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pivotTables/pivotTable1.xml" ContentType="application/vnd.openxmlformats-officedocument.spreadsheetml.pivotTable+xml"/>
  <Override PartName="/xl/customProperty3.bin" ContentType="application/vnd.openxmlformats-officedocument.spreadsheetml.customProperty"/>
  <Override PartName="/xl/pivotTables/pivotTable2.xml" ContentType="application/vnd.openxmlformats-officedocument.spreadsheetml.pivotTable+xml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ustomProperty7.bin" ContentType="application/vnd.openxmlformats-officedocument.spreadsheetml.customProperty"/>
  <Override PartName="/xl/comments1.xml" ContentType="application/vnd.openxmlformats-officedocument.spreadsheetml.comments+xml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stryker-my.sharepoint.com/personal/colin_thompson_stryker_com/Documents/Desktop/"/>
    </mc:Choice>
  </mc:AlternateContent>
  <xr:revisionPtr revIDLastSave="998" documentId="13_ncr:1_{9208B0CF-5783-495B-BB3D-28502F187833}" xr6:coauthVersionLast="47" xr6:coauthVersionMax="47" xr10:uidLastSave="{90E7F234-B715-4A64-9BF1-F50BFED5D5E3}"/>
  <bookViews>
    <workbookView xWindow="-120" yWindow="-16320" windowWidth="29040" windowHeight="15720" tabRatio="813" xr2:uid="{1054DA7E-2D4D-4201-B40F-F7B847FA69A9}"/>
  </bookViews>
  <sheets>
    <sheet name="Summary Slide" sheetId="22" r:id="rId1"/>
    <sheet name="Encompass (Region)" sheetId="10" r:id="rId2"/>
    <sheet name="Encompass (Franchise)" sheetId="23" r:id="rId3"/>
    <sheet name="COVID Score" sheetId="12" r:id="rId4"/>
    <sheet name="Trend Analysis" sheetId="37" r:id="rId5"/>
    <sheet name="Master Data (Summary Slide)" sheetId="17" r:id="rId6"/>
    <sheet name="Master Data (COVID Score)" sheetId="39" r:id="rId7"/>
    <sheet name="Region States" sheetId="38" r:id="rId8"/>
    <sheet name="Division ADD" sheetId="40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</externalReferences>
  <definedNames>
    <definedName name="\">[1]Variable!#REF!</definedName>
    <definedName name="\A" localSheetId="2">'[2]Flash - M'!#REF!</definedName>
    <definedName name="\A" localSheetId="1">'[2]Flash - M'!#REF!</definedName>
    <definedName name="\A">'[2]Flash - M'!#REF!</definedName>
    <definedName name="\adf">'[3]Flash - M'!#REF!</definedName>
    <definedName name="\B" localSheetId="2">'[4]INV Sum'!#REF!</definedName>
    <definedName name="\B" localSheetId="1">'[4]INV Sum'!#REF!</definedName>
    <definedName name="\B">'[4]INV Sum'!#REF!</definedName>
    <definedName name="\C">'[1]R &amp; D'!#REF!</definedName>
    <definedName name="\D">[1]Marketing!#REF!</definedName>
    <definedName name="\E">[1]Selling!#REF!</definedName>
    <definedName name="\F">'[1]G &amp; A'!#REF!</definedName>
    <definedName name="\NAME">'[5]Flash - M'!#REF!</definedName>
    <definedName name="\O">#REF!</definedName>
    <definedName name="\P">#REF!</definedName>
    <definedName name="\Q">#REF!</definedName>
    <definedName name="\S">#REF!</definedName>
    <definedName name="___________mth8">'[6]Top 12 by mth'!$D$79:$AD$86</definedName>
    <definedName name="___________mth9">'[6]Top 12 by mth'!$D$87:$AD$93</definedName>
    <definedName name="___________ww1">'[6]WW 2010'!$C$19:$AI$26</definedName>
    <definedName name="___________ww10">'[6]WW 2010'!$C$92:$AI$98</definedName>
    <definedName name="___________ww11">'[6]WW 2010'!$C$96:$AI$102</definedName>
    <definedName name="___________ww12">'[6]WW 2010'!$C$103:$AI$109</definedName>
    <definedName name="___________ww2">'[6]WW 2010'!$C$27:$AI$34</definedName>
    <definedName name="___________ww3">'[6]WW 2010'!$C$35:$AI$42</definedName>
    <definedName name="___________ww4">'[6]WW 2010'!$C$43:$AI$51</definedName>
    <definedName name="___________ww5">'[6]WW 2010'!$C$52:$AI$60</definedName>
    <definedName name="___________ww6">'[6]WW 2010'!$C$61:$AI$67</definedName>
    <definedName name="___________ww7">'[6]WW 2010'!$C$69:$AI$76</definedName>
    <definedName name="___________ww8">'[6]WW 2010'!$C$77:$AI$84</definedName>
    <definedName name="___________ww9">'[6]WW 2010'!$C$85:AI$91</definedName>
    <definedName name="__________mth1">'[6]Top 12 by mth'!$D$19:$AD$26</definedName>
    <definedName name="__________mth10">'[6]Top 12 by mth'!$D$95:$AD$101</definedName>
    <definedName name="__________mth11">'[6]Top 12 by mth'!$D$102:$AD$108</definedName>
    <definedName name="__________mth12">'[6]Top 12 by mth'!$D$109:$AD$115</definedName>
    <definedName name="__________mth2">'[6]Top 12 by mth'!$D$27:$AD$34</definedName>
    <definedName name="__________mth3">'[6]Top 12 by mth'!$D$35:$AD$42</definedName>
    <definedName name="__________mth4">'[6]Top 12 by mth'!$D$44:$AD$52</definedName>
    <definedName name="__________mth5">'[6]Top 12 by mth'!$D$53:$AD$61</definedName>
    <definedName name="__________mth6">'[6]Top 12 by mth'!$D$62:$AD$69</definedName>
    <definedName name="__________mth7">'[6]Top 12 by mth'!$D$70:$AD$78</definedName>
    <definedName name="__________mth8">'[6]Top 12 by mth'!$D$79:$AD$86</definedName>
    <definedName name="__________mth9">'[6]Top 12 by mth'!$D$87:$AD$93</definedName>
    <definedName name="__________ww1">'[6]WW 2010'!$C$19:$AI$26</definedName>
    <definedName name="__________ww10">'[6]WW 2010'!$C$92:$AI$98</definedName>
    <definedName name="__________ww11">'[6]WW 2010'!$C$96:$AI$102</definedName>
    <definedName name="__________ww12">'[6]WW 2010'!$C$103:$AI$109</definedName>
    <definedName name="__________ww2">'[6]WW 2010'!$C$27:$AI$34</definedName>
    <definedName name="__________ww3">'[6]WW 2010'!$C$35:$AI$42</definedName>
    <definedName name="__________ww4">'[6]WW 2010'!$C$43:$AI$51</definedName>
    <definedName name="__________ww5">'[6]WW 2010'!$C$52:$AI$60</definedName>
    <definedName name="__________ww6">'[6]WW 2010'!$C$61:$AI$67</definedName>
    <definedName name="__________ww7">'[6]WW 2010'!$C$69:$AI$76</definedName>
    <definedName name="__________ww8">'[6]WW 2010'!$C$77:$AI$84</definedName>
    <definedName name="__________ww9">'[6]WW 2010'!$C$85:AI$91</definedName>
    <definedName name="_________mth1">'[6]Top 12 by mth'!$D$19:$AD$26</definedName>
    <definedName name="_________mth10">'[6]Top 12 by mth'!$D$95:$AD$101</definedName>
    <definedName name="_________mth11">'[6]Top 12 by mth'!$D$102:$AD$108</definedName>
    <definedName name="_________mth12">'[6]Top 12 by mth'!$D$109:$AD$115</definedName>
    <definedName name="_________mth2">'[6]Top 12 by mth'!$D$27:$AD$34</definedName>
    <definedName name="_________mth3">'[6]Top 12 by mth'!$D$35:$AD$42</definedName>
    <definedName name="_________mth4">'[6]Top 12 by mth'!$D$44:$AD$52</definedName>
    <definedName name="_________mth5">'[6]Top 12 by mth'!$D$53:$AD$61</definedName>
    <definedName name="_________mth6">'[6]Top 12 by mth'!$D$62:$AD$69</definedName>
    <definedName name="_________mth7">'[6]Top 12 by mth'!$D$70:$AD$78</definedName>
    <definedName name="_________mth8">'[6]Top 12 by mth'!$D$79:$AD$86</definedName>
    <definedName name="_________mth9">'[6]Top 12 by mth'!$D$87:$AD$93</definedName>
    <definedName name="_________ww1">'[6]WW 2010'!$C$19:$AI$26</definedName>
    <definedName name="_________ww10">'[6]WW 2010'!$C$92:$AI$98</definedName>
    <definedName name="_________ww11">'[6]WW 2010'!$C$96:$AI$102</definedName>
    <definedName name="_________ww12">'[6]WW 2010'!$C$103:$AI$109</definedName>
    <definedName name="_________ww2">'[6]WW 2010'!$C$27:$AI$34</definedName>
    <definedName name="_________ww3">'[6]WW 2010'!$C$35:$AI$42</definedName>
    <definedName name="_________ww4">'[6]WW 2010'!$C$43:$AI$51</definedName>
    <definedName name="_________ww5">'[6]WW 2010'!$C$52:$AI$60</definedName>
    <definedName name="_________ww6">'[6]WW 2010'!$C$61:$AI$67</definedName>
    <definedName name="_________ww7">'[6]WW 2010'!$C$69:$AI$76</definedName>
    <definedName name="_________ww8">'[6]WW 2010'!$C$77:$AI$84</definedName>
    <definedName name="_________ww9">'[6]WW 2010'!$C$85:AI$91</definedName>
    <definedName name="________mth1">'[6]Top 12 by mth'!$D$19:$AD$26</definedName>
    <definedName name="________mth10">'[6]Top 12 by mth'!$D$95:$AD$101</definedName>
    <definedName name="________mth11">'[6]Top 12 by mth'!$D$102:$AD$108</definedName>
    <definedName name="________mth12">'[6]Top 12 by mth'!$D$109:$AD$115</definedName>
    <definedName name="________mth2">'[6]Top 12 by mth'!$D$27:$AD$34</definedName>
    <definedName name="________mth3">'[6]Top 12 by mth'!$D$35:$AD$42</definedName>
    <definedName name="________mth4">'[6]Top 12 by mth'!$D$44:$AD$52</definedName>
    <definedName name="________mth5">'[6]Top 12 by mth'!$D$53:$AD$61</definedName>
    <definedName name="________mth6">'[6]Top 12 by mth'!$D$62:$AD$69</definedName>
    <definedName name="________mth7">'[6]Top 12 by mth'!$D$70:$AD$78</definedName>
    <definedName name="________mth8">'[6]Top 12 by mth'!$D$79:$AD$86</definedName>
    <definedName name="________mth9">'[6]Top 12 by mth'!$D$87:$AD$93</definedName>
    <definedName name="________ww1">'[6]WW 2010'!$C$19:$AI$26</definedName>
    <definedName name="________ww10">'[6]WW 2010'!$C$92:$AI$98</definedName>
    <definedName name="________ww11">'[6]WW 2010'!$C$96:$AI$102</definedName>
    <definedName name="________ww12">'[6]WW 2010'!$C$103:$AI$109</definedName>
    <definedName name="________ww2">'[6]WW 2010'!$C$27:$AI$34</definedName>
    <definedName name="________ww3">'[6]WW 2010'!$C$35:$AI$42</definedName>
    <definedName name="________ww4">'[6]WW 2010'!$C$43:$AI$51</definedName>
    <definedName name="________ww5">'[6]WW 2010'!$C$52:$AI$60</definedName>
    <definedName name="________ww6">'[6]WW 2010'!$C$61:$AI$67</definedName>
    <definedName name="________ww7">'[6]WW 2010'!$C$69:$AI$76</definedName>
    <definedName name="________ww8">'[6]WW 2010'!$C$77:$AI$84</definedName>
    <definedName name="________ww9">'[6]WW 2010'!$C$85:AI$91</definedName>
    <definedName name="_______mth1">'[6]Top 12 by mth'!$D$19:$AD$26</definedName>
    <definedName name="_______mth10">'[6]Top 12 by mth'!$D$95:$AD$101</definedName>
    <definedName name="_______mth11">'[6]Top 12 by mth'!$D$102:$AD$108</definedName>
    <definedName name="_______mth12">'[6]Top 12 by mth'!$D$109:$AD$115</definedName>
    <definedName name="_______mth2">'[6]Top 12 by mth'!$D$27:$AD$34</definedName>
    <definedName name="_______mth3">'[6]Top 12 by mth'!$D$35:$AD$42</definedName>
    <definedName name="_______mth4">'[6]Top 12 by mth'!$D$44:$AD$52</definedName>
    <definedName name="_______mth5">'[6]Top 12 by mth'!$D$53:$AD$61</definedName>
    <definedName name="_______mth6">'[6]Top 12 by mth'!$D$62:$AD$69</definedName>
    <definedName name="_______mth7">'[6]Top 12 by mth'!$D$70:$AD$78</definedName>
    <definedName name="_______mth8">'[6]Top 12 by mth'!$D$79:$AD$86</definedName>
    <definedName name="_______mth9">'[6]Top 12 by mth'!$D$87:$AD$93</definedName>
    <definedName name="_______ww1">'[6]WW 2010'!$C$19:$AI$26</definedName>
    <definedName name="_______ww10">'[6]WW 2010'!$C$92:$AI$98</definedName>
    <definedName name="_______ww11">'[6]WW 2010'!$C$96:$AI$102</definedName>
    <definedName name="_______ww12">'[6]WW 2010'!$C$103:$AI$109</definedName>
    <definedName name="_______ww2">'[6]WW 2010'!$C$27:$AI$34</definedName>
    <definedName name="_______ww3">'[6]WW 2010'!$C$35:$AI$42</definedName>
    <definedName name="_______ww4">'[6]WW 2010'!$C$43:$AI$51</definedName>
    <definedName name="_______ww5">'[6]WW 2010'!$C$52:$AI$60</definedName>
    <definedName name="_______ww6">'[6]WW 2010'!$C$61:$AI$67</definedName>
    <definedName name="_______ww7">'[6]WW 2010'!$C$69:$AI$76</definedName>
    <definedName name="_______ww8">'[6]WW 2010'!$C$77:$AI$84</definedName>
    <definedName name="_______ww9">'[6]WW 2010'!$C$85:AI$91</definedName>
    <definedName name="______mth1">'[6]Top 12 by mth'!$D$19:$AD$26</definedName>
    <definedName name="______mth10">'[6]Top 12 by mth'!$D$95:$AD$101</definedName>
    <definedName name="______mth11">'[6]Top 12 by mth'!$D$102:$AD$108</definedName>
    <definedName name="______mth12">'[6]Top 12 by mth'!$D$109:$AD$115</definedName>
    <definedName name="______mth2">'[6]Top 12 by mth'!$D$27:$AD$34</definedName>
    <definedName name="______mth3">'[6]Top 12 by mth'!$D$35:$AD$42</definedName>
    <definedName name="______mth4">'[6]Top 12 by mth'!$D$44:$AD$52</definedName>
    <definedName name="______mth5">'[6]Top 12 by mth'!$D$53:$AD$61</definedName>
    <definedName name="______mth6">'[6]Top 12 by mth'!$D$62:$AD$69</definedName>
    <definedName name="______mth7">'[6]Top 12 by mth'!$D$70:$AD$78</definedName>
    <definedName name="______mth8">'[6]Top 12 by mth'!$D$79:$AD$86</definedName>
    <definedName name="______mth9">'[6]Top 12 by mth'!$D$87:$AD$93</definedName>
    <definedName name="______ww1">'[6]WW 2010'!$C$19:$AI$26</definedName>
    <definedName name="______ww10">'[6]WW 2010'!$C$92:$AI$98</definedName>
    <definedName name="______ww11">'[6]WW 2010'!$C$96:$AI$102</definedName>
    <definedName name="______ww12">'[6]WW 2010'!$C$103:$AI$109</definedName>
    <definedName name="______ww2">'[6]WW 2010'!$C$27:$AI$34</definedName>
    <definedName name="______ww3">'[6]WW 2010'!$C$35:$AI$42</definedName>
    <definedName name="______ww4">'[6]WW 2010'!$C$43:$AI$51</definedName>
    <definedName name="______ww5">'[6]WW 2010'!$C$52:$AI$60</definedName>
    <definedName name="______ww6">'[6]WW 2010'!$C$61:$AI$67</definedName>
    <definedName name="______ww7">'[6]WW 2010'!$C$69:$AI$76</definedName>
    <definedName name="______ww8">'[6]WW 2010'!$C$77:$AI$84</definedName>
    <definedName name="______ww9">'[6]WW 2010'!$C$85:AI$91</definedName>
    <definedName name="_____mth1">'[6]Top 12 by mth'!$D$19:$AD$26</definedName>
    <definedName name="_____mth10">'[6]Top 12 by mth'!$D$95:$AD$101</definedName>
    <definedName name="_____mth11">'[6]Top 12 by mth'!$D$102:$AD$108</definedName>
    <definedName name="_____mth12">'[6]Top 12 by mth'!$D$109:$AD$115</definedName>
    <definedName name="_____mth2">'[6]Top 12 by mth'!$D$27:$AD$34</definedName>
    <definedName name="_____mth3">'[6]Top 12 by mth'!$D$35:$AD$42</definedName>
    <definedName name="_____mth4">'[6]Top 12 by mth'!$D$44:$AD$52</definedName>
    <definedName name="_____mth5">'[6]Top 12 by mth'!$D$53:$AD$61</definedName>
    <definedName name="_____mth6">'[6]Top 12 by mth'!$D$62:$AD$69</definedName>
    <definedName name="_____mth7">'[6]Top 12 by mth'!$D$70:$AD$78</definedName>
    <definedName name="_____mth8">'[6]Top 12 by mth'!$D$79:$AD$86</definedName>
    <definedName name="_____mth9">'[6]Top 12 by mth'!$D$87:$AD$93</definedName>
    <definedName name="_____ww1">'[6]WW 2010'!$C$19:$AI$26</definedName>
    <definedName name="_____ww10">'[6]WW 2010'!$C$92:$AI$98</definedName>
    <definedName name="_____ww11">'[6]WW 2010'!$C$96:$AI$102</definedName>
    <definedName name="_____ww12">'[6]WW 2010'!$C$103:$AI$109</definedName>
    <definedName name="_____ww2">'[6]WW 2010'!$C$27:$AI$34</definedName>
    <definedName name="_____ww3">'[6]WW 2010'!$C$35:$AI$42</definedName>
    <definedName name="_____ww4">'[6]WW 2010'!$C$43:$AI$51</definedName>
    <definedName name="_____ww5">'[6]WW 2010'!$C$52:$AI$60</definedName>
    <definedName name="_____ww6">'[6]WW 2010'!$C$61:$AI$67</definedName>
    <definedName name="_____ww7">'[6]WW 2010'!$C$69:$AI$76</definedName>
    <definedName name="_____ww8">'[6]WW 2010'!$C$77:$AI$84</definedName>
    <definedName name="_____ww9">'[6]WW 2010'!$C$85:AI$91</definedName>
    <definedName name="____mth1">'[6]Top 12 by mth'!$D$19:$AD$26</definedName>
    <definedName name="____mth10">'[6]Top 12 by mth'!$D$95:$AD$101</definedName>
    <definedName name="____mth11">'[6]Top 12 by mth'!$D$102:$AD$108</definedName>
    <definedName name="____mth12">'[6]Top 12 by mth'!$D$109:$AD$115</definedName>
    <definedName name="____mth2">'[6]Top 12 by mth'!$D$27:$AD$34</definedName>
    <definedName name="____mth3">'[6]Top 12 by mth'!$D$35:$AD$42</definedName>
    <definedName name="____mth4">'[6]Top 12 by mth'!$D$44:$AD$52</definedName>
    <definedName name="____mth5">'[6]Top 12 by mth'!$D$53:$AD$61</definedName>
    <definedName name="____mth6">'[6]Top 12 by mth'!$D$62:$AD$69</definedName>
    <definedName name="____mth7">'[6]Top 12 by mth'!$D$70:$AD$78</definedName>
    <definedName name="____mth8">'[6]Top 12 by mth'!$D$79:$AD$86</definedName>
    <definedName name="____mth9">'[6]Top 12 by mth'!$D$87:$AD$93</definedName>
    <definedName name="____ww1">'[6]WW 2010'!$C$19:$AI$26</definedName>
    <definedName name="____ww10">'[6]WW 2010'!$C$92:$AI$98</definedName>
    <definedName name="____ww11">'[6]WW 2010'!$C$96:$AI$102</definedName>
    <definedName name="____ww12">'[6]WW 2010'!$C$103:$AI$109</definedName>
    <definedName name="____ww2">'[6]WW 2010'!$C$27:$AI$34</definedName>
    <definedName name="____ww3">'[6]WW 2010'!$C$35:$AI$42</definedName>
    <definedName name="____ww4">'[6]WW 2010'!$C$43:$AI$51</definedName>
    <definedName name="____ww5">'[6]WW 2010'!$C$52:$AI$60</definedName>
    <definedName name="____ww6">'[6]WW 2010'!$C$61:$AI$67</definedName>
    <definedName name="____ww7">'[6]WW 2010'!$C$69:$AI$76</definedName>
    <definedName name="____ww8">'[6]WW 2010'!$C$77:$AI$84</definedName>
    <definedName name="____ww9">'[6]WW 2010'!$C$85:AI$91</definedName>
    <definedName name="___mth1">'[6]Top 12 by mth'!$D$19:$AD$26</definedName>
    <definedName name="___mth10">'[6]Top 12 by mth'!$D$95:$AD$101</definedName>
    <definedName name="___mth11">'[6]Top 12 by mth'!$D$102:$AD$108</definedName>
    <definedName name="___mth12">'[6]Top 12 by mth'!$D$109:$AD$115</definedName>
    <definedName name="___mth2">'[6]Top 12 by mth'!$D$27:$AD$34</definedName>
    <definedName name="___mth3">'[6]Top 12 by mth'!$D$35:$AD$42</definedName>
    <definedName name="___mth4">'[6]Top 12 by mth'!$D$44:$AD$52</definedName>
    <definedName name="___mth5">'[6]Top 12 by mth'!$D$53:$AD$61</definedName>
    <definedName name="___mth6">'[6]Top 12 by mth'!$D$62:$AD$69</definedName>
    <definedName name="___mth7">'[6]Top 12 by mth'!$D$70:$AD$78</definedName>
    <definedName name="___mth8">'[6]Top 12 by mth'!$D$79:$AD$86</definedName>
    <definedName name="___mth9">'[6]Top 12 by mth'!$D$87:$AD$93</definedName>
    <definedName name="___ww1">'[6]WW 2010'!$C$19:$AI$26</definedName>
    <definedName name="___ww10">'[6]WW 2010'!$C$92:$AI$98</definedName>
    <definedName name="___ww11">'[6]WW 2010'!$C$96:$AI$102</definedName>
    <definedName name="___ww12">'[6]WW 2010'!$C$103:$AI$109</definedName>
    <definedName name="___ww2">'[6]WW 2010'!$C$27:$AI$34</definedName>
    <definedName name="___ww3">'[6]WW 2010'!$C$35:$AI$42</definedName>
    <definedName name="___ww4">'[6]WW 2010'!$C$43:$AI$51</definedName>
    <definedName name="___ww5">'[6]WW 2010'!$C$52:$AI$60</definedName>
    <definedName name="___ww6">'[6]WW 2010'!$C$61:$AI$67</definedName>
    <definedName name="___ww7">'[6]WW 2010'!$C$69:$AI$76</definedName>
    <definedName name="___ww8">'[6]WW 2010'!$C$77:$AI$84</definedName>
    <definedName name="___ww9">'[6]WW 2010'!$C$85:AI$91</definedName>
    <definedName name="__1__123Graph_ACHART_1" hidden="1">'[7]AP graph'!$C$62:$C$97</definedName>
    <definedName name="__123Graph_A" hidden="1">'[8]Orders Region'!$B$13:$B$63</definedName>
    <definedName name="__123Graph_B" hidden="1">'[8]Orders Region'!$C$13:$C$63</definedName>
    <definedName name="__123Graph_C" hidden="1">'[8]Orders Region'!$D$13:$D$63</definedName>
    <definedName name="__123Graph_D" localSheetId="2" hidden="1">'[2]Flash - M'!#REF!</definedName>
    <definedName name="__123Graph_D" localSheetId="1" hidden="1">'[2]Flash - M'!#REF!</definedName>
    <definedName name="__123Graph_D" hidden="1">'[2]Flash - M'!#REF!</definedName>
    <definedName name="__123Graph_E" hidden="1">'[8]Orders Region'!$F$13:$F$63</definedName>
    <definedName name="__123Graph_F" hidden="1">'[8]Orders Region'!$G$13:$G$63</definedName>
    <definedName name="__123Graph_X" hidden="1">'[9]09-40607'!#REF!</definedName>
    <definedName name="__2__123Graph_XCHART_1" hidden="1">'[7]AP graph'!$A$62:$A$97</definedName>
    <definedName name="__Dec10">'[1]R &amp; D'!#REF!</definedName>
    <definedName name="__MED20">#REF!</definedName>
    <definedName name="__MED24">#REF!</definedName>
    <definedName name="__MED27">#REF!</definedName>
    <definedName name="__mth1">'[6]Top 12 by mth'!$D$19:$AD$26</definedName>
    <definedName name="__mth10">'[6]Top 12 by mth'!$D$95:$AD$101</definedName>
    <definedName name="__mth11">'[6]Top 12 by mth'!$D$102:$AD$108</definedName>
    <definedName name="__mth12">'[6]Top 12 by mth'!$D$109:$AD$115</definedName>
    <definedName name="__mth2">'[6]Top 12 by mth'!$D$27:$AD$34</definedName>
    <definedName name="__mth3">'[6]Top 12 by mth'!$D$35:$AD$42</definedName>
    <definedName name="__mth4">'[6]Top 12 by mth'!$D$44:$AD$52</definedName>
    <definedName name="__mth5">'[6]Top 12 by mth'!$D$53:$AD$61</definedName>
    <definedName name="__mth6">'[6]Top 12 by mth'!$D$62:$AD$69</definedName>
    <definedName name="__mth7">'[6]Top 12 by mth'!$D$70:$AD$78</definedName>
    <definedName name="__mth8">'[6]Top 12 by mth'!$D$79:$AD$86</definedName>
    <definedName name="__mth9">'[6]Top 12 by mth'!$D$87:$AD$93</definedName>
    <definedName name="__PG1">#REF!</definedName>
    <definedName name="__PG2">#REF!</definedName>
    <definedName name="__PR1">#REF!</definedName>
    <definedName name="__PR2">#REF!</definedName>
    <definedName name="__PR3">#REF!</definedName>
    <definedName name="__PR5">#REF!</definedName>
    <definedName name="__PR6">#REF!</definedName>
    <definedName name="__pr98">#REF!</definedName>
    <definedName name="__pr99">#REF!</definedName>
    <definedName name="__ww1">'[6]WW 2010'!$C$19:$AI$26</definedName>
    <definedName name="__ww10">'[6]WW 2010'!$C$92:$AI$98</definedName>
    <definedName name="__ww11">'[6]WW 2010'!$C$96:$AI$102</definedName>
    <definedName name="__ww12">'[6]WW 2010'!$C$103:$AI$109</definedName>
    <definedName name="__ww2">'[6]WW 2010'!$C$27:$AI$34</definedName>
    <definedName name="__ww3">'[6]WW 2010'!$C$35:$AI$42</definedName>
    <definedName name="__ww4">'[6]WW 2010'!$C$43:$AI$51</definedName>
    <definedName name="__ww5">'[6]WW 2010'!$C$52:$AI$60</definedName>
    <definedName name="__ww6">'[6]WW 2010'!$C$61:$AI$67</definedName>
    <definedName name="__ww7">'[6]WW 2010'!$C$69:$AI$76</definedName>
    <definedName name="__ww8">'[6]WW 2010'!$C$77:$AI$84</definedName>
    <definedName name="__ww9">'[6]WW 2010'!$C$85:AI$91</definedName>
    <definedName name="_1__123Graph_ACHART_1" hidden="1">'[7]AP graph'!$C$62:$C$97</definedName>
    <definedName name="_2__123Graph_XCHART_1" hidden="1">'[7]AP graph'!$A$62:$A$97</definedName>
    <definedName name="_2006_Budget_Rate">#REF!</definedName>
    <definedName name="_3_0308売上">#REF!</definedName>
    <definedName name="_4_0419売上クエリ">#REF!</definedName>
    <definedName name="_5_0531売上クエリ">#REF!</definedName>
    <definedName name="_95LOCAL">#REF!</definedName>
    <definedName name="_95STATE">#REF!</definedName>
    <definedName name="_96LOCAL">#REF!</definedName>
    <definedName name="_96STATE">#REF!</definedName>
    <definedName name="_DAT17">[10]KE5Z!$P$2:$P$8</definedName>
    <definedName name="_Dec10">'[1]R &amp; D'!#REF!</definedName>
    <definedName name="_Fill" hidden="1">#REF!</definedName>
    <definedName name="_xlnm._FilterDatabase" localSheetId="3" hidden="1">'COVID Score'!$E$2:$O$34</definedName>
    <definedName name="_xlnm._FilterDatabase" localSheetId="6" hidden="1">'Master Data (COVID Score)'!$BC$5:$BE$5</definedName>
    <definedName name="_Key1" hidden="1">#REF!</definedName>
    <definedName name="_Key2" hidden="1">#REF!</definedName>
    <definedName name="_MED20">#REF!</definedName>
    <definedName name="_MED24">#REF!</definedName>
    <definedName name="_MED27">#REF!</definedName>
    <definedName name="_mth1">'[6]Top 12 by mth'!$D$19:$AD$26</definedName>
    <definedName name="_mth10">'[6]Top 12 by mth'!$D$95:$AD$101</definedName>
    <definedName name="_mth11">'[6]Top 12 by mth'!$D$102:$AD$108</definedName>
    <definedName name="_mth12">'[6]Top 12 by mth'!$D$109:$AD$115</definedName>
    <definedName name="_mth2">'[6]Top 12 by mth'!$D$27:$AD$34</definedName>
    <definedName name="_mth3">'[6]Top 12 by mth'!$D$35:$AD$42</definedName>
    <definedName name="_mth4">'[6]Top 12 by mth'!$D$44:$AD$52</definedName>
    <definedName name="_mth5">'[6]Top 12 by mth'!$D$53:$AD$61</definedName>
    <definedName name="_mth6">'[6]Top 12 by mth'!$D$62:$AD$69</definedName>
    <definedName name="_mth7">'[6]Top 12 by mth'!$D$70:$AD$78</definedName>
    <definedName name="_mth8">'[6]Top 12 by mth'!$D$79:$AD$86</definedName>
    <definedName name="_mth9">'[6]Top 12 by mth'!$D$87:$AD$93</definedName>
    <definedName name="_Order1" hidden="1">0</definedName>
    <definedName name="_PG1">#REF!</definedName>
    <definedName name="_PG2">#REF!</definedName>
    <definedName name="_PR1">#REF!</definedName>
    <definedName name="_PR2">#REF!</definedName>
    <definedName name="_PR3">#REF!</definedName>
    <definedName name="_PR5">#REF!</definedName>
    <definedName name="_PR6">#REF!</definedName>
    <definedName name="_pr98">#REF!</definedName>
    <definedName name="_pr99">#REF!</definedName>
    <definedName name="_Sort" hidden="1">#REF!</definedName>
    <definedName name="_ww1">'[6]WW 2010'!$C$19:$AI$26</definedName>
    <definedName name="_ww10">'[6]WW 2010'!$C$92:$AI$98</definedName>
    <definedName name="_ww11">'[6]WW 2010'!$C$96:$AI$102</definedName>
    <definedName name="_ww12">'[6]WW 2010'!$C$103:$AI$109</definedName>
    <definedName name="_ww2">'[6]WW 2010'!$C$27:$AI$34</definedName>
    <definedName name="_ww3">'[6]WW 2010'!$C$35:$AI$42</definedName>
    <definedName name="_ww4">'[6]WW 2010'!$C$43:$AI$51</definedName>
    <definedName name="_ww5">'[6]WW 2010'!$C$52:$AI$60</definedName>
    <definedName name="_ww6">'[6]WW 2010'!$C$61:$AI$67</definedName>
    <definedName name="_ww7">'[6]WW 2010'!$C$69:$AI$76</definedName>
    <definedName name="_ww8">'[6]WW 2010'!$C$77:$AI$84</definedName>
    <definedName name="_ww9">'[6]WW 2010'!$C$85:AI$91</definedName>
    <definedName name="a">#REF!</definedName>
    <definedName name="aa" hidden="1">40470.4542361111</definedName>
    <definedName name="AAA">'[11]AR Sum'!#REF!</definedName>
    <definedName name="AAAA" hidden="1">'[12]Flash - M'!#REF!</definedName>
    <definedName name="aaaaaa">'[11]AR Sum'!#REF!</definedName>
    <definedName name="Account">#REF!</definedName>
    <definedName name="ACCOUNTEDPERIODTYPE1">[13]CRITERIA1!$B$5</definedName>
    <definedName name="ActualDetail">'[14]Dept Detail for Prophet OPEXP'!$A$3:$AM$422</definedName>
    <definedName name="ADEL">#REF!</definedName>
    <definedName name="adsf">'[3]Flash - M'!#REF!</definedName>
    <definedName name="adsfasdfasdf">'[15]AR Sum'!#REF!</definedName>
    <definedName name="ALL">#REF!</definedName>
    <definedName name="Application">[16]Instruction!$N$11:$N$12</definedName>
    <definedName name="APPSUSERNAME1">[13]CRITERIA1!$B$14</definedName>
    <definedName name="AssetClass">#REF!</definedName>
    <definedName name="b" localSheetId="2">'[2]Flash - M'!#REF!</definedName>
    <definedName name="b" localSheetId="1">'[2]Flash - M'!#REF!</definedName>
    <definedName name="b">'[2]Flash - M'!#REF!</definedName>
    <definedName name="BadRef" hidden="1">'[15]AP graph'!$C$62:$C$97</definedName>
    <definedName name="BadRef2" hidden="1">'[15]AP graph'!$A$62:$A$97</definedName>
    <definedName name="BIGPRINT">'[17]ENDO:LATIN AM'!$A$1:$G$39</definedName>
    <definedName name="BIOTECH">#REF!</definedName>
    <definedName name="BIRM">#REF!</definedName>
    <definedName name="BNP">#REF!</definedName>
    <definedName name="BONE_SUBSTITUTES">#REF!</definedName>
    <definedName name="BOSS">#REF!</definedName>
    <definedName name="BtfeIndexSheetTable">#REF!</definedName>
    <definedName name="BUD">#REF!</definedName>
    <definedName name="BudgetCategory">#REF!</definedName>
    <definedName name="CA">#REF!</definedName>
    <definedName name="CADDO">#REF!</definedName>
    <definedName name="calc">[0]!calc</definedName>
    <definedName name="CalcAttributes">#REF!</definedName>
    <definedName name="cald">[0]!cald</definedName>
    <definedName name="calf">[0]!calf</definedName>
    <definedName name="Capex">[18]BEV!#REF!</definedName>
    <definedName name="CASHFLOW">#REF!</definedName>
    <definedName name="Ce">[19]Regions!$A$271:$O$339</definedName>
    <definedName name="Cement">#REF!</definedName>
    <definedName name="central" localSheetId="2">#REF!</definedName>
    <definedName name="central" localSheetId="1">#REF!</definedName>
    <definedName name="central">#REF!</definedName>
    <definedName name="CER_Spending">#REF!</definedName>
    <definedName name="CHARTOFACCOUNTSID1">[13]CRITERIA1!$B$3</definedName>
    <definedName name="CIQWBGuid" hidden="1">"bebaadea-9828-4d51-bcee-a93eca38244c"</definedName>
    <definedName name="CIS">#REF!</definedName>
    <definedName name="CITYMONT">#REF!</definedName>
    <definedName name="CkTotals">#REF!</definedName>
    <definedName name="CLEAR">#REF!</definedName>
    <definedName name="clf">#N/A</definedName>
    <definedName name="CM">'[20]Summary NV International'!$A$1</definedName>
    <definedName name="Comm">'[14]Dept Detail'!$B$3:$Y$394</definedName>
    <definedName name="CommBud">#REF!</definedName>
    <definedName name="CONNECTSTRING1">[13]CRITERIA1!$B$10</definedName>
    <definedName name="CONS">#REF!</definedName>
    <definedName name="Consolidating">#REF!</definedName>
    <definedName name="CONSOTHER">#REF!</definedName>
    <definedName name="ConstantCurr">#REF!</definedName>
    <definedName name="CostCenter">#REF!</definedName>
    <definedName name="CostCenter2">#REF!</definedName>
    <definedName name="Countries">[21]Countries!$A$1:$A$28</definedName>
    <definedName name="CREATESUMMARYJNLS1">[13]CRITERIA1!$B$35</definedName>
    <definedName name="CRITERIACOLUMN1">[13]CRITERIA1!$B$22</definedName>
    <definedName name="CT">#REF!</definedName>
    <definedName name="Current_Period">'[22]Account by Department'!#REF!</definedName>
    <definedName name="Custom___Spine">#REF!</definedName>
    <definedName name="Custom1">[23]POV!$W$2:$W$23</definedName>
    <definedName name="Custom2">[23]POV!$S$2:$S$12</definedName>
    <definedName name="Custom3">[23]POV!$T$2:$T$53</definedName>
    <definedName name="Custom4">[16]Instruction!$M$11:$M$15</definedName>
    <definedName name="CYQTDDays">'[24]Data 2013 Stryker C'!#REF!</definedName>
    <definedName name="CYYTDDays">'[24]Data 2013 Stryker C'!#REF!</definedName>
    <definedName name="D">[1]Variable!#REF!</definedName>
    <definedName name="Daily" hidden="1">#REF!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3">#REF!</definedName>
    <definedName name="DATA33">[10]KE5Z!$H$2:$H$8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DataType">#REF!</definedName>
    <definedName name="Date">'[22]Account by Department'!#REF!</definedName>
    <definedName name="days1">DATEVALUE([25]Export_Data_Dollars!$A$2&amp;"-01")-DAY(DATEVALUE([25]Export_Data_Dollars!$A$2&amp;"-01"))+32-DAY(DATEVALUE([25]Export_Data_Dollars!$A$2&amp;"-01")-DAY(DATEVALUE([25]Export_Data_Dollars!$A$2&amp;"-01"))+32)</definedName>
    <definedName name="days2">DATEVALUE([25]Export_Data_Dollars!$A$2&amp;"-01")-DAY(DATEVALUE([25]Export_Data_Dollars!$A$2&amp;"-01"))-32-DAY(DATEVALUE([25]Export_Data_Dollars!$A$2&amp;"-01")-DAY(DATEVALUE([25]Export_Data_Dollars!$A$2&amp;"-01"))-32)</definedName>
    <definedName name="DBNAME1">[13]CRITERIA1!$B$11</definedName>
    <definedName name="dbo_M_Ichi_SpineDec">#REF!</definedName>
    <definedName name="DBUSERNAME1">[13]CRITERIA1!$B$9</definedName>
    <definedName name="dd">'[5]Flash - M'!#REF!</definedName>
    <definedName name="DECAT">#REF!</definedName>
    <definedName name="delete" hidden="1">{"Variable",#N/A,FALSE,"Variable";"Fixed",#N/A,FALSE,"Fixed";"RDdepsum",#N/A,FALSE,"R&amp;D";"RDdep",#N/A,FALSE,"R&amp;D";"R&amp;D",#N/A,FALSE,"R&amp;D";"mardepsum",#N/A,FALSE,"Marketing";"mardep",#N/A,FALSE,"Marketing";"Mkt",#N/A,FALSE,"Marketing";"seldepsum",#N/A,FALSE,"Selling";"seldep1",#N/A,FALSE,"Selling";"seldep2",#N/A,FALSE,"Selling";"seldep3",#N/A,FALSE,"Selling";"Sel",#N/A,FALSE,"Selling";"gadepsum",#N/A,FALSE,"G&amp;A";"gadep",#N/A,FALSE,"G&amp;A";"G&amp;A",#N/A,FALSE,"G&amp;A"}</definedName>
    <definedName name="DELETELOGICTYPE1">[13]CRITERIA1!$B$19</definedName>
    <definedName name="DENTAL">#REF!</definedName>
    <definedName name="dept">'[26]Summary Compensation Analysis'!$B$162:$C$184</definedName>
    <definedName name="desc">[27]Variable!#REF!</definedName>
    <definedName name="Detail">'[14]Dept Detail'!$A$3:$Y$396</definedName>
    <definedName name="DetailBudgetSub">'[14]Dept Detail for Prophet OPEXP'!$A$3:$Y$420</definedName>
    <definedName name="Discount_Rate">[18]BEV!#REF!</definedName>
    <definedName name="DISTRIBUTION">#REF!</definedName>
    <definedName name="DM">#REF!</definedName>
    <definedName name="DMPCP">#REF!</definedName>
    <definedName name="DMSCP">#REF!</definedName>
    <definedName name="DonnaL">[1]Variable!#REF!</definedName>
    <definedName name="Download">#REF!</definedName>
    <definedName name="dsfs">'[28]HFM JE Template'!$D$80:$D$166</definedName>
    <definedName name="EBATON">#REF!</definedName>
    <definedName name="ENDO">#REF!</definedName>
    <definedName name="entity">[29]Data!#REF!</definedName>
    <definedName name="entm">[29]Data!$AB$2:$AB$13</definedName>
    <definedName name="EV__LASTREFTIME__" hidden="1">40401.6027430556</definedName>
    <definedName name="expense_line_lookup">'[26]vlookup table'!$B$9:$D$143</definedName>
    <definedName name="ExpenseConsolidation_33681">#REF!</definedName>
    <definedName name="ExpenseConsolidation_33683">#REF!</definedName>
    <definedName name="ExpenseConsolidation_33684">#REF!</definedName>
    <definedName name="ExpenseConsolidation_8883">#REF!</definedName>
    <definedName name="ExpenseConsolidation_8884">#REF!</definedName>
    <definedName name="ExpenseConsolidation_8885">#REF!</definedName>
    <definedName name="ExpenseConsolidation_8886">#REF!</definedName>
    <definedName name="ExpenseConsolidation_8887">#REF!</definedName>
    <definedName name="ExpenseConsolidation_8889">#REF!</definedName>
    <definedName name="ExpenseConsolidation_8891">#REF!</definedName>
    <definedName name="ExpenseConsolidation_8892">#REF!</definedName>
    <definedName name="ExpenseConsolidation_8893">#REF!</definedName>
    <definedName name="ExpenseConsolidation_8894">#REF!</definedName>
    <definedName name="Export_Data">#REF!</definedName>
    <definedName name="Export_Data_Dollars">#REF!</definedName>
    <definedName name="Fcst" localSheetId="2">#REF!</definedName>
    <definedName name="Fcst" localSheetId="1">#REF!</definedName>
    <definedName name="Fcst">#REF!</definedName>
    <definedName name="fdsafdsafds">'[15]INV Sum'!#REF!</definedName>
    <definedName name="FFAPPCOLNAME1_1">[13]CRITERIA1!$F$1</definedName>
    <definedName name="FFAPPCOLNAME2_1">[13]CRITERIA1!$F$2</definedName>
    <definedName name="FFAPPCOLNAME3_1">[13]CRITERIA1!$F$3</definedName>
    <definedName name="FFAPPCOLNAME4_1">[13]CRITERIA1!$F$4</definedName>
    <definedName name="FFAPPCOLNAME5_1">[13]CRITERIA1!$F$5</definedName>
    <definedName name="FFAPPCOLNAME6_1">[13]CRITERIA1!$F$6</definedName>
    <definedName name="FFAPPCOLNAME7_1">[13]CRITERIA1!$F$7</definedName>
    <definedName name="FFSEGMENT1_1">[13]CRITERIA1!$D$1</definedName>
    <definedName name="FFSEGMENT2_1">[13]CRITERIA1!$D$2</definedName>
    <definedName name="FFSEGMENT3_1">[13]CRITERIA1!$D$3</definedName>
    <definedName name="FFSEGMENT4_1">[13]CRITERIA1!$D$4</definedName>
    <definedName name="FFSEGMENT5_1">[13]CRITERIA1!$D$5</definedName>
    <definedName name="FFSEGMENT6_1">[13]CRITERIA1!$D$6</definedName>
    <definedName name="FFSEGMENT7_1">[13]CRITERIA1!$D$7</definedName>
    <definedName name="FFSEGSEPARATOR1">[13]CRITERIA1!$B$17</definedName>
    <definedName name="FIELDNAMECOLUMN1">[13]CRITERIA1!$B$26</definedName>
    <definedName name="FIELDNAMEROW1">[13]CRITERIA1!$B$25</definedName>
    <definedName name="Fin_Stmt_Class">[30]LOVs!$E$3:$E$9</definedName>
    <definedName name="Final">'[22]Account by Department'!#REF!</definedName>
    <definedName name="Finance">#REF!</definedName>
    <definedName name="FIRSTDATAROW1">[13]CRITERIA1!$B$27</definedName>
    <definedName name="FNDNAM1">[13]CRITERIA1!$B$12</definedName>
    <definedName name="FNDUSERID1">[13]CRITERIA1!$B$15</definedName>
    <definedName name="FREQ">'[22]Account by Department'!#REF!</definedName>
    <definedName name="FREQ_DESC">'[22]Account by Department'!#REF!</definedName>
    <definedName name="freq1">[29]Data!$AG$2:$AG$4</definedName>
    <definedName name="Frequency">'[22]Account by Department'!#REF!</definedName>
    <definedName name="FTECost">#REF!</definedName>
    <definedName name="FUNCTIONALCURRENCY1">[13]CRITERIA1!$B$33</definedName>
    <definedName name="FX">'[31]POV &amp; Inputs'!$W$2:$W$4</definedName>
    <definedName name="FX_TABLE">#REF!</definedName>
    <definedName name="fxlabels">'[32]2011 Standards Modified'!$I$6:$AQ$6</definedName>
    <definedName name="fxlables">'[33]modified standards'!$I$6:$AQ$6</definedName>
    <definedName name="FXTABLE">#REF!</definedName>
    <definedName name="GA">#REF!</definedName>
    <definedName name="GA_FTE">#REF!</definedName>
    <definedName name="GWYUID1">[13]CRITERIA1!$B$13</definedName>
    <definedName name="HC_DATA">#REF!</definedName>
    <definedName name="HC_DATA_FTE">#REF!</definedName>
    <definedName name="HC_DATA_h">#REF!</definedName>
    <definedName name="HC_DATA_USD">#REF!</definedName>
    <definedName name="HC_DATA_USD_09">#REF!</definedName>
    <definedName name="HC_DATA_USD_10">#REF!</definedName>
    <definedName name="HC_DATA_USD_11">#REF!</definedName>
    <definedName name="HC_DATA_USD_12">#REF!</definedName>
    <definedName name="HC_DATA_v">#REF!</definedName>
    <definedName name="HC_DATA_v_HC">#REF!</definedName>
    <definedName name="HeadcountConsolidation_33681">#REF!</definedName>
    <definedName name="HeadcountConsolidation_33683">#REF!</definedName>
    <definedName name="HeadcountConsolidation_33684">#REF!</definedName>
    <definedName name="HeadcountConsolidation_8883">#REF!</definedName>
    <definedName name="HeadcountConsolidation_8884">#REF!</definedName>
    <definedName name="HeadcountConsolidation_8885">#REF!</definedName>
    <definedName name="HeadcountConsolidation_8886">#REF!</definedName>
    <definedName name="HeadcountConsolidation_8887">#REF!</definedName>
    <definedName name="HeadcountConsolidation_8889">#REF!</definedName>
    <definedName name="HeadcountConsolidation_8891">#REF!</definedName>
    <definedName name="HeadcountConsolidation_8892">#REF!</definedName>
    <definedName name="HeadcountConsolidation_8893">#REF!</definedName>
    <definedName name="HeadcountConsolidation_8894">#REF!</definedName>
    <definedName name="hell">'[34]R &amp; D'!#REF!</definedName>
    <definedName name="Hips">#REF!</definedName>
    <definedName name="Hirachy1">'[31]POV &amp; Inputs'!$L$2:$L$151</definedName>
    <definedName name="Holidays">'Encompass (Region)'!$I$21:$I$33</definedName>
    <definedName name="HR">#REF!</definedName>
    <definedName name="HTML_CodePage" hidden="1">1252</definedName>
    <definedName name="HTML_Control" hidden="1">{"'Sales-COS Calculation'!$K$4:$M$27"}</definedName>
    <definedName name="HTML_Description" hidden="1">""</definedName>
    <definedName name="HTML_Email" hidden="1">""</definedName>
    <definedName name="HTML_Header" hidden="1">"Sales-COS Calculation"</definedName>
    <definedName name="HTML_LastUpdate" hidden="1">"12/15/99"</definedName>
    <definedName name="HTML_LineAfter" hidden="1">FALSE</definedName>
    <definedName name="HTML_LineBefore" hidden="1">FALSE</definedName>
    <definedName name="HTML_Name" hidden="1">"Keith Mello"</definedName>
    <definedName name="HTML_OBDlg2" hidden="1">TRUE</definedName>
    <definedName name="HTML_OBDlg4" hidden="1">TRUE</definedName>
    <definedName name="HTML_OS" hidden="1">0</definedName>
    <definedName name="HTML_PathFile" hidden="1">"C:\My Documents\MyHTML.htm"</definedName>
    <definedName name="HTML_Title" hidden="1">"SSC COS NOV 99"</definedName>
    <definedName name="HUNT">#REF!</definedName>
    <definedName name="ILLIG_AP">#REF!</definedName>
    <definedName name="IMPORTDFF1">[13]CRITERIA1!$B$36</definedName>
    <definedName name="Index">'[24]Data 2013 Stryker C'!#REF!</definedName>
    <definedName name="Index2">'[24]Data 2013 Stryker C'!#REF!</definedName>
    <definedName name="INST">#REF!</definedName>
    <definedName name="INTLWIRE">#REF!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41171.4152546296</definedName>
    <definedName name="IQ_NTM" hidden="1">6000</definedName>
    <definedName name="IQ_OPENED55" hidden="1">1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S">#REF!</definedName>
    <definedName name="JASPER">#REF!</definedName>
    <definedName name="je">#REF!</definedName>
    <definedName name="JE_171">#REF!</definedName>
    <definedName name="JE_562">#REF!</definedName>
    <definedName name="JE_712">#REF!</definedName>
    <definedName name="JEF">#REF!</definedName>
    <definedName name="JEFF">#REF!</definedName>
    <definedName name="JulRevisedSTd">'[35]1Jul Revised Price File'!$B$6:$E$1134</definedName>
    <definedName name="july1std">'[36]NV Only Revised 070112'!$B$2:$D$1574</definedName>
    <definedName name="JulyRevisedStds">'[37]3Jan2011 Standards Modified'!$A$7:$G$1139</definedName>
    <definedName name="JUNEFX">#REF!</definedName>
    <definedName name="k" hidden="1">{"Variable",#N/A,FALSE,"Variable";"Fixed",#N/A,FALSE,"Fixed";"RDdepsum",#N/A,FALSE,"R&amp;D";"RDdep",#N/A,FALSE,"R&amp;D";"R&amp;D",#N/A,FALSE,"R&amp;D";"mardepsum",#N/A,FALSE,"Marketing";"mardep",#N/A,FALSE,"Marketing";"Mkt",#N/A,FALSE,"Marketing";"seldepsum",#N/A,FALSE,"Selling";"seldep1",#N/A,FALSE,"Selling";"seldep2",#N/A,FALSE,"Selling";"seldep3",#N/A,FALSE,"Selling";"Sel",#N/A,FALSE,"Selling";"gadepsum",#N/A,FALSE,"G&amp;A";"gadep",#N/A,FALSE,"G&amp;A";"G&amp;A",#N/A,FALSE,"G&amp;A"}</definedName>
    <definedName name="Knees">#REF!</definedName>
    <definedName name="l12938t58u90">#REF!</definedName>
    <definedName name="LA">#REF!</definedName>
    <definedName name="LABELTEXTCOLUMN1">[13]CRITERIA1!$B$24</definedName>
    <definedName name="LABELTEXTROW1">[13]CRITERIA1!$B$23</definedName>
    <definedName name="LAF">#REF!</definedName>
    <definedName name="Last_Year">'[22]Account by Department'!#REF!</definedName>
    <definedName name="LATAMlessBrazil">[1]Variable!#REF!</definedName>
    <definedName name="latammenosbrazil">[1]Marketing!#REF!</definedName>
    <definedName name="Ledger">#REF!</definedName>
    <definedName name="Legal">#REF!</definedName>
    <definedName name="Line_Item">[38]Data!$B$3:$B$4</definedName>
    <definedName name="LOCAL">#REF!</definedName>
    <definedName name="Location">[30]Locations!$B$3:$B$65536</definedName>
    <definedName name="LTG">[18]BEV!$D$4</definedName>
    <definedName name="Mapping">#REF!</definedName>
    <definedName name="Marketing">#REF!</definedName>
    <definedName name="MayRevisedStd">'[35]1May Revised Price File'!$B$6:$E$1134</definedName>
    <definedName name="ME">#REF!</definedName>
    <definedName name="MED">#REF!</definedName>
    <definedName name="MEDOTHER">#REF!</definedName>
    <definedName name="MIDWEST" localSheetId="2">#REF!</definedName>
    <definedName name="MIDWEST" localSheetId="1">#REF!</definedName>
    <definedName name="MIDWEST">#REF!</definedName>
    <definedName name="Mkt">#REF!</definedName>
    <definedName name="Mkt_FTE">#REF!</definedName>
    <definedName name="MktDiv">'[39]Inst Look Up'!$A$9:$C$22</definedName>
    <definedName name="MO">#REF!</definedName>
    <definedName name="modstds2011">'[33]modified standards'!$A$7:$AQ$1139</definedName>
    <definedName name="MONT">#REF!</definedName>
    <definedName name="Month">'[31]POV &amp; Inputs'!$Q$2:$Q$14</definedName>
    <definedName name="MonthIndex2Table">'[24]Data 2013 Stryker C'!#REF!</definedName>
    <definedName name="MonthList">'[24]Data 2013 Stryker C'!#REF!</definedName>
    <definedName name="MONTHLY">#REF!</definedName>
    <definedName name="monthnametable">'[24]Data 2013 Stryker C'!#REF!</definedName>
    <definedName name="MonthSel">'[40]POV and Instructions'!$C$2</definedName>
    <definedName name="monthSelect">'[24]Data 2013 Stryker C'!#REF!</definedName>
    <definedName name="MonthTableA">'[24]Data 2013 Stryker C'!#REF!</definedName>
    <definedName name="MP">#REF!</definedName>
    <definedName name="MW">[19]Regions!$A$200:$O$268</definedName>
    <definedName name="nameerror" hidden="1">'[15]AP graph'!$C$62:$C$97</definedName>
    <definedName name="nbvcnbvnv" hidden="1">'[5]Flash - M'!#REF!</definedName>
    <definedName name="NE">[19]Regions!$A$1:$O$65</definedName>
    <definedName name="Nephrology">#REF!</definedName>
    <definedName name="NOOFFFSEGMENTS1">[13]CRITERIA1!$B$18</definedName>
    <definedName name="NORTHEAST" localSheetId="2">#REF!</definedName>
    <definedName name="NORTHEAST" localSheetId="1">#REF!</definedName>
    <definedName name="NORTHEAST">#REF!</definedName>
    <definedName name="NUMBEROFDETAILFIELDS1">[13]CRITERIA1!$B$29</definedName>
    <definedName name="NUMBEROFHEADERFIELDS1">[13]CRITERIA1!$B$28</definedName>
    <definedName name="OHIOVALLEY" localSheetId="2">#REF!</definedName>
    <definedName name="OHIOVALLEY" localSheetId="1">#REF!</definedName>
    <definedName name="OHIOVALLEY">#REF!</definedName>
    <definedName name="OKB">#REF!</definedName>
    <definedName name="Oncology">#REF!</definedName>
    <definedName name="Org_Type">[30]LOVs!$C$3:$C$7</definedName>
    <definedName name="OriginalModStds">'[35]3Jan2011 Standards Modified'!$A$7:$G$1139</definedName>
    <definedName name="ORLEANS">#REF!</definedName>
    <definedName name="OST">#REF!</definedName>
    <definedName name="OSTE">#REF!</definedName>
    <definedName name="Osteoporosis">#REF!</definedName>
    <definedName name="Other">#REF!</definedName>
    <definedName name="OUCH">#REF!</definedName>
    <definedName name="outiuyiut">'[5]Flash - M'!#REF!</definedName>
    <definedName name="OV">[19]Regions!$A$68:$O$131</definedName>
    <definedName name="page1">[27]Variable!#REF!</definedName>
    <definedName name="PAYROLL">#REF!</definedName>
    <definedName name="Period">'[22]Account by Department'!#REF!</definedName>
    <definedName name="PeriodCTable">'[24]Data 2013 Stryker C'!#REF!</definedName>
    <definedName name="PERIODSETNAME1">[13]CRITERIA1!$B$4</definedName>
    <definedName name="PeriodViewTable">'[24]Data 2013 Stryker C'!#REF!</definedName>
    <definedName name="Pivot1">#REF!</definedName>
    <definedName name="PivotA">#REF!</definedName>
    <definedName name="PL_2006">#REF!</definedName>
    <definedName name="Plan" localSheetId="2">#REF!</definedName>
    <definedName name="Plan" localSheetId="1">#REF!</definedName>
    <definedName name="Plan">#REF!</definedName>
    <definedName name="POSTERRORSTOSUSP1">[13]CRITERIA1!$B$34</definedName>
    <definedName name="PR3B">#REF!</definedName>
    <definedName name="PriceFile">'[35]3Jan Price File'!$B$2:$J$1134</definedName>
    <definedName name="Print_Adj">#REF!,#REF!</definedName>
    <definedName name="PRINT_ALL">#REF!</definedName>
    <definedName name="_xlnm.Print_Area">#REF!</definedName>
    <definedName name="Print_Main">#REF!</definedName>
    <definedName name="PrintallYears">#REF!,#REF!,#REF!</definedName>
    <definedName name="Prior" localSheetId="2">#REF!</definedName>
    <definedName name="Prior" localSheetId="1">#REF!</definedName>
    <definedName name="Prior">#REF!</definedName>
    <definedName name="ProdAppl">'[39]Inst Look Up'!$A$29:$C$62</definedName>
    <definedName name="Prodlines">'[39]Inst Look Up'!$A$63:$C$224</definedName>
    <definedName name="Products">#REF!</definedName>
    <definedName name="ProjectionName">'[24]Data 2013 Stryker C'!#REF!</definedName>
    <definedName name="PT">#REF!</definedName>
    <definedName name="PUERTO">#REF!</definedName>
    <definedName name="PUERTO_RICO">#REF!</definedName>
    <definedName name="PYQTDDays">'[24]Data 2013 Stryker C'!#REF!</definedName>
    <definedName name="PYYTDDays">'[24]Data 2013 Stryker C'!#REF!</definedName>
    <definedName name="qrqwerqwer" hidden="1">'[5]Flash - M'!#REF!</definedName>
    <definedName name="QTR">#REF!</definedName>
    <definedName name="Query1">#REF!</definedName>
    <definedName name="Query2">#REF!</definedName>
    <definedName name="RAP">#REF!</definedName>
    <definedName name="re">'[5]Flash - M'!#REF!</definedName>
    <definedName name="reference" hidden="1">'[15]AP graph'!$C$62:$C$97</definedName>
    <definedName name="RESPONSIBILITYAPPLICATIONID1">[13]CRITERIA1!$B$7</definedName>
    <definedName name="RESPONSIBILITYID1">[13]CRITERIA1!$B$8</definedName>
    <definedName name="RESPONSIBILITYNAME1">[13]CRITERIA1!$B$6</definedName>
    <definedName name="RMC020000000000">'[22]Account by Department'!#REF!</definedName>
    <definedName name="rmcCategory">"LYREXT"</definedName>
    <definedName name="rmcFrequency">"QTD"</definedName>
    <definedName name="rmcName">"ZP195P"</definedName>
    <definedName name="RMCOptions">"*100000000000000"</definedName>
    <definedName name="ROWSTOUPLOAD1">[13]CRITERIA1!$B$20</definedName>
    <definedName name="S">[19]Regions!$A$134:$O$197</definedName>
    <definedName name="Sbm_pl_tbl">#REF!</definedName>
    <definedName name="Scenario">'[31]POV &amp; Inputs'!$O$2:$O$17</definedName>
    <definedName name="ScenarioBTable">'[24]Data 2013 Stryker C'!#REF!</definedName>
    <definedName name="ScenarioSel">'[40]POV and Instructions'!$C$6</definedName>
    <definedName name="ScenarioTable">'[24]Data 2013 Stryker C'!#REF!</definedName>
    <definedName name="Scenerio">[16]Instruction!$J$11:$J$26</definedName>
    <definedName name="SD">#REF!</definedName>
    <definedName name="SDI">#REF!</definedName>
    <definedName name="SDIBONE">#REF!</definedName>
    <definedName name="Sel">#REF!</definedName>
    <definedName name="Sel_FTE">#REF!</definedName>
    <definedName name="Senario">'[41]Set Senario'!$A$16:$A$28</definedName>
    <definedName name="SETOFBOOKSID1">[13]CRITERIA1!$B$1</definedName>
    <definedName name="SETOFBOOKSNAME1">[13]CRITERIA1!$B$2</definedName>
    <definedName name="SF">#REF!</definedName>
    <definedName name="SFPCP">#REF!</definedName>
    <definedName name="SFSCP">#REF!</definedName>
    <definedName name="SHELBY">#REF!</definedName>
    <definedName name="Simplex">#REF!</definedName>
    <definedName name="Slicer_Distribution_Channel_Hierarchy">#N/A</definedName>
    <definedName name="SME">#REF!</definedName>
    <definedName name="SOUTH" localSheetId="2">#REF!</definedName>
    <definedName name="SOUTH" localSheetId="1">#REF!</definedName>
    <definedName name="SOUTH">#REF!</definedName>
    <definedName name="Spine">#REF!</definedName>
    <definedName name="spine_amtディーラー病院">#REF!</definedName>
    <definedName name="SR1分類">#REF!</definedName>
    <definedName name="ss" hidden="1">{"Variable",#N/A,FALSE,"Variable";"Fixed",#N/A,FALSE,"Fixed";"RDdepsum",#N/A,FALSE,"R&amp;D";"RDdep",#N/A,FALSE,"R&amp;D";"R&amp;D",#N/A,FALSE,"R&amp;D";"mardepsum",#N/A,FALSE,"Marketing";"mardep",#N/A,FALSE,"Marketing";"Mkt",#N/A,FALSE,"Marketing";"seldepsum",#N/A,FALSE,"Selling";"seldep1",#N/A,FALSE,"Selling";"seldep2",#N/A,FALSE,"Selling";"seldep3",#N/A,FALSE,"Selling";"Sel",#N/A,FALSE,"Selling";"gadepsum",#N/A,FALSE,"G&amp;A";"gadep",#N/A,FALSE,"G&amp;A";"G&amp;A",#N/A,FALSE,"G&amp;A"}</definedName>
    <definedName name="STARTJOURNALIMPORT1">[13]CRITERIA1!$B$21</definedName>
    <definedName name="STATE">#REF!</definedName>
    <definedName name="StdLC2011">'[32]2011 Standards Modified'!$A$7:$AQ$1139</definedName>
    <definedName name="STTAM">#REF!</definedName>
    <definedName name="Summary">#REF!</definedName>
    <definedName name="SURG">#REF!</definedName>
    <definedName name="SURGOTHER">#REF!</definedName>
    <definedName name="table">#REF!</definedName>
    <definedName name="table1">[27]Variable!#REF!</definedName>
    <definedName name="TableName">"Dummy"</definedName>
    <definedName name="TANG">#REF!</definedName>
    <definedName name="Target_FYF">[42]Assumptions!$D$17</definedName>
    <definedName name="TAX">#REF!</definedName>
    <definedName name="Tax_Rate">[18]BEV!#REF!</definedName>
    <definedName name="TEMPLATENUMBER1">[13]CRITERIA1!$B$32</definedName>
    <definedName name="TEMPLATESTYLE1">[13]CRITERIA1!$B$31</definedName>
    <definedName name="TEMPLATETYPE1">[13]CRITERIA1!$B$30</definedName>
    <definedName name="test" hidden="1">{#N/A,#N/A,FALSE,"Mgt Sum";#N/A,#N/A,FALSE,"Ord by Prod";#N/A,#N/A,FALSE,"Ord by Reg";#N/A,#N/A,FALSE,"Comp P&amp;L";#N/A,#N/A,FALSE,"Cons P&amp;L";#N/A,#N/A,FALSE,"Balance Sheet";#N/A,#N/A,FALSE,"DSO";#N/A,#N/A,FALSE,"Inv Days";#N/A,#N/A,FALSE,"Cash Flow";#N/A,#N/A,FALSE,"Ship by Prod";#N/A,#N/A,FALSE,"Headcount";#N/A,#N/A,FALSE,"New Prod";#N/A,#N/A,FALSE,"IC Purch";#N/A,#N/A,FALSE,"IC Ship";#N/A,#N/A,FALSE,"Transmit";#N/A,#N/A,FALSE,"Tax";#N/A,#N/A,FALSE,"Orders &amp; Shipments worksheet"}</definedName>
    <definedName name="TEST0">#REF!</definedName>
    <definedName name="TEST1">#REF!</definedName>
    <definedName name="TEST2">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HKEY">#REF!</definedName>
    <definedName name="TESTKEYS">#REF!</definedName>
    <definedName name="TESTVKEY">#REF!</definedName>
    <definedName name="TIAEO">#REF!</definedName>
    <definedName name="TINVEO">#REF!</definedName>
    <definedName name="tkyamtディーラー病院">#REF!</definedName>
    <definedName name="TmoDays">days1-days2</definedName>
    <definedName name="TOT">#REF!</definedName>
    <definedName name="Trauma">#REF!</definedName>
    <definedName name="UER">#REF!</definedName>
    <definedName name="UHC">#REF!</definedName>
    <definedName name="upsJournal">#REF!</definedName>
    <definedName name="upstDataMap">#REF!</definedName>
    <definedName name="US_and_Spine_CC_to_FS">#REF!</definedName>
    <definedName name="View">'[31]POV &amp; Inputs'!$U$2:$U$4</definedName>
    <definedName name="VIVO">#REF!</definedName>
    <definedName name="W">[19]Regions!$A$342:$O$410</definedName>
    <definedName name="W8_Bus_Cell">'[30]Local LOVs'!$I$2:$I$44</definedName>
    <definedName name="W8_Bus_Function">'[30]Local LOVs'!$H$2:$H$41</definedName>
    <definedName name="W8_Org_Region">'[30]Local LOVs'!$K$2:$K$49</definedName>
    <definedName name="WALKER">#REF!</definedName>
    <definedName name="WIREINTL">[43]JE!#REF!</definedName>
    <definedName name="wrn.Flash._.Package." hidden="1">{"Variable",#N/A,FALSE,"Variable";"Fixed",#N/A,FALSE,"Fixed";"RDdepsum",#N/A,FALSE,"R&amp;D";"RDdep",#N/A,FALSE,"R&amp;D";"R&amp;D",#N/A,FALSE,"R&amp;D";"mardepsum",#N/A,FALSE,"Marketing";"mardep",#N/A,FALSE,"Marketing";"Mkt",#N/A,FALSE,"Marketing";"seldepsum",#N/A,FALSE,"Selling";"seldep1",#N/A,FALSE,"Selling";"seldep2",#N/A,FALSE,"Selling";"seldep3",#N/A,FALSE,"Selling";"Sel",#N/A,FALSE,"Selling";"gadepsum",#N/A,FALSE,"G&amp;A";"gadep",#N/A,FALSE,"G&amp;A";"G&amp;A",#N/A,FALSE,"G&amp;A"}</definedName>
    <definedName name="wrn.Projection." hidden="1">{#N/A,#N/A,FALSE,"Mgt Sum";#N/A,#N/A,FALSE,"Ord by Prod";#N/A,#N/A,FALSE,"Ord by Reg";#N/A,#N/A,FALSE,"Comp P&amp;L";#N/A,#N/A,FALSE,"Cons P&amp;L";#N/A,#N/A,FALSE,"Balance Sheet";#N/A,#N/A,FALSE,"DSO";#N/A,#N/A,FALSE,"Inv Days";#N/A,#N/A,FALSE,"Cash Flow";#N/A,#N/A,FALSE,"Ship by Prod";#N/A,#N/A,FALSE,"Headcount";#N/A,#N/A,FALSE,"New Prod";#N/A,#N/A,FALSE,"IC Purch";#N/A,#N/A,FALSE,"IC Ship";#N/A,#N/A,FALSE,"Transmit";#N/A,#N/A,FALSE,"Tax";#N/A,#N/A,FALSE,"Orders &amp; Shipments worksheet"}</definedName>
    <definedName name="wrn.Projection2" hidden="1">{#N/A,#N/A,FALSE,"Mgt Sum";#N/A,#N/A,FALSE,"Ord by Prod";#N/A,#N/A,FALSE,"Ord by Reg";#N/A,#N/A,FALSE,"Comp P&amp;L";#N/A,#N/A,FALSE,"Cons P&amp;L";#N/A,#N/A,FALSE,"Balance Sheet";#N/A,#N/A,FALSE,"DSO";#N/A,#N/A,FALSE,"Inv Days";#N/A,#N/A,FALSE,"Cash Flow";#N/A,#N/A,FALSE,"Ship by Prod";#N/A,#N/A,FALSE,"Headcount";#N/A,#N/A,FALSE,"New Prod";#N/A,#N/A,FALSE,"IC Purch";#N/A,#N/A,FALSE,"IC Ship";#N/A,#N/A,FALSE,"Transmit";#N/A,#N/A,FALSE,"Tax";#N/A,#N/A,FALSE,"Orders &amp; Shipments worksheet"}</definedName>
    <definedName name="WVStd_2013">'[44]2013 WV Std'!$A$6:$B$21</definedName>
    <definedName name="x">#REF!</definedName>
    <definedName name="XYZ">#REF!</definedName>
    <definedName name="Year">'[31]POV &amp; Inputs'!$S$2:$S$14</definedName>
    <definedName name="YearList">'[24]Data 2013 Stryker C'!#REF!</definedName>
    <definedName name="Z_2077FED8_427A_4008_BD38_C85D26481FBB_.wvu.PrintArea" hidden="1">#REF!</definedName>
    <definedName name="Z_3D157458_222D_4AD8_AF1D_5BD0021A0EAE_.wvu.PrintArea" hidden="1">#REF!</definedName>
    <definedName name="Z_5C4E506A_1DCD_43E3_8350_B962FD6F8973_.wvu.PrintArea" hidden="1">#REF!</definedName>
    <definedName name="Z_8B13BA2E_4AB2_404D_8A14_5A2A8CBE4F63_.wvu.PrintArea" hidden="1">#REF!</definedName>
    <definedName name="エリア別1分類">#REF!</definedName>
    <definedName name="営業推進共通">#REF!</definedName>
  </definedNames>
  <calcPr calcId="191028"/>
  <pivotCaches>
    <pivotCache cacheId="2" r:id="rId54"/>
    <pivotCache cacheId="3" r:id="rId5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22" l="1"/>
  <c r="C22" i="38" a="1"/>
  <c r="C22" i="38" s="1"/>
  <c r="D22" i="38" a="1"/>
  <c r="D22" i="38" s="1"/>
  <c r="E22" i="38" a="1"/>
  <c r="E22" i="38" s="1"/>
  <c r="F22" i="38" a="1"/>
  <c r="F22" i="38" s="1"/>
  <c r="G22" i="38" a="1"/>
  <c r="G22" i="38" s="1"/>
  <c r="H22" i="38" a="1"/>
  <c r="H22" i="38" s="1"/>
  <c r="I22" i="38" a="1"/>
  <c r="I22" i="38" s="1"/>
  <c r="J22" i="38" a="1"/>
  <c r="J22" i="38" s="1"/>
  <c r="K22" i="38" a="1"/>
  <c r="K22" i="38" s="1"/>
  <c r="L22" i="38" a="1"/>
  <c r="L22" i="38" s="1"/>
  <c r="M22" i="38" a="1"/>
  <c r="M22" i="38" s="1"/>
  <c r="B22" i="38" a="1"/>
  <c r="B22" i="38" s="1"/>
  <c r="C19" i="38" a="1"/>
  <c r="C19" i="38" s="1"/>
  <c r="D19" i="38" a="1"/>
  <c r="D19" i="38" s="1"/>
  <c r="E19" i="38" a="1"/>
  <c r="E19" i="38" s="1"/>
  <c r="F19" i="38" a="1"/>
  <c r="F19" i="38" s="1"/>
  <c r="G19" i="38" a="1"/>
  <c r="G19" i="38" s="1"/>
  <c r="H19" i="38" a="1"/>
  <c r="H19" i="38" s="1"/>
  <c r="I19" i="38" a="1"/>
  <c r="I19" i="38" s="1"/>
  <c r="J19" i="38" a="1"/>
  <c r="J19" i="38" s="1"/>
  <c r="K19" i="38" a="1"/>
  <c r="K19" i="38" s="1"/>
  <c r="L19" i="38" a="1"/>
  <c r="L19" i="38" s="1"/>
  <c r="M19" i="38" a="1"/>
  <c r="M19" i="38" s="1"/>
  <c r="B19" i="38" a="1"/>
  <c r="B19" i="38" s="1"/>
  <c r="C16" i="38" a="1"/>
  <c r="C16" i="38" s="1"/>
  <c r="D16" i="38" a="1"/>
  <c r="D16" i="38" s="1"/>
  <c r="E16" i="38" a="1"/>
  <c r="E16" i="38" s="1"/>
  <c r="F16" i="38" a="1"/>
  <c r="F16" i="38"/>
  <c r="G16" i="38" a="1"/>
  <c r="G16" i="38" s="1"/>
  <c r="H16" i="38" a="1"/>
  <c r="H16" i="38" s="1"/>
  <c r="I16" i="38" a="1"/>
  <c r="I16" i="38" s="1"/>
  <c r="J16" i="38" a="1"/>
  <c r="J16" i="38" s="1"/>
  <c r="K16" i="38" a="1"/>
  <c r="K16" i="38" s="1"/>
  <c r="L16" i="38" a="1"/>
  <c r="L16" i="38" s="1"/>
  <c r="M16" i="38" a="1"/>
  <c r="M16" i="38" s="1"/>
  <c r="B16" i="38" a="1"/>
  <c r="B16" i="38" s="1"/>
  <c r="C5" i="39" l="1"/>
  <c r="D5" i="39"/>
  <c r="E5" i="39"/>
  <c r="F5" i="39"/>
  <c r="G5" i="39"/>
  <c r="H5" i="39"/>
  <c r="I5" i="39"/>
  <c r="J5" i="39"/>
  <c r="K5" i="39"/>
  <c r="L5" i="39"/>
  <c r="M5" i="39"/>
  <c r="N5" i="39"/>
  <c r="C6" i="39"/>
  <c r="D6" i="39"/>
  <c r="E6" i="39"/>
  <c r="F6" i="39"/>
  <c r="G6" i="39"/>
  <c r="H6" i="39"/>
  <c r="I6" i="39"/>
  <c r="J6" i="39"/>
  <c r="K6" i="39"/>
  <c r="L6" i="39"/>
  <c r="M6" i="39"/>
  <c r="N6" i="39"/>
  <c r="C7" i="39"/>
  <c r="D7" i="39"/>
  <c r="E7" i="39"/>
  <c r="F7" i="39"/>
  <c r="G7" i="39"/>
  <c r="H7" i="39"/>
  <c r="I7" i="39"/>
  <c r="J7" i="39"/>
  <c r="K7" i="39"/>
  <c r="L7" i="39"/>
  <c r="M7" i="39"/>
  <c r="N7" i="39"/>
  <c r="C8" i="39"/>
  <c r="D8" i="39"/>
  <c r="E8" i="39"/>
  <c r="F8" i="39"/>
  <c r="G8" i="39"/>
  <c r="H8" i="39"/>
  <c r="I8" i="39"/>
  <c r="J8" i="39"/>
  <c r="K8" i="39"/>
  <c r="L8" i="39"/>
  <c r="M8" i="39"/>
  <c r="N8" i="39"/>
  <c r="C9" i="39"/>
  <c r="D9" i="39"/>
  <c r="E9" i="39"/>
  <c r="F9" i="39"/>
  <c r="G9" i="39"/>
  <c r="H9" i="39"/>
  <c r="I9" i="39"/>
  <c r="J9" i="39"/>
  <c r="K9" i="39"/>
  <c r="L9" i="39"/>
  <c r="M9" i="39"/>
  <c r="N9" i="39"/>
  <c r="C10" i="39"/>
  <c r="D10" i="39"/>
  <c r="E10" i="39"/>
  <c r="F10" i="39"/>
  <c r="G10" i="39"/>
  <c r="H10" i="39"/>
  <c r="I10" i="39"/>
  <c r="J10" i="39"/>
  <c r="K10" i="39"/>
  <c r="L10" i="39"/>
  <c r="M10" i="39"/>
  <c r="N10" i="39"/>
  <c r="C11" i="39"/>
  <c r="D11" i="39"/>
  <c r="E11" i="39"/>
  <c r="F11" i="39"/>
  <c r="G11" i="39"/>
  <c r="H11" i="39"/>
  <c r="I11" i="39"/>
  <c r="J11" i="39"/>
  <c r="K11" i="39"/>
  <c r="L11" i="39"/>
  <c r="M11" i="39"/>
  <c r="N11" i="39"/>
  <c r="C12" i="39"/>
  <c r="D12" i="39"/>
  <c r="E12" i="39"/>
  <c r="F12" i="39"/>
  <c r="G12" i="39"/>
  <c r="H12" i="39"/>
  <c r="I12" i="39"/>
  <c r="J12" i="39"/>
  <c r="K12" i="39"/>
  <c r="L12" i="39"/>
  <c r="M12" i="39"/>
  <c r="N12" i="39"/>
  <c r="C13" i="39"/>
  <c r="D13" i="39"/>
  <c r="E13" i="39"/>
  <c r="F13" i="39"/>
  <c r="G13" i="39"/>
  <c r="H13" i="39"/>
  <c r="I13" i="39"/>
  <c r="J13" i="39"/>
  <c r="K13" i="39"/>
  <c r="L13" i="39"/>
  <c r="M13" i="39"/>
  <c r="N13" i="39"/>
  <c r="C14" i="39"/>
  <c r="D14" i="39"/>
  <c r="E14" i="39"/>
  <c r="F14" i="39"/>
  <c r="G14" i="39"/>
  <c r="H14" i="39"/>
  <c r="I14" i="39"/>
  <c r="J14" i="39"/>
  <c r="K14" i="39"/>
  <c r="L14" i="39"/>
  <c r="M14" i="39"/>
  <c r="N14" i="39"/>
  <c r="C15" i="39"/>
  <c r="D15" i="39"/>
  <c r="E15" i="39"/>
  <c r="F15" i="39"/>
  <c r="G15" i="39"/>
  <c r="H15" i="39"/>
  <c r="I15" i="39"/>
  <c r="J15" i="39"/>
  <c r="K15" i="39"/>
  <c r="L15" i="39"/>
  <c r="M15" i="39"/>
  <c r="N15" i="39"/>
  <c r="C16" i="39"/>
  <c r="D16" i="39"/>
  <c r="E16" i="39"/>
  <c r="F16" i="39"/>
  <c r="G16" i="39"/>
  <c r="H16" i="39"/>
  <c r="I16" i="39"/>
  <c r="J16" i="39"/>
  <c r="K16" i="39"/>
  <c r="L16" i="39"/>
  <c r="M16" i="39"/>
  <c r="N16" i="39"/>
  <c r="C17" i="39"/>
  <c r="D17" i="39"/>
  <c r="E17" i="39"/>
  <c r="F17" i="39"/>
  <c r="G17" i="39"/>
  <c r="H17" i="39"/>
  <c r="I17" i="39"/>
  <c r="J17" i="39"/>
  <c r="K17" i="39"/>
  <c r="L17" i="39"/>
  <c r="M17" i="39"/>
  <c r="N17" i="39"/>
  <c r="C18" i="39"/>
  <c r="D18" i="39"/>
  <c r="E18" i="39"/>
  <c r="F18" i="39"/>
  <c r="G18" i="39"/>
  <c r="H18" i="39"/>
  <c r="I18" i="39"/>
  <c r="J18" i="39"/>
  <c r="K18" i="39"/>
  <c r="L18" i="39"/>
  <c r="M18" i="39"/>
  <c r="N18" i="39"/>
  <c r="C19" i="39"/>
  <c r="D19" i="39"/>
  <c r="E19" i="39"/>
  <c r="F19" i="39"/>
  <c r="G19" i="39"/>
  <c r="H19" i="39"/>
  <c r="I19" i="39"/>
  <c r="J19" i="39"/>
  <c r="K19" i="39"/>
  <c r="L19" i="39"/>
  <c r="M19" i="39"/>
  <c r="N19" i="39"/>
  <c r="C20" i="39"/>
  <c r="D20" i="39"/>
  <c r="E20" i="39"/>
  <c r="F20" i="39"/>
  <c r="G20" i="39"/>
  <c r="H20" i="39"/>
  <c r="I20" i="39"/>
  <c r="J20" i="39"/>
  <c r="K20" i="39"/>
  <c r="L20" i="39"/>
  <c r="M20" i="39"/>
  <c r="N20" i="39"/>
  <c r="C21" i="39"/>
  <c r="D21" i="39"/>
  <c r="E21" i="39"/>
  <c r="F21" i="39"/>
  <c r="G21" i="39"/>
  <c r="H21" i="39"/>
  <c r="I21" i="39"/>
  <c r="J21" i="39"/>
  <c r="K21" i="39"/>
  <c r="L21" i="39"/>
  <c r="M21" i="39"/>
  <c r="N21" i="39"/>
  <c r="C22" i="39"/>
  <c r="D22" i="39"/>
  <c r="E22" i="39"/>
  <c r="F22" i="39"/>
  <c r="G22" i="39"/>
  <c r="H22" i="39"/>
  <c r="I22" i="39"/>
  <c r="J22" i="39"/>
  <c r="K22" i="39"/>
  <c r="L22" i="39"/>
  <c r="M22" i="39"/>
  <c r="N22" i="39"/>
  <c r="C23" i="39"/>
  <c r="D23" i="39"/>
  <c r="E23" i="39"/>
  <c r="F23" i="39"/>
  <c r="G23" i="39"/>
  <c r="H23" i="39"/>
  <c r="I23" i="39"/>
  <c r="J23" i="39"/>
  <c r="K23" i="39"/>
  <c r="L23" i="39"/>
  <c r="M23" i="39"/>
  <c r="N23" i="39"/>
  <c r="C24" i="39"/>
  <c r="D24" i="39"/>
  <c r="E24" i="39"/>
  <c r="F24" i="39"/>
  <c r="G24" i="39"/>
  <c r="H24" i="39"/>
  <c r="I24" i="39"/>
  <c r="J24" i="39"/>
  <c r="K24" i="39"/>
  <c r="L24" i="39"/>
  <c r="M24" i="39"/>
  <c r="N24" i="39"/>
  <c r="C25" i="39"/>
  <c r="D25" i="39"/>
  <c r="E25" i="39"/>
  <c r="F25" i="39"/>
  <c r="G25" i="39"/>
  <c r="H25" i="39"/>
  <c r="I25" i="39"/>
  <c r="J25" i="39"/>
  <c r="K25" i="39"/>
  <c r="L25" i="39"/>
  <c r="M25" i="39"/>
  <c r="N25" i="39"/>
  <c r="C26" i="39"/>
  <c r="D26" i="39"/>
  <c r="E26" i="39"/>
  <c r="F26" i="39"/>
  <c r="G26" i="39"/>
  <c r="H26" i="39"/>
  <c r="I26" i="39"/>
  <c r="J26" i="39"/>
  <c r="K26" i="39"/>
  <c r="L26" i="39"/>
  <c r="M26" i="39"/>
  <c r="N26" i="39"/>
  <c r="C27" i="39"/>
  <c r="D27" i="39"/>
  <c r="E27" i="39"/>
  <c r="F27" i="39"/>
  <c r="G27" i="39"/>
  <c r="H27" i="39"/>
  <c r="I27" i="39"/>
  <c r="J27" i="39"/>
  <c r="K27" i="39"/>
  <c r="L27" i="39"/>
  <c r="M27" i="39"/>
  <c r="N27" i="39"/>
  <c r="C28" i="39"/>
  <c r="D28" i="39"/>
  <c r="E28" i="39"/>
  <c r="F28" i="39"/>
  <c r="G28" i="39"/>
  <c r="H28" i="39"/>
  <c r="I28" i="39"/>
  <c r="J28" i="39"/>
  <c r="K28" i="39"/>
  <c r="L28" i="39"/>
  <c r="M28" i="39"/>
  <c r="N28" i="39"/>
  <c r="C29" i="39"/>
  <c r="D29" i="39"/>
  <c r="E29" i="39"/>
  <c r="F29" i="39"/>
  <c r="G29" i="39"/>
  <c r="H29" i="39"/>
  <c r="I29" i="39"/>
  <c r="J29" i="39"/>
  <c r="K29" i="39"/>
  <c r="L29" i="39"/>
  <c r="M29" i="39"/>
  <c r="N29" i="39"/>
  <c r="C30" i="39"/>
  <c r="D30" i="39"/>
  <c r="E30" i="39"/>
  <c r="F30" i="39"/>
  <c r="G30" i="39"/>
  <c r="H30" i="39"/>
  <c r="I30" i="39"/>
  <c r="J30" i="39"/>
  <c r="K30" i="39"/>
  <c r="L30" i="39"/>
  <c r="M30" i="39"/>
  <c r="N30" i="39"/>
  <c r="C31" i="39"/>
  <c r="D31" i="39"/>
  <c r="E31" i="39"/>
  <c r="F31" i="39"/>
  <c r="G31" i="39"/>
  <c r="H31" i="39"/>
  <c r="I31" i="39"/>
  <c r="J31" i="39"/>
  <c r="K31" i="39"/>
  <c r="L31" i="39"/>
  <c r="M31" i="39"/>
  <c r="N31" i="39"/>
  <c r="C32" i="39"/>
  <c r="D32" i="39"/>
  <c r="E32" i="39"/>
  <c r="F32" i="39"/>
  <c r="G32" i="39"/>
  <c r="H32" i="39"/>
  <c r="I32" i="39"/>
  <c r="J32" i="39"/>
  <c r="K32" i="39"/>
  <c r="L32" i="39"/>
  <c r="M32" i="39"/>
  <c r="N32" i="39"/>
  <c r="C33" i="39"/>
  <c r="D33" i="39"/>
  <c r="E33" i="39"/>
  <c r="F33" i="39"/>
  <c r="G33" i="39"/>
  <c r="H33" i="39"/>
  <c r="I33" i="39"/>
  <c r="J33" i="39"/>
  <c r="BL4" i="39" s="1"/>
  <c r="K33" i="39"/>
  <c r="L33" i="39"/>
  <c r="M33" i="39"/>
  <c r="N33" i="39"/>
  <c r="C34" i="39"/>
  <c r="D34" i="39"/>
  <c r="BF4" i="39" s="1"/>
  <c r="E34" i="39"/>
  <c r="BG4" i="39" s="1"/>
  <c r="F34" i="39"/>
  <c r="BH4" i="39" s="1"/>
  <c r="G34" i="39"/>
  <c r="H34" i="39"/>
  <c r="I34" i="39"/>
  <c r="J34" i="39"/>
  <c r="K34" i="39"/>
  <c r="L34" i="39"/>
  <c r="BN5" i="39" s="1"/>
  <c r="M34" i="39"/>
  <c r="N34" i="39"/>
  <c r="BP4" i="39" s="1"/>
  <c r="C35" i="39"/>
  <c r="D35" i="39"/>
  <c r="E35" i="39"/>
  <c r="F35" i="39"/>
  <c r="G35" i="39"/>
  <c r="H35" i="39"/>
  <c r="I35" i="39"/>
  <c r="J35" i="39"/>
  <c r="K35" i="39"/>
  <c r="L35" i="39"/>
  <c r="M35" i="39"/>
  <c r="N35" i="39"/>
  <c r="C36" i="39"/>
  <c r="D36" i="39"/>
  <c r="E36" i="39"/>
  <c r="F36" i="39"/>
  <c r="G36" i="39"/>
  <c r="H36" i="39"/>
  <c r="I36" i="39"/>
  <c r="J36" i="39"/>
  <c r="K36" i="39"/>
  <c r="L36" i="39"/>
  <c r="M36" i="39"/>
  <c r="N36" i="39"/>
  <c r="C37" i="39"/>
  <c r="D37" i="39"/>
  <c r="E37" i="39"/>
  <c r="F37" i="39"/>
  <c r="G37" i="39"/>
  <c r="H37" i="39"/>
  <c r="I37" i="39"/>
  <c r="J37" i="39"/>
  <c r="K37" i="39"/>
  <c r="L37" i="39"/>
  <c r="M37" i="39"/>
  <c r="N37" i="39"/>
  <c r="C38" i="39"/>
  <c r="D38" i="39"/>
  <c r="E38" i="39"/>
  <c r="F38" i="39"/>
  <c r="G38" i="39"/>
  <c r="H38" i="39"/>
  <c r="I38" i="39"/>
  <c r="J38" i="39"/>
  <c r="K38" i="39"/>
  <c r="L38" i="39"/>
  <c r="M38" i="39"/>
  <c r="N38" i="39"/>
  <c r="C39" i="39"/>
  <c r="D39" i="39"/>
  <c r="E39" i="39"/>
  <c r="F39" i="39"/>
  <c r="G39" i="39"/>
  <c r="H39" i="39"/>
  <c r="I39" i="39"/>
  <c r="J39" i="39"/>
  <c r="K39" i="39"/>
  <c r="L39" i="39"/>
  <c r="M39" i="39"/>
  <c r="N39" i="39"/>
  <c r="C40" i="39"/>
  <c r="D40" i="39"/>
  <c r="E40" i="39"/>
  <c r="F40" i="39"/>
  <c r="G40" i="39"/>
  <c r="H40" i="39"/>
  <c r="I40" i="39"/>
  <c r="J40" i="39"/>
  <c r="K40" i="39"/>
  <c r="L40" i="39"/>
  <c r="M40" i="39"/>
  <c r="N40" i="39"/>
  <c r="C41" i="39"/>
  <c r="D41" i="39"/>
  <c r="E41" i="39"/>
  <c r="F41" i="39"/>
  <c r="G41" i="39"/>
  <c r="H41" i="39"/>
  <c r="I41" i="39"/>
  <c r="J41" i="39"/>
  <c r="K41" i="39"/>
  <c r="L41" i="39"/>
  <c r="M41" i="39"/>
  <c r="N41" i="39"/>
  <c r="C42" i="39"/>
  <c r="D42" i="39"/>
  <c r="E42" i="39"/>
  <c r="F42" i="39"/>
  <c r="G42" i="39"/>
  <c r="H42" i="39"/>
  <c r="I42" i="39"/>
  <c r="J42" i="39"/>
  <c r="K42" i="39"/>
  <c r="L42" i="39"/>
  <c r="M42" i="39"/>
  <c r="N42" i="39"/>
  <c r="C43" i="39"/>
  <c r="D43" i="39"/>
  <c r="E43" i="39"/>
  <c r="F43" i="39"/>
  <c r="G43" i="39"/>
  <c r="H43" i="39"/>
  <c r="I43" i="39"/>
  <c r="J43" i="39"/>
  <c r="K43" i="39"/>
  <c r="L43" i="39"/>
  <c r="M43" i="39"/>
  <c r="N43" i="39"/>
  <c r="C44" i="39"/>
  <c r="D44" i="39"/>
  <c r="E44" i="39"/>
  <c r="F44" i="39"/>
  <c r="G44" i="39"/>
  <c r="H44" i="39"/>
  <c r="I44" i="39"/>
  <c r="J44" i="39"/>
  <c r="K44" i="39"/>
  <c r="L44" i="39"/>
  <c r="M44" i="39"/>
  <c r="N44" i="39"/>
  <c r="C45" i="39"/>
  <c r="D45" i="39"/>
  <c r="E45" i="39"/>
  <c r="F45" i="39"/>
  <c r="G45" i="39"/>
  <c r="H45" i="39"/>
  <c r="I45" i="39"/>
  <c r="J45" i="39"/>
  <c r="K45" i="39"/>
  <c r="L45" i="39"/>
  <c r="M45" i="39"/>
  <c r="N45" i="39"/>
  <c r="C46" i="39"/>
  <c r="D46" i="39"/>
  <c r="E46" i="39"/>
  <c r="F46" i="39"/>
  <c r="G46" i="39"/>
  <c r="H46" i="39"/>
  <c r="I46" i="39"/>
  <c r="J46" i="39"/>
  <c r="K46" i="39"/>
  <c r="L46" i="39"/>
  <c r="M46" i="39"/>
  <c r="N46" i="39"/>
  <c r="C47" i="39"/>
  <c r="D47" i="39"/>
  <c r="E47" i="39"/>
  <c r="F47" i="39"/>
  <c r="G47" i="39"/>
  <c r="H47" i="39"/>
  <c r="I47" i="39"/>
  <c r="J47" i="39"/>
  <c r="K47" i="39"/>
  <c r="L47" i="39"/>
  <c r="M47" i="39"/>
  <c r="N47" i="39"/>
  <c r="C48" i="39"/>
  <c r="D48" i="39"/>
  <c r="E48" i="39"/>
  <c r="F48" i="39"/>
  <c r="G48" i="39"/>
  <c r="H48" i="39"/>
  <c r="I48" i="39"/>
  <c r="J48" i="39"/>
  <c r="K48" i="39"/>
  <c r="L48" i="39"/>
  <c r="M48" i="39"/>
  <c r="N48" i="39"/>
  <c r="C49" i="39"/>
  <c r="D49" i="39"/>
  <c r="E49" i="39"/>
  <c r="F49" i="39"/>
  <c r="G49" i="39"/>
  <c r="H49" i="39"/>
  <c r="I49" i="39"/>
  <c r="J49" i="39"/>
  <c r="K49" i="39"/>
  <c r="L49" i="39"/>
  <c r="M49" i="39"/>
  <c r="N49" i="39"/>
  <c r="C50" i="39"/>
  <c r="D50" i="39"/>
  <c r="E50" i="39"/>
  <c r="F50" i="39"/>
  <c r="G50" i="39"/>
  <c r="H50" i="39"/>
  <c r="I50" i="39"/>
  <c r="J50" i="39"/>
  <c r="K50" i="39"/>
  <c r="L50" i="39"/>
  <c r="M50" i="39"/>
  <c r="N50" i="39"/>
  <c r="C51" i="39"/>
  <c r="D51" i="39"/>
  <c r="E51" i="39"/>
  <c r="F51" i="39"/>
  <c r="G51" i="39"/>
  <c r="H51" i="39"/>
  <c r="I51" i="39"/>
  <c r="J51" i="39"/>
  <c r="K51" i="39"/>
  <c r="L51" i="39"/>
  <c r="M51" i="39"/>
  <c r="N51" i="39"/>
  <c r="C52" i="39"/>
  <c r="D52" i="39"/>
  <c r="E52" i="39"/>
  <c r="F52" i="39"/>
  <c r="G52" i="39"/>
  <c r="H52" i="39"/>
  <c r="I52" i="39"/>
  <c r="J52" i="39"/>
  <c r="K52" i="39"/>
  <c r="L52" i="39"/>
  <c r="M52" i="39"/>
  <c r="N52" i="39"/>
  <c r="C53" i="39"/>
  <c r="D53" i="39"/>
  <c r="E53" i="39"/>
  <c r="F53" i="39"/>
  <c r="G53" i="39"/>
  <c r="H53" i="39"/>
  <c r="I53" i="39"/>
  <c r="J53" i="39"/>
  <c r="K53" i="39"/>
  <c r="L53" i="39"/>
  <c r="M53" i="39"/>
  <c r="N53" i="39"/>
  <c r="C54" i="39"/>
  <c r="D54" i="39"/>
  <c r="E54" i="39"/>
  <c r="F54" i="39"/>
  <c r="G54" i="39"/>
  <c r="H54" i="39"/>
  <c r="I54" i="39"/>
  <c r="J54" i="39"/>
  <c r="K54" i="39"/>
  <c r="L54" i="39"/>
  <c r="M54" i="39"/>
  <c r="N54" i="39"/>
  <c r="C55" i="39"/>
  <c r="D55" i="39"/>
  <c r="E55" i="39"/>
  <c r="F55" i="39"/>
  <c r="G55" i="39"/>
  <c r="H55" i="39"/>
  <c r="I55" i="39"/>
  <c r="J55" i="39"/>
  <c r="K55" i="39"/>
  <c r="L55" i="39"/>
  <c r="M55" i="39"/>
  <c r="N55" i="39"/>
  <c r="C56" i="39"/>
  <c r="D56" i="39"/>
  <c r="E56" i="39"/>
  <c r="F56" i="39"/>
  <c r="G56" i="39"/>
  <c r="H56" i="39"/>
  <c r="I56" i="39"/>
  <c r="J56" i="39"/>
  <c r="K56" i="39"/>
  <c r="L56" i="39"/>
  <c r="M56" i="39"/>
  <c r="N56" i="39"/>
  <c r="C57" i="39"/>
  <c r="D57" i="39"/>
  <c r="E57" i="39"/>
  <c r="F57" i="39"/>
  <c r="G57" i="39"/>
  <c r="H57" i="39"/>
  <c r="I57" i="39"/>
  <c r="J57" i="39"/>
  <c r="K57" i="39"/>
  <c r="L57" i="39"/>
  <c r="M57" i="39"/>
  <c r="N57" i="39"/>
  <c r="C58" i="39"/>
  <c r="D58" i="39"/>
  <c r="E58" i="39"/>
  <c r="F58" i="39"/>
  <c r="G58" i="39"/>
  <c r="H58" i="39"/>
  <c r="I58" i="39"/>
  <c r="J58" i="39"/>
  <c r="K58" i="39"/>
  <c r="L58" i="39"/>
  <c r="M58" i="39"/>
  <c r="N58" i="39"/>
  <c r="C59" i="39"/>
  <c r="D59" i="39"/>
  <c r="E59" i="39"/>
  <c r="F59" i="39"/>
  <c r="G59" i="39"/>
  <c r="H59" i="39"/>
  <c r="I59" i="39"/>
  <c r="J59" i="39"/>
  <c r="K59" i="39"/>
  <c r="L59" i="39"/>
  <c r="M59" i="39"/>
  <c r="N59" i="39"/>
  <c r="C60" i="39"/>
  <c r="D60" i="39"/>
  <c r="E60" i="39"/>
  <c r="F60" i="39"/>
  <c r="G60" i="39"/>
  <c r="H60" i="39"/>
  <c r="I60" i="39"/>
  <c r="J60" i="39"/>
  <c r="K60" i="39"/>
  <c r="L60" i="39"/>
  <c r="M60" i="39"/>
  <c r="N60" i="39"/>
  <c r="C61" i="39"/>
  <c r="D61" i="39"/>
  <c r="E61" i="39"/>
  <c r="F61" i="39"/>
  <c r="G61" i="39"/>
  <c r="H61" i="39"/>
  <c r="I61" i="39"/>
  <c r="J61" i="39"/>
  <c r="K61" i="39"/>
  <c r="L61" i="39"/>
  <c r="M61" i="39"/>
  <c r="N61" i="39"/>
  <c r="C62" i="39"/>
  <c r="D62" i="39"/>
  <c r="E62" i="39"/>
  <c r="F62" i="39"/>
  <c r="G62" i="39"/>
  <c r="H62" i="39"/>
  <c r="I62" i="39"/>
  <c r="J62" i="39"/>
  <c r="K62" i="39"/>
  <c r="L62" i="39"/>
  <c r="M62" i="39"/>
  <c r="N62" i="39"/>
  <c r="C63" i="39"/>
  <c r="D63" i="39"/>
  <c r="E63" i="39"/>
  <c r="F63" i="39"/>
  <c r="G63" i="39"/>
  <c r="H63" i="39"/>
  <c r="I63" i="39"/>
  <c r="J63" i="39"/>
  <c r="K63" i="39"/>
  <c r="L63" i="39"/>
  <c r="M63" i="39"/>
  <c r="N63" i="39"/>
  <c r="C64" i="39"/>
  <c r="D64" i="39"/>
  <c r="E64" i="39"/>
  <c r="F64" i="39"/>
  <c r="G64" i="39"/>
  <c r="H64" i="39"/>
  <c r="I64" i="39"/>
  <c r="J64" i="39"/>
  <c r="K64" i="39"/>
  <c r="L64" i="39"/>
  <c r="M64" i="39"/>
  <c r="N64" i="39"/>
  <c r="C65" i="39"/>
  <c r="D65" i="39"/>
  <c r="E65" i="39"/>
  <c r="F65" i="39"/>
  <c r="G65" i="39"/>
  <c r="H65" i="39"/>
  <c r="I65" i="39"/>
  <c r="J65" i="39"/>
  <c r="K65" i="39"/>
  <c r="L65" i="39"/>
  <c r="M65" i="39"/>
  <c r="N65" i="39"/>
  <c r="C66" i="39"/>
  <c r="D66" i="39"/>
  <c r="E66" i="39"/>
  <c r="F66" i="39"/>
  <c r="G66" i="39"/>
  <c r="H66" i="39"/>
  <c r="I66" i="39"/>
  <c r="J66" i="39"/>
  <c r="K66" i="39"/>
  <c r="L66" i="39"/>
  <c r="M66" i="39"/>
  <c r="N66" i="39"/>
  <c r="C67" i="39"/>
  <c r="D67" i="39"/>
  <c r="E67" i="39"/>
  <c r="F67" i="39"/>
  <c r="G67" i="39"/>
  <c r="H67" i="39"/>
  <c r="I67" i="39"/>
  <c r="J67" i="39"/>
  <c r="K67" i="39"/>
  <c r="L67" i="39"/>
  <c r="M67" i="39"/>
  <c r="N67" i="39"/>
  <c r="C68" i="39"/>
  <c r="D68" i="39"/>
  <c r="E68" i="39"/>
  <c r="F68" i="39"/>
  <c r="G68" i="39"/>
  <c r="H68" i="39"/>
  <c r="I68" i="39"/>
  <c r="J68" i="39"/>
  <c r="K68" i="39"/>
  <c r="L68" i="39"/>
  <c r="M68" i="39"/>
  <c r="N68" i="39"/>
  <c r="C69" i="39"/>
  <c r="D69" i="39"/>
  <c r="E69" i="39"/>
  <c r="F69" i="39"/>
  <c r="G69" i="39"/>
  <c r="H69" i="39"/>
  <c r="I69" i="39"/>
  <c r="J69" i="39"/>
  <c r="K69" i="39"/>
  <c r="L69" i="39"/>
  <c r="M69" i="39"/>
  <c r="N69" i="39"/>
  <c r="C70" i="39"/>
  <c r="D70" i="39"/>
  <c r="E70" i="39"/>
  <c r="F70" i="39"/>
  <c r="G70" i="39"/>
  <c r="H70" i="39"/>
  <c r="I70" i="39"/>
  <c r="J70" i="39"/>
  <c r="K70" i="39"/>
  <c r="L70" i="39"/>
  <c r="M70" i="39"/>
  <c r="N70" i="39"/>
  <c r="C71" i="39"/>
  <c r="D71" i="39"/>
  <c r="E71" i="39"/>
  <c r="F71" i="39"/>
  <c r="G71" i="39"/>
  <c r="H71" i="39"/>
  <c r="I71" i="39"/>
  <c r="J71" i="39"/>
  <c r="K71" i="39"/>
  <c r="L71" i="39"/>
  <c r="M71" i="39"/>
  <c r="N71" i="39"/>
  <c r="C72" i="39"/>
  <c r="D72" i="39"/>
  <c r="E72" i="39"/>
  <c r="F72" i="39"/>
  <c r="G72" i="39"/>
  <c r="H72" i="39"/>
  <c r="I72" i="39"/>
  <c r="J72" i="39"/>
  <c r="K72" i="39"/>
  <c r="L72" i="39"/>
  <c r="M72" i="39"/>
  <c r="N72" i="39"/>
  <c r="C73" i="39"/>
  <c r="D73" i="39"/>
  <c r="E73" i="39"/>
  <c r="F73" i="39"/>
  <c r="G73" i="39"/>
  <c r="H73" i="39"/>
  <c r="I73" i="39"/>
  <c r="J73" i="39"/>
  <c r="K73" i="39"/>
  <c r="L73" i="39"/>
  <c r="M73" i="39"/>
  <c r="N73" i="39"/>
  <c r="C74" i="39"/>
  <c r="D74" i="39"/>
  <c r="E74" i="39"/>
  <c r="F74" i="39"/>
  <c r="G74" i="39"/>
  <c r="H74" i="39"/>
  <c r="I74" i="39"/>
  <c r="J74" i="39"/>
  <c r="K74" i="39"/>
  <c r="L74" i="39"/>
  <c r="M74" i="39"/>
  <c r="N74" i="39"/>
  <c r="C75" i="39"/>
  <c r="D75" i="39"/>
  <c r="E75" i="39"/>
  <c r="F75" i="39"/>
  <c r="G75" i="39"/>
  <c r="H75" i="39"/>
  <c r="I75" i="39"/>
  <c r="J75" i="39"/>
  <c r="K75" i="39"/>
  <c r="L75" i="39"/>
  <c r="M75" i="39"/>
  <c r="N75" i="39"/>
  <c r="C76" i="39"/>
  <c r="D76" i="39"/>
  <c r="E76" i="39"/>
  <c r="F76" i="39"/>
  <c r="G76" i="39"/>
  <c r="H76" i="39"/>
  <c r="I76" i="39"/>
  <c r="J76" i="39"/>
  <c r="K76" i="39"/>
  <c r="L76" i="39"/>
  <c r="M76" i="39"/>
  <c r="N76" i="39"/>
  <c r="C77" i="39"/>
  <c r="D77" i="39"/>
  <c r="E77" i="39"/>
  <c r="F77" i="39"/>
  <c r="G77" i="39"/>
  <c r="H77" i="39"/>
  <c r="I77" i="39"/>
  <c r="J77" i="39"/>
  <c r="K77" i="39"/>
  <c r="L77" i="39"/>
  <c r="M77" i="39"/>
  <c r="N77" i="39"/>
  <c r="C78" i="39"/>
  <c r="D78" i="39"/>
  <c r="E78" i="39"/>
  <c r="F78" i="39"/>
  <c r="G78" i="39"/>
  <c r="H78" i="39"/>
  <c r="I78" i="39"/>
  <c r="J78" i="39"/>
  <c r="K78" i="39"/>
  <c r="L78" i="39"/>
  <c r="M78" i="39"/>
  <c r="N78" i="39"/>
  <c r="C79" i="39"/>
  <c r="D79" i="39"/>
  <c r="E79" i="39"/>
  <c r="F79" i="39"/>
  <c r="G79" i="39"/>
  <c r="H79" i="39"/>
  <c r="I79" i="39"/>
  <c r="J79" i="39"/>
  <c r="K79" i="39"/>
  <c r="L79" i="39"/>
  <c r="M79" i="39"/>
  <c r="N79" i="39"/>
  <c r="C80" i="39"/>
  <c r="D80" i="39"/>
  <c r="E80" i="39"/>
  <c r="F80" i="39"/>
  <c r="G80" i="39"/>
  <c r="H80" i="39"/>
  <c r="I80" i="39"/>
  <c r="J80" i="39"/>
  <c r="K80" i="39"/>
  <c r="L80" i="39"/>
  <c r="M80" i="39"/>
  <c r="N80" i="39"/>
  <c r="C81" i="39"/>
  <c r="D81" i="39"/>
  <c r="E81" i="39"/>
  <c r="F81" i="39"/>
  <c r="G81" i="39"/>
  <c r="H81" i="39"/>
  <c r="I81" i="39"/>
  <c r="J81" i="39"/>
  <c r="K81" i="39"/>
  <c r="L81" i="39"/>
  <c r="M81" i="39"/>
  <c r="N81" i="39"/>
  <c r="C82" i="39"/>
  <c r="D82" i="39"/>
  <c r="E82" i="39"/>
  <c r="F82" i="39"/>
  <c r="G82" i="39"/>
  <c r="H82" i="39"/>
  <c r="I82" i="39"/>
  <c r="J82" i="39"/>
  <c r="K82" i="39"/>
  <c r="L82" i="39"/>
  <c r="M82" i="39"/>
  <c r="N82" i="39"/>
  <c r="C83" i="39"/>
  <c r="D83" i="39"/>
  <c r="E83" i="39"/>
  <c r="F83" i="39"/>
  <c r="G83" i="39"/>
  <c r="H83" i="39"/>
  <c r="I83" i="39"/>
  <c r="J83" i="39"/>
  <c r="K83" i="39"/>
  <c r="L83" i="39"/>
  <c r="M83" i="39"/>
  <c r="N83" i="39"/>
  <c r="C84" i="39"/>
  <c r="D84" i="39"/>
  <c r="E84" i="39"/>
  <c r="F84" i="39"/>
  <c r="G84" i="39"/>
  <c r="H84" i="39"/>
  <c r="I84" i="39"/>
  <c r="J84" i="39"/>
  <c r="K84" i="39"/>
  <c r="L84" i="39"/>
  <c r="M84" i="39"/>
  <c r="N84" i="39"/>
  <c r="C85" i="39"/>
  <c r="D85" i="39"/>
  <c r="E85" i="39"/>
  <c r="F85" i="39"/>
  <c r="G85" i="39"/>
  <c r="H85" i="39"/>
  <c r="I85" i="39"/>
  <c r="J85" i="39"/>
  <c r="K85" i="39"/>
  <c r="L85" i="39"/>
  <c r="M85" i="39"/>
  <c r="N85" i="39"/>
  <c r="C86" i="39"/>
  <c r="D86" i="39"/>
  <c r="E86" i="39"/>
  <c r="F86" i="39"/>
  <c r="G86" i="39"/>
  <c r="H86" i="39"/>
  <c r="I86" i="39"/>
  <c r="J86" i="39"/>
  <c r="K86" i="39"/>
  <c r="L86" i="39"/>
  <c r="M86" i="39"/>
  <c r="N86" i="39"/>
  <c r="C87" i="39"/>
  <c r="D87" i="39"/>
  <c r="E87" i="39"/>
  <c r="F87" i="39"/>
  <c r="G87" i="39"/>
  <c r="H87" i="39"/>
  <c r="I87" i="39"/>
  <c r="J87" i="39"/>
  <c r="K87" i="39"/>
  <c r="L87" i="39"/>
  <c r="M87" i="39"/>
  <c r="N87" i="39"/>
  <c r="C88" i="39"/>
  <c r="D88" i="39"/>
  <c r="E88" i="39"/>
  <c r="F88" i="39"/>
  <c r="G88" i="39"/>
  <c r="H88" i="39"/>
  <c r="I88" i="39"/>
  <c r="J88" i="39"/>
  <c r="K88" i="39"/>
  <c r="L88" i="39"/>
  <c r="M88" i="39"/>
  <c r="N88" i="39"/>
  <c r="C89" i="39"/>
  <c r="D89" i="39"/>
  <c r="E89" i="39"/>
  <c r="F89" i="39"/>
  <c r="G89" i="39"/>
  <c r="H89" i="39"/>
  <c r="I89" i="39"/>
  <c r="J89" i="39"/>
  <c r="K89" i="39"/>
  <c r="L89" i="39"/>
  <c r="M89" i="39"/>
  <c r="N89" i="39"/>
  <c r="C90" i="39"/>
  <c r="D90" i="39"/>
  <c r="E90" i="39"/>
  <c r="F90" i="39"/>
  <c r="G90" i="39"/>
  <c r="H90" i="39"/>
  <c r="I90" i="39"/>
  <c r="J90" i="39"/>
  <c r="K90" i="39"/>
  <c r="L90" i="39"/>
  <c r="M90" i="39"/>
  <c r="N90" i="39"/>
  <c r="C91" i="39"/>
  <c r="D91" i="39"/>
  <c r="E91" i="39"/>
  <c r="F91" i="39"/>
  <c r="G91" i="39"/>
  <c r="H91" i="39"/>
  <c r="I91" i="39"/>
  <c r="J91" i="39"/>
  <c r="K91" i="39"/>
  <c r="L91" i="39"/>
  <c r="M91" i="39"/>
  <c r="N91" i="39"/>
  <c r="C92" i="39"/>
  <c r="D92" i="39"/>
  <c r="E92" i="39"/>
  <c r="F92" i="39"/>
  <c r="G92" i="39"/>
  <c r="H92" i="39"/>
  <c r="I92" i="39"/>
  <c r="J92" i="39"/>
  <c r="K92" i="39"/>
  <c r="L92" i="39"/>
  <c r="M92" i="39"/>
  <c r="N92" i="39"/>
  <c r="C93" i="39"/>
  <c r="D93" i="39"/>
  <c r="E93" i="39"/>
  <c r="F93" i="39"/>
  <c r="G93" i="39"/>
  <c r="H93" i="39"/>
  <c r="I93" i="39"/>
  <c r="J93" i="39"/>
  <c r="K93" i="39"/>
  <c r="L93" i="39"/>
  <c r="M93" i="39"/>
  <c r="N93" i="39"/>
  <c r="C94" i="39"/>
  <c r="D94" i="39"/>
  <c r="E94" i="39"/>
  <c r="F94" i="39"/>
  <c r="G94" i="39"/>
  <c r="H94" i="39"/>
  <c r="I94" i="39"/>
  <c r="J94" i="39"/>
  <c r="K94" i="39"/>
  <c r="L94" i="39"/>
  <c r="M94" i="39"/>
  <c r="N94" i="39"/>
  <c r="C95" i="39"/>
  <c r="D95" i="39"/>
  <c r="E95" i="39"/>
  <c r="F95" i="39"/>
  <c r="G95" i="39"/>
  <c r="H95" i="39"/>
  <c r="I95" i="39"/>
  <c r="J95" i="39"/>
  <c r="K95" i="39"/>
  <c r="L95" i="39"/>
  <c r="M95" i="39"/>
  <c r="N95" i="39"/>
  <c r="C96" i="39"/>
  <c r="D96" i="39"/>
  <c r="E96" i="39"/>
  <c r="F96" i="39"/>
  <c r="G96" i="39"/>
  <c r="H96" i="39"/>
  <c r="I96" i="39"/>
  <c r="J96" i="39"/>
  <c r="K96" i="39"/>
  <c r="L96" i="39"/>
  <c r="M96" i="39"/>
  <c r="N96" i="39"/>
  <c r="C97" i="39"/>
  <c r="D97" i="39"/>
  <c r="E97" i="39"/>
  <c r="F97" i="39"/>
  <c r="G97" i="39"/>
  <c r="H97" i="39"/>
  <c r="I97" i="39"/>
  <c r="J97" i="39"/>
  <c r="K97" i="39"/>
  <c r="L97" i="39"/>
  <c r="M97" i="39"/>
  <c r="N97" i="39"/>
  <c r="C98" i="39"/>
  <c r="D98" i="39"/>
  <c r="E98" i="39"/>
  <c r="F98" i="39"/>
  <c r="G98" i="39"/>
  <c r="H98" i="39"/>
  <c r="I98" i="39"/>
  <c r="J98" i="39"/>
  <c r="K98" i="39"/>
  <c r="L98" i="39"/>
  <c r="M98" i="39"/>
  <c r="N98" i="39"/>
  <c r="C99" i="39"/>
  <c r="D99" i="39"/>
  <c r="E99" i="39"/>
  <c r="F99" i="39"/>
  <c r="G99" i="39"/>
  <c r="H99" i="39"/>
  <c r="I99" i="39"/>
  <c r="J99" i="39"/>
  <c r="K99" i="39"/>
  <c r="L99" i="39"/>
  <c r="M99" i="39"/>
  <c r="N99" i="39"/>
  <c r="D4" i="39"/>
  <c r="E4" i="39"/>
  <c r="F4" i="39"/>
  <c r="G4" i="39"/>
  <c r="H4" i="39"/>
  <c r="I4" i="39"/>
  <c r="J4" i="39"/>
  <c r="K4" i="39"/>
  <c r="L4" i="39"/>
  <c r="M4" i="39"/>
  <c r="N4" i="39"/>
  <c r="C4" i="39"/>
  <c r="R34" i="40"/>
  <c r="S34" i="40"/>
  <c r="T34" i="40"/>
  <c r="U34" i="40"/>
  <c r="V34" i="40"/>
  <c r="W34" i="40"/>
  <c r="X34" i="40"/>
  <c r="Y34" i="40"/>
  <c r="Z34" i="40"/>
  <c r="AA34" i="40"/>
  <c r="AB34" i="40"/>
  <c r="R35" i="40"/>
  <c r="S35" i="40"/>
  <c r="T35" i="40"/>
  <c r="U35" i="40"/>
  <c r="V35" i="40"/>
  <c r="W35" i="40"/>
  <c r="X35" i="40"/>
  <c r="Y35" i="40"/>
  <c r="Z35" i="40"/>
  <c r="AA35" i="40"/>
  <c r="AB35" i="40"/>
  <c r="R36" i="40"/>
  <c r="S36" i="40"/>
  <c r="T36" i="40"/>
  <c r="U36" i="40"/>
  <c r="V36" i="40"/>
  <c r="W36" i="40"/>
  <c r="X36" i="40"/>
  <c r="Y36" i="40"/>
  <c r="Z36" i="40"/>
  <c r="AA36" i="40"/>
  <c r="AB36" i="40"/>
  <c r="Q36" i="40"/>
  <c r="AE36" i="40"/>
  <c r="Q35" i="40"/>
  <c r="AE35" i="40"/>
  <c r="Q34" i="40"/>
  <c r="AE34" i="40"/>
  <c r="R4" i="40"/>
  <c r="S4" i="40"/>
  <c r="T4" i="40"/>
  <c r="U4" i="40"/>
  <c r="V4" i="40"/>
  <c r="W4" i="40"/>
  <c r="X4" i="40"/>
  <c r="Y4" i="40"/>
  <c r="Z4" i="40"/>
  <c r="AA4" i="40"/>
  <c r="AB4" i="40"/>
  <c r="R5" i="40"/>
  <c r="S5" i="40"/>
  <c r="T5" i="40"/>
  <c r="U5" i="40"/>
  <c r="V5" i="40"/>
  <c r="W5" i="40"/>
  <c r="X5" i="40"/>
  <c r="Y5" i="40"/>
  <c r="Z5" i="40"/>
  <c r="AA5" i="40"/>
  <c r="AB5" i="40"/>
  <c r="R6" i="40"/>
  <c r="S6" i="40"/>
  <c r="T6" i="40"/>
  <c r="U6" i="40"/>
  <c r="V6" i="40"/>
  <c r="W6" i="40"/>
  <c r="X6" i="40"/>
  <c r="Y6" i="40"/>
  <c r="Z6" i="40"/>
  <c r="AA6" i="40"/>
  <c r="AB6" i="40"/>
  <c r="Q6" i="40"/>
  <c r="AE6" i="40"/>
  <c r="Q5" i="40"/>
  <c r="AE5" i="40"/>
  <c r="Q4" i="40"/>
  <c r="AE4" i="40"/>
  <c r="L18" i="22"/>
  <c r="AC36" i="40"/>
  <c r="AC34" i="40"/>
  <c r="AC35" i="40"/>
  <c r="AC4" i="40"/>
  <c r="AC6" i="40"/>
  <c r="AC5" i="40"/>
  <c r="C15" i="12"/>
  <c r="C14" i="12"/>
  <c r="C13" i="12"/>
  <c r="C12" i="12"/>
  <c r="M14" i="12"/>
  <c r="C8" i="12"/>
  <c r="M9" i="12"/>
  <c r="M17" i="12"/>
  <c r="M10" i="12"/>
  <c r="M33" i="12"/>
  <c r="M34" i="12"/>
  <c r="M8" i="12"/>
  <c r="M26" i="12"/>
  <c r="M18" i="12"/>
  <c r="M25" i="12"/>
  <c r="M30" i="12"/>
  <c r="M22" i="12"/>
  <c r="M29" i="12"/>
  <c r="M21" i="12"/>
  <c r="M13" i="12"/>
  <c r="M5" i="12"/>
  <c r="M36" i="12"/>
  <c r="M28" i="12"/>
  <c r="M20" i="12"/>
  <c r="M12" i="12"/>
  <c r="M4" i="12"/>
  <c r="M35" i="12"/>
  <c r="M27" i="12"/>
  <c r="M19" i="12"/>
  <c r="M11" i="12"/>
  <c r="M3" i="12"/>
  <c r="M32" i="12"/>
  <c r="M24" i="12"/>
  <c r="M16" i="12"/>
  <c r="M31" i="12"/>
  <c r="M23" i="12"/>
  <c r="M15" i="12"/>
  <c r="M7" i="12"/>
  <c r="M6" i="12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5" i="39"/>
  <c r="B6" i="39"/>
  <c r="B7" i="39"/>
  <c r="I20" i="10"/>
  <c r="I33" i="10" s="1"/>
  <c r="BF6" i="17"/>
  <c r="BF7" i="17"/>
  <c r="BF8" i="17"/>
  <c r="BF9" i="17"/>
  <c r="BF10" i="17"/>
  <c r="BF11" i="17"/>
  <c r="D73" i="37"/>
  <c r="D72" i="37" s="1"/>
  <c r="W19" i="37"/>
  <c r="W18" i="37" s="1"/>
  <c r="D19" i="37"/>
  <c r="W37" i="37"/>
  <c r="AH37" i="37" s="1"/>
  <c r="AI37" i="37" s="1" a="1"/>
  <c r="AI37" i="37" s="1"/>
  <c r="D55" i="37"/>
  <c r="O55" i="37" s="1"/>
  <c r="B8" i="39"/>
  <c r="W36" i="37"/>
  <c r="AH36" i="37" s="1"/>
  <c r="AI36" i="37" s="1" a="1"/>
  <c r="AI36" i="37" s="1"/>
  <c r="D54" i="37"/>
  <c r="O54" i="37" s="1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I5" i="39"/>
  <c r="BI4" i="39"/>
  <c r="BM5" i="39"/>
  <c r="BE5" i="39"/>
  <c r="BF15" i="39"/>
  <c r="BO4" i="39"/>
  <c r="BG15" i="39"/>
  <c r="BL6" i="39"/>
  <c r="BK6" i="39"/>
  <c r="BL15" i="39"/>
  <c r="BJ5" i="39"/>
  <c r="BK15" i="39"/>
  <c r="BH15" i="39"/>
  <c r="BO6" i="39"/>
  <c r="BN6" i="39"/>
  <c r="BP15" i="39"/>
  <c r="BN15" i="39"/>
  <c r="BL5" i="39"/>
  <c r="BP6" i="39"/>
  <c r="BE6" i="39"/>
  <c r="BO5" i="39"/>
  <c r="BJ15" i="39"/>
  <c r="BK5" i="39"/>
  <c r="BI15" i="39"/>
  <c r="BE15" i="39"/>
  <c r="BH6" i="39"/>
  <c r="BF6" i="39"/>
  <c r="BM4" i="39"/>
  <c r="BK4" i="39"/>
  <c r="BM6" i="39"/>
  <c r="BQ15" i="39"/>
  <c r="BM15" i="39"/>
  <c r="BJ6" i="39"/>
  <c r="BO15" i="39"/>
  <c r="BJ4" i="39"/>
  <c r="BN4" i="39"/>
  <c r="BI6" i="39"/>
  <c r="BG6" i="39"/>
  <c r="BE4" i="39"/>
  <c r="P45" i="12"/>
  <c r="P44" i="12"/>
  <c r="P43" i="12"/>
  <c r="P42" i="12"/>
  <c r="P41" i="12"/>
  <c r="P40" i="12"/>
  <c r="P39" i="12"/>
  <c r="P38" i="12"/>
  <c r="P37" i="12"/>
  <c r="P36" i="12"/>
  <c r="P35" i="12"/>
  <c r="P34" i="12"/>
  <c r="D18" i="37"/>
  <c r="D17" i="37" s="1"/>
  <c r="O19" i="37"/>
  <c r="P19" i="37" s="1"/>
  <c r="Q30" i="12"/>
  <c r="Q29" i="12"/>
  <c r="Q28" i="12"/>
  <c r="P29" i="23"/>
  <c r="P30" i="23"/>
  <c r="P31" i="23"/>
  <c r="P32" i="23"/>
  <c r="Q32" i="23" a="1"/>
  <c r="Q32" i="23" s="1"/>
  <c r="P33" i="23"/>
  <c r="P34" i="23"/>
  <c r="Q34" i="23" a="1"/>
  <c r="Q34" i="23" s="1"/>
  <c r="P35" i="23"/>
  <c r="P36" i="23"/>
  <c r="P37" i="23"/>
  <c r="P38" i="23"/>
  <c r="P39" i="23"/>
  <c r="Q39" i="23" a="1"/>
  <c r="Q39" i="23" s="1"/>
  <c r="P40" i="23"/>
  <c r="Q40" i="23" a="1"/>
  <c r="Q40" i="23" s="1"/>
  <c r="P41" i="23"/>
  <c r="P42" i="23"/>
  <c r="P43" i="23"/>
  <c r="P44" i="23"/>
  <c r="P45" i="23"/>
  <c r="P46" i="23"/>
  <c r="P47" i="23"/>
  <c r="Q47" i="23" a="1"/>
  <c r="Q47" i="23" s="1"/>
  <c r="P48" i="23"/>
  <c r="Q48" i="23" a="1"/>
  <c r="Q48" i="23" s="1"/>
  <c r="P49" i="23"/>
  <c r="P50" i="23"/>
  <c r="Q50" i="23" a="1"/>
  <c r="Q50" i="23" s="1"/>
  <c r="P51" i="23"/>
  <c r="P52" i="23"/>
  <c r="P53" i="23"/>
  <c r="P54" i="23"/>
  <c r="P55" i="23"/>
  <c r="P56" i="23"/>
  <c r="Q56" i="23" a="1"/>
  <c r="Q56" i="23" s="1"/>
  <c r="P57" i="23"/>
  <c r="P58" i="23"/>
  <c r="Q58" i="23" a="1"/>
  <c r="Q58" i="23" s="1"/>
  <c r="P59" i="23"/>
  <c r="P60" i="23"/>
  <c r="P61" i="23"/>
  <c r="P62" i="23"/>
  <c r="P63" i="23"/>
  <c r="Q63" i="23" a="1"/>
  <c r="Q63" i="23" s="1"/>
  <c r="P64" i="23"/>
  <c r="Q64" i="23" a="1"/>
  <c r="Q64" i="23" s="1"/>
  <c r="P65" i="23"/>
  <c r="P66" i="23"/>
  <c r="Q66" i="23" a="1"/>
  <c r="Q66" i="23" s="1"/>
  <c r="P67" i="23"/>
  <c r="P68" i="23"/>
  <c r="P69" i="23"/>
  <c r="P70" i="23"/>
  <c r="P71" i="23"/>
  <c r="Q71" i="23" a="1"/>
  <c r="Q71" i="23" s="1"/>
  <c r="P72" i="23"/>
  <c r="Q72" i="23" a="1"/>
  <c r="Q72" i="23" s="1"/>
  <c r="P73" i="23"/>
  <c r="Q73" i="23" a="1"/>
  <c r="Q73" i="23" s="1"/>
  <c r="P74" i="23"/>
  <c r="Q74" i="23" a="1"/>
  <c r="Q74" i="23" s="1"/>
  <c r="P75" i="23"/>
  <c r="P76" i="23"/>
  <c r="P77" i="23"/>
  <c r="P78" i="23"/>
  <c r="P79" i="23"/>
  <c r="P80" i="23"/>
  <c r="Q80" i="23" a="1"/>
  <c r="Q80" i="23" s="1"/>
  <c r="P81" i="23"/>
  <c r="P82" i="23"/>
  <c r="Q82" i="23" a="1"/>
  <c r="Q82" i="23" s="1"/>
  <c r="P83" i="23"/>
  <c r="P84" i="23"/>
  <c r="P85" i="23"/>
  <c r="P86" i="23"/>
  <c r="P87" i="23"/>
  <c r="Q87" i="23" a="1"/>
  <c r="Q87" i="23" s="1"/>
  <c r="P88" i="23"/>
  <c r="Q88" i="23" a="1"/>
  <c r="Q88" i="23" s="1"/>
  <c r="P89" i="23"/>
  <c r="P90" i="23"/>
  <c r="Q90" i="23" a="1"/>
  <c r="Q90" i="23" s="1"/>
  <c r="P91" i="23"/>
  <c r="P92" i="23"/>
  <c r="P93" i="23"/>
  <c r="P94" i="23"/>
  <c r="P95" i="23"/>
  <c r="P96" i="23"/>
  <c r="Q96" i="23" a="1"/>
  <c r="Q96" i="23" s="1"/>
  <c r="P97" i="23"/>
  <c r="P98" i="23"/>
  <c r="Q98" i="23" a="1"/>
  <c r="Q98" i="23" s="1"/>
  <c r="P99" i="23"/>
  <c r="P100" i="23"/>
  <c r="P101" i="23"/>
  <c r="P102" i="23"/>
  <c r="P103" i="23"/>
  <c r="P104" i="23"/>
  <c r="P105" i="23"/>
  <c r="Q105" i="23" a="1"/>
  <c r="Q105" i="23" s="1"/>
  <c r="P106" i="23"/>
  <c r="P107" i="23"/>
  <c r="P108" i="23"/>
  <c r="P109" i="23"/>
  <c r="P110" i="23"/>
  <c r="P111" i="23"/>
  <c r="Q111" i="23" a="1"/>
  <c r="Q111" i="23" s="1"/>
  <c r="P112" i="23"/>
  <c r="Q112" i="23" a="1"/>
  <c r="Q112" i="23" s="1"/>
  <c r="P113" i="23"/>
  <c r="Q113" i="23" a="1"/>
  <c r="Q113" i="23" s="1"/>
  <c r="P114" i="23"/>
  <c r="Q114" i="23" a="1"/>
  <c r="Q114" i="23" s="1"/>
  <c r="P115" i="23"/>
  <c r="P116" i="23"/>
  <c r="P117" i="23"/>
  <c r="P118" i="23"/>
  <c r="P119" i="23"/>
  <c r="Q119" i="23" a="1"/>
  <c r="Q119" i="23" s="1"/>
  <c r="P120" i="23"/>
  <c r="Q120" i="23" a="1"/>
  <c r="Q120" i="23" s="1"/>
  <c r="P121" i="23"/>
  <c r="Q121" i="23" a="1"/>
  <c r="Q121" i="23" s="1"/>
  <c r="P122" i="23"/>
  <c r="Q122" i="23" a="1"/>
  <c r="Q122" i="23" s="1"/>
  <c r="P123" i="23"/>
  <c r="P124" i="23"/>
  <c r="P125" i="23"/>
  <c r="P126" i="23"/>
  <c r="P127" i="23"/>
  <c r="P128" i="23"/>
  <c r="Q128" i="23" a="1"/>
  <c r="Q128" i="23" s="1"/>
  <c r="P129" i="23"/>
  <c r="Q129" i="23" a="1"/>
  <c r="Q129" i="23" s="1"/>
  <c r="P130" i="23"/>
  <c r="Q130" i="23" a="1"/>
  <c r="Q130" i="23" s="1"/>
  <c r="P131" i="23"/>
  <c r="P132" i="23"/>
  <c r="P133" i="23"/>
  <c r="P134" i="23"/>
  <c r="P135" i="23"/>
  <c r="Q135" i="23" a="1"/>
  <c r="Q135" i="23" s="1"/>
  <c r="P136" i="23"/>
  <c r="Q136" i="23" a="1"/>
  <c r="Q136" i="23" s="1"/>
  <c r="P137" i="23"/>
  <c r="Q137" i="23" a="1"/>
  <c r="Q137" i="23" s="1"/>
  <c r="P138" i="23"/>
  <c r="Q138" i="23" a="1"/>
  <c r="Q138" i="23" s="1"/>
  <c r="P139" i="23"/>
  <c r="P140" i="23"/>
  <c r="P141" i="23"/>
  <c r="P142" i="23"/>
  <c r="P143" i="23"/>
  <c r="P144" i="23"/>
  <c r="Q144" i="23" a="1"/>
  <c r="Q144" i="23" s="1"/>
  <c r="P145" i="23"/>
  <c r="P146" i="23"/>
  <c r="Q146" i="23" a="1"/>
  <c r="Q146" i="23" s="1"/>
  <c r="P147" i="23"/>
  <c r="P148" i="23"/>
  <c r="P149" i="23"/>
  <c r="P150" i="23"/>
  <c r="P151" i="23"/>
  <c r="P152" i="23"/>
  <c r="Q152" i="23" a="1"/>
  <c r="Q152" i="23" s="1"/>
  <c r="P153" i="23"/>
  <c r="P154" i="23"/>
  <c r="Q154" i="23" a="1"/>
  <c r="Q154" i="23" s="1"/>
  <c r="P155" i="23"/>
  <c r="P156" i="23"/>
  <c r="P157" i="23"/>
  <c r="P158" i="23"/>
  <c r="P159" i="23"/>
  <c r="Q159" i="23" a="1"/>
  <c r="Q159" i="23" s="1"/>
  <c r="P160" i="23"/>
  <c r="Q160" i="23" a="1"/>
  <c r="Q160" i="23" s="1"/>
  <c r="P161" i="23"/>
  <c r="Q161" i="23" a="1"/>
  <c r="Q161" i="23" s="1"/>
  <c r="P162" i="23"/>
  <c r="Q162" i="23" a="1"/>
  <c r="Q162" i="23" s="1"/>
  <c r="P163" i="23"/>
  <c r="P164" i="23"/>
  <c r="P165" i="23"/>
  <c r="P166" i="23"/>
  <c r="P167" i="23"/>
  <c r="P168" i="23"/>
  <c r="Q168" i="23" a="1"/>
  <c r="Q168" i="23" s="1"/>
  <c r="P169" i="23"/>
  <c r="Q169" i="23" a="1"/>
  <c r="Q169" i="23" s="1"/>
  <c r="P170" i="23"/>
  <c r="Q170" i="23" a="1"/>
  <c r="Q170" i="23" s="1"/>
  <c r="P171" i="23"/>
  <c r="P172" i="23"/>
  <c r="P173" i="23"/>
  <c r="P174" i="23"/>
  <c r="P175" i="23"/>
  <c r="P176" i="23"/>
  <c r="Q176" i="23" a="1"/>
  <c r="Q176" i="23" s="1"/>
  <c r="P177" i="23"/>
  <c r="Q177" i="23" a="1"/>
  <c r="Q177" i="23" s="1"/>
  <c r="P178" i="23"/>
  <c r="Q178" i="23" a="1"/>
  <c r="Q178" i="23" s="1"/>
  <c r="P179" i="23"/>
  <c r="P180" i="23"/>
  <c r="P181" i="23"/>
  <c r="P182" i="23"/>
  <c r="P183" i="23"/>
  <c r="Q183" i="23" a="1"/>
  <c r="Q183" i="23" s="1"/>
  <c r="P184" i="23"/>
  <c r="Q184" i="23" a="1"/>
  <c r="Q184" i="23" s="1"/>
  <c r="P185" i="23"/>
  <c r="Q185" i="23" a="1"/>
  <c r="Q185" i="23" s="1"/>
  <c r="P186" i="23"/>
  <c r="Q186" i="23" a="1"/>
  <c r="Q186" i="23" s="1"/>
  <c r="P187" i="23"/>
  <c r="P188" i="23"/>
  <c r="P189" i="23"/>
  <c r="P190" i="23"/>
  <c r="P191" i="23"/>
  <c r="P192" i="23"/>
  <c r="Q192" i="23" a="1"/>
  <c r="Q192" i="23" s="1"/>
  <c r="P193" i="23"/>
  <c r="Q193" i="23" a="1"/>
  <c r="Q193" i="23" s="1"/>
  <c r="P194" i="23"/>
  <c r="Q194" i="23" a="1"/>
  <c r="Q194" i="23" s="1"/>
  <c r="P195" i="23"/>
  <c r="P196" i="23"/>
  <c r="P197" i="23"/>
  <c r="P198" i="23"/>
  <c r="P199" i="23"/>
  <c r="P200" i="23"/>
  <c r="Q200" i="23" a="1"/>
  <c r="Q200" i="23" s="1"/>
  <c r="Q33" i="23" a="1"/>
  <c r="Q33" i="23" s="1"/>
  <c r="Q41" i="23" a="1"/>
  <c r="Q41" i="23" s="1"/>
  <c r="Q49" i="23" a="1"/>
  <c r="Q49" i="23" s="1"/>
  <c r="Q57" i="23" a="1"/>
  <c r="Q57" i="23" s="1"/>
  <c r="Q65" i="23" a="1"/>
  <c r="Q65" i="23" s="1"/>
  <c r="Q81" i="23" a="1"/>
  <c r="Q81" i="23" s="1"/>
  <c r="Q89" i="23" a="1"/>
  <c r="Q89" i="23" s="1"/>
  <c r="Q97" i="23" a="1"/>
  <c r="Q97" i="23" s="1"/>
  <c r="Q145" i="23" a="1"/>
  <c r="Q145" i="23" s="1"/>
  <c r="Q153" i="23" a="1"/>
  <c r="Q153" i="23" s="1"/>
  <c r="Q29" i="23" a="1"/>
  <c r="Q29" i="23" s="1"/>
  <c r="Q30" i="23" a="1"/>
  <c r="Q30" i="23" s="1"/>
  <c r="Q31" i="23" a="1"/>
  <c r="Q31" i="23" s="1"/>
  <c r="Q35" i="23" a="1"/>
  <c r="Q35" i="23" s="1"/>
  <c r="Q36" i="23" a="1"/>
  <c r="Q36" i="23" s="1"/>
  <c r="Q37" i="23" a="1"/>
  <c r="Q37" i="23" s="1"/>
  <c r="Q38" i="23" a="1"/>
  <c r="Q38" i="23" s="1"/>
  <c r="Q42" i="23" a="1"/>
  <c r="Q42" i="23" s="1"/>
  <c r="Q43" i="23" a="1"/>
  <c r="Q43" i="23" s="1"/>
  <c r="Q44" i="23" a="1"/>
  <c r="Q44" i="23" s="1"/>
  <c r="Q45" i="23" a="1"/>
  <c r="Q45" i="23" s="1"/>
  <c r="Q46" i="23" a="1"/>
  <c r="Q46" i="23" s="1"/>
  <c r="Q51" i="23" a="1"/>
  <c r="Q51" i="23" s="1"/>
  <c r="Q52" i="23" a="1"/>
  <c r="Q52" i="23" s="1"/>
  <c r="Q53" i="23" a="1"/>
  <c r="Q53" i="23" s="1"/>
  <c r="Q54" i="23" a="1"/>
  <c r="Q54" i="23" s="1"/>
  <c r="Q55" i="23" a="1"/>
  <c r="Q55" i="23" s="1"/>
  <c r="Q59" i="23" a="1"/>
  <c r="Q59" i="23" s="1"/>
  <c r="Q60" i="23" a="1"/>
  <c r="Q60" i="23" s="1"/>
  <c r="Q61" i="23" a="1"/>
  <c r="Q61" i="23" s="1"/>
  <c r="Q62" i="23" a="1"/>
  <c r="Q62" i="23" s="1"/>
  <c r="Q67" i="23" a="1"/>
  <c r="Q67" i="23" s="1"/>
  <c r="Q68" i="23" a="1"/>
  <c r="Q68" i="23" s="1"/>
  <c r="Q69" i="23" a="1"/>
  <c r="Q69" i="23" s="1"/>
  <c r="Q70" i="23" a="1"/>
  <c r="Q70" i="23" s="1"/>
  <c r="Q75" i="23" a="1"/>
  <c r="Q75" i="23" s="1"/>
  <c r="Q76" i="23" a="1"/>
  <c r="Q76" i="23" s="1"/>
  <c r="Q77" i="23" a="1"/>
  <c r="Q77" i="23" s="1"/>
  <c r="Q78" i="23" a="1"/>
  <c r="Q78" i="23" s="1"/>
  <c r="Q79" i="23" a="1"/>
  <c r="Q79" i="23" s="1"/>
  <c r="Q83" i="23" a="1"/>
  <c r="Q83" i="23" s="1"/>
  <c r="Q84" i="23" a="1"/>
  <c r="Q84" i="23" s="1"/>
  <c r="Q85" i="23" a="1"/>
  <c r="Q85" i="23" s="1"/>
  <c r="Q86" i="23" a="1"/>
  <c r="Q86" i="23" s="1"/>
  <c r="Q91" i="23" a="1"/>
  <c r="Q91" i="23" s="1"/>
  <c r="Q92" i="23" a="1"/>
  <c r="Q92" i="23" s="1"/>
  <c r="Q93" i="23" a="1"/>
  <c r="Q93" i="23" s="1"/>
  <c r="Q94" i="23" a="1"/>
  <c r="Q94" i="23" s="1"/>
  <c r="Q95" i="23" a="1"/>
  <c r="Q95" i="23" s="1"/>
  <c r="Q99" i="23" a="1"/>
  <c r="Q99" i="23" s="1"/>
  <c r="Q100" i="23" a="1"/>
  <c r="Q100" i="23" s="1"/>
  <c r="Q101" i="23" a="1"/>
  <c r="Q101" i="23" s="1"/>
  <c r="Q102" i="23" a="1"/>
  <c r="Q102" i="23" s="1"/>
  <c r="Q103" i="23" a="1"/>
  <c r="Q103" i="23" s="1"/>
  <c r="Q104" i="23" a="1"/>
  <c r="Q104" i="23" s="1"/>
  <c r="Q106" i="23" a="1"/>
  <c r="Q106" i="23" s="1"/>
  <c r="Q107" i="23" a="1"/>
  <c r="Q107" i="23" s="1"/>
  <c r="Q108" i="23" a="1"/>
  <c r="Q108" i="23" s="1"/>
  <c r="Q109" i="23" a="1"/>
  <c r="Q109" i="23" s="1"/>
  <c r="Q110" i="23" a="1"/>
  <c r="Q110" i="23" s="1"/>
  <c r="Q115" i="23" a="1"/>
  <c r="Q115" i="23" s="1"/>
  <c r="Q116" i="23" a="1"/>
  <c r="Q116" i="23" s="1"/>
  <c r="Q117" i="23" a="1"/>
  <c r="Q117" i="23" s="1"/>
  <c r="Q118" i="23" a="1"/>
  <c r="Q118" i="23" s="1"/>
  <c r="Q123" i="23" a="1"/>
  <c r="Q123" i="23" s="1"/>
  <c r="Q124" i="23" a="1"/>
  <c r="Q124" i="23" s="1"/>
  <c r="Q125" i="23" a="1"/>
  <c r="Q125" i="23" s="1"/>
  <c r="Q126" i="23" a="1"/>
  <c r="Q126" i="23" s="1"/>
  <c r="Q127" i="23" a="1"/>
  <c r="Q127" i="23" s="1"/>
  <c r="Q131" i="23" a="1"/>
  <c r="Q131" i="23" s="1"/>
  <c r="Q132" i="23" a="1"/>
  <c r="Q132" i="23" s="1"/>
  <c r="Q133" i="23" a="1"/>
  <c r="Q133" i="23" s="1"/>
  <c r="Q134" i="23" a="1"/>
  <c r="Q134" i="23" s="1"/>
  <c r="Q139" i="23" a="1"/>
  <c r="Q139" i="23" s="1"/>
  <c r="Q140" i="23" a="1"/>
  <c r="Q140" i="23" s="1"/>
  <c r="Q141" i="23" a="1"/>
  <c r="Q141" i="23" s="1"/>
  <c r="Q142" i="23" a="1"/>
  <c r="Q142" i="23" s="1"/>
  <c r="Q143" i="23" a="1"/>
  <c r="Q143" i="23" s="1"/>
  <c r="Q147" i="23" a="1"/>
  <c r="Q147" i="23" s="1"/>
  <c r="Q148" i="23" a="1"/>
  <c r="Q148" i="23" s="1"/>
  <c r="Q149" i="23" a="1"/>
  <c r="Q149" i="23" s="1"/>
  <c r="Q150" i="23" a="1"/>
  <c r="Q150" i="23" s="1"/>
  <c r="Q151" i="23" a="1"/>
  <c r="Q151" i="23" s="1"/>
  <c r="Q155" i="23" a="1"/>
  <c r="Q155" i="23" s="1"/>
  <c r="Q156" i="23" a="1"/>
  <c r="Q156" i="23" s="1"/>
  <c r="Q157" i="23" a="1"/>
  <c r="Q157" i="23" s="1"/>
  <c r="Q158" i="23" a="1"/>
  <c r="Q158" i="23" s="1"/>
  <c r="Q163" i="23" a="1"/>
  <c r="Q163" i="23" s="1"/>
  <c r="Q164" i="23" a="1"/>
  <c r="Q164" i="23" s="1"/>
  <c r="Q165" i="23" a="1"/>
  <c r="Q165" i="23" s="1"/>
  <c r="Q166" i="23" a="1"/>
  <c r="Q166" i="23" s="1"/>
  <c r="Q167" i="23" a="1"/>
  <c r="Q167" i="23" s="1"/>
  <c r="Q171" i="23" a="1"/>
  <c r="Q171" i="23" s="1"/>
  <c r="Q172" i="23" a="1"/>
  <c r="Q172" i="23" s="1"/>
  <c r="Q173" i="23" a="1"/>
  <c r="Q173" i="23" s="1"/>
  <c r="Q174" i="23" a="1"/>
  <c r="Q174" i="23" s="1"/>
  <c r="Q175" i="23" a="1"/>
  <c r="Q175" i="23" s="1"/>
  <c r="Q179" i="23" a="1"/>
  <c r="Q179" i="23" s="1"/>
  <c r="Q180" i="23" a="1"/>
  <c r="Q180" i="23" s="1"/>
  <c r="Q181" i="23" a="1"/>
  <c r="Q181" i="23" s="1"/>
  <c r="Q182" i="23" a="1"/>
  <c r="Q182" i="23" s="1"/>
  <c r="Q187" i="23" a="1"/>
  <c r="Q187" i="23" s="1"/>
  <c r="Q188" i="23" a="1"/>
  <c r="Q188" i="23" s="1"/>
  <c r="Q189" i="23" a="1"/>
  <c r="Q189" i="23" s="1"/>
  <c r="Q190" i="23" a="1"/>
  <c r="Q190" i="23" s="1"/>
  <c r="Q191" i="23" a="1"/>
  <c r="Q191" i="23" s="1"/>
  <c r="Q195" i="23" a="1"/>
  <c r="Q195" i="23" s="1"/>
  <c r="Q196" i="23" a="1"/>
  <c r="Q196" i="23" s="1"/>
  <c r="Q197" i="23" a="1"/>
  <c r="Q197" i="23" s="1"/>
  <c r="Q198" i="23" a="1"/>
  <c r="Q198" i="23" s="1"/>
  <c r="Q199" i="23" a="1"/>
  <c r="Q199" i="23" s="1"/>
  <c r="K22" i="23"/>
  <c r="P22" i="23"/>
  <c r="C5" i="17"/>
  <c r="AR3" i="17"/>
  <c r="AD3" i="17"/>
  <c r="C12" i="22"/>
  <c r="C13" i="22"/>
  <c r="C15" i="22"/>
  <c r="C9" i="22"/>
  <c r="C6" i="22"/>
  <c r="C16" i="22"/>
  <c r="C10" i="22"/>
  <c r="C7" i="22"/>
  <c r="C8" i="22"/>
  <c r="C14" i="22"/>
  <c r="C17" i="22"/>
  <c r="C11" i="22"/>
  <c r="B6" i="17"/>
  <c r="K28" i="23"/>
  <c r="P28" i="23"/>
  <c r="K27" i="23"/>
  <c r="P27" i="23"/>
  <c r="K26" i="23"/>
  <c r="P26" i="23"/>
  <c r="K25" i="23"/>
  <c r="P25" i="23"/>
  <c r="K24" i="23"/>
  <c r="P24" i="23"/>
  <c r="K23" i="23"/>
  <c r="P23" i="23"/>
  <c r="K21" i="23"/>
  <c r="P21" i="23"/>
  <c r="K20" i="23"/>
  <c r="P20" i="23"/>
  <c r="K19" i="23"/>
  <c r="P19" i="23"/>
  <c r="K18" i="23"/>
  <c r="P18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L18" i="23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M18" i="23"/>
  <c r="C6" i="17"/>
  <c r="L19" i="23" a="1"/>
  <c r="L19" i="23" s="1"/>
  <c r="B7" i="17"/>
  <c r="B8" i="17"/>
  <c r="C7" i="17"/>
  <c r="B9" i="17"/>
  <c r="C8" i="17"/>
  <c r="B10" i="17"/>
  <c r="C9" i="17"/>
  <c r="B11" i="17"/>
  <c r="C10" i="17"/>
  <c r="B12" i="17"/>
  <c r="C11" i="17"/>
  <c r="B13" i="17"/>
  <c r="C12" i="17"/>
  <c r="B14" i="17"/>
  <c r="C13" i="17"/>
  <c r="B15" i="17"/>
  <c r="C14" i="17"/>
  <c r="B16" i="17"/>
  <c r="C15" i="17"/>
  <c r="B17" i="17"/>
  <c r="C16" i="17"/>
  <c r="B18" i="17"/>
  <c r="C17" i="17"/>
  <c r="B19" i="17"/>
  <c r="C18" i="17"/>
  <c r="B20" i="17"/>
  <c r="C19" i="17"/>
  <c r="B21" i="17"/>
  <c r="C20" i="17"/>
  <c r="B22" i="17"/>
  <c r="C21" i="17"/>
  <c r="B23" i="17"/>
  <c r="C22" i="17"/>
  <c r="B24" i="17"/>
  <c r="C23" i="17"/>
  <c r="B25" i="17"/>
  <c r="C24" i="17"/>
  <c r="B26" i="17"/>
  <c r="C25" i="17"/>
  <c r="B27" i="17"/>
  <c r="C26" i="17"/>
  <c r="B28" i="17"/>
  <c r="C27" i="17"/>
  <c r="B29" i="17"/>
  <c r="B30" i="17"/>
  <c r="C28" i="17"/>
  <c r="B31" i="17"/>
  <c r="C30" i="17"/>
  <c r="C29" i="17"/>
  <c r="B32" i="17"/>
  <c r="C31" i="17"/>
  <c r="B33" i="17"/>
  <c r="C32" i="17"/>
  <c r="B34" i="17"/>
  <c r="C33" i="17"/>
  <c r="B35" i="17"/>
  <c r="C34" i="17"/>
  <c r="B36" i="17"/>
  <c r="C35" i="17"/>
  <c r="B37" i="17"/>
  <c r="C36" i="17"/>
  <c r="B38" i="17"/>
  <c r="C37" i="17"/>
  <c r="B39" i="17"/>
  <c r="C38" i="17"/>
  <c r="B40" i="17"/>
  <c r="C39" i="17"/>
  <c r="E73" i="37"/>
  <c r="S63" i="37" s="1"/>
  <c r="E54" i="37"/>
  <c r="S40" i="37" s="1"/>
  <c r="X19" i="37" a="1"/>
  <c r="X19" i="37" s="1"/>
  <c r="AL9" i="37" s="1"/>
  <c r="X37" i="37" a="1"/>
  <c r="X37" i="37" s="1"/>
  <c r="AL27" i="37" s="1"/>
  <c r="X36" i="37" a="1"/>
  <c r="X36" i="37" s="1"/>
  <c r="AL22" i="37" s="1"/>
  <c r="E19" i="37"/>
  <c r="S5" i="37" s="1"/>
  <c r="E55" i="37"/>
  <c r="S41" i="37" s="1"/>
  <c r="E18" i="37"/>
  <c r="C40" i="17"/>
  <c r="E10" i="22"/>
  <c r="E14" i="22"/>
  <c r="E16" i="22"/>
  <c r="E17" i="22"/>
  <c r="E6" i="22"/>
  <c r="E15" i="22"/>
  <c r="E7" i="22"/>
  <c r="E9" i="22"/>
  <c r="E11" i="22"/>
  <c r="E8" i="22"/>
  <c r="E12" i="22"/>
  <c r="E18" i="22"/>
  <c r="E13" i="22"/>
  <c r="AQ4" i="17"/>
  <c r="F25" i="12" s="1"/>
  <c r="AP4" i="17"/>
  <c r="F30" i="12" s="1"/>
  <c r="AO4" i="17"/>
  <c r="F28" i="12" s="1"/>
  <c r="AN4" i="17"/>
  <c r="F3" i="12" s="1"/>
  <c r="AM4" i="17"/>
  <c r="F17" i="12" s="1"/>
  <c r="AL4" i="17"/>
  <c r="F33" i="12" s="1"/>
  <c r="AK4" i="17"/>
  <c r="F36" i="12" s="1"/>
  <c r="AJ4" i="17"/>
  <c r="F29" i="12" s="1"/>
  <c r="AI4" i="17"/>
  <c r="F32" i="12" s="1"/>
  <c r="AH4" i="17"/>
  <c r="F21" i="12" s="1"/>
  <c r="AG4" i="17"/>
  <c r="F9" i="12"/>
  <c r="AF4" i="17"/>
  <c r="F23" i="12" s="1"/>
  <c r="AQ3" i="17"/>
  <c r="AP3" i="17"/>
  <c r="AO3" i="17"/>
  <c r="AN3" i="17"/>
  <c r="AM3" i="17"/>
  <c r="AL3" i="17"/>
  <c r="AK3" i="17"/>
  <c r="AJ3" i="17"/>
  <c r="AI3" i="17"/>
  <c r="AH3" i="17"/>
  <c r="AG3" i="17"/>
  <c r="AF3" i="17"/>
  <c r="F35" i="12"/>
  <c r="F4" i="12"/>
  <c r="F11" i="12"/>
  <c r="F5" i="12"/>
  <c r="F8" i="12"/>
  <c r="F18" i="12"/>
  <c r="F7" i="12"/>
  <c r="F12" i="12"/>
  <c r="AC4" i="17"/>
  <c r="AB4" i="17"/>
  <c r="AA4" i="17"/>
  <c r="Z4" i="17"/>
  <c r="Y4" i="17"/>
  <c r="X4" i="17"/>
  <c r="W4" i="17"/>
  <c r="V4" i="17"/>
  <c r="U4" i="17"/>
  <c r="T4" i="17"/>
  <c r="S4" i="17"/>
  <c r="R4" i="17"/>
  <c r="AC3" i="17"/>
  <c r="AB3" i="17"/>
  <c r="AA3" i="17"/>
  <c r="Z3" i="17"/>
  <c r="Y3" i="17"/>
  <c r="X3" i="17"/>
  <c r="W3" i="17"/>
  <c r="V3" i="17"/>
  <c r="U3" i="17"/>
  <c r="T3" i="17"/>
  <c r="S3" i="17"/>
  <c r="R3" i="17"/>
  <c r="K27" i="10"/>
  <c r="K26" i="10"/>
  <c r="K25" i="10"/>
  <c r="K24" i="10"/>
  <c r="K23" i="10"/>
  <c r="K22" i="10"/>
  <c r="K21" i="10"/>
  <c r="K20" i="10"/>
  <c r="K19" i="10"/>
  <c r="K18" i="10"/>
  <c r="K17" i="10"/>
  <c r="K16" i="10"/>
  <c r="L16" i="10"/>
  <c r="L17" i="10" a="1"/>
  <c r="L17" i="10" s="1"/>
  <c r="N5" i="22"/>
  <c r="I5" i="22"/>
  <c r="I4" i="22" s="1"/>
  <c r="I17" i="22" s="1"/>
  <c r="D5" i="22"/>
  <c r="D10" i="22" s="1"/>
  <c r="K5" i="22"/>
  <c r="J5" i="22"/>
  <c r="J13" i="22" s="1"/>
  <c r="K4" i="22"/>
  <c r="K13" i="22"/>
  <c r="K15" i="22"/>
  <c r="K12" i="22"/>
  <c r="K10" i="22"/>
  <c r="K14" i="22"/>
  <c r="K16" i="22"/>
  <c r="K7" i="22"/>
  <c r="K8" i="22"/>
  <c r="K6" i="22"/>
  <c r="K9" i="22"/>
  <c r="K11" i="22"/>
  <c r="K17" i="22"/>
  <c r="D12" i="22"/>
  <c r="I8" i="22"/>
  <c r="I12" i="22"/>
  <c r="I13" i="22"/>
  <c r="N10" i="22"/>
  <c r="N12" i="22"/>
  <c r="N14" i="22"/>
  <c r="N15" i="22"/>
  <c r="N11" i="22"/>
  <c r="N7" i="22"/>
  <c r="N6" i="22"/>
  <c r="F42" i="23"/>
  <c r="F41" i="23"/>
  <c r="L12" i="22" l="1"/>
  <c r="BP5" i="39"/>
  <c r="F34" i="12"/>
  <c r="F24" i="12"/>
  <c r="F6" i="12"/>
  <c r="F20" i="12"/>
  <c r="F10" i="12"/>
  <c r="F15" i="12"/>
  <c r="F22" i="12"/>
  <c r="F26" i="12"/>
  <c r="F14" i="12"/>
  <c r="G31" i="12"/>
  <c r="F31" i="12"/>
  <c r="F13" i="12"/>
  <c r="F16" i="12"/>
  <c r="F27" i="12"/>
  <c r="BG5" i="39"/>
  <c r="BF5" i="39"/>
  <c r="BQ4" i="39" s="1"/>
  <c r="BH5" i="39"/>
  <c r="L10" i="22"/>
  <c r="S9" i="37"/>
  <c r="I16" i="10"/>
  <c r="I6" i="22"/>
  <c r="I25" i="10"/>
  <c r="D16" i="22"/>
  <c r="L16" i="22" s="1"/>
  <c r="D14" i="22"/>
  <c r="L14" i="22" s="1"/>
  <c r="I11" i="22"/>
  <c r="D15" i="22"/>
  <c r="L15" i="22" s="1"/>
  <c r="J15" i="22"/>
  <c r="Q15" i="22" s="1"/>
  <c r="D53" i="37"/>
  <c r="D9" i="22"/>
  <c r="L9" i="22" s="1"/>
  <c r="D13" i="22"/>
  <c r="L13" i="22" s="1"/>
  <c r="D7" i="22"/>
  <c r="L7" i="22" s="1"/>
  <c r="I16" i="22"/>
  <c r="D11" i="22"/>
  <c r="L11" i="22" s="1"/>
  <c r="L6" i="22"/>
  <c r="D17" i="22"/>
  <c r="L17" i="22" s="1"/>
  <c r="D8" i="22"/>
  <c r="L8" i="22" s="1"/>
  <c r="AH19" i="37"/>
  <c r="AI19" i="37" s="1" a="1"/>
  <c r="AI19" i="37" s="1"/>
  <c r="W35" i="37"/>
  <c r="S45" i="37"/>
  <c r="S59" i="37"/>
  <c r="E19" i="22"/>
  <c r="Q13" i="22"/>
  <c r="M19" i="23"/>
  <c r="L20" i="23" a="1"/>
  <c r="L20" i="23" s="1"/>
  <c r="L18" i="10" a="1"/>
  <c r="L18" i="10" s="1"/>
  <c r="M18" i="10" s="1"/>
  <c r="M17" i="10"/>
  <c r="AL23" i="37"/>
  <c r="AL24" i="37" s="1"/>
  <c r="AL5" i="37"/>
  <c r="S4" i="37"/>
  <c r="S6" i="37" s="1"/>
  <c r="J17" i="22"/>
  <c r="Q17" i="22" s="1"/>
  <c r="J4" i="22"/>
  <c r="J16" i="22"/>
  <c r="Q16" i="22" s="1"/>
  <c r="J6" i="22"/>
  <c r="Q6" i="22" s="1"/>
  <c r="J18" i="22"/>
  <c r="Q18" i="22" s="1"/>
  <c r="J9" i="22"/>
  <c r="Q9" i="22" s="1"/>
  <c r="J8" i="22"/>
  <c r="Q8" i="22" s="1"/>
  <c r="J11" i="22"/>
  <c r="Q11" i="22" s="1"/>
  <c r="J10" i="22"/>
  <c r="Q10" i="22" s="1"/>
  <c r="J12" i="22"/>
  <c r="Q12" i="22" s="1"/>
  <c r="J7" i="22"/>
  <c r="Q7" i="22" s="1"/>
  <c r="J14" i="22"/>
  <c r="Q14" i="22" s="1"/>
  <c r="X18" i="37" a="1"/>
  <c r="X18" i="37" s="1"/>
  <c r="AL4" i="37" s="1"/>
  <c r="AL6" i="37" s="1"/>
  <c r="AH18" i="37"/>
  <c r="AI18" i="37" s="1" a="1"/>
  <c r="AI18" i="37" s="1"/>
  <c r="W17" i="37"/>
  <c r="H5" i="22"/>
  <c r="E72" i="37"/>
  <c r="S58" i="37" s="1"/>
  <c r="D71" i="37"/>
  <c r="O72" i="37"/>
  <c r="D16" i="37"/>
  <c r="E17" i="37"/>
  <c r="S13" i="37" s="1"/>
  <c r="O17" i="37"/>
  <c r="P17" i="37" s="1"/>
  <c r="I18" i="22"/>
  <c r="I7" i="22"/>
  <c r="I9" i="22"/>
  <c r="I10" i="22"/>
  <c r="I15" i="22"/>
  <c r="I14" i="22"/>
  <c r="N9" i="22"/>
  <c r="N8" i="22"/>
  <c r="N16" i="22"/>
  <c r="N17" i="22"/>
  <c r="N13" i="22"/>
  <c r="M5" i="22"/>
  <c r="K19" i="22"/>
  <c r="O18" i="37"/>
  <c r="P18" i="37" s="1"/>
  <c r="I22" i="10"/>
  <c r="O73" i="37"/>
  <c r="I28" i="10"/>
  <c r="V14" i="22"/>
  <c r="I31" i="10"/>
  <c r="I24" i="10"/>
  <c r="W34" i="37"/>
  <c r="I21" i="10"/>
  <c r="I26" i="10"/>
  <c r="BS4" i="39"/>
  <c r="I30" i="10"/>
  <c r="I23" i="10"/>
  <c r="O53" i="37"/>
  <c r="I32" i="10"/>
  <c r="I27" i="10"/>
  <c r="I29" i="10"/>
  <c r="BS6" i="39"/>
  <c r="S42" i="37"/>
  <c r="V13" i="22"/>
  <c r="G5" i="12"/>
  <c r="F19" i="12"/>
  <c r="M16" i="10"/>
  <c r="BS5" i="39" l="1"/>
  <c r="BQ6" i="39"/>
  <c r="D19" i="22"/>
  <c r="L19" i="22" s="1"/>
  <c r="U13" i="22"/>
  <c r="W13" i="22" s="1"/>
  <c r="Q40" i="12"/>
  <c r="Q42" i="12"/>
  <c r="U14" i="22"/>
  <c r="W14" i="22" s="1"/>
  <c r="BQ5" i="39"/>
  <c r="AH35" i="37"/>
  <c r="AI35" i="37" s="1" a="1"/>
  <c r="AI35" i="37" s="1"/>
  <c r="X35" i="37" a="1"/>
  <c r="X35" i="37" s="1"/>
  <c r="S60" i="37"/>
  <c r="D52" i="37"/>
  <c r="E53" i="37"/>
  <c r="I18" i="23"/>
  <c r="I17" i="10"/>
  <c r="I19" i="23" s="1"/>
  <c r="L21" i="23" a="1"/>
  <c r="L21" i="23" s="1"/>
  <c r="M20" i="23"/>
  <c r="L19" i="10" a="1"/>
  <c r="L19" i="10" s="1"/>
  <c r="I19" i="22"/>
  <c r="J19" i="22"/>
  <c r="W33" i="37"/>
  <c r="X34" i="37" a="1"/>
  <c r="X34" i="37" s="1"/>
  <c r="AH34" i="37"/>
  <c r="AI34" i="37" s="1" a="1"/>
  <c r="AI34" i="37" s="1"/>
  <c r="X17" i="37" a="1"/>
  <c r="X17" i="37" s="1"/>
  <c r="W16" i="37"/>
  <c r="AH17" i="37"/>
  <c r="AI17" i="37" s="1" a="1"/>
  <c r="AI17" i="37" s="1"/>
  <c r="F82" i="10"/>
  <c r="F81" i="10"/>
  <c r="F84" i="10"/>
  <c r="F83" i="10"/>
  <c r="F80" i="10"/>
  <c r="O71" i="37"/>
  <c r="D70" i="37"/>
  <c r="E71" i="37"/>
  <c r="S17" i="37"/>
  <c r="D15" i="37"/>
  <c r="O16" i="37"/>
  <c r="P16" i="37" s="1"/>
  <c r="E16" i="37"/>
  <c r="M9" i="22"/>
  <c r="O9" i="22" s="1"/>
  <c r="M18" i="22"/>
  <c r="O18" i="22" s="1"/>
  <c r="M12" i="22"/>
  <c r="O12" i="22" s="1"/>
  <c r="M14" i="22"/>
  <c r="O14" i="22" s="1"/>
  <c r="M11" i="22"/>
  <c r="O11" i="22" s="1"/>
  <c r="Q4" i="22"/>
  <c r="M10" i="22"/>
  <c r="O10" i="22" s="1"/>
  <c r="O4" i="22"/>
  <c r="M7" i="22"/>
  <c r="O7" i="22" s="1"/>
  <c r="M13" i="22"/>
  <c r="O13" i="22" s="1"/>
  <c r="M4" i="22"/>
  <c r="M8" i="22"/>
  <c r="O8" i="22" s="1"/>
  <c r="M15" i="22"/>
  <c r="O15" i="22" s="1"/>
  <c r="M17" i="22"/>
  <c r="O17" i="22" s="1"/>
  <c r="M16" i="22"/>
  <c r="O16" i="22" s="1"/>
  <c r="M6" i="22"/>
  <c r="O6" i="22" s="1"/>
  <c r="G5" i="22"/>
  <c r="H4" i="22"/>
  <c r="Q45" i="12"/>
  <c r="Q37" i="12"/>
  <c r="Q43" i="12"/>
  <c r="Q44" i="12"/>
  <c r="Q38" i="12"/>
  <c r="Q41" i="12"/>
  <c r="Q35" i="12"/>
  <c r="Q39" i="12"/>
  <c r="Q36" i="12"/>
  <c r="Q34" i="12"/>
  <c r="S49" i="37" l="1"/>
  <c r="S53" i="37"/>
  <c r="E52" i="37"/>
  <c r="D51" i="37"/>
  <c r="O52" i="37"/>
  <c r="I18" i="10"/>
  <c r="AL31" i="37"/>
  <c r="AL35" i="37"/>
  <c r="M21" i="23"/>
  <c r="L22" i="23" a="1"/>
  <c r="L22" i="23" s="1"/>
  <c r="M19" i="10"/>
  <c r="L20" i="10" a="1"/>
  <c r="L20" i="10" s="1"/>
  <c r="M20" i="10" s="1"/>
  <c r="H13" i="22"/>
  <c r="H7" i="22"/>
  <c r="H9" i="22"/>
  <c r="H17" i="22"/>
  <c r="H10" i="22"/>
  <c r="H6" i="22"/>
  <c r="H14" i="22"/>
  <c r="H15" i="22"/>
  <c r="H12" i="22"/>
  <c r="H11" i="22"/>
  <c r="H18" i="22"/>
  <c r="H8" i="22"/>
  <c r="H16" i="22"/>
  <c r="O15" i="37"/>
  <c r="P15" i="37" s="1"/>
  <c r="D14" i="37"/>
  <c r="E15" i="37"/>
  <c r="G4" i="22"/>
  <c r="F5" i="22"/>
  <c r="F4" i="22" s="1"/>
  <c r="S71" i="37"/>
  <c r="S67" i="37"/>
  <c r="D69" i="37"/>
  <c r="O70" i="37"/>
  <c r="E70" i="37"/>
  <c r="W15" i="37"/>
  <c r="X16" i="37" a="1"/>
  <c r="X16" i="37" s="1"/>
  <c r="AH16" i="37"/>
  <c r="AI16" i="37" s="1" a="1"/>
  <c r="AI16" i="37" s="1"/>
  <c r="AH33" i="37"/>
  <c r="AI33" i="37" s="1" a="1"/>
  <c r="AI33" i="37" s="1"/>
  <c r="W32" i="37"/>
  <c r="X33" i="37" a="1"/>
  <c r="X33" i="37" s="1"/>
  <c r="AL13" i="37"/>
  <c r="AL17" i="37"/>
  <c r="L21" i="10" l="1" a="1"/>
  <c r="L21" i="10" s="1"/>
  <c r="M21" i="10" s="1"/>
  <c r="F52" i="10"/>
  <c r="F70" i="10"/>
  <c r="F54" i="10"/>
  <c r="F56" i="10"/>
  <c r="F26" i="10"/>
  <c r="F34" i="10"/>
  <c r="F49" i="10"/>
  <c r="F72" i="10"/>
  <c r="F31" i="10"/>
  <c r="F69" i="10"/>
  <c r="F73" i="10"/>
  <c r="F71" i="10"/>
  <c r="F25" i="10"/>
  <c r="F36" i="10"/>
  <c r="F61" i="10"/>
  <c r="F22" i="10"/>
  <c r="F42" i="10"/>
  <c r="F19" i="10"/>
  <c r="F18" i="10"/>
  <c r="F66" i="10"/>
  <c r="F67" i="10"/>
  <c r="F65" i="10"/>
  <c r="F43" i="10"/>
  <c r="F17" i="10"/>
  <c r="I20" i="23"/>
  <c r="F40" i="23" s="1"/>
  <c r="F53" i="10"/>
  <c r="F39" i="10"/>
  <c r="F23" i="10"/>
  <c r="F28" i="10"/>
  <c r="F29" i="10"/>
  <c r="F30" i="10"/>
  <c r="F37" i="10"/>
  <c r="F62" i="10"/>
  <c r="F60" i="10"/>
  <c r="F33" i="10"/>
  <c r="F24" i="10"/>
  <c r="F32" i="10"/>
  <c r="F27" i="10"/>
  <c r="F78" i="10"/>
  <c r="F64" i="10"/>
  <c r="F79" i="10"/>
  <c r="F44" i="10"/>
  <c r="F63" i="10"/>
  <c r="F55" i="10"/>
  <c r="F51" i="10"/>
  <c r="F76" i="10"/>
  <c r="F77" i="10"/>
  <c r="F59" i="10"/>
  <c r="F46" i="10"/>
  <c r="F20" i="10"/>
  <c r="F16" i="10"/>
  <c r="F58" i="10"/>
  <c r="F35" i="10"/>
  <c r="F47" i="10"/>
  <c r="F41" i="10"/>
  <c r="F68" i="10"/>
  <c r="F40" i="10"/>
  <c r="F21" i="10"/>
  <c r="F75" i="10"/>
  <c r="F48" i="10"/>
  <c r="F38" i="10"/>
  <c r="F57" i="10"/>
  <c r="F50" i="10"/>
  <c r="F74" i="10"/>
  <c r="F45" i="10"/>
  <c r="E51" i="37"/>
  <c r="D50" i="37"/>
  <c r="O51" i="37"/>
  <c r="M22" i="23"/>
  <c r="L23" i="23" a="1"/>
  <c r="L23" i="23" s="1"/>
  <c r="L24" i="23" s="1" a="1"/>
  <c r="L24" i="23" s="1"/>
  <c r="M24" i="23" s="1"/>
  <c r="H19" i="22"/>
  <c r="E69" i="37"/>
  <c r="D68" i="37"/>
  <c r="O69" i="37"/>
  <c r="W14" i="37"/>
  <c r="AH15" i="37"/>
  <c r="AI15" i="37" s="1" a="1"/>
  <c r="AI15" i="37" s="1"/>
  <c r="X15" i="37" a="1"/>
  <c r="X15" i="37" s="1"/>
  <c r="G18" i="22"/>
  <c r="G6" i="22"/>
  <c r="G8" i="22"/>
  <c r="G10" i="22"/>
  <c r="G16" i="22"/>
  <c r="G17" i="22"/>
  <c r="G7" i="22"/>
  <c r="G12" i="22"/>
  <c r="G15" i="22"/>
  <c r="G14" i="22"/>
  <c r="G11" i="22"/>
  <c r="G13" i="22"/>
  <c r="G9" i="22"/>
  <c r="D13" i="37"/>
  <c r="O14" i="37"/>
  <c r="P14" i="37" s="1"/>
  <c r="E14" i="37"/>
  <c r="S12" i="37" s="1"/>
  <c r="S14" i="37" s="1"/>
  <c r="F18" i="22"/>
  <c r="F7" i="22"/>
  <c r="F8" i="22"/>
  <c r="F11" i="22"/>
  <c r="F14" i="22"/>
  <c r="F12" i="22"/>
  <c r="F6" i="22"/>
  <c r="F15" i="22"/>
  <c r="F13" i="22"/>
  <c r="F16" i="22"/>
  <c r="F9" i="22"/>
  <c r="F17" i="22"/>
  <c r="F10" i="22"/>
  <c r="AH32" i="37"/>
  <c r="AI32" i="37" s="1" a="1"/>
  <c r="AI32" i="37" s="1"/>
  <c r="W31" i="37"/>
  <c r="X32" i="37" a="1"/>
  <c r="X32" i="37" s="1"/>
  <c r="AL30" i="37" s="1"/>
  <c r="AL32" i="37" s="1"/>
  <c r="N18" i="10" l="1"/>
  <c r="N21" i="10"/>
  <c r="N17" i="10"/>
  <c r="L22" i="10" a="1"/>
  <c r="L22" i="10" s="1"/>
  <c r="N20" i="10"/>
  <c r="N19" i="10"/>
  <c r="E50" i="37"/>
  <c r="S48" i="37" s="1"/>
  <c r="S50" i="37" s="1"/>
  <c r="D49" i="37"/>
  <c r="O50" i="37"/>
  <c r="N16" i="10"/>
  <c r="F19" i="23"/>
  <c r="F24" i="23"/>
  <c r="F31" i="23"/>
  <c r="F27" i="23"/>
  <c r="F26" i="23"/>
  <c r="F29" i="23"/>
  <c r="F39" i="23"/>
  <c r="F36" i="23"/>
  <c r="F25" i="23"/>
  <c r="N22" i="23" s="1"/>
  <c r="F28" i="23"/>
  <c r="F37" i="23"/>
  <c r="F23" i="23"/>
  <c r="F21" i="23"/>
  <c r="F32" i="23"/>
  <c r="F34" i="23"/>
  <c r="F35" i="23"/>
  <c r="F38" i="23"/>
  <c r="F20" i="23"/>
  <c r="F30" i="23"/>
  <c r="F33" i="23"/>
  <c r="F18" i="23"/>
  <c r="N18" i="23" s="1"/>
  <c r="F22" i="23"/>
  <c r="M23" i="23"/>
  <c r="L25" i="23" a="1"/>
  <c r="L25" i="23" s="1"/>
  <c r="AH14" i="37"/>
  <c r="AI14" i="37" s="1" a="1"/>
  <c r="AI14" i="37" s="1"/>
  <c r="W13" i="37"/>
  <c r="X14" i="37" a="1"/>
  <c r="X14" i="37" s="1"/>
  <c r="AL12" i="37" s="1"/>
  <c r="AL14" i="37" s="1"/>
  <c r="G19" i="22"/>
  <c r="X31" i="37" a="1"/>
  <c r="X31" i="37" s="1"/>
  <c r="AH31" i="37"/>
  <c r="AI31" i="37" s="1" a="1"/>
  <c r="AI31" i="37" s="1"/>
  <c r="W30" i="37"/>
  <c r="F19" i="22"/>
  <c r="O68" i="37"/>
  <c r="E68" i="37"/>
  <c r="S66" i="37" s="1"/>
  <c r="S68" i="37" s="1"/>
  <c r="D67" i="37"/>
  <c r="E13" i="37"/>
  <c r="D12" i="37"/>
  <c r="O13" i="37"/>
  <c r="P13" i="37" s="1"/>
  <c r="N24" i="23" l="1"/>
  <c r="N20" i="23"/>
  <c r="N22" i="10"/>
  <c r="M22" i="10"/>
  <c r="L23" i="10" a="1"/>
  <c r="L23" i="10" s="1"/>
  <c r="N19" i="23"/>
  <c r="E49" i="37"/>
  <c r="D48" i="37"/>
  <c r="O49" i="37"/>
  <c r="N23" i="23"/>
  <c r="N21" i="23"/>
  <c r="M25" i="23"/>
  <c r="L26" i="23" a="1"/>
  <c r="L26" i="23" s="1"/>
  <c r="N25" i="23"/>
  <c r="O12" i="37"/>
  <c r="P12" i="37" s="1"/>
  <c r="D11" i="37"/>
  <c r="E12" i="37"/>
  <c r="O67" i="37"/>
  <c r="D66" i="37"/>
  <c r="E67" i="37"/>
  <c r="W12" i="37"/>
  <c r="AH13" i="37"/>
  <c r="AI13" i="37" s="1" a="1"/>
  <c r="AI13" i="37" s="1"/>
  <c r="X13" i="37" a="1"/>
  <c r="X13" i="37" s="1"/>
  <c r="AH30" i="37"/>
  <c r="AI30" i="37" s="1" a="1"/>
  <c r="AI30" i="37" s="1"/>
  <c r="X30" i="37" a="1"/>
  <c r="X30" i="37" s="1"/>
  <c r="W29" i="37"/>
  <c r="M23" i="10" l="1"/>
  <c r="N23" i="10"/>
  <c r="L24" i="10" a="1"/>
  <c r="L24" i="10" s="1"/>
  <c r="E48" i="37"/>
  <c r="D47" i="37"/>
  <c r="O48" i="37"/>
  <c r="M26" i="23"/>
  <c r="N26" i="23"/>
  <c r="L27" i="23" a="1"/>
  <c r="L27" i="23" s="1"/>
  <c r="AH12" i="37"/>
  <c r="AI12" i="37" s="1" a="1"/>
  <c r="AI12" i="37" s="1"/>
  <c r="X12" i="37" a="1"/>
  <c r="X12" i="37" s="1"/>
  <c r="W11" i="37"/>
  <c r="D65" i="37"/>
  <c r="E66" i="37"/>
  <c r="O66" i="37"/>
  <c r="AH29" i="37"/>
  <c r="AI29" i="37" s="1" a="1"/>
  <c r="AI29" i="37" s="1"/>
  <c r="X29" i="37" a="1"/>
  <c r="X29" i="37" s="1"/>
  <c r="W28" i="37"/>
  <c r="D10" i="37"/>
  <c r="E11" i="37"/>
  <c r="O11" i="37"/>
  <c r="P11" i="37" s="1"/>
  <c r="N24" i="10" l="1"/>
  <c r="M24" i="10"/>
  <c r="L25" i="10" a="1"/>
  <c r="L25" i="10" s="1"/>
  <c r="D46" i="37"/>
  <c r="E47" i="37"/>
  <c r="O47" i="37"/>
  <c r="M27" i="23"/>
  <c r="N27" i="23"/>
  <c r="L28" i="23" a="1"/>
  <c r="L28" i="23" s="1"/>
  <c r="X28" i="37" a="1"/>
  <c r="X28" i="37" s="1"/>
  <c r="AH28" i="37"/>
  <c r="AI28" i="37" s="1" a="1"/>
  <c r="AI28" i="37" s="1"/>
  <c r="W27" i="37"/>
  <c r="O10" i="37"/>
  <c r="P10" i="37" s="1"/>
  <c r="E10" i="37"/>
  <c r="D9" i="37"/>
  <c r="D64" i="37"/>
  <c r="E65" i="37"/>
  <c r="O65" i="37"/>
  <c r="W10" i="37"/>
  <c r="AH11" i="37"/>
  <c r="AI11" i="37" s="1" a="1"/>
  <c r="AI11" i="37" s="1"/>
  <c r="X11" i="37" a="1"/>
  <c r="X11" i="37" s="1"/>
  <c r="L26" i="10" l="1" a="1"/>
  <c r="L26" i="10" s="1"/>
  <c r="N25" i="10"/>
  <c r="M25" i="10"/>
  <c r="D45" i="37"/>
  <c r="O46" i="37"/>
  <c r="E46" i="37"/>
  <c r="M28" i="23"/>
  <c r="N28" i="23"/>
  <c r="L29" i="23" a="1"/>
  <c r="L29" i="23" s="1"/>
  <c r="O64" i="37"/>
  <c r="E64" i="37"/>
  <c r="D63" i="37"/>
  <c r="X10" i="37" a="1"/>
  <c r="X10" i="37" s="1"/>
  <c r="AH10" i="37"/>
  <c r="AI10" i="37" s="1" a="1"/>
  <c r="AI10" i="37" s="1"/>
  <c r="W9" i="37"/>
  <c r="E9" i="37"/>
  <c r="D8" i="37"/>
  <c r="O9" i="37"/>
  <c r="P9" i="37" s="1"/>
  <c r="X27" i="37" a="1"/>
  <c r="X27" i="37" s="1"/>
  <c r="W26" i="37"/>
  <c r="AH27" i="37"/>
  <c r="AI27" i="37" s="1" a="1"/>
  <c r="AI27" i="37" s="1"/>
  <c r="M26" i="10" l="1"/>
  <c r="N26" i="10"/>
  <c r="L27" i="10" a="1"/>
  <c r="L27" i="10" s="1"/>
  <c r="O45" i="37"/>
  <c r="E45" i="37"/>
  <c r="D44" i="37"/>
  <c r="M29" i="23"/>
  <c r="N29" i="23"/>
  <c r="L30" i="23" a="1"/>
  <c r="L30" i="23" s="1"/>
  <c r="W25" i="37"/>
  <c r="AH26" i="37"/>
  <c r="AI26" i="37" s="1" a="1"/>
  <c r="AI26" i="37" s="1"/>
  <c r="X26" i="37" a="1"/>
  <c r="X26" i="37" s="1"/>
  <c r="W8" i="37"/>
  <c r="AH9" i="37"/>
  <c r="AI9" i="37" s="1" a="1"/>
  <c r="AI9" i="37" s="1"/>
  <c r="X9" i="37" a="1"/>
  <c r="X9" i="37" s="1"/>
  <c r="D7" i="37"/>
  <c r="E8" i="37"/>
  <c r="O8" i="37"/>
  <c r="P8" i="37" s="1"/>
  <c r="O63" i="37"/>
  <c r="E63" i="37"/>
  <c r="D62" i="37"/>
  <c r="M27" i="10" l="1"/>
  <c r="N27" i="10"/>
  <c r="L28" i="10" a="1"/>
  <c r="L28" i="10" s="1"/>
  <c r="D43" i="37"/>
  <c r="O44" i="37"/>
  <c r="E44" i="37"/>
  <c r="P55" i="37" s="1"/>
  <c r="P54" i="37" s="1"/>
  <c r="P53" i="37" s="1"/>
  <c r="P52" i="37" s="1"/>
  <c r="P51" i="37" s="1"/>
  <c r="P50" i="37" s="1"/>
  <c r="P49" i="37" s="1"/>
  <c r="P48" i="37" s="1"/>
  <c r="P47" i="37" s="1"/>
  <c r="P46" i="37" s="1"/>
  <c r="P45" i="37" s="1"/>
  <c r="P44" i="37" s="1"/>
  <c r="P43" i="37" s="1"/>
  <c r="P42" i="37" s="1"/>
  <c r="P41" i="37" s="1"/>
  <c r="M30" i="23"/>
  <c r="N30" i="23"/>
  <c r="L31" i="23" a="1"/>
  <c r="L31" i="23" s="1"/>
  <c r="O62" i="37"/>
  <c r="D61" i="37"/>
  <c r="E62" i="37"/>
  <c r="P73" i="37" s="1"/>
  <c r="P72" i="37" s="1"/>
  <c r="P71" i="37" s="1"/>
  <c r="P70" i="37" s="1"/>
  <c r="P69" i="37" s="1"/>
  <c r="P68" i="37" s="1"/>
  <c r="P67" i="37" s="1"/>
  <c r="P66" i="37" s="1"/>
  <c r="P65" i="37" s="1"/>
  <c r="P64" i="37" s="1"/>
  <c r="P63" i="37" s="1"/>
  <c r="P62" i="37" s="1"/>
  <c r="P61" i="37" s="1"/>
  <c r="P60" i="37" s="1"/>
  <c r="P59" i="37" s="1"/>
  <c r="AH8" i="37"/>
  <c r="AI8" i="37" s="1" a="1"/>
  <c r="AI8" i="37" s="1"/>
  <c r="W7" i="37"/>
  <c r="X8" i="37" a="1"/>
  <c r="X8" i="37" s="1"/>
  <c r="E7" i="37"/>
  <c r="S8" i="37" s="1"/>
  <c r="S10" i="37" s="1"/>
  <c r="O7" i="37"/>
  <c r="P7" i="37" s="1"/>
  <c r="D6" i="37"/>
  <c r="W24" i="37"/>
  <c r="AH25" i="37"/>
  <c r="AI25" i="37" s="1" a="1"/>
  <c r="AI25" i="37" s="1"/>
  <c r="X25" i="37" a="1"/>
  <c r="X25" i="37" s="1"/>
  <c r="AL26" i="37" s="1"/>
  <c r="AL28" i="37" s="1"/>
  <c r="N28" i="10" l="1"/>
  <c r="M28" i="10"/>
  <c r="L29" i="10" a="1"/>
  <c r="L29" i="10" s="1"/>
  <c r="O43" i="37"/>
  <c r="D42" i="37"/>
  <c r="E43" i="37"/>
  <c r="S44" i="37" s="1"/>
  <c r="S46" i="37" s="1"/>
  <c r="M31" i="23"/>
  <c r="N31" i="23"/>
  <c r="L32" i="23" a="1"/>
  <c r="L32" i="23" s="1"/>
  <c r="X24" i="37" a="1"/>
  <c r="X24" i="37" s="1"/>
  <c r="AH24" i="37"/>
  <c r="AI24" i="37" s="1" a="1"/>
  <c r="AI24" i="37" s="1"/>
  <c r="W23" i="37"/>
  <c r="W6" i="37"/>
  <c r="AH7" i="37"/>
  <c r="AI7" i="37" s="1" a="1"/>
  <c r="AI7" i="37" s="1"/>
  <c r="X7" i="37" a="1"/>
  <c r="X7" i="37" s="1"/>
  <c r="AL8" i="37" s="1"/>
  <c r="AL10" i="37" s="1"/>
  <c r="O61" i="37"/>
  <c r="E61" i="37"/>
  <c r="S62" i="37" s="1"/>
  <c r="S64" i="37" s="1"/>
  <c r="D60" i="37"/>
  <c r="O6" i="37"/>
  <c r="P6" i="37" s="1"/>
  <c r="D5" i="37"/>
  <c r="E6" i="37"/>
  <c r="M29" i="10" l="1"/>
  <c r="N29" i="10"/>
  <c r="L30" i="10" a="1"/>
  <c r="L30" i="10" s="1"/>
  <c r="E42" i="37"/>
  <c r="O42" i="37"/>
  <c r="D41" i="37"/>
  <c r="M32" i="23"/>
  <c r="N32" i="23"/>
  <c r="L33" i="23" a="1"/>
  <c r="L33" i="23" s="1"/>
  <c r="AH23" i="37"/>
  <c r="AI23" i="37" s="1" a="1"/>
  <c r="AI23" i="37" s="1"/>
  <c r="X23" i="37" a="1"/>
  <c r="X23" i="37" s="1"/>
  <c r="AL34" i="37" s="1"/>
  <c r="AL36" i="37" s="1"/>
  <c r="O5" i="37"/>
  <c r="P5" i="37" s="1"/>
  <c r="E5" i="37"/>
  <c r="S16" i="37" s="1"/>
  <c r="S18" i="37" s="1"/>
  <c r="E60" i="37"/>
  <c r="O60" i="37"/>
  <c r="D59" i="37"/>
  <c r="AH6" i="37"/>
  <c r="AI6" i="37" s="1" a="1"/>
  <c r="AI6" i="37" s="1"/>
  <c r="W5" i="37"/>
  <c r="X6" i="37" a="1"/>
  <c r="X6" i="37" s="1"/>
  <c r="M30" i="10" l="1"/>
  <c r="N30" i="10"/>
  <c r="L31" i="10" a="1"/>
  <c r="L31" i="10" s="1"/>
  <c r="E41" i="37"/>
  <c r="S52" i="37" s="1"/>
  <c r="S54" i="37" s="1"/>
  <c r="O41" i="37"/>
  <c r="M33" i="23"/>
  <c r="N33" i="23"/>
  <c r="L34" i="23" a="1"/>
  <c r="L34" i="23" s="1"/>
  <c r="AH5" i="37"/>
  <c r="AI5" i="37" s="1" a="1"/>
  <c r="AI5" i="37" s="1"/>
  <c r="X5" i="37" a="1"/>
  <c r="X5" i="37" s="1"/>
  <c r="AL16" i="37" s="1"/>
  <c r="AL18" i="37" s="1"/>
  <c r="O59" i="37"/>
  <c r="E59" i="37"/>
  <c r="S70" i="37" s="1"/>
  <c r="S72" i="37" s="1"/>
  <c r="N31" i="10" l="1"/>
  <c r="M31" i="10"/>
  <c r="L32" i="10" a="1"/>
  <c r="L32" i="10" s="1"/>
  <c r="M34" i="23"/>
  <c r="N34" i="23"/>
  <c r="L35" i="23" a="1"/>
  <c r="L35" i="23" s="1"/>
  <c r="M32" i="10" l="1"/>
  <c r="N32" i="10"/>
  <c r="L33" i="10" a="1"/>
  <c r="L33" i="10" s="1"/>
  <c r="M35" i="23"/>
  <c r="N35" i="23"/>
  <c r="L36" i="23" a="1"/>
  <c r="L36" i="23" s="1"/>
  <c r="M33" i="10" l="1"/>
  <c r="N33" i="10"/>
  <c r="L34" i="10" a="1"/>
  <c r="L34" i="10" s="1"/>
  <c r="M36" i="23"/>
  <c r="N36" i="23"/>
  <c r="L37" i="23" a="1"/>
  <c r="L37" i="23" s="1"/>
  <c r="N34" i="10" l="1"/>
  <c r="M34" i="10"/>
  <c r="L35" i="10" a="1"/>
  <c r="L35" i="10" s="1"/>
  <c r="M37" i="23"/>
  <c r="N37" i="23"/>
  <c r="L38" i="23" a="1"/>
  <c r="L38" i="23" s="1"/>
  <c r="M35" i="10" l="1"/>
  <c r="N35" i="10"/>
  <c r="L36" i="10" a="1"/>
  <c r="L36" i="10" s="1"/>
  <c r="L37" i="10" s="1" a="1"/>
  <c r="L37" i="10" s="1"/>
  <c r="M38" i="23"/>
  <c r="N38" i="23"/>
  <c r="L39" i="23" a="1"/>
  <c r="L39" i="23" s="1"/>
  <c r="M37" i="10" l="1"/>
  <c r="N37" i="10"/>
  <c r="L38" i="10" a="1"/>
  <c r="L38" i="10" s="1"/>
  <c r="M36" i="10"/>
  <c r="N36" i="10"/>
  <c r="N39" i="23"/>
  <c r="M39" i="23"/>
  <c r="L40" i="23" a="1"/>
  <c r="L40" i="23" s="1"/>
  <c r="L39" i="10" l="1" a="1"/>
  <c r="L39" i="10" s="1"/>
  <c r="M38" i="10"/>
  <c r="N38" i="10"/>
  <c r="M40" i="23"/>
  <c r="N40" i="23"/>
  <c r="L41" i="23" a="1"/>
  <c r="L41" i="23" s="1"/>
  <c r="L40" i="10" l="1" a="1"/>
  <c r="L40" i="10" s="1"/>
  <c r="M39" i="10"/>
  <c r="N39" i="10"/>
  <c r="M41" i="23"/>
  <c r="N41" i="23"/>
  <c r="L42" i="23" a="1"/>
  <c r="L42" i="23" s="1"/>
  <c r="L41" i="10" l="1" a="1"/>
  <c r="L41" i="10" s="1"/>
  <c r="M40" i="10"/>
  <c r="N40" i="10"/>
  <c r="M42" i="23"/>
  <c r="N42" i="23"/>
  <c r="L43" i="23" a="1"/>
  <c r="L43" i="23" s="1"/>
  <c r="N41" i="10" l="1"/>
  <c r="M41" i="10"/>
  <c r="L42" i="10" a="1"/>
  <c r="L42" i="10" s="1"/>
  <c r="M43" i="23"/>
  <c r="N43" i="23"/>
  <c r="L44" i="23" a="1"/>
  <c r="L44" i="23" s="1"/>
  <c r="M42" i="10" l="1"/>
  <c r="N42" i="10"/>
  <c r="L43" i="10" a="1"/>
  <c r="L43" i="10" s="1"/>
  <c r="M44" i="23"/>
  <c r="N44" i="23"/>
  <c r="L45" i="23" a="1"/>
  <c r="L45" i="23" s="1"/>
  <c r="M43" i="10" l="1"/>
  <c r="N43" i="10"/>
  <c r="L44" i="10" a="1"/>
  <c r="L44" i="10" s="1"/>
  <c r="M45" i="23"/>
  <c r="N45" i="23"/>
  <c r="L46" i="23" a="1"/>
  <c r="L46" i="23" s="1"/>
  <c r="M44" i="10" l="1"/>
  <c r="N44" i="10"/>
  <c r="L45" i="10" a="1"/>
  <c r="L45" i="10" s="1"/>
  <c r="L46" i="10" s="1" a="1"/>
  <c r="L46" i="10" s="1"/>
  <c r="M46" i="23"/>
  <c r="N46" i="23"/>
  <c r="L47" i="23" a="1"/>
  <c r="L47" i="23" s="1"/>
  <c r="N46" i="10" l="1"/>
  <c r="M46" i="10"/>
  <c r="L47" i="10" a="1"/>
  <c r="L47" i="10" s="1"/>
  <c r="L48" i="10" s="1" a="1"/>
  <c r="L48" i="10" s="1"/>
  <c r="M45" i="10"/>
  <c r="N45" i="10"/>
  <c r="M47" i="23"/>
  <c r="N47" i="23"/>
  <c r="L48" i="23" a="1"/>
  <c r="L48" i="23" s="1"/>
  <c r="N48" i="10" l="1"/>
  <c r="M48" i="10"/>
  <c r="L49" i="10" a="1"/>
  <c r="L49" i="10" s="1"/>
  <c r="N47" i="10"/>
  <c r="M47" i="10"/>
  <c r="M48" i="23"/>
  <c r="N48" i="23"/>
  <c r="L49" i="23" a="1"/>
  <c r="L49" i="23" s="1"/>
  <c r="L50" i="10" l="1" a="1"/>
  <c r="L50" i="10" s="1"/>
  <c r="M49" i="10"/>
  <c r="N49" i="10"/>
  <c r="M49" i="23"/>
  <c r="N49" i="23"/>
  <c r="L50" i="23" a="1"/>
  <c r="L50" i="23" s="1"/>
  <c r="N50" i="10" l="1"/>
  <c r="M50" i="10"/>
  <c r="L51" i="10" a="1"/>
  <c r="L51" i="10" s="1"/>
  <c r="M50" i="23"/>
  <c r="N50" i="23"/>
  <c r="L51" i="23" a="1"/>
  <c r="L51" i="23" s="1"/>
  <c r="L52" i="10" l="1" a="1"/>
  <c r="L52" i="10" s="1"/>
  <c r="M51" i="10"/>
  <c r="N51" i="10"/>
  <c r="M51" i="23"/>
  <c r="N51" i="23"/>
  <c r="L52" i="23" a="1"/>
  <c r="L52" i="23" s="1"/>
  <c r="L53" i="10" l="1" a="1"/>
  <c r="L53" i="10" s="1"/>
  <c r="L54" i="10" s="1" a="1"/>
  <c r="L54" i="10" s="1"/>
  <c r="N52" i="10"/>
  <c r="M52" i="10"/>
  <c r="M52" i="23"/>
  <c r="N52" i="23"/>
  <c r="L53" i="23" a="1"/>
  <c r="L53" i="23" s="1"/>
  <c r="M54" i="10" l="1"/>
  <c r="N54" i="10"/>
  <c r="N53" i="10"/>
  <c r="M53" i="10"/>
  <c r="L55" i="10" a="1"/>
  <c r="L55" i="10" s="1"/>
  <c r="M53" i="23"/>
  <c r="N53" i="23"/>
  <c r="L54" i="23" a="1"/>
  <c r="L54" i="23" s="1"/>
  <c r="M55" i="10" l="1"/>
  <c r="N55" i="10"/>
  <c r="L56" i="10" a="1"/>
  <c r="L56" i="10" s="1"/>
  <c r="M54" i="23"/>
  <c r="N54" i="23"/>
  <c r="L55" i="23" a="1"/>
  <c r="L55" i="23" s="1"/>
  <c r="M56" i="10" l="1"/>
  <c r="N56" i="10"/>
  <c r="L57" i="10" a="1"/>
  <c r="L57" i="10" s="1"/>
  <c r="M55" i="23"/>
  <c r="N55" i="23"/>
  <c r="L56" i="23" a="1"/>
  <c r="L56" i="23" s="1"/>
  <c r="N57" i="10" l="1"/>
  <c r="M57" i="10"/>
  <c r="L58" i="10" a="1"/>
  <c r="L58" i="10" s="1"/>
  <c r="L59" i="10" s="1" a="1"/>
  <c r="L59" i="10" s="1"/>
  <c r="M56" i="23"/>
  <c r="N56" i="23"/>
  <c r="L57" i="23" a="1"/>
  <c r="L57" i="23" s="1"/>
  <c r="N59" i="10" l="1"/>
  <c r="M59" i="10"/>
  <c r="M58" i="10"/>
  <c r="N58" i="10"/>
  <c r="L60" i="10" a="1"/>
  <c r="L60" i="10" s="1"/>
  <c r="M60" i="10" s="1"/>
  <c r="M57" i="23"/>
  <c r="N57" i="23"/>
  <c r="L58" i="23" a="1"/>
  <c r="L58" i="23" s="1"/>
  <c r="L61" i="10" l="1" a="1"/>
  <c r="L61" i="10" s="1"/>
  <c r="M61" i="10" s="1"/>
  <c r="N60" i="10"/>
  <c r="M58" i="23"/>
  <c r="N58" i="23"/>
  <c r="L59" i="23" a="1"/>
  <c r="L59" i="23" s="1"/>
  <c r="L62" i="10" l="1" a="1"/>
  <c r="L62" i="10" s="1"/>
  <c r="M62" i="10" s="1"/>
  <c r="N61" i="10"/>
  <c r="M59" i="23"/>
  <c r="N59" i="23"/>
  <c r="L60" i="23" a="1"/>
  <c r="L60" i="23" s="1"/>
  <c r="L63" i="10" l="1" a="1"/>
  <c r="L63" i="10" s="1"/>
  <c r="N63" i="10" s="1"/>
  <c r="N62" i="10"/>
  <c r="M60" i="23"/>
  <c r="N60" i="23"/>
  <c r="L61" i="23" a="1"/>
  <c r="L61" i="23" s="1"/>
  <c r="L64" i="10" l="1" a="1"/>
  <c r="L64" i="10" s="1"/>
  <c r="M64" i="10" s="1"/>
  <c r="M63" i="10"/>
  <c r="M61" i="23"/>
  <c r="N61" i="23"/>
  <c r="L62" i="23" a="1"/>
  <c r="L62" i="23" s="1"/>
  <c r="L65" i="10" l="1" a="1"/>
  <c r="L65" i="10" s="1"/>
  <c r="M65" i="10" s="1"/>
  <c r="N64" i="10"/>
  <c r="M62" i="23"/>
  <c r="N62" i="23"/>
  <c r="L63" i="23" a="1"/>
  <c r="L63" i="23" s="1"/>
  <c r="L66" i="10" l="1" a="1"/>
  <c r="L66" i="10" s="1"/>
  <c r="M66" i="10" s="1"/>
  <c r="N65" i="10"/>
  <c r="M63" i="23"/>
  <c r="N63" i="23"/>
  <c r="L64" i="23" a="1"/>
  <c r="L64" i="23" s="1"/>
  <c r="L67" i="10" l="1" a="1"/>
  <c r="L67" i="10" s="1"/>
  <c r="M67" i="10" s="1"/>
  <c r="N66" i="10"/>
  <c r="M64" i="23"/>
  <c r="N64" i="23"/>
  <c r="L65" i="23" a="1"/>
  <c r="L65" i="23" s="1"/>
  <c r="L68" i="10" l="1" a="1"/>
  <c r="L68" i="10" s="1"/>
  <c r="M68" i="10" s="1"/>
  <c r="N67" i="10"/>
  <c r="M65" i="23"/>
  <c r="N65" i="23"/>
  <c r="L66" i="23" a="1"/>
  <c r="L66" i="23" s="1"/>
  <c r="L69" i="10" l="1" a="1"/>
  <c r="L69" i="10" s="1"/>
  <c r="M69" i="10" s="1"/>
  <c r="N68" i="10"/>
  <c r="M66" i="23"/>
  <c r="N66" i="23"/>
  <c r="L67" i="23" a="1"/>
  <c r="L67" i="23" s="1"/>
  <c r="L70" i="10" l="1" a="1"/>
  <c r="L70" i="10" s="1"/>
  <c r="N70" i="10" s="1"/>
  <c r="N69" i="10"/>
  <c r="M67" i="23"/>
  <c r="N67" i="23"/>
  <c r="L68" i="23" a="1"/>
  <c r="L68" i="23" s="1"/>
  <c r="L71" i="10" l="1" a="1"/>
  <c r="L71" i="10" s="1"/>
  <c r="L72" i="10" s="1" a="1"/>
  <c r="L72" i="10" s="1"/>
  <c r="M70" i="10"/>
  <c r="M68" i="23"/>
  <c r="N68" i="23"/>
  <c r="L69" i="23" a="1"/>
  <c r="L69" i="23" s="1"/>
  <c r="M71" i="10" l="1"/>
  <c r="N71" i="10"/>
  <c r="N69" i="23"/>
  <c r="M69" i="23"/>
  <c r="L70" i="23" a="1"/>
  <c r="L70" i="23" s="1"/>
  <c r="M72" i="10"/>
  <c r="N72" i="10"/>
  <c r="L73" i="10" a="1"/>
  <c r="L73" i="10" s="1"/>
  <c r="M70" i="23" l="1"/>
  <c r="N70" i="23"/>
  <c r="L71" i="23" a="1"/>
  <c r="L71" i="23" s="1"/>
  <c r="M73" i="10"/>
  <c r="N73" i="10"/>
  <c r="L74" i="10" a="1"/>
  <c r="L74" i="10" s="1"/>
  <c r="M71" i="23" l="1"/>
  <c r="N71" i="23"/>
  <c r="L72" i="23" a="1"/>
  <c r="L72" i="23" s="1"/>
  <c r="M74" i="10"/>
  <c r="N74" i="10"/>
  <c r="L75" i="10" a="1"/>
  <c r="L75" i="10" s="1"/>
  <c r="M72" i="23" l="1"/>
  <c r="N72" i="23"/>
  <c r="L73" i="23" a="1"/>
  <c r="L73" i="23" s="1"/>
  <c r="N75" i="10"/>
  <c r="M75" i="10"/>
  <c r="L76" i="10" a="1"/>
  <c r="L76" i="10" s="1"/>
  <c r="M73" i="23" l="1"/>
  <c r="N73" i="23"/>
  <c r="L74" i="23" a="1"/>
  <c r="L74" i="23" s="1"/>
  <c r="M76" i="10"/>
  <c r="N76" i="10"/>
  <c r="L77" i="10" a="1"/>
  <c r="L77" i="10" s="1"/>
  <c r="M74" i="23" l="1"/>
  <c r="N74" i="23"/>
  <c r="L75" i="23" a="1"/>
  <c r="L75" i="23" s="1"/>
  <c r="M77" i="10"/>
  <c r="N77" i="10"/>
  <c r="L78" i="10" a="1"/>
  <c r="L78" i="10" s="1"/>
  <c r="M75" i="23" l="1"/>
  <c r="N75" i="23"/>
  <c r="L76" i="23" a="1"/>
  <c r="L76" i="23" s="1"/>
  <c r="M78" i="10"/>
  <c r="N78" i="10"/>
  <c r="L79" i="10" a="1"/>
  <c r="L79" i="10" s="1"/>
  <c r="M76" i="23" l="1"/>
  <c r="N76" i="23"/>
  <c r="L77" i="23" a="1"/>
  <c r="L77" i="23" s="1"/>
  <c r="N79" i="10"/>
  <c r="M79" i="10"/>
  <c r="L80" i="10" a="1"/>
  <c r="L80" i="10" s="1"/>
  <c r="M77" i="23" l="1"/>
  <c r="N77" i="23"/>
  <c r="L78" i="23" a="1"/>
  <c r="L78" i="23" s="1"/>
  <c r="M80" i="10"/>
  <c r="N80" i="10"/>
  <c r="L81" i="10" a="1"/>
  <c r="L81" i="10" s="1"/>
  <c r="M78" i="23" l="1"/>
  <c r="N78" i="23"/>
  <c r="L79" i="23" a="1"/>
  <c r="L79" i="23" s="1"/>
  <c r="M81" i="10"/>
  <c r="N81" i="10"/>
  <c r="L82" i="10" a="1"/>
  <c r="L82" i="10" s="1"/>
  <c r="M79" i="23" l="1"/>
  <c r="N79" i="23"/>
  <c r="L80" i="23" a="1"/>
  <c r="L80" i="23" s="1"/>
  <c r="M82" i="10"/>
  <c r="N82" i="10"/>
  <c r="L83" i="10" a="1"/>
  <c r="L83" i="10" s="1"/>
  <c r="M80" i="23" l="1"/>
  <c r="N80" i="23"/>
  <c r="L81" i="23" a="1"/>
  <c r="L81" i="23" s="1"/>
  <c r="M83" i="10"/>
  <c r="N83" i="10"/>
  <c r="L84" i="10" a="1"/>
  <c r="L84" i="10" s="1"/>
  <c r="M81" i="23" l="1"/>
  <c r="N81" i="23"/>
  <c r="L82" i="23" a="1"/>
  <c r="L82" i="23" s="1"/>
  <c r="M84" i="10"/>
  <c r="N84" i="10"/>
  <c r="L85" i="10" a="1"/>
  <c r="L85" i="10" s="1"/>
  <c r="M82" i="23" l="1"/>
  <c r="N82" i="23"/>
  <c r="L83" i="23" a="1"/>
  <c r="L83" i="23" s="1"/>
  <c r="M85" i="10"/>
  <c r="N85" i="10"/>
  <c r="L86" i="10" a="1"/>
  <c r="L86" i="10" s="1"/>
  <c r="M83" i="23" l="1"/>
  <c r="N83" i="23"/>
  <c r="L84" i="23" a="1"/>
  <c r="L84" i="23" s="1"/>
  <c r="M86" i="10"/>
  <c r="N86" i="10"/>
  <c r="L87" i="10" a="1"/>
  <c r="L87" i="10" s="1"/>
  <c r="M84" i="23" l="1"/>
  <c r="N84" i="23"/>
  <c r="L85" i="23" a="1"/>
  <c r="L85" i="23" s="1"/>
  <c r="N87" i="10"/>
  <c r="M87" i="10"/>
  <c r="L88" i="10" a="1"/>
  <c r="L88" i="10" s="1"/>
  <c r="M85" i="23" l="1"/>
  <c r="N85" i="23"/>
  <c r="L86" i="23" a="1"/>
  <c r="L86" i="23" s="1"/>
  <c r="M88" i="10"/>
  <c r="N88" i="10"/>
  <c r="L89" i="10" a="1"/>
  <c r="L89" i="10" s="1"/>
  <c r="M86" i="23" l="1"/>
  <c r="N86" i="23"/>
  <c r="L87" i="23" a="1"/>
  <c r="L87" i="23" s="1"/>
  <c r="M89" i="10"/>
  <c r="N89" i="10"/>
  <c r="L90" i="10" a="1"/>
  <c r="L90" i="10" s="1"/>
  <c r="M87" i="23" l="1"/>
  <c r="N87" i="23"/>
  <c r="L88" i="23" a="1"/>
  <c r="L88" i="23" s="1"/>
  <c r="M90" i="10"/>
  <c r="N90" i="10"/>
  <c r="L91" i="10" a="1"/>
  <c r="L91" i="10" s="1"/>
  <c r="M88" i="23" l="1"/>
  <c r="N88" i="23"/>
  <c r="L89" i="23" a="1"/>
  <c r="L89" i="23" s="1"/>
  <c r="M91" i="10"/>
  <c r="N91" i="10"/>
  <c r="L92" i="10" a="1"/>
  <c r="L92" i="10" s="1"/>
  <c r="M89" i="23" l="1"/>
  <c r="N89" i="23"/>
  <c r="L90" i="23" a="1"/>
  <c r="L90" i="23" s="1"/>
  <c r="M92" i="10"/>
  <c r="N92" i="10"/>
  <c r="L93" i="10" a="1"/>
  <c r="L93" i="10" s="1"/>
  <c r="M90" i="23" l="1"/>
  <c r="N90" i="23"/>
  <c r="L91" i="23" a="1"/>
  <c r="L91" i="23" s="1"/>
  <c r="M93" i="10"/>
  <c r="N93" i="10"/>
  <c r="L94" i="10" a="1"/>
  <c r="L94" i="10" s="1"/>
  <c r="M91" i="23" l="1"/>
  <c r="N91" i="23"/>
  <c r="L92" i="23" a="1"/>
  <c r="L92" i="23" s="1"/>
  <c r="M94" i="10"/>
  <c r="N94" i="10"/>
  <c r="L95" i="10" a="1"/>
  <c r="L95" i="10" s="1"/>
  <c r="M92" i="23" l="1"/>
  <c r="N92" i="23"/>
  <c r="L93" i="23" a="1"/>
  <c r="L93" i="23" s="1"/>
  <c r="N95" i="10"/>
  <c r="M95" i="10"/>
  <c r="L96" i="10" a="1"/>
  <c r="L96" i="10" s="1"/>
  <c r="M93" i="23" l="1"/>
  <c r="N93" i="23"/>
  <c r="L94" i="23" a="1"/>
  <c r="L94" i="23" s="1"/>
  <c r="M96" i="10"/>
  <c r="N96" i="10"/>
  <c r="L97" i="10" a="1"/>
  <c r="L97" i="10" s="1"/>
  <c r="M94" i="23" l="1"/>
  <c r="N94" i="23"/>
  <c r="L95" i="23" a="1"/>
  <c r="L95" i="23" s="1"/>
  <c r="M97" i="10"/>
  <c r="N97" i="10"/>
  <c r="L98" i="10" a="1"/>
  <c r="L98" i="10" s="1"/>
  <c r="M95" i="23" l="1"/>
  <c r="N95" i="23"/>
  <c r="L96" i="23" a="1"/>
  <c r="L96" i="23" s="1"/>
  <c r="M98" i="10"/>
  <c r="N98" i="10"/>
  <c r="L99" i="10" a="1"/>
  <c r="L99" i="10" s="1"/>
  <c r="M96" i="23" l="1"/>
  <c r="N96" i="23"/>
  <c r="L97" i="23" a="1"/>
  <c r="L97" i="23" s="1"/>
  <c r="M99" i="10"/>
  <c r="N99" i="10"/>
  <c r="L100" i="10" a="1"/>
  <c r="L100" i="10" s="1"/>
  <c r="M97" i="23" l="1"/>
  <c r="N97" i="23"/>
  <c r="L98" i="23" a="1"/>
  <c r="L98" i="23" s="1"/>
  <c r="M100" i="10"/>
  <c r="N100" i="10"/>
  <c r="L101" i="10" a="1"/>
  <c r="L101" i="10" s="1"/>
  <c r="M98" i="23" l="1"/>
  <c r="N98" i="23"/>
  <c r="L99" i="23" a="1"/>
  <c r="L99" i="23" s="1"/>
  <c r="M101" i="10"/>
  <c r="N101" i="10"/>
  <c r="L102" i="10" a="1"/>
  <c r="L102" i="10" s="1"/>
  <c r="M99" i="23" l="1"/>
  <c r="N99" i="23"/>
  <c r="L100" i="23" a="1"/>
  <c r="L100" i="23" s="1"/>
  <c r="N102" i="10"/>
  <c r="M102" i="10"/>
  <c r="L103" i="10" a="1"/>
  <c r="L103" i="10" s="1"/>
  <c r="M100" i="23" l="1"/>
  <c r="N100" i="23"/>
  <c r="L101" i="23" a="1"/>
  <c r="L101" i="23" s="1"/>
  <c r="N103" i="10"/>
  <c r="M103" i="10"/>
  <c r="L104" i="10" a="1"/>
  <c r="L104" i="10" s="1"/>
  <c r="M101" i="23" l="1"/>
  <c r="N101" i="23"/>
  <c r="L102" i="23" a="1"/>
  <c r="L102" i="23" s="1"/>
  <c r="N104" i="10"/>
  <c r="M104" i="10"/>
  <c r="L105" i="10" a="1"/>
  <c r="L105" i="10" s="1"/>
  <c r="M102" i="23" l="1"/>
  <c r="N102" i="23"/>
  <c r="L103" i="23" a="1"/>
  <c r="L103" i="23" s="1"/>
  <c r="M105" i="10"/>
  <c r="N105" i="10"/>
  <c r="L106" i="10" a="1"/>
  <c r="L106" i="10" s="1"/>
  <c r="M103" i="23" l="1"/>
  <c r="N103" i="23"/>
  <c r="L104" i="23" a="1"/>
  <c r="L104" i="23" s="1"/>
  <c r="M106" i="10"/>
  <c r="N106" i="10"/>
  <c r="L107" i="10" a="1"/>
  <c r="L107" i="10" s="1"/>
  <c r="M104" i="23" l="1"/>
  <c r="N104" i="23"/>
  <c r="L105" i="23" a="1"/>
  <c r="L105" i="23" s="1"/>
  <c r="M107" i="10"/>
  <c r="N107" i="10"/>
  <c r="L108" i="10" a="1"/>
  <c r="L108" i="10" s="1"/>
  <c r="M105" i="23" l="1"/>
  <c r="N105" i="23"/>
  <c r="L106" i="23" a="1"/>
  <c r="L106" i="23" s="1"/>
  <c r="M108" i="10"/>
  <c r="N108" i="10"/>
  <c r="L109" i="10" a="1"/>
  <c r="L109" i="10" s="1"/>
  <c r="M106" i="23" l="1"/>
  <c r="N106" i="23"/>
  <c r="L107" i="23" a="1"/>
  <c r="L107" i="23" s="1"/>
  <c r="M109" i="10"/>
  <c r="N109" i="10"/>
  <c r="L110" i="10" a="1"/>
  <c r="L110" i="10" s="1"/>
  <c r="M107" i="23" l="1"/>
  <c r="N107" i="23"/>
  <c r="L108" i="23" a="1"/>
  <c r="L108" i="23" s="1"/>
  <c r="M110" i="10"/>
  <c r="N110" i="10"/>
  <c r="L111" i="10" a="1"/>
  <c r="L111" i="10" s="1"/>
  <c r="M108" i="23" l="1"/>
  <c r="N108" i="23"/>
  <c r="L109" i="23" a="1"/>
  <c r="L109" i="23" s="1"/>
  <c r="N111" i="10"/>
  <c r="M111" i="10"/>
  <c r="L112" i="10" a="1"/>
  <c r="L112" i="10" s="1"/>
  <c r="M109" i="23" l="1"/>
  <c r="N109" i="23"/>
  <c r="L110" i="23" a="1"/>
  <c r="L110" i="23" s="1"/>
  <c r="N112" i="10"/>
  <c r="M112" i="10"/>
  <c r="L113" i="10" a="1"/>
  <c r="L113" i="10" s="1"/>
  <c r="M110" i="23" l="1"/>
  <c r="N110" i="23"/>
  <c r="L111" i="23" a="1"/>
  <c r="L111" i="23" s="1"/>
  <c r="M113" i="10"/>
  <c r="N113" i="10"/>
  <c r="L114" i="10" a="1"/>
  <c r="L114" i="10" s="1"/>
  <c r="M111" i="23" l="1"/>
  <c r="N111" i="23"/>
  <c r="L112" i="23" a="1"/>
  <c r="L112" i="23" s="1"/>
  <c r="N114" i="10"/>
  <c r="M114" i="10"/>
  <c r="L115" i="10" a="1"/>
  <c r="L115" i="10" s="1"/>
  <c r="M112" i="23" l="1"/>
  <c r="N112" i="23"/>
  <c r="L113" i="23" a="1"/>
  <c r="L113" i="23" s="1"/>
  <c r="N115" i="10"/>
  <c r="M115" i="10"/>
  <c r="L116" i="10" a="1"/>
  <c r="L116" i="10" s="1"/>
  <c r="M113" i="23" l="1"/>
  <c r="N113" i="23"/>
  <c r="L114" i="23" a="1"/>
  <c r="L114" i="23" s="1"/>
  <c r="M116" i="10"/>
  <c r="N116" i="10"/>
  <c r="L117" i="10" a="1"/>
  <c r="L117" i="10" s="1"/>
  <c r="M114" i="23" l="1"/>
  <c r="N114" i="23"/>
  <c r="L115" i="23" a="1"/>
  <c r="L115" i="23" s="1"/>
  <c r="M117" i="10"/>
  <c r="N117" i="10"/>
  <c r="L118" i="10" a="1"/>
  <c r="L118" i="10" s="1"/>
  <c r="M115" i="23" l="1"/>
  <c r="N115" i="23"/>
  <c r="L116" i="23" a="1"/>
  <c r="L116" i="23" s="1"/>
  <c r="M118" i="10"/>
  <c r="N118" i="10"/>
  <c r="L119" i="10" a="1"/>
  <c r="L119" i="10" s="1"/>
  <c r="M116" i="23" l="1"/>
  <c r="N116" i="23"/>
  <c r="L117" i="23" a="1"/>
  <c r="L117" i="23" s="1"/>
  <c r="N119" i="10"/>
  <c r="M119" i="10"/>
  <c r="L120" i="10" a="1"/>
  <c r="L120" i="10" s="1"/>
  <c r="M117" i="23" l="1"/>
  <c r="N117" i="23"/>
  <c r="L118" i="23" a="1"/>
  <c r="L118" i="23" s="1"/>
  <c r="M120" i="10"/>
  <c r="N120" i="10"/>
  <c r="L121" i="10" a="1"/>
  <c r="L121" i="10" s="1"/>
  <c r="M118" i="23" l="1"/>
  <c r="N118" i="23"/>
  <c r="L119" i="23" a="1"/>
  <c r="L119" i="23" s="1"/>
  <c r="M121" i="10"/>
  <c r="N121" i="10"/>
  <c r="L122" i="10" a="1"/>
  <c r="L122" i="10" s="1"/>
  <c r="M119" i="23" l="1"/>
  <c r="N119" i="23"/>
  <c r="L120" i="23" a="1"/>
  <c r="L120" i="23" s="1"/>
  <c r="N122" i="10"/>
  <c r="M122" i="10"/>
  <c r="L123" i="10" a="1"/>
  <c r="L123" i="10" s="1"/>
  <c r="M120" i="23" l="1"/>
  <c r="N120" i="23"/>
  <c r="L121" i="23" a="1"/>
  <c r="L121" i="23" s="1"/>
  <c r="M123" i="10"/>
  <c r="N123" i="10"/>
  <c r="L124" i="10" a="1"/>
  <c r="L124" i="10" s="1"/>
  <c r="M121" i="23" l="1"/>
  <c r="N121" i="23"/>
  <c r="L122" i="23" a="1"/>
  <c r="L122" i="23" s="1"/>
  <c r="N124" i="10"/>
  <c r="M124" i="10"/>
  <c r="L125" i="10" a="1"/>
  <c r="L125" i="10" s="1"/>
  <c r="M122" i="23" l="1"/>
  <c r="N122" i="23"/>
  <c r="L123" i="23" a="1"/>
  <c r="L123" i="23" s="1"/>
  <c r="M125" i="10"/>
  <c r="N125" i="10"/>
  <c r="L126" i="10" a="1"/>
  <c r="L126" i="10" s="1"/>
  <c r="M123" i="23" l="1"/>
  <c r="N123" i="23"/>
  <c r="L124" i="23" a="1"/>
  <c r="L124" i="23" s="1"/>
  <c r="N126" i="10"/>
  <c r="M126" i="10"/>
  <c r="L127" i="10" a="1"/>
  <c r="L127" i="10" s="1"/>
  <c r="M124" i="23" l="1"/>
  <c r="N124" i="23"/>
  <c r="L125" i="23" a="1"/>
  <c r="L125" i="23" s="1"/>
  <c r="N127" i="10"/>
  <c r="M127" i="10"/>
  <c r="L128" i="10" a="1"/>
  <c r="L128" i="10" s="1"/>
  <c r="M125" i="23" l="1"/>
  <c r="N125" i="23"/>
  <c r="L126" i="23" a="1"/>
  <c r="L126" i="23" s="1"/>
  <c r="M128" i="10"/>
  <c r="N128" i="10"/>
  <c r="L129" i="10" a="1"/>
  <c r="L129" i="10" s="1"/>
  <c r="M126" i="23" l="1"/>
  <c r="N126" i="23"/>
  <c r="L127" i="23" a="1"/>
  <c r="L127" i="23" s="1"/>
  <c r="M129" i="10"/>
  <c r="N129" i="10"/>
  <c r="L130" i="10" a="1"/>
  <c r="L130" i="10" s="1"/>
  <c r="M127" i="23" l="1"/>
  <c r="N127" i="23"/>
  <c r="L128" i="23" a="1"/>
  <c r="L128" i="23" s="1"/>
  <c r="N130" i="10"/>
  <c r="M130" i="10"/>
  <c r="L131" i="10" a="1"/>
  <c r="L131" i="10" s="1"/>
  <c r="M128" i="23" l="1"/>
  <c r="N128" i="23"/>
  <c r="L129" i="23" a="1"/>
  <c r="L129" i="23" s="1"/>
  <c r="N131" i="10"/>
  <c r="M131" i="10"/>
  <c r="L132" i="10" a="1"/>
  <c r="L132" i="10" s="1"/>
  <c r="M129" i="23" l="1"/>
  <c r="N129" i="23"/>
  <c r="L130" i="23" a="1"/>
  <c r="L130" i="23" s="1"/>
  <c r="N132" i="10"/>
  <c r="M132" i="10"/>
  <c r="L133" i="10" a="1"/>
  <c r="L133" i="10" s="1"/>
  <c r="N130" i="23" l="1"/>
  <c r="M130" i="23"/>
  <c r="L131" i="23" a="1"/>
  <c r="L131" i="23" s="1"/>
  <c r="M133" i="10"/>
  <c r="N133" i="10"/>
  <c r="L134" i="10" a="1"/>
  <c r="L134" i="10" s="1"/>
  <c r="M131" i="23" l="1"/>
  <c r="N131" i="23"/>
  <c r="L132" i="23" a="1"/>
  <c r="L132" i="23" s="1"/>
  <c r="N134" i="10"/>
  <c r="M134" i="10"/>
  <c r="L135" i="10" a="1"/>
  <c r="L135" i="10" s="1"/>
  <c r="M132" i="23" l="1"/>
  <c r="N132" i="23"/>
  <c r="L133" i="23" a="1"/>
  <c r="L133" i="23" s="1"/>
  <c r="N135" i="10"/>
  <c r="M135" i="10"/>
  <c r="L136" i="10" a="1"/>
  <c r="L136" i="10" s="1"/>
  <c r="N133" i="23" l="1"/>
  <c r="M133" i="23"/>
  <c r="L134" i="23" a="1"/>
  <c r="L134" i="23" s="1"/>
  <c r="M136" i="10"/>
  <c r="N136" i="10"/>
  <c r="L137" i="10" a="1"/>
  <c r="L137" i="10" s="1"/>
  <c r="M134" i="23" l="1"/>
  <c r="N134" i="23"/>
  <c r="L135" i="23" a="1"/>
  <c r="L135" i="23" s="1"/>
  <c r="M137" i="10"/>
  <c r="N137" i="10"/>
  <c r="L138" i="10" a="1"/>
  <c r="L138" i="10" s="1"/>
  <c r="M135" i="23" l="1"/>
  <c r="N135" i="23"/>
  <c r="L136" i="23" a="1"/>
  <c r="L136" i="23" s="1"/>
  <c r="M138" i="10"/>
  <c r="N138" i="10"/>
  <c r="L139" i="10" a="1"/>
  <c r="L139" i="10" s="1"/>
  <c r="M136" i="23" l="1"/>
  <c r="N136" i="23"/>
  <c r="L137" i="23" a="1"/>
  <c r="L137" i="23" s="1"/>
  <c r="N139" i="10"/>
  <c r="M139" i="10"/>
  <c r="L140" i="10" a="1"/>
  <c r="L140" i="10" s="1"/>
  <c r="M137" i="23" l="1"/>
  <c r="N137" i="23"/>
  <c r="L138" i="23" a="1"/>
  <c r="L138" i="23" s="1"/>
  <c r="M140" i="10"/>
  <c r="N140" i="10"/>
  <c r="L141" i="10" a="1"/>
  <c r="L141" i="10" s="1"/>
  <c r="M138" i="23" l="1"/>
  <c r="N138" i="23"/>
  <c r="L139" i="23" a="1"/>
  <c r="L139" i="23" s="1"/>
  <c r="M141" i="10"/>
  <c r="N141" i="10"/>
  <c r="L142" i="10" a="1"/>
  <c r="L142" i="10" s="1"/>
  <c r="M139" i="23" l="1"/>
  <c r="N139" i="23"/>
  <c r="L140" i="23" a="1"/>
  <c r="L140" i="23" s="1"/>
  <c r="N142" i="10"/>
  <c r="M142" i="10"/>
  <c r="L143" i="10" a="1"/>
  <c r="L143" i="10" s="1"/>
  <c r="M140" i="23" l="1"/>
  <c r="N140" i="23"/>
  <c r="L141" i="23" a="1"/>
  <c r="L141" i="23" s="1"/>
  <c r="N143" i="10"/>
  <c r="M143" i="10"/>
  <c r="L144" i="10" a="1"/>
  <c r="L144" i="10" s="1"/>
  <c r="M141" i="23" l="1"/>
  <c r="N141" i="23"/>
  <c r="L142" i="23" a="1"/>
  <c r="L142" i="23" s="1"/>
  <c r="N144" i="10"/>
  <c r="M144" i="10"/>
  <c r="L145" i="10" a="1"/>
  <c r="L145" i="10" s="1"/>
  <c r="M142" i="23" l="1"/>
  <c r="N142" i="23"/>
  <c r="L143" i="23" a="1"/>
  <c r="L143" i="23" s="1"/>
  <c r="M145" i="10"/>
  <c r="N145" i="10"/>
  <c r="L146" i="10" a="1"/>
  <c r="L146" i="10" s="1"/>
  <c r="M143" i="23" l="1"/>
  <c r="N143" i="23"/>
  <c r="L144" i="23" a="1"/>
  <c r="L144" i="23" s="1"/>
  <c r="M146" i="10"/>
  <c r="N146" i="10"/>
  <c r="L147" i="10" a="1"/>
  <c r="L147" i="10" s="1"/>
  <c r="M144" i="23" l="1"/>
  <c r="N144" i="23"/>
  <c r="L145" i="23" a="1"/>
  <c r="L145" i="23" s="1"/>
  <c r="M147" i="10"/>
  <c r="N147" i="10"/>
  <c r="L148" i="10" a="1"/>
  <c r="L148" i="10" s="1"/>
  <c r="M145" i="23" l="1"/>
  <c r="N145" i="23"/>
  <c r="L146" i="23" a="1"/>
  <c r="L146" i="23" s="1"/>
  <c r="N148" i="10"/>
  <c r="M148" i="10"/>
  <c r="L149" i="10" a="1"/>
  <c r="L149" i="10" s="1"/>
  <c r="M146" i="23" l="1"/>
  <c r="N146" i="23"/>
  <c r="L147" i="23" a="1"/>
  <c r="L147" i="23" s="1"/>
  <c r="M149" i="10"/>
  <c r="N149" i="10"/>
  <c r="L150" i="10" a="1"/>
  <c r="L150" i="10" s="1"/>
  <c r="M147" i="23" l="1"/>
  <c r="N147" i="23"/>
  <c r="L148" i="23" a="1"/>
  <c r="L148" i="23" s="1"/>
  <c r="N150" i="10"/>
  <c r="M150" i="10"/>
  <c r="L151" i="10" a="1"/>
  <c r="L151" i="10" s="1"/>
  <c r="M148" i="23" l="1"/>
  <c r="N148" i="23"/>
  <c r="L149" i="23" a="1"/>
  <c r="L149" i="23" s="1"/>
  <c r="N151" i="10"/>
  <c r="M151" i="10"/>
  <c r="L152" i="10" a="1"/>
  <c r="L152" i="10" s="1"/>
  <c r="M149" i="23" l="1"/>
  <c r="N149" i="23"/>
  <c r="L150" i="23" a="1"/>
  <c r="L150" i="23" s="1"/>
  <c r="N152" i="10"/>
  <c r="M152" i="10"/>
  <c r="L153" i="10" a="1"/>
  <c r="L153" i="10" s="1"/>
  <c r="M150" i="23" l="1"/>
  <c r="N150" i="23"/>
  <c r="L151" i="23" a="1"/>
  <c r="L151" i="23" s="1"/>
  <c r="M153" i="10"/>
  <c r="N153" i="10"/>
  <c r="L154" i="10" a="1"/>
  <c r="L154" i="10" s="1"/>
  <c r="M151" i="23" l="1"/>
  <c r="N151" i="23"/>
  <c r="L152" i="23" a="1"/>
  <c r="L152" i="23" s="1"/>
  <c r="M154" i="10"/>
  <c r="N154" i="10"/>
  <c r="L155" i="10" a="1"/>
  <c r="L155" i="10" s="1"/>
  <c r="M152" i="23" l="1"/>
  <c r="N152" i="23"/>
  <c r="L153" i="23" a="1"/>
  <c r="L153" i="23" s="1"/>
  <c r="M155" i="10"/>
  <c r="N155" i="10"/>
  <c r="L156" i="10" a="1"/>
  <c r="L156" i="10" s="1"/>
  <c r="M153" i="23" l="1"/>
  <c r="N153" i="23"/>
  <c r="L154" i="23" a="1"/>
  <c r="L154" i="23" s="1"/>
  <c r="M156" i="10"/>
  <c r="N156" i="10"/>
  <c r="L157" i="10" a="1"/>
  <c r="L157" i="10" s="1"/>
  <c r="M154" i="23" l="1"/>
  <c r="N154" i="23"/>
  <c r="L155" i="23" a="1"/>
  <c r="L155" i="23" s="1"/>
  <c r="M157" i="10"/>
  <c r="N157" i="10"/>
  <c r="L158" i="10" a="1"/>
  <c r="L158" i="10" s="1"/>
  <c r="M155" i="23" l="1"/>
  <c r="N155" i="23"/>
  <c r="L156" i="23" a="1"/>
  <c r="L156" i="23" s="1"/>
  <c r="N158" i="10"/>
  <c r="M158" i="10"/>
  <c r="L159" i="10" a="1"/>
  <c r="L159" i="10" s="1"/>
  <c r="N156" i="23" l="1"/>
  <c r="M156" i="23"/>
  <c r="L157" i="23" a="1"/>
  <c r="L157" i="23" s="1"/>
  <c r="N159" i="10"/>
  <c r="M159" i="10"/>
  <c r="L160" i="10" a="1"/>
  <c r="L160" i="10" s="1"/>
  <c r="M157" i="23" l="1"/>
  <c r="N157" i="23"/>
  <c r="L158" i="23" a="1"/>
  <c r="L158" i="23" s="1"/>
  <c r="N160" i="10"/>
  <c r="M160" i="10"/>
  <c r="L161" i="10" a="1"/>
  <c r="L161" i="10" s="1"/>
  <c r="M158" i="23" l="1"/>
  <c r="N158" i="23"/>
  <c r="L159" i="23" a="1"/>
  <c r="L159" i="23" s="1"/>
  <c r="M161" i="10"/>
  <c r="N161" i="10"/>
  <c r="L162" i="10" a="1"/>
  <c r="L162" i="10" s="1"/>
  <c r="M159" i="23" l="1"/>
  <c r="N159" i="23"/>
  <c r="L160" i="23" a="1"/>
  <c r="L160" i="23" s="1"/>
  <c r="M162" i="10"/>
  <c r="N162" i="10"/>
  <c r="L163" i="10" a="1"/>
  <c r="L163" i="10" s="1"/>
  <c r="M160" i="23" l="1"/>
  <c r="N160" i="23"/>
  <c r="L161" i="23" a="1"/>
  <c r="L161" i="23" s="1"/>
  <c r="M163" i="10"/>
  <c r="N163" i="10"/>
  <c r="L164" i="10" a="1"/>
  <c r="L164" i="10" s="1"/>
  <c r="M161" i="23" l="1"/>
  <c r="N161" i="23"/>
  <c r="L162" i="23" a="1"/>
  <c r="L162" i="23" s="1"/>
  <c r="M164" i="10"/>
  <c r="N164" i="10"/>
  <c r="L165" i="10" a="1"/>
  <c r="L165" i="10" s="1"/>
  <c r="M162" i="23" l="1"/>
  <c r="N162" i="23"/>
  <c r="L163" i="23" a="1"/>
  <c r="L163" i="23" s="1"/>
  <c r="M165" i="10"/>
  <c r="N165" i="10"/>
  <c r="L166" i="10" a="1"/>
  <c r="L166" i="10" s="1"/>
  <c r="M163" i="23" l="1"/>
  <c r="N163" i="23"/>
  <c r="L164" i="23" a="1"/>
  <c r="L164" i="23" s="1"/>
  <c r="M166" i="10"/>
  <c r="N166" i="10"/>
  <c r="L167" i="10" a="1"/>
  <c r="L167" i="10" s="1"/>
  <c r="M164" i="23" l="1"/>
  <c r="N164" i="23"/>
  <c r="L165" i="23" a="1"/>
  <c r="L165" i="23" s="1"/>
  <c r="N167" i="10"/>
  <c r="M167" i="10"/>
  <c r="L168" i="10" a="1"/>
  <c r="L168" i="10" s="1"/>
  <c r="M165" i="23" l="1"/>
  <c r="N165" i="23"/>
  <c r="L166" i="23" a="1"/>
  <c r="L166" i="23" s="1"/>
  <c r="N168" i="10"/>
  <c r="M168" i="10"/>
  <c r="L169" i="10" a="1"/>
  <c r="L169" i="10" s="1"/>
  <c r="M166" i="23" l="1"/>
  <c r="N166" i="23"/>
  <c r="L167" i="23" a="1"/>
  <c r="L167" i="23" s="1"/>
  <c r="M169" i="10"/>
  <c r="N169" i="10"/>
  <c r="L170" i="10" a="1"/>
  <c r="L170" i="10" s="1"/>
  <c r="M167" i="23" l="1"/>
  <c r="N167" i="23"/>
  <c r="L168" i="23" a="1"/>
  <c r="L168" i="23" s="1"/>
  <c r="M170" i="10"/>
  <c r="N170" i="10"/>
  <c r="L171" i="10" a="1"/>
  <c r="L171" i="10" s="1"/>
  <c r="M168" i="23" l="1"/>
  <c r="N168" i="23"/>
  <c r="L169" i="23" a="1"/>
  <c r="L169" i="23" s="1"/>
  <c r="M171" i="10"/>
  <c r="N171" i="10"/>
  <c r="L172" i="10" a="1"/>
  <c r="L172" i="10" s="1"/>
  <c r="M169" i="23" l="1"/>
  <c r="N169" i="23"/>
  <c r="L170" i="23" a="1"/>
  <c r="L170" i="23" s="1"/>
  <c r="M172" i="10"/>
  <c r="N172" i="10"/>
  <c r="L173" i="10" a="1"/>
  <c r="L173" i="10" s="1"/>
  <c r="M170" i="23" l="1"/>
  <c r="N170" i="23"/>
  <c r="L171" i="23" a="1"/>
  <c r="L171" i="23" s="1"/>
  <c r="M173" i="10"/>
  <c r="N173" i="10"/>
  <c r="L174" i="10" a="1"/>
  <c r="L174" i="10" s="1"/>
  <c r="M171" i="23" l="1"/>
  <c r="N171" i="23"/>
  <c r="L172" i="23" a="1"/>
  <c r="L172" i="23" s="1"/>
  <c r="M174" i="10"/>
  <c r="N174" i="10"/>
  <c r="L175" i="10" a="1"/>
  <c r="L175" i="10" s="1"/>
  <c r="N172" i="23" l="1"/>
  <c r="M172" i="23"/>
  <c r="L173" i="23" a="1"/>
  <c r="L173" i="23" s="1"/>
  <c r="N175" i="10"/>
  <c r="M175" i="10"/>
  <c r="L176" i="10" a="1"/>
  <c r="L176" i="10" s="1"/>
  <c r="M173" i="23" l="1"/>
  <c r="N173" i="23"/>
  <c r="L174" i="23" a="1"/>
  <c r="L174" i="23" s="1"/>
  <c r="N176" i="10"/>
  <c r="M176" i="10"/>
  <c r="L177" i="10" a="1"/>
  <c r="L177" i="10" s="1"/>
  <c r="M174" i="23" l="1"/>
  <c r="N174" i="23"/>
  <c r="L175" i="23" a="1"/>
  <c r="L175" i="23" s="1"/>
  <c r="M177" i="10"/>
  <c r="N177" i="10"/>
  <c r="L178" i="10" a="1"/>
  <c r="L178" i="10" s="1"/>
  <c r="M175" i="23" l="1"/>
  <c r="N175" i="23"/>
  <c r="L176" i="23" a="1"/>
  <c r="L176" i="23" s="1"/>
  <c r="N178" i="10"/>
  <c r="M178" i="10"/>
  <c r="L179" i="10" a="1"/>
  <c r="L179" i="10" s="1"/>
  <c r="M176" i="23" l="1"/>
  <c r="N176" i="23"/>
  <c r="L177" i="23" a="1"/>
  <c r="L177" i="23" s="1"/>
  <c r="M179" i="10"/>
  <c r="N179" i="10"/>
  <c r="L180" i="10" a="1"/>
  <c r="L180" i="10" s="1"/>
  <c r="M177" i="23" l="1"/>
  <c r="N177" i="23"/>
  <c r="L178" i="23" a="1"/>
  <c r="L178" i="23" s="1"/>
  <c r="M180" i="10"/>
  <c r="N180" i="10"/>
  <c r="L181" i="10" a="1"/>
  <c r="L181" i="10" s="1"/>
  <c r="M178" i="23" l="1"/>
  <c r="N178" i="23"/>
  <c r="L179" i="23" a="1"/>
  <c r="L179" i="23" s="1"/>
  <c r="M181" i="10"/>
  <c r="N181" i="10"/>
  <c r="L182" i="10" a="1"/>
  <c r="L182" i="10" s="1"/>
  <c r="M179" i="23" l="1"/>
  <c r="N179" i="23"/>
  <c r="L180" i="23" a="1"/>
  <c r="L180" i="23" s="1"/>
  <c r="M182" i="10"/>
  <c r="N182" i="10"/>
  <c r="L183" i="10" a="1"/>
  <c r="L183" i="10" s="1"/>
  <c r="M180" i="23" l="1"/>
  <c r="N180" i="23"/>
  <c r="L181" i="23" a="1"/>
  <c r="L181" i="23" s="1"/>
  <c r="N183" i="10"/>
  <c r="M183" i="10"/>
  <c r="L184" i="10" a="1"/>
  <c r="L184" i="10" s="1"/>
  <c r="M181" i="23" l="1"/>
  <c r="N181" i="23"/>
  <c r="L182" i="23" a="1"/>
  <c r="L182" i="23" s="1"/>
  <c r="M184" i="10"/>
  <c r="N184" i="10"/>
  <c r="L185" i="10" a="1"/>
  <c r="L185" i="10" s="1"/>
  <c r="M182" i="23" l="1"/>
  <c r="N182" i="23"/>
  <c r="L183" i="23" a="1"/>
  <c r="L183" i="23" s="1"/>
  <c r="M185" i="10"/>
  <c r="N185" i="10"/>
  <c r="L186" i="10" a="1"/>
  <c r="L186" i="10" s="1"/>
  <c r="N183" i="23" l="1"/>
  <c r="M183" i="23"/>
  <c r="L184" i="23" a="1"/>
  <c r="L184" i="23" s="1"/>
  <c r="N186" i="10"/>
  <c r="M186" i="10"/>
  <c r="L187" i="10" a="1"/>
  <c r="L187" i="10" s="1"/>
  <c r="M184" i="23" l="1"/>
  <c r="N184" i="23"/>
  <c r="L185" i="23" a="1"/>
  <c r="L185" i="23" s="1"/>
  <c r="M187" i="10"/>
  <c r="N187" i="10"/>
  <c r="L188" i="10" a="1"/>
  <c r="L188" i="10" s="1"/>
  <c r="M185" i="23" l="1"/>
  <c r="N185" i="23"/>
  <c r="L186" i="23" a="1"/>
  <c r="L186" i="23" s="1"/>
  <c r="N188" i="10"/>
  <c r="M188" i="10"/>
  <c r="L189" i="10" a="1"/>
  <c r="L189" i="10" s="1"/>
  <c r="N186" i="23" l="1"/>
  <c r="M186" i="23"/>
  <c r="L187" i="23" a="1"/>
  <c r="L187" i="23" s="1"/>
  <c r="M189" i="10"/>
  <c r="N189" i="10"/>
  <c r="L190" i="10" a="1"/>
  <c r="L190" i="10" s="1"/>
  <c r="M187" i="23" l="1"/>
  <c r="N187" i="23"/>
  <c r="L188" i="23" a="1"/>
  <c r="L188" i="23" s="1"/>
  <c r="N190" i="10"/>
  <c r="M190" i="10"/>
  <c r="L191" i="10" a="1"/>
  <c r="L191" i="10" s="1"/>
  <c r="M188" i="23" l="1"/>
  <c r="N188" i="23"/>
  <c r="L189" i="23" a="1"/>
  <c r="L189" i="23" s="1"/>
  <c r="N191" i="10"/>
  <c r="M191" i="10"/>
  <c r="L192" i="10" a="1"/>
  <c r="L192" i="10" s="1"/>
  <c r="M189" i="23" l="1"/>
  <c r="N189" i="23"/>
  <c r="L190" i="23" a="1"/>
  <c r="L190" i="23" s="1"/>
  <c r="M192" i="10"/>
  <c r="N192" i="10"/>
  <c r="L193" i="10" a="1"/>
  <c r="L193" i="10" s="1"/>
  <c r="M190" i="23" l="1"/>
  <c r="N190" i="23"/>
  <c r="L191" i="23" a="1"/>
  <c r="L191" i="23" s="1"/>
  <c r="M193" i="10"/>
  <c r="N193" i="10"/>
  <c r="L194" i="10" a="1"/>
  <c r="L194" i="10" s="1"/>
  <c r="N191" i="23" l="1"/>
  <c r="M191" i="23"/>
  <c r="L192" i="23" a="1"/>
  <c r="L192" i="23" s="1"/>
  <c r="N194" i="10"/>
  <c r="M194" i="10"/>
  <c r="L195" i="10" a="1"/>
  <c r="L195" i="10" s="1"/>
  <c r="M192" i="23" l="1"/>
  <c r="N192" i="23"/>
  <c r="L193" i="23" a="1"/>
  <c r="L193" i="23" s="1"/>
  <c r="N195" i="10"/>
  <c r="M195" i="10"/>
  <c r="L196" i="10" a="1"/>
  <c r="L196" i="10" s="1"/>
  <c r="M193" i="23" l="1"/>
  <c r="N193" i="23"/>
  <c r="L194" i="23" a="1"/>
  <c r="L194" i="23" s="1"/>
  <c r="N196" i="10"/>
  <c r="M196" i="10"/>
  <c r="L197" i="10" a="1"/>
  <c r="L197" i="10" s="1"/>
  <c r="M194" i="23" l="1"/>
  <c r="N194" i="23"/>
  <c r="L195" i="23" a="1"/>
  <c r="L195" i="23" s="1"/>
  <c r="N197" i="10"/>
  <c r="M197" i="10"/>
  <c r="L198" i="10" a="1"/>
  <c r="L198" i="10" s="1"/>
  <c r="M195" i="23" l="1"/>
  <c r="N195" i="23"/>
  <c r="L196" i="23" a="1"/>
  <c r="L196" i="23" s="1"/>
  <c r="M198" i="10"/>
  <c r="N198" i="10"/>
  <c r="L199" i="10" a="1"/>
  <c r="L199" i="10" s="1"/>
  <c r="M196" i="23" l="1"/>
  <c r="N196" i="23"/>
  <c r="L197" i="23" a="1"/>
  <c r="L197" i="23" s="1"/>
  <c r="N199" i="10"/>
  <c r="M199" i="10"/>
  <c r="L200" i="10" a="1"/>
  <c r="L200" i="10" s="1"/>
  <c r="M197" i="23" l="1"/>
  <c r="N197" i="23"/>
  <c r="L198" i="23" a="1"/>
  <c r="L198" i="23" s="1"/>
  <c r="N200" i="10"/>
  <c r="M200" i="10"/>
  <c r="M198" i="23" l="1"/>
  <c r="N198" i="23"/>
  <c r="L199" i="23" a="1"/>
  <c r="L199" i="23" s="1"/>
  <c r="N199" i="23" l="1"/>
  <c r="M199" i="23"/>
  <c r="L200" i="23" a="1"/>
  <c r="L200" i="23" s="1"/>
  <c r="M200" i="23" l="1"/>
  <c r="N200" i="23"/>
  <c r="Q21" i="23" a="1"/>
  <c r="Q21" i="23" s="1"/>
  <c r="Q24" i="23" a="1"/>
  <c r="Q24" i="23" s="1"/>
  <c r="Q23" i="23" a="1"/>
  <c r="Q23" i="23" s="1"/>
  <c r="Q18" i="23" a="1"/>
  <c r="Q18" i="23" s="1"/>
  <c r="Q22" i="23" a="1"/>
  <c r="Q22" i="23" s="1"/>
  <c r="Q26" i="23" a="1"/>
  <c r="Q26" i="23" s="1"/>
  <c r="Q25" i="23" a="1"/>
  <c r="Q25" i="23" s="1"/>
  <c r="Q27" i="23" a="1"/>
  <c r="Q27" i="23" s="1"/>
  <c r="Q28" i="23" a="1"/>
  <c r="Q28" i="23" s="1"/>
  <c r="Q20" i="23" a="1"/>
  <c r="Q20" i="23" s="1"/>
  <c r="Q19" i="23" a="1"/>
  <c r="Q19" i="2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Thompson, Colin</author>
  </authors>
  <commentList>
    <comment ref="D2" authorId="0" shapeId="0" xr:uid="{DF71BFBD-22EC-4CA2-BDA7-857D8389F602}">
      <text>
        <r>
          <rPr>
            <b/>
            <sz val="9"/>
            <color indexed="81"/>
            <rFont val="Tahoma"/>
            <family val="2"/>
          </rPr>
          <t>Thompson, Colin:</t>
        </r>
        <r>
          <rPr>
            <sz val="9"/>
            <color indexed="81"/>
            <rFont val="Tahoma"/>
            <family val="2"/>
          </rPr>
          <t xml:space="preserve">
Source:
"Encompass (Region)" Tab</t>
        </r>
      </text>
    </comment>
    <comment ref="R2" authorId="0" shapeId="0" xr:uid="{E204E860-0E0B-47FA-9DFE-EAA6E8354392}">
      <text>
        <r>
          <rPr>
            <b/>
            <sz val="9"/>
            <color indexed="81"/>
            <rFont val="Tahoma"/>
            <family val="2"/>
          </rPr>
          <t>Thompson, Colin:</t>
        </r>
        <r>
          <rPr>
            <sz val="9"/>
            <color indexed="81"/>
            <rFont val="Tahoma"/>
            <family val="2"/>
          </rPr>
          <t xml:space="preserve">
Source:
"Covid Score" Tab</t>
        </r>
      </text>
    </comment>
    <comment ref="AF2" authorId="0" shapeId="0" xr:uid="{3DB6E146-A00D-44D9-9436-882FA9214B1F}">
      <text>
        <r>
          <rPr>
            <b/>
            <sz val="9"/>
            <color indexed="81"/>
            <rFont val="Tahoma"/>
            <family val="2"/>
          </rPr>
          <t>Thompson, Colin:</t>
        </r>
        <r>
          <rPr>
            <sz val="9"/>
            <color indexed="81"/>
            <rFont val="Tahoma"/>
            <family val="2"/>
          </rPr>
          <t xml:space="preserve">
Source:
Z:\[Year]\Monthly Reporting\Daily US Sales Reports\[Quarter]</t>
        </r>
      </text>
    </comment>
    <comment ref="AT2" authorId="0" shapeId="0" xr:uid="{E6B974CD-613E-4A2F-9DEB-738CA8FAFD48}">
      <text>
        <r>
          <rPr>
            <b/>
            <sz val="9"/>
            <color indexed="81"/>
            <rFont val="Tahoma"/>
            <family val="2"/>
          </rPr>
          <t>Thompson, Colin:</t>
        </r>
        <r>
          <rPr>
            <sz val="9"/>
            <color indexed="81"/>
            <rFont val="Tahoma"/>
            <family val="2"/>
          </rPr>
          <t xml:space="preserve">
Source:
"Encompass (Franchise)" Tab</t>
        </r>
      </text>
    </comment>
    <comment ref="P3" authorId="0" shapeId="0" xr:uid="{4D4F0A71-A6C8-483A-87E3-DEC75D9D1B42}">
      <text>
        <r>
          <rPr>
            <b/>
            <sz val="9"/>
            <color indexed="81"/>
            <rFont val="Tahoma"/>
            <family val="2"/>
          </rPr>
          <t>Thompson, Colin:</t>
        </r>
        <r>
          <rPr>
            <sz val="9"/>
            <color indexed="81"/>
            <rFont val="Tahoma"/>
            <family val="2"/>
          </rPr>
          <t xml:space="preserve">
Source:
Z:\[Year]\Monthly Reporting\US Selling\[Month]\Flash Files</t>
        </r>
      </text>
    </comment>
    <comment ref="AR3" authorId="0" shapeId="0" xr:uid="{0F32DED7-408A-41E2-9D74-8C1E557FAF56}">
      <text>
        <r>
          <rPr>
            <b/>
            <sz val="9"/>
            <color indexed="81"/>
            <rFont val="Tahoma"/>
            <family val="2"/>
          </rPr>
          <t>Thompson, Colin:</t>
        </r>
        <r>
          <rPr>
            <sz val="9"/>
            <color indexed="81"/>
            <rFont val="Tahoma"/>
            <family val="2"/>
          </rPr>
          <t xml:space="preserve">
Source:
Z:\[Year]\Monthly Reporting\US Selling\[Month]\Flash Files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ACheng\AppData\Local\Microsoft\Windows\Temporary Internet Files\Content.IE5\DZ00ANA2\Encompass NV Cube Connection.odc" keepAlive="1" name="Encompass NV Cube Connection" type="5" refreshedVersion="7" background="1">
    <dbPr connection="Provider=MSOLAP.8;Integrated Security=SSPI;Persist Security Info=True;Initial Catalog=EncompassNV;Data Source=sqlas1.strykercorp.com;MDX Compatibility=1;Safety Options=2;MDX Missing Member Mode=Error;Update Isolation Level=2" command="Encompass NV" commandType="1"/>
    <olapPr sendLocale="1" rowDrillCount="1000"/>
  </connection>
  <connection id="2" xr16:uid="{00000000-0015-0000-FFFF-FFFF00000000}" odcFile="C:\Users\ACheng\AppData\Local\Microsoft\Windows\Temporary Internet Files\Content.IE5\DZ00ANA2\Encompass NV Cube Connection.odc" keepAlive="1" name="Encompass NV Cube Connection1" type="5" refreshedVersion="7" background="1">
    <dbPr connection="Provider=MSOLAP.8;Integrated Security=SSPI;Persist Security Info=True;Initial Catalog=EncompassNV;Data Source=sqlas1.strykercorp.com;MDX Compatibility=1;Safety Options=2;MDX Missing Member Mode=Error;Update Isolation Level=2" command="Encompass NV" commandType="1"/>
    <olapPr sendLocale="1" rowDrillCount="1000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20">
    <s v="Encompass NV Cube Connection"/>
    <s v="{[Order Type].[Revenue Type Hierarchy].[Revenue Type].&amp;[Revenue],[Order Type].[Revenue Type Hierarchy].[Revenue Type].&amp;[Unknown],[Order Type].[Revenue Type Hierarchy].[Revenue Type].&amp;[Unassigned]}"/>
    <s v="{[Sales Hierarchy].[Sales Region Description].[All]}"/>
    <s v="{[Date].[Date].[All]}"/>
    <s v="{[Sales Hierarchy].[Sales Territory Description].[All]}"/>
    <s v="{[Source System].[Source System Hierarchy].[All]}"/>
    <s v="{[Date].[Month].[All]}"/>
    <s v="{[Dim InvoiceOrderNumbers].[Order Number].[All]}"/>
    <s v="{[Sold To Customer].[Customer].[All]}"/>
    <s v="{[Invoice Number].[Invoice Number].[All]}"/>
    <s v="{[Product].[GIM Product Hierarchy].[All]}"/>
    <s v="{[Date].[Fiscal Month Hierarchy].[All]}"/>
    <s v="{[Date].[Fiscal Week Hierarchy].[All]}"/>
    <s v="{[Sales Hierarchy].[Sales Territory].[All]}"/>
    <s v="{[Sales Hierarchy].[Geographic Sales Hierarchy].[Division Area].&amp;[1]}"/>
    <s v="{[Date].[Year].&amp;[2022]}"/>
    <s v="{[Product].[GIM Product Hierarchy].[Product Group].&amp;[Medsurg and Neurotech]&amp;[NV]&amp;[NV],[Product].[GIM Product Hierarchy].[Product Group].&amp;[MedSurg and Neurotech]&amp;[NV]&amp;[Ischemic],[Product].[GIM Product Hierarchy].[Product Group].&amp;[MedSurg and Neurotech]&amp;[NV]&amp;[NV Other],[Product].[GIM Product Hierarchy].[Product Group].&amp;[MedSurg and Neurotech]&amp;[NV]&amp;[OTHER ACCRUALS/ADJ],[Product].[GIM Product Hierarchy].[Product Line].&amp;[MedSurg and Neurotech]&amp;[NV]&amp;[Hemorrhagic]&amp;[Neurovascular]&amp;[540]&amp;[Catheters],[Product].[GIM Product Hierarchy].[Product Line].&amp;[MedSurg and Neurotech]&amp;[NV]&amp;[Hemorrhagic]&amp;[Neurovascular]&amp;[543]&amp;[Adjunctive],[Product].[GIM Product Hierarchy].[Product Line].&amp;[MedSurg and Neurotech]&amp;[NV]&amp;[Hemorrhagic]&amp;[Neurovascular]&amp;[568]&amp;[Intrasaccular],[Product].[GIM Product Hierarchy].[Product Line].&amp;[MedSurg and Neurotech]&amp;[NV]&amp;[Hemorrhagic]&amp;[Neurovascular]&amp;[548]&amp;[Flow Diversion],[Product].[GIM Product Hierarchy].[Product Line].&amp;[MedSurg and Neurotech]&amp;[NV]&amp;[Hemorrhagic]&amp;[Neurovascular]&amp;[542]&amp;[Detachable Coils],[Product].[GIM Product Hierarchy].[Product Line].&amp;[MedSurg and Neurotech]&amp;[NV]&amp;[Hemorrhagic]&amp;[Neurovascular]&amp;[541]&amp;[Access Guidewires],[Product].[GIM Product Hierarchy].[Product Line].&amp;[MedSurg and Neurotech]&amp;[NV]&amp;[Hemorrhagic]&amp;[Neurovascular]&amp;[543]&amp;[Adjunctive Devices],[Product].[GIM Product Hierarchy].[Product Line].&amp;[MedSurg and Neurotech]&amp;[NV]&amp;[Hemorrhagic]&amp;[Neurovascular]&amp;[565]&amp;[Access Hemorrhagic],[Product].[GIM Product Hierarchy].[Product Line].&amp;[MedSurg and Neurotech]&amp;[NV]&amp;[Hemorrhagic]&amp;[Neurovascular]&amp;[540]&amp;[*Catheters-Obs Jan 2020],[Product].[GIM Product Hierarchy].[Product Line].&amp;[MedSurg and Neurotech]&amp;[NV]&amp;[Hemorrhagic]&amp;[Neurovascular]&amp;[545]&amp;[Accessories Hemorrhagic],[Product].[GIM Product Hierarchy].[Product Line].&amp;[MedSurg and Neurotech]&amp;[NV]&amp;[Hemorrhagic]&amp;[Neurovascular]&amp;[542]&amp;[*Detachable Coils-Obs Jan 2020],[Product].[GIM Product Hierarchy].[Product Line].&amp;[MedSurg and Neurotech]&amp;[NV]&amp;[Hemorrhagic]&amp;[Neurovascular]&amp;[564]&amp;[*Balloon Catheter (PP)-Obs Jan 2020],[Product].[GIM Product Hierarchy].[Product Line].&amp;[MedSurg and Neurotech]&amp;[NV]&amp;[Hemorrhagic]&amp;[Neurovascular]&amp;[546]&amp;[*Pushable-Injectable Coils-Obs Jan 2020],[Product].[GIM Product Hierarchy].[Brand].&amp;[MedSurg and Neurotech]&amp;[NV]&amp;[Hemorrhagic]&amp;[Neurovascular]&amp;[569]&amp;[Other Hemorrhagic]&amp;[OEM],[Product].[GIM Product Hierarchy].[Brand].&amp;[MedSurg and Neurotech]&amp;[NV]&amp;[Hemorrhagic]&amp;[Neurovascular]&amp;[569]&amp;[Other Hemorrhagic]&amp;[GPO FEES],[Product].[GIM Product Hierarchy].[Brand].&amp;[MedSurg and Neurotech]&amp;[NV]&amp;[Hemorrhagic]&amp;[Neurovascular]&amp;[569]&amp;[Other Hemorrhagic]&amp;[CASE COST CAN HEM],[Product].[GIM Product Hierarchy].[Brand].&amp;[MedSurg and Neurotech]&amp;[NV]&amp;[Hemorrhagic]&amp;[Neurovascular]&amp;[569]&amp;[Other Hemorrhagic]&amp;[SAMPLE HEMORRHAGIC],[Product].[GIM Product Hierarchy].[Brand].&amp;[MedSurg and Neurotech]&amp;[NV]&amp;[Hemorrhagic]&amp;[Neurovascular]&amp;[569]&amp;[Other Hemorrhagic]&amp;[OTHER HEM ADJUSTMENTS],[Product].[GIM Product Hierarchy].[Brand].&amp;[MedSurg and Neurotech]&amp;[NV]&amp;[Hemorrhagic]&amp;[Neurovascular]&amp;[569]&amp;[Other Hemorrhagic]&amp;[REBATES-CUST. DISC. HEM]}"/>
    <s v="{[Source System].[Source System Hierarchy].[Source System].&amp;[19],[Source System].[Source System Hierarchy].[Source System].&amp;[20]}"/>
    <s v="{[Date].[Month].&amp;[202207]}"/>
    <s v="{[Date].[Fiscal Month Hierarchy].[Month].&amp;[202207]}"/>
  </metadataStrings>
  <mdxMetadata count="19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</valueMetadata>
</metadata>
</file>

<file path=xl/sharedStrings.xml><?xml version="1.0" encoding="utf-8"?>
<sst xmlns="http://schemas.openxmlformats.org/spreadsheetml/2006/main" count="886" uniqueCount="329">
  <si>
    <t>Month</t>
  </si>
  <si>
    <t>All</t>
  </si>
  <si>
    <t>Revenue Type Hierarchy</t>
  </si>
  <si>
    <t>(Multiple Items)</t>
  </si>
  <si>
    <t>Date</t>
  </si>
  <si>
    <t>Sales Region Description</t>
  </si>
  <si>
    <t>Source System Hierarchy</t>
  </si>
  <si>
    <t>Sales Territory Description</t>
  </si>
  <si>
    <t>Sales Net Price PEG</t>
  </si>
  <si>
    <t>Year</t>
  </si>
  <si>
    <t>Product Line</t>
  </si>
  <si>
    <t>NV</t>
  </si>
  <si>
    <t>ICAD</t>
  </si>
  <si>
    <t>Access Ischemic</t>
  </si>
  <si>
    <t>Aspiration Thrombectomy</t>
  </si>
  <si>
    <t>Retriever Thrombectomy</t>
  </si>
  <si>
    <t>Sales Territory</t>
  </si>
  <si>
    <t>Customer</t>
  </si>
  <si>
    <t>CT - CONNECTICUT</t>
  </si>
  <si>
    <t>NJ - NEW JERSEY</t>
  </si>
  <si>
    <t>NY - LONG ISLAND</t>
  </si>
  <si>
    <t>NY - NEW YORK CITY</t>
  </si>
  <si>
    <t>NY - UPSTATE</t>
  </si>
  <si>
    <t>NV Florida US TIM MCDUFFEE</t>
  </si>
  <si>
    <t>FL - MIAMI</t>
  </si>
  <si>
    <t>FL - ORLANDO</t>
  </si>
  <si>
    <t>FL - PALM BEACH</t>
  </si>
  <si>
    <t>FL - SOUTHWEST FL</t>
  </si>
  <si>
    <t>FL - TAMPA</t>
  </si>
  <si>
    <t>KS - KANSAS CITY</t>
  </si>
  <si>
    <t>LA - BATON ROUGE</t>
  </si>
  <si>
    <t>MO - ST LOUIS EAST</t>
  </si>
  <si>
    <t>OK - OKLAHOMA</t>
  </si>
  <si>
    <t>TX - DALLAS WEST</t>
  </si>
  <si>
    <t>NV Lone Star US MIKE DELGER</t>
  </si>
  <si>
    <t>TX - AUSTIN</t>
  </si>
  <si>
    <t>TX - DALLAS EAST</t>
  </si>
  <si>
    <t>TX - HOUSTON</t>
  </si>
  <si>
    <t>MD - BALTIMORE</t>
  </si>
  <si>
    <t>PA - EASTERN PENNSYLVANIA</t>
  </si>
  <si>
    <t>PA - GREATER PHILADELPHIA</t>
  </si>
  <si>
    <t>PA - PHILADELPHIA</t>
  </si>
  <si>
    <t>PA - PITTSBURGH</t>
  </si>
  <si>
    <t>WASHINGTON DC</t>
  </si>
  <si>
    <t>IL - CHICAGO</t>
  </si>
  <si>
    <t>IL - GREATER CHICAGO</t>
  </si>
  <si>
    <t>MN - MINNEAPOLIS</t>
  </si>
  <si>
    <t>WI - MILWAUKEE</t>
  </si>
  <si>
    <t>AZ - PHOENIX</t>
  </si>
  <si>
    <t>CO - DENVER</t>
  </si>
  <si>
    <t>UT - SALT LAKE CITY</t>
  </si>
  <si>
    <t>WA - SEATTLE</t>
  </si>
  <si>
    <t>NV Northeast US JUSTIN COTE</t>
  </si>
  <si>
    <t>MA - BOSTON</t>
  </si>
  <si>
    <t>MA - NEW ENGLAND</t>
  </si>
  <si>
    <t>MI - ANN ARBOR</t>
  </si>
  <si>
    <t>MI - DETROIT</t>
  </si>
  <si>
    <t>MI - WESTERN MICHIGAN</t>
  </si>
  <si>
    <t>NV Ohio Valley US ERIC HERMANSON</t>
  </si>
  <si>
    <t>AL - BIRMINGHAM</t>
  </si>
  <si>
    <t>KY - LOUISVILLE</t>
  </si>
  <si>
    <t>OH - CLEVELAND</t>
  </si>
  <si>
    <t>OH - COLUMBUS</t>
  </si>
  <si>
    <t>TN - NASHVILLE</t>
  </si>
  <si>
    <t>NV Pacific West US DOUG CLARKE</t>
  </si>
  <si>
    <t>CA - SACRAMENTO</t>
  </si>
  <si>
    <t>CA - SAN FRANCISCO</t>
  </si>
  <si>
    <t>OR - PORTLAND</t>
  </si>
  <si>
    <t>GA - ATLANTA</t>
  </si>
  <si>
    <t>NC - CHARLOTTE</t>
  </si>
  <si>
    <t>NC - RALEIGH</t>
  </si>
  <si>
    <t>SC - CHARLESTON</t>
  </si>
  <si>
    <t>VA - RICHMOND</t>
  </si>
  <si>
    <t>CA - LA EAST</t>
  </si>
  <si>
    <t>CA - LA NORTH</t>
  </si>
  <si>
    <t>CA - LA WEST</t>
  </si>
  <si>
    <t>CA - ORANGE COUNTY</t>
  </si>
  <si>
    <t>CA - SAN DIEGO</t>
  </si>
  <si>
    <t>ADD</t>
  </si>
  <si>
    <t>State</t>
  </si>
  <si>
    <t>EP Score</t>
  </si>
  <si>
    <t>DC</t>
  </si>
  <si>
    <t>New COVID Cases</t>
  </si>
  <si>
    <t>Cases Score</t>
  </si>
  <si>
    <t>Hospitalizations</t>
  </si>
  <si>
    <t>COVID Score</t>
  </si>
  <si>
    <t>Sources</t>
  </si>
  <si>
    <t>AL</t>
  </si>
  <si>
    <t>High</t>
  </si>
  <si>
    <t>Peak in cases in the last 10 days</t>
  </si>
  <si>
    <t>AZ</t>
  </si>
  <si>
    <t>Med</t>
  </si>
  <si>
    <t>Recovery phase but plateau in new cases/deaths</t>
  </si>
  <si>
    <t>CA</t>
  </si>
  <si>
    <t>Low</t>
  </si>
  <si>
    <t>Sustained downward trend in new cases and deaths</t>
  </si>
  <si>
    <t>CO</t>
  </si>
  <si>
    <t>CT</t>
  </si>
  <si>
    <t>FL</t>
  </si>
  <si>
    <t>GA</t>
  </si>
  <si>
    <t>IL</t>
  </si>
  <si>
    <t>KS</t>
  </si>
  <si>
    <t>KY</t>
  </si>
  <si>
    <t>LA</t>
  </si>
  <si>
    <t>Metric</t>
  </si>
  <si>
    <t>Score Range</t>
  </si>
  <si>
    <t>Range Description</t>
  </si>
  <si>
    <t>MA</t>
  </si>
  <si>
    <t>Elective Procedure Status</t>
  </si>
  <si>
    <t>1-3</t>
  </si>
  <si>
    <t>1 – No official order prohibiting elective procedures (EP)</t>
  </si>
  <si>
    <t>MI</t>
  </si>
  <si>
    <t>MN</t>
  </si>
  <si>
    <t>Trend of New Cases</t>
  </si>
  <si>
    <t>MO</t>
  </si>
  <si>
    <t>NC</t>
  </si>
  <si>
    <t>NJ</t>
  </si>
  <si>
    <t>Trend of Hospitalizations</t>
  </si>
  <si>
    <t>1 – Sustained decline and flattened curve of hospitalizations</t>
  </si>
  <si>
    <t>NY</t>
  </si>
  <si>
    <t>OK</t>
  </si>
  <si>
    <t>OR</t>
  </si>
  <si>
    <t>Total Score Range</t>
  </si>
  <si>
    <t>PA</t>
  </si>
  <si>
    <t>SC</t>
  </si>
  <si>
    <t>TN</t>
  </si>
  <si>
    <t>TX</t>
  </si>
  <si>
    <t>UT</t>
  </si>
  <si>
    <t>VA</t>
  </si>
  <si>
    <t>WA</t>
  </si>
  <si>
    <t>WI</t>
  </si>
  <si>
    <t>Fiscal Week Hierarchy</t>
  </si>
  <si>
    <t>Fiscal Month Hierarchy</t>
  </si>
  <si>
    <t>GIM Product Hierarchy</t>
  </si>
  <si>
    <t>Invoice Number</t>
  </si>
  <si>
    <t>Order Number</t>
  </si>
  <si>
    <t>TX - LUBBOCK</t>
  </si>
  <si>
    <t>CA - SAN JOSE</t>
  </si>
  <si>
    <t>NV Southern California US HUNTER TUBBS</t>
  </si>
  <si>
    <t>Region</t>
  </si>
  <si>
    <t>PTQ</t>
  </si>
  <si>
    <t>Full</t>
  </si>
  <si>
    <t>PacWest</t>
  </si>
  <si>
    <t>NE</t>
  </si>
  <si>
    <t>Midwest</t>
  </si>
  <si>
    <t>South</t>
  </si>
  <si>
    <t>Empire</t>
  </si>
  <si>
    <t>OV</t>
  </si>
  <si>
    <t>Great Plains</t>
  </si>
  <si>
    <t>Socal</t>
  </si>
  <si>
    <t>Mt West</t>
  </si>
  <si>
    <t>Mid-Atlantic</t>
  </si>
  <si>
    <t>Florida</t>
  </si>
  <si>
    <t>Lone Star</t>
  </si>
  <si>
    <t>Total</t>
  </si>
  <si>
    <t>East</t>
  </si>
  <si>
    <t>West</t>
  </si>
  <si>
    <t>Decline in new cases</t>
  </si>
  <si>
    <t>Peak new cases in last 3 weeks</t>
  </si>
  <si>
    <t>Decline in hospitalizations</t>
  </si>
  <si>
    <t>Increase in hospitalizations</t>
  </si>
  <si>
    <t>Resumption of elective procedures</t>
  </si>
  <si>
    <t>Elective procedures suspended</t>
  </si>
  <si>
    <t>Brand</t>
  </si>
  <si>
    <t>Access Guidewires</t>
  </si>
  <si>
    <t>GUIDEWIRE</t>
  </si>
  <si>
    <t>Adjunctive</t>
  </si>
  <si>
    <t>ADJUNCTIVE STENT</t>
  </si>
  <si>
    <t>OCCLUSION BALLOON</t>
  </si>
  <si>
    <t>ANGIOPLASTY BALLOON</t>
  </si>
  <si>
    <t>ISCHEMIC STENT</t>
  </si>
  <si>
    <t>Accessories Hemorrhagic</t>
  </si>
  <si>
    <t>DETACHMENT</t>
  </si>
  <si>
    <t>RHV</t>
  </si>
  <si>
    <t>Flow Diversion</t>
  </si>
  <si>
    <t>FLOW DIVERTING STENT</t>
  </si>
  <si>
    <t>Access Hemorrhagic</t>
  </si>
  <si>
    <t>DELIVERY CATHETER HEMORRHAGIC</t>
  </si>
  <si>
    <t>GUIDE CATHETER</t>
  </si>
  <si>
    <t>MICROCATHETER HEMORRHAGIC</t>
  </si>
  <si>
    <t>Intrasaccular</t>
  </si>
  <si>
    <t>COIL</t>
  </si>
  <si>
    <t>Other Hemorrhagic</t>
  </si>
  <si>
    <t>FREIGHT</t>
  </si>
  <si>
    <t>BALLOON GUIDE CATHETER</t>
  </si>
  <si>
    <t>DELIVERY CATHETER ISCHEMIC</t>
  </si>
  <si>
    <t>LONG SHEATH</t>
  </si>
  <si>
    <t>MICROCATHETER ISCHEMIC</t>
  </si>
  <si>
    <t>ASPIRATION CATHETER</t>
  </si>
  <si>
    <t>ASPIRATION SYSTEM</t>
  </si>
  <si>
    <t>RETRIEVER</t>
  </si>
  <si>
    <t>Plan</t>
  </si>
  <si>
    <t>AZ - TUCSON</t>
  </si>
  <si>
    <t>NV - LAS VEGAS</t>
  </si>
  <si>
    <t>Score Outlook</t>
  </si>
  <si>
    <t>Canada</t>
  </si>
  <si>
    <t>Geographic Sales Hierarchy</t>
  </si>
  <si>
    <t>North America</t>
  </si>
  <si>
    <t>CASE COST CAN HEM</t>
  </si>
  <si>
    <t>Other Ischemic</t>
  </si>
  <si>
    <t>CASE COST CAN ISCHEMIC</t>
  </si>
  <si>
    <t>OEM</t>
  </si>
  <si>
    <t>NV Midwest US DENNIS HALL</t>
  </si>
  <si>
    <t>IN - INDIANAPOLIS</t>
  </si>
  <si>
    <t>&lt;--- manual</t>
  </si>
  <si>
    <t>2022</t>
  </si>
  <si>
    <t>Regions Consolidated</t>
  </si>
  <si>
    <t>Northeast</t>
  </si>
  <si>
    <t>Mountain West</t>
  </si>
  <si>
    <t>Ohio Valley</t>
  </si>
  <si>
    <t>Pacific West</t>
  </si>
  <si>
    <t>Southern California</t>
  </si>
  <si>
    <t>Working Days</t>
  </si>
  <si>
    <t>Start Date</t>
  </si>
  <si>
    <t>End Date</t>
  </si>
  <si>
    <t>Master Data Regions</t>
  </si>
  <si>
    <t>Encompass Regions</t>
  </si>
  <si>
    <t>Quality Check</t>
  </si>
  <si>
    <t>Region ADD</t>
  </si>
  <si>
    <t>Franchise ADD</t>
  </si>
  <si>
    <t>Plan (In MM)</t>
  </si>
  <si>
    <t>As of Dates:</t>
  </si>
  <si>
    <t>Quarter</t>
  </si>
  <si>
    <t>Consolidated Product Lines</t>
  </si>
  <si>
    <t>Other</t>
  </si>
  <si>
    <t>As of Date:</t>
  </si>
  <si>
    <t>Q1 2020</t>
  </si>
  <si>
    <t>Pre-Covid</t>
  </si>
  <si>
    <t>COVID Case Movement</t>
  </si>
  <si>
    <t>Status</t>
  </si>
  <si>
    <t>Percent</t>
  </si>
  <si>
    <t>Definition</t>
  </si>
  <si>
    <t>Footnotes</t>
  </si>
  <si>
    <t>Average Region Score</t>
  </si>
  <si>
    <t>Analysis</t>
  </si>
  <si>
    <t>Trailing 15 Months</t>
  </si>
  <si>
    <t>15 Month Average</t>
  </si>
  <si>
    <t>Prior Year Month</t>
  </si>
  <si>
    <t>Prior Year Quarter</t>
  </si>
  <si>
    <t>Prior Month</t>
  </si>
  <si>
    <t>Prior Quarter</t>
  </si>
  <si>
    <t>Current Month</t>
  </si>
  <si>
    <t>% Change</t>
  </si>
  <si>
    <t>Current Quarter</t>
  </si>
  <si>
    <t>Average</t>
  </si>
  <si>
    <t>Covid Score</t>
  </si>
  <si>
    <t>Franchise</t>
  </si>
  <si>
    <t>Covid Score Guide</t>
  </si>
  <si>
    <t>Holiday Schedule</t>
  </si>
  <si>
    <t>New Years Day</t>
  </si>
  <si>
    <t>Labor Day</t>
  </si>
  <si>
    <t>Thanksgiving (1)</t>
  </si>
  <si>
    <t>Thanksgiving (2)</t>
  </si>
  <si>
    <t>Thanksgiving (3)</t>
  </si>
  <si>
    <t>Christmas (1)</t>
  </si>
  <si>
    <t>Christmas (2)</t>
  </si>
  <si>
    <t>Christmas (3)</t>
  </si>
  <si>
    <t>Memorial</t>
  </si>
  <si>
    <t>Independence (1)</t>
  </si>
  <si>
    <t>Independence (2)</t>
  </si>
  <si>
    <t>New Years Eve</t>
  </si>
  <si>
    <t>Independence (3)</t>
  </si>
  <si>
    <t>Holiday</t>
  </si>
  <si>
    <t>&lt;--- Use first day of month</t>
  </si>
  <si>
    <t>IN</t>
  </si>
  <si>
    <t>HI</t>
  </si>
  <si>
    <t>Notes</t>
  </si>
  <si>
    <t>Cases and Hospializations</t>
  </si>
  <si>
    <t>Google News - [State] Elective Procedures</t>
  </si>
  <si>
    <t>2 – Decline in hospitalizations, not sustained</t>
  </si>
  <si>
    <t>Cases</t>
  </si>
  <si>
    <t>MD</t>
  </si>
  <si>
    <t>OH</t>
  </si>
  <si>
    <t>Education and Health Services Employment</t>
  </si>
  <si>
    <t>Hopitalization</t>
  </si>
  <si>
    <t>National</t>
  </si>
  <si>
    <t>Education &amp; Health Services Employment</t>
  </si>
  <si>
    <t>Prepandemic vs. Current 12 Month Average</t>
  </si>
  <si>
    <t>Employment</t>
  </si>
  <si>
    <t>Weight</t>
  </si>
  <si>
    <t>Category</t>
  </si>
  <si>
    <t>Weighted Average</t>
  </si>
  <si>
    <t>Scale</t>
  </si>
  <si>
    <t>Convert to 10 Scale</t>
  </si>
  <si>
    <t>1-2</t>
  </si>
  <si>
    <t>2 -  Elective Procedures suspended in select counties</t>
  </si>
  <si>
    <t>1 – Decline and/or flattened curve of new cases</t>
  </si>
  <si>
    <t>2 – Upward trend/peak in new cases in the past month</t>
  </si>
  <si>
    <t>3 – Upward trend/peak in new cases in the past month</t>
  </si>
  <si>
    <t>Education and Health Services Staffing</t>
  </si>
  <si>
    <t>1 – Incline in Staffing, above prepandemic levels</t>
  </si>
  <si>
    <t>2 – Incline in Staffing, below prepandemic levels</t>
  </si>
  <si>
    <t>3 – Decline in staffing in the past month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</si>
  <si>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Blended rate of education and health services</t>
    </r>
  </si>
  <si>
    <r>
      <t>Employment</t>
    </r>
    <r>
      <rPr>
        <b/>
        <vertAlign val="superscript"/>
        <sz val="10"/>
        <color rgb="FFFFB500"/>
        <rFont val="Calibri"/>
        <family val="2"/>
        <scheme val="minor"/>
      </rPr>
      <t>1</t>
    </r>
  </si>
  <si>
    <t>% of Correlation</t>
  </si>
  <si>
    <t>4-10</t>
  </si>
  <si>
    <t>Hemorrhagic</t>
  </si>
  <si>
    <t>Ischemic</t>
  </si>
  <si>
    <t>Hemorrhagic Coorelation to ADD</t>
  </si>
  <si>
    <t>Ischemic Coorelation to ADD</t>
  </si>
  <si>
    <t>Hospitalization</t>
  </si>
  <si>
    <t>NV Coorelation to ADD</t>
  </si>
  <si>
    <t>Out of 12</t>
  </si>
  <si>
    <t>NV Empire US Jim Duffy</t>
  </si>
  <si>
    <t>NY - GREATER NYC</t>
  </si>
  <si>
    <t>NV Florida US Tim McDuffee</t>
  </si>
  <si>
    <t>TN - MEMPHIS</t>
  </si>
  <si>
    <t>NV Lone Star US Mike Delger</t>
  </si>
  <si>
    <t>NV Mid-Atlantic US John Narsiff</t>
  </si>
  <si>
    <t>NV Midwest US Dennis Hall</t>
  </si>
  <si>
    <t>NV Mountain West US Cory Giddings</t>
  </si>
  <si>
    <t>NV Northeast US Justin Cote</t>
  </si>
  <si>
    <t>NV Ohio Valley US Eric Hermanson</t>
  </si>
  <si>
    <t>NV Pacific West US Doug Clarke</t>
  </si>
  <si>
    <t>NV South US Joe Mauro</t>
  </si>
  <si>
    <t>NV Southern California US Hunter Tubbs</t>
  </si>
  <si>
    <t>Sum of Correlations</t>
  </si>
  <si>
    <t>NV Mid-Atlantic US JOHN NARSIFF</t>
  </si>
  <si>
    <t>NV Mountain West US CORY GIDDINGS</t>
  </si>
  <si>
    <t>NV South US JOE MAURO</t>
  </si>
  <si>
    <t>NV Lone Star US</t>
  </si>
  <si>
    <t>July 2022</t>
  </si>
  <si>
    <t>*Other NV-Obs Jan 2020</t>
  </si>
  <si>
    <t>Jul 2022</t>
  </si>
  <si>
    <t>NV Great Plains US Dana Scharping</t>
  </si>
  <si>
    <t>Oregon</t>
  </si>
  <si>
    <t>New Zeland Strike</t>
  </si>
  <si>
    <t>Canada COVID Shutdowns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</si>
</sst>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1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;\ \(&quot;$&quot;#,##0\)"/>
    <numFmt numFmtId="165" formatCode="[$-409]mmm\-yy;@"/>
    <numFmt numFmtId="166" formatCode="m/d/yy;@"/>
    <numFmt numFmtId="167" formatCode="mm/dd/yy;@"/>
    <numFmt numFmtId="168" formatCode="0_);\(0\)"/>
    <numFmt numFmtId="169" formatCode="\A&quot;DD&quot;\ &quot;vs&quot;\ \_x000a_mmm\_x000a_"/>
    <numFmt numFmtId="170" formatCode="\S\c\o\r&quot;e&quot;\ &quot;vs&quot;\ \_x000a_mmm\_x000a_"/>
    <numFmt numFmtId="171" formatCode="mmm\ \_x000a_&quot;ADD&quot;"/>
    <numFmt numFmtId="172" formatCode="mmm\ \_x000a_&quot;Score&quot;"/>
    <numFmt numFmtId="173" formatCode="0%;[Red]\(0%\)"/>
    <numFmt numFmtId="174" formatCode="#,##0.0_);\(#,##0.0\)"/>
    <numFmt numFmtId="175" formatCode="0.0%"/>
    <numFmt numFmtId="176" formatCode="_(&quot;$&quot;* #,##0.0_);_(&quot;$&quot;* \(#,##0.0\);_(&quot;$&quot;* &quot;-&quot;??_);_(@_)"/>
    <numFmt numFmtId="177" formatCode="_(&quot;$&quot;* #,##0_);_(&quot;$&quot;* \(#,##0\);_(&quot;$&quot;* &quot;-&quot;??_);_(@_)"/>
    <numFmt numFmtId="178" formatCode="_(* #,##0_);_(* \(#,##0\);_(* &quot;-&quot;??_);_(@_)"/>
    <numFmt numFmtId="179" formatCode="#,##0;\(#,##0\)"/>
    <numFmt numFmtId="180" formatCode="_(* #,##0.0000_);_(* \(#,##0.0000\);_(* &quot;-&quot;??_);_(@_)"/>
    <numFmt numFmtId="181" formatCode="_([$€-2]* #,##0.00_);_([$€-2]* \(#,##0.00\);_([$€-2]* &quot;-&quot;??_)"/>
    <numFmt numFmtId="182" formatCode="0000"/>
    <numFmt numFmtId="183" formatCode="_-* #,##0_-;\-* #,##0_-;_-* &quot;-&quot;_-;_-@_-"/>
    <numFmt numFmtId="184" formatCode="0.00_)"/>
    <numFmt numFmtId="185" formatCode="\$#,##0.00_);\(\$#,##0.00\)"/>
    <numFmt numFmtId="186" formatCode="000000"/>
    <numFmt numFmtId="187" formatCode="_(&quot;$&quot;* #,##0.000_);_(&quot;$&quot;* \(#,##0.000\);_(&quot;$&quot;* &quot;-&quot;??_);_(@_)"/>
    <numFmt numFmtId="188" formatCode="[$$-409]#,##0"/>
    <numFmt numFmtId="189" formatCode="_ * #,##0.00_ ;_ * \-#,##0.00_ ;_ * &quot;-&quot;??_ ;_ @_ "/>
    <numFmt numFmtId="190" formatCode="_([$$-409]* #,##0.000_);_([$$-409]* \(#,##0.000\);_([$$-409]* &quot;-&quot;???_);_(@_)"/>
    <numFmt numFmtId="191" formatCode="_(* #,##0.0_);_(* \(#,##0.0\);_(* &quot;-&quot;?_);@_)"/>
    <numFmt numFmtId="192" formatCode="_-* #,##0.00\ _€_-;\-* #,##0.00\ _€_-;_-* &quot;-&quot;??\ _€_-;_-@_-"/>
    <numFmt numFmtId="193" formatCode="&quot;¥&quot;#,##0;[Red]&quot;¥&quot;\-#,##0"/>
    <numFmt numFmtId="194" formatCode="_-* #,##0.00\ &quot;€&quot;_-;\-* #,##0.00\ &quot;€&quot;_-;_-* &quot;-&quot;??\ &quot;€&quot;_-;_-@_-"/>
    <numFmt numFmtId="195" formatCode="0.0%;\(0.0%\)"/>
    <numFmt numFmtId="196" formatCode="0%;\(0%\)"/>
    <numFmt numFmtId="197" formatCode="_-* #,##0.00_-;\-* #,##0.00_-;_-* &quot;-&quot;??_-;_-@_-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0.000"/>
    <numFmt numFmtId="201" formatCode="_(* #,##0.0_);_(* \(#,##0.0\);_(* &quot;-&quot;??_);_(@_)"/>
    <numFmt numFmtId="202" formatCode="0.0"/>
    <numFmt numFmtId="203" formatCode="#,##0.000_);\(#,##0.000\)"/>
    <numFmt numFmtId="204" formatCode="&quot;$&quot;#,##0.00;\(&quot;$&quot;#,##0.00\)"/>
    <numFmt numFmtId="205" formatCode="&quot;$&quot;#,##0.0,_);[Red]\(&quot;$&quot;#,##0.0,\)"/>
    <numFmt numFmtId="206" formatCode="&quot;$&quot;#,##0.0,,_);[Red]\(&quot;$&quot;#,##0.0,,\)"/>
    <numFmt numFmtId="207" formatCode="#,##0.00,,_);[Red]\(#,##0.00,,\)"/>
    <numFmt numFmtId="208" formatCode="0.0%_);\(0.0%\)"/>
    <numFmt numFmtId="209" formatCode="#,##0.0_)_x;\(#,##0.0\)_x"/>
    <numFmt numFmtId="210" formatCode="\£\ #,##0_);[Red]\(\£\ #,##0\)"/>
    <numFmt numFmtId="211" formatCode="\¥\ #,##0_);[Red]\(\¥\ #,##0\)"/>
    <numFmt numFmtId="212" formatCode="0_)"/>
    <numFmt numFmtId="213" formatCode="&quot;$&quot;#,##0.00;\(&quot;$&quot;#,##0.0\)"/>
    <numFmt numFmtId="214" formatCode="#,##0.0,_);[Red]\(#,##0.0,\)"/>
    <numFmt numFmtId="215" formatCode="#,##0.0,,_);[Red]\(#,##0.0,,\)"/>
    <numFmt numFmtId="216" formatCode="m\-d\-yy"/>
    <numFmt numFmtId="217" formatCode="&quot;Ann'l Incr= &quot;0.0%"/>
    <numFmt numFmtId="218" formatCode="0\ \ \ \ \ \ "/>
    <numFmt numFmtId="219" formatCode="&quot;$&quot;#,##0.0_);\(&quot;$&quot;#,##0.0\)"/>
    <numFmt numFmtId="220" formatCode="&quot;$&quot;0.00\ \ \ _);\(&quot;$&quot;0.00\)\ \ \ "/>
    <numFmt numFmtId="221" formatCode="0.0\%\ \ _);\(0.0\)\%\ \ "/>
    <numFmt numFmtId="222" formatCode="0.0\ \ \ \ \ _);\(0.0\)\ \ \ \ \ "/>
    <numFmt numFmtId="223" formatCode="0.0\ \x_);\(0.0\)\ \x\ \ "/>
    <numFmt numFmtId="224" formatCode="0.00\ \x\ \ _);\(0.00\)\ \x\ \ "/>
    <numFmt numFmtId="225" formatCode="0.00\ \ \ \ \ _);\(0.00\)\ \ \ \ \ "/>
    <numFmt numFmtId="226" formatCode="0.0\x_);\(0.0\)\x"/>
    <numFmt numFmtId="227" formatCode="0.0\ \ \ _);\(0.0\)\ \ \ "/>
    <numFmt numFmtId="228" formatCode="[Blue]&quot;$&quot;#,##0.000_);[Blue]\(&quot;$&quot;#,##0.000\)"/>
    <numFmt numFmtId="229" formatCode="[Blue]&quot;$&quot;0.00_);[Blue]\(&quot;$&quot;0.00\)"/>
    <numFmt numFmtId="230" formatCode="[Blue]General"/>
    <numFmt numFmtId="231" formatCode="[Blue]#,##0_);[Blue]\(#,##0\)"/>
    <numFmt numFmtId="232" formatCode="#,##0.00\ \ "/>
    <numFmt numFmtId="233" formatCode="m/yy"/>
    <numFmt numFmtId="234" formatCode="\•\ \ @"/>
    <numFmt numFmtId="235" formatCode="#,##0,_);\(#,##0,\)"/>
    <numFmt numFmtId="236" formatCode="0.0,_);\(0.0,\)"/>
    <numFmt numFmtId="237" formatCode="0.00,_);\(0.00,\)"/>
    <numFmt numFmtId="238" formatCode="*-\|;*-\|;*-\|;*-\|"/>
    <numFmt numFmtId="239" formatCode="0.0%;[Red]\(0.0%\)"/>
    <numFmt numFmtId="240" formatCode="[Red][&gt;0.0000001]\+#,##0.?#;[Red][&lt;-0.0000001]\-#,##0.?#;[Green]&quot;=  &quot;"/>
    <numFmt numFmtId="241" formatCode="&quot;$&quot;#,##0.0_%_);\(&quot;$&quot;#,##0.0\)_%;&quot;$&quot;#,##0.0_%_);@_%_)"/>
    <numFmt numFmtId="242" formatCode="0.000_)"/>
    <numFmt numFmtId="243" formatCode="#,##0.0;[Red]\(#,##0.0\)"/>
    <numFmt numFmtId="244" formatCode="#,##0.000_);\(#,##0.000\);@_)"/>
    <numFmt numFmtId="245" formatCode="General_)"/>
    <numFmt numFmtId="246" formatCode="0.00_);\(0.00\);0.00"/>
    <numFmt numFmtId="247" formatCode="&quot;$&quot;#,##0.0;\(&quot;$&quot;#,##0.0\);&quot;$&quot;#,##0.0"/>
    <numFmt numFmtId="248" formatCode="_(&quot;$&quot;* #,##0.000_);_(&quot;$&quot;* \(#,##0.000\);@_)"/>
    <numFmt numFmtId="249" formatCode="#,##0.0_ ;\-#,##0.0\ "/>
    <numFmt numFmtId="250" formatCode="#,##0.0000_);\(#,##0.0000\);@_)"/>
    <numFmt numFmtId="251" formatCode="&quot;$&quot;#,##0.00_%_);\(&quot;$&quot;#,##0.00\)_%;&quot;$&quot;###0.00_%_);@_%_)"/>
    <numFmt numFmtId="252" formatCode="&quot;$&quot;#,##0_%_);\(&quot;$&quot;#,##0\)_%;&quot;$&quot;#,##0_%_);@_%_)"/>
    <numFmt numFmtId="253" formatCode="_(\§\ #,##0.00_);[Red]\(\§\ #,##0.00\);&quot; - &quot;_0_0;_(@_)"/>
    <numFmt numFmtId="254" formatCode="&quot;$&quot;_(#,##0_);&quot;$&quot;\(#,##0\);@_)"/>
    <numFmt numFmtId="255" formatCode="&quot;$&quot;_(#,##0.0_);&quot;$&quot;\(#,##0.0\);@_)"/>
    <numFmt numFmtId="256" formatCode="&quot;$&quot;_(#,##0.00_);&quot;$&quot;\(#,##0.00\);@_)"/>
    <numFmt numFmtId="257" formatCode="&quot;$&quot;_(#,##0.000_);&quot;$&quot;\(#,##0.000\);@_)"/>
    <numFmt numFmtId="258" formatCode="0.0\x"/>
    <numFmt numFmtId="259" formatCode="&quot;$&quot;#,##0,_);\(&quot;$&quot;#,##0,\)"/>
    <numFmt numFmtId="260" formatCode="&quot;$&quot;0.0,_);\(&quot;$&quot;0.0,\)"/>
    <numFmt numFmtId="261" formatCode="&quot;$&quot;0.00,_);\(&quot;$&quot;0.00,\)"/>
    <numFmt numFmtId="262" formatCode="&quot;$&quot;#,##0.000_);\(&quot;$&quot;#,##0.000\)"/>
    <numFmt numFmtId="263" formatCode="\ \ _•\–\ \ \ \ @"/>
    <numFmt numFmtId="264" formatCode="mmm\-d\-yyyy"/>
    <numFmt numFmtId="265" formatCode="mmm\-yyyy"/>
    <numFmt numFmtId="266" formatCode="yyyy"/>
    <numFmt numFmtId="267" formatCode="mmm\ d\,\ yyyy\ "/>
    <numFmt numFmtId="268" formatCode="m/d/yy\ h:mm"/>
    <numFmt numFmtId="269" formatCode="#,##0.000"/>
    <numFmt numFmtId="270" formatCode="[$€-2]\ #,##0_);\([$€-2]\ #,##0\)"/>
    <numFmt numFmtId="271" formatCode="[$€-2]\ #,##0.0_);\([$€-2]\ #,##0.0\)"/>
    <numFmt numFmtId="272" formatCode="00"/>
    <numFmt numFmtId="273" formatCode="#,##0.0\ \ \ ;\(#,##0.0\)"/>
    <numFmt numFmtId="274" formatCode="###0"/>
    <numFmt numFmtId="275" formatCode="[Black][&gt;10]&quot;$&quot;#,##0_);[Red][&lt;0]\(#,##0\);[Blue]0.0%"/>
    <numFmt numFmtId="276" formatCode="\ #,##0\ \ \ ;\(#,##0\)\ \ ;\—\ \ \ \ "/>
    <numFmt numFmtId="277" formatCode=";;;"/>
    <numFmt numFmtId="278" formatCode="0.000\x"/>
    <numFmt numFmtId="279" formatCode="#,##0.0_);[Red]\(#,##0.0\)"/>
    <numFmt numFmtId="280" formatCode="&quot;$&quot;#,##0.000\ ;[Red]\(&quot;$&quot;#,##0.00\)\ "/>
    <numFmt numFmtId="281" formatCode="0.000%_);\(0.000%\);0.000%_);@_)"/>
    <numFmt numFmtId="282" formatCode="0.0_);\(0.0\)"/>
    <numFmt numFmtId="283" formatCode="&quot;0&quot;##0"/>
    <numFmt numFmtId="284" formatCode="&quot;$&quot;#,##0\ ;\-&quot;$&quot;#,##0"/>
    <numFmt numFmtId="285" formatCode="0.00_);\(0.00\);0.00_)"/>
    <numFmt numFmtId="286" formatCode="#,##0\ ;\(#,##0\);\ \-\ "/>
    <numFmt numFmtId="287" formatCode="[$£-809]#,##0"/>
    <numFmt numFmtId="288" formatCode="&quot;Yes&quot;;&quot;No&quot;;"/>
    <numFmt numFmtId="289" formatCode="#,##0\x;\(#,##0\x\)"/>
    <numFmt numFmtId="290" formatCode="0.00\x"/>
    <numFmt numFmtId="291" formatCode="#,##0.000\x;\(#,##0.000\x\)"/>
    <numFmt numFmtId="292" formatCode="#,##0.0_)\x;\(#,##0.0\)\x;@_)_x"/>
    <numFmt numFmtId="293" formatCode="#,##0.0_)_x;\(#,##0.0\)\x;@_)_x"/>
    <numFmt numFmtId="294" formatCode="#,##0&quot; Mi&quot;"/>
    <numFmt numFmtId="295" formatCode="_-* #,##0\ _D_M_-;\-* #,##0\ _D_M_-;_-* &quot;-&quot;\ _D_M_-;_-@_-"/>
    <numFmt numFmtId="296" formatCode=".0%;\(.0%\)"/>
    <numFmt numFmtId="297" formatCode="_(* #,##0,_);[Red]_(* \(#,##0,\);_(* &quot; - &quot;_);_(@_)"/>
    <numFmt numFmtId="298" formatCode="#,##0.00_)&quot; mills&quot;;[Red]\(#,##0.00\)&quot; mills&quot;"/>
    <numFmt numFmtId="299" formatCode="#,##0_)&quot;mo&quot;;[Red]\(#,##0\)&quot; mo&quot;"/>
    <numFmt numFmtId="300" formatCode="#,##0_)&quot;mo. end&quot;;[Red]\(#,##0\)"/>
    <numFmt numFmtId="301" formatCode="_-* #,##0\ &quot;DM&quot;_-;\-* #,##0\ &quot;DM&quot;_-;_-* &quot;-&quot;\ &quot;DM&quot;_-;_-@_-"/>
    <numFmt numFmtId="302" formatCode="_(* 0%_);_(* \(0%\);_(* &quot;-&quot;_);_(@_)"/>
    <numFmt numFmtId="303" formatCode="_(* #,##0_);[Red]_(* \(#,##0\);_(* &quot; - &quot;_);_(@_)"/>
    <numFmt numFmtId="304" formatCode="0.0\ \x"/>
    <numFmt numFmtId="305" formatCode="#,##0.00000_);\(#,##0.00000\);\ &quot;-&quot;??_);@_)"/>
    <numFmt numFmtId="306" formatCode="#,##0.0\x_)_);\(#,##0.0\x\)_);#,##0.0\x_)_);@_%_)"/>
  </numFmts>
  <fonts count="2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"/>
      <color theme="7"/>
      <name val="Cambria"/>
      <family val="1"/>
    </font>
    <font>
      <sz val="10"/>
      <color theme="1"/>
      <name val="Cambria"/>
      <family val="1"/>
    </font>
    <font>
      <sz val="9"/>
      <color theme="1"/>
      <name val="Cambria"/>
      <family val="1"/>
    </font>
    <font>
      <b/>
      <sz val="9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9"/>
      <color theme="1"/>
      <name val="Cambria"/>
      <family val="1"/>
    </font>
    <font>
      <sz val="10"/>
      <name val="Arial"/>
      <family val="2"/>
    </font>
    <font>
      <i/>
      <sz val="10"/>
      <color theme="1"/>
      <name val="Calibri"/>
      <family val="2"/>
      <scheme val="minor"/>
    </font>
    <font>
      <sz val="9"/>
      <name val="Cambria"/>
      <family val="1"/>
    </font>
    <font>
      <b/>
      <sz val="11"/>
      <color theme="1"/>
      <name val="Calibri"/>
      <family val="2"/>
      <scheme val="minor"/>
    </font>
    <font>
      <b/>
      <sz val="10"/>
      <color rgb="FF0000FF"/>
      <name val="Cambria"/>
      <family val="1"/>
    </font>
    <font>
      <b/>
      <sz val="10"/>
      <name val="Cambria"/>
      <family val="1"/>
    </font>
    <font>
      <b/>
      <sz val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0"/>
      <color rgb="FFFFB500"/>
      <name val="Cambria"/>
      <family val="1"/>
    </font>
    <font>
      <vertAlign val="superscript"/>
      <sz val="11"/>
      <color theme="1"/>
      <name val="Calibri"/>
      <family val="2"/>
      <scheme val="minor"/>
    </font>
    <font>
      <b/>
      <sz val="11"/>
      <color rgb="FFFFB500"/>
      <name val="Calibri"/>
      <family val="2"/>
      <scheme val="minor"/>
    </font>
    <font>
      <sz val="11"/>
      <name val="Calibri"/>
      <family val="2"/>
      <scheme val="minor"/>
    </font>
    <font>
      <b/>
      <sz val="10"/>
      <color rgb="FFFFB500"/>
      <name val="Calibri"/>
      <family val="2"/>
      <scheme val="minor"/>
    </font>
    <font>
      <b/>
      <sz val="9"/>
      <color rgb="FFFFB500"/>
      <name val="Calibri"/>
      <family val="2"/>
      <scheme val="minor"/>
    </font>
    <font>
      <b/>
      <sz val="9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0"/>
      <name val="Arial"/>
      <family val="2"/>
    </font>
    <font>
      <sz val="8"/>
      <name val="Arial"/>
      <family val="2"/>
    </font>
    <font>
      <sz val="10"/>
      <color indexed="22"/>
      <name val="Arial"/>
      <family val="2"/>
    </font>
    <font>
      <b/>
      <sz val="10"/>
      <color indexed="22"/>
      <name val="Arial"/>
      <family val="2"/>
    </font>
    <font>
      <b/>
      <sz val="9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color indexed="8"/>
      <name val="Tahoma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0"/>
      <name val="MS Sans Serif"/>
      <family val="2"/>
    </font>
    <font>
      <sz val="10"/>
      <name val="MS Sans Serif"/>
      <family val="2"/>
    </font>
    <font>
      <b/>
      <sz val="12"/>
      <name val="Arial"/>
      <family val="2"/>
    </font>
    <font>
      <sz val="9"/>
      <name val="Arial"/>
      <family val="2"/>
    </font>
    <font>
      <sz val="10"/>
      <name val="Helv"/>
      <family val="2"/>
    </font>
    <font>
      <sz val="8"/>
      <name val="Antique Olive"/>
      <family val="2"/>
    </font>
    <font>
      <sz val="8"/>
      <name val="Geneva"/>
      <family val="2"/>
    </font>
    <font>
      <sz val="12"/>
      <color indexed="8"/>
      <name val="新細明體"/>
      <family val="1"/>
      <charset val="136"/>
    </font>
    <font>
      <sz val="12"/>
      <color indexed="9"/>
      <name val="新細明體"/>
      <family val="1"/>
      <charset val="136"/>
    </font>
    <font>
      <sz val="12"/>
      <name val="Helv"/>
      <family val="2"/>
    </font>
    <font>
      <sz val="12"/>
      <name val="Tms Rmn"/>
    </font>
    <font>
      <b/>
      <sz val="11"/>
      <name val="Arial"/>
      <family val="2"/>
    </font>
    <font>
      <sz val="7"/>
      <name val="Small Fonts"/>
      <family val="2"/>
    </font>
    <font>
      <sz val="12"/>
      <name val="Arial"/>
      <family val="2"/>
    </font>
    <font>
      <b/>
      <i/>
      <sz val="16"/>
      <name val="Helv"/>
    </font>
    <font>
      <sz val="12"/>
      <name val="Helv"/>
    </font>
    <font>
      <sz val="12"/>
      <name val="SWISS"/>
    </font>
    <font>
      <sz val="10"/>
      <color indexed="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8"/>
      <name val="Times New Roman"/>
      <family val="1"/>
    </font>
    <font>
      <b/>
      <sz val="18"/>
      <color indexed="56"/>
      <name val="Cambria"/>
      <family val="1"/>
    </font>
    <font>
      <sz val="12"/>
      <color indexed="60"/>
      <name val="新細明體"/>
      <family val="1"/>
      <charset val="136"/>
    </font>
    <font>
      <b/>
      <sz val="12"/>
      <color indexed="8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12"/>
      <color indexed="17"/>
      <name val="新細明體"/>
      <family val="1"/>
      <charset val="136"/>
    </font>
    <font>
      <sz val="11"/>
      <name val="ＭＳ Ｐゴシック"/>
      <family val="3"/>
      <charset val="128"/>
    </font>
    <font>
      <b/>
      <sz val="18"/>
      <color indexed="56"/>
      <name val="新細明體"/>
      <family val="1"/>
      <charset val="136"/>
    </font>
    <font>
      <b/>
      <sz val="15"/>
      <color indexed="56"/>
      <name val="新細明體"/>
      <family val="1"/>
      <charset val="136"/>
    </font>
    <font>
      <b/>
      <sz val="13"/>
      <color indexed="56"/>
      <name val="新細明體"/>
      <family val="1"/>
      <charset val="136"/>
    </font>
    <font>
      <b/>
      <sz val="11"/>
      <color indexed="56"/>
      <name val="新細明體"/>
      <family val="1"/>
      <charset val="136"/>
    </font>
    <font>
      <b/>
      <sz val="12"/>
      <color indexed="9"/>
      <name val="新細明體"/>
      <family val="1"/>
      <charset val="136"/>
    </font>
    <font>
      <b/>
      <sz val="12"/>
      <color indexed="52"/>
      <name val="新細明體"/>
      <family val="1"/>
      <charset val="136"/>
    </font>
    <font>
      <i/>
      <sz val="12"/>
      <color indexed="23"/>
      <name val="新細明體"/>
      <family val="1"/>
      <charset val="136"/>
    </font>
    <font>
      <sz val="12"/>
      <color indexed="10"/>
      <name val="新細明體"/>
      <family val="1"/>
      <charset val="136"/>
    </font>
    <font>
      <sz val="12"/>
      <color indexed="62"/>
      <name val="新細明體"/>
      <family val="1"/>
      <charset val="136"/>
    </font>
    <font>
      <b/>
      <sz val="12"/>
      <color indexed="63"/>
      <name val="新細明體"/>
      <family val="1"/>
      <charset val="136"/>
    </font>
    <font>
      <sz val="12"/>
      <color indexed="52"/>
      <name val="新細明體"/>
      <family val="1"/>
      <charset val="136"/>
    </font>
    <font>
      <b/>
      <sz val="8"/>
      <name val="Arial"/>
      <family val="2"/>
    </font>
    <font>
      <sz val="11"/>
      <color indexed="8"/>
      <name val="Calibri"/>
      <family val="2"/>
      <charset val="129"/>
    </font>
    <font>
      <sz val="11"/>
      <color indexed="52"/>
      <name val="Calibri"/>
      <family val="2"/>
      <charset val="129"/>
    </font>
    <font>
      <u/>
      <sz val="11"/>
      <color indexed="20"/>
      <name val="Calibri"/>
      <family val="2"/>
      <charset val="129"/>
    </font>
    <font>
      <b/>
      <sz val="11"/>
      <color indexed="8"/>
      <name val="Calibri"/>
      <family val="2"/>
      <charset val="129"/>
    </font>
    <font>
      <sz val="11"/>
      <color indexed="9"/>
      <name val="Calibri"/>
      <family val="2"/>
      <charset val="129"/>
    </font>
    <font>
      <sz val="11"/>
      <color indexed="10"/>
      <name val="Calibri"/>
      <family val="2"/>
      <charset val="129"/>
    </font>
    <font>
      <b/>
      <sz val="11"/>
      <color indexed="52"/>
      <name val="Calibri"/>
      <family val="2"/>
      <charset val="129"/>
    </font>
    <font>
      <b/>
      <sz val="11"/>
      <color indexed="9"/>
      <name val="Calibri"/>
      <family val="2"/>
      <charset val="129"/>
    </font>
    <font>
      <i/>
      <sz val="11"/>
      <color indexed="23"/>
      <name val="Calibri"/>
      <family val="2"/>
      <charset val="129"/>
    </font>
    <font>
      <sz val="11"/>
      <color indexed="20"/>
      <name val="Calibri"/>
      <family val="2"/>
      <charset val="129"/>
    </font>
    <font>
      <b/>
      <sz val="18"/>
      <color indexed="56"/>
      <name val="Cambria"/>
      <family val="2"/>
      <charset val="129"/>
    </font>
    <font>
      <b/>
      <sz val="15"/>
      <color indexed="56"/>
      <name val="Calibri"/>
      <family val="2"/>
      <charset val="129"/>
    </font>
    <font>
      <b/>
      <sz val="13"/>
      <color indexed="56"/>
      <name val="Calibri"/>
      <family val="2"/>
      <charset val="129"/>
    </font>
    <font>
      <b/>
      <sz val="11"/>
      <color indexed="56"/>
      <name val="Calibri"/>
      <family val="2"/>
      <charset val="129"/>
    </font>
    <font>
      <b/>
      <sz val="11"/>
      <color indexed="63"/>
      <name val="Calibri"/>
      <family val="2"/>
      <charset val="129"/>
    </font>
    <font>
      <sz val="11"/>
      <color indexed="17"/>
      <name val="Calibri"/>
      <family val="2"/>
      <charset val="129"/>
    </font>
    <font>
      <sz val="11"/>
      <color indexed="62"/>
      <name val="Calibri"/>
      <family val="2"/>
      <charset val="129"/>
    </font>
    <font>
      <u/>
      <sz val="11"/>
      <color indexed="12"/>
      <name val="Calibri"/>
      <family val="2"/>
      <charset val="129"/>
    </font>
    <font>
      <sz val="11"/>
      <color indexed="60"/>
      <name val="Calibri"/>
      <family val="2"/>
      <charset val="129"/>
    </font>
    <font>
      <sz val="10"/>
      <color indexed="72"/>
      <name val="MS Sans Serif"/>
      <family val="2"/>
    </font>
    <font>
      <b/>
      <sz val="9"/>
      <color indexed="9"/>
      <name val="Tahoma"/>
      <family val="2"/>
    </font>
    <font>
      <sz val="10"/>
      <name val="ＭＳ ゴシック"/>
      <family val="3"/>
      <charset val="129"/>
    </font>
    <font>
      <sz val="10"/>
      <name val="?? ????"/>
      <family val="3"/>
      <charset val="129"/>
    </font>
    <font>
      <sz val="12"/>
      <name val="Tms Rmn"/>
      <family val="1"/>
    </font>
    <font>
      <sz val="11"/>
      <name val="ＭＳ Ｐゴシック"/>
      <family val="2"/>
      <charset val="128"/>
    </font>
    <font>
      <sz val="11"/>
      <color indexed="8"/>
      <name val="宋体"/>
      <family val="3"/>
      <charset val="134"/>
    </font>
    <font>
      <sz val="9"/>
      <name val="Helv"/>
    </font>
    <font>
      <b/>
      <sz val="13"/>
      <color indexed="56"/>
      <name val="Arial"/>
      <family val="2"/>
    </font>
    <font>
      <b/>
      <sz val="11"/>
      <color indexed="62"/>
      <name val="Calibri"/>
      <family val="2"/>
    </font>
    <font>
      <b/>
      <sz val="14"/>
      <name val="Helv"/>
    </font>
    <font>
      <b/>
      <i/>
      <sz val="16"/>
      <name val="Helv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b/>
      <vertAlign val="superscript"/>
      <sz val="16"/>
      <name val="Trebuchet MS"/>
      <family val="2"/>
    </font>
    <font>
      <b/>
      <sz val="11"/>
      <name val="Times New Roman"/>
      <family val="1"/>
    </font>
    <font>
      <sz val="8"/>
      <color indexed="13"/>
      <name val="Helv"/>
    </font>
    <font>
      <sz val="10"/>
      <name val="Courier"/>
      <family val="3"/>
    </font>
    <font>
      <sz val="11"/>
      <color theme="1"/>
      <name val="Calibri"/>
      <family val="3"/>
      <charset val="128"/>
      <scheme val="minor"/>
    </font>
    <font>
      <sz val="11"/>
      <color theme="1"/>
      <name val="Calibri"/>
      <family val="2"/>
    </font>
    <font>
      <sz val="11"/>
      <name val="Calibri"/>
      <family val="2"/>
    </font>
    <font>
      <b/>
      <sz val="13"/>
      <color indexed="56"/>
      <name val="Calibri"/>
      <family val="2"/>
      <scheme val="minor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8"/>
      <color indexed="62"/>
      <name val="Cambria"/>
      <family val="2"/>
    </font>
    <font>
      <sz val="11"/>
      <color indexed="53"/>
      <name val="Calibri"/>
      <family val="2"/>
    </font>
    <font>
      <sz val="10"/>
      <color theme="1"/>
      <name val="Calibri"/>
      <family val="2"/>
    </font>
    <font>
      <sz val="10"/>
      <color indexed="12"/>
      <name val="Arial"/>
      <family val="2"/>
    </font>
    <font>
      <sz val="8"/>
      <color indexed="12"/>
      <name val="Arial"/>
      <family val="2"/>
    </font>
    <font>
      <sz val="8"/>
      <name val="Times New Roman"/>
      <family val="1"/>
    </font>
    <font>
      <b/>
      <sz val="8"/>
      <name val="Helv"/>
    </font>
    <font>
      <b/>
      <sz val="8"/>
      <name val="Helvetica"/>
      <family val="2"/>
    </font>
    <font>
      <sz val="12"/>
      <color indexed="12"/>
      <name val="Times New Roman"/>
      <family val="1"/>
    </font>
    <font>
      <sz val="10"/>
      <name val="Times New Roman"/>
      <family val="1"/>
    </font>
    <font>
      <sz val="12"/>
      <name val="Times New Roman"/>
      <family val="1"/>
    </font>
    <font>
      <sz val="10"/>
      <name val="Tms Rmn"/>
    </font>
    <font>
      <sz val="10"/>
      <color indexed="8"/>
      <name val="MS Sans Serif"/>
      <family val="2"/>
    </font>
    <font>
      <i/>
      <sz val="9"/>
      <color indexed="8"/>
      <name val="Arial"/>
      <family val="2"/>
    </font>
    <font>
      <sz val="8"/>
      <name val="Helv"/>
    </font>
    <font>
      <sz val="10"/>
      <name val="Helv"/>
    </font>
    <font>
      <b/>
      <sz val="11"/>
      <name val="Book Antiqua"/>
      <family val="1"/>
    </font>
    <font>
      <sz val="8"/>
      <color indexed="8"/>
      <name val="Times New Roman"/>
      <family val="1"/>
    </font>
    <font>
      <b/>
      <sz val="10"/>
      <name val="Times New Roman"/>
      <family val="1"/>
    </font>
    <font>
      <b/>
      <sz val="12"/>
      <name val="Times New Roman"/>
      <family val="1"/>
    </font>
    <font>
      <sz val="9"/>
      <name val="Times New Roman"/>
      <family val="1"/>
    </font>
    <font>
      <sz val="12"/>
      <color indexed="8"/>
      <name val="Times New Roman"/>
      <family val="1"/>
    </font>
    <font>
      <sz val="10"/>
      <color indexed="8"/>
      <name val="Book Antiqua"/>
      <family val="1"/>
    </font>
    <font>
      <sz val="8"/>
      <name val="Tms Rmn"/>
    </font>
    <font>
      <sz val="8"/>
      <color indexed="12"/>
      <name val="Tms Rmn"/>
      <family val="1"/>
    </font>
    <font>
      <sz val="8"/>
      <color indexed="12"/>
      <name val="Tms Rmn"/>
    </font>
    <font>
      <b/>
      <sz val="10"/>
      <color indexed="8"/>
      <name val="Times New Roman"/>
      <family val="1"/>
    </font>
    <font>
      <sz val="9"/>
      <color indexed="12"/>
      <name val="Arial"/>
      <family val="2"/>
    </font>
    <font>
      <sz val="10"/>
      <color indexed="18"/>
      <name val="Times New Roman"/>
      <family val="1"/>
    </font>
    <font>
      <sz val="11"/>
      <color indexed="12"/>
      <name val="Arial"/>
      <family val="2"/>
    </font>
    <font>
      <sz val="11"/>
      <name val="Tms Rmn"/>
      <family val="1"/>
    </font>
    <font>
      <sz val="11"/>
      <name val="Book Antiqua"/>
      <family val="1"/>
    </font>
    <font>
      <sz val="8"/>
      <name val="Palatino"/>
      <family val="1"/>
    </font>
    <font>
      <sz val="10"/>
      <color indexed="60"/>
      <name val="Arial"/>
      <family val="2"/>
    </font>
    <font>
      <sz val="10"/>
      <color indexed="24"/>
      <name val="Arial"/>
      <family val="2"/>
    </font>
    <font>
      <sz val="24"/>
      <name val="Arial"/>
      <family val="2"/>
    </font>
    <font>
      <sz val="10"/>
      <name val="MS Serif"/>
      <family val="1"/>
    </font>
    <font>
      <sz val="12"/>
      <color indexed="8"/>
      <name val="Book Antiqua"/>
      <family val="1"/>
    </font>
    <font>
      <sz val="10"/>
      <name val="Frutiger 45 Light"/>
      <family val="2"/>
    </font>
    <font>
      <sz val="10"/>
      <color indexed="8"/>
      <name val="Times New Roman"/>
      <family val="1"/>
    </font>
    <font>
      <sz val="10"/>
      <name val="Arial Narrow"/>
      <family val="2"/>
    </font>
    <font>
      <sz val="11"/>
      <name val="??"/>
      <family val="3"/>
      <charset val="129"/>
    </font>
    <font>
      <b/>
      <sz val="7"/>
      <color indexed="12"/>
      <name val="Helvetica"/>
      <family val="2"/>
    </font>
    <font>
      <u val="doubleAccounting"/>
      <sz val="10"/>
      <name val="Arial"/>
      <family val="2"/>
    </font>
    <font>
      <sz val="10"/>
      <color indexed="16"/>
      <name val="MS Serif"/>
      <family val="1"/>
    </font>
    <font>
      <b/>
      <sz val="10"/>
      <color indexed="42"/>
      <name val="Arial"/>
      <family val="2"/>
    </font>
    <font>
      <b/>
      <i/>
      <sz val="14"/>
      <name val="Tms Rmn"/>
    </font>
    <font>
      <sz val="11"/>
      <name val="Times New Roman"/>
      <family val="1"/>
    </font>
    <font>
      <sz val="8"/>
      <color indexed="8"/>
      <name val="Helvetica"/>
      <family val="2"/>
    </font>
    <font>
      <sz val="10"/>
      <color indexed="42"/>
      <name val="Arial"/>
      <family val="2"/>
    </font>
    <font>
      <sz val="12"/>
      <color indexed="9"/>
      <name val="Times New Roman"/>
      <family val="1"/>
    </font>
    <font>
      <sz val="20"/>
      <name val="Times New Roman"/>
      <family val="1"/>
    </font>
    <font>
      <sz val="16"/>
      <name val="Times New Roman"/>
      <family val="1"/>
    </font>
    <font>
      <sz val="9"/>
      <name val="Futura UBS Bk"/>
      <family val="2"/>
    </font>
    <font>
      <b/>
      <sz val="12"/>
      <name val="Tms Rmn"/>
    </font>
    <font>
      <b/>
      <i/>
      <sz val="22"/>
      <name val="Times New Roman"/>
      <family val="1"/>
    </font>
    <font>
      <u/>
      <sz val="11"/>
      <color indexed="8"/>
      <name val="Calibri"/>
      <family val="2"/>
    </font>
    <font>
      <b/>
      <sz val="10"/>
      <color indexed="12"/>
      <name val="Arial"/>
      <family val="2"/>
    </font>
    <font>
      <sz val="8"/>
      <color indexed="39"/>
      <name val="Arial"/>
      <family val="2"/>
    </font>
    <font>
      <sz val="8"/>
      <name val="Arial Narrow"/>
      <family val="2"/>
    </font>
    <font>
      <sz val="10"/>
      <color indexed="10"/>
      <name val="Times New Roman"/>
      <family val="1"/>
    </font>
    <font>
      <sz val="10"/>
      <name val="GillSans Light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b/>
      <sz val="22"/>
      <color indexed="16"/>
      <name val="Arial"/>
      <family val="2"/>
    </font>
    <font>
      <sz val="8"/>
      <color indexed="22"/>
      <name val="Arial"/>
      <family val="2"/>
    </font>
    <font>
      <i/>
      <sz val="16"/>
      <name val="Times New Roman"/>
      <family val="1"/>
    </font>
    <font>
      <sz val="12"/>
      <color indexed="9"/>
      <name val="Helv"/>
    </font>
    <font>
      <sz val="10"/>
      <color indexed="17"/>
      <name val="Arial"/>
      <family val="2"/>
    </font>
    <font>
      <b/>
      <sz val="11"/>
      <name val="Helv"/>
    </font>
    <font>
      <b/>
      <sz val="10"/>
      <color indexed="17"/>
      <name val="Arial"/>
      <family val="2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perscript"/>
      <sz val="10"/>
      <color rgb="FFFFB50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sz val="9"/>
      <color rgb="FF000000"/>
      <name val="Arial"/>
      <family val="2"/>
    </font>
  </fonts>
  <fills count="7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B500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7CBCA"/>
        <bgColor indexed="64"/>
      </patternFill>
    </fill>
    <fill>
      <patternFill patternType="solid">
        <fgColor indexed="26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13"/>
      </patternFill>
    </fill>
    <fill>
      <patternFill patternType="solid">
        <fgColor indexed="40"/>
        <bgColor indexed="64"/>
      </patternFill>
    </fill>
    <fill>
      <patternFill patternType="solid">
        <fgColor indexed="12"/>
      </patternFill>
    </fill>
    <fill>
      <patternFill patternType="solid">
        <fgColor indexed="8"/>
      </patternFill>
    </fill>
    <fill>
      <patternFill patternType="solid">
        <fgColor indexed="54"/>
      </patternFill>
    </fill>
    <fill>
      <patternFill patternType="lightGray">
        <fgColor indexed="12"/>
      </patternFill>
    </fill>
    <fill>
      <patternFill patternType="gray0625">
        <fgColor indexed="12"/>
        <bgColor indexed="9"/>
      </patternFill>
    </fill>
    <fill>
      <patternFill patternType="solid">
        <fgColor indexed="9"/>
        <bgColor indexed="9"/>
      </patternFill>
    </fill>
    <fill>
      <patternFill patternType="solid">
        <fgColor indexed="15"/>
      </patternFill>
    </fill>
    <fill>
      <patternFill patternType="gray0625">
        <fgColor indexed="22"/>
      </patternFill>
    </fill>
    <fill>
      <patternFill patternType="solid">
        <fgColor theme="7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10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10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n">
        <color indexed="8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/>
      <bottom style="thin">
        <color indexed="44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 style="medium">
        <color indexed="10"/>
      </left>
      <right style="medium">
        <color indexed="10"/>
      </right>
      <top style="hair">
        <color indexed="10"/>
      </top>
      <bottom style="hair">
        <color indexed="1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/>
      <top style="dotted">
        <color indexed="64"/>
      </top>
      <bottom style="dotted">
        <color indexed="64"/>
      </bottom>
      <diagonal/>
    </border>
  </borders>
  <cellStyleXfs count="1005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63" fillId="0" borderId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01" fillId="15" borderId="23" applyNumberFormat="0" applyFont="0" applyAlignment="0" applyProtection="0"/>
    <xf numFmtId="0" fontId="102" fillId="0" borderId="24" applyNumberFormat="0" applyFill="0" applyAlignment="0" applyProtection="0"/>
    <xf numFmtId="0" fontId="103" fillId="0" borderId="0" applyNumberFormat="0" applyFill="0" applyBorder="0" applyAlignment="0" applyProtection="0">
      <alignment vertical="top"/>
      <protection locked="0"/>
    </xf>
    <xf numFmtId="0" fontId="104" fillId="0" borderId="25" applyNumberFormat="0" applyFill="0" applyAlignment="0" applyProtection="0"/>
    <xf numFmtId="0" fontId="105" fillId="16" borderId="0" applyNumberFormat="0" applyBorder="0" applyAlignment="0" applyProtection="0"/>
    <xf numFmtId="0" fontId="105" fillId="17" borderId="0" applyNumberFormat="0" applyBorder="0" applyAlignment="0" applyProtection="0"/>
    <xf numFmtId="0" fontId="105" fillId="18" borderId="0" applyNumberFormat="0" applyBorder="0" applyAlignment="0" applyProtection="0"/>
    <xf numFmtId="0" fontId="105" fillId="19" borderId="0" applyNumberFormat="0" applyBorder="0" applyAlignment="0" applyProtection="0"/>
    <xf numFmtId="0" fontId="105" fillId="20" borderId="0" applyNumberFormat="0" applyBorder="0" applyAlignment="0" applyProtection="0"/>
    <xf numFmtId="0" fontId="105" fillId="21" borderId="0" applyNumberFormat="0" applyBorder="0" applyAlignment="0" applyProtection="0"/>
    <xf numFmtId="0" fontId="106" fillId="0" borderId="0" applyNumberFormat="0" applyFill="0" applyBorder="0" applyAlignment="0" applyProtection="0"/>
    <xf numFmtId="0" fontId="107" fillId="22" borderId="26" applyNumberFormat="0" applyAlignment="0" applyProtection="0"/>
    <xf numFmtId="182" fontId="64" fillId="0" borderId="0">
      <alignment horizontal="left"/>
    </xf>
    <xf numFmtId="186" fontId="65" fillId="0" borderId="0">
      <alignment horizontal="left"/>
    </xf>
    <xf numFmtId="0" fontId="108" fillId="23" borderId="27" applyNumberFormat="0" applyAlignment="0" applyProtection="0"/>
    <xf numFmtId="0" fontId="109" fillId="0" borderId="0" applyNumberFormat="0" applyFill="0" applyBorder="0" applyAlignment="0" applyProtection="0"/>
    <xf numFmtId="0" fontId="101" fillId="24" borderId="0" applyNumberFormat="0" applyBorder="0" applyAlignment="0" applyProtection="0"/>
    <xf numFmtId="0" fontId="101" fillId="25" borderId="0" applyNumberFormat="0" applyBorder="0" applyAlignment="0" applyProtection="0"/>
    <xf numFmtId="0" fontId="101" fillId="26" borderId="0" applyNumberFormat="0" applyBorder="0" applyAlignment="0" applyProtection="0"/>
    <xf numFmtId="0" fontId="101" fillId="27" borderId="0" applyNumberFormat="0" applyBorder="0" applyAlignment="0" applyProtection="0"/>
    <xf numFmtId="0" fontId="101" fillId="28" borderId="0" applyNumberFormat="0" applyBorder="0" applyAlignment="0" applyProtection="0"/>
    <xf numFmtId="0" fontId="101" fillId="29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29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29" borderId="0" applyNumberFormat="0" applyBorder="0" applyAlignment="0" applyProtection="0"/>
    <xf numFmtId="0" fontId="66" fillId="24" borderId="0" applyNumberFormat="0" applyBorder="0" applyAlignment="0" applyProtection="0">
      <alignment vertical="center"/>
    </xf>
    <xf numFmtId="0" fontId="66" fillId="25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66" fillId="28" borderId="0" applyNumberFormat="0" applyBorder="0" applyAlignment="0" applyProtection="0">
      <alignment vertical="center"/>
    </xf>
    <xf numFmtId="0" fontId="66" fillId="29" borderId="0" applyNumberFormat="0" applyBorder="0" applyAlignment="0" applyProtection="0">
      <alignment vertical="center"/>
    </xf>
    <xf numFmtId="0" fontId="110" fillId="25" borderId="0" applyNumberFormat="0" applyBorder="0" applyAlignment="0" applyProtection="0"/>
    <xf numFmtId="0" fontId="101" fillId="30" borderId="0" applyNumberFormat="0" applyBorder="0" applyAlignment="0" applyProtection="0"/>
    <xf numFmtId="0" fontId="101" fillId="31" borderId="0" applyNumberFormat="0" applyBorder="0" applyAlignment="0" applyProtection="0"/>
    <xf numFmtId="0" fontId="101" fillId="32" borderId="0" applyNumberFormat="0" applyBorder="0" applyAlignment="0" applyProtection="0"/>
    <xf numFmtId="0" fontId="101" fillId="27" borderId="0" applyNumberFormat="0" applyBorder="0" applyAlignment="0" applyProtection="0"/>
    <xf numFmtId="0" fontId="101" fillId="30" borderId="0" applyNumberFormat="0" applyBorder="0" applyAlignment="0" applyProtection="0"/>
    <xf numFmtId="0" fontId="101" fillId="33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27" borderId="0" applyNumberFormat="0" applyBorder="0" applyAlignment="0" applyProtection="0"/>
    <xf numFmtId="0" fontId="41" fillId="30" borderId="0" applyNumberFormat="0" applyBorder="0" applyAlignment="0" applyProtection="0"/>
    <xf numFmtId="0" fontId="41" fillId="33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27" borderId="0" applyNumberFormat="0" applyBorder="0" applyAlignment="0" applyProtection="0"/>
    <xf numFmtId="0" fontId="41" fillId="30" borderId="0" applyNumberFormat="0" applyBorder="0" applyAlignment="0" applyProtection="0"/>
    <xf numFmtId="0" fontId="41" fillId="33" borderId="0" applyNumberFormat="0" applyBorder="0" applyAlignment="0" applyProtection="0"/>
    <xf numFmtId="0" fontId="66" fillId="30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66" fillId="32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6" fillId="33" borderId="0" applyNumberFormat="0" applyBorder="0" applyAlignment="0" applyProtection="0">
      <alignment vertical="center"/>
    </xf>
    <xf numFmtId="0" fontId="105" fillId="34" borderId="0" applyNumberFormat="0" applyBorder="0" applyAlignment="0" applyProtection="0"/>
    <xf numFmtId="0" fontId="105" fillId="31" borderId="0" applyNumberFormat="0" applyBorder="0" applyAlignment="0" applyProtection="0"/>
    <xf numFmtId="0" fontId="105" fillId="32" borderId="0" applyNumberFormat="0" applyBorder="0" applyAlignment="0" applyProtection="0"/>
    <xf numFmtId="0" fontId="105" fillId="19" borderId="0" applyNumberFormat="0" applyBorder="0" applyAlignment="0" applyProtection="0"/>
    <xf numFmtId="0" fontId="105" fillId="20" borderId="0" applyNumberFormat="0" applyBorder="0" applyAlignment="0" applyProtection="0"/>
    <xf numFmtId="0" fontId="105" fillId="35" borderId="0" applyNumberFormat="0" applyBorder="0" applyAlignment="0" applyProtection="0"/>
    <xf numFmtId="0" fontId="42" fillId="34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35" borderId="0" applyNumberFormat="0" applyBorder="0" applyAlignment="0" applyProtection="0"/>
    <xf numFmtId="0" fontId="42" fillId="34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35" borderId="0" applyNumberFormat="0" applyBorder="0" applyAlignment="0" applyProtection="0"/>
    <xf numFmtId="0" fontId="67" fillId="34" borderId="0" applyNumberFormat="0" applyBorder="0" applyAlignment="0" applyProtection="0">
      <alignment vertical="center"/>
    </xf>
    <xf numFmtId="0" fontId="67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67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35" borderId="0" applyNumberFormat="0" applyBorder="0" applyAlignment="0" applyProtection="0">
      <alignment vertical="center"/>
    </xf>
    <xf numFmtId="0" fontId="111" fillId="0" borderId="0" applyNumberFormat="0" applyFill="0" applyBorder="0" applyAlignment="0" applyProtection="0"/>
    <xf numFmtId="0" fontId="112" fillId="0" borderId="28" applyNumberFormat="0" applyFill="0" applyAlignment="0" applyProtection="0"/>
    <xf numFmtId="0" fontId="113" fillId="0" borderId="29" applyNumberFormat="0" applyFill="0" applyAlignment="0" applyProtection="0"/>
    <xf numFmtId="0" fontId="114" fillId="0" borderId="30" applyNumberFormat="0" applyFill="0" applyAlignment="0" applyProtection="0"/>
    <xf numFmtId="0" fontId="114" fillId="0" borderId="0" applyNumberFormat="0" applyFill="0" applyBorder="0" applyAlignment="0" applyProtection="0"/>
    <xf numFmtId="0" fontId="115" fillId="22" borderId="31" applyNumberFormat="0" applyAlignment="0" applyProtection="0"/>
    <xf numFmtId="0" fontId="116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42" fillId="18" borderId="0" applyNumberFormat="0" applyBorder="0" applyAlignment="0" applyProtection="0"/>
    <xf numFmtId="0" fontId="42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42" fillId="18" borderId="0" applyNumberFormat="0" applyBorder="0" applyAlignment="0" applyProtection="0"/>
    <xf numFmtId="0" fontId="42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117" fillId="29" borderId="26" applyNumberFormat="0" applyAlignment="0" applyProtection="0"/>
    <xf numFmtId="0" fontId="55" fillId="22" borderId="31" applyNumberFormat="0" applyAlignment="0" applyProtection="0"/>
    <xf numFmtId="0" fontId="43" fillId="25" borderId="0" applyNumberFormat="0" applyBorder="0" applyAlignment="0" applyProtection="0"/>
    <xf numFmtId="0" fontId="44" fillId="22" borderId="26" applyNumberFormat="0" applyAlignment="0" applyProtection="0"/>
    <xf numFmtId="0" fontId="44" fillId="22" borderId="26" applyNumberFormat="0" applyAlignment="0" applyProtection="0"/>
    <xf numFmtId="185" fontId="68" fillId="0" borderId="0" applyFont="0" applyFill="0" applyBorder="0" applyAlignment="0" applyProtection="0">
      <alignment horizontal="right"/>
    </xf>
    <xf numFmtId="0" fontId="69" fillId="0" borderId="0" applyNumberFormat="0" applyFill="0" applyBorder="0" applyAlignment="0" applyProtection="0"/>
    <xf numFmtId="0" fontId="44" fillId="22" borderId="26" applyNumberFormat="0" applyAlignment="0" applyProtection="0"/>
    <xf numFmtId="0" fontId="45" fillId="23" borderId="27" applyNumberFormat="0" applyAlignment="0" applyProtection="0"/>
    <xf numFmtId="0" fontId="118" fillId="0" borderId="0" applyNumberFormat="0" applyFill="0" applyBorder="0" applyAlignment="0" applyProtection="0">
      <alignment vertical="top"/>
      <protection locked="0"/>
    </xf>
    <xf numFmtId="43" fontId="17" fillId="0" borderId="0" applyFont="0" applyFill="0" applyBorder="0" applyAlignment="0" applyProtection="0"/>
    <xf numFmtId="41" fontId="41" fillId="0" borderId="0" applyFont="0" applyFill="0" applyBorder="0" applyAlignment="0" applyProtection="0"/>
    <xf numFmtId="18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45" fillId="23" borderId="27" applyNumberFormat="0" applyAlignment="0" applyProtection="0"/>
    <xf numFmtId="44" fontId="17" fillId="0" borderId="0" applyFont="0" applyFill="0" applyBorder="0" applyAlignment="0" applyProtection="0"/>
    <xf numFmtId="44" fontId="41" fillId="0" borderId="0" applyFont="0" applyFill="0" applyBorder="0" applyAlignment="0" applyProtection="0"/>
    <xf numFmtId="0" fontId="52" fillId="29" borderId="26" applyNumberFormat="0" applyAlignment="0" applyProtection="0"/>
    <xf numFmtId="0" fontId="57" fillId="0" borderId="25" applyNumberFormat="0" applyFill="0" applyAlignment="0" applyProtection="0"/>
    <xf numFmtId="0" fontId="47" fillId="0" borderId="0" applyNumberFormat="0" applyFill="0" applyBorder="0" applyAlignment="0" applyProtection="0"/>
    <xf numFmtId="181" fontId="17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53" fillId="0" borderId="24" applyNumberFormat="0" applyFill="0" applyAlignment="0" applyProtection="0"/>
    <xf numFmtId="0" fontId="48" fillId="26" borderId="0" applyNumberFormat="0" applyBorder="0" applyAlignment="0" applyProtection="0"/>
    <xf numFmtId="0" fontId="48" fillId="26" borderId="0" applyNumberFormat="0" applyBorder="0" applyAlignment="0" applyProtection="0"/>
    <xf numFmtId="38" fontId="37" fillId="36" borderId="0" applyNumberFormat="0" applyBorder="0" applyAlignment="0" applyProtection="0"/>
    <xf numFmtId="0" fontId="48" fillId="26" borderId="0" applyNumberFormat="0" applyBorder="0" applyAlignment="0" applyProtection="0"/>
    <xf numFmtId="176" fontId="70" fillId="0" borderId="0" applyNumberFormat="0" applyFill="0" applyBorder="0" applyProtection="0">
      <alignment horizontal="right"/>
    </xf>
    <xf numFmtId="0" fontId="61" fillId="0" borderId="18" applyNumberFormat="0" applyAlignment="0" applyProtection="0">
      <alignment horizontal="left" vertical="center"/>
    </xf>
    <xf numFmtId="0" fontId="61" fillId="0" borderId="16">
      <alignment horizontal="left" vertical="center"/>
    </xf>
    <xf numFmtId="0" fontId="49" fillId="0" borderId="28" applyNumberFormat="0" applyFill="0" applyAlignment="0" applyProtection="0"/>
    <xf numFmtId="0" fontId="50" fillId="0" borderId="29" applyNumberFormat="0" applyFill="0" applyAlignment="0" applyProtection="0"/>
    <xf numFmtId="0" fontId="51" fillId="0" borderId="30" applyNumberFormat="0" applyFill="0" applyAlignment="0" applyProtection="0"/>
    <xf numFmtId="0" fontId="51" fillId="0" borderId="0" applyNumberFormat="0" applyFill="0" applyBorder="0" applyAlignment="0" applyProtection="0"/>
    <xf numFmtId="0" fontId="52" fillId="29" borderId="26" applyNumberFormat="0" applyAlignment="0" applyProtection="0"/>
    <xf numFmtId="10" fontId="37" fillId="37" borderId="22" applyNumberFormat="0" applyBorder="0" applyAlignment="0" applyProtection="0"/>
    <xf numFmtId="0" fontId="52" fillId="29" borderId="26" applyNumberFormat="0" applyAlignment="0" applyProtection="0"/>
    <xf numFmtId="0" fontId="49" fillId="0" borderId="28" applyNumberFormat="0" applyFill="0" applyAlignment="0" applyProtection="0"/>
    <xf numFmtId="0" fontId="50" fillId="0" borderId="29" applyNumberFormat="0" applyFill="0" applyAlignment="0" applyProtection="0"/>
    <xf numFmtId="0" fontId="51" fillId="0" borderId="30" applyNumberFormat="0" applyFill="0" applyAlignment="0" applyProtection="0"/>
    <xf numFmtId="0" fontId="51" fillId="0" borderId="0" applyNumberFormat="0" applyFill="0" applyBorder="0" applyAlignment="0" applyProtection="0"/>
    <xf numFmtId="0" fontId="53" fillId="0" borderId="24" applyNumberFormat="0" applyFill="0" applyAlignment="0" applyProtection="0"/>
    <xf numFmtId="0" fontId="54" fillId="38" borderId="0" applyNumberFormat="0" applyBorder="0" applyAlignment="0" applyProtection="0"/>
    <xf numFmtId="0" fontId="54" fillId="38" borderId="0" applyNumberFormat="0" applyBorder="0" applyAlignment="0" applyProtection="0"/>
    <xf numFmtId="37" fontId="71" fillId="0" borderId="0"/>
    <xf numFmtId="184" fontId="73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41" fillId="0" borderId="0"/>
    <xf numFmtId="37" fontId="74" fillId="0" borderId="0"/>
    <xf numFmtId="0" fontId="41" fillId="0" borderId="0"/>
    <xf numFmtId="39" fontId="75" fillId="0" borderId="0"/>
    <xf numFmtId="0" fontId="72" fillId="0" borderId="0"/>
    <xf numFmtId="0" fontId="17" fillId="0" borderId="0"/>
    <xf numFmtId="0" fontId="17" fillId="0" borderId="0"/>
    <xf numFmtId="0" fontId="46" fillId="15" borderId="23" applyNumberFormat="0" applyFont="0" applyAlignment="0" applyProtection="0"/>
    <xf numFmtId="0" fontId="17" fillId="15" borderId="23" applyNumberFormat="0" applyFont="0" applyAlignment="0" applyProtection="0"/>
    <xf numFmtId="0" fontId="17" fillId="15" borderId="23" applyNumberFormat="0" applyFont="0" applyAlignment="0" applyProtection="0"/>
    <xf numFmtId="0" fontId="119" fillId="38" borderId="0" applyNumberFormat="0" applyBorder="0" applyAlignment="0" applyProtection="0"/>
    <xf numFmtId="0" fontId="43" fillId="25" borderId="0" applyNumberFormat="0" applyBorder="0" applyAlignment="0" applyProtection="0"/>
    <xf numFmtId="0" fontId="55" fillId="22" borderId="31" applyNumberFormat="0" applyAlignment="0" applyProtection="0"/>
    <xf numFmtId="9" fontId="17" fillId="0" borderId="0" applyFont="0" applyFill="0" applyBorder="0" applyAlignment="0" applyProtection="0"/>
    <xf numFmtId="175" fontId="17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60" fillId="0" borderId="0" applyNumberFormat="0" applyFont="0" applyFill="0" applyBorder="0" applyAlignment="0" applyProtection="0">
      <alignment horizontal="left"/>
    </xf>
    <xf numFmtId="15" fontId="60" fillId="0" borderId="0" applyFont="0" applyFill="0" applyBorder="0" applyAlignment="0" applyProtection="0"/>
    <xf numFmtId="4" fontId="60" fillId="0" borderId="0" applyFont="0" applyFill="0" applyBorder="0" applyAlignment="0" applyProtection="0"/>
    <xf numFmtId="0" fontId="59" fillId="0" borderId="7">
      <alignment horizontal="center"/>
    </xf>
    <xf numFmtId="3" fontId="60" fillId="0" borderId="0" applyFont="0" applyFill="0" applyBorder="0" applyAlignment="0" applyProtection="0"/>
    <xf numFmtId="0" fontId="60" fillId="39" borderId="0" applyNumberFormat="0" applyFont="0" applyBorder="0" applyAlignment="0" applyProtection="0"/>
    <xf numFmtId="4" fontId="76" fillId="40" borderId="31" applyNumberFormat="0" applyProtection="0">
      <alignment vertical="center"/>
    </xf>
    <xf numFmtId="4" fontId="77" fillId="40" borderId="31" applyNumberFormat="0" applyProtection="0">
      <alignment vertical="center"/>
    </xf>
    <xf numFmtId="4" fontId="76" fillId="40" borderId="31" applyNumberFormat="0" applyProtection="0">
      <alignment horizontal="left" vertical="center" indent="1"/>
    </xf>
    <xf numFmtId="4" fontId="76" fillId="40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76" fillId="42" borderId="31" applyNumberFormat="0" applyProtection="0">
      <alignment horizontal="right" vertical="center"/>
    </xf>
    <xf numFmtId="4" fontId="76" fillId="43" borderId="31" applyNumberFormat="0" applyProtection="0">
      <alignment horizontal="right" vertical="center"/>
    </xf>
    <xf numFmtId="4" fontId="76" fillId="44" borderId="31" applyNumberFormat="0" applyProtection="0">
      <alignment horizontal="right" vertical="center"/>
    </xf>
    <xf numFmtId="4" fontId="76" fillId="45" borderId="31" applyNumberFormat="0" applyProtection="0">
      <alignment horizontal="right" vertical="center"/>
    </xf>
    <xf numFmtId="4" fontId="76" fillId="46" borderId="31" applyNumberFormat="0" applyProtection="0">
      <alignment horizontal="right" vertical="center"/>
    </xf>
    <xf numFmtId="4" fontId="76" fillId="47" borderId="31" applyNumberFormat="0" applyProtection="0">
      <alignment horizontal="right" vertical="center"/>
    </xf>
    <xf numFmtId="4" fontId="76" fillId="48" borderId="31" applyNumberFormat="0" applyProtection="0">
      <alignment horizontal="right" vertical="center"/>
    </xf>
    <xf numFmtId="4" fontId="76" fillId="49" borderId="31" applyNumberFormat="0" applyProtection="0">
      <alignment horizontal="right" vertical="center"/>
    </xf>
    <xf numFmtId="4" fontId="76" fillId="50" borderId="31" applyNumberFormat="0" applyProtection="0">
      <alignment horizontal="right" vertical="center"/>
    </xf>
    <xf numFmtId="4" fontId="78" fillId="51" borderId="31" applyNumberFormat="0" applyProtection="0">
      <alignment horizontal="left" vertical="center" indent="1"/>
    </xf>
    <xf numFmtId="4" fontId="76" fillId="52" borderId="32" applyNumberFormat="0" applyProtection="0">
      <alignment horizontal="left" vertical="center" indent="1"/>
    </xf>
    <xf numFmtId="4" fontId="79" fillId="53" borderId="0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76" fillId="37" borderId="31" applyNumberFormat="0" applyProtection="0">
      <alignment vertical="center"/>
    </xf>
    <xf numFmtId="4" fontId="77" fillId="37" borderId="31" applyNumberFormat="0" applyProtection="0">
      <alignment vertical="center"/>
    </xf>
    <xf numFmtId="4" fontId="76" fillId="37" borderId="31" applyNumberFormat="0" applyProtection="0">
      <alignment horizontal="left" vertical="center" indent="1"/>
    </xf>
    <xf numFmtId="4" fontId="76" fillId="37" borderId="31" applyNumberFormat="0" applyProtection="0">
      <alignment horizontal="left" vertical="center" indent="1"/>
    </xf>
    <xf numFmtId="4" fontId="76" fillId="52" borderId="31" applyNumberFormat="0" applyProtection="0">
      <alignment horizontal="right" vertical="center"/>
    </xf>
    <xf numFmtId="4" fontId="77" fillId="52" borderId="31" applyNumberFormat="0" applyProtection="0">
      <alignment horizontal="right" vertical="center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80" fillId="0" borderId="0"/>
    <xf numFmtId="4" fontId="81" fillId="52" borderId="31" applyNumberFormat="0" applyProtection="0">
      <alignment horizontal="right" vertical="center"/>
    </xf>
    <xf numFmtId="0" fontId="43" fillId="25" borderId="0" applyNumberFormat="0" applyBorder="0" applyAlignment="0" applyProtection="0"/>
    <xf numFmtId="0" fontId="63" fillId="0" borderId="0"/>
    <xf numFmtId="0" fontId="63" fillId="0" borderId="0"/>
    <xf numFmtId="0" fontId="82" fillId="0" borderId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83" fillId="0" borderId="0" applyNumberFormat="0" applyFill="0" applyBorder="0" applyAlignment="0" applyProtection="0"/>
    <xf numFmtId="0" fontId="49" fillId="0" borderId="28" applyNumberFormat="0" applyFill="0" applyAlignment="0" applyProtection="0"/>
    <xf numFmtId="0" fontId="50" fillId="0" borderId="29" applyNumberFormat="0" applyFill="0" applyAlignment="0" applyProtection="0"/>
    <xf numFmtId="0" fontId="51" fillId="0" borderId="30" applyNumberFormat="0" applyFill="0" applyAlignment="0" applyProtection="0"/>
    <xf numFmtId="0" fontId="51" fillId="0" borderId="0" applyNumberFormat="0" applyFill="0" applyBorder="0" applyAlignment="0" applyProtection="0"/>
    <xf numFmtId="0" fontId="55" fillId="22" borderId="31" applyNumberFormat="0" applyAlignment="0" applyProtection="0"/>
    <xf numFmtId="0" fontId="47" fillId="0" borderId="0" applyNumberFormat="0" applyFill="0" applyBorder="0" applyAlignment="0" applyProtection="0"/>
    <xf numFmtId="0" fontId="53" fillId="0" borderId="24" applyNumberFormat="0" applyFill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45" fillId="23" borderId="27" applyNumberFormat="0" applyAlignment="0" applyProtection="0"/>
    <xf numFmtId="0" fontId="84" fillId="38" borderId="0" applyNumberFormat="0" applyBorder="0" applyAlignment="0" applyProtection="0">
      <alignment vertical="center"/>
    </xf>
    <xf numFmtId="0" fontId="66" fillId="15" borderId="23" applyNumberFormat="0" applyFont="0" applyAlignment="0" applyProtection="0">
      <alignment vertical="center"/>
    </xf>
    <xf numFmtId="0" fontId="85" fillId="0" borderId="25" applyNumberFormat="0" applyFill="0" applyAlignment="0" applyProtection="0">
      <alignment vertical="center"/>
    </xf>
    <xf numFmtId="0" fontId="86" fillId="25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8" fillId="0" borderId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1" fillId="0" borderId="29" applyNumberFormat="0" applyFill="0" applyAlignment="0" applyProtection="0">
      <alignment vertical="center"/>
    </xf>
    <xf numFmtId="0" fontId="92" fillId="0" borderId="30" applyNumberFormat="0" applyFill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3" fillId="23" borderId="27" applyNumberFormat="0" applyAlignment="0" applyProtection="0">
      <alignment vertical="center"/>
    </xf>
    <xf numFmtId="0" fontId="94" fillId="22" borderId="26" applyNumberFormat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67" fillId="18" borderId="0" applyNumberFormat="0" applyBorder="0" applyAlignment="0" applyProtection="0">
      <alignment vertical="center"/>
    </xf>
    <xf numFmtId="0" fontId="67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97" fillId="29" borderId="26" applyNumberFormat="0" applyAlignment="0" applyProtection="0">
      <alignment vertical="center"/>
    </xf>
    <xf numFmtId="0" fontId="98" fillId="22" borderId="31" applyNumberFormat="0" applyAlignment="0" applyProtection="0">
      <alignment vertical="center"/>
    </xf>
    <xf numFmtId="0" fontId="99" fillId="0" borderId="24" applyNumberFormat="0" applyFill="0" applyAlignment="0" applyProtection="0">
      <alignment vertical="center"/>
    </xf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0" fontId="60" fillId="0" borderId="0"/>
    <xf numFmtId="0" fontId="41" fillId="0" borderId="0"/>
    <xf numFmtId="0" fontId="41" fillId="0" borderId="0"/>
    <xf numFmtId="0" fontId="1" fillId="0" borderId="0"/>
    <xf numFmtId="0" fontId="41" fillId="0" borderId="0"/>
    <xf numFmtId="0" fontId="1" fillId="0" borderId="0"/>
    <xf numFmtId="43" fontId="1" fillId="0" borderId="0" applyFont="0" applyFill="0" applyBorder="0" applyAlignment="0" applyProtection="0"/>
    <xf numFmtId="0" fontId="120" fillId="0" borderId="0"/>
    <xf numFmtId="0" fontId="17" fillId="0" borderId="0"/>
    <xf numFmtId="0" fontId="121" fillId="61" borderId="36">
      <alignment vertical="center"/>
    </xf>
    <xf numFmtId="0" fontId="17" fillId="0" borderId="0" applyNumberFormat="0" applyFill="0" applyBorder="0" applyAlignment="0" applyProtection="0"/>
    <xf numFmtId="190" fontId="122" fillId="0" borderId="0"/>
    <xf numFmtId="190" fontId="123" fillId="0" borderId="0"/>
    <xf numFmtId="0" fontId="17" fillId="0" borderId="0" applyNumberFormat="0" applyFill="0" applyBorder="0" applyAlignment="0" applyProtection="0"/>
    <xf numFmtId="0" fontId="17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9" borderId="0" applyNumberFormat="0" applyBorder="0" applyAlignment="0" applyProtection="0"/>
    <xf numFmtId="0" fontId="41" fillId="29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29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27" borderId="0" applyNumberFormat="0" applyBorder="0" applyAlignment="0" applyProtection="0"/>
    <xf numFmtId="0" fontId="41" fillId="30" borderId="0" applyNumberFormat="0" applyBorder="0" applyAlignment="0" applyProtection="0"/>
    <xf numFmtId="0" fontId="41" fillId="33" borderId="0" applyNumberFormat="0" applyBorder="0" applyAlignment="0" applyProtection="0"/>
    <xf numFmtId="0" fontId="42" fillId="34" borderId="0" applyNumberFormat="0" applyBorder="0" applyAlignment="0" applyProtection="0"/>
    <xf numFmtId="0" fontId="42" fillId="34" borderId="0" applyNumberFormat="0" applyBorder="0" applyAlignment="0" applyProtection="0"/>
    <xf numFmtId="0" fontId="42" fillId="31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2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0" borderId="0" applyNumberFormat="0" applyBorder="0" applyAlignment="0" applyProtection="0"/>
    <xf numFmtId="0" fontId="42" fillId="35" borderId="0" applyNumberFormat="0" applyBorder="0" applyAlignment="0" applyProtection="0"/>
    <xf numFmtId="0" fontId="42" fillId="35" borderId="0" applyNumberFormat="0" applyBorder="0" applyAlignment="0" applyProtection="0"/>
    <xf numFmtId="0" fontId="42" fillId="34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35" borderId="0" applyNumberFormat="0" applyBorder="0" applyAlignment="0" applyProtection="0"/>
    <xf numFmtId="0" fontId="42" fillId="16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8" borderId="0" applyNumberFormat="0" applyBorder="0" applyAlignment="0" applyProtection="0"/>
    <xf numFmtId="0" fontId="42" fillId="18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42" fillId="21" borderId="0" applyNumberFormat="0" applyBorder="0" applyAlignment="0" applyProtection="0"/>
    <xf numFmtId="0" fontId="43" fillId="25" borderId="0" applyNumberFormat="0" applyBorder="0" applyAlignment="0" applyProtection="0"/>
    <xf numFmtId="0" fontId="43" fillId="25" borderId="0" applyNumberFormat="0" applyBorder="0" applyAlignment="0" applyProtection="0"/>
    <xf numFmtId="165" fontId="124" fillId="0" borderId="0" applyNumberFormat="0" applyFill="0" applyBorder="0" applyAlignment="0" applyProtection="0"/>
    <xf numFmtId="191" fontId="62" fillId="0" borderId="0" applyAlignment="0" applyProtection="0"/>
    <xf numFmtId="191" fontId="62" fillId="0" borderId="0" applyAlignment="0" applyProtection="0"/>
    <xf numFmtId="0" fontId="48" fillId="26" borderId="0" applyNumberFormat="0" applyBorder="0" applyAlignment="0" applyProtection="0"/>
    <xf numFmtId="0" fontId="44" fillId="22" borderId="26" applyNumberFormat="0" applyAlignment="0" applyProtection="0"/>
    <xf numFmtId="0" fontId="44" fillId="22" borderId="26" applyNumberFormat="0" applyAlignment="0" applyProtection="0"/>
    <xf numFmtId="0" fontId="44" fillId="22" borderId="26" applyNumberFormat="0" applyAlignment="0" applyProtection="0"/>
    <xf numFmtId="0" fontId="45" fillId="23" borderId="27" applyNumberFormat="0" applyAlignment="0" applyProtection="0"/>
    <xf numFmtId="0" fontId="53" fillId="0" borderId="24" applyNumberFormat="0" applyFill="0" applyAlignment="0" applyProtection="0"/>
    <xf numFmtId="0" fontId="45" fillId="23" borderId="27" applyNumberFormat="0" applyAlignment="0" applyProtection="0"/>
    <xf numFmtId="0" fontId="45" fillId="23" borderId="27" applyNumberFormat="0" applyAlignment="0" applyProtection="0"/>
    <xf numFmtId="38" fontId="125" fillId="0" borderId="0" applyFont="0" applyFill="0" applyBorder="0" applyAlignment="0" applyProtection="0">
      <alignment vertical="center"/>
    </xf>
    <xf numFmtId="183" fontId="17" fillId="0" borderId="0" applyFont="0" applyFill="0" applyBorder="0" applyAlignment="0" applyProtection="0"/>
    <xf numFmtId="41" fontId="1" fillId="0" borderId="0" applyFont="0" applyFill="0" applyBorder="0" applyAlignment="0" applyProtection="0"/>
    <xf numFmtId="183" fontId="17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9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93" fontId="88" fillId="0" borderId="0" applyFont="0" applyFill="0" applyBorder="0" applyAlignment="0" applyProtection="0">
      <alignment vertical="center"/>
    </xf>
    <xf numFmtId="193" fontId="125" fillId="0" borderId="0" applyFont="0" applyFill="0" applyBorder="0" applyAlignment="0" applyProtection="0">
      <alignment vertical="center"/>
    </xf>
    <xf numFmtId="44" fontId="17" fillId="0" borderId="0" applyFont="0" applyFill="0" applyBorder="0" applyAlignment="0" applyProtection="0"/>
    <xf numFmtId="44" fontId="4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4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6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4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72" fillId="0" borderId="0" applyFont="0" applyFill="0" applyBorder="0" applyAlignment="0" applyProtection="0"/>
    <xf numFmtId="177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27" fillId="0" borderId="0"/>
    <xf numFmtId="0" fontId="127" fillId="0" borderId="35"/>
    <xf numFmtId="0" fontId="51" fillId="0" borderId="0" applyNumberFormat="0" applyFill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42" fillId="18" borderId="0" applyNumberFormat="0" applyBorder="0" applyAlignment="0" applyProtection="0"/>
    <xf numFmtId="0" fontId="42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52" fillId="29" borderId="26" applyNumberFormat="0" applyAlignment="0" applyProtection="0"/>
    <xf numFmtId="0" fontId="63" fillId="0" borderId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94" fontId="17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26" borderId="0" applyNumberFormat="0" applyBorder="0" applyAlignment="0" applyProtection="0"/>
    <xf numFmtId="0" fontId="48" fillId="26" borderId="0" applyNumberFormat="0" applyBorder="0" applyAlignment="0" applyProtection="0"/>
    <xf numFmtId="0" fontId="49" fillId="0" borderId="28" applyNumberFormat="0" applyFill="0" applyAlignment="0" applyProtection="0"/>
    <xf numFmtId="0" fontId="49" fillId="0" borderId="28" applyNumberFormat="0" applyFill="0" applyAlignment="0" applyProtection="0"/>
    <xf numFmtId="0" fontId="128" fillId="0" borderId="29" applyNumberFormat="0" applyFill="0" applyAlignment="0" applyProtection="0"/>
    <xf numFmtId="0" fontId="50" fillId="0" borderId="29" applyNumberFormat="0" applyFill="0" applyAlignment="0" applyProtection="0"/>
    <xf numFmtId="0" fontId="50" fillId="0" borderId="29" applyNumberFormat="0" applyFill="0" applyAlignment="0" applyProtection="0"/>
    <xf numFmtId="0" fontId="129" fillId="0" borderId="37" applyNumberFormat="0" applyFill="0" applyAlignment="0" applyProtection="0"/>
    <xf numFmtId="0" fontId="51" fillId="0" borderId="30" applyNumberFormat="0" applyFill="0" applyAlignment="0" applyProtection="0"/>
    <xf numFmtId="0" fontId="51" fillId="0" borderId="30" applyNumberFormat="0" applyFill="0" applyAlignment="0" applyProtection="0"/>
    <xf numFmtId="0" fontId="129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43" fillId="25" borderId="0" applyNumberFormat="0" applyBorder="0" applyAlignment="0" applyProtection="0"/>
    <xf numFmtId="0" fontId="52" fillId="29" borderId="26" applyNumberFormat="0" applyAlignment="0" applyProtection="0"/>
    <xf numFmtId="0" fontId="52" fillId="29" borderId="26" applyNumberFormat="0" applyAlignment="0" applyProtection="0"/>
    <xf numFmtId="0" fontId="130" fillId="62" borderId="35"/>
    <xf numFmtId="0" fontId="53" fillId="0" borderId="24" applyNumberFormat="0" applyFill="0" applyAlignment="0" applyProtection="0"/>
    <xf numFmtId="0" fontId="53" fillId="0" borderId="24" applyNumberFormat="0" applyFill="0" applyAlignment="0" applyProtection="0"/>
    <xf numFmtId="43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178" fontId="17" fillId="0" borderId="0" applyFont="0" applyFill="0" applyBorder="0" applyAlignment="0" applyProtection="0"/>
    <xf numFmtId="178" fontId="17" fillId="0" borderId="0" applyFont="0" applyFill="0" applyBorder="0" applyAlignment="0" applyProtection="0"/>
    <xf numFmtId="178" fontId="17" fillId="0" borderId="0" applyFont="0" applyFill="0" applyBorder="0" applyAlignment="0" applyProtection="0"/>
    <xf numFmtId="178" fontId="17" fillId="0" borderId="0" applyFont="0" applyFill="0" applyBorder="0" applyAlignment="0" applyProtection="0"/>
    <xf numFmtId="178" fontId="17" fillId="0" borderId="0" applyFont="0" applyFill="0" applyBorder="0" applyAlignment="0" applyProtection="0"/>
    <xf numFmtId="178" fontId="17" fillId="0" borderId="0" applyFont="0" applyFill="0" applyBorder="0" applyAlignment="0" applyProtection="0"/>
    <xf numFmtId="178" fontId="17" fillId="0" borderId="0" applyFont="0" applyFill="0" applyBorder="0" applyAlignment="0" applyProtection="0"/>
    <xf numFmtId="178" fontId="17" fillId="0" borderId="0" applyFont="0" applyFill="0" applyBorder="0" applyAlignment="0" applyProtection="0"/>
    <xf numFmtId="178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8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8" fontId="17" fillId="0" borderId="0" applyFont="0" applyFill="0" applyBorder="0" applyAlignment="0" applyProtection="0"/>
    <xf numFmtId="178" fontId="17" fillId="0" borderId="0" applyFont="0" applyFill="0" applyBorder="0" applyAlignment="0" applyProtection="0"/>
    <xf numFmtId="178" fontId="17" fillId="0" borderId="0" applyFont="0" applyFill="0" applyBorder="0" applyAlignment="0" applyProtection="0"/>
    <xf numFmtId="178" fontId="17" fillId="0" borderId="0" applyFont="0" applyFill="0" applyBorder="0" applyAlignment="0" applyProtection="0"/>
    <xf numFmtId="178" fontId="17" fillId="0" borderId="0" applyFont="0" applyFill="0" applyBorder="0" applyAlignment="0" applyProtection="0"/>
    <xf numFmtId="178" fontId="17" fillId="0" borderId="0" applyFont="0" applyFill="0" applyBorder="0" applyAlignment="0" applyProtection="0"/>
    <xf numFmtId="178" fontId="17" fillId="0" borderId="0" applyFont="0" applyFill="0" applyBorder="0" applyAlignment="0" applyProtection="0"/>
    <xf numFmtId="178" fontId="17" fillId="0" borderId="0" applyFont="0" applyFill="0" applyBorder="0" applyAlignment="0" applyProtection="0"/>
    <xf numFmtId="178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195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96" fontId="17" fillId="0" borderId="0" applyFont="0" applyFill="0" applyBorder="0" applyAlignment="0" applyProtection="0"/>
    <xf numFmtId="194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96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96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18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0" fontId="54" fillId="38" borderId="0" applyNumberFormat="0" applyBorder="0" applyAlignment="0" applyProtection="0"/>
    <xf numFmtId="0" fontId="54" fillId="38" borderId="0" applyNumberFormat="0" applyBorder="0" applyAlignment="0" applyProtection="0"/>
    <xf numFmtId="184" fontId="131" fillId="0" borderId="0"/>
    <xf numFmtId="0" fontId="1" fillId="0" borderId="0"/>
    <xf numFmtId="188" fontId="1" fillId="0" borderId="0"/>
    <xf numFmtId="0" fontId="17" fillId="0" borderId="0"/>
    <xf numFmtId="0" fontId="41" fillId="0" borderId="0"/>
    <xf numFmtId="188" fontId="1" fillId="0" borderId="0"/>
    <xf numFmtId="188" fontId="17" fillId="0" borderId="0"/>
    <xf numFmtId="188" fontId="17" fillId="0" borderId="0"/>
    <xf numFmtId="188" fontId="17" fillId="0" borderId="0"/>
    <xf numFmtId="188" fontId="17" fillId="0" borderId="0"/>
    <xf numFmtId="188" fontId="17" fillId="0" borderId="0"/>
    <xf numFmtId="188" fontId="17" fillId="0" borderId="0"/>
    <xf numFmtId="188" fontId="17" fillId="0" borderId="0"/>
    <xf numFmtId="188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9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88" fontId="17" fillId="0" borderId="0"/>
    <xf numFmtId="188" fontId="17" fillId="0" borderId="0"/>
    <xf numFmtId="188" fontId="17" fillId="0" borderId="0"/>
    <xf numFmtId="188" fontId="17" fillId="0" borderId="0"/>
    <xf numFmtId="188" fontId="17" fillId="0" borderId="0"/>
    <xf numFmtId="188" fontId="17" fillId="0" borderId="0"/>
    <xf numFmtId="188" fontId="17" fillId="0" borderId="0"/>
    <xf numFmtId="188" fontId="17" fillId="0" borderId="0"/>
    <xf numFmtId="188" fontId="17" fillId="0" borderId="0"/>
    <xf numFmtId="188" fontId="17" fillId="0" borderId="0"/>
    <xf numFmtId="0" fontId="41" fillId="0" borderId="0"/>
    <xf numFmtId="0" fontId="4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5" fontId="4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188" fontId="1" fillId="0" borderId="0"/>
    <xf numFmtId="188" fontId="17" fillId="0" borderId="0"/>
    <xf numFmtId="0" fontId="17" fillId="15" borderId="23" applyNumberFormat="0" applyFont="0" applyAlignment="0" applyProtection="0"/>
    <xf numFmtId="0" fontId="17" fillId="15" borderId="23" applyNumberFormat="0" applyFont="0" applyAlignment="0" applyProtection="0"/>
    <xf numFmtId="0" fontId="17" fillId="15" borderId="23" applyNumberFormat="0" applyFont="0" applyAlignment="0" applyProtection="0"/>
    <xf numFmtId="0" fontId="55" fillId="22" borderId="31" applyNumberFormat="0" applyAlignment="0" applyProtection="0"/>
    <xf numFmtId="0" fontId="55" fillId="22" borderId="31" applyNumberFormat="0" applyAlignment="0" applyProtection="0"/>
    <xf numFmtId="40" fontId="132" fillId="56" borderId="0">
      <alignment horizontal="right"/>
    </xf>
    <xf numFmtId="0" fontId="133" fillId="56" borderId="0">
      <alignment horizontal="right"/>
    </xf>
    <xf numFmtId="0" fontId="134" fillId="56" borderId="13"/>
    <xf numFmtId="0" fontId="134" fillId="0" borderId="0" applyBorder="0">
      <alignment horizontal="centerContinuous"/>
    </xf>
    <xf numFmtId="0" fontId="135" fillId="0" borderId="0" applyBorder="0">
      <alignment horizontal="centerContinuous"/>
    </xf>
    <xf numFmtId="9" fontId="17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27" fillId="0" borderId="0"/>
    <xf numFmtId="0" fontId="55" fillId="22" borderId="31" applyNumberFormat="0" applyAlignment="0" applyProtection="0"/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79" fillId="53" borderId="0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188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188" fontId="17" fillId="53" borderId="38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188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188" fontId="17" fillId="63" borderId="38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188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188" fontId="17" fillId="60" borderId="38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188" fontId="17" fillId="57" borderId="38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188" fontId="80" fillId="0" borderId="0"/>
    <xf numFmtId="0" fontId="17" fillId="0" borderId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190" fontId="123" fillId="0" borderId="0"/>
    <xf numFmtId="0" fontId="136" fillId="0" borderId="0">
      <alignment vertical="top"/>
    </xf>
    <xf numFmtId="0" fontId="127" fillId="0" borderId="35"/>
    <xf numFmtId="0" fontId="5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40" fontId="137" fillId="0" borderId="0"/>
    <xf numFmtId="0" fontId="138" fillId="64" borderId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49" fillId="0" borderId="28" applyNumberFormat="0" applyFill="0" applyAlignment="0" applyProtection="0"/>
    <xf numFmtId="0" fontId="50" fillId="0" borderId="29" applyNumberFormat="0" applyFill="0" applyAlignment="0" applyProtection="0"/>
    <xf numFmtId="0" fontId="51" fillId="0" borderId="30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130" fillId="0" borderId="39"/>
    <xf numFmtId="0" fontId="130" fillId="0" borderId="35"/>
    <xf numFmtId="183" fontId="17" fillId="0" borderId="0" applyFont="0" applyFill="0" applyBorder="0" applyAlignment="0" applyProtection="0"/>
    <xf numFmtId="197" fontId="17" fillId="0" borderId="0" applyFont="0" applyFill="0" applyBorder="0" applyAlignment="0" applyProtection="0"/>
    <xf numFmtId="198" fontId="17" fillId="0" borderId="0" applyFont="0" applyFill="0" applyBorder="0" applyAlignment="0" applyProtection="0"/>
    <xf numFmtId="199" fontId="17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39" fontId="139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38" fontId="17" fillId="0" borderId="0" applyFont="0" applyFill="0" applyBorder="0" applyAlignment="0" applyProtection="0"/>
    <xf numFmtId="188" fontId="140" fillId="0" borderId="0">
      <alignment vertical="center"/>
    </xf>
    <xf numFmtId="188" fontId="141" fillId="0" borderId="0">
      <alignment vertical="center"/>
    </xf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193" fontId="140" fillId="0" borderId="0" applyFont="0" applyFill="0" applyBorder="0" applyAlignment="0" applyProtection="0">
      <alignment vertical="center"/>
    </xf>
    <xf numFmtId="193" fontId="4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0" fontId="142" fillId="0" borderId="0"/>
    <xf numFmtId="43" fontId="142" fillId="0" borderId="0" applyFont="0" applyFill="0" applyBorder="0" applyAlignment="0" applyProtection="0"/>
    <xf numFmtId="44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0" fontId="143" fillId="0" borderId="21" applyNumberFormat="0" applyFill="0" applyAlignment="0" applyProtection="0"/>
    <xf numFmtId="0" fontId="17" fillId="0" borderId="0"/>
    <xf numFmtId="0" fontId="41" fillId="0" borderId="0"/>
    <xf numFmtId="0" fontId="17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7" fillId="0" borderId="0"/>
    <xf numFmtId="0" fontId="42" fillId="17" borderId="0" applyNumberFormat="0" applyBorder="0" applyAlignment="0" applyProtection="0"/>
    <xf numFmtId="0" fontId="42" fillId="62" borderId="0" applyNumberFormat="0" applyBorder="0" applyAlignment="0" applyProtection="0"/>
    <xf numFmtId="0" fontId="42" fillId="64" borderId="0" applyNumberFormat="0" applyBorder="0" applyAlignment="0" applyProtection="0"/>
    <xf numFmtId="0" fontId="42" fillId="65" borderId="0" applyNumberFormat="0" applyBorder="0" applyAlignment="0" applyProtection="0"/>
    <xf numFmtId="0" fontId="42" fillId="17" borderId="0" applyNumberFormat="0" applyBorder="0" applyAlignment="0" applyProtection="0"/>
    <xf numFmtId="0" fontId="42" fillId="29" borderId="0" applyNumberFormat="0" applyBorder="0" applyAlignment="0" applyProtection="0"/>
    <xf numFmtId="0" fontId="42" fillId="17" borderId="0" applyNumberFormat="0" applyBorder="0" applyAlignment="0" applyProtection="0"/>
    <xf numFmtId="0" fontId="42" fillId="62" borderId="0" applyNumberFormat="0" applyBorder="0" applyAlignment="0" applyProtection="0"/>
    <xf numFmtId="0" fontId="42" fillId="64" borderId="0" applyNumberFormat="0" applyBorder="0" applyAlignment="0" applyProtection="0"/>
    <xf numFmtId="0" fontId="42" fillId="65" borderId="0" applyNumberFormat="0" applyBorder="0" applyAlignment="0" applyProtection="0"/>
    <xf numFmtId="0" fontId="42" fillId="17" borderId="0" applyNumberFormat="0" applyBorder="0" applyAlignment="0" applyProtection="0"/>
    <xf numFmtId="0" fontId="42" fillId="29" borderId="0" applyNumberFormat="0" applyBorder="0" applyAlignment="0" applyProtection="0"/>
    <xf numFmtId="0" fontId="41" fillId="17" borderId="0" applyNumberFormat="0" applyBorder="0" applyAlignment="0" applyProtection="0"/>
    <xf numFmtId="0" fontId="41" fillId="62" borderId="0" applyNumberFormat="0" applyBorder="0" applyAlignment="0" applyProtection="0"/>
    <xf numFmtId="0" fontId="41" fillId="64" borderId="0" applyNumberFormat="0" applyBorder="0" applyAlignment="0" applyProtection="0"/>
    <xf numFmtId="0" fontId="41" fillId="65" borderId="0" applyNumberFormat="0" applyBorder="0" applyAlignment="0" applyProtection="0"/>
    <xf numFmtId="0" fontId="41" fillId="17" borderId="0" applyNumberFormat="0" applyBorder="0" applyAlignment="0" applyProtection="0"/>
    <xf numFmtId="0" fontId="41" fillId="29" borderId="0" applyNumberFormat="0" applyBorder="0" applyAlignment="0" applyProtection="0"/>
    <xf numFmtId="0" fontId="41" fillId="20" borderId="0" applyNumberFormat="0" applyBorder="0" applyAlignment="0" applyProtection="0"/>
    <xf numFmtId="0" fontId="41" fillId="62" borderId="0" applyNumberFormat="0" applyBorder="0" applyAlignment="0" applyProtection="0"/>
    <xf numFmtId="0" fontId="41" fillId="18" borderId="0" applyNumberFormat="0" applyBorder="0" applyAlignment="0" applyProtection="0"/>
    <xf numFmtId="0" fontId="41" fillId="66" borderId="0" applyNumberFormat="0" applyBorder="0" applyAlignment="0" applyProtection="0"/>
    <xf numFmtId="0" fontId="41" fillId="20" borderId="0" applyNumberFormat="0" applyBorder="0" applyAlignment="0" applyProtection="0"/>
    <xf numFmtId="0" fontId="41" fillId="62" borderId="0" applyNumberFormat="0" applyBorder="0" applyAlignment="0" applyProtection="0"/>
    <xf numFmtId="0" fontId="44" fillId="65" borderId="26" applyNumberFormat="0" applyAlignment="0" applyProtection="0"/>
    <xf numFmtId="0" fontId="57" fillId="23" borderId="27" applyNumberFormat="0" applyAlignment="0" applyProtection="0"/>
    <xf numFmtId="197" fontId="17" fillId="0" borderId="0" applyFont="0" applyFill="0" applyBorder="0" applyAlignment="0" applyProtection="0"/>
    <xf numFmtId="0" fontId="48" fillId="64" borderId="0" applyNumberFormat="0" applyBorder="0" applyAlignment="0" applyProtection="0"/>
    <xf numFmtId="0" fontId="144" fillId="0" borderId="40" applyNumberFormat="0" applyFill="0" applyAlignment="0" applyProtection="0"/>
    <xf numFmtId="0" fontId="145" fillId="0" borderId="41" applyNumberFormat="0" applyFill="0" applyAlignment="0" applyProtection="0"/>
    <xf numFmtId="0" fontId="17" fillId="15" borderId="35" applyNumberFormat="0" applyFont="0" applyAlignment="0" applyProtection="0"/>
    <xf numFmtId="0" fontId="55" fillId="65" borderId="31" applyNumberFormat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7" fillId="0" borderId="0"/>
    <xf numFmtId="0" fontId="146" fillId="0" borderId="0" applyNumberFormat="0" applyFill="0" applyBorder="0" applyAlignment="0" applyProtection="0"/>
    <xf numFmtId="0" fontId="45" fillId="0" borderId="42" applyNumberFormat="0" applyFill="0" applyAlignment="0" applyProtection="0"/>
    <xf numFmtId="0" fontId="147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38" fontId="37" fillId="36" borderId="0" applyNumberFormat="0" applyBorder="0" applyAlignment="0" applyProtection="0"/>
    <xf numFmtId="10" fontId="37" fillId="37" borderId="22" applyNumberFormat="0" applyBorder="0" applyAlignment="0" applyProtection="0"/>
    <xf numFmtId="0" fontId="17" fillId="15" borderId="23" applyNumberFormat="0" applyFont="0" applyAlignment="0" applyProtection="0"/>
    <xf numFmtId="0" fontId="17" fillId="15" borderId="23" applyNumberFormat="0" applyFont="0" applyAlignment="0" applyProtection="0"/>
    <xf numFmtId="175" fontId="17" fillId="0" borderId="0" applyFont="0" applyFill="0" applyBorder="0" applyAlignment="0" applyProtection="0"/>
    <xf numFmtId="10" fontId="17" fillId="0" borderId="0" applyFont="0" applyFill="0" applyBorder="0" applyAlignment="0" applyProtection="0"/>
    <xf numFmtId="0" fontId="87" fillId="26" borderId="0" applyNumberFormat="0" applyBorder="0" applyAlignment="0" applyProtection="0">
      <alignment vertical="center"/>
    </xf>
    <xf numFmtId="0" fontId="1" fillId="0" borderId="0"/>
    <xf numFmtId="0" fontId="1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188" fontId="1" fillId="0" borderId="0"/>
    <xf numFmtId="188" fontId="1" fillId="0" borderId="0"/>
    <xf numFmtId="0" fontId="1" fillId="0" borderId="0"/>
    <xf numFmtId="0" fontId="1" fillId="0" borderId="0"/>
    <xf numFmtId="0" fontId="1" fillId="0" borderId="0"/>
    <xf numFmtId="188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2" fillId="0" borderId="0" applyFont="0" applyFill="0" applyBorder="0" applyAlignment="0" applyProtection="0"/>
    <xf numFmtId="44" fontId="142" fillId="0" borderId="0" applyFont="0" applyFill="0" applyBorder="0" applyAlignment="0" applyProtection="0"/>
    <xf numFmtId="9" fontId="14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65" fontId="17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48" fillId="0" borderId="0">
      <alignment vertical="center"/>
    </xf>
    <xf numFmtId="190" fontId="17" fillId="0" borderId="0"/>
    <xf numFmtId="38" fontId="17" fillId="0" borderId="0" applyFont="0" applyFill="0" applyBorder="0" applyAlignment="0" applyProtection="0">
      <alignment vertical="center"/>
    </xf>
    <xf numFmtId="178" fontId="17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5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7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15" borderId="23" applyNumberFormat="0" applyFont="0" applyAlignment="0" applyProtection="0"/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15" borderId="35" applyNumberFormat="0" applyFont="0" applyAlignment="0" applyProtection="0"/>
    <xf numFmtId="0" fontId="17" fillId="0" borderId="0"/>
    <xf numFmtId="0" fontId="17" fillId="0" borderId="0"/>
    <xf numFmtId="0" fontId="17" fillId="0" borderId="0"/>
    <xf numFmtId="0" fontId="121" fillId="61" borderId="36">
      <alignment vertical="center"/>
    </xf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01" fillId="15" borderId="23" applyNumberFormat="0" applyFont="0" applyAlignment="0" applyProtection="0"/>
    <xf numFmtId="0" fontId="104" fillId="0" borderId="25" applyNumberFormat="0" applyFill="0" applyAlignment="0" applyProtection="0"/>
    <xf numFmtId="0" fontId="107" fillId="22" borderId="26" applyNumberFormat="0" applyAlignment="0" applyProtection="0"/>
    <xf numFmtId="0" fontId="115" fillId="22" borderId="31" applyNumberFormat="0" applyAlignment="0" applyProtection="0"/>
    <xf numFmtId="0" fontId="117" fillId="29" borderId="26" applyNumberFormat="0" applyAlignment="0" applyProtection="0"/>
    <xf numFmtId="0" fontId="55" fillId="22" borderId="31" applyNumberFormat="0" applyAlignment="0" applyProtection="0"/>
    <xf numFmtId="0" fontId="44" fillId="22" borderId="26" applyNumberFormat="0" applyAlignment="0" applyProtection="0"/>
    <xf numFmtId="0" fontId="44" fillId="22" borderId="26" applyNumberFormat="0" applyAlignment="0" applyProtection="0"/>
    <xf numFmtId="0" fontId="44" fillId="22" borderId="26" applyNumberFormat="0" applyAlignment="0" applyProtection="0"/>
    <xf numFmtId="0" fontId="44" fillId="22" borderId="26" applyNumberFormat="0" applyAlignment="0" applyProtection="0"/>
    <xf numFmtId="0" fontId="44" fillId="65" borderId="26" applyNumberFormat="0" applyAlignment="0" applyProtection="0"/>
    <xf numFmtId="0" fontId="44" fillId="22" borderId="26" applyNumberFormat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2" fontId="1" fillId="0" borderId="0" applyFont="0" applyFill="0" applyBorder="0" applyAlignment="0" applyProtection="0"/>
    <xf numFmtId="19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7" fillId="0" borderId="35"/>
    <xf numFmtId="0" fontId="52" fillId="29" borderId="26" applyNumberFormat="0" applyAlignment="0" applyProtection="0"/>
    <xf numFmtId="0" fontId="52" fillId="29" borderId="26" applyNumberFormat="0" applyAlignment="0" applyProtection="0"/>
    <xf numFmtId="0" fontId="57" fillId="0" borderId="25" applyNumberFormat="0" applyFill="0" applyAlignment="0" applyProtection="0"/>
    <xf numFmtId="0" fontId="52" fillId="29" borderId="26" applyNumberFormat="0" applyAlignment="0" applyProtection="0"/>
    <xf numFmtId="0" fontId="52" fillId="29" borderId="26" applyNumberFormat="0" applyAlignment="0" applyProtection="0"/>
    <xf numFmtId="0" fontId="52" fillId="29" borderId="26" applyNumberFormat="0" applyAlignment="0" applyProtection="0"/>
    <xf numFmtId="0" fontId="130" fillId="62" borderId="35"/>
    <xf numFmtId="0" fontId="1" fillId="0" borderId="0"/>
    <xf numFmtId="188" fontId="1" fillId="0" borderId="0"/>
    <xf numFmtId="188" fontId="1" fillId="0" borderId="0"/>
    <xf numFmtId="0" fontId="1" fillId="0" borderId="0"/>
    <xf numFmtId="188" fontId="1" fillId="0" borderId="0"/>
    <xf numFmtId="188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8" fontId="1" fillId="0" borderId="0"/>
    <xf numFmtId="188" fontId="1" fillId="0" borderId="0"/>
    <xf numFmtId="0" fontId="1" fillId="0" borderId="0"/>
    <xf numFmtId="0" fontId="17" fillId="15" borderId="23" applyNumberFormat="0" applyFont="0" applyAlignment="0" applyProtection="0"/>
    <xf numFmtId="0" fontId="17" fillId="15" borderId="23" applyNumberFormat="0" applyFont="0" applyAlignment="0" applyProtection="0"/>
    <xf numFmtId="0" fontId="17" fillId="15" borderId="35" applyNumberFormat="0" applyFont="0" applyAlignment="0" applyProtection="0"/>
    <xf numFmtId="0" fontId="17" fillId="15" borderId="23" applyNumberFormat="0" applyFont="0" applyAlignment="0" applyProtection="0"/>
    <xf numFmtId="0" fontId="17" fillId="15" borderId="23" applyNumberFormat="0" applyFont="0" applyAlignment="0" applyProtection="0"/>
    <xf numFmtId="0" fontId="17" fillId="15" borderId="23" applyNumberFormat="0" applyFont="0" applyAlignment="0" applyProtection="0"/>
    <xf numFmtId="0" fontId="17" fillId="15" borderId="23" applyNumberFormat="0" applyFont="0" applyAlignment="0" applyProtection="0"/>
    <xf numFmtId="0" fontId="55" fillId="22" borderId="31" applyNumberFormat="0" applyAlignment="0" applyProtection="0"/>
    <xf numFmtId="0" fontId="55" fillId="22" borderId="31" applyNumberFormat="0" applyAlignment="0" applyProtection="0"/>
    <xf numFmtId="0" fontId="55" fillId="65" borderId="31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5" fillId="22" borderId="31" applyNumberFormat="0" applyAlignment="0" applyProtection="0"/>
    <xf numFmtId="4" fontId="76" fillId="40" borderId="31" applyNumberFormat="0" applyProtection="0">
      <alignment vertical="center"/>
    </xf>
    <xf numFmtId="4" fontId="77" fillId="40" borderId="31" applyNumberFormat="0" applyProtection="0">
      <alignment vertical="center"/>
    </xf>
    <xf numFmtId="4" fontId="76" fillId="40" borderId="31" applyNumberFormat="0" applyProtection="0">
      <alignment horizontal="left" vertical="center" indent="1"/>
    </xf>
    <xf numFmtId="4" fontId="76" fillId="40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76" fillId="42" borderId="31" applyNumberFormat="0" applyProtection="0">
      <alignment horizontal="right" vertical="center"/>
    </xf>
    <xf numFmtId="4" fontId="76" fillId="43" borderId="31" applyNumberFormat="0" applyProtection="0">
      <alignment horizontal="right" vertical="center"/>
    </xf>
    <xf numFmtId="4" fontId="76" fillId="44" borderId="31" applyNumberFormat="0" applyProtection="0">
      <alignment horizontal="right" vertical="center"/>
    </xf>
    <xf numFmtId="4" fontId="76" fillId="45" borderId="31" applyNumberFormat="0" applyProtection="0">
      <alignment horizontal="right" vertical="center"/>
    </xf>
    <xf numFmtId="4" fontId="76" fillId="46" borderId="31" applyNumberFormat="0" applyProtection="0">
      <alignment horizontal="right" vertical="center"/>
    </xf>
    <xf numFmtId="4" fontId="76" fillId="47" borderId="31" applyNumberFormat="0" applyProtection="0">
      <alignment horizontal="right" vertical="center"/>
    </xf>
    <xf numFmtId="4" fontId="76" fillId="48" borderId="31" applyNumberFormat="0" applyProtection="0">
      <alignment horizontal="right" vertical="center"/>
    </xf>
    <xf numFmtId="4" fontId="76" fillId="49" borderId="31" applyNumberFormat="0" applyProtection="0">
      <alignment horizontal="right" vertical="center"/>
    </xf>
    <xf numFmtId="4" fontId="76" fillId="50" borderId="31" applyNumberFormat="0" applyProtection="0">
      <alignment horizontal="right" vertical="center"/>
    </xf>
    <xf numFmtId="4" fontId="78" fillId="5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188" fontId="17" fillId="54" borderId="31" applyNumberFormat="0" applyProtection="0">
      <alignment horizontal="left" vertical="center" indent="1"/>
    </xf>
    <xf numFmtId="188" fontId="17" fillId="53" borderId="38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188" fontId="17" fillId="55" borderId="31" applyNumberFormat="0" applyProtection="0">
      <alignment horizontal="left" vertical="center" indent="1"/>
    </xf>
    <xf numFmtId="188" fontId="17" fillId="63" borderId="38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188" fontId="17" fillId="36" borderId="31" applyNumberFormat="0" applyProtection="0">
      <alignment horizontal="left" vertical="center" indent="1"/>
    </xf>
    <xf numFmtId="188" fontId="17" fillId="60" borderId="38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188" fontId="17" fillId="57" borderId="38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76" fillId="37" borderId="31" applyNumberFormat="0" applyProtection="0">
      <alignment vertical="center"/>
    </xf>
    <xf numFmtId="4" fontId="77" fillId="37" borderId="31" applyNumberFormat="0" applyProtection="0">
      <alignment vertical="center"/>
    </xf>
    <xf numFmtId="4" fontId="76" fillId="37" borderId="31" applyNumberFormat="0" applyProtection="0">
      <alignment horizontal="left" vertical="center" indent="1"/>
    </xf>
    <xf numFmtId="4" fontId="76" fillId="37" borderId="31" applyNumberFormat="0" applyProtection="0">
      <alignment horizontal="left" vertical="center" indent="1"/>
    </xf>
    <xf numFmtId="4" fontId="76" fillId="52" borderId="31" applyNumberFormat="0" applyProtection="0">
      <alignment horizontal="right" vertical="center"/>
    </xf>
    <xf numFmtId="4" fontId="77" fillId="52" borderId="31" applyNumberFormat="0" applyProtection="0">
      <alignment horizontal="right" vertical="center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81" fillId="52" borderId="31" applyNumberFormat="0" applyProtection="0">
      <alignment horizontal="right" vertical="center"/>
    </xf>
    <xf numFmtId="0" fontId="127" fillId="0" borderId="35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45" fillId="0" borderId="42" applyNumberFormat="0" applyFill="0" applyAlignment="0" applyProtection="0"/>
    <xf numFmtId="0" fontId="130" fillId="0" borderId="35"/>
    <xf numFmtId="0" fontId="55" fillId="22" borderId="31" applyNumberFormat="0" applyAlignment="0" applyProtection="0"/>
    <xf numFmtId="0" fontId="66" fillId="15" borderId="23" applyNumberFormat="0" applyFont="0" applyAlignment="0" applyProtection="0">
      <alignment vertical="center"/>
    </xf>
    <xf numFmtId="43" fontId="1" fillId="0" borderId="0" applyFont="0" applyFill="0" applyBorder="0" applyAlignment="0" applyProtection="0"/>
    <xf numFmtId="0" fontId="85" fillId="0" borderId="25" applyNumberFormat="0" applyFill="0" applyAlignment="0" applyProtection="0">
      <alignment vertical="center"/>
    </xf>
    <xf numFmtId="0" fontId="1" fillId="0" borderId="0"/>
    <xf numFmtId="9" fontId="1" fillId="0" borderId="0" applyFont="0" applyFill="0" applyBorder="0" applyAlignment="0" applyProtection="0"/>
    <xf numFmtId="0" fontId="94" fillId="22" borderId="26" applyNumberFormat="0" applyAlignment="0" applyProtection="0">
      <alignment vertical="center"/>
    </xf>
    <xf numFmtId="44" fontId="1" fillId="0" borderId="0" applyFont="0" applyFill="0" applyBorder="0" applyAlignment="0" applyProtection="0"/>
    <xf numFmtId="0" fontId="97" fillId="29" borderId="26" applyNumberFormat="0" applyAlignment="0" applyProtection="0">
      <alignment vertical="center"/>
    </xf>
    <xf numFmtId="0" fontId="98" fillId="22" borderId="31" applyNumberFormat="0" applyAlignment="0" applyProtection="0">
      <alignment vertical="center"/>
    </xf>
    <xf numFmtId="0" fontId="17" fillId="15" borderId="23" applyNumberFormat="0" applyFont="0" applyAlignment="0" applyProtection="0"/>
    <xf numFmtId="9" fontId="150" fillId="0" borderId="0">
      <alignment horizontal="right"/>
    </xf>
    <xf numFmtId="0" fontId="151" fillId="0" borderId="0">
      <alignment horizontal="right"/>
    </xf>
    <xf numFmtId="204" fontId="151" fillId="0" borderId="0">
      <alignment horizontal="right"/>
    </xf>
    <xf numFmtId="205" fontId="152" fillId="0" borderId="0" applyFont="0" applyFill="0" applyBorder="0" applyAlignment="0" applyProtection="0"/>
    <xf numFmtId="206" fontId="153" fillId="0" borderId="0"/>
    <xf numFmtId="207" fontId="152" fillId="0" borderId="0" applyFont="0" applyFill="0" applyBorder="0" applyAlignment="0" applyProtection="0"/>
    <xf numFmtId="10" fontId="154" fillId="0" borderId="0"/>
    <xf numFmtId="9" fontId="155" fillId="0" borderId="0"/>
    <xf numFmtId="9" fontId="156" fillId="0" borderId="0"/>
    <xf numFmtId="0" fontId="156" fillId="0" borderId="0"/>
    <xf numFmtId="10" fontId="156" fillId="0" borderId="0"/>
    <xf numFmtId="175" fontId="157" fillId="0" borderId="0" applyAlignment="0">
      <alignment horizontal="left"/>
    </xf>
    <xf numFmtId="0" fontId="158" fillId="0" borderId="0" applyNumberFormat="0" applyFont="0" applyFill="0" applyBorder="0" applyAlignment="0" applyProtection="0"/>
    <xf numFmtId="198" fontId="17" fillId="0" borderId="0" applyFont="0" applyFill="0" applyBorder="0" applyAlignment="0" applyProtection="0"/>
    <xf numFmtId="18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199" fontId="17" fillId="0" borderId="0" applyFont="0" applyFill="0" applyBorder="0" applyAlignment="0" applyProtection="0"/>
    <xf numFmtId="0" fontId="40" fillId="0" borderId="0" applyFont="0" applyAlignment="0">
      <alignment horizontal="center" vertical="center"/>
    </xf>
    <xf numFmtId="0" fontId="17" fillId="0" borderId="0" applyFont="0" applyFill="0" applyBorder="0" applyAlignment="0" applyProtection="0"/>
    <xf numFmtId="208" fontId="159" fillId="0" borderId="0"/>
    <xf numFmtId="0" fontId="121" fillId="61" borderId="36">
      <alignment vertical="center"/>
    </xf>
    <xf numFmtId="174" fontId="17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209" fontId="17" fillId="0" borderId="0" applyFont="0" applyFill="0" applyBorder="0" applyAlignment="0" applyProtection="0"/>
    <xf numFmtId="0" fontId="122" fillId="0" borderId="0"/>
    <xf numFmtId="190" fontId="122" fillId="0" borderId="0"/>
    <xf numFmtId="0" fontId="17" fillId="0" borderId="0" applyFont="0" applyFill="0" applyBorder="0" applyAlignment="0" applyProtection="0"/>
    <xf numFmtId="0" fontId="123" fillId="0" borderId="0"/>
    <xf numFmtId="190" fontId="123" fillId="0" borderId="0"/>
    <xf numFmtId="0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210" fontId="156" fillId="0" borderId="0" applyFont="0" applyFill="0" applyBorder="0" applyAlignment="0" applyProtection="0"/>
    <xf numFmtId="211" fontId="156" fillId="0" borderId="0" applyFont="0" applyFill="0" applyBorder="0" applyAlignment="0" applyProtection="0"/>
    <xf numFmtId="0" fontId="155" fillId="0" borderId="0"/>
    <xf numFmtId="179" fontId="156" fillId="0" borderId="0"/>
    <xf numFmtId="9" fontId="17" fillId="0" borderId="0"/>
    <xf numFmtId="0" fontId="60" fillId="0" borderId="0"/>
    <xf numFmtId="175" fontId="60" fillId="0" borderId="0"/>
    <xf numFmtId="200" fontId="160" fillId="0" borderId="15">
      <alignment horizontal="center"/>
    </xf>
    <xf numFmtId="2" fontId="60" fillId="0" borderId="0"/>
    <xf numFmtId="10" fontId="60" fillId="0" borderId="0"/>
    <xf numFmtId="2" fontId="161" fillId="0" borderId="0" applyFont="0" applyFill="0" applyBorder="0" applyAlignment="0" applyProtection="0"/>
    <xf numFmtId="0" fontId="162" fillId="0" borderId="43" applyFont="0" applyFill="0" applyBorder="0" applyAlignment="0" applyProtection="0"/>
    <xf numFmtId="3" fontId="161" fillId="0" borderId="0" applyFont="0" applyFill="0" applyBorder="0" applyAlignment="0" applyProtection="0"/>
    <xf numFmtId="212" fontId="60" fillId="0" borderId="0"/>
    <xf numFmtId="213" fontId="17" fillId="0" borderId="0" applyFont="0" applyFill="0" applyBorder="0" applyProtection="0"/>
    <xf numFmtId="174" fontId="17" fillId="0" borderId="0"/>
    <xf numFmtId="214" fontId="152" fillId="0" borderId="0" applyFont="0" applyFill="0" applyBorder="0" applyAlignment="0" applyProtection="0"/>
    <xf numFmtId="215" fontId="152" fillId="0" borderId="0" applyFont="0" applyFill="0" applyBorder="0" applyAlignment="0" applyProtection="0"/>
    <xf numFmtId="207" fontId="152" fillId="0" borderId="0" applyFont="0" applyFill="0" applyBorder="0" applyAlignment="0" applyProtection="0"/>
    <xf numFmtId="37" fontId="17" fillId="0" borderId="0">
      <alignment horizontal="center"/>
    </xf>
    <xf numFmtId="174" fontId="163" fillId="0" borderId="0">
      <alignment vertical="center"/>
    </xf>
    <xf numFmtId="174" fontId="164" fillId="0" borderId="0">
      <alignment horizontal="center"/>
    </xf>
    <xf numFmtId="216" fontId="36" fillId="60" borderId="44">
      <alignment horizontal="center" vertical="center"/>
    </xf>
    <xf numFmtId="0" fontId="17" fillId="0" borderId="0"/>
    <xf numFmtId="217" fontId="37" fillId="0" borderId="0" applyFont="0" applyFill="0" applyBorder="0" applyAlignment="0" applyProtection="0"/>
    <xf numFmtId="0" fontId="151" fillId="0" borderId="0">
      <alignment horizontal="center" wrapText="1"/>
      <protection locked="0"/>
    </xf>
    <xf numFmtId="0" fontId="17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165" fillId="0" borderId="14" applyFont="0">
      <alignment horizontal="centerContinuous"/>
    </xf>
    <xf numFmtId="0" fontId="55" fillId="22" borderId="31" applyNumberFormat="0" applyAlignment="0" applyProtection="0"/>
    <xf numFmtId="0" fontId="166" fillId="0" borderId="0"/>
    <xf numFmtId="0" fontId="167" fillId="0" borderId="0"/>
    <xf numFmtId="9" fontId="154" fillId="0" borderId="0"/>
    <xf numFmtId="0" fontId="154" fillId="0" borderId="0"/>
    <xf numFmtId="0" fontId="154" fillId="0" borderId="0"/>
    <xf numFmtId="0" fontId="154" fillId="0" borderId="0"/>
    <xf numFmtId="0" fontId="154" fillId="0" borderId="0"/>
    <xf numFmtId="0" fontId="17" fillId="0" borderId="0"/>
    <xf numFmtId="0" fontId="156" fillId="0" borderId="0"/>
    <xf numFmtId="0" fontId="43" fillId="25" borderId="0" applyNumberFormat="0" applyBorder="0" applyAlignment="0" applyProtection="0"/>
    <xf numFmtId="0" fontId="44" fillId="22" borderId="26" applyNumberFormat="0" applyAlignment="0" applyProtection="0"/>
    <xf numFmtId="38" fontId="168" fillId="0" borderId="0" applyNumberFormat="0" applyFill="0" applyBorder="0" applyAlignment="0" applyProtection="0"/>
    <xf numFmtId="218" fontId="169" fillId="0" borderId="0"/>
    <xf numFmtId="174" fontId="151" fillId="0" borderId="0"/>
    <xf numFmtId="219" fontId="151" fillId="0" borderId="9"/>
    <xf numFmtId="220" fontId="169" fillId="0" borderId="0"/>
    <xf numFmtId="221" fontId="169" fillId="0" borderId="0"/>
    <xf numFmtId="222" fontId="169" fillId="0" borderId="0"/>
    <xf numFmtId="223" fontId="151" fillId="0" borderId="0">
      <alignment horizontal="right"/>
    </xf>
    <xf numFmtId="224" fontId="169" fillId="0" borderId="0">
      <alignment horizontal="right"/>
    </xf>
    <xf numFmtId="225" fontId="169" fillId="0" borderId="0">
      <alignment horizontal="right"/>
    </xf>
    <xf numFmtId="226" fontId="169" fillId="0" borderId="0"/>
    <xf numFmtId="227" fontId="151" fillId="0" borderId="0">
      <alignment horizontal="right"/>
    </xf>
    <xf numFmtId="208" fontId="149" fillId="0" borderId="0" applyNumberFormat="0" applyFill="0" applyBorder="0" applyAlignment="0" applyProtection="0"/>
    <xf numFmtId="0" fontId="170" fillId="0" borderId="0" applyNumberFormat="0" applyFill="0" applyBorder="0" applyAlignment="0" applyProtection="0"/>
    <xf numFmtId="38" fontId="60" fillId="0" borderId="0"/>
    <xf numFmtId="228" fontId="169" fillId="0" borderId="0"/>
    <xf numFmtId="229" fontId="169" fillId="0" borderId="0"/>
    <xf numFmtId="230" fontId="169" fillId="0" borderId="0"/>
    <xf numFmtId="231" fontId="169" fillId="0" borderId="0"/>
    <xf numFmtId="0" fontId="171" fillId="0" borderId="0" applyNumberFormat="0" applyFill="0" applyBorder="0" applyAlignment="0" applyProtection="0"/>
    <xf numFmtId="0" fontId="156" fillId="0" borderId="0"/>
    <xf numFmtId="232" fontId="155" fillId="0" borderId="0"/>
    <xf numFmtId="0" fontId="152" fillId="0" borderId="22">
      <alignment horizontal="center"/>
    </xf>
    <xf numFmtId="0" fontId="165" fillId="0" borderId="14" applyNumberFormat="0" applyFill="0" applyAlignment="0" applyProtection="0"/>
    <xf numFmtId="0" fontId="152" fillId="0" borderId="22">
      <alignment horizontal="center"/>
    </xf>
    <xf numFmtId="174" fontId="164" fillId="0" borderId="0"/>
    <xf numFmtId="0" fontId="164" fillId="0" borderId="0">
      <alignment vertical="center"/>
    </xf>
    <xf numFmtId="0" fontId="151" fillId="0" borderId="7" applyNumberFormat="0" applyFont="0" applyFill="0" applyAlignment="0" applyProtection="0"/>
    <xf numFmtId="0" fontId="151" fillId="0" borderId="45" applyNumberFormat="0" applyFont="0" applyFill="0" applyAlignment="0" applyProtection="0"/>
    <xf numFmtId="0" fontId="17" fillId="0" borderId="14" applyNumberFormat="0" applyFont="0" applyFill="0" applyAlignment="0" applyProtection="0"/>
    <xf numFmtId="0" fontId="168" fillId="0" borderId="14" applyNumberFormat="0" applyFont="0" applyFill="0" applyAlignment="0" applyProtection="0"/>
    <xf numFmtId="0" fontId="167" fillId="0" borderId="9"/>
    <xf numFmtId="233" fontId="17" fillId="0" borderId="0" applyFont="0" applyFill="0" applyBorder="0" applyAlignment="0" applyProtection="0"/>
    <xf numFmtId="0" fontId="156" fillId="0" borderId="14">
      <alignment horizontal="centerContinuous"/>
    </xf>
    <xf numFmtId="0" fontId="17" fillId="0" borderId="7" applyBorder="0">
      <alignment horizontal="centerContinuous"/>
    </xf>
    <xf numFmtId="234" fontId="156" fillId="0" borderId="0" applyFont="0" applyFill="0" applyBorder="0" applyAlignment="0" applyProtection="0"/>
    <xf numFmtId="0" fontId="172" fillId="0" borderId="0"/>
    <xf numFmtId="235" fontId="155" fillId="0" borderId="0" applyFont="0" applyFill="0" applyBorder="0" applyAlignment="0" applyProtection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7" fontId="37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54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67" fillId="0" borderId="0">
      <alignment horizontal="right"/>
    </xf>
    <xf numFmtId="0" fontId="167" fillId="0" borderId="0">
      <alignment horizontal="right"/>
    </xf>
    <xf numFmtId="0" fontId="172" fillId="0" borderId="0"/>
    <xf numFmtId="0" fontId="167" fillId="0" borderId="0">
      <alignment horizontal="right"/>
    </xf>
    <xf numFmtId="0" fontId="167" fillId="0" borderId="0">
      <alignment horizontal="right"/>
    </xf>
    <xf numFmtId="0" fontId="167" fillId="0" borderId="0">
      <alignment horizontal="right"/>
    </xf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178" fontId="155" fillId="0" borderId="0"/>
    <xf numFmtId="37" fontId="156" fillId="0" borderId="0">
      <alignment horizontal="center"/>
    </xf>
    <xf numFmtId="201" fontId="151" fillId="0" borderId="0"/>
    <xf numFmtId="236" fontId="173" fillId="0" borderId="0" applyFont="0" applyFill="0" applyBorder="0" applyAlignment="0" applyProtection="0">
      <protection locked="0"/>
    </xf>
    <xf numFmtId="174" fontId="173" fillId="0" borderId="0" applyFont="0" applyFill="0" applyBorder="0" applyAlignment="0" applyProtection="0">
      <protection locked="0"/>
    </xf>
    <xf numFmtId="39" fontId="17" fillId="0" borderId="0" applyFont="0" applyFill="0" applyBorder="0" applyAlignment="0" applyProtection="0"/>
    <xf numFmtId="237" fontId="166" fillId="0" borderId="0" applyFont="0" applyFill="0" applyBorder="0" applyAlignment="0" applyProtection="0"/>
    <xf numFmtId="203" fontId="155" fillId="0" borderId="0" applyFont="0" applyFill="0" applyBorder="0" applyAlignment="0" applyProtection="0"/>
    <xf numFmtId="0" fontId="165" fillId="0" borderId="0"/>
    <xf numFmtId="238" fontId="17" fillId="0" borderId="0" applyFill="0" applyBorder="0" applyAlignment="0"/>
    <xf numFmtId="174" fontId="161" fillId="0" borderId="0" applyFill="0" applyBorder="0" applyAlignment="0"/>
    <xf numFmtId="180" fontId="161" fillId="0" borderId="0" applyFill="0" applyBorder="0" applyAlignment="0"/>
    <xf numFmtId="239" fontId="161" fillId="0" borderId="0" applyFill="0" applyBorder="0" applyAlignment="0"/>
    <xf numFmtId="173" fontId="161" fillId="0" borderId="0" applyFill="0" applyBorder="0" applyAlignment="0"/>
    <xf numFmtId="44" fontId="161" fillId="0" borderId="0" applyFill="0" applyBorder="0" applyAlignment="0"/>
    <xf numFmtId="195" fontId="161" fillId="0" borderId="0" applyFill="0" applyBorder="0" applyAlignment="0"/>
    <xf numFmtId="174" fontId="161" fillId="0" borderId="0" applyFill="0" applyBorder="0" applyAlignment="0"/>
    <xf numFmtId="0" fontId="44" fillId="22" borderId="26" applyNumberFormat="0" applyAlignment="0" applyProtection="0"/>
    <xf numFmtId="0" fontId="44" fillId="22" borderId="26" applyNumberFormat="0" applyAlignment="0" applyProtection="0"/>
    <xf numFmtId="0" fontId="44" fillId="22" borderId="26" applyNumberFormat="0" applyAlignment="0" applyProtection="0"/>
    <xf numFmtId="0" fontId="44" fillId="22" borderId="26" applyNumberFormat="0" applyAlignment="0" applyProtection="0"/>
    <xf numFmtId="0" fontId="44" fillId="22" borderId="26" applyNumberFormat="0" applyAlignment="0" applyProtection="0"/>
    <xf numFmtId="0" fontId="17" fillId="0" borderId="14" applyNumberFormat="0" applyFont="0" applyFill="0" applyBorder="0" applyProtection="0">
      <alignment horizontal="centerContinuous" vertical="center"/>
    </xf>
    <xf numFmtId="1" fontId="174" fillId="0" borderId="0"/>
    <xf numFmtId="240" fontId="17" fillId="0" borderId="0" applyFont="0" applyFill="0" applyBorder="0" applyProtection="0">
      <alignment horizontal="center" vertical="center"/>
    </xf>
    <xf numFmtId="0" fontId="156" fillId="0" borderId="0"/>
    <xf numFmtId="0" fontId="37" fillId="0" borderId="0" applyNumberFormat="0" applyFill="0" applyBorder="0" applyAlignment="0" applyProtection="0"/>
    <xf numFmtId="0" fontId="17" fillId="0" borderId="0">
      <alignment horizontal="center" wrapText="1"/>
      <protection hidden="1"/>
    </xf>
    <xf numFmtId="0" fontId="175" fillId="0" borderId="0">
      <alignment horizontal="right"/>
    </xf>
    <xf numFmtId="241" fontId="155" fillId="0" borderId="0">
      <alignment horizontal="right"/>
    </xf>
    <xf numFmtId="242" fontId="176" fillId="0" borderId="0"/>
    <xf numFmtId="242" fontId="176" fillId="0" borderId="0"/>
    <xf numFmtId="242" fontId="176" fillId="0" borderId="0"/>
    <xf numFmtId="242" fontId="176" fillId="0" borderId="0"/>
    <xf numFmtId="242" fontId="176" fillId="0" borderId="0"/>
    <xf numFmtId="242" fontId="176" fillId="0" borderId="0"/>
    <xf numFmtId="242" fontId="176" fillId="0" borderId="0"/>
    <xf numFmtId="242" fontId="176" fillId="0" borderId="0"/>
    <xf numFmtId="243" fontId="151" fillId="0" borderId="0"/>
    <xf numFmtId="44" fontId="161" fillId="0" borderId="0" applyFont="0" applyFill="0" applyBorder="0" applyAlignment="0" applyProtection="0"/>
    <xf numFmtId="0" fontId="177" fillId="0" borderId="0" applyFont="0" applyFill="0" applyBorder="0" applyAlignment="0" applyProtection="0"/>
    <xf numFmtId="40" fontId="177" fillId="0" borderId="0" applyFont="0" applyFill="0" applyBorder="0" applyAlignment="0" applyProtection="0"/>
    <xf numFmtId="244" fontId="173" fillId="0" borderId="0" applyFont="0" applyFill="0" applyBorder="0" applyProtection="0">
      <alignment horizontal="right"/>
    </xf>
    <xf numFmtId="0" fontId="178" fillId="0" borderId="0" applyFont="0" applyFill="0" applyBorder="0" applyAlignment="0" applyProtection="0">
      <alignment horizontal="right"/>
    </xf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7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43" fontId="76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37" fontId="151" fillId="0" borderId="0" applyFill="0" applyBorder="0" applyAlignment="0" applyProtection="0"/>
    <xf numFmtId="38" fontId="156" fillId="0" borderId="0" applyFill="0" applyBorder="0" applyProtection="0">
      <alignment horizontal="center"/>
    </xf>
    <xf numFmtId="3" fontId="180" fillId="0" borderId="0" applyFont="0" applyFill="0" applyBorder="0" applyAlignment="0" applyProtection="0"/>
    <xf numFmtId="0" fontId="161" fillId="0" borderId="0"/>
    <xf numFmtId="174" fontId="152" fillId="0" borderId="0" applyFont="0" applyFill="0" applyBorder="0" applyAlignment="0" applyProtection="0"/>
    <xf numFmtId="39" fontId="152" fillId="0" borderId="0" applyFont="0" applyFill="0" applyBorder="0" applyAlignment="0" applyProtection="0"/>
    <xf numFmtId="0" fontId="181" fillId="67" borderId="0">
      <alignment horizontal="center" vertical="center" wrapText="1"/>
    </xf>
    <xf numFmtId="245" fontId="137" fillId="0" borderId="0" applyFill="0" applyBorder="0">
      <alignment horizontal="left"/>
    </xf>
    <xf numFmtId="0" fontId="182" fillId="0" borderId="0" applyNumberFormat="0" applyAlignment="0">
      <alignment horizontal="left"/>
    </xf>
    <xf numFmtId="0" fontId="139" fillId="0" borderId="0" applyNumberFormat="0" applyAlignment="0"/>
    <xf numFmtId="0" fontId="164" fillId="0" borderId="14">
      <alignment horizontal="centerContinuous" vertical="center"/>
    </xf>
    <xf numFmtId="0" fontId="164" fillId="0" borderId="0">
      <alignment horizontal="centerContinuous" vertical="center"/>
    </xf>
    <xf numFmtId="0" fontId="151" fillId="0" borderId="0">
      <alignment horizontal="centerContinuous" vertical="center"/>
    </xf>
    <xf numFmtId="246" fontId="17" fillId="0" borderId="0" applyFill="0" applyBorder="0">
      <alignment horizontal="right"/>
      <protection locked="0"/>
    </xf>
    <xf numFmtId="0" fontId="139" fillId="0" borderId="0"/>
    <xf numFmtId="0" fontId="139" fillId="0" borderId="0"/>
    <xf numFmtId="0" fontId="139" fillId="0" borderId="0"/>
    <xf numFmtId="0" fontId="139" fillId="0" borderId="0"/>
    <xf numFmtId="0" fontId="139" fillId="0" borderId="0"/>
    <xf numFmtId="0" fontId="139" fillId="0" borderId="0"/>
    <xf numFmtId="247" fontId="151" fillId="0" borderId="0" applyFont="0" applyFill="0" applyBorder="0" applyAlignment="0" applyProtection="0">
      <protection locked="0"/>
    </xf>
    <xf numFmtId="42" fontId="17" fillId="0" borderId="0">
      <alignment horizontal="right"/>
    </xf>
    <xf numFmtId="174" fontId="161" fillId="0" borderId="0" applyFont="0" applyFill="0" applyBorder="0" applyAlignment="0" applyProtection="0"/>
    <xf numFmtId="0" fontId="183" fillId="0" borderId="0" applyFont="0" applyFill="0" applyBorder="0" applyAlignment="0" applyProtection="0"/>
    <xf numFmtId="0" fontId="183" fillId="0" borderId="0" applyFont="0" applyFill="0" applyBorder="0" applyAlignment="0" applyProtection="0"/>
    <xf numFmtId="248" fontId="17" fillId="0" borderId="0" applyFont="0" applyFill="0" applyBorder="0" applyProtection="0">
      <alignment horizontal="right"/>
    </xf>
    <xf numFmtId="0" fontId="178" fillId="0" borderId="0" applyFont="0" applyFill="0" applyBorder="0" applyAlignment="0" applyProtection="0">
      <alignment horizontal="right"/>
    </xf>
    <xf numFmtId="249" fontId="184" fillId="0" borderId="33" applyBorder="0"/>
    <xf numFmtId="0" fontId="178" fillId="0" borderId="0" applyFont="0" applyFill="0" applyBorder="0" applyAlignment="0" applyProtection="0">
      <alignment horizontal="right"/>
    </xf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54" fillId="0" borderId="0" applyFont="0" applyFill="0" applyBorder="0" applyAlignment="0" applyProtection="0"/>
    <xf numFmtId="44" fontId="54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250" fontId="155" fillId="0" borderId="0" applyFont="0" applyFill="0" applyBorder="0" applyAlignment="0" applyProtection="0"/>
    <xf numFmtId="5" fontId="151" fillId="0" borderId="0" applyFill="0" applyBorder="0" applyAlignment="0" applyProtection="0"/>
    <xf numFmtId="251" fontId="155" fillId="0" borderId="0" applyFont="0" applyFill="0" applyBorder="0" applyProtection="0">
      <alignment horizontal="right"/>
    </xf>
    <xf numFmtId="8" fontId="60" fillId="56" borderId="0" applyFont="0" applyFill="0" applyBorder="0" applyAlignment="0" applyProtection="0"/>
    <xf numFmtId="0" fontId="180" fillId="0" borderId="0" applyFont="0" applyFill="0" applyBorder="0" applyAlignment="0" applyProtection="0"/>
    <xf numFmtId="252" fontId="185" fillId="0" borderId="0">
      <alignment horizontal="right"/>
    </xf>
    <xf numFmtId="253" fontId="186" fillId="0" borderId="0" applyFont="0" applyFill="0" applyBorder="0" applyAlignment="0" applyProtection="0">
      <alignment vertical="center"/>
    </xf>
    <xf numFmtId="254" fontId="17" fillId="0" borderId="0" applyFont="0" applyFill="0" applyBorder="0" applyProtection="0">
      <alignment horizontal="right"/>
    </xf>
    <xf numFmtId="255" fontId="17" fillId="0" borderId="0" applyFont="0" applyFill="0" applyBorder="0" applyProtection="0">
      <alignment horizontal="right"/>
    </xf>
    <xf numFmtId="256" fontId="17" fillId="0" borderId="0" applyFont="0" applyFill="0" applyBorder="0" applyProtection="0">
      <alignment horizontal="right"/>
    </xf>
    <xf numFmtId="257" fontId="17" fillId="0" borderId="0" applyFont="0" applyFill="0" applyBorder="0" applyProtection="0">
      <alignment horizontal="right"/>
    </xf>
    <xf numFmtId="258" fontId="155" fillId="56" borderId="46" applyFont="0" applyFill="0" applyBorder="0" applyAlignment="0" applyProtection="0">
      <alignment horizontal="left" vertical="top"/>
    </xf>
    <xf numFmtId="0" fontId="60" fillId="0" borderId="0" applyFont="0" applyFill="0" applyBorder="0" applyAlignment="0">
      <protection locked="0"/>
    </xf>
    <xf numFmtId="5" fontId="17" fillId="0" borderId="0" applyFont="0" applyFill="0" applyBorder="0" applyAlignment="0" applyProtection="0"/>
    <xf numFmtId="259" fontId="155" fillId="0" borderId="0" applyFont="0" applyFill="0" applyBorder="0" applyAlignment="0" applyProtection="0"/>
    <xf numFmtId="219" fontId="17" fillId="0" borderId="0" applyFont="0" applyFill="0" applyBorder="0" applyAlignment="0" applyProtection="0"/>
    <xf numFmtId="260" fontId="173" fillId="0" borderId="0" applyFont="0" applyFill="0" applyBorder="0" applyAlignment="0" applyProtection="0">
      <protection locked="0"/>
    </xf>
    <xf numFmtId="7" fontId="37" fillId="0" borderId="0" applyFont="0" applyFill="0" applyBorder="0" applyAlignment="0" applyProtection="0"/>
    <xf numFmtId="261" fontId="166" fillId="0" borderId="0" applyFont="0" applyFill="0" applyBorder="0" applyAlignment="0" applyProtection="0"/>
    <xf numFmtId="262" fontId="164" fillId="0" borderId="0" applyFont="0" applyFill="0" applyBorder="0" applyAlignment="0" applyProtection="0"/>
    <xf numFmtId="263" fontId="156" fillId="0" borderId="0" applyFont="0" applyFill="0" applyBorder="0" applyAlignment="0" applyProtection="0"/>
    <xf numFmtId="0" fontId="127" fillId="0" borderId="35"/>
    <xf numFmtId="6" fontId="187" fillId="0" borderId="0">
      <protection locked="0"/>
    </xf>
    <xf numFmtId="15" fontId="100" fillId="0" borderId="0" applyFill="0" applyBorder="0" applyAlignment="0"/>
    <xf numFmtId="264" fontId="150" fillId="37" borderId="34" applyFont="0" applyFill="0" applyBorder="0" applyAlignment="0" applyProtection="0"/>
    <xf numFmtId="264" fontId="37" fillId="37" borderId="0" applyFont="0" applyFill="0" applyBorder="0" applyAlignment="0" applyProtection="0"/>
    <xf numFmtId="17" fontId="100" fillId="0" borderId="0" applyFill="0" applyBorder="0">
      <alignment horizontal="right"/>
    </xf>
    <xf numFmtId="265" fontId="100" fillId="0" borderId="14"/>
    <xf numFmtId="0" fontId="178" fillId="0" borderId="0" applyFont="0" applyFill="0" applyBorder="0" applyAlignment="0" applyProtection="0"/>
    <xf numFmtId="14" fontId="76" fillId="0" borderId="0" applyFill="0" applyBorder="0" applyAlignment="0"/>
    <xf numFmtId="14" fontId="76" fillId="0" borderId="0" applyFill="0" applyBorder="0" applyAlignment="0"/>
    <xf numFmtId="266" fontId="37" fillId="0" borderId="0" applyFont="0" applyFill="0" applyBorder="0" applyAlignment="0" applyProtection="0">
      <alignment horizontal="center"/>
    </xf>
    <xf numFmtId="0" fontId="156" fillId="0" borderId="0" applyFont="0" applyFill="0" applyBorder="0" applyAlignment="0" applyProtection="0"/>
    <xf numFmtId="267" fontId="155" fillId="0" borderId="0"/>
    <xf numFmtId="268" fontId="17" fillId="0" borderId="0" applyFont="0" applyFill="0" applyBorder="0" applyAlignment="0" applyProtection="0">
      <alignment wrapText="1"/>
    </xf>
    <xf numFmtId="14" fontId="188" fillId="0" borderId="0" applyFont="0" applyFill="0" applyBorder="0"/>
    <xf numFmtId="0" fontId="151" fillId="0" borderId="0">
      <alignment horizontal="right"/>
    </xf>
    <xf numFmtId="0" fontId="151" fillId="0" borderId="0">
      <alignment horizontal="right"/>
    </xf>
    <xf numFmtId="38" fontId="60" fillId="0" borderId="0" applyFont="0" applyFill="0" applyBorder="0" applyAlignment="0" applyProtection="0"/>
    <xf numFmtId="40" fontId="60" fillId="0" borderId="0" applyFont="0" applyFill="0" applyBorder="0" applyAlignment="0" applyProtection="0"/>
    <xf numFmtId="269" fontId="155" fillId="0" borderId="0"/>
    <xf numFmtId="6" fontId="156" fillId="0" borderId="0">
      <alignment horizontal="center"/>
    </xf>
    <xf numFmtId="8" fontId="156" fillId="0" borderId="0" applyFill="0" applyBorder="0" applyProtection="0">
      <alignment horizontal="center"/>
    </xf>
    <xf numFmtId="5" fontId="17" fillId="0" borderId="0" applyFont="0" applyFill="0" applyBorder="0" applyAlignment="0" applyProtection="0"/>
    <xf numFmtId="5" fontId="76" fillId="0" borderId="0" applyFont="0" applyFill="0" applyBorder="0" applyAlignment="0" applyProtection="0">
      <protection locked="0"/>
    </xf>
    <xf numFmtId="5" fontId="76" fillId="0" borderId="0" applyFont="0" applyFill="0" applyBorder="0" applyAlignment="0" applyProtection="0">
      <protection locked="0"/>
    </xf>
    <xf numFmtId="0" fontId="178" fillId="0" borderId="47" applyNumberFormat="0" applyFont="0" applyFill="0" applyAlignment="0" applyProtection="0"/>
    <xf numFmtId="42" fontId="189" fillId="0" borderId="0" applyFill="0" applyBorder="0" applyAlignment="0" applyProtection="0"/>
    <xf numFmtId="270" fontId="155" fillId="0" borderId="0" applyFont="0" applyFill="0" applyBorder="0" applyAlignment="0" applyProtection="0"/>
    <xf numFmtId="0" fontId="69" fillId="0" borderId="0" applyNumberFormat="0" applyFill="0" applyBorder="0" applyAlignment="0" applyProtection="0"/>
    <xf numFmtId="271" fontId="155" fillId="0" borderId="0" applyFont="0" applyFill="0" applyAlignment="0" applyProtection="0"/>
    <xf numFmtId="270" fontId="155" fillId="0" borderId="0" applyFont="0" applyFill="0" applyBorder="0" applyAlignment="0" applyProtection="0"/>
    <xf numFmtId="0" fontId="52" fillId="29" borderId="26" applyNumberFormat="0" applyAlignment="0" applyProtection="0"/>
    <xf numFmtId="44" fontId="161" fillId="0" borderId="0" applyFill="0" applyBorder="0" applyAlignment="0"/>
    <xf numFmtId="174" fontId="161" fillId="0" borderId="0" applyFill="0" applyBorder="0" applyAlignment="0"/>
    <xf numFmtId="44" fontId="161" fillId="0" borderId="0" applyFill="0" applyBorder="0" applyAlignment="0"/>
    <xf numFmtId="195" fontId="161" fillId="0" borderId="0" applyFill="0" applyBorder="0" applyAlignment="0"/>
    <xf numFmtId="174" fontId="161" fillId="0" borderId="0" applyFill="0" applyBorder="0" applyAlignment="0"/>
    <xf numFmtId="0" fontId="190" fillId="0" borderId="0" applyNumberFormat="0" applyAlignment="0">
      <alignment horizontal="left"/>
    </xf>
    <xf numFmtId="0" fontId="52" fillId="29" borderId="26" applyNumberFormat="0" applyAlignment="0" applyProtection="0"/>
    <xf numFmtId="7" fontId="17" fillId="0" borderId="0" applyFont="0" applyFill="0" applyBorder="0" applyAlignment="0" applyProtection="0"/>
    <xf numFmtId="0" fontId="57" fillId="0" borderId="25" applyNumberFormat="0" applyFill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0" fontId="47" fillId="0" borderId="0" applyNumberFormat="0" applyFill="0" applyBorder="0" applyAlignment="0" applyProtection="0"/>
    <xf numFmtId="37" fontId="191" fillId="0" borderId="0" applyNumberFormat="0" applyFill="0" applyBorder="0" applyAlignment="0" applyProtection="0"/>
    <xf numFmtId="272" fontId="155" fillId="0" borderId="0">
      <protection locked="0"/>
    </xf>
    <xf numFmtId="273" fontId="155" fillId="37" borderId="0" applyFont="0" applyFill="0" applyBorder="0" applyAlignment="0"/>
    <xf numFmtId="2" fontId="156" fillId="0" borderId="0" applyFont="0" applyFill="0" applyBorder="0" applyAlignment="0" applyProtection="0"/>
    <xf numFmtId="274" fontId="37" fillId="0" borderId="0" applyFont="0" applyFill="0" applyBorder="0" applyAlignment="0"/>
    <xf numFmtId="0" fontId="192" fillId="0" borderId="0"/>
    <xf numFmtId="0" fontId="151" fillId="0" borderId="0" applyFill="0" applyBorder="0" applyProtection="0">
      <alignment horizontal="left"/>
    </xf>
    <xf numFmtId="275" fontId="188" fillId="68" borderId="0">
      <alignment horizontal="center"/>
      <protection locked="0"/>
    </xf>
    <xf numFmtId="276" fontId="193" fillId="0" borderId="0">
      <alignment horizontal="right"/>
    </xf>
    <xf numFmtId="0" fontId="194" fillId="69" borderId="48" applyNumberFormat="0" applyAlignment="0">
      <protection locked="0"/>
    </xf>
    <xf numFmtId="174" fontId="195" fillId="0" borderId="0" applyNumberFormat="0" applyFill="0" applyBorder="0" applyAlignment="0" applyProtection="0"/>
    <xf numFmtId="0" fontId="37" fillId="0" borderId="0" applyFont="0" applyFill="0" applyBorder="0" applyAlignment="0" applyProtection="0"/>
    <xf numFmtId="0" fontId="195" fillId="0" borderId="0" applyNumberFormat="0" applyFill="0" applyBorder="0" applyAlignment="0" applyProtection="0"/>
    <xf numFmtId="38" fontId="37" fillId="36" borderId="0" applyNumberFormat="0" applyBorder="0" applyAlignment="0" applyProtection="0"/>
    <xf numFmtId="0" fontId="196" fillId="0" borderId="0" applyNumberFormat="0" applyFill="0" applyProtection="0">
      <alignment horizontal="left"/>
    </xf>
    <xf numFmtId="0" fontId="197" fillId="0" borderId="0">
      <alignment horizontal="centerContinuous" vertical="center"/>
    </xf>
    <xf numFmtId="0" fontId="198" fillId="0" borderId="0">
      <alignment horizontal="centerContinuous" vertical="center"/>
    </xf>
    <xf numFmtId="175" fontId="17" fillId="59" borderId="22" applyNumberFormat="0" applyFont="0" applyBorder="0" applyAlignment="0" applyProtection="0"/>
    <xf numFmtId="0" fontId="178" fillId="0" borderId="0" applyFont="0" applyFill="0" applyBorder="0" applyAlignment="0" applyProtection="0">
      <alignment horizontal="right"/>
    </xf>
    <xf numFmtId="174" fontId="199" fillId="59" borderId="0" applyNumberFormat="0" applyFont="0" applyAlignment="0"/>
    <xf numFmtId="0" fontId="61" fillId="0" borderId="16">
      <alignment horizontal="left" vertical="center"/>
    </xf>
    <xf numFmtId="0" fontId="61" fillId="0" borderId="16">
      <alignment horizontal="left" vertical="center"/>
    </xf>
    <xf numFmtId="1" fontId="200" fillId="0" borderId="7">
      <alignment horizontal="center"/>
    </xf>
    <xf numFmtId="0" fontId="156" fillId="0" borderId="0">
      <protection locked="0"/>
    </xf>
    <xf numFmtId="0" fontId="156" fillId="0" borderId="0">
      <protection locked="0"/>
    </xf>
    <xf numFmtId="0" fontId="166" fillId="0" borderId="0"/>
    <xf numFmtId="0" fontId="201" fillId="0" borderId="46" applyNumberFormat="0" applyFill="0" applyBorder="0" applyAlignment="0" applyProtection="0">
      <alignment horizontal="left"/>
    </xf>
    <xf numFmtId="0" fontId="39" fillId="0" borderId="14" applyNumberFormat="0" applyFill="0" applyAlignment="0" applyProtection="0"/>
    <xf numFmtId="277" fontId="157" fillId="0" borderId="0" applyFont="0" applyFill="0" applyBorder="0" applyAlignment="0" applyProtection="0"/>
    <xf numFmtId="0" fontId="149" fillId="0" borderId="49" applyNumberFormat="0" applyFill="0" applyAlignment="0" applyProtection="0"/>
    <xf numFmtId="0" fontId="202" fillId="0" borderId="0" applyNumberFormat="0" applyFill="0" applyBorder="0" applyAlignment="0" applyProtection="0"/>
    <xf numFmtId="0" fontId="203" fillId="58" borderId="22" applyNumberFormat="0" applyAlignment="0" applyProtection="0"/>
    <xf numFmtId="174" fontId="151" fillId="0" borderId="0" applyFill="0" applyBorder="0" applyAlignment="0" applyProtection="0"/>
    <xf numFmtId="10" fontId="37" fillId="37" borderId="22" applyNumberFormat="0" applyBorder="0" applyAlignment="0" applyProtection="0"/>
    <xf numFmtId="10" fontId="37" fillId="37" borderId="22" applyNumberFormat="0" applyBorder="0" applyAlignment="0" applyProtection="0"/>
    <xf numFmtId="0" fontId="52" fillId="29" borderId="26" applyNumberFormat="0" applyAlignment="0" applyProtection="0"/>
    <xf numFmtId="0" fontId="52" fillId="29" borderId="26" applyNumberFormat="0" applyAlignment="0" applyProtection="0"/>
    <xf numFmtId="0" fontId="52" fillId="29" borderId="26" applyNumberFormat="0" applyAlignment="0" applyProtection="0"/>
    <xf numFmtId="0" fontId="52" fillId="29" borderId="26" applyNumberFormat="0" applyAlignment="0" applyProtection="0"/>
    <xf numFmtId="174" fontId="74" fillId="70" borderId="0"/>
    <xf numFmtId="278" fontId="155" fillId="37" borderId="0" applyFont="0" applyBorder="0" applyAlignment="0" applyProtection="0">
      <protection locked="0"/>
    </xf>
    <xf numFmtId="15" fontId="37" fillId="37" borderId="0" applyFont="0" applyBorder="0" applyAlignment="0" applyProtection="0">
      <protection locked="0"/>
    </xf>
    <xf numFmtId="273" fontId="155" fillId="37" borderId="0" applyFont="0" applyBorder="0" applyAlignment="0">
      <protection locked="0"/>
    </xf>
    <xf numFmtId="279" fontId="37" fillId="37" borderId="0">
      <protection locked="0"/>
    </xf>
    <xf numFmtId="280" fontId="155" fillId="37" borderId="0" applyFont="0" applyBorder="0" applyAlignment="0">
      <protection locked="0"/>
    </xf>
    <xf numFmtId="10" fontId="37" fillId="37" borderId="0">
      <protection locked="0"/>
    </xf>
    <xf numFmtId="281" fontId="151" fillId="37" borderId="0" applyFont="0" applyBorder="0" applyAlignment="0">
      <protection locked="0"/>
    </xf>
    <xf numFmtId="279" fontId="204" fillId="37" borderId="0" applyNumberFormat="0" applyBorder="0" applyAlignment="0">
      <protection locked="0"/>
    </xf>
    <xf numFmtId="0" fontId="154" fillId="0" borderId="0" applyNumberFormat="0" applyFill="0" applyBorder="0" applyAlignment="0">
      <protection locked="0"/>
    </xf>
    <xf numFmtId="0" fontId="149" fillId="0" borderId="0" applyNumberFormat="0" applyFill="0" applyBorder="0" applyAlignment="0"/>
    <xf numFmtId="0" fontId="205" fillId="38" borderId="0" applyNumberFormat="0" applyFont="0" applyBorder="0" applyAlignment="0">
      <alignment horizontal="right" vertical="top"/>
      <protection locked="0"/>
    </xf>
    <xf numFmtId="245" fontId="17" fillId="37" borderId="50" applyNumberFormat="0" applyFont="0" applyBorder="0" applyAlignment="0">
      <alignment horizontal="right" vertical="center"/>
      <protection locked="0"/>
    </xf>
    <xf numFmtId="282" fontId="206" fillId="0" borderId="0" applyFill="0" applyBorder="0" applyProtection="0">
      <protection locked="0"/>
    </xf>
    <xf numFmtId="178" fontId="184" fillId="0" borderId="2" applyBorder="0">
      <protection locked="0"/>
    </xf>
    <xf numFmtId="283" fontId="150" fillId="0" borderId="0" applyFill="0" applyBorder="0" applyAlignment="0">
      <protection locked="0"/>
    </xf>
    <xf numFmtId="0" fontId="205" fillId="38" borderId="0" applyNumberFormat="0" applyFont="0" applyBorder="0" applyAlignment="0">
      <alignment horizontal="right" vertical="top"/>
      <protection locked="0"/>
    </xf>
    <xf numFmtId="284" fontId="155" fillId="0" borderId="0"/>
    <xf numFmtId="285" fontId="17" fillId="0" borderId="0" applyFill="0" applyBorder="0">
      <alignment horizontal="right"/>
      <protection locked="0"/>
    </xf>
    <xf numFmtId="286" fontId="17" fillId="71" borderId="0" applyBorder="0"/>
    <xf numFmtId="0" fontId="36" fillId="58" borderId="35">
      <alignment horizontal="left" vertical="center" wrapText="1"/>
    </xf>
    <xf numFmtId="0" fontId="161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0" fontId="207" fillId="0" borderId="0" applyNumberFormat="0" applyFill="0" applyBorder="0" applyProtection="0">
      <alignment horizontal="left" vertical="center"/>
    </xf>
    <xf numFmtId="38" fontId="208" fillId="0" borderId="0"/>
    <xf numFmtId="38" fontId="209" fillId="0" borderId="0"/>
    <xf numFmtId="38" fontId="210" fillId="0" borderId="0"/>
    <xf numFmtId="38" fontId="211" fillId="0" borderId="0"/>
    <xf numFmtId="0" fontId="193" fillId="0" borderId="0"/>
    <xf numFmtId="0" fontId="193" fillId="0" borderId="0"/>
    <xf numFmtId="0" fontId="130" fillId="62" borderId="35"/>
    <xf numFmtId="0" fontId="212" fillId="0" borderId="0" applyNumberFormat="0">
      <alignment horizontal="left"/>
    </xf>
    <xf numFmtId="287" fontId="38" fillId="0" borderId="0" applyFont="0"/>
    <xf numFmtId="0" fontId="213" fillId="0" borderId="12" applyNumberFormat="0" applyFont="0" applyFill="0" applyAlignment="0" applyProtection="0"/>
    <xf numFmtId="0" fontId="214" fillId="0" borderId="0"/>
    <xf numFmtId="1" fontId="37" fillId="0" borderId="14" applyNumberFormat="0" applyFont="0" applyFill="0" applyAlignment="0" applyProtection="0">
      <alignment horizontal="center"/>
    </xf>
    <xf numFmtId="288" fontId="155" fillId="0" borderId="0" applyFont="0" applyFill="0" applyBorder="0" applyAlignment="0" applyProtection="0"/>
    <xf numFmtId="1" fontId="37" fillId="0" borderId="9" applyNumberFormat="0" applyFont="0" applyFill="0" applyProtection="0">
      <alignment horizontal="center"/>
    </xf>
    <xf numFmtId="44" fontId="161" fillId="0" borderId="0" applyFill="0" applyBorder="0" applyAlignment="0"/>
    <xf numFmtId="174" fontId="161" fillId="0" borderId="0" applyFill="0" applyBorder="0" applyAlignment="0"/>
    <xf numFmtId="44" fontId="161" fillId="0" borderId="0" applyFill="0" applyBorder="0" applyAlignment="0"/>
    <xf numFmtId="195" fontId="161" fillId="0" borderId="0" applyFill="0" applyBorder="0" applyAlignment="0"/>
    <xf numFmtId="174" fontId="161" fillId="0" borderId="0" applyFill="0" applyBorder="0" applyAlignment="0"/>
    <xf numFmtId="0" fontId="53" fillId="0" borderId="24" applyNumberFormat="0" applyFill="0" applyAlignment="0" applyProtection="0"/>
    <xf numFmtId="174" fontId="215" fillId="64" borderId="0"/>
    <xf numFmtId="289" fontId="17" fillId="0" borderId="0" applyFont="0" applyFill="0" applyBorder="0" applyAlignment="0" applyProtection="0"/>
    <xf numFmtId="258" fontId="155" fillId="0" borderId="0">
      <alignment horizontal="center" vertical="center"/>
    </xf>
    <xf numFmtId="290" fontId="155" fillId="0" borderId="0">
      <alignment horizontal="center" vertical="center"/>
    </xf>
    <xf numFmtId="291" fontId="17" fillId="0" borderId="0" applyFont="0" applyFill="0" applyBorder="0" applyAlignment="0" applyProtection="0"/>
    <xf numFmtId="175" fontId="216" fillId="0" borderId="0"/>
    <xf numFmtId="292" fontId="72" fillId="0" borderId="0" applyFont="0" applyFill="0" applyBorder="0" applyProtection="0">
      <alignment horizontal="right"/>
    </xf>
    <xf numFmtId="293" fontId="72" fillId="0" borderId="0" applyFont="0" applyFill="0" applyBorder="0" applyProtection="0">
      <alignment horizontal="right"/>
    </xf>
    <xf numFmtId="294" fontId="37" fillId="0" borderId="0" applyFont="0" applyFill="0" applyBorder="0" applyAlignment="0" applyProtection="0"/>
    <xf numFmtId="295" fontId="17" fillId="0" borderId="0" applyFont="0" applyFill="0" applyBorder="0" applyAlignment="0" applyProtection="0"/>
    <xf numFmtId="296" fontId="17" fillId="0" borderId="0" applyFont="0" applyFill="0" applyBorder="0" applyAlignment="0" applyProtection="0"/>
    <xf numFmtId="297" fontId="17" fillId="0" borderId="0" applyFont="0" applyFill="0" applyBorder="0" applyAlignment="0" applyProtection="0"/>
    <xf numFmtId="298" fontId="150" fillId="0" borderId="14" applyFont="0" applyFill="0" applyBorder="0" applyAlignment="0" applyProtection="0">
      <protection locked="0"/>
    </xf>
    <xf numFmtId="215" fontId="152" fillId="0" borderId="0" applyFont="0" applyFill="0" applyBorder="0" applyAlignment="0" applyProtection="0"/>
    <xf numFmtId="215" fontId="152" fillId="0" borderId="0" applyFont="0" applyFill="0" applyBorder="0" applyAlignment="0" applyProtection="0"/>
    <xf numFmtId="299" fontId="62" fillId="0" borderId="0" applyFont="0" applyFill="0" applyBorder="0" applyAlignment="0" applyProtection="0"/>
    <xf numFmtId="300" fontId="62" fillId="0" borderId="0" applyFont="0" applyFill="0" applyBorder="0" applyAlignment="0" applyProtection="0"/>
    <xf numFmtId="0" fontId="217" fillId="0" borderId="7"/>
    <xf numFmtId="0" fontId="155" fillId="0" borderId="0"/>
    <xf numFmtId="301" fontId="17" fillId="0" borderId="0" applyFont="0" applyFill="0" applyBorder="0" applyAlignment="0" applyProtection="0"/>
    <xf numFmtId="302" fontId="17" fillId="0" borderId="0" applyFont="0" applyFill="0" applyBorder="0" applyAlignment="0" applyProtection="0"/>
    <xf numFmtId="303" fontId="17" fillId="0" borderId="0" applyFont="0" applyFill="0" applyBorder="0" applyAlignment="0" applyProtection="0"/>
    <xf numFmtId="17" fontId="188" fillId="0" borderId="0" applyFont="0" applyFill="0" applyBorder="0">
      <alignment horizontal="right"/>
    </xf>
    <xf numFmtId="258" fontId="156" fillId="0" borderId="0" applyFill="0" applyBorder="0" applyProtection="0">
      <alignment horizontal="center"/>
    </xf>
    <xf numFmtId="304" fontId="156" fillId="0" borderId="0" applyFont="0" applyFill="0" applyBorder="0" applyAlignment="0" applyProtection="0">
      <alignment horizontal="centerContinuous"/>
      <protection locked="0"/>
    </xf>
    <xf numFmtId="0" fontId="17" fillId="0" borderId="0"/>
    <xf numFmtId="305" fontId="17" fillId="36" borderId="0" applyFont="0" applyBorder="0" applyAlignment="0" applyProtection="0">
      <alignment horizontal="right"/>
      <protection hidden="1"/>
    </xf>
    <xf numFmtId="0" fontId="218" fillId="0" borderId="0">
      <alignment horizontal="right"/>
    </xf>
    <xf numFmtId="282" fontId="17" fillId="0" borderId="0" applyFont="0" applyFill="0" applyBorder="0" applyAlignment="0" applyProtection="0"/>
    <xf numFmtId="0" fontId="54" fillId="38" borderId="0" applyNumberFormat="0" applyBorder="0" applyAlignment="0" applyProtection="0"/>
    <xf numFmtId="0" fontId="17" fillId="0" borderId="51" applyNumberFormat="0" applyAlignment="0"/>
    <xf numFmtId="245" fontId="186" fillId="0" borderId="0" applyNumberFormat="0" applyFont="0" applyFill="0" applyBorder="0" applyAlignment="0" applyProtection="0">
      <alignment vertical="center"/>
    </xf>
    <xf numFmtId="0" fontId="167" fillId="0" borderId="0">
      <alignment horizontal="left"/>
    </xf>
    <xf numFmtId="245" fontId="17" fillId="0" borderId="0" applyNumberFormat="0" applyFill="0" applyBorder="0" applyAlignment="0" applyProtection="0">
      <alignment vertical="center"/>
    </xf>
    <xf numFmtId="306" fontId="17" fillId="0" borderId="0">
      <alignment horizontal="right"/>
    </xf>
    <xf numFmtId="184" fontId="73" fillId="0" borderId="0"/>
    <xf numFmtId="38" fontId="37" fillId="0" borderId="0" applyFont="0" applyFill="0" applyBorder="0" applyAlignment="0"/>
    <xf numFmtId="174" fontId="17" fillId="0" borderId="0" applyFont="0" applyFill="0" applyBorder="0" applyAlignment="0"/>
    <xf numFmtId="39" fontId="37" fillId="0" borderId="0" applyFont="0" applyFill="0" applyBorder="0" applyAlignment="0"/>
    <xf numFmtId="203" fontId="37" fillId="0" borderId="0" applyFont="0" applyFill="0" applyBorder="0" applyAlignment="0"/>
    <xf numFmtId="202" fontId="160" fillId="0" borderId="33" applyBorder="0"/>
    <xf numFmtId="0" fontId="17" fillId="0" borderId="0"/>
    <xf numFmtId="188" fontId="41" fillId="0" borderId="0"/>
    <xf numFmtId="0" fontId="17" fillId="0" borderId="0"/>
    <xf numFmtId="0" fontId="17" fillId="0" borderId="0"/>
    <xf numFmtId="188" fontId="41" fillId="0" borderId="0"/>
    <xf numFmtId="0" fontId="17" fillId="0" borderId="0"/>
    <xf numFmtId="0" fontId="54" fillId="0" borderId="0"/>
    <xf numFmtId="0" fontId="54" fillId="0" borderId="0"/>
    <xf numFmtId="0" fontId="54" fillId="0" borderId="0"/>
    <xf numFmtId="0" fontId="41" fillId="0" borderId="0"/>
    <xf numFmtId="0" fontId="54" fillId="0" borderId="0"/>
    <xf numFmtId="0" fontId="54" fillId="0" borderId="0"/>
    <xf numFmtId="0" fontId="54" fillId="0" borderId="0"/>
    <xf numFmtId="287" fontId="4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1" fillId="0" borderId="0"/>
    <xf numFmtId="0" fontId="41" fillId="0" borderId="0"/>
    <xf numFmtId="0" fontId="4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1" fillId="0" borderId="0"/>
    <xf numFmtId="0" fontId="41" fillId="0" borderId="0"/>
    <xf numFmtId="0" fontId="179" fillId="0" borderId="0"/>
    <xf numFmtId="0" fontId="17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7" fillId="0" borderId="0"/>
    <xf numFmtId="0" fontId="54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9" fillId="0" borderId="0"/>
    <xf numFmtId="0" fontId="179" fillId="0" borderId="0"/>
    <xf numFmtId="0" fontId="17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52" fillId="29" borderId="26" applyNumberFormat="0" applyAlignment="0" applyProtection="0"/>
    <xf numFmtId="0" fontId="17" fillId="0" borderId="0"/>
    <xf numFmtId="0" fontId="46" fillId="15" borderId="23" applyNumberFormat="0" applyFont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7" fillId="0" borderId="35"/>
    <xf numFmtId="0" fontId="130" fillId="62" borderId="35"/>
    <xf numFmtId="0" fontId="1" fillId="0" borderId="0"/>
    <xf numFmtId="188" fontId="1" fillId="0" borderId="0"/>
    <xf numFmtId="188" fontId="1" fillId="0" borderId="0"/>
    <xf numFmtId="0" fontId="1" fillId="0" borderId="0"/>
    <xf numFmtId="0" fontId="1" fillId="0" borderId="0"/>
    <xf numFmtId="0" fontId="1" fillId="0" borderId="0"/>
    <xf numFmtId="188" fontId="1" fillId="0" borderId="0"/>
    <xf numFmtId="0" fontId="134" fillId="56" borderId="13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7" fillId="54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27" fillId="0" borderId="35"/>
    <xf numFmtId="0" fontId="130" fillId="0" borderId="35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4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7" fillId="0" borderId="0"/>
    <xf numFmtId="0" fontId="17" fillId="54" borderId="31" applyNumberFormat="0" applyProtection="0">
      <alignment horizontal="left" vertical="center" indent="1"/>
    </xf>
    <xf numFmtId="0" fontId="46" fillId="15" borderId="23" applyNumberFormat="0" applyFont="0" applyAlignment="0" applyProtection="0"/>
    <xf numFmtId="0" fontId="46" fillId="15" borderId="23" applyNumberFormat="0" applyFont="0" applyAlignment="0" applyProtection="0"/>
    <xf numFmtId="43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56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52" fillId="29" borderId="26" applyNumberFormat="0" applyAlignment="0" applyProtection="0"/>
    <xf numFmtId="0" fontId="46" fillId="15" borderId="23" applyNumberFormat="0" applyFont="0" applyAlignment="0" applyProtection="0"/>
    <xf numFmtId="9" fontId="17" fillId="0" borderId="0" applyFont="0" applyFill="0" applyBorder="0" applyAlignment="0" applyProtection="0"/>
    <xf numFmtId="0" fontId="17" fillId="54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56" fillId="0" borderId="0" applyNumberFormat="0" applyFill="0" applyBorder="0" applyAlignment="0" applyProtection="0"/>
    <xf numFmtId="0" fontId="17" fillId="0" borderId="0"/>
    <xf numFmtId="0" fontId="56" fillId="0" borderId="0" applyNumberFormat="0" applyFill="0" applyBorder="0" applyAlignment="0" applyProtection="0"/>
    <xf numFmtId="0" fontId="130" fillId="62" borderId="35"/>
    <xf numFmtId="0" fontId="17" fillId="54" borderId="31" applyNumberFormat="0" applyProtection="0">
      <alignment horizontal="left" vertical="center" indent="1"/>
    </xf>
    <xf numFmtId="0" fontId="46" fillId="15" borderId="23" applyNumberFormat="0" applyFont="0" applyAlignment="0" applyProtection="0"/>
    <xf numFmtId="9" fontId="17" fillId="0" borderId="0" applyFont="0" applyFill="0" applyBorder="0" applyAlignment="0" applyProtection="0"/>
    <xf numFmtId="0" fontId="17" fillId="54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30" fillId="62" borderId="35"/>
    <xf numFmtId="0" fontId="55" fillId="22" borderId="31" applyNumberFormat="0" applyAlignment="0" applyProtection="0"/>
    <xf numFmtId="0" fontId="57" fillId="0" borderId="25" applyNumberFormat="0" applyFill="0" applyAlignment="0" applyProtection="0"/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76" fillId="37" borderId="31" applyNumberFormat="0" applyProtection="0">
      <alignment horizontal="left" vertical="center" indent="1"/>
    </xf>
    <xf numFmtId="4" fontId="76" fillId="37" borderId="31" applyNumberFormat="0" applyProtection="0">
      <alignment vertical="center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76" fillId="44" borderId="31" applyNumberFormat="0" applyProtection="0">
      <alignment horizontal="right" vertical="center"/>
    </xf>
    <xf numFmtId="0" fontId="17" fillId="41" borderId="31" applyNumberFormat="0" applyProtection="0">
      <alignment horizontal="left" vertical="center" indent="1"/>
    </xf>
    <xf numFmtId="4" fontId="76" fillId="40" borderId="31" applyNumberFormat="0" applyProtection="0">
      <alignment horizontal="left" vertical="center" indent="1"/>
    </xf>
    <xf numFmtId="0" fontId="17" fillId="15" borderId="23" applyNumberFormat="0" applyFont="0" applyAlignment="0" applyProtection="0"/>
    <xf numFmtId="0" fontId="44" fillId="22" borderId="26" applyNumberFormat="0" applyAlignment="0" applyProtection="0"/>
    <xf numFmtId="4" fontId="76" fillId="52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21" fillId="61" borderId="36">
      <alignment vertical="center"/>
    </xf>
    <xf numFmtId="0" fontId="44" fillId="22" borderId="26" applyNumberFormat="0" applyAlignment="0" applyProtection="0"/>
    <xf numFmtId="0" fontId="17" fillId="55" borderId="31" applyNumberFormat="0" applyProtection="0">
      <alignment horizontal="left" vertical="center" indent="1"/>
    </xf>
    <xf numFmtId="0" fontId="17" fillId="0" borderId="0"/>
    <xf numFmtId="4" fontId="76" fillId="54" borderId="31" applyNumberFormat="0" applyProtection="0">
      <alignment horizontal="left" vertical="center" indent="1"/>
    </xf>
    <xf numFmtId="0" fontId="52" fillId="29" borderId="26" applyNumberFormat="0" applyAlignment="0" applyProtection="0"/>
    <xf numFmtId="0" fontId="66" fillId="15" borderId="23" applyNumberFormat="0" applyFont="0" applyAlignment="0" applyProtection="0">
      <alignment vertical="center"/>
    </xf>
    <xf numFmtId="0" fontId="127" fillId="0" borderId="35"/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188" fontId="17" fillId="55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76" fillId="46" borderId="31" applyNumberFormat="0" applyProtection="0">
      <alignment horizontal="right" vertical="center"/>
    </xf>
    <xf numFmtId="4" fontId="76" fillId="40" borderId="31" applyNumberFormat="0" applyProtection="0">
      <alignment vertical="center"/>
    </xf>
    <xf numFmtId="0" fontId="17" fillId="15" borderId="23" applyNumberFormat="0" applyFont="0" applyAlignment="0" applyProtection="0"/>
    <xf numFmtId="0" fontId="17" fillId="15" borderId="35" applyNumberFormat="0" applyFont="0" applyAlignment="0" applyProtection="0"/>
    <xf numFmtId="4" fontId="76" fillId="54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67" fillId="0" borderId="9"/>
    <xf numFmtId="0" fontId="17" fillId="41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0" fontId="17" fillId="15" borderId="23" applyNumberFormat="0" applyFont="0" applyAlignment="0" applyProtection="0"/>
    <xf numFmtId="0" fontId="36" fillId="58" borderId="35">
      <alignment horizontal="left" vertical="center" wrapText="1"/>
    </xf>
    <xf numFmtId="0" fontId="52" fillId="29" borderId="26" applyNumberFormat="0" applyAlignment="0" applyProtection="0"/>
    <xf numFmtId="0" fontId="17" fillId="55" borderId="31" applyNumberFormat="0" applyProtection="0">
      <alignment horizontal="left" vertical="center" indent="1"/>
    </xf>
    <xf numFmtId="0" fontId="52" fillId="29" borderId="26" applyNumberFormat="0" applyAlignment="0" applyProtection="0"/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3" fontId="17" fillId="0" borderId="0" applyFont="0" applyFill="0" applyBorder="0" applyAlignment="0" applyProtection="0"/>
    <xf numFmtId="0" fontId="17" fillId="55" borderId="31" applyNumberFormat="0" applyProtection="0">
      <alignment horizontal="left" vertical="center" indent="1"/>
    </xf>
    <xf numFmtId="0" fontId="130" fillId="62" borderId="35"/>
    <xf numFmtId="0" fontId="127" fillId="0" borderId="35"/>
    <xf numFmtId="0" fontId="52" fillId="29" borderId="26" applyNumberFormat="0" applyAlignment="0" applyProtection="0"/>
    <xf numFmtId="9" fontId="17" fillId="0" borderId="0" applyFont="0" applyFill="0" applyBorder="0" applyAlignment="0" applyProtection="0"/>
    <xf numFmtId="0" fontId="52" fillId="29" borderId="26" applyNumberFormat="0" applyAlignment="0" applyProtection="0"/>
    <xf numFmtId="0" fontId="127" fillId="0" borderId="35"/>
    <xf numFmtId="0" fontId="36" fillId="58" borderId="35">
      <alignment horizontal="left" vertical="center" wrapText="1"/>
    </xf>
    <xf numFmtId="0" fontId="44" fillId="22" borderId="26" applyNumberFormat="0" applyAlignment="0" applyProtection="0"/>
    <xf numFmtId="219" fontId="151" fillId="0" borderId="9"/>
    <xf numFmtId="0" fontId="94" fillId="22" borderId="26" applyNumberFormat="0" applyAlignment="0" applyProtection="0">
      <alignment vertical="center"/>
    </xf>
    <xf numFmtId="0" fontId="45" fillId="0" borderId="42" applyNumberFormat="0" applyFill="0" applyAlignment="0" applyProtection="0"/>
    <xf numFmtId="4" fontId="81" fillId="52" borderId="31" applyNumberFormat="0" applyProtection="0">
      <alignment horizontal="right" vertical="center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76" fillId="52" borderId="31" applyNumberFormat="0" applyProtection="0">
      <alignment horizontal="right" vertical="center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76" fillId="50" borderId="31" applyNumberFormat="0" applyProtection="0">
      <alignment horizontal="right" vertical="center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55" fillId="65" borderId="31" applyNumberFormat="0" applyAlignment="0" applyProtection="0"/>
    <xf numFmtId="0" fontId="17" fillId="15" borderId="23" applyNumberFormat="0" applyFont="0" applyAlignment="0" applyProtection="0"/>
    <xf numFmtId="0" fontId="52" fillId="29" borderId="26" applyNumberFormat="0" applyAlignment="0" applyProtection="0"/>
    <xf numFmtId="0" fontId="17" fillId="55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52" fillId="29" borderId="26" applyNumberFormat="0" applyAlignment="0" applyProtection="0"/>
    <xf numFmtId="0" fontId="17" fillId="54" borderId="31" applyNumberFormat="0" applyProtection="0">
      <alignment horizontal="left" vertical="center" indent="1"/>
    </xf>
    <xf numFmtId="0" fontId="57" fillId="0" borderId="25" applyNumberFormat="0" applyFill="0" applyAlignment="0" applyProtection="0"/>
    <xf numFmtId="0" fontId="52" fillId="29" borderId="26" applyNumberFormat="0" applyAlignment="0" applyProtection="0"/>
    <xf numFmtId="0" fontId="101" fillId="15" borderId="23" applyNumberFormat="0" applyFont="0" applyAlignment="0" applyProtection="0"/>
    <xf numFmtId="0" fontId="117" fillId="29" borderId="26" applyNumberFormat="0" applyAlignment="0" applyProtection="0"/>
    <xf numFmtId="44" fontId="17" fillId="0" borderId="0" applyFont="0" applyFill="0" applyBorder="0" applyAlignment="0" applyProtection="0"/>
    <xf numFmtId="0" fontId="17" fillId="41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43" fontId="17" fillId="0" borderId="0" applyFont="0" applyFill="0" applyBorder="0" applyAlignment="0" applyProtection="0"/>
    <xf numFmtId="1" fontId="37" fillId="0" borderId="9" applyNumberFormat="0" applyFont="0" applyFill="0" applyProtection="0">
      <alignment horizontal="center"/>
    </xf>
    <xf numFmtId="0" fontId="52" fillId="29" borderId="26" applyNumberFormat="0" applyAlignment="0" applyProtection="0"/>
    <xf numFmtId="0" fontId="57" fillId="0" borderId="25" applyNumberFormat="0" applyFill="0" applyAlignment="0" applyProtection="0"/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76" fillId="37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188" fontId="17" fillId="60" borderId="38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8" fillId="5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52" fillId="29" borderId="26" applyNumberFormat="0" applyAlignment="0" applyProtection="0"/>
    <xf numFmtId="0" fontId="107" fillId="22" borderId="26" applyNumberFormat="0" applyAlignment="0" applyProtection="0"/>
    <xf numFmtId="0" fontId="17" fillId="55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0" borderId="0"/>
    <xf numFmtId="0" fontId="98" fillId="22" borderId="31" applyNumberFormat="0" applyAlignment="0" applyProtection="0">
      <alignment vertical="center"/>
    </xf>
    <xf numFmtId="188" fontId="17" fillId="53" borderId="38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0" fontId="52" fillId="29" borderId="26" applyNumberFormat="0" applyAlignment="0" applyProtection="0"/>
    <xf numFmtId="0" fontId="17" fillId="41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188" fontId="17" fillId="57" borderId="38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188" fontId="17" fillId="36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76" fillId="49" borderId="31" applyNumberFormat="0" applyProtection="0">
      <alignment horizontal="right" vertical="center"/>
    </xf>
    <xf numFmtId="4" fontId="76" fillId="45" borderId="31" applyNumberFormat="0" applyProtection="0">
      <alignment horizontal="right" vertical="center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77" fillId="40" borderId="31" applyNumberFormat="0" applyProtection="0">
      <alignment vertical="center"/>
    </xf>
    <xf numFmtId="0" fontId="55" fillId="22" borderId="31" applyNumberFormat="0" applyAlignment="0" applyProtection="0"/>
    <xf numFmtId="0" fontId="17" fillId="15" borderId="23" applyNumberFormat="0" applyFont="0" applyAlignment="0" applyProtection="0"/>
    <xf numFmtId="0" fontId="17" fillId="15" borderId="23" applyNumberFormat="0" applyFont="0" applyAlignment="0" applyProtection="0"/>
    <xf numFmtId="0" fontId="52" fillId="29" borderId="26" applyNumberFormat="0" applyAlignment="0" applyProtection="0"/>
    <xf numFmtId="0" fontId="52" fillId="29" borderId="26" applyNumberFormat="0" applyAlignment="0" applyProtection="0"/>
    <xf numFmtId="0" fontId="44" fillId="22" borderId="26" applyNumberFormat="0" applyAlignment="0" applyProtection="0"/>
    <xf numFmtId="0" fontId="17" fillId="41" borderId="31" applyNumberFormat="0" applyProtection="0">
      <alignment horizontal="left" vertical="center" indent="1"/>
    </xf>
    <xf numFmtId="0" fontId="167" fillId="0" borderId="9"/>
    <xf numFmtId="0" fontId="17" fillId="54" borderId="31" applyNumberFormat="0" applyProtection="0">
      <alignment horizontal="left" vertical="center" indent="1"/>
    </xf>
    <xf numFmtId="219" fontId="151" fillId="0" borderId="9"/>
    <xf numFmtId="0" fontId="56" fillId="0" borderId="0" applyNumberFormat="0" applyFill="0" applyBorder="0" applyAlignment="0" applyProtection="0"/>
    <xf numFmtId="0" fontId="121" fillId="61" borderId="36">
      <alignment vertical="center"/>
    </xf>
    <xf numFmtId="0" fontId="98" fillId="22" borderId="31" applyNumberFormat="0" applyAlignment="0" applyProtection="0">
      <alignment vertical="center"/>
    </xf>
    <xf numFmtId="0" fontId="97" fillId="29" borderId="26" applyNumberFormat="0" applyAlignment="0" applyProtection="0">
      <alignment vertical="center"/>
    </xf>
    <xf numFmtId="0" fontId="94" fillId="22" borderId="26" applyNumberFormat="0" applyAlignment="0" applyProtection="0">
      <alignment vertical="center"/>
    </xf>
    <xf numFmtId="0" fontId="85" fillId="0" borderId="25" applyNumberFormat="0" applyFill="0" applyAlignment="0" applyProtection="0">
      <alignment vertical="center"/>
    </xf>
    <xf numFmtId="0" fontId="66" fillId="15" borderId="23" applyNumberFormat="0" applyFont="0" applyAlignment="0" applyProtection="0">
      <alignment vertical="center"/>
    </xf>
    <xf numFmtId="0" fontId="55" fillId="22" borderId="31" applyNumberFormat="0" applyAlignment="0" applyProtection="0"/>
    <xf numFmtId="0" fontId="130" fillId="0" borderId="35"/>
    <xf numFmtId="0" fontId="45" fillId="0" borderId="42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57" fillId="0" borderId="25" applyNumberFormat="0" applyFill="0" applyAlignment="0" applyProtection="0"/>
    <xf numFmtId="0" fontId="127" fillId="0" borderId="35"/>
    <xf numFmtId="4" fontId="81" fillId="52" borderId="31" applyNumberFormat="0" applyProtection="0">
      <alignment horizontal="right" vertical="center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77" fillId="52" borderId="31" applyNumberFormat="0" applyProtection="0">
      <alignment horizontal="right" vertical="center"/>
    </xf>
    <xf numFmtId="4" fontId="76" fillId="52" borderId="31" applyNumberFormat="0" applyProtection="0">
      <alignment horizontal="right" vertical="center"/>
    </xf>
    <xf numFmtId="4" fontId="76" fillId="37" borderId="31" applyNumberFormat="0" applyProtection="0">
      <alignment horizontal="left" vertical="center" indent="1"/>
    </xf>
    <xf numFmtId="4" fontId="76" fillId="37" borderId="31" applyNumberFormat="0" applyProtection="0">
      <alignment horizontal="left" vertical="center" indent="1"/>
    </xf>
    <xf numFmtId="4" fontId="77" fillId="37" borderId="31" applyNumberFormat="0" applyProtection="0">
      <alignment vertical="center"/>
    </xf>
    <xf numFmtId="4" fontId="76" fillId="37" borderId="31" applyNumberFormat="0" applyProtection="0">
      <alignment vertical="center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188" fontId="17" fillId="57" borderId="38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188" fontId="17" fillId="60" borderId="38" applyNumberFormat="0" applyProtection="0">
      <alignment horizontal="left" vertical="center" indent="1"/>
    </xf>
    <xf numFmtId="188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188" fontId="17" fillId="63" borderId="38" applyNumberFormat="0" applyProtection="0">
      <alignment horizontal="left" vertical="center" indent="1"/>
    </xf>
    <xf numFmtId="188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188" fontId="17" fillId="53" borderId="38" applyNumberFormat="0" applyProtection="0">
      <alignment horizontal="left" vertical="center" indent="1"/>
    </xf>
    <xf numFmtId="188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78" fillId="51" borderId="31" applyNumberFormat="0" applyProtection="0">
      <alignment horizontal="left" vertical="center" indent="1"/>
    </xf>
    <xf numFmtId="4" fontId="76" fillId="50" borderId="31" applyNumberFormat="0" applyProtection="0">
      <alignment horizontal="right" vertical="center"/>
    </xf>
    <xf numFmtId="4" fontId="76" fillId="49" borderId="31" applyNumberFormat="0" applyProtection="0">
      <alignment horizontal="right" vertical="center"/>
    </xf>
    <xf numFmtId="4" fontId="76" fillId="48" borderId="31" applyNumberFormat="0" applyProtection="0">
      <alignment horizontal="right" vertical="center"/>
    </xf>
    <xf numFmtId="4" fontId="76" fillId="47" borderId="31" applyNumberFormat="0" applyProtection="0">
      <alignment horizontal="right" vertical="center"/>
    </xf>
    <xf numFmtId="4" fontId="76" fillId="46" borderId="31" applyNumberFormat="0" applyProtection="0">
      <alignment horizontal="right" vertical="center"/>
    </xf>
    <xf numFmtId="4" fontId="76" fillId="45" borderId="31" applyNumberFormat="0" applyProtection="0">
      <alignment horizontal="right" vertical="center"/>
    </xf>
    <xf numFmtId="4" fontId="76" fillId="44" borderId="31" applyNumberFormat="0" applyProtection="0">
      <alignment horizontal="right" vertical="center"/>
    </xf>
    <xf numFmtId="4" fontId="76" fillId="43" borderId="31" applyNumberFormat="0" applyProtection="0">
      <alignment horizontal="right" vertical="center"/>
    </xf>
    <xf numFmtId="4" fontId="76" fillId="42" borderId="31" applyNumberFormat="0" applyProtection="0">
      <alignment horizontal="right" vertical="center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76" fillId="40" borderId="31" applyNumberFormat="0" applyProtection="0">
      <alignment horizontal="left" vertical="center" indent="1"/>
    </xf>
    <xf numFmtId="4" fontId="76" fillId="40" borderId="31" applyNumberFormat="0" applyProtection="0">
      <alignment horizontal="left" vertical="center" indent="1"/>
    </xf>
    <xf numFmtId="4" fontId="77" fillId="40" borderId="31" applyNumberFormat="0" applyProtection="0">
      <alignment vertical="center"/>
    </xf>
    <xf numFmtId="4" fontId="76" fillId="40" borderId="31" applyNumberFormat="0" applyProtection="0">
      <alignment vertical="center"/>
    </xf>
    <xf numFmtId="0" fontId="55" fillId="22" borderId="31" applyNumberFormat="0" applyAlignment="0" applyProtection="0"/>
    <xf numFmtId="0" fontId="55" fillId="65" borderId="31" applyNumberFormat="0" applyAlignment="0" applyProtection="0"/>
    <xf numFmtId="0" fontId="55" fillId="22" borderId="31" applyNumberFormat="0" applyAlignment="0" applyProtection="0"/>
    <xf numFmtId="0" fontId="55" fillId="22" borderId="31" applyNumberFormat="0" applyAlignment="0" applyProtection="0"/>
    <xf numFmtId="0" fontId="17" fillId="15" borderId="23" applyNumberFormat="0" applyFont="0" applyAlignment="0" applyProtection="0"/>
    <xf numFmtId="0" fontId="17" fillId="15" borderId="23" applyNumberFormat="0" applyFont="0" applyAlignment="0" applyProtection="0"/>
    <xf numFmtId="0" fontId="17" fillId="15" borderId="23" applyNumberFormat="0" applyFont="0" applyAlignment="0" applyProtection="0"/>
    <xf numFmtId="0" fontId="17" fillId="15" borderId="23" applyNumberFormat="0" applyFont="0" applyAlignment="0" applyProtection="0"/>
    <xf numFmtId="0" fontId="17" fillId="15" borderId="35" applyNumberFormat="0" applyFont="0" applyAlignment="0" applyProtection="0"/>
    <xf numFmtId="0" fontId="17" fillId="15" borderId="23" applyNumberFormat="0" applyFont="0" applyAlignment="0" applyProtection="0"/>
    <xf numFmtId="0" fontId="17" fillId="15" borderId="23" applyNumberFormat="0" applyFont="0" applyAlignment="0" applyProtection="0"/>
    <xf numFmtId="0" fontId="130" fillId="62" borderId="35"/>
    <xf numFmtId="0" fontId="52" fillId="29" borderId="26" applyNumberFormat="0" applyAlignment="0" applyProtection="0"/>
    <xf numFmtId="0" fontId="52" fillId="29" borderId="26" applyNumberFormat="0" applyAlignment="0" applyProtection="0"/>
    <xf numFmtId="0" fontId="52" fillId="29" borderId="26" applyNumberFormat="0" applyAlignment="0" applyProtection="0"/>
    <xf numFmtId="0" fontId="57" fillId="0" borderId="25" applyNumberFormat="0" applyFill="0" applyAlignment="0" applyProtection="0"/>
    <xf numFmtId="0" fontId="52" fillId="29" borderId="26" applyNumberFormat="0" applyAlignment="0" applyProtection="0"/>
    <xf numFmtId="0" fontId="52" fillId="29" borderId="26" applyNumberFormat="0" applyAlignment="0" applyProtection="0"/>
    <xf numFmtId="0" fontId="127" fillId="0" borderId="35"/>
    <xf numFmtId="0" fontId="44" fillId="22" borderId="26" applyNumberFormat="0" applyAlignment="0" applyProtection="0"/>
    <xf numFmtId="0" fontId="44" fillId="65" borderId="26" applyNumberFormat="0" applyAlignment="0" applyProtection="0"/>
    <xf numFmtId="0" fontId="44" fillId="22" borderId="26" applyNumberFormat="0" applyAlignment="0" applyProtection="0"/>
    <xf numFmtId="0" fontId="44" fillId="22" borderId="26" applyNumberFormat="0" applyAlignment="0" applyProtection="0"/>
    <xf numFmtId="0" fontId="44" fillId="22" borderId="26" applyNumberFormat="0" applyAlignment="0" applyProtection="0"/>
    <xf numFmtId="0" fontId="44" fillId="22" borderId="26" applyNumberFormat="0" applyAlignment="0" applyProtection="0"/>
    <xf numFmtId="0" fontId="55" fillId="22" borderId="31" applyNumberFormat="0" applyAlignment="0" applyProtection="0"/>
    <xf numFmtId="0" fontId="117" fillId="29" borderId="26" applyNumberFormat="0" applyAlignment="0" applyProtection="0"/>
    <xf numFmtId="0" fontId="115" fillId="22" borderId="31" applyNumberFormat="0" applyAlignment="0" applyProtection="0"/>
    <xf numFmtId="0" fontId="107" fillId="22" borderId="26" applyNumberFormat="0" applyAlignment="0" applyProtection="0"/>
    <xf numFmtId="0" fontId="104" fillId="0" borderId="25" applyNumberFormat="0" applyFill="0" applyAlignment="0" applyProtection="0"/>
    <xf numFmtId="0" fontId="101" fillId="15" borderId="23" applyNumberFormat="0" applyFont="0" applyAlignment="0" applyProtection="0"/>
    <xf numFmtId="0" fontId="121" fillId="61" borderId="36">
      <alignment vertical="center"/>
    </xf>
    <xf numFmtId="0" fontId="17" fillId="15" borderId="35" applyNumberFormat="0" applyFont="0" applyAlignment="0" applyProtection="0"/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15" borderId="23" applyNumberFormat="0" applyFont="0" applyAlignment="0" applyProtection="0"/>
    <xf numFmtId="0" fontId="17" fillId="41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52" fillId="29" borderId="26" applyNumberFormat="0" applyAlignment="0" applyProtection="0"/>
    <xf numFmtId="1" fontId="37" fillId="0" borderId="9" applyNumberFormat="0" applyFont="0" applyFill="0" applyProtection="0">
      <alignment horizontal="center"/>
    </xf>
    <xf numFmtId="0" fontId="85" fillId="0" borderId="25" applyNumberFormat="0" applyFill="0" applyAlignment="0" applyProtection="0">
      <alignment vertical="center"/>
    </xf>
    <xf numFmtId="0" fontId="130" fillId="0" borderId="35"/>
    <xf numFmtId="0" fontId="57" fillId="0" borderId="25" applyNumberFormat="0" applyFill="0" applyAlignment="0" applyProtection="0"/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77" fillId="52" borderId="31" applyNumberFormat="0" applyProtection="0">
      <alignment horizontal="right" vertical="center"/>
    </xf>
    <xf numFmtId="4" fontId="77" fillId="37" borderId="31" applyNumberFormat="0" applyProtection="0">
      <alignment vertical="center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76" fillId="48" borderId="31" applyNumberFormat="0" applyProtection="0">
      <alignment horizontal="right" vertical="center"/>
    </xf>
    <xf numFmtId="4" fontId="76" fillId="42" borderId="31" applyNumberFormat="0" applyProtection="0">
      <alignment horizontal="right" vertical="center"/>
    </xf>
    <xf numFmtId="0" fontId="17" fillId="41" borderId="31" applyNumberFormat="0" applyProtection="0">
      <alignment horizontal="left" vertical="center" indent="1"/>
    </xf>
    <xf numFmtId="0" fontId="55" fillId="22" borderId="31" applyNumberFormat="0" applyAlignment="0" applyProtection="0"/>
    <xf numFmtId="0" fontId="44" fillId="65" borderId="26" applyNumberFormat="0" applyAlignment="0" applyProtection="0"/>
    <xf numFmtId="0" fontId="17" fillId="36" borderId="31" applyNumberFormat="0" applyProtection="0">
      <alignment horizontal="left" vertical="center" indent="1"/>
    </xf>
    <xf numFmtId="43" fontId="17" fillId="0" borderId="0" applyFont="0" applyFill="0" applyBorder="0" applyAlignment="0" applyProtection="0"/>
    <xf numFmtId="0" fontId="17" fillId="41" borderId="31" applyNumberFormat="0" applyProtection="0">
      <alignment horizontal="left" vertical="center" indent="1"/>
    </xf>
    <xf numFmtId="188" fontId="17" fillId="54" borderId="31" applyNumberFormat="0" applyProtection="0">
      <alignment horizontal="left" vertical="center" indent="1"/>
    </xf>
    <xf numFmtId="4" fontId="76" fillId="52" borderId="31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4" fontId="17" fillId="0" borderId="0" applyFont="0" applyFill="0" applyBorder="0" applyAlignment="0" applyProtection="0"/>
    <xf numFmtId="0" fontId="17" fillId="41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188" fontId="17" fillId="63" borderId="38" applyNumberFormat="0" applyProtection="0">
      <alignment horizontal="left" vertical="center" indent="1"/>
    </xf>
    <xf numFmtId="0" fontId="17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4" fontId="76" fillId="54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4" fontId="76" fillId="47" borderId="31" applyNumberFormat="0" applyProtection="0">
      <alignment horizontal="right" vertical="center"/>
    </xf>
    <xf numFmtId="4" fontId="76" fillId="43" borderId="31" applyNumberFormat="0" applyProtection="0">
      <alignment horizontal="right" vertical="center"/>
    </xf>
    <xf numFmtId="0" fontId="17" fillId="41" borderId="31" applyNumberFormat="0" applyProtection="0">
      <alignment horizontal="left" vertical="center" indent="1"/>
    </xf>
    <xf numFmtId="4" fontId="76" fillId="40" borderId="31" applyNumberFormat="0" applyProtection="0">
      <alignment horizontal="left" vertical="center" indent="1"/>
    </xf>
    <xf numFmtId="0" fontId="55" fillId="22" borderId="31" applyNumberFormat="0" applyAlignment="0" applyProtection="0"/>
    <xf numFmtId="0" fontId="17" fillId="15" borderId="23" applyNumberFormat="0" applyFont="0" applyAlignment="0" applyProtection="0"/>
    <xf numFmtId="0" fontId="17" fillId="15" borderId="35" applyNumberFormat="0" applyFont="0" applyAlignment="0" applyProtection="0"/>
    <xf numFmtId="0" fontId="52" fillId="29" borderId="26" applyNumberFormat="0" applyAlignment="0" applyProtection="0"/>
    <xf numFmtId="0" fontId="127" fillId="0" borderId="35"/>
    <xf numFmtId="0" fontId="44" fillId="22" borderId="26" applyNumberFormat="0" applyAlignment="0" applyProtection="0"/>
    <xf numFmtId="0" fontId="44" fillId="22" borderId="26" applyNumberFormat="0" applyAlignment="0" applyProtection="0"/>
    <xf numFmtId="0" fontId="44" fillId="22" borderId="26" applyNumberFormat="0" applyAlignment="0" applyProtection="0"/>
    <xf numFmtId="0" fontId="55" fillId="22" borderId="31" applyNumberFormat="0" applyAlignment="0" applyProtection="0"/>
    <xf numFmtId="0" fontId="115" fillId="22" borderId="31" applyNumberFormat="0" applyAlignment="0" applyProtection="0"/>
    <xf numFmtId="0" fontId="104" fillId="0" borderId="25" applyNumberFormat="0" applyFill="0" applyAlignment="0" applyProtection="0"/>
    <xf numFmtId="0" fontId="17" fillId="36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0" borderId="0"/>
    <xf numFmtId="0" fontId="56" fillId="0" borderId="0" applyNumberFormat="0" applyFill="0" applyBorder="0" applyAlignment="0" applyProtection="0"/>
    <xf numFmtId="9" fontId="17" fillId="0" borderId="0" applyFont="0" applyFill="0" applyBorder="0" applyAlignment="0" applyProtection="0"/>
    <xf numFmtId="0" fontId="46" fillId="15" borderId="23" applyNumberFormat="0" applyFont="0" applyAlignment="0" applyProtection="0"/>
    <xf numFmtId="0" fontId="52" fillId="29" borderId="26" applyNumberFormat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7" fillId="36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27" fillId="0" borderId="35"/>
    <xf numFmtId="0" fontId="130" fillId="0" borderId="35"/>
    <xf numFmtId="0" fontId="56" fillId="0" borderId="0" applyNumberFormat="0" applyFill="0" applyBorder="0" applyAlignment="0" applyProtection="0"/>
    <xf numFmtId="9" fontId="17" fillId="0" borderId="0" applyFont="0" applyFill="0" applyBorder="0" applyAlignment="0" applyProtection="0"/>
    <xf numFmtId="0" fontId="97" fillId="29" borderId="26" applyNumberFormat="0" applyAlignment="0" applyProtection="0">
      <alignment vertical="center"/>
    </xf>
    <xf numFmtId="43" fontId="17" fillId="0" borderId="0" applyFont="0" applyFill="0" applyBorder="0" applyAlignment="0" applyProtection="0"/>
    <xf numFmtId="0" fontId="17" fillId="0" borderId="0"/>
    <xf numFmtId="0" fontId="121" fillId="61" borderId="36">
      <alignment vertical="center"/>
    </xf>
    <xf numFmtId="0" fontId="17" fillId="54" borderId="31" applyNumberFormat="0" applyProtection="0">
      <alignment horizontal="left" vertical="center" indent="1"/>
    </xf>
    <xf numFmtId="0" fontId="17" fillId="55" borderId="31" applyNumberFormat="0" applyProtection="0">
      <alignment horizontal="left" vertical="center" indent="1"/>
    </xf>
    <xf numFmtId="0" fontId="17" fillId="36" borderId="31" applyNumberFormat="0" applyProtection="0">
      <alignment horizontal="left" vertical="center" indent="1"/>
    </xf>
    <xf numFmtId="0" fontId="17" fillId="41" borderId="31" applyNumberFormat="0" applyProtection="0">
      <alignment horizontal="left" vertical="center" indent="1"/>
    </xf>
    <xf numFmtId="0" fontId="127" fillId="0" borderId="35"/>
    <xf numFmtId="0" fontId="130" fillId="0" borderId="35"/>
    <xf numFmtId="190" fontId="17" fillId="0" borderId="0"/>
    <xf numFmtId="190" fontId="63" fillId="0" borderId="0"/>
    <xf numFmtId="190" fontId="121" fillId="61" borderId="36">
      <alignment vertical="center"/>
    </xf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/>
    <xf numFmtId="190" fontId="41" fillId="24" borderId="0" applyNumberFormat="0" applyBorder="0" applyAlignment="0" applyProtection="0"/>
    <xf numFmtId="190" fontId="41" fillId="24" borderId="0" applyNumberFormat="0" applyBorder="0" applyAlignment="0" applyProtection="0"/>
    <xf numFmtId="190" fontId="41" fillId="25" borderId="0" applyNumberFormat="0" applyBorder="0" applyAlignment="0" applyProtection="0"/>
    <xf numFmtId="190" fontId="41" fillId="25" borderId="0" applyNumberFormat="0" applyBorder="0" applyAlignment="0" applyProtection="0"/>
    <xf numFmtId="190" fontId="41" fillId="26" borderId="0" applyNumberFormat="0" applyBorder="0" applyAlignment="0" applyProtection="0"/>
    <xf numFmtId="190" fontId="41" fillId="26" borderId="0" applyNumberFormat="0" applyBorder="0" applyAlignment="0" applyProtection="0"/>
    <xf numFmtId="190" fontId="41" fillId="27" borderId="0" applyNumberFormat="0" applyBorder="0" applyAlignment="0" applyProtection="0"/>
    <xf numFmtId="190" fontId="41" fillId="27" borderId="0" applyNumberFormat="0" applyBorder="0" applyAlignment="0" applyProtection="0"/>
    <xf numFmtId="190" fontId="41" fillId="28" borderId="0" applyNumberFormat="0" applyBorder="0" applyAlignment="0" applyProtection="0"/>
    <xf numFmtId="190" fontId="41" fillId="28" borderId="0" applyNumberFormat="0" applyBorder="0" applyAlignment="0" applyProtection="0"/>
    <xf numFmtId="190" fontId="41" fillId="29" borderId="0" applyNumberFormat="0" applyBorder="0" applyAlignment="0" applyProtection="0"/>
    <xf numFmtId="190" fontId="41" fillId="29" borderId="0" applyNumberFormat="0" applyBorder="0" applyAlignment="0" applyProtection="0"/>
    <xf numFmtId="190" fontId="41" fillId="24" borderId="0" applyNumberFormat="0" applyBorder="0" applyAlignment="0" applyProtection="0"/>
    <xf numFmtId="190" fontId="41" fillId="25" borderId="0" applyNumberFormat="0" applyBorder="0" applyAlignment="0" applyProtection="0"/>
    <xf numFmtId="190" fontId="41" fillId="26" borderId="0" applyNumberFormat="0" applyBorder="0" applyAlignment="0" applyProtection="0"/>
    <xf numFmtId="190" fontId="41" fillId="27" borderId="0" applyNumberFormat="0" applyBorder="0" applyAlignment="0" applyProtection="0"/>
    <xf numFmtId="190" fontId="41" fillId="28" borderId="0" applyNumberFormat="0" applyBorder="0" applyAlignment="0" applyProtection="0"/>
    <xf numFmtId="190" fontId="41" fillId="29" borderId="0" applyNumberFormat="0" applyBorder="0" applyAlignment="0" applyProtection="0"/>
    <xf numFmtId="190" fontId="41" fillId="24" borderId="0" applyNumberFormat="0" applyBorder="0" applyAlignment="0" applyProtection="0"/>
    <xf numFmtId="190" fontId="41" fillId="25" borderId="0" applyNumberFormat="0" applyBorder="0" applyAlignment="0" applyProtection="0"/>
    <xf numFmtId="190" fontId="41" fillId="26" borderId="0" applyNumberFormat="0" applyBorder="0" applyAlignment="0" applyProtection="0"/>
    <xf numFmtId="190" fontId="41" fillId="27" borderId="0" applyNumberFormat="0" applyBorder="0" applyAlignment="0" applyProtection="0"/>
    <xf numFmtId="190" fontId="41" fillId="28" borderId="0" applyNumberFormat="0" applyBorder="0" applyAlignment="0" applyProtection="0"/>
    <xf numFmtId="190" fontId="41" fillId="29" borderId="0" applyNumberFormat="0" applyBorder="0" applyAlignment="0" applyProtection="0"/>
    <xf numFmtId="190" fontId="66" fillId="24" borderId="0" applyNumberFormat="0" applyBorder="0" applyAlignment="0" applyProtection="0">
      <alignment vertical="center"/>
    </xf>
    <xf numFmtId="190" fontId="66" fillId="25" borderId="0" applyNumberFormat="0" applyBorder="0" applyAlignment="0" applyProtection="0">
      <alignment vertical="center"/>
    </xf>
    <xf numFmtId="190" fontId="66" fillId="26" borderId="0" applyNumberFormat="0" applyBorder="0" applyAlignment="0" applyProtection="0">
      <alignment vertical="center"/>
    </xf>
    <xf numFmtId="190" fontId="66" fillId="27" borderId="0" applyNumberFormat="0" applyBorder="0" applyAlignment="0" applyProtection="0">
      <alignment vertical="center"/>
    </xf>
    <xf numFmtId="190" fontId="66" fillId="28" borderId="0" applyNumberFormat="0" applyBorder="0" applyAlignment="0" applyProtection="0">
      <alignment vertical="center"/>
    </xf>
    <xf numFmtId="190" fontId="66" fillId="29" borderId="0" applyNumberFormat="0" applyBorder="0" applyAlignment="0" applyProtection="0">
      <alignment vertical="center"/>
    </xf>
    <xf numFmtId="190" fontId="41" fillId="30" borderId="0" applyNumberFormat="0" applyBorder="0" applyAlignment="0" applyProtection="0"/>
    <xf numFmtId="190" fontId="41" fillId="30" borderId="0" applyNumberFormat="0" applyBorder="0" applyAlignment="0" applyProtection="0"/>
    <xf numFmtId="190" fontId="41" fillId="31" borderId="0" applyNumberFormat="0" applyBorder="0" applyAlignment="0" applyProtection="0"/>
    <xf numFmtId="190" fontId="41" fillId="31" borderId="0" applyNumberFormat="0" applyBorder="0" applyAlignment="0" applyProtection="0"/>
    <xf numFmtId="190" fontId="41" fillId="32" borderId="0" applyNumberFormat="0" applyBorder="0" applyAlignment="0" applyProtection="0"/>
    <xf numFmtId="190" fontId="41" fillId="32" borderId="0" applyNumberFormat="0" applyBorder="0" applyAlignment="0" applyProtection="0"/>
    <xf numFmtId="190" fontId="41" fillId="27" borderId="0" applyNumberFormat="0" applyBorder="0" applyAlignment="0" applyProtection="0"/>
    <xf numFmtId="190" fontId="41" fillId="27" borderId="0" applyNumberFormat="0" applyBorder="0" applyAlignment="0" applyProtection="0"/>
    <xf numFmtId="190" fontId="41" fillId="30" borderId="0" applyNumberFormat="0" applyBorder="0" applyAlignment="0" applyProtection="0"/>
    <xf numFmtId="190" fontId="41" fillId="30" borderId="0" applyNumberFormat="0" applyBorder="0" applyAlignment="0" applyProtection="0"/>
    <xf numFmtId="190" fontId="41" fillId="33" borderId="0" applyNumberFormat="0" applyBorder="0" applyAlignment="0" applyProtection="0"/>
    <xf numFmtId="190" fontId="41" fillId="33" borderId="0" applyNumberFormat="0" applyBorder="0" applyAlignment="0" applyProtection="0"/>
    <xf numFmtId="190" fontId="41" fillId="30" borderId="0" applyNumberFormat="0" applyBorder="0" applyAlignment="0" applyProtection="0"/>
    <xf numFmtId="190" fontId="41" fillId="31" borderId="0" applyNumberFormat="0" applyBorder="0" applyAlignment="0" applyProtection="0"/>
    <xf numFmtId="190" fontId="41" fillId="32" borderId="0" applyNumberFormat="0" applyBorder="0" applyAlignment="0" applyProtection="0"/>
    <xf numFmtId="190" fontId="41" fillId="27" borderId="0" applyNumberFormat="0" applyBorder="0" applyAlignment="0" applyProtection="0"/>
    <xf numFmtId="190" fontId="41" fillId="30" borderId="0" applyNumberFormat="0" applyBorder="0" applyAlignment="0" applyProtection="0"/>
    <xf numFmtId="190" fontId="41" fillId="33" borderId="0" applyNumberFormat="0" applyBorder="0" applyAlignment="0" applyProtection="0"/>
    <xf numFmtId="190" fontId="41" fillId="30" borderId="0" applyNumberFormat="0" applyBorder="0" applyAlignment="0" applyProtection="0"/>
    <xf numFmtId="190" fontId="41" fillId="31" borderId="0" applyNumberFormat="0" applyBorder="0" applyAlignment="0" applyProtection="0"/>
    <xf numFmtId="190" fontId="41" fillId="32" borderId="0" applyNumberFormat="0" applyBorder="0" applyAlignment="0" applyProtection="0"/>
    <xf numFmtId="190" fontId="41" fillId="27" borderId="0" applyNumberFormat="0" applyBorder="0" applyAlignment="0" applyProtection="0"/>
    <xf numFmtId="190" fontId="41" fillId="30" borderId="0" applyNumberFormat="0" applyBorder="0" applyAlignment="0" applyProtection="0"/>
    <xf numFmtId="190" fontId="41" fillId="33" borderId="0" applyNumberFormat="0" applyBorder="0" applyAlignment="0" applyProtection="0"/>
    <xf numFmtId="190" fontId="66" fillId="30" borderId="0" applyNumberFormat="0" applyBorder="0" applyAlignment="0" applyProtection="0">
      <alignment vertical="center"/>
    </xf>
    <xf numFmtId="190" fontId="66" fillId="31" borderId="0" applyNumberFormat="0" applyBorder="0" applyAlignment="0" applyProtection="0">
      <alignment vertical="center"/>
    </xf>
    <xf numFmtId="190" fontId="66" fillId="32" borderId="0" applyNumberFormat="0" applyBorder="0" applyAlignment="0" applyProtection="0">
      <alignment vertical="center"/>
    </xf>
    <xf numFmtId="190" fontId="66" fillId="27" borderId="0" applyNumberFormat="0" applyBorder="0" applyAlignment="0" applyProtection="0">
      <alignment vertical="center"/>
    </xf>
    <xf numFmtId="190" fontId="66" fillId="30" borderId="0" applyNumberFormat="0" applyBorder="0" applyAlignment="0" applyProtection="0">
      <alignment vertical="center"/>
    </xf>
    <xf numFmtId="190" fontId="66" fillId="33" borderId="0" applyNumberFormat="0" applyBorder="0" applyAlignment="0" applyProtection="0">
      <alignment vertical="center"/>
    </xf>
    <xf numFmtId="190" fontId="42" fillId="34" borderId="0" applyNumberFormat="0" applyBorder="0" applyAlignment="0" applyProtection="0"/>
    <xf numFmtId="190" fontId="42" fillId="34" borderId="0" applyNumberFormat="0" applyBorder="0" applyAlignment="0" applyProtection="0"/>
    <xf numFmtId="190" fontId="42" fillId="31" borderId="0" applyNumberFormat="0" applyBorder="0" applyAlignment="0" applyProtection="0"/>
    <xf numFmtId="190" fontId="42" fillId="31" borderId="0" applyNumberFormat="0" applyBorder="0" applyAlignment="0" applyProtection="0"/>
    <xf numFmtId="190" fontId="42" fillId="32" borderId="0" applyNumberFormat="0" applyBorder="0" applyAlignment="0" applyProtection="0"/>
    <xf numFmtId="190" fontId="42" fillId="32" borderId="0" applyNumberFormat="0" applyBorder="0" applyAlignment="0" applyProtection="0"/>
    <xf numFmtId="190" fontId="42" fillId="19" borderId="0" applyNumberFormat="0" applyBorder="0" applyAlignment="0" applyProtection="0"/>
    <xf numFmtId="190" fontId="42" fillId="19" borderId="0" applyNumberFormat="0" applyBorder="0" applyAlignment="0" applyProtection="0"/>
    <xf numFmtId="190" fontId="42" fillId="20" borderId="0" applyNumberFormat="0" applyBorder="0" applyAlignment="0" applyProtection="0"/>
    <xf numFmtId="190" fontId="42" fillId="20" borderId="0" applyNumberFormat="0" applyBorder="0" applyAlignment="0" applyProtection="0"/>
    <xf numFmtId="190" fontId="42" fillId="35" borderId="0" applyNumberFormat="0" applyBorder="0" applyAlignment="0" applyProtection="0"/>
    <xf numFmtId="190" fontId="42" fillId="35" borderId="0" applyNumberFormat="0" applyBorder="0" applyAlignment="0" applyProtection="0"/>
    <xf numFmtId="190" fontId="42" fillId="34" borderId="0" applyNumberFormat="0" applyBorder="0" applyAlignment="0" applyProtection="0"/>
    <xf numFmtId="190" fontId="42" fillId="31" borderId="0" applyNumberFormat="0" applyBorder="0" applyAlignment="0" applyProtection="0"/>
    <xf numFmtId="190" fontId="42" fillId="32" borderId="0" applyNumberFormat="0" applyBorder="0" applyAlignment="0" applyProtection="0"/>
    <xf numFmtId="190" fontId="42" fillId="19" borderId="0" applyNumberFormat="0" applyBorder="0" applyAlignment="0" applyProtection="0"/>
    <xf numFmtId="190" fontId="42" fillId="20" borderId="0" applyNumberFormat="0" applyBorder="0" applyAlignment="0" applyProtection="0"/>
    <xf numFmtId="190" fontId="42" fillId="35" borderId="0" applyNumberFormat="0" applyBorder="0" applyAlignment="0" applyProtection="0"/>
    <xf numFmtId="190" fontId="42" fillId="34" borderId="0" applyNumberFormat="0" applyBorder="0" applyAlignment="0" applyProtection="0"/>
    <xf numFmtId="190" fontId="42" fillId="31" borderId="0" applyNumberFormat="0" applyBorder="0" applyAlignment="0" applyProtection="0"/>
    <xf numFmtId="190" fontId="42" fillId="32" borderId="0" applyNumberFormat="0" applyBorder="0" applyAlignment="0" applyProtection="0"/>
    <xf numFmtId="190" fontId="42" fillId="19" borderId="0" applyNumberFormat="0" applyBorder="0" applyAlignment="0" applyProtection="0"/>
    <xf numFmtId="190" fontId="42" fillId="20" borderId="0" applyNumberFormat="0" applyBorder="0" applyAlignment="0" applyProtection="0"/>
    <xf numFmtId="190" fontId="42" fillId="35" borderId="0" applyNumberFormat="0" applyBorder="0" applyAlignment="0" applyProtection="0"/>
    <xf numFmtId="190" fontId="67" fillId="34" borderId="0" applyNumberFormat="0" applyBorder="0" applyAlignment="0" applyProtection="0">
      <alignment vertical="center"/>
    </xf>
    <xf numFmtId="190" fontId="67" fillId="31" borderId="0" applyNumberFormat="0" applyBorder="0" applyAlignment="0" applyProtection="0">
      <alignment vertical="center"/>
    </xf>
    <xf numFmtId="190" fontId="67" fillId="32" borderId="0" applyNumberFormat="0" applyBorder="0" applyAlignment="0" applyProtection="0">
      <alignment vertical="center"/>
    </xf>
    <xf numFmtId="190" fontId="67" fillId="19" borderId="0" applyNumberFormat="0" applyBorder="0" applyAlignment="0" applyProtection="0">
      <alignment vertical="center"/>
    </xf>
    <xf numFmtId="190" fontId="67" fillId="20" borderId="0" applyNumberFormat="0" applyBorder="0" applyAlignment="0" applyProtection="0">
      <alignment vertical="center"/>
    </xf>
    <xf numFmtId="190" fontId="67" fillId="35" borderId="0" applyNumberFormat="0" applyBorder="0" applyAlignment="0" applyProtection="0">
      <alignment vertical="center"/>
    </xf>
    <xf numFmtId="190" fontId="42" fillId="16" borderId="0" applyNumberFormat="0" applyBorder="0" applyAlignment="0" applyProtection="0"/>
    <xf numFmtId="190" fontId="42" fillId="16" borderId="0" applyNumberFormat="0" applyBorder="0" applyAlignment="0" applyProtection="0"/>
    <xf numFmtId="190" fontId="42" fillId="17" borderId="0" applyNumberFormat="0" applyBorder="0" applyAlignment="0" applyProtection="0"/>
    <xf numFmtId="190" fontId="42" fillId="17" borderId="0" applyNumberFormat="0" applyBorder="0" applyAlignment="0" applyProtection="0"/>
    <xf numFmtId="190" fontId="42" fillId="18" borderId="0" applyNumberFormat="0" applyBorder="0" applyAlignment="0" applyProtection="0"/>
    <xf numFmtId="190" fontId="42" fillId="18" borderId="0" applyNumberFormat="0" applyBorder="0" applyAlignment="0" applyProtection="0"/>
    <xf numFmtId="190" fontId="42" fillId="19" borderId="0" applyNumberFormat="0" applyBorder="0" applyAlignment="0" applyProtection="0"/>
    <xf numFmtId="190" fontId="42" fillId="19" borderId="0" applyNumberFormat="0" applyBorder="0" applyAlignment="0" applyProtection="0"/>
    <xf numFmtId="190" fontId="42" fillId="20" borderId="0" applyNumberFormat="0" applyBorder="0" applyAlignment="0" applyProtection="0"/>
    <xf numFmtId="190" fontId="42" fillId="20" borderId="0" applyNumberFormat="0" applyBorder="0" applyAlignment="0" applyProtection="0"/>
    <xf numFmtId="190" fontId="42" fillId="21" borderId="0" applyNumberFormat="0" applyBorder="0" applyAlignment="0" applyProtection="0"/>
    <xf numFmtId="190" fontId="42" fillId="21" borderId="0" applyNumberFormat="0" applyBorder="0" applyAlignment="0" applyProtection="0"/>
    <xf numFmtId="190" fontId="42" fillId="16" borderId="0" applyNumberFormat="0" applyBorder="0" applyAlignment="0" applyProtection="0"/>
    <xf numFmtId="190" fontId="42" fillId="17" borderId="0" applyNumberFormat="0" applyBorder="0" applyAlignment="0" applyProtection="0"/>
    <xf numFmtId="190" fontId="42" fillId="18" borderId="0" applyNumberFormat="0" applyBorder="0" applyAlignment="0" applyProtection="0"/>
    <xf numFmtId="190" fontId="42" fillId="19" borderId="0" applyNumberFormat="0" applyBorder="0" applyAlignment="0" applyProtection="0"/>
    <xf numFmtId="190" fontId="42" fillId="20" borderId="0" applyNumberFormat="0" applyBorder="0" applyAlignment="0" applyProtection="0"/>
    <xf numFmtId="190" fontId="42" fillId="21" borderId="0" applyNumberFormat="0" applyBorder="0" applyAlignment="0" applyProtection="0"/>
    <xf numFmtId="190" fontId="55" fillId="22" borderId="31" applyNumberFormat="0" applyAlignment="0" applyProtection="0"/>
    <xf numFmtId="190" fontId="43" fillId="25" borderId="0" applyNumberFormat="0" applyBorder="0" applyAlignment="0" applyProtection="0"/>
    <xf numFmtId="190" fontId="43" fillId="25" borderId="0" applyNumberFormat="0" applyBorder="0" applyAlignment="0" applyProtection="0"/>
    <xf numFmtId="190" fontId="44" fillId="22" borderId="26" applyNumberFormat="0" applyAlignment="0" applyProtection="0"/>
    <xf numFmtId="190" fontId="69" fillId="0" borderId="0" applyNumberFormat="0" applyFill="0" applyBorder="0" applyAlignment="0" applyProtection="0"/>
    <xf numFmtId="190" fontId="124" fillId="0" borderId="0" applyNumberFormat="0" applyFill="0" applyBorder="0" applyAlignment="0" applyProtection="0"/>
    <xf numFmtId="190" fontId="48" fillId="26" borderId="0" applyNumberFormat="0" applyBorder="0" applyAlignment="0" applyProtection="0"/>
    <xf numFmtId="190" fontId="44" fillId="22" borderId="26" applyNumberFormat="0" applyAlignment="0" applyProtection="0"/>
    <xf numFmtId="190" fontId="44" fillId="22" borderId="26" applyNumberFormat="0" applyAlignment="0" applyProtection="0"/>
    <xf numFmtId="190" fontId="44" fillId="22" borderId="26" applyNumberFormat="0" applyAlignment="0" applyProtection="0"/>
    <xf numFmtId="190" fontId="45" fillId="23" borderId="27" applyNumberFormat="0" applyAlignment="0" applyProtection="0"/>
    <xf numFmtId="190" fontId="53" fillId="0" borderId="24" applyNumberFormat="0" applyFill="0" applyAlignment="0" applyProtection="0"/>
    <xf numFmtId="190" fontId="45" fillId="23" borderId="27" applyNumberFormat="0" applyAlignment="0" applyProtection="0"/>
    <xf numFmtId="190" fontId="45" fillId="23" borderId="27" applyNumberFormat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190" fontId="41" fillId="0" borderId="0"/>
    <xf numFmtId="190" fontId="17" fillId="0" borderId="0"/>
    <xf numFmtId="44" fontId="17" fillId="0" borderId="0" applyFont="0" applyFill="0" applyBorder="0" applyAlignment="0" applyProtection="0"/>
    <xf numFmtId="190" fontId="17" fillId="0" borderId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7" fillId="0" borderId="0"/>
    <xf numFmtId="190" fontId="17" fillId="0" borderId="0"/>
    <xf numFmtId="190" fontId="17" fillId="15" borderId="23" applyNumberFormat="0" applyFont="0" applyAlignment="0" applyProtection="0"/>
    <xf numFmtId="44" fontId="1" fillId="0" borderId="0" applyFont="0" applyFill="0" applyBorder="0" applyAlignment="0" applyProtection="0"/>
    <xf numFmtId="190" fontId="127" fillId="0" borderId="0"/>
    <xf numFmtId="190" fontId="127" fillId="0" borderId="35"/>
    <xf numFmtId="190" fontId="52" fillId="29" borderId="26" applyNumberFormat="0" applyAlignment="0" applyProtection="0"/>
    <xf numFmtId="190" fontId="51" fillId="0" borderId="0" applyNumberFormat="0" applyFill="0" applyBorder="0" applyAlignment="0" applyProtection="0"/>
    <xf numFmtId="190" fontId="42" fillId="16" borderId="0" applyNumberFormat="0" applyBorder="0" applyAlignment="0" applyProtection="0"/>
    <xf numFmtId="190" fontId="42" fillId="17" borderId="0" applyNumberFormat="0" applyBorder="0" applyAlignment="0" applyProtection="0"/>
    <xf numFmtId="190" fontId="42" fillId="18" borderId="0" applyNumberFormat="0" applyBorder="0" applyAlignment="0" applyProtection="0"/>
    <xf numFmtId="190" fontId="42" fillId="19" borderId="0" applyNumberFormat="0" applyBorder="0" applyAlignment="0" applyProtection="0"/>
    <xf numFmtId="190" fontId="42" fillId="20" borderId="0" applyNumberFormat="0" applyBorder="0" applyAlignment="0" applyProtection="0"/>
    <xf numFmtId="190" fontId="42" fillId="21" borderId="0" applyNumberFormat="0" applyBorder="0" applyAlignment="0" applyProtection="0"/>
    <xf numFmtId="190" fontId="52" fillId="29" borderId="26" applyNumberFormat="0" applyAlignment="0" applyProtection="0"/>
    <xf numFmtId="190" fontId="57" fillId="0" borderId="25" applyNumberFormat="0" applyFill="0" applyAlignment="0" applyProtection="0"/>
    <xf numFmtId="190" fontId="47" fillId="0" borderId="0" applyNumberFormat="0" applyFill="0" applyBorder="0" applyAlignment="0" applyProtection="0"/>
    <xf numFmtId="190" fontId="63" fillId="0" borderId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47" fillId="0" borderId="0" applyNumberFormat="0" applyFill="0" applyBorder="0" applyAlignment="0" applyProtection="0"/>
    <xf numFmtId="190" fontId="47" fillId="0" borderId="0" applyNumberFormat="0" applyFill="0" applyBorder="0" applyAlignment="0" applyProtection="0"/>
    <xf numFmtId="190" fontId="48" fillId="26" borderId="0" applyNumberFormat="0" applyBorder="0" applyAlignment="0" applyProtection="0"/>
    <xf numFmtId="190" fontId="48" fillId="26" borderId="0" applyNumberFormat="0" applyBorder="0" applyAlignment="0" applyProtection="0"/>
    <xf numFmtId="190" fontId="48" fillId="26" borderId="0" applyNumberFormat="0" applyBorder="0" applyAlignment="0" applyProtection="0"/>
    <xf numFmtId="190" fontId="61" fillId="0" borderId="18" applyNumberFormat="0" applyAlignment="0" applyProtection="0">
      <alignment horizontal="left" vertical="center"/>
    </xf>
    <xf numFmtId="190" fontId="61" fillId="0" borderId="16">
      <alignment horizontal="left" vertical="center"/>
    </xf>
    <xf numFmtId="190" fontId="49" fillId="0" borderId="28" applyNumberFormat="0" applyFill="0" applyAlignment="0" applyProtection="0"/>
    <xf numFmtId="190" fontId="49" fillId="0" borderId="28" applyNumberFormat="0" applyFill="0" applyAlignment="0" applyProtection="0"/>
    <xf numFmtId="190" fontId="128" fillId="0" borderId="29" applyNumberFormat="0" applyFill="0" applyAlignment="0" applyProtection="0"/>
    <xf numFmtId="190" fontId="50" fillId="0" borderId="29" applyNumberFormat="0" applyFill="0" applyAlignment="0" applyProtection="0"/>
    <xf numFmtId="190" fontId="50" fillId="0" borderId="29" applyNumberFormat="0" applyFill="0" applyAlignment="0" applyProtection="0"/>
    <xf numFmtId="190" fontId="129" fillId="0" borderId="37" applyNumberFormat="0" applyFill="0" applyAlignment="0" applyProtection="0"/>
    <xf numFmtId="190" fontId="51" fillId="0" borderId="30" applyNumberFormat="0" applyFill="0" applyAlignment="0" applyProtection="0"/>
    <xf numFmtId="190" fontId="51" fillId="0" borderId="30" applyNumberFormat="0" applyFill="0" applyAlignment="0" applyProtection="0"/>
    <xf numFmtId="190" fontId="129" fillId="0" borderId="0" applyNumberFormat="0" applyFill="0" applyBorder="0" applyAlignment="0" applyProtection="0"/>
    <xf numFmtId="190" fontId="51" fillId="0" borderId="0" applyNumberFormat="0" applyFill="0" applyBorder="0" applyAlignment="0" applyProtection="0"/>
    <xf numFmtId="190" fontId="51" fillId="0" borderId="0" applyNumberFormat="0" applyFill="0" applyBorder="0" applyAlignment="0" applyProtection="0"/>
    <xf numFmtId="190" fontId="43" fillId="25" borderId="0" applyNumberFormat="0" applyBorder="0" applyAlignment="0" applyProtection="0"/>
    <xf numFmtId="190" fontId="52" fillId="29" borderId="26" applyNumberFormat="0" applyAlignment="0" applyProtection="0"/>
    <xf numFmtId="190" fontId="52" fillId="29" borderId="26" applyNumberFormat="0" applyAlignment="0" applyProtection="0"/>
    <xf numFmtId="190" fontId="130" fillId="62" borderId="35"/>
    <xf numFmtId="190" fontId="53" fillId="0" borderId="24" applyNumberFormat="0" applyFill="0" applyAlignment="0" applyProtection="0"/>
    <xf numFmtId="190" fontId="53" fillId="0" borderId="24" applyNumberFormat="0" applyFill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54" fillId="38" borderId="0" applyNumberFormat="0" applyBorder="0" applyAlignment="0" applyProtection="0"/>
    <xf numFmtId="190" fontId="54" fillId="38" borderId="0" applyNumberFormat="0" applyBorder="0" applyAlignment="0" applyProtection="0"/>
    <xf numFmtId="190" fontId="68" fillId="0" borderId="0"/>
    <xf numFmtId="190" fontId="68" fillId="0" borderId="0"/>
    <xf numFmtId="190" fontId="68" fillId="0" borderId="0"/>
    <xf numFmtId="190" fontId="68" fillId="0" borderId="0"/>
    <xf numFmtId="190" fontId="68" fillId="0" borderId="0"/>
    <xf numFmtId="190" fontId="68" fillId="0" borderId="0"/>
    <xf numFmtId="190" fontId="68" fillId="0" borderId="0"/>
    <xf numFmtId="190" fontId="1" fillId="0" borderId="0"/>
    <xf numFmtId="190" fontId="1" fillId="0" borderId="0"/>
    <xf numFmtId="190" fontId="17" fillId="0" borderId="0"/>
    <xf numFmtId="190" fontId="41" fillId="0" borderId="0"/>
    <xf numFmtId="190" fontId="1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41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41" fillId="0" borderId="0"/>
    <xf numFmtId="190" fontId="41" fillId="0" borderId="0"/>
    <xf numFmtId="190" fontId="17" fillId="0" borderId="0"/>
    <xf numFmtId="190" fontId="17" fillId="0" borderId="0"/>
    <xf numFmtId="190" fontId="17" fillId="0" borderId="0"/>
    <xf numFmtId="190" fontId="1" fillId="0" borderId="0"/>
    <xf numFmtId="19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0" fontId="41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43" fontId="17" fillId="0" borderId="0" applyFont="0" applyFill="0" applyBorder="0" applyAlignment="0" applyProtection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72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1" fillId="0" borderId="0"/>
    <xf numFmtId="190" fontId="1" fillId="0" borderId="0"/>
    <xf numFmtId="190" fontId="17" fillId="0" borderId="0"/>
    <xf numFmtId="190" fontId="17" fillId="15" borderId="23" applyNumberFormat="0" applyFont="0" applyAlignment="0" applyProtection="0"/>
    <xf numFmtId="190" fontId="17" fillId="15" borderId="23" applyNumberFormat="0" applyFont="0" applyAlignment="0" applyProtection="0"/>
    <xf numFmtId="190" fontId="17" fillId="15" borderId="23" applyNumberFormat="0" applyFont="0" applyAlignment="0" applyProtection="0"/>
    <xf numFmtId="43" fontId="17" fillId="0" borderId="0" applyFont="0" applyFill="0" applyBorder="0" applyAlignment="0" applyProtection="0"/>
    <xf numFmtId="190" fontId="17" fillId="15" borderId="23" applyNumberFormat="0" applyFont="0" applyAlignment="0" applyProtection="0"/>
    <xf numFmtId="190" fontId="55" fillId="22" borderId="31" applyNumberFormat="0" applyAlignment="0" applyProtection="0"/>
    <xf numFmtId="190" fontId="55" fillId="22" borderId="31" applyNumberFormat="0" applyAlignment="0" applyProtection="0"/>
    <xf numFmtId="190" fontId="133" fillId="56" borderId="0">
      <alignment horizontal="right"/>
    </xf>
    <xf numFmtId="190" fontId="134" fillId="56" borderId="13"/>
    <xf numFmtId="190" fontId="134" fillId="0" borderId="0" applyBorder="0">
      <alignment horizontal="centerContinuous"/>
    </xf>
    <xf numFmtId="190" fontId="135" fillId="0" borderId="0" applyBorder="0">
      <alignment horizontal="centerContinuous"/>
    </xf>
    <xf numFmtId="9" fontId="1" fillId="0" borderId="0" applyFont="0" applyFill="0" applyBorder="0" applyAlignment="0" applyProtection="0"/>
    <xf numFmtId="190" fontId="63" fillId="0" borderId="0"/>
    <xf numFmtId="190" fontId="60" fillId="0" borderId="0" applyNumberFormat="0" applyFont="0" applyFill="0" applyBorder="0" applyAlignment="0" applyProtection="0">
      <alignment horizontal="left"/>
    </xf>
    <xf numFmtId="190" fontId="59" fillId="0" borderId="7">
      <alignment horizontal="center"/>
    </xf>
    <xf numFmtId="190" fontId="60" fillId="39" borderId="0" applyNumberFormat="0" applyFont="0" applyBorder="0" applyAlignment="0" applyProtection="0"/>
    <xf numFmtId="190" fontId="127" fillId="0" borderId="0"/>
    <xf numFmtId="190" fontId="55" fillId="22" borderId="31" applyNumberFormat="0" applyAlignment="0" applyProtection="0"/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83" fillId="0" borderId="0" applyNumberFormat="0" applyFill="0" applyBorder="0" applyAlignment="0" applyProtection="0"/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54" borderId="31" applyNumberFormat="0" applyProtection="0">
      <alignment horizontal="left" vertical="center" indent="1"/>
    </xf>
    <xf numFmtId="190" fontId="17" fillId="54" borderId="31" applyNumberFormat="0" applyProtection="0">
      <alignment horizontal="left" vertical="center" indent="1"/>
    </xf>
    <xf numFmtId="190" fontId="17" fillId="54" borderId="31" applyNumberFormat="0" applyProtection="0">
      <alignment horizontal="left" vertical="center" indent="1"/>
    </xf>
    <xf numFmtId="190" fontId="17" fillId="54" borderId="31" applyNumberFormat="0" applyProtection="0">
      <alignment horizontal="left" vertical="center" indent="1"/>
    </xf>
    <xf numFmtId="190" fontId="17" fillId="54" borderId="31" applyNumberFormat="0" applyProtection="0">
      <alignment horizontal="left" vertical="center" indent="1"/>
    </xf>
    <xf numFmtId="190" fontId="17" fillId="53" borderId="38" applyNumberFormat="0" applyProtection="0">
      <alignment horizontal="left" vertical="center" indent="1"/>
    </xf>
    <xf numFmtId="190" fontId="17" fillId="54" borderId="31" applyNumberFormat="0" applyProtection="0">
      <alignment horizontal="left" vertical="center" indent="1"/>
    </xf>
    <xf numFmtId="190" fontId="17" fillId="54" borderId="31" applyNumberFormat="0" applyProtection="0">
      <alignment horizontal="left" vertical="center" indent="1"/>
    </xf>
    <xf numFmtId="190" fontId="17" fillId="54" borderId="31" applyNumberFormat="0" applyProtection="0">
      <alignment horizontal="left" vertical="center" indent="1"/>
    </xf>
    <xf numFmtId="190" fontId="17" fillId="54" borderId="31" applyNumberFormat="0" applyProtection="0">
      <alignment horizontal="left" vertical="center" indent="1"/>
    </xf>
    <xf numFmtId="190" fontId="17" fillId="54" borderId="31" applyNumberFormat="0" applyProtection="0">
      <alignment horizontal="left" vertical="center" indent="1"/>
    </xf>
    <xf numFmtId="190" fontId="17" fillId="54" borderId="31" applyNumberFormat="0" applyProtection="0">
      <alignment horizontal="left" vertical="center" indent="1"/>
    </xf>
    <xf numFmtId="190" fontId="17" fillId="54" borderId="31" applyNumberFormat="0" applyProtection="0">
      <alignment horizontal="left" vertical="center" indent="1"/>
    </xf>
    <xf numFmtId="190" fontId="17" fillId="54" borderId="31" applyNumberFormat="0" applyProtection="0">
      <alignment horizontal="left" vertical="center" indent="1"/>
    </xf>
    <xf numFmtId="190" fontId="17" fillId="54" borderId="31" applyNumberFormat="0" applyProtection="0">
      <alignment horizontal="left" vertical="center" indent="1"/>
    </xf>
    <xf numFmtId="190" fontId="17" fillId="54" borderId="31" applyNumberFormat="0" applyProtection="0">
      <alignment horizontal="left" vertical="center" indent="1"/>
    </xf>
    <xf numFmtId="190" fontId="17" fillId="54" borderId="31" applyNumberFormat="0" applyProtection="0">
      <alignment horizontal="left" vertical="center" indent="1"/>
    </xf>
    <xf numFmtId="190" fontId="17" fillId="54" borderId="31" applyNumberFormat="0" applyProtection="0">
      <alignment horizontal="left" vertical="center" indent="1"/>
    </xf>
    <xf numFmtId="190" fontId="17" fillId="54" borderId="31" applyNumberFormat="0" applyProtection="0">
      <alignment horizontal="left" vertical="center" indent="1"/>
    </xf>
    <xf numFmtId="190" fontId="17" fillId="54" borderId="31" applyNumberFormat="0" applyProtection="0">
      <alignment horizontal="left" vertical="center" indent="1"/>
    </xf>
    <xf numFmtId="190" fontId="17" fillId="54" borderId="31" applyNumberFormat="0" applyProtection="0">
      <alignment horizontal="left" vertical="center" indent="1"/>
    </xf>
    <xf numFmtId="190" fontId="17" fillId="54" borderId="31" applyNumberFormat="0" applyProtection="0">
      <alignment horizontal="left" vertical="center" indent="1"/>
    </xf>
    <xf numFmtId="190" fontId="17" fillId="54" borderId="31" applyNumberFormat="0" applyProtection="0">
      <alignment horizontal="left" vertical="center" indent="1"/>
    </xf>
    <xf numFmtId="190" fontId="17" fillId="55" borderId="31" applyNumberFormat="0" applyProtection="0">
      <alignment horizontal="left" vertical="center" indent="1"/>
    </xf>
    <xf numFmtId="190" fontId="17" fillId="55" borderId="31" applyNumberFormat="0" applyProtection="0">
      <alignment horizontal="left" vertical="center" indent="1"/>
    </xf>
    <xf numFmtId="190" fontId="17" fillId="55" borderId="31" applyNumberFormat="0" applyProtection="0">
      <alignment horizontal="left" vertical="center" indent="1"/>
    </xf>
    <xf numFmtId="190" fontId="17" fillId="55" borderId="31" applyNumberFormat="0" applyProtection="0">
      <alignment horizontal="left" vertical="center" indent="1"/>
    </xf>
    <xf numFmtId="190" fontId="17" fillId="55" borderId="31" applyNumberFormat="0" applyProtection="0">
      <alignment horizontal="left" vertical="center" indent="1"/>
    </xf>
    <xf numFmtId="190" fontId="17" fillId="63" borderId="38" applyNumberFormat="0" applyProtection="0">
      <alignment horizontal="left" vertical="center" indent="1"/>
    </xf>
    <xf numFmtId="190" fontId="17" fillId="55" borderId="31" applyNumberFormat="0" applyProtection="0">
      <alignment horizontal="left" vertical="center" indent="1"/>
    </xf>
    <xf numFmtId="190" fontId="17" fillId="55" borderId="31" applyNumberFormat="0" applyProtection="0">
      <alignment horizontal="left" vertical="center" indent="1"/>
    </xf>
    <xf numFmtId="190" fontId="17" fillId="55" borderId="31" applyNumberFormat="0" applyProtection="0">
      <alignment horizontal="left" vertical="center" indent="1"/>
    </xf>
    <xf numFmtId="190" fontId="17" fillId="55" borderId="31" applyNumberFormat="0" applyProtection="0">
      <alignment horizontal="left" vertical="center" indent="1"/>
    </xf>
    <xf numFmtId="190" fontId="17" fillId="55" borderId="31" applyNumberFormat="0" applyProtection="0">
      <alignment horizontal="left" vertical="center" indent="1"/>
    </xf>
    <xf numFmtId="190" fontId="17" fillId="55" borderId="31" applyNumberFormat="0" applyProtection="0">
      <alignment horizontal="left" vertical="center" indent="1"/>
    </xf>
    <xf numFmtId="190" fontId="17" fillId="55" borderId="31" applyNumberFormat="0" applyProtection="0">
      <alignment horizontal="left" vertical="center" indent="1"/>
    </xf>
    <xf numFmtId="190" fontId="17" fillId="55" borderId="31" applyNumberFormat="0" applyProtection="0">
      <alignment horizontal="left" vertical="center" indent="1"/>
    </xf>
    <xf numFmtId="190" fontId="17" fillId="55" borderId="31" applyNumberFormat="0" applyProtection="0">
      <alignment horizontal="left" vertical="center" indent="1"/>
    </xf>
    <xf numFmtId="190" fontId="17" fillId="55" borderId="31" applyNumberFormat="0" applyProtection="0">
      <alignment horizontal="left" vertical="center" indent="1"/>
    </xf>
    <xf numFmtId="190" fontId="17" fillId="55" borderId="31" applyNumberFormat="0" applyProtection="0">
      <alignment horizontal="left" vertical="center" indent="1"/>
    </xf>
    <xf numFmtId="190" fontId="17" fillId="55" borderId="31" applyNumberFormat="0" applyProtection="0">
      <alignment horizontal="left" vertical="center" indent="1"/>
    </xf>
    <xf numFmtId="190" fontId="17" fillId="55" borderId="31" applyNumberFormat="0" applyProtection="0">
      <alignment horizontal="left" vertical="center" indent="1"/>
    </xf>
    <xf numFmtId="190" fontId="17" fillId="55" borderId="31" applyNumberFormat="0" applyProtection="0">
      <alignment horizontal="left" vertical="center" indent="1"/>
    </xf>
    <xf numFmtId="190" fontId="17" fillId="55" borderId="31" applyNumberFormat="0" applyProtection="0">
      <alignment horizontal="left" vertical="center" indent="1"/>
    </xf>
    <xf numFmtId="190" fontId="17" fillId="55" borderId="31" applyNumberFormat="0" applyProtection="0">
      <alignment horizontal="left" vertical="center" indent="1"/>
    </xf>
    <xf numFmtId="190" fontId="17" fillId="55" borderId="31" applyNumberFormat="0" applyProtection="0">
      <alignment horizontal="left" vertical="center" indent="1"/>
    </xf>
    <xf numFmtId="190" fontId="17" fillId="36" borderId="31" applyNumberFormat="0" applyProtection="0">
      <alignment horizontal="left" vertical="center" indent="1"/>
    </xf>
    <xf numFmtId="190" fontId="17" fillId="36" borderId="31" applyNumberFormat="0" applyProtection="0">
      <alignment horizontal="left" vertical="center" indent="1"/>
    </xf>
    <xf numFmtId="190" fontId="17" fillId="36" borderId="31" applyNumberFormat="0" applyProtection="0">
      <alignment horizontal="left" vertical="center" indent="1"/>
    </xf>
    <xf numFmtId="190" fontId="17" fillId="36" borderId="31" applyNumberFormat="0" applyProtection="0">
      <alignment horizontal="left" vertical="center" indent="1"/>
    </xf>
    <xf numFmtId="190" fontId="17" fillId="0" borderId="0" applyNumberFormat="0" applyFill="0" applyBorder="0" applyAlignment="0" applyProtection="0"/>
    <xf numFmtId="190" fontId="17" fillId="36" borderId="31" applyNumberFormat="0" applyProtection="0">
      <alignment horizontal="left" vertical="center" indent="1"/>
    </xf>
    <xf numFmtId="190" fontId="17" fillId="60" borderId="38" applyNumberFormat="0" applyProtection="0">
      <alignment horizontal="left" vertical="center" indent="1"/>
    </xf>
    <xf numFmtId="190" fontId="17" fillId="36" borderId="31" applyNumberFormat="0" applyProtection="0">
      <alignment horizontal="left" vertical="center" indent="1"/>
    </xf>
    <xf numFmtId="190" fontId="17" fillId="36" borderId="31" applyNumberFormat="0" applyProtection="0">
      <alignment horizontal="left" vertical="center" indent="1"/>
    </xf>
    <xf numFmtId="190" fontId="17" fillId="36" borderId="31" applyNumberFormat="0" applyProtection="0">
      <alignment horizontal="left" vertical="center" indent="1"/>
    </xf>
    <xf numFmtId="190" fontId="17" fillId="36" borderId="31" applyNumberFormat="0" applyProtection="0">
      <alignment horizontal="left" vertical="center" indent="1"/>
    </xf>
    <xf numFmtId="190" fontId="17" fillId="36" borderId="31" applyNumberFormat="0" applyProtection="0">
      <alignment horizontal="left" vertical="center" indent="1"/>
    </xf>
    <xf numFmtId="190" fontId="17" fillId="36" borderId="31" applyNumberFormat="0" applyProtection="0">
      <alignment horizontal="left" vertical="center" indent="1"/>
    </xf>
    <xf numFmtId="190" fontId="17" fillId="36" borderId="31" applyNumberFormat="0" applyProtection="0">
      <alignment horizontal="left" vertical="center" indent="1"/>
    </xf>
    <xf numFmtId="190" fontId="17" fillId="36" borderId="31" applyNumberFormat="0" applyProtection="0">
      <alignment horizontal="left" vertical="center" indent="1"/>
    </xf>
    <xf numFmtId="190" fontId="17" fillId="36" borderId="31" applyNumberFormat="0" applyProtection="0">
      <alignment horizontal="left" vertical="center" indent="1"/>
    </xf>
    <xf numFmtId="190" fontId="17" fillId="36" borderId="31" applyNumberFormat="0" applyProtection="0">
      <alignment horizontal="left" vertical="center" indent="1"/>
    </xf>
    <xf numFmtId="190" fontId="17" fillId="36" borderId="31" applyNumberFormat="0" applyProtection="0">
      <alignment horizontal="left" vertical="center" indent="1"/>
    </xf>
    <xf numFmtId="190" fontId="17" fillId="36" borderId="31" applyNumberFormat="0" applyProtection="0">
      <alignment horizontal="left" vertical="center" indent="1"/>
    </xf>
    <xf numFmtId="190" fontId="17" fillId="36" borderId="31" applyNumberFormat="0" applyProtection="0">
      <alignment horizontal="left" vertical="center" indent="1"/>
    </xf>
    <xf numFmtId="190" fontId="17" fillId="36" borderId="31" applyNumberFormat="0" applyProtection="0">
      <alignment horizontal="left" vertical="center" indent="1"/>
    </xf>
    <xf numFmtId="190" fontId="17" fillId="36" borderId="31" applyNumberFormat="0" applyProtection="0">
      <alignment horizontal="left" vertical="center" indent="1"/>
    </xf>
    <xf numFmtId="190" fontId="17" fillId="36" borderId="31" applyNumberFormat="0" applyProtection="0">
      <alignment horizontal="left" vertical="center" indent="1"/>
    </xf>
    <xf numFmtId="190" fontId="17" fillId="36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57" borderId="38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0" borderId="0" applyNumberFormat="0" applyFill="0" applyBorder="0" applyAlignment="0" applyProtection="0"/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17" fillId="41" borderId="31" applyNumberFormat="0" applyProtection="0">
      <alignment horizontal="left" vertical="center" indent="1"/>
    </xf>
    <xf numFmtId="190" fontId="80" fillId="0" borderId="0"/>
    <xf numFmtId="190" fontId="80" fillId="0" borderId="0"/>
    <xf numFmtId="190" fontId="43" fillId="25" borderId="0" applyNumberFormat="0" applyBorder="0" applyAlignment="0" applyProtection="0"/>
    <xf numFmtId="190" fontId="17" fillId="0" borderId="0"/>
    <xf numFmtId="190" fontId="63" fillId="0" borderId="0"/>
    <xf numFmtId="190" fontId="63" fillId="0" borderId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36" fillId="0" borderId="0">
      <alignment vertical="top"/>
    </xf>
    <xf numFmtId="190" fontId="127" fillId="0" borderId="35"/>
    <xf numFmtId="190" fontId="82" fillId="0" borderId="0"/>
    <xf numFmtId="190" fontId="58" fillId="0" borderId="0" applyNumberFormat="0" applyFill="0" applyBorder="0" applyAlignment="0" applyProtection="0"/>
    <xf numFmtId="190" fontId="4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38" fillId="64" borderId="0"/>
    <xf numFmtId="190" fontId="56" fillId="0" borderId="0" applyNumberFormat="0" applyFill="0" applyBorder="0" applyAlignment="0" applyProtection="0"/>
    <xf numFmtId="190" fontId="56" fillId="0" borderId="0" applyNumberFormat="0" applyFill="0" applyBorder="0" applyAlignment="0" applyProtection="0"/>
    <xf numFmtId="190" fontId="56" fillId="0" borderId="0" applyNumberFormat="0" applyFill="0" applyBorder="0" applyAlignment="0" applyProtection="0"/>
    <xf numFmtId="190" fontId="49" fillId="0" borderId="28" applyNumberFormat="0" applyFill="0" applyAlignment="0" applyProtection="0"/>
    <xf numFmtId="190" fontId="50" fillId="0" borderId="29" applyNumberFormat="0" applyFill="0" applyAlignment="0" applyProtection="0"/>
    <xf numFmtId="190" fontId="51" fillId="0" borderId="30" applyNumberFormat="0" applyFill="0" applyAlignment="0" applyProtection="0"/>
    <xf numFmtId="190" fontId="57" fillId="0" borderId="25" applyNumberFormat="0" applyFill="0" applyAlignment="0" applyProtection="0"/>
    <xf numFmtId="190" fontId="57" fillId="0" borderId="25" applyNumberFormat="0" applyFill="0" applyAlignment="0" applyProtection="0"/>
    <xf numFmtId="190" fontId="130" fillId="0" borderId="39"/>
    <xf numFmtId="190" fontId="130" fillId="0" borderId="35"/>
    <xf numFmtId="190" fontId="17" fillId="0" borderId="0"/>
    <xf numFmtId="190" fontId="83" fillId="0" borderId="0" applyNumberFormat="0" applyFill="0" applyBorder="0" applyAlignment="0" applyProtection="0"/>
    <xf numFmtId="190" fontId="49" fillId="0" borderId="28" applyNumberFormat="0" applyFill="0" applyAlignment="0" applyProtection="0"/>
    <xf numFmtId="190" fontId="50" fillId="0" borderId="29" applyNumberFormat="0" applyFill="0" applyAlignment="0" applyProtection="0"/>
    <xf numFmtId="190" fontId="51" fillId="0" borderId="30" applyNumberFormat="0" applyFill="0" applyAlignment="0" applyProtection="0"/>
    <xf numFmtId="190" fontId="51" fillId="0" borderId="0" applyNumberFormat="0" applyFill="0" applyBorder="0" applyAlignment="0" applyProtection="0"/>
    <xf numFmtId="190" fontId="53" fillId="0" borderId="24" applyNumberFormat="0" applyFill="0" applyAlignment="0" applyProtection="0"/>
    <xf numFmtId="190" fontId="58" fillId="0" borderId="0" applyNumberFormat="0" applyFill="0" applyBorder="0" applyAlignment="0" applyProtection="0"/>
    <xf numFmtId="190" fontId="58" fillId="0" borderId="0" applyNumberFormat="0" applyFill="0" applyBorder="0" applyAlignment="0" applyProtection="0"/>
    <xf numFmtId="190" fontId="58" fillId="0" borderId="0" applyNumberFormat="0" applyFill="0" applyBorder="0" applyAlignment="0" applyProtection="0"/>
    <xf numFmtId="190" fontId="45" fillId="23" borderId="27" applyNumberFormat="0" applyAlignment="0" applyProtection="0"/>
    <xf numFmtId="190" fontId="84" fillId="38" borderId="0" applyNumberFormat="0" applyBorder="0" applyAlignment="0" applyProtection="0">
      <alignment vertical="center"/>
    </xf>
    <xf numFmtId="190" fontId="66" fillId="15" borderId="23" applyNumberFormat="0" applyFont="0" applyAlignment="0" applyProtection="0">
      <alignment vertical="center"/>
    </xf>
    <xf numFmtId="190" fontId="85" fillId="0" borderId="25" applyNumberFormat="0" applyFill="0" applyAlignment="0" applyProtection="0">
      <alignment vertical="center"/>
    </xf>
    <xf numFmtId="190" fontId="86" fillId="25" borderId="0" applyNumberFormat="0" applyBorder="0" applyAlignment="0" applyProtection="0">
      <alignment vertical="center"/>
    </xf>
    <xf numFmtId="190" fontId="87" fillId="26" borderId="0" applyNumberFormat="0" applyBorder="0" applyAlignment="0" applyProtection="0">
      <alignment vertical="center"/>
    </xf>
    <xf numFmtId="0" fontId="17" fillId="0" borderId="0"/>
    <xf numFmtId="190" fontId="140" fillId="0" borderId="0">
      <alignment vertical="center"/>
    </xf>
    <xf numFmtId="190" fontId="141" fillId="0" borderId="0">
      <alignment vertical="center"/>
    </xf>
    <xf numFmtId="190" fontId="89" fillId="0" borderId="0" applyNumberFormat="0" applyFill="0" applyBorder="0" applyAlignment="0" applyProtection="0">
      <alignment vertical="center"/>
    </xf>
    <xf numFmtId="190" fontId="90" fillId="0" borderId="28" applyNumberFormat="0" applyFill="0" applyAlignment="0" applyProtection="0">
      <alignment vertical="center"/>
    </xf>
    <xf numFmtId="190" fontId="91" fillId="0" borderId="29" applyNumberFormat="0" applyFill="0" applyAlignment="0" applyProtection="0">
      <alignment vertical="center"/>
    </xf>
    <xf numFmtId="190" fontId="92" fillId="0" borderId="30" applyNumberFormat="0" applyFill="0" applyAlignment="0" applyProtection="0">
      <alignment vertical="center"/>
    </xf>
    <xf numFmtId="190" fontId="92" fillId="0" borderId="0" applyNumberFormat="0" applyFill="0" applyBorder="0" applyAlignment="0" applyProtection="0">
      <alignment vertical="center"/>
    </xf>
    <xf numFmtId="190" fontId="93" fillId="23" borderId="27" applyNumberFormat="0" applyAlignment="0" applyProtection="0">
      <alignment vertical="center"/>
    </xf>
    <xf numFmtId="9" fontId="17" fillId="0" borderId="0" applyFont="0" applyFill="0" applyBorder="0" applyAlignment="0" applyProtection="0"/>
    <xf numFmtId="190" fontId="94" fillId="22" borderId="26" applyNumberFormat="0" applyAlignment="0" applyProtection="0">
      <alignment vertical="center"/>
    </xf>
    <xf numFmtId="190" fontId="95" fillId="0" borderId="0" applyNumberFormat="0" applyFill="0" applyBorder="0" applyAlignment="0" applyProtection="0">
      <alignment vertical="center"/>
    </xf>
    <xf numFmtId="190" fontId="96" fillId="0" borderId="0" applyNumberFormat="0" applyFill="0" applyBorder="0" applyAlignment="0" applyProtection="0">
      <alignment vertical="center"/>
    </xf>
    <xf numFmtId="190" fontId="67" fillId="16" borderId="0" applyNumberFormat="0" applyBorder="0" applyAlignment="0" applyProtection="0">
      <alignment vertical="center"/>
    </xf>
    <xf numFmtId="190" fontId="67" fillId="17" borderId="0" applyNumberFormat="0" applyBorder="0" applyAlignment="0" applyProtection="0">
      <alignment vertical="center"/>
    </xf>
    <xf numFmtId="190" fontId="67" fillId="18" borderId="0" applyNumberFormat="0" applyBorder="0" applyAlignment="0" applyProtection="0">
      <alignment vertical="center"/>
    </xf>
    <xf numFmtId="190" fontId="67" fillId="19" borderId="0" applyNumberFormat="0" applyBorder="0" applyAlignment="0" applyProtection="0">
      <alignment vertical="center"/>
    </xf>
    <xf numFmtId="190" fontId="67" fillId="20" borderId="0" applyNumberFormat="0" applyBorder="0" applyAlignment="0" applyProtection="0">
      <alignment vertical="center"/>
    </xf>
    <xf numFmtId="190" fontId="67" fillId="21" borderId="0" applyNumberFormat="0" applyBorder="0" applyAlignment="0" applyProtection="0">
      <alignment vertical="center"/>
    </xf>
    <xf numFmtId="190" fontId="97" fillId="29" borderId="26" applyNumberFormat="0" applyAlignment="0" applyProtection="0">
      <alignment vertical="center"/>
    </xf>
    <xf numFmtId="190" fontId="98" fillId="22" borderId="31" applyNumberFormat="0" applyAlignment="0" applyProtection="0">
      <alignment vertical="center"/>
    </xf>
    <xf numFmtId="190" fontId="99" fillId="0" borderId="24" applyNumberFormat="0" applyFill="0" applyAlignment="0" applyProtection="0">
      <alignment vertical="center"/>
    </xf>
    <xf numFmtId="9" fontId="17" fillId="0" borderId="0" applyFont="0" applyFill="0" applyBorder="0" applyAlignment="0" applyProtection="0"/>
    <xf numFmtId="190" fontId="41" fillId="0" borderId="0"/>
    <xf numFmtId="190" fontId="41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44" fontId="17" fillId="0" borderId="0" applyFont="0" applyFill="0" applyBorder="0" applyAlignment="0" applyProtection="0"/>
    <xf numFmtId="0" fontId="17" fillId="0" borderId="0"/>
    <xf numFmtId="0" fontId="17" fillId="0" borderId="0"/>
    <xf numFmtId="190" fontId="17" fillId="0" borderId="0"/>
    <xf numFmtId="190" fontId="17" fillId="0" borderId="0"/>
    <xf numFmtId="190" fontId="17" fillId="15" borderId="23" applyNumberFormat="0" applyFont="0" applyAlignment="0" applyProtection="0"/>
    <xf numFmtId="190" fontId="17" fillId="15" borderId="23" applyNumberFormat="0" applyFont="0" applyAlignment="0" applyProtection="0"/>
    <xf numFmtId="43" fontId="17" fillId="0" borderId="0" applyFont="0" applyFill="0" applyBorder="0" applyAlignment="0" applyProtection="0"/>
    <xf numFmtId="190" fontId="63" fillId="0" borderId="0"/>
    <xf numFmtId="190" fontId="63" fillId="0" borderId="0"/>
    <xf numFmtId="190" fontId="83" fillId="0" borderId="0" applyNumberFormat="0" applyFill="0" applyBorder="0" applyAlignment="0" applyProtection="0"/>
    <xf numFmtId="190" fontId="83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/>
    <xf numFmtId="9" fontId="17" fillId="0" borderId="0" applyFon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190" fontId="17" fillId="0" borderId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83" fillId="0" borderId="0" applyNumberFormat="0" applyFill="0" applyBorder="0" applyAlignment="0" applyProtection="0"/>
    <xf numFmtId="190" fontId="63" fillId="0" borderId="0"/>
    <xf numFmtId="190" fontId="63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90" fontId="17" fillId="15" borderId="23" applyNumberFormat="0" applyFont="0" applyAlignment="0" applyProtection="0"/>
    <xf numFmtId="190" fontId="17" fillId="0" borderId="0"/>
    <xf numFmtId="0" fontId="17" fillId="0" borderId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190" fontId="17" fillId="0" borderId="0"/>
    <xf numFmtId="190" fontId="17" fillId="0" borderId="0"/>
    <xf numFmtId="190" fontId="17" fillId="0" borderId="0"/>
    <xf numFmtId="190" fontId="17" fillId="0" borderId="0"/>
    <xf numFmtId="190" fontId="41" fillId="0" borderId="0"/>
    <xf numFmtId="190" fontId="41" fillId="0" borderId="0"/>
    <xf numFmtId="190" fontId="41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7" fillId="0" borderId="0"/>
    <xf numFmtId="190" fontId="17" fillId="0" borderId="0"/>
    <xf numFmtId="190" fontId="17" fillId="15" borderId="23" applyNumberFormat="0" applyFont="0" applyAlignment="0" applyProtection="0"/>
    <xf numFmtId="190" fontId="17" fillId="15" borderId="23" applyNumberFormat="0" applyFon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90" fontId="63" fillId="0" borderId="0"/>
    <xf numFmtId="190" fontId="63" fillId="0" borderId="0"/>
    <xf numFmtId="190" fontId="83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/>
    <xf numFmtId="9" fontId="17" fillId="0" borderId="0" applyFon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/>
    <xf numFmtId="9" fontId="17" fillId="0" borderId="0" applyFont="0" applyFill="0" applyBorder="0" applyAlignment="0" applyProtection="0"/>
    <xf numFmtId="190" fontId="17" fillId="0" borderId="0" applyNumberFormat="0" applyFill="0" applyBorder="0" applyAlignment="0" applyProtection="0"/>
    <xf numFmtId="19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190" fontId="17" fillId="0" borderId="0"/>
    <xf numFmtId="0" fontId="148" fillId="0" borderId="0"/>
    <xf numFmtId="0" fontId="148" fillId="0" borderId="0"/>
    <xf numFmtId="0" fontId="220" fillId="0" borderId="0" applyNumberFormat="0" applyFill="0" applyBorder="0" applyAlignment="0" applyProtection="0"/>
  </cellStyleXfs>
  <cellXfs count="279">
    <xf numFmtId="0" fontId="0" fillId="0" borderId="0" xfId="0"/>
    <xf numFmtId="164" fontId="0" fillId="0" borderId="0" xfId="0" applyNumberFormat="1"/>
    <xf numFmtId="0" fontId="2" fillId="0" borderId="0" xfId="0" applyFont="1"/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/>
    <xf numFmtId="0" fontId="0" fillId="0" borderId="0" xfId="0" applyAlignment="1">
      <alignment horizontal="center"/>
    </xf>
    <xf numFmtId="0" fontId="12" fillId="3" borderId="0" xfId="0" applyFont="1" applyFill="1"/>
    <xf numFmtId="0" fontId="0" fillId="0" borderId="0" xfId="0" applyAlignment="1">
      <alignment vertical="center"/>
    </xf>
    <xf numFmtId="0" fontId="13" fillId="3" borderId="5" xfId="0" applyFont="1" applyFill="1" applyBorder="1" applyAlignment="1">
      <alignment horizontal="right"/>
    </xf>
    <xf numFmtId="0" fontId="13" fillId="3" borderId="8" xfId="0" applyFont="1" applyFill="1" applyBorder="1" applyAlignment="1">
      <alignment horizontal="right"/>
    </xf>
    <xf numFmtId="0" fontId="0" fillId="3" borderId="0" xfId="0" applyFill="1"/>
    <xf numFmtId="0" fontId="13" fillId="3" borderId="4" xfId="0" applyFont="1" applyFill="1" applyBorder="1"/>
    <xf numFmtId="0" fontId="13" fillId="3" borderId="6" xfId="0" applyFont="1" applyFill="1" applyBorder="1"/>
    <xf numFmtId="0" fontId="4" fillId="0" borderId="0" xfId="0" applyFont="1"/>
    <xf numFmtId="0" fontId="15" fillId="0" borderId="0" xfId="0" applyFont="1"/>
    <xf numFmtId="0" fontId="12" fillId="0" borderId="0" xfId="0" applyFont="1"/>
    <xf numFmtId="9" fontId="12" fillId="0" borderId="0" xfId="3" applyFont="1" applyFill="1" applyAlignment="1">
      <alignment horizontal="center"/>
    </xf>
    <xf numFmtId="0" fontId="5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top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3" fillId="3" borderId="0" xfId="0" applyFont="1" applyFill="1" applyAlignment="1">
      <alignment vertical="center"/>
    </xf>
    <xf numFmtId="0" fontId="13" fillId="3" borderId="0" xfId="0" applyFont="1" applyFill="1" applyAlignment="1">
      <alignment horizontal="left" vertical="center" wrapText="1"/>
    </xf>
    <xf numFmtId="0" fontId="13" fillId="3" borderId="0" xfId="0" quotePrefix="1" applyFont="1" applyFill="1" applyAlignment="1">
      <alignment vertical="center" wrapText="1"/>
    </xf>
    <xf numFmtId="0" fontId="13" fillId="3" borderId="0" xfId="0" quotePrefix="1" applyFont="1" applyFill="1" applyAlignment="1">
      <alignment vertical="center"/>
    </xf>
    <xf numFmtId="0" fontId="11" fillId="3" borderId="0" xfId="0" applyFont="1" applyFill="1" applyAlignment="1">
      <alignment horizontal="center" vertical="center" wrapText="1"/>
    </xf>
    <xf numFmtId="0" fontId="8" fillId="0" borderId="0" xfId="0" applyFont="1" applyAlignment="1">
      <alignment horizontal="center"/>
    </xf>
    <xf numFmtId="9" fontId="12" fillId="0" borderId="0" xfId="3" applyFont="1" applyFill="1"/>
    <xf numFmtId="0" fontId="13" fillId="3" borderId="0" xfId="0" applyFont="1" applyFill="1" applyAlignment="1">
      <alignment horizontal="right"/>
    </xf>
    <xf numFmtId="0" fontId="13" fillId="3" borderId="7" xfId="0" applyFont="1" applyFill="1" applyBorder="1" applyAlignment="1">
      <alignment horizontal="right"/>
    </xf>
    <xf numFmtId="0" fontId="13" fillId="0" borderId="15" xfId="0" applyFont="1" applyBorder="1" applyAlignment="1">
      <alignment vertical="center"/>
    </xf>
    <xf numFmtId="0" fontId="13" fillId="0" borderId="10" xfId="0" applyFont="1" applyBorder="1" applyAlignment="1">
      <alignment vertical="center"/>
    </xf>
    <xf numFmtId="0" fontId="0" fillId="0" borderId="0" xfId="0" applyAlignment="1">
      <alignment horizontal="left"/>
    </xf>
    <xf numFmtId="9" fontId="19" fillId="0" borderId="9" xfId="3" applyFont="1" applyFill="1" applyBorder="1" applyAlignment="1">
      <alignment horizontal="center" vertical="center"/>
    </xf>
    <xf numFmtId="0" fontId="13" fillId="3" borderId="10" xfId="0" applyFont="1" applyFill="1" applyBorder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0" fontId="0" fillId="10" borderId="18" xfId="0" applyFill="1" applyBorder="1"/>
    <xf numFmtId="0" fontId="0" fillId="10" borderId="18" xfId="0" applyFill="1" applyBorder="1" applyAlignment="1">
      <alignment horizontal="center"/>
    </xf>
    <xf numFmtId="0" fontId="16" fillId="0" borderId="0" xfId="0" applyFont="1"/>
    <xf numFmtId="0" fontId="12" fillId="3" borderId="1" xfId="0" applyFont="1" applyFill="1" applyBorder="1"/>
    <xf numFmtId="44" fontId="12" fillId="3" borderId="2" xfId="0" applyNumberFormat="1" applyFont="1" applyFill="1" applyBorder="1"/>
    <xf numFmtId="44" fontId="12" fillId="3" borderId="2" xfId="2" applyFont="1" applyFill="1" applyBorder="1"/>
    <xf numFmtId="9" fontId="12" fillId="0" borderId="3" xfId="3" applyFont="1" applyFill="1" applyBorder="1" applyAlignment="1">
      <alignment horizontal="center"/>
    </xf>
    <xf numFmtId="0" fontId="12" fillId="3" borderId="6" xfId="0" applyFont="1" applyFill="1" applyBorder="1"/>
    <xf numFmtId="0" fontId="12" fillId="3" borderId="7" xfId="0" applyFont="1" applyFill="1" applyBorder="1"/>
    <xf numFmtId="44" fontId="12" fillId="3" borderId="7" xfId="2" applyFont="1" applyFill="1" applyBorder="1"/>
    <xf numFmtId="9" fontId="12" fillId="0" borderId="8" xfId="3" applyFont="1" applyFill="1" applyBorder="1" applyAlignment="1">
      <alignment horizontal="center"/>
    </xf>
    <xf numFmtId="17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0" fillId="0" borderId="1" xfId="0" applyBorder="1"/>
    <xf numFmtId="166" fontId="0" fillId="0" borderId="3" xfId="0" applyNumberFormat="1" applyBorder="1" applyAlignment="1">
      <alignment horizontal="center"/>
    </xf>
    <xf numFmtId="0" fontId="0" fillId="0" borderId="4" xfId="0" applyBorder="1"/>
    <xf numFmtId="167" fontId="0" fillId="0" borderId="8" xfId="0" applyNumberFormat="1" applyBorder="1" applyAlignment="1">
      <alignment horizontal="center"/>
    </xf>
    <xf numFmtId="0" fontId="0" fillId="0" borderId="6" xfId="0" applyBorder="1"/>
    <xf numFmtId="42" fontId="0" fillId="0" borderId="0" xfId="0" applyNumberFormat="1"/>
    <xf numFmtId="44" fontId="0" fillId="0" borderId="0" xfId="0" applyNumberFormat="1"/>
    <xf numFmtId="0" fontId="11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165" fontId="22" fillId="0" borderId="0" xfId="0" applyNumberFormat="1" applyFont="1" applyAlignment="1">
      <alignment horizontal="center" vertical="center" wrapText="1"/>
    </xf>
    <xf numFmtId="1" fontId="4" fillId="0" borderId="0" xfId="0" applyNumberFormat="1" applyFont="1"/>
    <xf numFmtId="42" fontId="26" fillId="0" borderId="0" xfId="0" applyNumberFormat="1" applyFont="1" applyAlignment="1">
      <alignment horizontal="center"/>
    </xf>
    <xf numFmtId="44" fontId="4" fillId="0" borderId="0" xfId="0" applyNumberFormat="1" applyFont="1"/>
    <xf numFmtId="1" fontId="13" fillId="0" borderId="14" xfId="3" applyNumberFormat="1" applyFont="1" applyFill="1" applyBorder="1" applyAlignment="1">
      <alignment horizontal="center" vertical="center"/>
    </xf>
    <xf numFmtId="1" fontId="19" fillId="0" borderId="9" xfId="3" applyNumberFormat="1" applyFont="1" applyFill="1" applyBorder="1" applyAlignment="1">
      <alignment horizontal="center" vertical="center"/>
    </xf>
    <xf numFmtId="44" fontId="13" fillId="0" borderId="0" xfId="2" applyFont="1" applyFill="1" applyBorder="1" applyAlignment="1">
      <alignment horizontal="center" vertical="center"/>
    </xf>
    <xf numFmtId="9" fontId="19" fillId="0" borderId="0" xfId="3" applyFont="1" applyFill="1" applyBorder="1" applyAlignment="1">
      <alignment horizontal="center" vertical="center"/>
    </xf>
    <xf numFmtId="44" fontId="13" fillId="0" borderId="9" xfId="2" applyFont="1" applyFill="1" applyBorder="1" applyAlignment="1">
      <alignment horizontal="center" vertical="center"/>
    </xf>
    <xf numFmtId="9" fontId="19" fillId="0" borderId="16" xfId="3" applyFont="1" applyFill="1" applyBorder="1" applyAlignment="1">
      <alignment horizontal="center" vertical="center"/>
    </xf>
    <xf numFmtId="173" fontId="13" fillId="0" borderId="13" xfId="3" applyNumberFormat="1" applyFont="1" applyFill="1" applyBorder="1" applyAlignment="1">
      <alignment horizontal="center" vertical="center"/>
    </xf>
    <xf numFmtId="173" fontId="13" fillId="0" borderId="11" xfId="3" applyNumberFormat="1" applyFont="1" applyFill="1" applyBorder="1" applyAlignment="1">
      <alignment horizontal="center" vertical="center"/>
    </xf>
    <xf numFmtId="165" fontId="27" fillId="0" borderId="0" xfId="0" applyNumberFormat="1" applyFont="1" applyAlignment="1">
      <alignment horizontal="center" vertical="center"/>
    </xf>
    <xf numFmtId="0" fontId="28" fillId="10" borderId="17" xfId="0" applyFont="1" applyFill="1" applyBorder="1"/>
    <xf numFmtId="0" fontId="28" fillId="10" borderId="18" xfId="0" applyFont="1" applyFill="1" applyBorder="1"/>
    <xf numFmtId="44" fontId="28" fillId="10" borderId="18" xfId="0" applyNumberFormat="1" applyFont="1" applyFill="1" applyBorder="1"/>
    <xf numFmtId="9" fontId="28" fillId="10" borderId="18" xfId="3" applyFont="1" applyFill="1" applyBorder="1" applyAlignment="1">
      <alignment horizontal="center"/>
    </xf>
    <xf numFmtId="9" fontId="28" fillId="10" borderId="19" xfId="3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9" fontId="2" fillId="0" borderId="2" xfId="3" applyFont="1" applyBorder="1" applyAlignment="1">
      <alignment horizontal="center"/>
    </xf>
    <xf numFmtId="0" fontId="2" fillId="0" borderId="3" xfId="0" applyFont="1" applyBorder="1"/>
    <xf numFmtId="0" fontId="2" fillId="0" borderId="4" xfId="0" applyFont="1" applyBorder="1" applyAlignment="1">
      <alignment horizontal="center"/>
    </xf>
    <xf numFmtId="9" fontId="2" fillId="0" borderId="0" xfId="3" applyFont="1" applyBorder="1" applyAlignment="1">
      <alignment horizontal="center"/>
    </xf>
    <xf numFmtId="0" fontId="2" fillId="0" borderId="5" xfId="0" applyFont="1" applyBorder="1"/>
    <xf numFmtId="0" fontId="2" fillId="0" borderId="6" xfId="0" applyFont="1" applyBorder="1" applyAlignment="1">
      <alignment horizontal="center"/>
    </xf>
    <xf numFmtId="9" fontId="2" fillId="0" borderId="7" xfId="3" applyFont="1" applyBorder="1" applyAlignment="1">
      <alignment horizontal="center"/>
    </xf>
    <xf numFmtId="0" fontId="2" fillId="0" borderId="8" xfId="0" applyFont="1" applyBorder="1"/>
    <xf numFmtId="0" fontId="28" fillId="12" borderId="18" xfId="0" applyFont="1" applyFill="1" applyBorder="1" applyAlignment="1">
      <alignment horizontal="center" vertical="center" wrapText="1"/>
    </xf>
    <xf numFmtId="0" fontId="28" fillId="12" borderId="17" xfId="0" applyFont="1" applyFill="1" applyBorder="1" applyAlignment="1">
      <alignment horizontal="center" vertical="center" wrapText="1"/>
    </xf>
    <xf numFmtId="0" fontId="11" fillId="12" borderId="18" xfId="0" applyFont="1" applyFill="1" applyBorder="1" applyAlignment="1">
      <alignment horizontal="center" vertical="center" wrapText="1"/>
    </xf>
    <xf numFmtId="171" fontId="21" fillId="12" borderId="18" xfId="0" applyNumberFormat="1" applyFont="1" applyFill="1" applyBorder="1" applyAlignment="1">
      <alignment horizontal="center" vertical="center" wrapText="1"/>
    </xf>
    <xf numFmtId="171" fontId="28" fillId="12" borderId="18" xfId="0" applyNumberFormat="1" applyFont="1" applyFill="1" applyBorder="1" applyAlignment="1">
      <alignment horizontal="center" vertical="center" wrapText="1"/>
    </xf>
    <xf numFmtId="172" fontId="28" fillId="12" borderId="18" xfId="0" applyNumberFormat="1" applyFont="1" applyFill="1" applyBorder="1" applyAlignment="1">
      <alignment horizontal="center" vertical="center" wrapText="1"/>
    </xf>
    <xf numFmtId="170" fontId="28" fillId="12" borderId="18" xfId="0" applyNumberFormat="1" applyFont="1" applyFill="1" applyBorder="1" applyAlignment="1">
      <alignment horizontal="center" vertical="top" wrapText="1"/>
    </xf>
    <xf numFmtId="169" fontId="28" fillId="12" borderId="19" xfId="0" applyNumberFormat="1" applyFont="1" applyFill="1" applyBorder="1" applyAlignment="1">
      <alignment horizontal="center" vertical="top" wrapText="1"/>
    </xf>
    <xf numFmtId="165" fontId="22" fillId="13" borderId="0" xfId="0" applyNumberFormat="1" applyFont="1" applyFill="1" applyAlignment="1">
      <alignment horizontal="center" vertical="center" wrapText="1"/>
    </xf>
    <xf numFmtId="44" fontId="19" fillId="13" borderId="0" xfId="2" applyFont="1" applyFill="1" applyBorder="1" applyAlignment="1">
      <alignment horizontal="center" vertical="center"/>
    </xf>
    <xf numFmtId="44" fontId="19" fillId="13" borderId="9" xfId="2" applyFont="1" applyFill="1" applyBorder="1" applyAlignment="1">
      <alignment horizontal="center" vertical="center"/>
    </xf>
    <xf numFmtId="44" fontId="28" fillId="12" borderId="18" xfId="0" applyNumberFormat="1" applyFont="1" applyFill="1" applyBorder="1"/>
    <xf numFmtId="0" fontId="13" fillId="13" borderId="16" xfId="0" applyFont="1" applyFill="1" applyBorder="1" applyAlignment="1">
      <alignment vertical="center"/>
    </xf>
    <xf numFmtId="0" fontId="13" fillId="13" borderId="9" xfId="0" applyFont="1" applyFill="1" applyBorder="1" applyAlignment="1">
      <alignment vertical="center"/>
    </xf>
    <xf numFmtId="0" fontId="0" fillId="12" borderId="18" xfId="0" applyFill="1" applyBorder="1"/>
    <xf numFmtId="1" fontId="19" fillId="13" borderId="0" xfId="3" applyNumberFormat="1" applyFont="1" applyFill="1" applyBorder="1" applyAlignment="1">
      <alignment horizontal="center" vertical="center"/>
    </xf>
    <xf numFmtId="1" fontId="19" fillId="13" borderId="9" xfId="3" applyNumberFormat="1" applyFont="1" applyFill="1" applyBorder="1" applyAlignment="1">
      <alignment horizontal="center" vertical="center"/>
    </xf>
    <xf numFmtId="1" fontId="19" fillId="13" borderId="16" xfId="3" applyNumberFormat="1" applyFont="1" applyFill="1" applyBorder="1" applyAlignment="1">
      <alignment horizontal="center" vertical="center"/>
    </xf>
    <xf numFmtId="7" fontId="30" fillId="12" borderId="20" xfId="0" applyNumberFormat="1" applyFont="1" applyFill="1" applyBorder="1" applyAlignment="1">
      <alignment horizontal="center"/>
    </xf>
    <xf numFmtId="7" fontId="30" fillId="12" borderId="17" xfId="0" applyNumberFormat="1" applyFont="1" applyFill="1" applyBorder="1" applyAlignment="1">
      <alignment horizontal="center"/>
    </xf>
    <xf numFmtId="7" fontId="30" fillId="12" borderId="18" xfId="0" applyNumberFormat="1" applyFont="1" applyFill="1" applyBorder="1" applyAlignment="1">
      <alignment horizontal="center"/>
    </xf>
    <xf numFmtId="7" fontId="30" fillId="12" borderId="19" xfId="0" applyNumberFormat="1" applyFont="1" applyFill="1" applyBorder="1" applyAlignment="1">
      <alignment horizontal="center"/>
    </xf>
    <xf numFmtId="44" fontId="26" fillId="13" borderId="0" xfId="0" applyNumberFormat="1" applyFont="1" applyFill="1" applyAlignment="1">
      <alignment horizontal="center"/>
    </xf>
    <xf numFmtId="0" fontId="26" fillId="13" borderId="8" xfId="0" applyFont="1" applyFill="1" applyBorder="1" applyAlignment="1">
      <alignment horizontal="center"/>
    </xf>
    <xf numFmtId="0" fontId="23" fillId="11" borderId="17" xfId="0" applyFont="1" applyFill="1" applyBorder="1" applyAlignment="1">
      <alignment horizontal="center" vertical="center"/>
    </xf>
    <xf numFmtId="0" fontId="23" fillId="11" borderId="18" xfId="0" applyFont="1" applyFill="1" applyBorder="1" applyAlignment="1">
      <alignment horizontal="center" vertical="center"/>
    </xf>
    <xf numFmtId="0" fontId="23" fillId="11" borderId="19" xfId="0" applyFont="1" applyFill="1" applyBorder="1" applyAlignment="1">
      <alignment horizontal="center" vertical="center"/>
    </xf>
    <xf numFmtId="0" fontId="34" fillId="11" borderId="20" xfId="0" applyFont="1" applyFill="1" applyBorder="1" applyAlignment="1">
      <alignment horizontal="center"/>
    </xf>
    <xf numFmtId="0" fontId="34" fillId="11" borderId="17" xfId="0" applyFont="1" applyFill="1" applyBorder="1" applyAlignment="1">
      <alignment horizontal="center"/>
    </xf>
    <xf numFmtId="0" fontId="34" fillId="11" borderId="18" xfId="0" applyFont="1" applyFill="1" applyBorder="1" applyAlignment="1">
      <alignment horizontal="center"/>
    </xf>
    <xf numFmtId="0" fontId="34" fillId="11" borderId="19" xfId="0" applyFont="1" applyFill="1" applyBorder="1" applyAlignment="1">
      <alignment horizontal="center"/>
    </xf>
    <xf numFmtId="0" fontId="30" fillId="12" borderId="17" xfId="0" applyFont="1" applyFill="1" applyBorder="1" applyAlignment="1">
      <alignment horizontal="center"/>
    </xf>
    <xf numFmtId="165" fontId="27" fillId="0" borderId="19" xfId="0" applyNumberFormat="1" applyFont="1" applyBorder="1" applyAlignment="1">
      <alignment horizontal="center" vertical="center"/>
    </xf>
    <xf numFmtId="165" fontId="21" fillId="13" borderId="0" xfId="0" applyNumberFormat="1" applyFont="1" applyFill="1" applyAlignment="1">
      <alignment horizontal="center" vertical="center" wrapText="1"/>
    </xf>
    <xf numFmtId="1" fontId="19" fillId="0" borderId="0" xfId="3" applyNumberFormat="1" applyFont="1" applyFill="1" applyBorder="1" applyAlignment="1">
      <alignment horizontal="center" vertical="center"/>
    </xf>
    <xf numFmtId="1" fontId="19" fillId="0" borderId="16" xfId="3" applyNumberFormat="1" applyFont="1" applyFill="1" applyBorder="1" applyAlignment="1">
      <alignment horizontal="center" vertical="center"/>
    </xf>
    <xf numFmtId="16" fontId="32" fillId="12" borderId="20" xfId="0" applyNumberFormat="1" applyFont="1" applyFill="1" applyBorder="1" applyAlignment="1">
      <alignment horizontal="center" vertical="center"/>
    </xf>
    <xf numFmtId="0" fontId="30" fillId="0" borderId="0" xfId="0" applyFont="1" applyAlignment="1">
      <alignment horizontal="center"/>
    </xf>
    <xf numFmtId="0" fontId="5" fillId="6" borderId="1" xfId="0" applyFont="1" applyFill="1" applyBorder="1" applyAlignment="1">
      <alignment horizontal="center" vertical="center"/>
    </xf>
    <xf numFmtId="0" fontId="5" fillId="8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10" fillId="4" borderId="3" xfId="0" applyFont="1" applyFill="1" applyBorder="1" applyAlignment="1">
      <alignment horizontal="center" vertical="center"/>
    </xf>
    <xf numFmtId="168" fontId="23" fillId="13" borderId="0" xfId="1" applyNumberFormat="1" applyFont="1" applyFill="1" applyAlignment="1">
      <alignment horizontal="center" vertical="center"/>
    </xf>
    <xf numFmtId="0" fontId="31" fillId="11" borderId="17" xfId="0" applyFont="1" applyFill="1" applyBorder="1" applyAlignment="1">
      <alignment horizontal="center"/>
    </xf>
    <xf numFmtId="0" fontId="31" fillId="11" borderId="19" xfId="0" applyFont="1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4" fontId="0" fillId="0" borderId="3" xfId="0" applyNumberFormat="1" applyBorder="1"/>
    <xf numFmtId="165" fontId="0" fillId="0" borderId="4" xfId="0" applyNumberFormat="1" applyBorder="1" applyAlignment="1">
      <alignment horizontal="center"/>
    </xf>
    <xf numFmtId="44" fontId="0" fillId="0" borderId="5" xfId="0" applyNumberFormat="1" applyBorder="1"/>
    <xf numFmtId="165" fontId="0" fillId="0" borderId="6" xfId="0" applyNumberFormat="1" applyBorder="1" applyAlignment="1">
      <alignment horizontal="center"/>
    </xf>
    <xf numFmtId="44" fontId="0" fillId="0" borderId="8" xfId="0" applyNumberFormat="1" applyBorder="1"/>
    <xf numFmtId="0" fontId="20" fillId="1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174" fontId="0" fillId="0" borderId="3" xfId="0" applyNumberFormat="1" applyBorder="1" applyAlignment="1">
      <alignment horizontal="center"/>
    </xf>
    <xf numFmtId="174" fontId="0" fillId="0" borderId="5" xfId="0" applyNumberFormat="1" applyBorder="1" applyAlignment="1">
      <alignment horizontal="center"/>
    </xf>
    <xf numFmtId="0" fontId="0" fillId="0" borderId="5" xfId="0" applyBorder="1"/>
    <xf numFmtId="0" fontId="0" fillId="13" borderId="4" xfId="0" applyFill="1" applyBorder="1"/>
    <xf numFmtId="0" fontId="0" fillId="13" borderId="5" xfId="0" applyFill="1" applyBorder="1"/>
    <xf numFmtId="44" fontId="0" fillId="0" borderId="3" xfId="0" applyNumberFormat="1" applyBorder="1" applyAlignment="1">
      <alignment horizontal="center"/>
    </xf>
    <xf numFmtId="44" fontId="0" fillId="0" borderId="5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7" xfId="0" applyBorder="1"/>
    <xf numFmtId="0" fontId="0" fillId="0" borderId="8" xfId="0" applyBorder="1"/>
    <xf numFmtId="0" fontId="20" fillId="0" borderId="4" xfId="0" applyFont="1" applyBorder="1"/>
    <xf numFmtId="175" fontId="20" fillId="0" borderId="5" xfId="3" applyNumberFormat="1" applyFont="1" applyFill="1" applyBorder="1" applyAlignment="1">
      <alignment horizontal="center"/>
    </xf>
    <xf numFmtId="0" fontId="20" fillId="0" borderId="6" xfId="0" applyFont="1" applyBorder="1"/>
    <xf numFmtId="175" fontId="20" fillId="0" borderId="8" xfId="3" applyNumberFormat="1" applyFont="1" applyFill="1" applyBorder="1" applyAlignment="1">
      <alignment horizontal="center"/>
    </xf>
    <xf numFmtId="0" fontId="26" fillId="11" borderId="17" xfId="0" applyFont="1" applyFill="1" applyBorder="1" applyAlignment="1">
      <alignment horizontal="center"/>
    </xf>
    <xf numFmtId="0" fontId="26" fillId="11" borderId="19" xfId="0" applyFont="1" applyFill="1" applyBorder="1" applyAlignment="1">
      <alignment horizontal="center"/>
    </xf>
    <xf numFmtId="9" fontId="12" fillId="0" borderId="0" xfId="0" applyNumberFormat="1" applyFont="1"/>
    <xf numFmtId="0" fontId="219" fillId="0" borderId="0" xfId="0" applyFont="1"/>
    <xf numFmtId="14" fontId="0" fillId="0" borderId="0" xfId="0" applyNumberFormat="1"/>
    <xf numFmtId="44" fontId="26" fillId="13" borderId="0" xfId="0" applyNumberFormat="1" applyFont="1" applyFill="1"/>
    <xf numFmtId="1" fontId="6" fillId="13" borderId="0" xfId="0" applyNumberFormat="1" applyFont="1" applyFill="1" applyAlignment="1">
      <alignment horizontal="center"/>
    </xf>
    <xf numFmtId="0" fontId="20" fillId="11" borderId="17" xfId="0" applyFont="1" applyFill="1" applyBorder="1" applyAlignment="1">
      <alignment horizontal="center"/>
    </xf>
    <xf numFmtId="0" fontId="20" fillId="11" borderId="18" xfId="0" applyFont="1" applyFill="1" applyBorder="1" applyAlignment="1">
      <alignment horizontal="center"/>
    </xf>
    <xf numFmtId="0" fontId="20" fillId="11" borderId="19" xfId="0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167" fontId="31" fillId="0" borderId="3" xfId="0" applyNumberFormat="1" applyFont="1" applyBorder="1" applyAlignment="1">
      <alignment horizontal="center" vertical="center"/>
    </xf>
    <xf numFmtId="167" fontId="31" fillId="0" borderId="5" xfId="0" applyNumberFormat="1" applyFont="1" applyBorder="1" applyAlignment="1">
      <alignment horizontal="center" vertical="center"/>
    </xf>
    <xf numFmtId="167" fontId="31" fillId="0" borderId="8" xfId="0" applyNumberFormat="1" applyFont="1" applyBorder="1" applyAlignment="1">
      <alignment horizontal="center" vertical="center"/>
    </xf>
    <xf numFmtId="167" fontId="31" fillId="0" borderId="4" xfId="0" applyNumberFormat="1" applyFont="1" applyBorder="1" applyAlignment="1">
      <alignment vertical="center"/>
    </xf>
    <xf numFmtId="167" fontId="31" fillId="0" borderId="1" xfId="0" applyNumberFormat="1" applyFont="1" applyBorder="1" applyAlignment="1">
      <alignment vertical="center"/>
    </xf>
    <xf numFmtId="167" fontId="0" fillId="0" borderId="0" xfId="0" applyNumberFormat="1" applyAlignment="1">
      <alignment horizontal="center" vertical="center"/>
    </xf>
    <xf numFmtId="0" fontId="30" fillId="12" borderId="19" xfId="0" applyFont="1" applyFill="1" applyBorder="1" applyAlignment="1">
      <alignment horizontal="center"/>
    </xf>
    <xf numFmtId="0" fontId="32" fillId="12" borderId="18" xfId="0" applyFont="1" applyFill="1" applyBorder="1" applyAlignment="1">
      <alignment horizontal="center" vertical="center"/>
    </xf>
    <xf numFmtId="0" fontId="32" fillId="12" borderId="17" xfId="0" applyFont="1" applyFill="1" applyBorder="1" applyAlignment="1">
      <alignment horizontal="center" vertical="center"/>
    </xf>
    <xf numFmtId="0" fontId="32" fillId="12" borderId="1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220" fillId="0" borderId="0" xfId="10054" applyAlignment="1">
      <alignment horizontal="center"/>
    </xf>
    <xf numFmtId="0" fontId="7" fillId="0" borderId="0" xfId="0" applyFont="1" applyAlignment="1">
      <alignment horizontal="center"/>
    </xf>
    <xf numFmtId="0" fontId="13" fillId="3" borderId="15" xfId="0" applyFont="1" applyFill="1" applyBorder="1" applyAlignment="1">
      <alignment vertical="center"/>
    </xf>
    <xf numFmtId="0" fontId="13" fillId="13" borderId="0" xfId="0" applyFont="1" applyFill="1"/>
    <xf numFmtId="0" fontId="13" fillId="0" borderId="12" xfId="0" applyFont="1" applyBorder="1"/>
    <xf numFmtId="165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202" fontId="0" fillId="0" borderId="0" xfId="3" applyNumberFormat="1" applyFont="1" applyAlignment="1">
      <alignment horizontal="center"/>
    </xf>
    <xf numFmtId="202" fontId="0" fillId="0" borderId="0" xfId="0" applyNumberFormat="1" applyAlignment="1">
      <alignment horizontal="center"/>
    </xf>
    <xf numFmtId="0" fontId="30" fillId="10" borderId="17" xfId="0" applyFont="1" applyFill="1" applyBorder="1" applyAlignment="1">
      <alignment horizontal="center" vertical="center"/>
    </xf>
    <xf numFmtId="44" fontId="30" fillId="10" borderId="18" xfId="0" applyNumberFormat="1" applyFont="1" applyFill="1" applyBorder="1" applyAlignment="1">
      <alignment horizontal="center" vertical="center"/>
    </xf>
    <xf numFmtId="44" fontId="30" fillId="10" borderId="19" xfId="0" applyNumberFormat="1" applyFont="1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202" fontId="0" fillId="0" borderId="0" xfId="0" applyNumberFormat="1"/>
    <xf numFmtId="175" fontId="0" fillId="0" borderId="0" xfId="3" applyNumberFormat="1" applyFont="1" applyAlignment="1">
      <alignment horizontal="center"/>
    </xf>
    <xf numFmtId="3" fontId="0" fillId="0" borderId="0" xfId="0" applyNumberFormat="1"/>
    <xf numFmtId="44" fontId="220" fillId="10" borderId="19" xfId="10054" applyNumberFormat="1" applyFill="1" applyBorder="1" applyAlignment="1">
      <alignment horizontal="center" vertical="center"/>
    </xf>
    <xf numFmtId="0" fontId="30" fillId="10" borderId="18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32" fillId="12" borderId="17" xfId="0" applyFont="1" applyFill="1" applyBorder="1" applyAlignment="1">
      <alignment horizontal="center"/>
    </xf>
    <xf numFmtId="0" fontId="32" fillId="12" borderId="19" xfId="0" applyFont="1" applyFill="1" applyBorder="1" applyAlignment="1">
      <alignment horizontal="center"/>
    </xf>
    <xf numFmtId="0" fontId="6" fillId="11" borderId="17" xfId="0" applyFont="1" applyFill="1" applyBorder="1" applyAlignment="1">
      <alignment horizontal="center"/>
    </xf>
    <xf numFmtId="0" fontId="6" fillId="11" borderId="19" xfId="0" applyFont="1" applyFill="1" applyBorder="1" applyAlignment="1">
      <alignment horizontal="center"/>
    </xf>
    <xf numFmtId="9" fontId="222" fillId="0" borderId="0" xfId="3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7" xfId="0" applyFont="1" applyBorder="1"/>
    <xf numFmtId="9" fontId="222" fillId="0" borderId="7" xfId="3" applyFont="1" applyBorder="1" applyAlignment="1">
      <alignment horizontal="center"/>
    </xf>
    <xf numFmtId="9" fontId="6" fillId="0" borderId="0" xfId="0" applyNumberFormat="1" applyFont="1" applyAlignment="1">
      <alignment horizontal="center"/>
    </xf>
    <xf numFmtId="0" fontId="6" fillId="0" borderId="0" xfId="0" applyFont="1"/>
    <xf numFmtId="0" fontId="18" fillId="0" borderId="0" xfId="0" applyFont="1"/>
    <xf numFmtId="0" fontId="32" fillId="12" borderId="17" xfId="0" applyFont="1" applyFill="1" applyBorder="1" applyAlignment="1">
      <alignment horizontal="left"/>
    </xf>
    <xf numFmtId="49" fontId="32" fillId="12" borderId="18" xfId="0" applyNumberFormat="1" applyFont="1" applyFill="1" applyBorder="1" applyAlignment="1">
      <alignment horizontal="center"/>
    </xf>
    <xf numFmtId="9" fontId="0" fillId="0" borderId="0" xfId="3" applyFont="1"/>
    <xf numFmtId="4" fontId="0" fillId="0" borderId="0" xfId="0" applyNumberFormat="1"/>
    <xf numFmtId="44" fontId="30" fillId="10" borderId="20" xfId="0" applyNumberFormat="1" applyFont="1" applyFill="1" applyBorder="1" applyAlignment="1">
      <alignment horizontal="center" vertical="center"/>
    </xf>
    <xf numFmtId="202" fontId="0" fillId="0" borderId="0" xfId="3" applyNumberFormat="1" applyFont="1"/>
    <xf numFmtId="0" fontId="223" fillId="0" borderId="0" xfId="0" applyFont="1"/>
    <xf numFmtId="4" fontId="223" fillId="0" borderId="0" xfId="0" applyNumberFormat="1" applyFont="1"/>
    <xf numFmtId="3" fontId="223" fillId="0" borderId="0" xfId="0" applyNumberFormat="1" applyFont="1"/>
    <xf numFmtId="0" fontId="223" fillId="0" borderId="0" xfId="0" applyFont="1" applyAlignment="1">
      <alignment horizontal="center"/>
    </xf>
    <xf numFmtId="0" fontId="20" fillId="11" borderId="1" xfId="0" applyFont="1" applyFill="1" applyBorder="1" applyAlignment="1">
      <alignment horizontal="center"/>
    </xf>
    <xf numFmtId="0" fontId="20" fillId="11" borderId="2" xfId="0" applyFont="1" applyFill="1" applyBorder="1" applyAlignment="1">
      <alignment horizontal="center"/>
    </xf>
    <xf numFmtId="0" fontId="20" fillId="11" borderId="3" xfId="0" applyFont="1" applyFill="1" applyBorder="1" applyAlignment="1">
      <alignment horizontal="center"/>
    </xf>
    <xf numFmtId="0" fontId="30" fillId="10" borderId="19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4" fillId="0" borderId="0" xfId="0" applyNumberFormat="1" applyFont="1" applyAlignment="1">
      <alignment horizontal="center"/>
    </xf>
    <xf numFmtId="0" fontId="11" fillId="12" borderId="17" xfId="0" applyFont="1" applyFill="1" applyBorder="1" applyAlignment="1">
      <alignment horizontal="center" vertical="center" wrapText="1"/>
    </xf>
    <xf numFmtId="0" fontId="11" fillId="12" borderId="18" xfId="0" applyFont="1" applyFill="1" applyBorder="1" applyAlignment="1">
      <alignment horizontal="center" vertical="center" wrapText="1"/>
    </xf>
    <xf numFmtId="0" fontId="11" fillId="12" borderId="19" xfId="0" applyFont="1" applyFill="1" applyBorder="1" applyAlignment="1">
      <alignment horizontal="center" vertical="center" wrapText="1"/>
    </xf>
    <xf numFmtId="7" fontId="30" fillId="12" borderId="17" xfId="0" applyNumberFormat="1" applyFont="1" applyFill="1" applyBorder="1" applyAlignment="1">
      <alignment horizontal="center"/>
    </xf>
    <xf numFmtId="7" fontId="30" fillId="12" borderId="19" xfId="0" applyNumberFormat="1" applyFont="1" applyFill="1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32" fillId="10" borderId="17" xfId="0" applyFont="1" applyFill="1" applyBorder="1" applyAlignment="1">
      <alignment horizontal="center" vertical="center"/>
    </xf>
    <xf numFmtId="0" fontId="32" fillId="10" borderId="19" xfId="0" applyFont="1" applyFill="1" applyBorder="1" applyAlignment="1">
      <alignment horizontal="center" vertical="center"/>
    </xf>
    <xf numFmtId="0" fontId="30" fillId="12" borderId="1" xfId="0" applyFont="1" applyFill="1" applyBorder="1" applyAlignment="1">
      <alignment horizontal="left"/>
    </xf>
    <xf numFmtId="0" fontId="30" fillId="12" borderId="2" xfId="0" applyFont="1" applyFill="1" applyBorder="1" applyAlignment="1">
      <alignment horizontal="left"/>
    </xf>
    <xf numFmtId="0" fontId="30" fillId="12" borderId="3" xfId="0" applyFont="1" applyFill="1" applyBorder="1" applyAlignment="1">
      <alignment horizontal="left"/>
    </xf>
    <xf numFmtId="0" fontId="32" fillId="12" borderId="17" xfId="0" applyFont="1" applyFill="1" applyBorder="1" applyAlignment="1">
      <alignment horizontal="center" vertical="center"/>
    </xf>
    <xf numFmtId="0" fontId="32" fillId="12" borderId="18" xfId="0" applyFont="1" applyFill="1" applyBorder="1" applyAlignment="1">
      <alignment horizontal="center" vertical="center"/>
    </xf>
    <xf numFmtId="0" fontId="32" fillId="12" borderId="19" xfId="0" applyFont="1" applyFill="1" applyBorder="1" applyAlignment="1">
      <alignment horizontal="center" vertical="center"/>
    </xf>
    <xf numFmtId="49" fontId="6" fillId="0" borderId="2" xfId="0" applyNumberFormat="1" applyFont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6" fillId="0" borderId="7" xfId="0" applyNumberFormat="1" applyFont="1" applyBorder="1" applyAlignment="1">
      <alignment horizontal="center" vertical="center"/>
    </xf>
    <xf numFmtId="0" fontId="35" fillId="12" borderId="6" xfId="0" applyFont="1" applyFill="1" applyBorder="1" applyAlignment="1">
      <alignment horizontal="center"/>
    </xf>
    <xf numFmtId="0" fontId="35" fillId="12" borderId="8" xfId="0" applyFont="1" applyFill="1" applyBorder="1" applyAlignment="1">
      <alignment horizontal="center"/>
    </xf>
    <xf numFmtId="0" fontId="20" fillId="14" borderId="17" xfId="0" applyFont="1" applyFill="1" applyBorder="1" applyAlignment="1">
      <alignment horizontal="center"/>
    </xf>
    <xf numFmtId="0" fontId="20" fillId="14" borderId="18" xfId="0" applyFont="1" applyFill="1" applyBorder="1" applyAlignment="1">
      <alignment horizontal="center"/>
    </xf>
    <xf numFmtId="0" fontId="20" fillId="14" borderId="19" xfId="0" applyFont="1" applyFill="1" applyBorder="1" applyAlignment="1">
      <alignment horizontal="center"/>
    </xf>
    <xf numFmtId="0" fontId="30" fillId="12" borderId="6" xfId="0" applyFont="1" applyFill="1" applyBorder="1" applyAlignment="1">
      <alignment horizontal="center"/>
    </xf>
    <xf numFmtId="0" fontId="30" fillId="12" borderId="8" xfId="0" applyFont="1" applyFill="1" applyBorder="1" applyAlignment="1">
      <alignment horizontal="center"/>
    </xf>
    <xf numFmtId="0" fontId="30" fillId="12" borderId="4" xfId="0" applyFont="1" applyFill="1" applyBorder="1" applyAlignment="1">
      <alignment horizontal="center"/>
    </xf>
    <xf numFmtId="0" fontId="30" fillId="12" borderId="5" xfId="0" applyFont="1" applyFill="1" applyBorder="1" applyAlignment="1">
      <alignment horizontal="center"/>
    </xf>
    <xf numFmtId="0" fontId="30" fillId="12" borderId="17" xfId="0" applyFont="1" applyFill="1" applyBorder="1" applyAlignment="1">
      <alignment horizontal="center"/>
    </xf>
    <xf numFmtId="0" fontId="30" fillId="12" borderId="19" xfId="0" applyFont="1" applyFill="1" applyBorder="1" applyAlignment="1">
      <alignment horizontal="center"/>
    </xf>
    <xf numFmtId="0" fontId="33" fillId="12" borderId="1" xfId="0" applyFont="1" applyFill="1" applyBorder="1" applyAlignment="1">
      <alignment horizontal="center"/>
    </xf>
    <xf numFmtId="0" fontId="33" fillId="12" borderId="2" xfId="0" applyFont="1" applyFill="1" applyBorder="1" applyAlignment="1">
      <alignment horizontal="center"/>
    </xf>
    <xf numFmtId="0" fontId="33" fillId="12" borderId="3" xfId="0" applyFont="1" applyFill="1" applyBorder="1" applyAlignment="1">
      <alignment horizontal="center"/>
    </xf>
    <xf numFmtId="0" fontId="30" fillId="12" borderId="18" xfId="0" applyFont="1" applyFill="1" applyBorder="1" applyAlignment="1">
      <alignment horizontal="center"/>
    </xf>
    <xf numFmtId="0" fontId="20" fillId="72" borderId="17" xfId="0" applyFont="1" applyFill="1" applyBorder="1" applyAlignment="1">
      <alignment horizontal="center"/>
    </xf>
    <xf numFmtId="0" fontId="20" fillId="72" borderId="18" xfId="0" applyFont="1" applyFill="1" applyBorder="1" applyAlignment="1">
      <alignment horizontal="center"/>
    </xf>
    <xf numFmtId="0" fontId="20" fillId="72" borderId="19" xfId="0" applyFont="1" applyFill="1" applyBorder="1" applyAlignment="1">
      <alignment horizontal="center"/>
    </xf>
    <xf numFmtId="0" fontId="220" fillId="72" borderId="17" xfId="10054" applyFill="1" applyBorder="1" applyAlignment="1">
      <alignment horizontal="center"/>
    </xf>
    <xf numFmtId="0" fontId="220" fillId="72" borderId="18" xfId="10054" applyFill="1" applyBorder="1" applyAlignment="1">
      <alignment horizontal="center"/>
    </xf>
    <xf numFmtId="0" fontId="220" fillId="72" borderId="19" xfId="10054" applyFill="1" applyBorder="1" applyAlignment="1">
      <alignment horizontal="center"/>
    </xf>
    <xf numFmtId="0" fontId="220" fillId="72" borderId="1" xfId="10054" applyFill="1" applyBorder="1" applyAlignment="1">
      <alignment horizontal="center"/>
    </xf>
    <xf numFmtId="0" fontId="220" fillId="72" borderId="2" xfId="10054" applyFill="1" applyBorder="1" applyAlignment="1">
      <alignment horizontal="center"/>
    </xf>
    <xf numFmtId="0" fontId="220" fillId="72" borderId="3" xfId="10054" applyFill="1" applyBorder="1" applyAlignment="1">
      <alignment horizontal="center"/>
    </xf>
    <xf numFmtId="0" fontId="20" fillId="72" borderId="1" xfId="0" applyFont="1" applyFill="1" applyBorder="1" applyAlignment="1">
      <alignment horizontal="center"/>
    </xf>
    <xf numFmtId="0" fontId="20" fillId="72" borderId="2" xfId="0" applyFont="1" applyFill="1" applyBorder="1" applyAlignment="1">
      <alignment horizontal="center"/>
    </xf>
    <xf numFmtId="0" fontId="20" fillId="72" borderId="3" xfId="0" applyFont="1" applyFill="1" applyBorder="1" applyAlignment="1">
      <alignment horizontal="center"/>
    </xf>
    <xf numFmtId="0" fontId="20" fillId="11" borderId="17" xfId="0" applyFont="1" applyFill="1" applyBorder="1" applyAlignment="1">
      <alignment horizontal="center"/>
    </xf>
    <xf numFmtId="0" fontId="20" fillId="11" borderId="18" xfId="0" applyFont="1" applyFill="1" applyBorder="1" applyAlignment="1">
      <alignment horizontal="center"/>
    </xf>
    <xf numFmtId="0" fontId="20" fillId="11" borderId="19" xfId="0" applyFont="1" applyFill="1" applyBorder="1" applyAlignment="1">
      <alignment horizontal="center"/>
    </xf>
  </cellXfs>
  <cellStyles count="10055">
    <cellStyle name="-" xfId="2908" xr:uid="{5908C72C-67BB-4E8A-AE20-321154B32D49}"/>
    <cellStyle name=" 1" xfId="7" xr:uid="{0B71C272-8DE4-408C-90A9-7EC9FC8BDAAB}"/>
    <cellStyle name=" 1 2" xfId="8802" xr:uid="{B9DEFCE3-E6E3-442C-ACEE-6B636C70E53C}"/>
    <cellStyle name="$ 0 decimal" xfId="2909" xr:uid="{1E7CD44E-F349-4E44-ACA5-7B574F4B8AB5}"/>
    <cellStyle name="$ 2 decimals" xfId="2910" xr:uid="{5E128C6A-CEBA-4219-8981-1C272F0BF92A}"/>
    <cellStyle name="$000s1Place" xfId="2911" xr:uid="{552323C9-DE63-4BAB-80FA-082B157A4339}"/>
    <cellStyle name="$MMs1Place" xfId="2912" xr:uid="{5BC62C38-C215-4811-B1A5-B281BD447466}"/>
    <cellStyle name="$MMs2Places" xfId="2913" xr:uid="{146747CF-221C-4036-8F82-DE254284C26C}"/>
    <cellStyle name="%" xfId="2914" xr:uid="{3222EA73-5BA3-48DF-8685-764998F71AAF}"/>
    <cellStyle name="%_Weekly Market Update-07-04-2003-final" xfId="2915" xr:uid="{DB196231-E2B1-44E3-AC70-7F9595052349}"/>
    <cellStyle name="%0" xfId="2916" xr:uid="{D79ACCCD-7C13-4BFC-B37B-E14CBD8D6DF5}"/>
    <cellStyle name="%1" xfId="2917" xr:uid="{21B955E7-2DF5-44B6-8C36-3BE5055AF2CA}"/>
    <cellStyle name="%2" xfId="2918" xr:uid="{E63E0BA8-E2E1-410E-A668-A9C6D7628DB6}"/>
    <cellStyle name="%Sales" xfId="2919" xr:uid="{E9911D9B-E656-44A7-9CD4-76C9658EED8C}"/>
    <cellStyle name="******************************************" xfId="2920" xr:uid="{B120E5B1-46D8-4D77-B09B-1AC329B7FE9F}"/>
    <cellStyle name="?? [0]_RESULTS" xfId="2921" xr:uid="{416B1B86-6EC8-41BC-BB87-0282AC14480C}"/>
    <cellStyle name="???[0]_RESULTS" xfId="2922" xr:uid="{62221AB9-CD7D-4010-8454-8138C1BFACB6}"/>
    <cellStyle name="???_RESULTS" xfId="2923" xr:uid="{DFE484D7-7815-452C-BC5E-456861712237}"/>
    <cellStyle name="??_RESULTS" xfId="2924" xr:uid="{54177E63-49AA-419F-85DB-7952A6CC9762}"/>
    <cellStyle name="\" xfId="2925" xr:uid="{40F51615-EBE8-41CF-BEA3-FDA45E36D58C}"/>
    <cellStyle name="_Book3" xfId="2926" xr:uid="{D8D46B37-6A90-4135-963F-22F717BDA447}"/>
    <cellStyle name="_Cellnet.Operating.Model.8.28.06_valuation_LBOv11" xfId="2927" xr:uid="{0B588697-2D05-4C6B-AA52-3CF966619DE3}"/>
    <cellStyle name="_Column2" xfId="335" xr:uid="{C90AD144-799E-423B-BBB2-0C9D530075F5}"/>
    <cellStyle name="_Column2 2" xfId="2633" xr:uid="{55266F45-26F2-4836-85F0-CF5607C74242}"/>
    <cellStyle name="_Column2 2 2" xfId="8698" xr:uid="{876C42F3-070C-41EF-93E9-DB0FB56DA08E}"/>
    <cellStyle name="_Column2 2 3" xfId="8794" xr:uid="{76B03981-BFF1-4B8E-BB90-A917AFFCF831}"/>
    <cellStyle name="_Column2 3" xfId="8803" xr:uid="{0172A13A-B16D-48C5-A29B-6422B35C6FCE}"/>
    <cellStyle name="_Column2_Summary by Franchise P1B" xfId="2928" xr:uid="{34DA36D0-5557-4196-B04E-F2D127E40559}"/>
    <cellStyle name="_Column2_Summary by Franchise P1B 2" xfId="8489" xr:uid="{387033D1-F9A3-41CD-B801-B84052723093}"/>
    <cellStyle name="_Column2_Summary by Franchise P1B 3" xfId="8321" xr:uid="{899531D3-6850-4451-BDDB-5AEF97328470}"/>
    <cellStyle name="_CurrencySpace" xfId="2929" xr:uid="{1100596F-56C9-4F5C-863B-BA99A02C491C}"/>
    <cellStyle name="_Impact of Business Model Change" xfId="8" xr:uid="{2D9CE573-1690-477E-84F0-875FEC10D16F}"/>
    <cellStyle name="_Impact of Business Model Change 2" xfId="336" xr:uid="{7EF58BCD-0616-4DDF-BB85-04353BA2FAAE}"/>
    <cellStyle name="_Impact of Business Model Change 2 2" xfId="8805" xr:uid="{16526E2D-BE1C-4A35-BDD6-453C1426D497}"/>
    <cellStyle name="_Impact of Business Model Change 3" xfId="8804" xr:uid="{928C7331-D9DC-4971-A79D-46A70E93C64A}"/>
    <cellStyle name="_Impact of Business Model Change_Global Encompass" xfId="9" xr:uid="{A05196F4-E24B-457E-8C58-CD47AC6A3F4B}"/>
    <cellStyle name="_Impact of Business Model Change_Global Encompass 2" xfId="2524" xr:uid="{830B5E3E-2DB7-4273-8E58-41E556282CBF}"/>
    <cellStyle name="_Impact of Business Model Change_Global Encompass 3" xfId="8806" xr:uid="{76FA1FFB-0E97-4840-8D6A-33EAD1949E71}"/>
    <cellStyle name="_Impact of Business Model Change_Global Encompass_Summary by Franchise P1B" xfId="2930" xr:uid="{9CE63942-3FA1-49FB-B053-4CEED03CF21E}"/>
    <cellStyle name="_Impact of Business Model Change_WW Sales_PIIIa_Final" xfId="10" xr:uid="{A712A4DB-BDD8-4169-A646-78C6E51F989C}"/>
    <cellStyle name="_Impact of Business Model Change_WW Sales_PIIIa_Final 2" xfId="2523" xr:uid="{90927BD7-B93F-4B9E-BE9A-80AEC1F4C530}"/>
    <cellStyle name="_Impact of Business Model Change_WW Sales_PIIIa_Final 3" xfId="8807" xr:uid="{F44D6942-FAB9-4EF3-92F5-09E9823A52DF}"/>
    <cellStyle name="_Impact of Business Model Change_WW Sales_PIIIa_Final_Summary by Franchise P1B" xfId="2931" xr:uid="{7F335B8E-BF73-4D74-A33A-6BF870BE6C7D}"/>
    <cellStyle name="_Impact of Business Model Change_WW Sales_PIVa_Final" xfId="11" xr:uid="{E6D33CA8-C069-4BB3-A2A9-E3C037D3EDBA}"/>
    <cellStyle name="_Impact of Business Model Change_WW Sales_PIVa_Final (GG)" xfId="12" xr:uid="{A4F4CAF9-679E-48CF-81EC-25BEDAF6BA55}"/>
    <cellStyle name="_Impact of Business Model Change_WW Sales_PIVa_Final (GG) 2" xfId="2521" xr:uid="{FDF46ABB-EB90-4FEA-8E67-B97462E4AEBE}"/>
    <cellStyle name="_Impact of Business Model Change_WW Sales_PIVa_Final (GG) 3" xfId="8809" xr:uid="{39EBAEF6-30E5-48E0-81DA-97DD912A3766}"/>
    <cellStyle name="_Impact of Business Model Change_WW Sales_PIVa_Final (GG)_Summary by Franchise P1B" xfId="2933" xr:uid="{B461E67E-C0BE-4C82-8177-BF0A604149CC}"/>
    <cellStyle name="_Impact of Business Model Change_WW Sales_PIVa_Final 10" xfId="10039" xr:uid="{8DD64758-87F1-4CB2-8B9F-C9DC7E27BBD5}"/>
    <cellStyle name="_Impact of Business Model Change_WW Sales_PIVa_Final 11" xfId="10044" xr:uid="{AE7A0C77-ADBD-494A-87C6-D6B5BC47E663}"/>
    <cellStyle name="_Impact of Business Model Change_WW Sales_PIVa_Final 12" xfId="10047" xr:uid="{863E6E84-DB20-47E3-81E6-AE7BD67A8E2B}"/>
    <cellStyle name="_Impact of Business Model Change_WW Sales_PIVa_Final 2" xfId="2522" xr:uid="{A4D9E39A-12C3-49E8-BABC-44C1DBDE7BEA}"/>
    <cellStyle name="_Impact of Business Model Change_WW Sales_PIVa_Final 3" xfId="2634" xr:uid="{12AFA8BF-74CB-489D-953D-D5F2345DEEA2}"/>
    <cellStyle name="_Impact of Business Model Change_WW Sales_PIVa_Final 4" xfId="8219" xr:uid="{954602C1-DA23-4004-B04D-6DCC4216ADDD}"/>
    <cellStyle name="_Impact of Business Model Change_WW Sales_PIVa_Final 5" xfId="8808" xr:uid="{9193C174-A34C-4949-BBC8-474D4A15314B}"/>
    <cellStyle name="_Impact of Business Model Change_WW Sales_PIVa_Final 6" xfId="9863" xr:uid="{39894B93-E693-4F7E-BB94-166BEC37AFBF}"/>
    <cellStyle name="_Impact of Business Model Change_WW Sales_PIVa_Final 7" xfId="9996" xr:uid="{0E85F486-3654-4740-9B07-8F49BCAB54D8}"/>
    <cellStyle name="_Impact of Business Model Change_WW Sales_PIVa_Final 8" xfId="9999" xr:uid="{553DA956-7C86-4ECB-80AE-5EC20498D369}"/>
    <cellStyle name="_Impact of Business Model Change_WW Sales_PIVa_Final 9" xfId="10004" xr:uid="{FE1D2FF8-9D21-4861-B86D-CC6C0F358514}"/>
    <cellStyle name="_Impact of Business Model Change_WW Sales_PIVa_Final_Summary by Franchise P1B" xfId="2932" xr:uid="{4A7861FD-6EB5-4CAC-B7BC-8CCD96A83413}"/>
    <cellStyle name="_Model Inputs" xfId="2934" xr:uid="{BECAC02C-768B-4B57-B5DC-124107608DFB}"/>
    <cellStyle name="_MultipleSpace" xfId="2935" xr:uid="{09F68A03-8AC0-44FB-B0CF-74DE8EED0C12}"/>
    <cellStyle name="_PEEK Rods Cash Flow Analysis (scenario 2)" xfId="337" xr:uid="{957491B3-8C01-4A19-B30C-5A1254AEA51D}"/>
    <cellStyle name="_PEEK Rods Cash Flow Analysis (scenario 2)_Summary by Franchise P1B" xfId="2936" xr:uid="{B01CFBD3-B846-4051-8071-408201DC8D2C}"/>
    <cellStyle name="_PEEK Rods Cash Flow Analysis (scenario 2)_Surpass" xfId="2937" xr:uid="{D78EE188-4BA0-441C-9F6F-1AD39F3585B5}"/>
    <cellStyle name="_Project Jayee Model v582" xfId="2938" xr:uid="{1CAB54E8-AA0D-472C-B69D-8485D9FA3F6D}"/>
    <cellStyle name="_Reliance PLUS Business Case M1 ('09 launch)updated 12-18-07" xfId="338" xr:uid="{45B5383F-3E4F-4B8A-9382-705F94378C97}"/>
    <cellStyle name="_Reliance PLUS Business Case M1 ('09 launch)updated 12-18-07_Summary by Franchise P1B" xfId="2939" xr:uid="{8541BA9D-3B1A-4721-ABF1-0BF5FDBA3D62}"/>
    <cellStyle name="_Reliance PLUS Business Case M1 ('09 launch)updated 12-18-07_Surpass" xfId="2940" xr:uid="{1E708228-CE2E-4087-BE8B-5671E9F0E01B}"/>
    <cellStyle name="_Rinker Outputs" xfId="2941" xr:uid="{7C76BC18-5C24-48B5-B09F-DB44A99F8443}"/>
    <cellStyle name="_South Consensus Estimates 031005 v1" xfId="2942" xr:uid="{F2658BC1-2109-42E5-9DE8-2E9F3A72AF03}"/>
    <cellStyle name="_South Consensus Estimates v10" xfId="2943" xr:uid="{04EF20F0-11AC-44D4-BBE8-BC3BB332CAC9}"/>
    <cellStyle name="_WW Sales PIVa" xfId="13" xr:uid="{7D15FB14-FDB4-4C11-98B5-0090D8FD7D1C}"/>
    <cellStyle name="_WW Sales PIVa 2" xfId="339" xr:uid="{AFF29263-0D21-4F34-A052-C2D4B52EB9E4}"/>
    <cellStyle name="_WW Sales PIVa 2 2" xfId="8811" xr:uid="{3FC13AFC-0691-4376-9ED8-EF451839EA0D}"/>
    <cellStyle name="_WW Sales PIVa 3" xfId="8810" xr:uid="{F92F41EF-EDF1-44F9-8BE1-15553E97200F}"/>
    <cellStyle name="_WW Sales PIVa_Global Encompass" xfId="14" xr:uid="{9CD217C7-C3E3-4956-9D0F-FE11F6413CB0}"/>
    <cellStyle name="_WW Sales PIVa_Global Encompass 2" xfId="2520" xr:uid="{552399B5-6BFB-459D-8772-D911CBD47580}"/>
    <cellStyle name="_WW Sales PIVa_Global Encompass 3" xfId="8812" xr:uid="{60F23CA4-323B-4951-979D-6390AA643958}"/>
    <cellStyle name="_WW Sales PIVa_Global Encompass_Summary by Franchise P1B" xfId="2944" xr:uid="{CEC11B97-1441-4006-8BB7-1392FF99A34C}"/>
    <cellStyle name="_WW Sales PIVa_WW Sales_PIIIa_Final" xfId="15" xr:uid="{46B3DC71-51F5-4821-B24C-16BC100F8825}"/>
    <cellStyle name="_WW Sales PIVa_WW Sales_PIIIa_Final 2" xfId="2519" xr:uid="{761414A3-A0D0-4D86-8FDD-446C23E24E81}"/>
    <cellStyle name="_WW Sales PIVa_WW Sales_PIIIa_Final 3" xfId="8813" xr:uid="{85B0C10D-7DD2-40C9-A660-2BC774DC74AA}"/>
    <cellStyle name="_WW Sales PIVa_WW Sales_PIIIa_Final_Summary by Franchise P1B" xfId="2945" xr:uid="{B9A0A607-713C-45B9-9B72-7B036E19D1CE}"/>
    <cellStyle name="_WW Sales PIVa_WW Sales_PIVa_Final" xfId="16" xr:uid="{BAA63B0C-4226-43BB-8EC7-390EFC662848}"/>
    <cellStyle name="_WW Sales PIVa_WW Sales_PIVa_Final (GG)" xfId="17" xr:uid="{EC06CDFD-9AC7-4B80-97FA-F1A7FE726620}"/>
    <cellStyle name="_WW Sales PIVa_WW Sales_PIVa_Final (GG) 2" xfId="2517" xr:uid="{917DD403-56DC-4E25-9145-F616991CEAED}"/>
    <cellStyle name="_WW Sales PIVa_WW Sales_PIVa_Final (GG) 3" xfId="8815" xr:uid="{2C459401-31DF-49D7-90F6-EDD3126D0352}"/>
    <cellStyle name="_WW Sales PIVa_WW Sales_PIVa_Final (GG)_Summary by Franchise P1B" xfId="2947" xr:uid="{2408C9F5-ECC2-4A4A-86AA-10842AB3DB55}"/>
    <cellStyle name="_WW Sales PIVa_WW Sales_PIVa_Final 10" xfId="10038" xr:uid="{FCFA9ABB-B525-495C-B5F6-BC2602BBD6CC}"/>
    <cellStyle name="_WW Sales PIVa_WW Sales_PIVa_Final 11" xfId="10043" xr:uid="{CB752D2B-1399-4F0A-AA73-C2ADBEF3FC68}"/>
    <cellStyle name="_WW Sales PIVa_WW Sales_PIVa_Final 12" xfId="10040" xr:uid="{3843C394-F58D-4F97-9968-17DB26311352}"/>
    <cellStyle name="_WW Sales PIVa_WW Sales_PIVa_Final 2" xfId="2518" xr:uid="{0493106B-6435-4D4C-8539-0B14B12B889E}"/>
    <cellStyle name="_WW Sales PIVa_WW Sales_PIVa_Final 3" xfId="2635" xr:uid="{FC517ED5-94D4-478A-A977-367F15211372}"/>
    <cellStyle name="_WW Sales PIVa_WW Sales_PIVa_Final 4" xfId="8220" xr:uid="{332A4BD2-47D6-4C62-BFA8-3A2B75317661}"/>
    <cellStyle name="_WW Sales PIVa_WW Sales_PIVa_Final 5" xfId="8814" xr:uid="{0AA17FF0-6829-4F4E-8069-DEB488D16A13}"/>
    <cellStyle name="_WW Sales PIVa_WW Sales_PIVa_Final 6" xfId="9822" xr:uid="{B4FED2D9-EDB5-4ED5-BEA2-E59832406AB8}"/>
    <cellStyle name="_WW Sales PIVa_WW Sales_PIVa_Final 7" xfId="9995" xr:uid="{16C52F45-7AAF-4A86-8D23-9373483D6B0D}"/>
    <cellStyle name="_WW Sales PIVa_WW Sales_PIVa_Final 8" xfId="9926" xr:uid="{CDE32DD3-34DC-464C-AD1B-0BB4216E05D8}"/>
    <cellStyle name="_WW Sales PIVa_WW Sales_PIVa_Final 9" xfId="10005" xr:uid="{0B8ABC40-D2CA-417D-8CA6-D36472FD4B64}"/>
    <cellStyle name="_WW Sales PIVa_WW Sales_PIVa_Final_Summary by Franchise P1B" xfId="2946" xr:uid="{6B02BAFF-0ABE-4899-BA47-A23054DF4E89}"/>
    <cellStyle name="¸Þ¸ð" xfId="18" xr:uid="{2FE2A1BC-E351-4DFC-A909-4DBCAF79C649}"/>
    <cellStyle name="¸Þ¸ð 2" xfId="2636" xr:uid="{4911F5CB-FB14-4160-BFD6-DFE614D7AB0D}"/>
    <cellStyle name="¸Þ¸ð 2 2" xfId="8697" xr:uid="{9C80DB4E-6774-4F79-BB05-57DC80F3A8C3}"/>
    <cellStyle name="¸Þ¸ð 2 3" xfId="8414" xr:uid="{EAA04756-CE02-4D35-9145-A67955441FD3}"/>
    <cellStyle name="¿¬°áµÈ ¼¿" xfId="19" xr:uid="{0E7A0225-CDAC-4AE0-AB01-1EA744686A2F}"/>
    <cellStyle name="¿­¾î º» ÇÏÀÌÆÛ¸µÅ©" xfId="20" xr:uid="{F0FB9C6E-8954-470B-A746-3F93446883C3}"/>
    <cellStyle name="¿ä¾à" xfId="21" xr:uid="{F9FA37D2-D153-4102-863C-F42781CBF222}"/>
    <cellStyle name="¿ä¾à 2" xfId="2637" xr:uid="{2CB40C02-E056-40D3-A73C-443066C36B4D}"/>
    <cellStyle name="¿ä¾à 2 2" xfId="8696" xr:uid="{CFB34EFB-F418-4E80-A1F5-0EDED010A352}"/>
    <cellStyle name="¿ä¾à 2 3" xfId="8775" xr:uid="{73733A64-BA8D-4139-AE5C-94656A7C9DB7}"/>
    <cellStyle name="£ BP" xfId="2948" xr:uid="{90C091E6-F947-4FF6-9EA5-9AA20726C9BD}"/>
    <cellStyle name="¥ JY" xfId="2949" xr:uid="{6C133299-9A1D-4E78-B482-9A6CCCC1EBF0}"/>
    <cellStyle name="=C:\WINNT\SYSTEM32\COMMAND.COM" xfId="340" xr:uid="{5547BE13-524F-4DE5-9F85-A2F461B9E092}"/>
    <cellStyle name="=C:\WINNT\SYSTEM32\COMMAND.COM 2" xfId="8816" xr:uid="{B20B6C71-FD71-4C2B-90F7-0BC6A81C94C5}"/>
    <cellStyle name="°­Á¶»ö1" xfId="22" xr:uid="{75B66380-E954-4DF9-94E2-FB0A1D679324}"/>
    <cellStyle name="°­Á¶»ö2" xfId="23" xr:uid="{566ED030-F264-46F8-88F8-F2237C57E63F}"/>
    <cellStyle name="°­Á¶»ö3" xfId="24" xr:uid="{C3B418F0-8A22-4F87-AC9E-E67C54779B50}"/>
    <cellStyle name="°­Á¶»ö4" xfId="25" xr:uid="{CAF8FDA2-879A-493F-B669-3A08576BB941}"/>
    <cellStyle name="°­Á¶»ö5" xfId="26" xr:uid="{64142ADC-B4CA-46AC-AEFC-02B4EE0D188A}"/>
    <cellStyle name="°­Á¶»ö6" xfId="27" xr:uid="{D1E74EBF-29EC-4929-B75F-14A2CEC5EB71}"/>
    <cellStyle name="°æ°í¹®" xfId="28" xr:uid="{257AC799-E398-45E5-B609-7445784C6A10}"/>
    <cellStyle name="°è»ê" xfId="29" xr:uid="{85DCD9C3-C46B-46FA-9961-B8AACE5C7A02}"/>
    <cellStyle name="°è»ê 2" xfId="2638" xr:uid="{5EC7C73D-1925-4A8D-8E5F-6D3DE5FA0BA3}"/>
    <cellStyle name="°è»ê 2 2" xfId="8695" xr:uid="{2B0232B5-2F3A-434A-A2B8-54992076A00D}"/>
    <cellStyle name="°è»ê 2 3" xfId="8435" xr:uid="{383D1F2B-FD20-4F06-9F98-92B8D04E888C}"/>
    <cellStyle name="•W_GE 3 MINIMUM" xfId="2950" xr:uid="{49F1B6F8-6195-4943-8BCD-F57AD1E8878B}"/>
    <cellStyle name="0" xfId="2951" xr:uid="{1208BF5C-D136-447B-8825-D607A7111AF3}"/>
    <cellStyle name="0%" xfId="2952" xr:uid="{1FB42F13-A4DE-4099-B007-44F14ED7DBC4}"/>
    <cellStyle name="0.0" xfId="2953" xr:uid="{00AB32F4-E7ED-46E3-B7F8-6E331FFE0822}"/>
    <cellStyle name="0.0%" xfId="2954" xr:uid="{24326864-8328-4CEA-BD73-9AD56E7610E7}"/>
    <cellStyle name="0.0_Copy of BoeingModel_9 28 06_v9" xfId="2955" xr:uid="{C5240572-C013-4004-B972-CF1F6D46BE29}"/>
    <cellStyle name="0.00" xfId="2956" xr:uid="{D301A875-90BA-44E1-9C95-9BD5094C97A0}"/>
    <cellStyle name="0.00%" xfId="2957" xr:uid="{B0F5DEF5-1985-44EB-A889-5F8E52BC2FB9}"/>
    <cellStyle name="0.00_Copy of BoeingModel_9 28 06_v9" xfId="2958" xr:uid="{44540F16-6BC3-4768-A496-C79A7E43576F}"/>
    <cellStyle name="0.0x" xfId="2959" xr:uid="{60F65AD1-1938-4011-8711-F75AEE24934B}"/>
    <cellStyle name="0_Copy of BoeingModel_9 28 06_v9" xfId="2960" xr:uid="{EBB710C5-0A9D-4F96-93D1-88211A2D6119}"/>
    <cellStyle name="0_MetisComps2002 22-06" xfId="2961" xr:uid="{73712D76-8837-4FA5-AAE7-02DFAB3170FE}"/>
    <cellStyle name="0000" xfId="30" xr:uid="{708BC0E6-B324-45FF-ABBD-8DF812B76C9B}"/>
    <cellStyle name="000000" xfId="31" xr:uid="{58F5A170-1C65-40D8-B291-DF0E39EC5488}"/>
    <cellStyle name="000s" xfId="2962" xr:uid="{B5B05F49-E2FD-448E-A5D3-A8542B443992}"/>
    <cellStyle name="¼¿ È®ÀÎ" xfId="32" xr:uid="{827D712B-3888-4C3A-B95B-F598323FD5E9}"/>
    <cellStyle name="¼³¸í ÅØ½ºÆ®" xfId="33" xr:uid="{7F4D3C3B-D34B-4FD5-81A0-C54861DC9B48}"/>
    <cellStyle name="1,comma" xfId="2963" xr:uid="{4FDF2775-92D7-49A0-8205-06E5E109BAD8}"/>
    <cellStyle name="1000s1Place" xfId="2964" xr:uid="{4AB2B736-C75C-405E-A707-34F7C4152027}"/>
    <cellStyle name="1MMs1Place" xfId="2965" xr:uid="{FFEE1E23-8506-46FE-A262-E5613E4C7056}"/>
    <cellStyle name="1MMs2Places" xfId="2966" xr:uid="{9CF59494-806E-4624-B948-A86C85CA27FD}"/>
    <cellStyle name="20% - °­Á¶»ö1" xfId="34" xr:uid="{D298C4FB-5539-47AA-9043-81456FCAF7AB}"/>
    <cellStyle name="20% - °­Á¶»ö2" xfId="35" xr:uid="{D477B866-AD63-402A-A7E2-1E15B5AA3EBC}"/>
    <cellStyle name="20% - °­Á¶»ö3" xfId="36" xr:uid="{02D247F6-B912-473D-80C5-E5ECB83EA016}"/>
    <cellStyle name="20% - °­Á¶»ö4" xfId="37" xr:uid="{467EFC64-96D7-484D-AEA7-BEE7DEEC8597}"/>
    <cellStyle name="20% - °­Á¶»ö5" xfId="38" xr:uid="{FEA59FF9-8EC1-42E0-A78A-2478DC01035C}"/>
    <cellStyle name="20% - °­Á¶»ö6" xfId="39" xr:uid="{42AAB364-868D-425D-82EF-172DF240FB1B}"/>
    <cellStyle name="20% - Accent1 2" xfId="341" xr:uid="{46183187-AA88-47D3-BD7D-8546B95931B8}"/>
    <cellStyle name="20% - Accent1 2 2" xfId="8817" xr:uid="{30967482-77BE-430F-A3D9-BDCB5A169E9B}"/>
    <cellStyle name="20% - Accent1 3" xfId="342" xr:uid="{28A88885-47DA-4474-8857-57DD6E684CB2}"/>
    <cellStyle name="20% - Accent1 3 2" xfId="8818" xr:uid="{CEBA30C3-BA7E-4DDC-B315-60E3165C7A89}"/>
    <cellStyle name="20% - Accent1 4" xfId="2485" xr:uid="{5D38EC19-2656-4002-A0D5-702BE7D63A24}"/>
    <cellStyle name="20% - Accent1 5" xfId="40" xr:uid="{65F719C6-CEA4-4246-BA13-60557AA3D098}"/>
    <cellStyle name="20% - Accent2 2" xfId="343" xr:uid="{19B24D01-8FB5-486D-923F-563445B49AD2}"/>
    <cellStyle name="20% - Accent2 2 2" xfId="8819" xr:uid="{4EE8DE84-3973-45E6-AAB6-4CD3BCE8C61A}"/>
    <cellStyle name="20% - Accent2 3" xfId="344" xr:uid="{129E6361-8115-4342-9EB0-3897468F2DED}"/>
    <cellStyle name="20% - Accent2 3 2" xfId="8820" xr:uid="{CA8465C2-3383-439B-95EB-730BEB20D512}"/>
    <cellStyle name="20% - Accent2 4" xfId="2486" xr:uid="{8517467A-CBF9-4836-8134-2F0579A78432}"/>
    <cellStyle name="20% - Accent2 5" xfId="41" xr:uid="{0ECEF915-F8F8-47AA-B603-6E1B422146A9}"/>
    <cellStyle name="20% - Accent3 2" xfId="345" xr:uid="{0F17A880-B9EB-4FAA-ADA3-5DBEDB4C3723}"/>
    <cellStyle name="20% - Accent3 2 2" xfId="8821" xr:uid="{355A6BB6-EBAA-4E23-A37F-001BBCD6B0DB}"/>
    <cellStyle name="20% - Accent3 3" xfId="346" xr:uid="{0FAC755C-7BE7-44C7-B821-30B1F8EF6663}"/>
    <cellStyle name="20% - Accent3 3 2" xfId="8822" xr:uid="{817F4544-EDDF-44F2-A022-7578B2A039F4}"/>
    <cellStyle name="20% - Accent3 4" xfId="2487" xr:uid="{AD69AB7E-E4A6-47A9-AFFA-68384EEC00CB}"/>
    <cellStyle name="20% - Accent3 5" xfId="42" xr:uid="{FC638BCF-21B0-44CE-B8B2-860589039DDF}"/>
    <cellStyle name="20% - Accent4 2" xfId="347" xr:uid="{9B29BFDC-0ACF-4459-BEF9-525F6E545043}"/>
    <cellStyle name="20% - Accent4 2 2" xfId="8823" xr:uid="{9881D68B-E019-4E2B-9C43-D034A2509453}"/>
    <cellStyle name="20% - Accent4 3" xfId="348" xr:uid="{B1E6C3D1-A7EC-40B4-B908-0DF4F7D4F2E3}"/>
    <cellStyle name="20% - Accent4 3 2" xfId="8824" xr:uid="{E55C7340-1F90-45E7-B5F8-F9F7EC40E57D}"/>
    <cellStyle name="20% - Accent4 4" xfId="2488" xr:uid="{DB59AE92-DF4F-4D59-9DEB-89E3E159A762}"/>
    <cellStyle name="20% - Accent4 5" xfId="43" xr:uid="{1223A39F-8FED-420C-963A-C093816F008B}"/>
    <cellStyle name="20% - Accent5 2" xfId="349" xr:uid="{5D3C9343-A850-4258-B774-75DD8DE40C8D}"/>
    <cellStyle name="20% - Accent5 2 2" xfId="8825" xr:uid="{41831F1F-77AE-4A62-9CD1-90044E7F9178}"/>
    <cellStyle name="20% - Accent5 3" xfId="350" xr:uid="{30BEDE5C-1115-46FC-9A3E-93940041BECA}"/>
    <cellStyle name="20% - Accent5 3 2" xfId="8826" xr:uid="{77CD4B61-900D-46A2-B974-A32CF030DC17}"/>
    <cellStyle name="20% - Accent5 4" xfId="2489" xr:uid="{D7D1D6BF-5253-4BC7-BD15-60BC35F389ED}"/>
    <cellStyle name="20% - Accent5 5" xfId="44" xr:uid="{7211940B-372F-40CF-9E10-712F80B840CC}"/>
    <cellStyle name="20% - Accent6 2" xfId="351" xr:uid="{7570BC87-0C43-4978-9A24-77FA0C29F490}"/>
    <cellStyle name="20% - Accent6 2 2" xfId="8827" xr:uid="{48DF6827-16C6-41C3-AD0E-A843BF8D5E03}"/>
    <cellStyle name="20% - Accent6 3" xfId="352" xr:uid="{F11D7C6E-325A-4075-B919-2E991C0204CB}"/>
    <cellStyle name="20% - Accent6 3 2" xfId="8828" xr:uid="{9008A57D-5A1D-4AD9-BE92-C9CA8EBB691C}"/>
    <cellStyle name="20% - Accent6 4" xfId="2490" xr:uid="{0904722C-FA6B-4412-862E-BA41E76ED508}"/>
    <cellStyle name="20% - Accent6 5" xfId="45" xr:uid="{F99BADC8-5593-4963-9148-CCA92F8CA53A}"/>
    <cellStyle name="20% - Akzent1" xfId="46" xr:uid="{3FBFBD4A-C011-4936-93CC-C7F782FAE521}"/>
    <cellStyle name="20% - Akzent1 2" xfId="8829" xr:uid="{0673C491-A2B1-487E-84FD-FBABE94F0BEE}"/>
    <cellStyle name="20% - Akzent2" xfId="47" xr:uid="{60EB7A1E-F166-4A4D-9514-9709EECBEFA6}"/>
    <cellStyle name="20% - Akzent2 2" xfId="8830" xr:uid="{A6292FB8-EDCD-48D1-87E1-14F0D109494B}"/>
    <cellStyle name="20% - Akzent3" xfId="48" xr:uid="{58748F8A-9BD1-4D3D-8FA3-C38284BE0EA7}"/>
    <cellStyle name="20% - Akzent3 2" xfId="8831" xr:uid="{6E6A91E9-327A-4B45-B2D0-820AF3565E68}"/>
    <cellStyle name="20% - Akzent4" xfId="49" xr:uid="{1C13361B-B072-4586-B627-C247E6BCD3F5}"/>
    <cellStyle name="20% - Akzent4 2" xfId="8832" xr:uid="{88AD3556-F996-4F86-918C-0BC809E8E4D4}"/>
    <cellStyle name="20% - Akzent5" xfId="50" xr:uid="{3255360D-393B-411D-9E31-16695987E27A}"/>
    <cellStyle name="20% - Akzent5 2" xfId="8833" xr:uid="{8DFE6660-683E-4DFB-BBE4-368D1C4F3A80}"/>
    <cellStyle name="20% - Akzent6" xfId="51" xr:uid="{36266175-3129-4F65-A805-05154BEE2530}"/>
    <cellStyle name="20% - Akzent6 2" xfId="8834" xr:uid="{D0E812F1-F051-4F56-B264-2D1DC73560C5}"/>
    <cellStyle name="20% - Énfasis1" xfId="353" xr:uid="{44C920E5-49C7-44A5-9865-9ABC2375024D}"/>
    <cellStyle name="20% - Énfasis1 2" xfId="8835" xr:uid="{034A6E08-FCBB-44B3-92A7-88A38442582F}"/>
    <cellStyle name="20% - Énfasis2" xfId="354" xr:uid="{FF00510F-1C79-4F7E-BFC8-612F06801AD0}"/>
    <cellStyle name="20% - Énfasis2 2" xfId="8836" xr:uid="{2C54FFC9-ADAC-4D7A-B94B-21062C4CE1F5}"/>
    <cellStyle name="20% - Énfasis3" xfId="355" xr:uid="{C251FB50-C4C7-4233-B9CF-28F1BF96F69F}"/>
    <cellStyle name="20% - Énfasis3 2" xfId="8837" xr:uid="{AD423469-0BD4-4F75-B291-AB2350B1471B}"/>
    <cellStyle name="20% - Énfasis4" xfId="356" xr:uid="{4A1B03FE-3507-4902-967A-B4E34AC886D6}"/>
    <cellStyle name="20% - Énfasis4 2" xfId="8838" xr:uid="{0E44C41A-9A2F-4059-89C2-539D83957E10}"/>
    <cellStyle name="20% - Énfasis5" xfId="357" xr:uid="{93689222-EFA8-4B55-BE2C-B144243623EC}"/>
    <cellStyle name="20% - Énfasis5 2" xfId="8839" xr:uid="{AE725E10-B849-4F3C-A77B-5C9E634F716A}"/>
    <cellStyle name="20% - Énfasis6" xfId="358" xr:uid="{0A5DF5CB-36AC-4489-8D4E-73AFA37554DC}"/>
    <cellStyle name="20% - Énfasis6 2" xfId="8840" xr:uid="{5B89D569-F720-4D4C-8CBA-4FCC525A101E}"/>
    <cellStyle name="20% - 輔色1" xfId="52" xr:uid="{C5CC875F-89DC-45A6-8AA7-B062AB616D4D}"/>
    <cellStyle name="20% - 輔色1 2" xfId="8841" xr:uid="{E7FBDFA0-CE22-4202-88B1-4CCA3A7E8C65}"/>
    <cellStyle name="20% - 輔色2" xfId="53" xr:uid="{F6F4696E-6FF0-4986-95D8-C41C340E67E0}"/>
    <cellStyle name="20% - 輔色2 2" xfId="8842" xr:uid="{D6F4BB1D-E725-4705-9C32-ECF93BC9FF38}"/>
    <cellStyle name="20% - 輔色3" xfId="54" xr:uid="{2F1CA44C-D498-48E2-8A6D-237F47E8FCEB}"/>
    <cellStyle name="20% - 輔色3 2" xfId="8843" xr:uid="{214E709C-0C9D-4388-926D-7D992475AE00}"/>
    <cellStyle name="20% - 輔色4" xfId="55" xr:uid="{08799705-6677-462E-AED4-0566D7012645}"/>
    <cellStyle name="20% - 輔色4 2" xfId="8844" xr:uid="{55FEF944-A136-4459-85C6-AF9B3ACB364A}"/>
    <cellStyle name="20% - 輔色5" xfId="56" xr:uid="{073ACCBF-CB5A-4A17-8122-0BDA3416CF8E}"/>
    <cellStyle name="20% - 輔色5 2" xfId="8845" xr:uid="{E1F06EED-3CF0-45E6-9773-36548293867A}"/>
    <cellStyle name="20% - 輔色6" xfId="57" xr:uid="{1E1DEFC6-9338-42F4-9273-8009B6CDAD2B}"/>
    <cellStyle name="20% - 輔色6 2" xfId="8846" xr:uid="{F6599375-6C9D-48B7-81D4-64489FB33BF5}"/>
    <cellStyle name="³ª»Ý" xfId="58" xr:uid="{53BB2D28-51E6-4B3F-B0B6-44584792E92D}"/>
    <cellStyle name="40% - °­Á¶»ö1" xfId="59" xr:uid="{51E4684E-E135-4F8F-BCF4-99731EF64415}"/>
    <cellStyle name="40% - °­Á¶»ö2" xfId="60" xr:uid="{A5811A74-15FF-4FBA-B548-CB505F21455E}"/>
    <cellStyle name="40% - °­Á¶»ö3" xfId="61" xr:uid="{5D5031F7-841A-422C-A4AD-A2E839B2F5D9}"/>
    <cellStyle name="40% - °­Á¶»ö4" xfId="62" xr:uid="{610FA915-2400-484A-89FE-9E9C7262F9A1}"/>
    <cellStyle name="40% - °­Á¶»ö5" xfId="63" xr:uid="{5C430015-B972-4301-A423-A17A2B52B896}"/>
    <cellStyle name="40% - °­Á¶»ö6" xfId="64" xr:uid="{04120BC0-909E-4A98-8F72-CE5003D0B839}"/>
    <cellStyle name="40% - Accent1 2" xfId="359" xr:uid="{7ED02531-5615-4EE2-ABF9-D881F1FFD422}"/>
    <cellStyle name="40% - Accent1 2 2" xfId="8847" xr:uid="{9E6DEE38-A512-4754-8222-36797F595804}"/>
    <cellStyle name="40% - Accent1 3" xfId="360" xr:uid="{E1A110E3-C2FB-42E3-B1E1-30403DE83540}"/>
    <cellStyle name="40% - Accent1 3 2" xfId="8848" xr:uid="{2CBD7EA3-FD6B-4401-AC26-9B6C10ABB03B}"/>
    <cellStyle name="40% - Accent1 4" xfId="2491" xr:uid="{CC5C429E-6329-464F-B914-46972BA67C7F}"/>
    <cellStyle name="40% - Accent1 5" xfId="65" xr:uid="{61893E77-24F9-4D79-B672-8C7872246D0B}"/>
    <cellStyle name="40% - Accent2 2" xfId="361" xr:uid="{993676A0-B316-4E42-8AE5-953FC8F7AB20}"/>
    <cellStyle name="40% - Accent2 2 2" xfId="8849" xr:uid="{27AA674F-61D3-4CC3-9934-4C63F0D02985}"/>
    <cellStyle name="40% - Accent2 3" xfId="362" xr:uid="{CCB759BF-9058-4215-9515-51DB45847165}"/>
    <cellStyle name="40% - Accent2 3 2" xfId="8850" xr:uid="{6EF0ADF5-4AF3-43FD-98B9-7230E5E286FC}"/>
    <cellStyle name="40% - Accent2 4" xfId="2492" xr:uid="{03FC795E-7084-4A08-BA52-4ADCD84019B3}"/>
    <cellStyle name="40% - Accent2 5" xfId="66" xr:uid="{45397397-DE99-4DDD-BC66-199292C83D39}"/>
    <cellStyle name="40% - Accent3 2" xfId="363" xr:uid="{1114ED3E-3BFD-4B5B-89AD-BC6009849D27}"/>
    <cellStyle name="40% - Accent3 2 2" xfId="8851" xr:uid="{36AEA15D-5C11-45B5-8B14-C3CFA21D26A2}"/>
    <cellStyle name="40% - Accent3 3" xfId="364" xr:uid="{18931CB7-9F81-4E03-A43D-04928C9ED275}"/>
    <cellStyle name="40% - Accent3 3 2" xfId="8852" xr:uid="{1AF6CA52-891C-4438-9A08-81524A6E2CA2}"/>
    <cellStyle name="40% - Accent3 4" xfId="2493" xr:uid="{DDBDB4C8-F2B3-4634-8A92-3A615C0AB2FF}"/>
    <cellStyle name="40% - Accent3 5" xfId="67" xr:uid="{35EA49E3-5E9B-4576-870B-B4778D6847F9}"/>
    <cellStyle name="40% - Accent4 2" xfId="365" xr:uid="{9056F299-9FBE-4CEA-A6AF-93BBB9609A0F}"/>
    <cellStyle name="40% - Accent4 2 2" xfId="8853" xr:uid="{E7BFAB3C-FBCB-413E-87FE-A7E82A21CB28}"/>
    <cellStyle name="40% - Accent4 3" xfId="366" xr:uid="{B972B1D6-50E7-4B58-B3DD-FBBD5F9AA3E2}"/>
    <cellStyle name="40% - Accent4 3 2" xfId="8854" xr:uid="{198778CA-48E1-4AB1-8294-C23333BBF65D}"/>
    <cellStyle name="40% - Accent4 4" xfId="2494" xr:uid="{17AFFAA5-4BA9-49EF-B46D-4A79BE0A8E6A}"/>
    <cellStyle name="40% - Accent4 5" xfId="68" xr:uid="{1AD0D9FB-4B26-4EC5-B16F-77F38659B74A}"/>
    <cellStyle name="40% - Accent5 2" xfId="367" xr:uid="{6D5F8F9A-F07C-4BB6-B598-BD110D84FF7A}"/>
    <cellStyle name="40% - Accent5 2 2" xfId="8855" xr:uid="{569799C7-7402-469A-9EC8-AB3B9C864610}"/>
    <cellStyle name="40% - Accent5 3" xfId="368" xr:uid="{862A161A-6638-435E-B2EC-F9A44F73DB62}"/>
    <cellStyle name="40% - Accent5 3 2" xfId="8856" xr:uid="{72999755-34FA-48CC-8D52-505FDA2425C5}"/>
    <cellStyle name="40% - Accent5 4" xfId="2495" xr:uid="{E9DE1D1C-CF23-4B9E-94DF-92E783932760}"/>
    <cellStyle name="40% - Accent5 5" xfId="69" xr:uid="{A9DEB2A3-991D-40AA-865D-2238CB8E9B80}"/>
    <cellStyle name="40% - Accent6 2" xfId="369" xr:uid="{AD5BFE3F-B6C4-4A43-BE61-03EE5D174514}"/>
    <cellStyle name="40% - Accent6 2 2" xfId="8857" xr:uid="{281DA3AC-BF67-4902-B77B-7DFFDBF2F5C2}"/>
    <cellStyle name="40% - Accent6 3" xfId="370" xr:uid="{1DFB5615-E943-499E-893D-2F72DCD97E3D}"/>
    <cellStyle name="40% - Accent6 3 2" xfId="8858" xr:uid="{0D77F4CC-A2B1-4595-8282-F8A0157543C2}"/>
    <cellStyle name="40% - Accent6 4" xfId="2496" xr:uid="{CCB985AF-6AA7-4490-A85F-E26D048D627F}"/>
    <cellStyle name="40% - Accent6 5" xfId="70" xr:uid="{0815B5D1-10C5-462F-B526-CD498C2E39FE}"/>
    <cellStyle name="40% - Akzent1" xfId="71" xr:uid="{91D5CEC2-56F3-410A-82BA-421EAC70E1CD}"/>
    <cellStyle name="40% - Akzent1 2" xfId="8859" xr:uid="{702D0FB5-148E-4FD6-B6A3-5C62E0CABDC5}"/>
    <cellStyle name="40% - Akzent2" xfId="72" xr:uid="{5BA81B65-DDC8-4B7C-9B73-B3CFFAA32BEB}"/>
    <cellStyle name="40% - Akzent2 2" xfId="8860" xr:uid="{C065FB93-52F3-4F01-88A7-F7444BF23A14}"/>
    <cellStyle name="40% - Akzent3" xfId="73" xr:uid="{854B7DE8-B6AF-49CB-B78F-BE5376F1D425}"/>
    <cellStyle name="40% - Akzent3 2" xfId="8861" xr:uid="{E57832D2-6A01-4BDC-AA50-5AF47C8BCA12}"/>
    <cellStyle name="40% - Akzent4" xfId="74" xr:uid="{0AAC4842-D433-4068-BB7F-7E4DBFCAAD64}"/>
    <cellStyle name="40% - Akzent4 2" xfId="8862" xr:uid="{7F698B99-4C05-4AF7-98BD-5D9C6A157266}"/>
    <cellStyle name="40% - Akzent5" xfId="75" xr:uid="{33C292DE-327A-4E3C-96E7-54351D26C1F6}"/>
    <cellStyle name="40% - Akzent5 2" xfId="8863" xr:uid="{DC710D21-51EB-4AE2-B59B-7A0C00817920}"/>
    <cellStyle name="40% - Akzent6" xfId="76" xr:uid="{7670844D-7EAE-4BFD-9027-3BE90F5D7B3E}"/>
    <cellStyle name="40% - Akzent6 2" xfId="8864" xr:uid="{D8E8B958-7381-47A4-804A-80D1C9698761}"/>
    <cellStyle name="40% - Énfasis1" xfId="371" xr:uid="{804305F1-2149-46F0-879D-CE74777264B7}"/>
    <cellStyle name="40% - Énfasis1 2" xfId="8865" xr:uid="{D823C126-3B12-4903-BDE6-86257AE857D0}"/>
    <cellStyle name="40% - Énfasis2" xfId="372" xr:uid="{D8A0FEDB-2B9E-448B-B578-F1F05FAD4A82}"/>
    <cellStyle name="40% - Énfasis2 2" xfId="8866" xr:uid="{3A92AF6D-F8EE-49A8-88C6-177162EED7AD}"/>
    <cellStyle name="40% - Énfasis3" xfId="373" xr:uid="{48D06E9D-70F9-45DE-A22D-F85D9DC4088F}"/>
    <cellStyle name="40% - Énfasis3 2" xfId="8867" xr:uid="{B79E4A41-3004-4A3C-942E-270BF114165A}"/>
    <cellStyle name="40% - Énfasis4" xfId="374" xr:uid="{E94C2580-E9BD-466D-AC5D-EC4A711F5E04}"/>
    <cellStyle name="40% - Énfasis4 2" xfId="8868" xr:uid="{ACE92E02-BF8C-4750-8BE6-384756B40E58}"/>
    <cellStyle name="40% - Énfasis5" xfId="375" xr:uid="{63D505C1-5DC1-46F6-A1AE-770C94366AC4}"/>
    <cellStyle name="40% - Énfasis5 2" xfId="8869" xr:uid="{3D256161-9AF1-45B8-B37D-CF4C920838AF}"/>
    <cellStyle name="40% - Énfasis6" xfId="376" xr:uid="{E3CD92C5-0364-49BB-8938-F0E4A33032A9}"/>
    <cellStyle name="40% - Énfasis6 2" xfId="8870" xr:uid="{EC11136C-6420-48B2-A058-EF9FEB75A471}"/>
    <cellStyle name="40% - 輔色1" xfId="77" xr:uid="{75503BB7-B665-4FD7-8683-57AC6DDC6C24}"/>
    <cellStyle name="40% - 輔色1 2" xfId="8871" xr:uid="{E999CE0A-78BD-4EF7-AAE7-C0F64C4F2DCD}"/>
    <cellStyle name="40% - 輔色2" xfId="78" xr:uid="{586BD679-B559-4FA8-B06A-A2F5C0C3C056}"/>
    <cellStyle name="40% - 輔色2 2" xfId="8872" xr:uid="{58FFA5BC-3DC6-4A8E-A8B6-D51743B73396}"/>
    <cellStyle name="40% - 輔色3" xfId="79" xr:uid="{6F123784-F420-4AC9-A3A0-997B16B3E3C3}"/>
    <cellStyle name="40% - 輔色3 2" xfId="8873" xr:uid="{8ABCB992-C18A-41BD-989D-CCCA7592CE58}"/>
    <cellStyle name="40% - 輔色4" xfId="80" xr:uid="{29951EAF-6CDE-45DE-9033-A9A7797F2189}"/>
    <cellStyle name="40% - 輔色4 2" xfId="8874" xr:uid="{8D65CA66-033C-4690-B7AC-741FF2B02004}"/>
    <cellStyle name="40% - 輔色5" xfId="81" xr:uid="{2E735E7B-40FF-4498-A022-B3D827F577C1}"/>
    <cellStyle name="40% - 輔色5 2" xfId="8875" xr:uid="{58A35173-F3C4-4DC7-962F-9C2B44B1D193}"/>
    <cellStyle name="40% - 輔色6" xfId="82" xr:uid="{45357B5C-1CD7-49CF-8166-D3E9577F4709}"/>
    <cellStyle name="40% - 輔色6 2" xfId="8876" xr:uid="{63D365E2-195C-4A86-BD8D-1ED805027851}"/>
    <cellStyle name="60% - °­Á¶»ö1" xfId="83" xr:uid="{E96DCA05-4BB0-4EDA-B1AD-7E48CD39711A}"/>
    <cellStyle name="60% - °­Á¶»ö2" xfId="84" xr:uid="{322411D7-F280-4910-AC71-757EA74BAC16}"/>
    <cellStyle name="60% - °­Á¶»ö3" xfId="85" xr:uid="{FDFE3002-5397-4F7A-A51F-417641A51025}"/>
    <cellStyle name="60% - °­Á¶»ö4" xfId="86" xr:uid="{F7EACF47-D296-4B9A-BBB2-54956BA5F7E6}"/>
    <cellStyle name="60% - °­Á¶»ö5" xfId="87" xr:uid="{D1FDEA99-EEE9-4AAC-B3A8-B3A102E38F9A}"/>
    <cellStyle name="60% - °­Á¶»ö6" xfId="88" xr:uid="{FA1E3990-E48C-43A9-B55B-9E100BAB20E1}"/>
    <cellStyle name="60% - Accent1 2" xfId="377" xr:uid="{A5D016E5-B4D5-46C4-AAEB-6FEF3E82F800}"/>
    <cellStyle name="60% - Accent1 2 2" xfId="8877" xr:uid="{85940004-EB71-4D46-BE8D-E56F8D1DE68A}"/>
    <cellStyle name="60% - Accent1 3" xfId="378" xr:uid="{2118D125-932D-4637-8677-3209C26B4841}"/>
    <cellStyle name="60% - Accent1 3 2" xfId="8878" xr:uid="{5748A7D3-848B-4F46-9B4A-CDF58510A74B}"/>
    <cellStyle name="60% - Accent1 4" xfId="2497" xr:uid="{82C7765C-A9C9-41A3-8954-BA328F26F60A}"/>
    <cellStyle name="60% - Accent1 5" xfId="89" xr:uid="{BD65971C-84E9-40EB-9258-5BB034AEC430}"/>
    <cellStyle name="60% - Accent2 2" xfId="379" xr:uid="{2E522F9C-4B1A-4691-8565-21F08BAF46B4}"/>
    <cellStyle name="60% - Accent2 2 2" xfId="8879" xr:uid="{09AFD164-0A98-4BF0-AF3D-7565A0080963}"/>
    <cellStyle name="60% - Accent2 3" xfId="380" xr:uid="{879CE193-EC7E-4A77-B7AD-411CAE49048D}"/>
    <cellStyle name="60% - Accent2 3 2" xfId="8880" xr:uid="{78505C63-C8FA-43F7-9D28-07C4073AC5B7}"/>
    <cellStyle name="60% - Accent2 4" xfId="2498" xr:uid="{76E14246-A38F-4315-A675-259F8F6BD7F7}"/>
    <cellStyle name="60% - Accent2 5" xfId="90" xr:uid="{E2CF5A24-B051-4EF7-A8EF-73362C4C4A8F}"/>
    <cellStyle name="60% - Accent3 2" xfId="381" xr:uid="{9A7E831E-BB93-4C4D-BDFA-59FC5ADB3ADC}"/>
    <cellStyle name="60% - Accent3 2 2" xfId="8881" xr:uid="{58C6269F-7E8F-4FA5-AD12-75C64F359E41}"/>
    <cellStyle name="60% - Accent3 3" xfId="382" xr:uid="{7D421B56-BF48-47DC-92E2-3AC638546E18}"/>
    <cellStyle name="60% - Accent3 3 2" xfId="8882" xr:uid="{4B20E608-7243-4641-BC83-72B1A51309C9}"/>
    <cellStyle name="60% - Accent3 4" xfId="2499" xr:uid="{67F77829-00D9-4C31-8703-09F984EB6FF1}"/>
    <cellStyle name="60% - Accent3 5" xfId="91" xr:uid="{6DD1597F-AE12-4042-A5A9-CAD758A75AD7}"/>
    <cellStyle name="60% - Accent4 2" xfId="383" xr:uid="{8E3C805A-FEE4-4F86-B8C3-1AFA24EE969D}"/>
    <cellStyle name="60% - Accent4 2 2" xfId="8883" xr:uid="{7628C613-F567-48CF-B017-6E3CC136BE43}"/>
    <cellStyle name="60% - Accent4 3" xfId="384" xr:uid="{DA5C1E66-38F5-4292-B5D2-28B4D420A764}"/>
    <cellStyle name="60% - Accent4 3 2" xfId="8884" xr:uid="{4945F152-4043-49FA-ACB2-DBD0113957ED}"/>
    <cellStyle name="60% - Accent4 4" xfId="2500" xr:uid="{6681153E-402B-4612-AFB8-379FBA63CF3B}"/>
    <cellStyle name="60% - Accent4 5" xfId="92" xr:uid="{CA6FD335-ECD9-4BEF-8652-6367BDB9B76B}"/>
    <cellStyle name="60% - Accent5 2" xfId="385" xr:uid="{3276A1E8-025D-43F4-92AA-D89206571F17}"/>
    <cellStyle name="60% - Accent5 2 2" xfId="8885" xr:uid="{F7D73970-26B3-498A-83B9-A0A0D11BB1F8}"/>
    <cellStyle name="60% - Accent5 3" xfId="386" xr:uid="{890AAE52-D9FB-414A-B586-42CE6000914A}"/>
    <cellStyle name="60% - Accent5 3 2" xfId="8886" xr:uid="{61157DB5-C9E4-4695-8E54-7CC55F4BF061}"/>
    <cellStyle name="60% - Accent5 4" xfId="2501" xr:uid="{179EE8A2-F1A2-4E73-953F-8A918F418E42}"/>
    <cellStyle name="60% - Accent5 5" xfId="93" xr:uid="{13B46F1C-43B0-40AD-9CA4-E6955AF110AA}"/>
    <cellStyle name="60% - Accent6 2" xfId="387" xr:uid="{F5AA212B-5991-443D-B574-30A2DADB4A8D}"/>
    <cellStyle name="60% - Accent6 2 2" xfId="8887" xr:uid="{709A7D4E-C784-454A-AA25-C5CEA3E46DBF}"/>
    <cellStyle name="60% - Accent6 3" xfId="388" xr:uid="{9E11493E-1615-43DF-A61F-8DF72ABA4CF6}"/>
    <cellStyle name="60% - Accent6 3 2" xfId="8888" xr:uid="{919CAD5B-8D62-4B12-B965-5D2AE758FB7E}"/>
    <cellStyle name="60% - Accent6 4" xfId="2502" xr:uid="{9DC6C1A7-4193-45E8-8928-936E9D223532}"/>
    <cellStyle name="60% - Accent6 5" xfId="94" xr:uid="{05D9E18C-D24B-41DC-838D-125C25F82791}"/>
    <cellStyle name="60% - Akzent1" xfId="95" xr:uid="{1756FEA7-63BC-4FC5-9840-3C4FCC1A5992}"/>
    <cellStyle name="60% - Akzent1 2" xfId="8889" xr:uid="{4FC0BDFB-6FBC-4FFD-ABE3-C7DEC7473E20}"/>
    <cellStyle name="60% - Akzent2" xfId="96" xr:uid="{C22E8F15-514B-4B19-BBAA-5E1D0136CE3D}"/>
    <cellStyle name="60% - Akzent2 2" xfId="8890" xr:uid="{CF31F201-5CAA-45AB-850C-7F9842FD1ABF}"/>
    <cellStyle name="60% - Akzent3" xfId="97" xr:uid="{588011F5-A6E2-4B95-AD14-2CD1A20A9253}"/>
    <cellStyle name="60% - Akzent3 2" xfId="8891" xr:uid="{0F723278-FD63-4ABB-BB32-8E575EF731C0}"/>
    <cellStyle name="60% - Akzent4" xfId="98" xr:uid="{C8B5A144-0D96-41FA-AF80-FA65E594370A}"/>
    <cellStyle name="60% - Akzent4 2" xfId="8892" xr:uid="{17E466BA-3EA6-4E6D-BD79-B06B459510E9}"/>
    <cellStyle name="60% - Akzent5" xfId="99" xr:uid="{32EB4D21-25E8-4B73-8C43-AC3431D587D3}"/>
    <cellStyle name="60% - Akzent5 2" xfId="8893" xr:uid="{4664A348-2101-48D8-BD52-10364E901B74}"/>
    <cellStyle name="60% - Akzent6" xfId="100" xr:uid="{6D5D163E-4A77-440F-BF45-A0A837C5066C}"/>
    <cellStyle name="60% - Akzent6 2" xfId="8894" xr:uid="{4006347F-CBD9-4BBD-9E77-193773A80523}"/>
    <cellStyle name="60% - Énfasis1" xfId="389" xr:uid="{0A0CDA61-9747-428F-8594-26CFB1F2CA09}"/>
    <cellStyle name="60% - Énfasis1 2" xfId="8895" xr:uid="{62EA4EA2-EE7F-4565-BDFC-91DC82B00F1C}"/>
    <cellStyle name="60% - Énfasis2" xfId="390" xr:uid="{4406434F-583A-4054-83C2-593E63DB2EB8}"/>
    <cellStyle name="60% - Énfasis2 2" xfId="8896" xr:uid="{146DC764-9FD2-4D26-93E9-5D595AACD8B3}"/>
    <cellStyle name="60% - Énfasis3" xfId="391" xr:uid="{A465D085-434A-4715-A6B4-E659A3185D74}"/>
    <cellStyle name="60% - Énfasis3 2" xfId="8897" xr:uid="{FCD90E3A-9CA3-4B00-8DEF-7CED19F1BA55}"/>
    <cellStyle name="60% - Énfasis4" xfId="392" xr:uid="{2D8D28DB-7BF3-4F11-9F3A-3DD690C1B880}"/>
    <cellStyle name="60% - Énfasis4 2" xfId="8898" xr:uid="{6769A99B-FB0F-470B-9D3A-CF1FF42073EC}"/>
    <cellStyle name="60% - Énfasis5" xfId="393" xr:uid="{22CE46E1-EA9F-49B3-AD77-1B859491A34B}"/>
    <cellStyle name="60% - Énfasis5 2" xfId="8899" xr:uid="{505BA7FB-7599-40BD-8DF4-49FA405B80A2}"/>
    <cellStyle name="60% - Énfasis6" xfId="394" xr:uid="{10524FE4-B6C6-4557-9737-C7C1CF44780C}"/>
    <cellStyle name="60% - Énfasis6 2" xfId="8900" xr:uid="{31E4FACA-DF50-44D3-962E-3C14F90A3E70}"/>
    <cellStyle name="60% - 輔色1" xfId="101" xr:uid="{79FDB486-9D8A-415D-9F0F-87F5124EE7CF}"/>
    <cellStyle name="60% - 輔色1 2" xfId="8901" xr:uid="{70134DD8-C39A-4916-8054-886959A1F925}"/>
    <cellStyle name="60% - 輔色2" xfId="102" xr:uid="{CB35B084-7F37-4DE5-9E0A-A37C4A56C4A2}"/>
    <cellStyle name="60% - 輔色2 2" xfId="8902" xr:uid="{BE99D1C5-3FBE-428E-A5D9-FF3CE6B79B5E}"/>
    <cellStyle name="60% - 輔色3" xfId="103" xr:uid="{DE9E1555-8654-4B32-86ED-C5F90F65AE19}"/>
    <cellStyle name="60% - 輔色3 2" xfId="8903" xr:uid="{11F23E00-CD44-42F9-994B-DE88A746B00B}"/>
    <cellStyle name="60% - 輔色4" xfId="104" xr:uid="{6EE772BB-0BE0-4ECE-B8DE-F6EAA6EF93FF}"/>
    <cellStyle name="60% - 輔色4 2" xfId="8904" xr:uid="{90E7A6F8-5D9C-4E1E-AE86-7990BA91EA2A}"/>
    <cellStyle name="60% - 輔色5" xfId="105" xr:uid="{2E03C363-90D3-4ED5-9416-BDD7967567B4}"/>
    <cellStyle name="60% - 輔色5 2" xfId="8905" xr:uid="{9F71524B-5106-48B9-BF46-78825C881F95}"/>
    <cellStyle name="60% - 輔色6" xfId="106" xr:uid="{82C03805-9645-4EF4-8BA3-056EBE0DC533}"/>
    <cellStyle name="60% - 輔色6 2" xfId="8906" xr:uid="{7852390D-2DF8-42A9-A79E-F731B4555FCC}"/>
    <cellStyle name="752131" xfId="2967" xr:uid="{173EDF47-8477-4695-99A5-4D261D191762}"/>
    <cellStyle name="9" xfId="2968" xr:uid="{30AF049A-441D-41C0-85F6-CBE05D20F1CC}"/>
    <cellStyle name="9_Amortization" xfId="2969" xr:uid="{51A96751-446B-43A8-93EA-F6D5FABB40E2}"/>
    <cellStyle name="Á¦¸ñ" xfId="107" xr:uid="{ECFE6343-ECE1-4E01-B306-31341EF657CD}"/>
    <cellStyle name="Á¦¸ñ 1" xfId="108" xr:uid="{631C9864-9A8E-4552-8173-CE8A71245838}"/>
    <cellStyle name="Á¦¸ñ 2" xfId="109" xr:uid="{33D38469-4527-4F34-9D65-B2C1230E85D2}"/>
    <cellStyle name="Á¦¸ñ 3" xfId="110" xr:uid="{FD627965-C770-4562-97AD-4D4378DCEABE}"/>
    <cellStyle name="Á¦¸ñ 4" xfId="111" xr:uid="{64A23C47-9EF6-4EB6-BEE4-4472F0E81C42}"/>
    <cellStyle name="Ãâ·Â" xfId="112" xr:uid="{A09CFB1A-1460-489B-B3D9-6A11764D24C4}"/>
    <cellStyle name="Ãâ·Â 2" xfId="2639" xr:uid="{CF74767F-1C4E-40AD-B689-5C9F3E78467D}"/>
    <cellStyle name="Ãâ·Â 2 2" xfId="8694" xr:uid="{196C2531-5D3C-485A-A6FE-11C48BBD3646}"/>
    <cellStyle name="Ãâ·Â 2 3" xfId="8774" xr:uid="{C142F77D-F649-479B-9CB5-A413A9393758}"/>
    <cellStyle name="ÁÁÀ½" xfId="113" xr:uid="{8D64359C-1539-4EC0-82B7-0B9E7C2CA37C}"/>
    <cellStyle name="Accent1 2" xfId="395" xr:uid="{7152A5B2-A3A3-4E00-B14A-7354B9296D9D}"/>
    <cellStyle name="Accent1 2 2" xfId="8907" xr:uid="{22AC264A-7C69-46F7-8D11-FB003D989D32}"/>
    <cellStyle name="Accent1 3" xfId="396" xr:uid="{C900993A-52DE-4252-8AB3-B9D83838C781}"/>
    <cellStyle name="Accent1 3 2" xfId="8908" xr:uid="{93CD4193-E09F-42DC-B9F2-D24C9930884D}"/>
    <cellStyle name="Accent1 4" xfId="2503" xr:uid="{47839F51-E32E-43ED-AFD7-D8C58CC3827B}"/>
    <cellStyle name="Accent1 5" xfId="114" xr:uid="{9C95E0C1-8ECA-4351-BB4E-6BA9DE983216}"/>
    <cellStyle name="Accent2 2" xfId="397" xr:uid="{CCE25547-5EDC-4988-AA30-12D707C575A0}"/>
    <cellStyle name="Accent2 2 2" xfId="8909" xr:uid="{5D3E9E0F-3565-497C-8CBF-21782F70CF8D}"/>
    <cellStyle name="Accent2 3" xfId="398" xr:uid="{15D3DE92-3B69-4959-8A23-ED3B520745BA}"/>
    <cellStyle name="Accent2 3 2" xfId="8910" xr:uid="{148BA75A-FBBA-4D9B-A3E9-BD2470657417}"/>
    <cellStyle name="Accent2 4" xfId="2504" xr:uid="{26A9C761-AF21-414F-89EE-54ACE532F3B4}"/>
    <cellStyle name="Accent2 5" xfId="115" xr:uid="{4A79485A-18EC-4FE5-B6AB-E4F8DD6ED84B}"/>
    <cellStyle name="Accent3 2" xfId="399" xr:uid="{6362B86A-077C-4783-8EE3-1B5DE240D13B}"/>
    <cellStyle name="Accent3 2 2" xfId="8911" xr:uid="{FC702C4D-DC8C-4ABC-AFCC-1F5CDF292D77}"/>
    <cellStyle name="Accent3 3" xfId="400" xr:uid="{CF4BF872-FE9B-424B-92EC-0D838DF55E22}"/>
    <cellStyle name="Accent3 3 2" xfId="8912" xr:uid="{3C722D09-2F34-4E80-AAAB-9107CCC13759}"/>
    <cellStyle name="Accent3 4" xfId="2505" xr:uid="{418EA5E5-18A1-40C7-8070-D0767563F9C0}"/>
    <cellStyle name="Accent3 5" xfId="116" xr:uid="{F6AAAE6A-0296-426E-B2BA-AD5586BC0303}"/>
    <cellStyle name="Accent4 2" xfId="401" xr:uid="{FC6A6C79-500D-4D1D-B8B5-585CC125963D}"/>
    <cellStyle name="Accent4 2 2" xfId="8913" xr:uid="{9F971A0B-9B11-4E9E-B6CF-1DB3F9AF0BD0}"/>
    <cellStyle name="Accent4 3" xfId="402" xr:uid="{915A226F-D2C0-4F25-9D3E-E729484F95AE}"/>
    <cellStyle name="Accent4 3 2" xfId="8914" xr:uid="{F58D9DFC-4173-4FA1-B996-2B94B078F26C}"/>
    <cellStyle name="Accent4 4" xfId="2506" xr:uid="{FF2F41DE-BE91-4EA6-AE5D-C80CFA81AEC6}"/>
    <cellStyle name="Accent4 5" xfId="117" xr:uid="{85C64FB9-6B78-4505-B47F-E0F9BF148DF6}"/>
    <cellStyle name="Accent5 2" xfId="403" xr:uid="{1907E0D8-E319-4D45-B60D-663C7B590599}"/>
    <cellStyle name="Accent5 2 2" xfId="8915" xr:uid="{E626F058-008D-4B90-AAF8-0A89D3973B3F}"/>
    <cellStyle name="Accent5 3" xfId="404" xr:uid="{234C097C-2AB8-49E0-8F53-175AA1C9C0D8}"/>
    <cellStyle name="Accent5 3 2" xfId="8916" xr:uid="{40E17D62-854A-4609-BC95-72922ACE71D0}"/>
    <cellStyle name="Accent5 4" xfId="2507" xr:uid="{A75AFDC3-0AEC-4184-B84F-A4775734CB27}"/>
    <cellStyle name="Accent5 5" xfId="118" xr:uid="{F3E481B4-A862-4630-ACDF-87C192453148}"/>
    <cellStyle name="Accent6 2" xfId="405" xr:uid="{5C880CF6-604F-4836-826E-39851D5D7574}"/>
    <cellStyle name="Accent6 2 2" xfId="8917" xr:uid="{46B6FDA6-32C6-4F99-B3F5-23787543CA4E}"/>
    <cellStyle name="Accent6 3" xfId="406" xr:uid="{22FEC14C-FEC3-4C2A-A2FB-179B048060CA}"/>
    <cellStyle name="Accent6 3 2" xfId="8918" xr:uid="{D9F76497-5BB3-437E-981C-E89435A99C50}"/>
    <cellStyle name="Accent6 4" xfId="2508" xr:uid="{7D00CE47-97A9-407C-A9E2-E01371BC5EB2}"/>
    <cellStyle name="Accent6 5" xfId="119" xr:uid="{6202918E-CCCF-4D54-9544-E2185B07C221}"/>
    <cellStyle name="Actual Date" xfId="2970" xr:uid="{2D2F0D58-0541-4F7F-A695-320873EA5BFE}"/>
    <cellStyle name="AFE" xfId="2971" xr:uid="{0A5014F8-C6ED-4EE3-8E9C-DF7EB422BA01}"/>
    <cellStyle name="Akzent1" xfId="120" xr:uid="{9BAB8F04-1536-4FD4-8D8D-B04F58D55816}"/>
    <cellStyle name="Akzent1 2" xfId="8919" xr:uid="{9DA9882E-7B8E-4D6D-9483-94D4D20ED5B3}"/>
    <cellStyle name="Akzent2" xfId="121" xr:uid="{5D85B33C-DE10-4018-AE91-B9FF93D8EA07}"/>
    <cellStyle name="Akzent2 2" xfId="8920" xr:uid="{DE1C1177-9685-477E-9F2D-5173B02A4D0B}"/>
    <cellStyle name="Akzent3" xfId="122" xr:uid="{AE85DBC0-EE74-493C-BBBE-B497F1266153}"/>
    <cellStyle name="Akzent3 2" xfId="8921" xr:uid="{03AEF409-4CF2-47E9-A7A2-3728A23511BA}"/>
    <cellStyle name="Akzent4" xfId="123" xr:uid="{D513585E-BEEE-4B8D-9FE9-33C1A9408D19}"/>
    <cellStyle name="Akzent4 2" xfId="8922" xr:uid="{9B85A5CB-AB0C-4108-AEA7-11AAA3C306F1}"/>
    <cellStyle name="Akzent5" xfId="124" xr:uid="{DEB5CB95-F6BC-406C-9EE7-440FDFC68D5D}"/>
    <cellStyle name="Akzent5 2" xfId="8923" xr:uid="{A84DA3CC-5A23-4662-A6F4-9E42A75E76AF}"/>
    <cellStyle name="Akzent6" xfId="125" xr:uid="{A8079D74-E063-4D53-A64B-6D3DB3D1D15B}"/>
    <cellStyle name="Akzent6 2" xfId="8924" xr:uid="{FF1ED6BE-0641-49E3-8D25-4CFABBE77BB9}"/>
    <cellStyle name="Ann'l_Incr" xfId="2972" xr:uid="{5AB0103B-7C94-442D-9C59-853D5FB62C66}"/>
    <cellStyle name="ÀÔ·Â" xfId="126" xr:uid="{64BFCA10-AFC4-4251-8FE4-4C73A741243F}"/>
    <cellStyle name="ÀÔ·Â 2" xfId="2640" xr:uid="{20496CC8-5BDF-4990-8A57-5AF6B7D2ACE5}"/>
    <cellStyle name="ÀÔ·Â 2 2" xfId="8693" xr:uid="{01EAC40F-64C8-4670-961E-B548A5865D5B}"/>
    <cellStyle name="ÀÔ·Â 2 3" xfId="8415" xr:uid="{52B75A13-9001-4AD0-8DDF-E95900643CB7}"/>
    <cellStyle name="args.style" xfId="2973" xr:uid="{DB040324-ECFA-4D79-A221-D0B5E9681BC5}"/>
    <cellStyle name="Arial 10" xfId="2974" xr:uid="{35B19DBE-7613-4018-9140-B4CC98B50F63}"/>
    <cellStyle name="Arial 12" xfId="2975" xr:uid="{085668E9-C695-46B7-AD74-314281E67B94}"/>
    <cellStyle name="at" xfId="2976" xr:uid="{927C377A-7428-4C27-BE91-BCADA182F7E2}"/>
    <cellStyle name="Ausgabe" xfId="127" xr:uid="{C9BE756E-51CB-445C-B993-DFCE1A252689}"/>
    <cellStyle name="Ausgabe 2" xfId="2641" xr:uid="{01E8CD67-92BE-4C9C-8321-66C8589D9B2F}"/>
    <cellStyle name="Ausgabe 2 2" xfId="8692" xr:uid="{743E11DE-2B61-4400-AEA7-9B9BEC9875E8}"/>
    <cellStyle name="Ausgabe 2 3" xfId="8773" xr:uid="{93382B28-C9CC-4519-B9F9-3F625CF1B640}"/>
    <cellStyle name="Ausgabe 3" xfId="8925" xr:uid="{ED9087B8-C98E-4FF8-B757-9B31102B078A}"/>
    <cellStyle name="Ausgabe_Summary by Franchise P1B" xfId="2977" xr:uid="{B5B34854-4BED-4A7A-AEA5-160B00BE3DD8}"/>
    <cellStyle name="Availability" xfId="2978" xr:uid="{4AEFFAE7-684C-4EDA-9DD7-09953DA6E545}"/>
    <cellStyle name="b" xfId="2979" xr:uid="{BB00286D-01F7-4EB5-8A2D-6E103F9A65D8}"/>
    <cellStyle name="b%0" xfId="2980" xr:uid="{864CD12F-6E56-4E31-8719-173C6C4D7C55}"/>
    <cellStyle name="b%1" xfId="2981" xr:uid="{4C39CE31-7686-4E3D-A57A-E8C9CF7DCC15}"/>
    <cellStyle name="b%2" xfId="2982" xr:uid="{A0B73DFE-FD28-4A61-94FF-FCC4CE2CD3C3}"/>
    <cellStyle name="b0" xfId="2983" xr:uid="{9FCAAA68-ABC1-4848-8147-2BADDD1FCFC6}"/>
    <cellStyle name="b09" xfId="2984" xr:uid="{EDC69EBB-7A03-4611-9549-346E59A97C8D}"/>
    <cellStyle name="b1" xfId="2985" xr:uid="{AEB2FE44-6454-4B61-9E30-459F1E302E7F}"/>
    <cellStyle name="b2" xfId="2986" xr:uid="{4BA6F46D-AC03-41AD-A3CD-BC593B4CE6FD}"/>
    <cellStyle name="Bad 2" xfId="407" xr:uid="{D5E561CF-0782-4782-95A2-712C627769CC}"/>
    <cellStyle name="Bad 2 2" xfId="8926" xr:uid="{14E23DF2-5C24-478D-8748-99E7C6983826}"/>
    <cellStyle name="Bad 3" xfId="408" xr:uid="{152E8D92-35F1-498D-9297-35BE42DB8EBC}"/>
    <cellStyle name="Bad 3 2" xfId="8927" xr:uid="{CDE8D7F9-99ED-4BAF-9C90-F5A259AA317E}"/>
    <cellStyle name="Bad 4" xfId="2987" xr:uid="{BDDF1B8D-E272-432A-94E4-C2A54BCFCDBA}"/>
    <cellStyle name="Bad 5" xfId="128" xr:uid="{5C1AD016-4DB0-42E2-A4D3-FD8C3EF64286}"/>
    <cellStyle name="Berechnung" xfId="129" xr:uid="{BF4EBFBF-CB19-451E-8AF2-42F8DDEA6240}"/>
    <cellStyle name="Berechnung 2" xfId="2642" xr:uid="{D4495E63-4418-4617-AB25-EA69F6A243F4}"/>
    <cellStyle name="Berechnung 2 2" xfId="8691" xr:uid="{8D100DB4-6409-4D3B-81ED-C38BFD1679D7}"/>
    <cellStyle name="Berechnung 2 3" xfId="8322" xr:uid="{7B796DB1-E2FD-43F2-9D60-2DFD730031ED}"/>
    <cellStyle name="Berechnung 3" xfId="8928" xr:uid="{4C3DF4E2-71DB-469C-9348-0C206108AABD}"/>
    <cellStyle name="Berechnung_Summary by Franchise P1B" xfId="2988" xr:uid="{9693C120-66E0-43AC-9A6D-86C3C757C6A1}"/>
    <cellStyle name="Berekening" xfId="130" xr:uid="{0C57A4EE-CEFD-4761-BBA9-B535FC852849}"/>
    <cellStyle name="Berekening 2" xfId="2643" xr:uid="{B88BEDFE-B4E6-46EC-96A2-75AFCFFF1BD7}"/>
    <cellStyle name="Berekening 2 2" xfId="8690" xr:uid="{29D0E319-68CD-4C96-B750-37149B118011}"/>
    <cellStyle name="Berekening 2 3" xfId="8772" xr:uid="{9F97AFB2-BEFD-43C1-8F28-1A3B5AECBE3A}"/>
    <cellStyle name="Black" xfId="2989" xr:uid="{A74E3D75-1A3E-44CF-89A5-3D53E4893015}"/>
    <cellStyle name="Black Days" xfId="2990" xr:uid="{1255DB4F-C108-4B8A-A094-22101434CFE3}"/>
    <cellStyle name="Black Decimal" xfId="2991" xr:uid="{063B7B6A-81C4-48E3-9865-FFD70CC15E41}"/>
    <cellStyle name="Black Dollar" xfId="2992" xr:uid="{17F01F68-9AFE-41A5-80A7-C652FB80A5D2}"/>
    <cellStyle name="Black Dollar 2" xfId="8487" xr:uid="{A94B611C-2AE7-4699-8108-BC1A631A90F5}"/>
    <cellStyle name="Black Dollar 3" xfId="8379" xr:uid="{B087FBD3-2C7F-49A3-9999-4EA8E58C56D3}"/>
    <cellStyle name="Black EPS" xfId="2993" xr:uid="{71020543-04EC-4404-BD38-3E932A2FED7A}"/>
    <cellStyle name="Black Percent" xfId="2994" xr:uid="{EBECB0DE-1619-4D71-BE28-B198C4E8DD92}"/>
    <cellStyle name="Black Percent2" xfId="2995" xr:uid="{4CBA36D2-7DFF-439B-B06B-CFEDC87B230D}"/>
    <cellStyle name="Black Times" xfId="2996" xr:uid="{43392715-3D62-4F72-A1AA-FFF7C8CED228}"/>
    <cellStyle name="Black Times Two Deci" xfId="2997" xr:uid="{D1C06421-4BDF-4F71-B3C9-2D439BBC40AB}"/>
    <cellStyle name="Black Times Two Deci2" xfId="2998" xr:uid="{A2C7FFB1-0581-4F9B-B17D-E7108A0AE910}"/>
    <cellStyle name="Black Times_INPUT" xfId="2999" xr:uid="{FE7BCB2C-60AC-4914-B46A-141CB487E786}"/>
    <cellStyle name="Black Times2" xfId="3000" xr:uid="{EF4DD8C8-5477-4B24-ACE5-0C9309307689}"/>
    <cellStyle name="blank" xfId="131" xr:uid="{4B680FA7-0C08-4ED7-BFDF-3F1B0D6EDA80}"/>
    <cellStyle name="blu" xfId="3001" xr:uid="{DF2CEC3B-7EE9-480A-BFCD-FC48B73C5042}"/>
    <cellStyle name="Blue" xfId="3002" xr:uid="{FD15403F-132D-4B1F-B55A-6D39BCD67A0A}"/>
    <cellStyle name="Blue Decimal" xfId="3003" xr:uid="{CF208BA5-3FE8-4235-8AED-2C382760FED7}"/>
    <cellStyle name="Blue Dollar" xfId="3004" xr:uid="{766BFE3B-EB98-4132-A66C-8B47DE7CA53F}"/>
    <cellStyle name="Blue EPS" xfId="3005" xr:uid="{EC94EB87-0859-4693-9A5F-AB32B38528BD}"/>
    <cellStyle name="Blue Text" xfId="3006" xr:uid="{50DC7A6A-D164-411E-9389-80237803BB4E}"/>
    <cellStyle name="Blue Zero Deci" xfId="3007" xr:uid="{CA2B984B-F9EF-44DB-83A9-F77D66D7E71B}"/>
    <cellStyle name="Blue_Cellnet.Operating.Model.8.28.06_valuation_LBOv11" xfId="3008" xr:uid="{22892093-818D-4A22-AD8C-94C8043CFD32}"/>
    <cellStyle name="bo" xfId="3009" xr:uid="{554FB22F-231B-4C68-A479-0B38639477AD}"/>
    <cellStyle name="Body" xfId="132" xr:uid="{C04CDF45-C954-4FD8-8FFD-FB73C9FDFE81}"/>
    <cellStyle name="Body 2" xfId="409" xr:uid="{9BF2E445-6677-4710-8F69-5781CF6AA6A9}"/>
    <cellStyle name="Body 2 2" xfId="8930" xr:uid="{FB32EB10-78FC-46D4-BE5C-DF254131A5B5}"/>
    <cellStyle name="Body 3" xfId="8929" xr:uid="{8E792C83-1A33-427A-A910-48D2ED079F68}"/>
    <cellStyle name="Body_$Dollars" xfId="3010" xr:uid="{8B86F026-6041-4FE5-802A-74C470E3FCDF}"/>
    <cellStyle name="BOLD" xfId="3011" xr:uid="{74436057-7D2C-48EC-AB67-71026C897F62}"/>
    <cellStyle name="Bold/Border" xfId="3012" xr:uid="{2B052FDB-37BF-4909-B62E-24F30AA9FA88}"/>
    <cellStyle name="BOLD_Fairway financials v9" xfId="3013" xr:uid="{5528FA75-5ED7-4420-8D50-8260E8BC128C}"/>
    <cellStyle name="boldno$" xfId="3014" xr:uid="{8CFEABFD-8C80-4BA4-A4BC-724EB5FFD60D}"/>
    <cellStyle name="boldwith$" xfId="3015" xr:uid="{29540CF5-8169-4F16-8E52-F43F1C476AA1}"/>
    <cellStyle name="Border Heavy" xfId="3016" xr:uid="{A970DB2A-4CE4-481F-9C45-51F2DD8CC945}"/>
    <cellStyle name="Border Thin" xfId="3017" xr:uid="{4451E78A-9659-42A0-AE43-915042C1AB1A}"/>
    <cellStyle name="bot" xfId="3018" xr:uid="{A1328FF5-A71C-4271-A781-C3FDB7CA4403}"/>
    <cellStyle name="Bottom" xfId="3019" xr:uid="{77C12B28-88AD-492B-843C-71E813DD3157}"/>
    <cellStyle name="bout" xfId="3020" xr:uid="{AD55E4E0-144B-4809-A82F-FB6022A3D5A4}"/>
    <cellStyle name="bout 2" xfId="8485" xr:uid="{EF563992-8115-429A-B632-6F97DDDBBF8B}"/>
    <cellStyle name="bout 3" xfId="8348" xr:uid="{1B294E5E-5E28-43B9-B015-C144D2FDD87B}"/>
    <cellStyle name="Brand Default" xfId="410" xr:uid="{6C74EEFC-454E-4B67-8753-00F573F9AEC9}"/>
    <cellStyle name="Brand Default 2" xfId="411" xr:uid="{F87682C1-3406-4CFE-BBE1-B5D57845F794}"/>
    <cellStyle name="British Pound" xfId="3021" xr:uid="{E9276190-15DD-401C-8E9D-9529A2C7125C}"/>
    <cellStyle name="bt" xfId="3022" xr:uid="{9D9F2BB5-A590-415C-95C6-5E8E93F05ADB}"/>
    <cellStyle name="btit" xfId="3023" xr:uid="{2D96AB5D-E9F2-4A55-AA3A-89EE1F63731F}"/>
    <cellStyle name="Buena" xfId="412" xr:uid="{19A3C974-E05F-4B94-B110-651C5653445B}"/>
    <cellStyle name="Buena 2" xfId="8931" xr:uid="{E8CADCC1-D230-4C63-9A67-8E8BEFCC0377}"/>
    <cellStyle name="Bullet" xfId="3024" xr:uid="{FE2E4D2B-81F0-4BAB-AD38-4DF0A17F03F4}"/>
    <cellStyle name="c" xfId="3025" xr:uid="{457D2A27-B1C0-4C86-9952-66349C894155}"/>
    <cellStyle name="c," xfId="3026" xr:uid="{922161D6-E39E-490E-8AA1-8FC681774AFC}"/>
    <cellStyle name="c_Acc (Dil) Matrix (2)" xfId="3027" xr:uid="{9FBC56F8-B715-4629-BA5F-97E3D65A879C}"/>
    <cellStyle name="c_Ariz_Nevada (2)" xfId="3028" xr:uid="{E4ACDEE9-3B72-4D27-8E1E-979A054BAAAD}"/>
    <cellStyle name="c_Bal Sheets" xfId="3029" xr:uid="{45BA4022-33BC-4A29-9C32-B9FB40DE4FEE}"/>
    <cellStyle name="c_Bal Sheets (2)" xfId="3030" xr:uid="{158EF56F-3D66-47C6-A29E-0CF306CB4D30}"/>
    <cellStyle name="c_CA Cases (2)" xfId="3031" xr:uid="{2CEEB7EF-D117-4477-87CA-75F550FAEF95}"/>
    <cellStyle name="c_Cal. (2)" xfId="3032" xr:uid="{BEB48A99-02DE-4583-868D-E89C24398CB1}"/>
    <cellStyle name="c_Cases (2)" xfId="3033" xr:uid="{6E77312D-4279-44E0-BA49-D53550F67DCF}"/>
    <cellStyle name="c_Cellnet.Operating.Model.8.28.06_valuation_LBOv11" xfId="3034" xr:uid="{C6B3098D-DA41-420A-B7DF-3724C3F23FA4}"/>
    <cellStyle name="c_Celtic DCF" xfId="3035" xr:uid="{1B3DAD45-F7D0-4A56-BA7F-5EA02A8780CC}"/>
    <cellStyle name="c_Celtic DCF Inputs" xfId="3036" xr:uid="{2086FC02-D830-4A48-9483-8C22BF75A50C}"/>
    <cellStyle name="c_Credit (2)" xfId="3037" xr:uid="{174AE518-1F00-4F82-ABB5-7D9151B66C76}"/>
    <cellStyle name="c_Credit Buildup (2)" xfId="3038" xr:uid="{C85F760E-9282-4FD1-AB14-DDE91556FAC5}"/>
    <cellStyle name="c_CredSens" xfId="3039" xr:uid="{4918D672-0D75-4FB5-87B7-C07129D587F4}"/>
    <cellStyle name="c_DCF Inputs (2)" xfId="3040" xr:uid="{9C196561-BB9D-4904-9CC7-B2826020CCD5}"/>
    <cellStyle name="c_DCF Matrix (2)" xfId="3041" xr:uid="{8F3557DD-9B8E-4EB8-BD2A-902BE5B8A5E7}"/>
    <cellStyle name="c_Deal" xfId="3042" xr:uid="{F428EECB-5579-4488-88A7-59FBCBEC4155}"/>
    <cellStyle name="c_Dental (2)" xfId="3043" xr:uid="{F4533698-4661-49AE-8041-60C1E1F2BADD}"/>
    <cellStyle name="c_Earnings" xfId="3044" xr:uid="{18B438AE-AF46-4A29-AD94-309AEE1ED749}"/>
    <cellStyle name="c_Earnings (2)" xfId="3045" xr:uid="{EACD7162-9FD8-4EEB-99EF-7DB800E680D3}"/>
    <cellStyle name="c_East Coast (2)" xfId="3046" xr:uid="{907276AE-6207-4BFE-BF31-A0A5AD16E4A9}"/>
    <cellStyle name="c_Florida (2)" xfId="3047" xr:uid="{4D1495E7-583D-456D-AEDB-3593212B536B}"/>
    <cellStyle name="c_Georgia (2)" xfId="3048" xr:uid="{38A4F8A5-2CC4-4752-91FE-152D68DFE19E}"/>
    <cellStyle name="c_Grouse+Pelican" xfId="3049" xr:uid="{B854F3CA-C57B-4381-AFC7-334566CD81F3}"/>
    <cellStyle name="c_Hard Rock" xfId="3050" xr:uid="{B5759820-A06A-47A3-B39B-72F45C5CF751}"/>
    <cellStyle name="c_Hard Rock (2)" xfId="3051" xr:uid="{28311920-F64F-440C-9230-F4F536A3E3BE}"/>
    <cellStyle name="c_HardInc " xfId="3052" xr:uid="{014237B5-904B-4754-AC39-76609DAADB98}"/>
    <cellStyle name="c_HardInc  (2)" xfId="3053" xr:uid="{FECCAA82-CDF9-48C1-A32F-8495C1ECAE5C}"/>
    <cellStyle name="c_Has-Gets (2)" xfId="3054" xr:uid="{FED980B0-1837-48A2-A7B2-D80764AC219F}"/>
    <cellStyle name="c_Hist Inputs (2)" xfId="3055" xr:uid="{D6781863-7105-47D3-AFB9-0C0B7A4352F5}"/>
    <cellStyle name="c_IRR Sensitivity (2)" xfId="3056" xr:uid="{49582F1A-3B01-42E6-8F7D-3E7DFFD88EB9}"/>
    <cellStyle name="c_LBO Summary" xfId="3057" xr:uid="{055F943A-C883-43FD-994A-B36129C7C966}"/>
    <cellStyle name="c_Macros" xfId="3058" xr:uid="{4B596A3B-DE0C-4B45-B299-4F612ACB1E1C}"/>
    <cellStyle name="c_Macros (2)" xfId="3059" xr:uid="{CB818BD4-4A1D-4127-BD47-1186466963D1}"/>
    <cellStyle name="c_Macros_Competitive Landscape" xfId="3060" xr:uid="{0A5887D1-EC45-4F32-88AA-48151CBE4C1E}"/>
    <cellStyle name="c_Macros_Comps" xfId="3061" xr:uid="{944C79C9-F2A9-454E-8E10-0AE91C0B54F9}"/>
    <cellStyle name="c_Macros_Comps (version 2)" xfId="3062" xr:uid="{09F6E322-5CFD-4514-8DD6-8F191881CD1E}"/>
    <cellStyle name="c_Manager (2)" xfId="3063" xr:uid="{BA381A2F-A2E8-4A18-9F92-FA685A274FA0}"/>
    <cellStyle name="c_Mango Merger" xfId="3064" xr:uid="{96F4801F-2C82-44B6-BFEC-98E3B43B3A1F}"/>
    <cellStyle name="c_Mango Merger 3" xfId="3065" xr:uid="{B19F23F0-1E34-4621-9539-F516EE427BED}"/>
    <cellStyle name="c_Model Assumptions (2)" xfId="3066" xr:uid="{B7EA75E1-79B7-4A0E-A185-8F2D132FF38C}"/>
    <cellStyle name="c_OBGYN (2)" xfId="3067" xr:uid="{F2DD71FD-46A2-4C60-AD72-79650382A24F}"/>
    <cellStyle name="c_Other Businesses (2)" xfId="3068" xr:uid="{F9476C8F-FF3B-4D70-81F1-B1A6F82BC00D}"/>
    <cellStyle name="c_Ownership" xfId="3069" xr:uid="{454551F4-31EE-48A3-8292-8278A90D0CC4}"/>
    <cellStyle name="c_PFMA Income (2)" xfId="3070" xr:uid="{CABCF382-7AE3-4B14-82EB-6B8778411750}"/>
    <cellStyle name="c_Pippen (2)" xfId="3071" xr:uid="{984C01FE-0B2C-4A15-9D84-77092DD6CD7A}"/>
    <cellStyle name="c_Pippen Cases (2)" xfId="3072" xr:uid="{BCA68004-B915-4B10-BA9A-27A09DF02F07}"/>
    <cellStyle name="c_Pippen ValMatrix (2)" xfId="3073" xr:uid="{66EF1345-A870-4C37-B0AE-1A062C178C29}"/>
    <cellStyle name="c_PMAT (2)" xfId="3074" xr:uid="{3B43ECC9-04EF-450E-8507-6FB1B5FF2A65}"/>
    <cellStyle name="c_PMAT (3)" xfId="3075" xr:uid="{4CF69B95-4560-4BFB-8E9D-DAAF0E166CCC}"/>
    <cellStyle name="c_PoundInc" xfId="3076" xr:uid="{E8183767-3B7C-4617-B632-2043FCEDEE33}"/>
    <cellStyle name="c_PoundInc (2)" xfId="3077" xr:uid="{779F58C7-576B-4E23-A69B-DDF34747B62F}"/>
    <cellStyle name="c_Poundstone (2)" xfId="3078" xr:uid="{58E83D5F-DDEF-4986-B638-36AD2160216B}"/>
    <cellStyle name="c_Preliminary Poundstone (2)" xfId="3079" xr:uid="{8E2BA3AD-B07E-4ADB-AE0C-ECCC50A77880}"/>
    <cellStyle name="c_RushValSum (2)" xfId="3080" xr:uid="{7E1B250E-08B6-400C-848B-FE13D0DD6FF9}"/>
    <cellStyle name="c_Schedules" xfId="3081" xr:uid="{0C150C85-3AFA-492D-857A-0A2064838A17}"/>
    <cellStyle name="c_Stub Value" xfId="3082" xr:uid="{E151F0A1-1336-4804-B8F4-DFFA30EB7D39}"/>
    <cellStyle name="c_Summary of Pro Forma (2)" xfId="3083" xr:uid="{559088F9-1B75-489B-8B91-1AA4AD318D5B}"/>
    <cellStyle name="c_Summary of Pro Forma (3)" xfId="3084" xr:uid="{844D699A-148D-4E90-BECF-F4B73D89942E}"/>
    <cellStyle name="c_Texas_Louisiana (2)" xfId="3085" xr:uid="{80581CC7-7435-4C91-9AE0-B57F63C448F4}"/>
    <cellStyle name="c_Timex-Gucci Merger2" xfId="3086" xr:uid="{19AD79D1-4F50-494D-A624-C014835F12C5}"/>
    <cellStyle name="c_Trans Assump (2)" xfId="3087" xr:uid="{9E88E2B6-E7D3-41E2-93E5-1F6AFECC880A}"/>
    <cellStyle name="c_Unit Price Sen. (2)" xfId="3088" xr:uid="{00AD00A3-ECF0-46FA-9A16-3E3E17B29A87}"/>
    <cellStyle name="c_Valuation Summary" xfId="3089" xr:uid="{8613E956-DEF8-42DE-9278-DA2C4680CF55}"/>
    <cellStyle name="c_Valuation Summary (2)" xfId="3090" xr:uid="{3F07519D-35E7-423F-98D5-D69C20E83656}"/>
    <cellStyle name="c_Warrant" xfId="3091" xr:uid="{CBCC51F5-FAA6-4922-994A-9F9DBCD84A0E}"/>
    <cellStyle name="c_Weekly Market Update-07-04-2003-final" xfId="3092" xr:uid="{3DAAD152-553D-47BC-ACCC-380676E5F643}"/>
    <cellStyle name="c0" xfId="3093" xr:uid="{E65859FB-6315-4C64-A937-4CD6EA45C2CE}"/>
    <cellStyle name="c1" xfId="3094" xr:uid="{249E75B2-9474-4562-92EF-9DD9FF2BAA15}"/>
    <cellStyle name="c1," xfId="3095" xr:uid="{0AC72234-DF08-4CA6-8A0B-41E7CFD39390}"/>
    <cellStyle name="c1_Cellnet.Operating.Model.8.28.06_valuation_LBOv11" xfId="3096" xr:uid="{12F065CA-105F-4C93-B942-C7A1FB43A5E5}"/>
    <cellStyle name="c2" xfId="3097" xr:uid="{9815FD8A-890F-4C22-AC9E-32057ADF749B}"/>
    <cellStyle name="c2," xfId="3098" xr:uid="{213A6E8C-ACEA-42EB-BA12-AB7D16558A57}"/>
    <cellStyle name="c3" xfId="3099" xr:uid="{F2973BC2-EE0E-4BED-8331-C844728EACC9}"/>
    <cellStyle name="cach" xfId="3100" xr:uid="{2F7CB759-1244-485F-BD77-FF0897DF8EBF}"/>
    <cellStyle name="Calc Currency (0)" xfId="3101" xr:uid="{C8806FAA-D415-4BF3-BB34-429E397A9ECC}"/>
    <cellStyle name="Calc Currency (2)" xfId="3102" xr:uid="{8B5C9D08-96A4-406F-82DD-28AAC5C08BBA}"/>
    <cellStyle name="Calc Percent (0)" xfId="3103" xr:uid="{3D54537A-DABF-4E4A-9A5B-27311F515A4D}"/>
    <cellStyle name="Calc Percent (1)" xfId="3104" xr:uid="{ADAD2E92-F435-4E41-A90F-410406F94B73}"/>
    <cellStyle name="Calc Percent (2)" xfId="3105" xr:uid="{521B5CC7-4038-459E-BAAD-8DAC77D6A691}"/>
    <cellStyle name="Calc Units (0)" xfId="3106" xr:uid="{EEAD0AAE-30AD-4591-8C35-E68B817B14A1}"/>
    <cellStyle name="Calc Units (1)" xfId="3107" xr:uid="{FF20A3D1-5983-45F4-BD8D-F37AD326ADD8}"/>
    <cellStyle name="Calc Units (2)" xfId="3108" xr:uid="{03BDD90D-30B4-47FB-BEDE-404D9A31992A}"/>
    <cellStyle name="Calculation 2" xfId="413" xr:uid="{82900AAC-BD3F-49E9-8B92-9F1D46D3C397}"/>
    <cellStyle name="Calculation 2 2" xfId="2644" xr:uid="{EE2CABED-8768-4CD5-8600-07FA98CE5D60}"/>
    <cellStyle name="Calculation 2 2 2" xfId="8689" xr:uid="{C345D50A-B9E9-4507-97DC-68B687F1E168}"/>
    <cellStyle name="Calculation 2 2 3" xfId="8317" xr:uid="{25AE7F86-CBEA-4BAF-BCC8-5C75A624DB2C}"/>
    <cellStyle name="Calculation 2 3" xfId="8932" xr:uid="{490CB8E2-62F0-41E1-8CE8-5C5B19D3E44F}"/>
    <cellStyle name="Calculation 2_Summary by Franchise P1B" xfId="3109" xr:uid="{518AFE56-52F3-423D-A520-E35133F39756}"/>
    <cellStyle name="Calculation 3" xfId="414" xr:uid="{7204CDC9-2F37-455A-BC86-1B3203889993}"/>
    <cellStyle name="Calculation 3 2" xfId="2645" xr:uid="{118D4BFE-92B6-4A2E-A8DD-7314575C8DBF}"/>
    <cellStyle name="Calculation 3 2 2" xfId="8688" xr:uid="{38AECE81-AE56-44D5-A620-1FBEF6964BE5}"/>
    <cellStyle name="Calculation 3 2 3" xfId="8771" xr:uid="{028AB51F-BDA2-434D-8EC6-E8F90F9A5305}"/>
    <cellStyle name="Calculation 3 3" xfId="8933" xr:uid="{BC83093B-FB73-4DDD-8B6B-DB40B00918D6}"/>
    <cellStyle name="Calculation 3_Summary by Franchise P1B" xfId="3110" xr:uid="{4248D223-F615-4D63-969E-329CAB938566}"/>
    <cellStyle name="Calculation 4" xfId="2509" xr:uid="{7DDEAB0E-1014-4681-BFD9-B1F4BE5AC486}"/>
    <cellStyle name="Calculation 4 2" xfId="2646" xr:uid="{3D1F736C-A954-4C82-8DF5-1F31E58382DB}"/>
    <cellStyle name="Calculation 4 2 2" xfId="8687" xr:uid="{FDBF1CF1-259A-4981-9032-86B3EE034942}"/>
    <cellStyle name="Calculation 4 2 3" xfId="8743" xr:uid="{849EFAC9-6ED4-422C-9905-3C981B4125AD}"/>
    <cellStyle name="Calculation 4_Summary by Franchise P1B" xfId="3111" xr:uid="{12EC574F-060A-47AA-A441-57D83F27488A}"/>
    <cellStyle name="Calculation 5" xfId="3112" xr:uid="{79528A36-2A8A-423E-893E-01DA78F1C9B5}"/>
    <cellStyle name="Calculation 5 2" xfId="8483" xr:uid="{2DA815A6-875F-4447-840B-0D65366796C0}"/>
    <cellStyle name="Calculation 5 3" xfId="8378" xr:uid="{A5C670AE-A5D7-4B84-A73E-0E41A92EEA84}"/>
    <cellStyle name="Calculation 6" xfId="133" xr:uid="{ABE73B6F-34BA-4DBE-914F-0C6926536388}"/>
    <cellStyle name="Cálculo" xfId="415" xr:uid="{45C12F38-AFF1-4AE8-A292-D144FA40678B}"/>
    <cellStyle name="Cálculo 2" xfId="2647" xr:uid="{033D75D8-42CB-4F8E-B584-17F9D27FA312}"/>
    <cellStyle name="Cálculo 2 2" xfId="8686" xr:uid="{F65FA297-28AF-42AB-A35E-07E0631A8F46}"/>
    <cellStyle name="Cálculo 2 3" xfId="8770" xr:uid="{6DF35EED-2306-444E-AE4D-49A6C1DA4AA4}"/>
    <cellStyle name="Cálculo 3" xfId="8934" xr:uid="{31BFF686-7D1D-4589-926C-1F254E560BFD}"/>
    <cellStyle name="Cálculo_Summary by Franchise P1B" xfId="3113" xr:uid="{FCA61C20-139F-4D13-B36F-DC71CA34FADD}"/>
    <cellStyle name="cas" xfId="3114" xr:uid="{DB011BD5-1640-4B21-8BB4-970106B7B75B}"/>
    <cellStyle name="Celda de comprobación" xfId="416" xr:uid="{55C5F4E7-D282-41E8-B597-FA24CD148394}"/>
    <cellStyle name="Celda de comprobación 2" xfId="8935" xr:uid="{50AF8E91-8405-4D2F-AE18-7DB2A3BD6B70}"/>
    <cellStyle name="Celda vinculada" xfId="417" xr:uid="{5FDF9B32-99CA-47E6-90B0-8A6ABDA4DC0C}"/>
    <cellStyle name="Celda vinculada 2" xfId="8936" xr:uid="{1B61A65F-1F6D-4D09-8570-0E1761DC203C}"/>
    <cellStyle name="Changeable" xfId="3115" xr:uid="{B34F5C5D-CA4B-40CD-BEBA-0D7BA7864BD8}"/>
    <cellStyle name="Check" xfId="3116" xr:uid="{1655990F-0D3F-4DCD-BB42-D305FF7C26DE}"/>
    <cellStyle name="Check Cell 2" xfId="418" xr:uid="{9BDC860C-7561-43D8-AAEC-5B1060A5B2AE}"/>
    <cellStyle name="Check Cell 2 2" xfId="8937" xr:uid="{0E4030AF-C7A7-4D8A-B995-39081B6D88B5}"/>
    <cellStyle name="Check Cell 3" xfId="419" xr:uid="{98F30825-8219-49F6-818A-37ED19882C04}"/>
    <cellStyle name="Check Cell 3 2" xfId="8938" xr:uid="{F72CE01E-48E3-49AD-B143-820462B33144}"/>
    <cellStyle name="Check Cell 4" xfId="2510" xr:uid="{E0F76DF2-F342-4C42-994A-630416300F90}"/>
    <cellStyle name="Check Cell 5" xfId="134" xr:uid="{DD639F6E-E37D-4095-BA67-9C697528D8F6}"/>
    <cellStyle name="ÇÏÀÌÆÛ¸µÅ©" xfId="135" xr:uid="{7E018CFF-EF9B-4231-87C0-2F7150398B11}"/>
    <cellStyle name="co" xfId="3117" xr:uid="{02EAE9E1-016E-42F3-96FE-A7E2FFD45B32}"/>
    <cellStyle name="Co. Names" xfId="3118" xr:uid="{5BA0E31A-3D4F-40BD-A6B4-D5FE460D0392}"/>
    <cellStyle name="ColHeading" xfId="3119" xr:uid="{7B61E586-765B-4EEA-997C-9AE684B73657}"/>
    <cellStyle name="Column Title" xfId="3120" xr:uid="{4771A8E4-8B14-4C38-A5F2-4E8CBAAA3D43}"/>
    <cellStyle name="coma1" xfId="3121" xr:uid="{5569312F-46CD-4107-BE40-D8ECBE3A9DC0}"/>
    <cellStyle name="Comma" xfId="1" builtinId="3"/>
    <cellStyle name="Comma  - Style1" xfId="3122" xr:uid="{7B82D1EB-F4C6-43A9-B50D-6D3972E8F151}"/>
    <cellStyle name="Comma  - Style2" xfId="3123" xr:uid="{F58796DF-E0E6-4BCA-9830-8F89251E48BA}"/>
    <cellStyle name="Comma  - Style3" xfId="3124" xr:uid="{FA5A49CE-E53A-414B-93FA-3EDF16765242}"/>
    <cellStyle name="Comma  - Style4" xfId="3125" xr:uid="{6E3B0F22-BC7F-421D-A7B2-476567B23050}"/>
    <cellStyle name="Comma  - Style5" xfId="3126" xr:uid="{4F9B5848-CCDF-4F31-AE4A-72AD90C75663}"/>
    <cellStyle name="Comma  - Style6" xfId="3127" xr:uid="{6E25A5FE-0DE6-42C4-9801-768DB1529629}"/>
    <cellStyle name="Comma  - Style7" xfId="3128" xr:uid="{27EAC9B3-E6FB-4CDF-B8A4-3C4B5F99C8BF}"/>
    <cellStyle name="Comma  - Style8" xfId="3129" xr:uid="{D1564CD0-9B15-492B-B46B-1C21E3CE1596}"/>
    <cellStyle name="comma (1)" xfId="3130" xr:uid="{5BC2C1B4-432A-4627-8ECF-56B94CE4D053}"/>
    <cellStyle name="Comma [0] 2" xfId="137" xr:uid="{EA26BB7E-4D52-4EA3-BAA4-7838F0C55591}"/>
    <cellStyle name="Comma [0] 2 2" xfId="420" xr:uid="{F6506119-DFA7-4CB1-A0DF-9D5A306FE2D2}"/>
    <cellStyle name="Comma [0] 3" xfId="138" xr:uid="{7C1CE2D5-B8C5-421A-BB4C-4C681CDAF8CC}"/>
    <cellStyle name="Comma [0] 3 2" xfId="421" xr:uid="{B57DD5A8-5222-42A0-A2E1-9896FCE307D4}"/>
    <cellStyle name="Comma [0] 4" xfId="422" xr:uid="{FE4325D0-0742-412F-B60A-BC7D8C2B619B}"/>
    <cellStyle name="Comma [0] 4 2" xfId="2554" xr:uid="{E43526B3-E642-4797-A5E5-07DC3090E8B8}"/>
    <cellStyle name="Comma [0] 4 2 2" xfId="2649" xr:uid="{FC58A838-92C1-412E-B1CD-BAAD830E6D70}"/>
    <cellStyle name="Comma [0] 4 3" xfId="2648" xr:uid="{D464045B-0371-4231-95F5-CC855043567D}"/>
    <cellStyle name="Comma [0] 4 4" xfId="8227" xr:uid="{18FF9EB8-D942-49F3-B463-D49B982B44A8}"/>
    <cellStyle name="Comma [0] 5" xfId="423" xr:uid="{C1B466E9-8DDF-4EDB-ABD8-C9DA29506E52}"/>
    <cellStyle name="Comma [0] 6" xfId="424" xr:uid="{D9D8461C-8276-4D24-B52C-952C68E9FE34}"/>
    <cellStyle name="Comma [0] 6 2" xfId="2555" xr:uid="{F318A6DE-0ADD-43DB-852C-1F134FECCE82}"/>
    <cellStyle name="Comma [0] 6 2 2" xfId="2651" xr:uid="{595C7142-66F8-4E86-B53C-B0A06099BAF7}"/>
    <cellStyle name="Comma [0] 6 3" xfId="2650" xr:uid="{08B10D72-B281-40D5-A25C-D18A17D59310}"/>
    <cellStyle name="Comma [0] 6 4" xfId="8228" xr:uid="{9BD63704-68DC-4B4A-805E-DE19A52E4ABD}"/>
    <cellStyle name="Comma [0] 7" xfId="2587" xr:uid="{BBDEB52F-4F35-4120-8E7E-019E6C4379E1}"/>
    <cellStyle name="Comma [00]" xfId="3131" xr:uid="{3459D44C-AADF-4B2A-94E1-CF863A2634BC}"/>
    <cellStyle name="Comma [1]" xfId="3132" xr:uid="{39FDACC4-1890-45BA-8320-ED8A85AA100C}"/>
    <cellStyle name="Comma [2]" xfId="3133" xr:uid="{EEF873B6-0914-4129-B1C6-C1F7E8C6396A}"/>
    <cellStyle name="Comma [3]" xfId="3134" xr:uid="{B06E66B4-4293-48D4-8753-0B920F4A2F7A}"/>
    <cellStyle name="Comma 0" xfId="3135" xr:uid="{20E58321-10E3-4E58-9C8C-EB03844B7225}"/>
    <cellStyle name="Comma 10" xfId="139" xr:uid="{94D6E0FB-A667-45A6-A443-64B7CAD533EA}"/>
    <cellStyle name="Comma 10 10" xfId="425" xr:uid="{7925F8E8-15B5-466C-BC29-2D890B9B016A}"/>
    <cellStyle name="Comma 10 11" xfId="426" xr:uid="{E043E2AD-8C9E-4ABF-BA5A-ED87B0BAD1BE}"/>
    <cellStyle name="Comma 10 12" xfId="427" xr:uid="{AB56D9D7-C04A-41EB-B7D8-0A83E49FBAF1}"/>
    <cellStyle name="Comma 10 13" xfId="428" xr:uid="{7B3DDC4F-C70B-44E7-8ADE-B361751CB240}"/>
    <cellStyle name="Comma 10 14" xfId="429" xr:uid="{77178539-7591-40B0-A8D3-7AFDC0504942}"/>
    <cellStyle name="Comma 10 15" xfId="430" xr:uid="{1AAE9802-575D-42E7-A6A2-0D124DFC846E}"/>
    <cellStyle name="Comma 10 16" xfId="431" xr:uid="{14F6D678-8BA7-49ED-ABB0-35454AEAC099}"/>
    <cellStyle name="Comma 10 17" xfId="2532" xr:uid="{DD8D831D-53DC-4311-ACBE-66FC2A41794B}"/>
    <cellStyle name="Comma 10 2" xfId="432" xr:uid="{2B7C53EA-054B-4DAA-9840-5D6282982F98}"/>
    <cellStyle name="Comma 10 2 2" xfId="2588" xr:uid="{257F9DC2-5CBF-4C3C-B8A6-63FDFE3707BD}"/>
    <cellStyle name="Comma 10 3" xfId="433" xr:uid="{EBF014E1-2AD1-45A5-9209-900E8AFA160A}"/>
    <cellStyle name="Comma 10 4" xfId="434" xr:uid="{528A091C-1FAE-48B2-9ED1-5347E077D302}"/>
    <cellStyle name="Comma 10 5" xfId="435" xr:uid="{9A99462C-FA88-43D9-A55A-7C60B8C53326}"/>
    <cellStyle name="Comma 10 6" xfId="436" xr:uid="{A227627A-9F7B-4A63-9EAD-C1BFAAC5D669}"/>
    <cellStyle name="Comma 10 7" xfId="437" xr:uid="{A70941B8-B9B9-44D8-9BA0-EFE7C569A501}"/>
    <cellStyle name="Comma 10 8" xfId="438" xr:uid="{F7C1A183-2C29-4CAA-8766-B3637079BD18}"/>
    <cellStyle name="Comma 10 9" xfId="439" xr:uid="{A8A4E5D8-7AD5-4174-9475-BDECFCAFFDC0}"/>
    <cellStyle name="Comma 11" xfId="140" xr:uid="{0948E04B-8510-40A7-AFCE-AFA91A631D25}"/>
    <cellStyle name="Comma 11 2" xfId="2533" xr:uid="{BED9CC3B-4E75-455C-A094-473591F323B4}"/>
    <cellStyle name="Comma 12" xfId="141" xr:uid="{BFFDA154-E62C-4B87-9637-8D18DDD9F679}"/>
    <cellStyle name="Comma 12 2" xfId="2534" xr:uid="{8BACAAAD-DBAD-4AE2-8D18-189172EC4FC5}"/>
    <cellStyle name="Comma 13" xfId="142" xr:uid="{8628A726-7902-4CB5-8475-83ED7B6E44CE}"/>
    <cellStyle name="Comma 13 2" xfId="2535" xr:uid="{02ED0596-2AC1-477E-A8AB-B53A918B8118}"/>
    <cellStyle name="Comma 14" xfId="143" xr:uid="{6BE7CC9D-E458-49DD-BCE4-08A950300DD3}"/>
    <cellStyle name="Comma 14 2" xfId="2536" xr:uid="{3D730626-3CD7-45C7-9AAE-50957AF6FCE6}"/>
    <cellStyle name="Comma 15" xfId="144" xr:uid="{29888276-463F-4D4F-B053-514BDD788930}"/>
    <cellStyle name="Comma 15 2" xfId="2537" xr:uid="{B06D6DF1-CD6A-40EE-9598-417B3447989A}"/>
    <cellStyle name="Comma 16" xfId="145" xr:uid="{F0920EEB-E655-40FE-9F30-5B30D3AE232B}"/>
    <cellStyle name="Comma 16 2" xfId="440" xr:uid="{C07F3C5C-A11E-4E4F-A256-264FE42D31D6}"/>
    <cellStyle name="Comma 16 2 2" xfId="3136" xr:uid="{47193B73-21DE-42BF-8741-1B6484BD46E3}"/>
    <cellStyle name="Comma 16 3" xfId="441" xr:uid="{29398CCF-08AE-424B-8C02-367F8823835A}"/>
    <cellStyle name="Comma 16 3 2" xfId="3137" xr:uid="{C610EBD7-EEE5-47BE-8E5E-F0600CBEAA55}"/>
    <cellStyle name="Comma 16 4" xfId="442" xr:uid="{5D76F812-E2C4-461F-B86D-BC2CB8860A6B}"/>
    <cellStyle name="Comma 16 4 2" xfId="3138" xr:uid="{8727A267-3F7F-40DC-BEA7-AADA00FAA98D}"/>
    <cellStyle name="Comma 16 5" xfId="3139" xr:uid="{D401C1B4-49C7-49CC-A41A-29DC46637ACF}"/>
    <cellStyle name="Comma 17" xfId="146" xr:uid="{2F32744E-D7EB-4C8D-B5D1-F4647B49629A}"/>
    <cellStyle name="Comma 17 2" xfId="2538" xr:uid="{8B01CEAB-5783-4F62-9B63-F79AE48602D9}"/>
    <cellStyle name="Comma 18" xfId="147" xr:uid="{C5E95631-FAA8-40F8-A60F-9DB6F2FCBE91}"/>
    <cellStyle name="Comma 18 2" xfId="2539" xr:uid="{F492A6A2-5687-481B-A902-5FE72C9B18C3}"/>
    <cellStyle name="Comma 19" xfId="148" xr:uid="{DD1E97F9-79B5-4384-A83B-2AFE52CC9318}"/>
    <cellStyle name="Comma 19 2" xfId="2540" xr:uid="{7819BECA-C126-4D56-8E09-87B67BB77049}"/>
    <cellStyle name="Comma 2" xfId="149" xr:uid="{A7BFDBD5-1EC5-4018-8FFF-12E41529F1A1}"/>
    <cellStyle name="Comma 2 10" xfId="443" xr:uid="{90CD4B8D-8C00-4D83-9EC6-426A80601F46}"/>
    <cellStyle name="Comma 2 10 10" xfId="444" xr:uid="{7F0B2380-3B56-4264-BDEE-6FF38178A6AE}"/>
    <cellStyle name="Comma 2 10 10 2" xfId="3140" xr:uid="{BFDAA965-8162-4817-9CD9-0724128AB6E0}"/>
    <cellStyle name="Comma 2 10 11" xfId="445" xr:uid="{31F9A562-5C28-40CB-896A-DEB52B4966DF}"/>
    <cellStyle name="Comma 2 10 11 2" xfId="3141" xr:uid="{9BC4CEA1-9C70-4D30-8B9E-0E1686B37547}"/>
    <cellStyle name="Comma 2 10 12" xfId="446" xr:uid="{8FEDFBD0-9033-497F-9F23-B3BC64F523DD}"/>
    <cellStyle name="Comma 2 10 12 2" xfId="3142" xr:uid="{DE064EBB-B707-409A-85C9-B6C1B537D013}"/>
    <cellStyle name="Comma 2 10 13" xfId="447" xr:uid="{10B1A2FD-8CDB-448A-9001-65654603A944}"/>
    <cellStyle name="Comma 2 10 13 2" xfId="3143" xr:uid="{EB908848-0422-4ED3-9764-C90DAEEFA8D1}"/>
    <cellStyle name="Comma 2 10 14" xfId="448" xr:uid="{3925363E-FE3B-4BF8-8298-B58A306E8019}"/>
    <cellStyle name="Comma 2 10 14 2" xfId="3144" xr:uid="{DBC23FF7-CFCE-49C3-A804-42EBD8278409}"/>
    <cellStyle name="Comma 2 10 15" xfId="449" xr:uid="{659F5194-615E-4EB2-AF22-74E5D2C69BCA}"/>
    <cellStyle name="Comma 2 10 15 2" xfId="3145" xr:uid="{C9C1CB67-6651-4EDF-A3C3-18774E8D2DED}"/>
    <cellStyle name="Comma 2 10 16" xfId="450" xr:uid="{FC9F0511-CECF-414D-85B4-719481128867}"/>
    <cellStyle name="Comma 2 10 16 2" xfId="3146" xr:uid="{A78A754C-C30F-4013-8F6A-9B6A149CFE2B}"/>
    <cellStyle name="Comma 2 10 17" xfId="451" xr:uid="{9037C2BF-ED84-4314-996A-91C2490C343C}"/>
    <cellStyle name="Comma 2 10 17 2" xfId="3147" xr:uid="{BC8E237A-C17A-4361-A413-007E4EB9BA74}"/>
    <cellStyle name="Comma 2 10 18" xfId="452" xr:uid="{B139BAD4-32E5-434C-A72C-B301778DBD6C}"/>
    <cellStyle name="Comma 2 10 18 2" xfId="3148" xr:uid="{B7FEB8B1-5886-42AB-865C-0478EC3980A6}"/>
    <cellStyle name="Comma 2 10 19" xfId="453" xr:uid="{DC7C5FEE-EED6-41E7-B21B-3D0BDEB42B35}"/>
    <cellStyle name="Comma 2 10 19 2" xfId="3149" xr:uid="{8380F10D-9F3A-4737-B8C8-1C91C10FA8A8}"/>
    <cellStyle name="Comma 2 10 2" xfId="454" xr:uid="{0E9FC52A-019C-4602-94F3-8BF621F9DE1E}"/>
    <cellStyle name="Comma 2 10 2 2" xfId="3150" xr:uid="{B22905E0-5DF2-479D-9240-D226E6BFC172}"/>
    <cellStyle name="Comma 2 10 20" xfId="455" xr:uid="{61B6B58D-02B7-4FC6-AB73-0B86B9C3A08B}"/>
    <cellStyle name="Comma 2 10 20 2" xfId="3151" xr:uid="{7F07612C-B910-4509-B569-E38AA101FA19}"/>
    <cellStyle name="Comma 2 10 21" xfId="456" xr:uid="{18AAB918-B785-4BB5-BF7B-71F90B9AB785}"/>
    <cellStyle name="Comma 2 10 21 2" xfId="3152" xr:uid="{5EF770F6-5E8B-4BBF-BBE3-CF2C639EC93E}"/>
    <cellStyle name="Comma 2 10 22" xfId="457" xr:uid="{511CE205-EE0C-4F5F-83C6-C93D70214296}"/>
    <cellStyle name="Comma 2 10 22 2" xfId="3153" xr:uid="{EF25CD80-4C36-4A52-9DCA-42E4E6B88A0A}"/>
    <cellStyle name="Comma 2 10 23" xfId="458" xr:uid="{6CCC736E-2776-4606-B2B8-81893E70F3DA}"/>
    <cellStyle name="Comma 2 10 23 2" xfId="3154" xr:uid="{02CA7310-E1AD-4244-ADCF-0ACA85E0DF43}"/>
    <cellStyle name="Comma 2 10 24" xfId="459" xr:uid="{307FD7FD-78F8-48CE-8D15-8C7B09AA900D}"/>
    <cellStyle name="Comma 2 10 24 2" xfId="3155" xr:uid="{9D9BB68B-53FD-4541-940F-7F6C15D999A1}"/>
    <cellStyle name="Comma 2 10 25" xfId="460" xr:uid="{9F489E34-91C6-46AF-8463-1593F2BC8E6B}"/>
    <cellStyle name="Comma 2 10 25 2" xfId="3156" xr:uid="{69120AE9-BE3A-46F7-BA2C-600C1ED05C84}"/>
    <cellStyle name="Comma 2 10 26" xfId="461" xr:uid="{B5C62701-1B8B-4564-8FB7-FF9C34A5BE8F}"/>
    <cellStyle name="Comma 2 10 26 2" xfId="3157" xr:uid="{CA366E58-C82F-4A4F-8B2C-0D9F71F5FD86}"/>
    <cellStyle name="Comma 2 10 27" xfId="462" xr:uid="{890B1EC6-E26B-4C9E-A11C-0CB70FFC75C3}"/>
    <cellStyle name="Comma 2 10 27 2" xfId="3158" xr:uid="{20FC9A0E-F021-4958-BA65-42956CCEB070}"/>
    <cellStyle name="Comma 2 10 28" xfId="463" xr:uid="{3DD10877-9F2C-4667-8BC1-F3076683AEF3}"/>
    <cellStyle name="Comma 2 10 28 2" xfId="3159" xr:uid="{8CEE072B-0D3C-488D-8A61-B510429750D0}"/>
    <cellStyle name="Comma 2 10 29" xfId="464" xr:uid="{471FE11A-F25C-4150-B95C-A250C91C7C40}"/>
    <cellStyle name="Comma 2 10 29 2" xfId="3160" xr:uid="{6D4FBC20-F8A6-4C97-B11A-9C291524CDE7}"/>
    <cellStyle name="Comma 2 10 3" xfId="465" xr:uid="{ED30E873-D028-49F3-AFC4-CF047AE041EC}"/>
    <cellStyle name="Comma 2 10 3 2" xfId="3161" xr:uid="{EEFB6AE0-CEB7-40D8-B98E-2796680BC128}"/>
    <cellStyle name="Comma 2 10 30" xfId="466" xr:uid="{F3849817-30A8-412A-9A69-2ABC66912E62}"/>
    <cellStyle name="Comma 2 10 30 2" xfId="3162" xr:uid="{FABBFEB5-F3D6-4059-9FDA-569324576058}"/>
    <cellStyle name="Comma 2 10 31" xfId="467" xr:uid="{3897C483-8A18-4959-8D90-3EF52EFEA17D}"/>
    <cellStyle name="Comma 2 10 31 2" xfId="3163" xr:uid="{9A8BA8FE-A8D3-4412-8A68-E127C3B35973}"/>
    <cellStyle name="Comma 2 10 32" xfId="468" xr:uid="{B915D520-D7D3-4D04-B2F7-BAA999E8CF96}"/>
    <cellStyle name="Comma 2 10 32 2" xfId="3164" xr:uid="{E5317C68-B44B-455A-BCCF-95E99C616A78}"/>
    <cellStyle name="Comma 2 10 33" xfId="3165" xr:uid="{9657B248-4F3B-431E-8F7A-AF64B4D9754D}"/>
    <cellStyle name="Comma 2 10 4" xfId="469" xr:uid="{7C1F9AA6-3D03-45C2-BF6A-92CA96524995}"/>
    <cellStyle name="Comma 2 10 4 2" xfId="3166" xr:uid="{7B5B0361-87D4-4482-B5BA-AFED8DA92D0F}"/>
    <cellStyle name="Comma 2 10 5" xfId="470" xr:uid="{46EC0337-B060-4BED-AB66-1EE01B5A288A}"/>
    <cellStyle name="Comma 2 10 5 2" xfId="3167" xr:uid="{44A51011-8A88-4E5C-BF7A-A2D22AA5C4D0}"/>
    <cellStyle name="Comma 2 10 6" xfId="471" xr:uid="{B70A06FF-C133-4B02-977E-E0ADCA0AC23E}"/>
    <cellStyle name="Comma 2 10 6 2" xfId="3168" xr:uid="{1673DAD1-9C02-416D-9DD5-2A90B1AFD77F}"/>
    <cellStyle name="Comma 2 10 7" xfId="472" xr:uid="{BE19A723-D077-4A90-9C33-42F7824CF0DD}"/>
    <cellStyle name="Comma 2 10 7 2" xfId="3169" xr:uid="{E602D1F1-A808-48C9-B218-EEFC8C92ED3F}"/>
    <cellStyle name="Comma 2 10 8" xfId="473" xr:uid="{E1385652-8D65-4643-8FDB-205541909BA3}"/>
    <cellStyle name="Comma 2 10 8 2" xfId="3170" xr:uid="{90CA0FDE-DC6C-4100-8658-F7AF67BBB358}"/>
    <cellStyle name="Comma 2 10 9" xfId="474" xr:uid="{A49DC684-2F88-4F34-8CDC-6B133456B948}"/>
    <cellStyle name="Comma 2 10 9 2" xfId="3171" xr:uid="{0B1DCA86-D593-497C-99AB-DB5E507B4340}"/>
    <cellStyle name="Comma 2 11" xfId="475" xr:uid="{08EBB921-5C65-48CE-8FF0-3D62D7FB6481}"/>
    <cellStyle name="Comma 2 11 10" xfId="476" xr:uid="{C64FD566-6BB6-4E38-BE2A-FD50FA2B091D}"/>
    <cellStyle name="Comma 2 11 10 2" xfId="3172" xr:uid="{8F91FD85-496C-4D8A-B9CA-EB1092CBDA41}"/>
    <cellStyle name="Comma 2 11 11" xfId="477" xr:uid="{F4CC9CFA-A359-456F-BF2A-0AA7E23C8619}"/>
    <cellStyle name="Comma 2 11 11 2" xfId="3173" xr:uid="{DC53CEC1-7CBB-414D-A2DF-A280C8368B85}"/>
    <cellStyle name="Comma 2 11 12" xfId="478" xr:uid="{F2DC8D6E-D159-4B3A-8DE3-4C16792BA38E}"/>
    <cellStyle name="Comma 2 11 12 2" xfId="3174" xr:uid="{C513F001-4FC4-4AE3-B00F-C532AFFED5FA}"/>
    <cellStyle name="Comma 2 11 13" xfId="479" xr:uid="{BD3CA542-4E41-433D-968D-D81D2CF2291A}"/>
    <cellStyle name="Comma 2 11 13 2" xfId="3175" xr:uid="{20A41F7C-B11A-435A-9FAA-0BF7100FF4B6}"/>
    <cellStyle name="Comma 2 11 14" xfId="480" xr:uid="{2A4097F5-E0B3-4146-AA96-2CFB76160564}"/>
    <cellStyle name="Comma 2 11 14 2" xfId="3176" xr:uid="{68419C9B-504A-465B-A9A6-A3CDA2E19186}"/>
    <cellStyle name="Comma 2 11 15" xfId="481" xr:uid="{0325802C-BCED-4F4F-8CF9-BC469ADDEDC1}"/>
    <cellStyle name="Comma 2 11 15 2" xfId="3177" xr:uid="{5828BA9A-B219-4390-803D-D76060013D32}"/>
    <cellStyle name="Comma 2 11 16" xfId="482" xr:uid="{E89CF71B-A462-43D2-8EA5-B85C540B529A}"/>
    <cellStyle name="Comma 2 11 16 2" xfId="3178" xr:uid="{E304D536-F323-4288-B5E6-ED87C38F91EA}"/>
    <cellStyle name="Comma 2 11 17" xfId="483" xr:uid="{5663DE17-AFBF-4F67-80FD-0F98A5B2F63E}"/>
    <cellStyle name="Comma 2 11 17 2" xfId="3179" xr:uid="{621C1238-C8C3-4B0E-A8ED-5A66238F98AE}"/>
    <cellStyle name="Comma 2 11 18" xfId="484" xr:uid="{FE71D3B8-372E-498F-8851-764DEC9134C3}"/>
    <cellStyle name="Comma 2 11 18 2" xfId="3180" xr:uid="{8919A8AE-550B-4F3C-BF65-8E58013D794F}"/>
    <cellStyle name="Comma 2 11 19" xfId="485" xr:uid="{D569B217-3DF6-40FD-B735-542A4B7A4EF5}"/>
    <cellStyle name="Comma 2 11 19 2" xfId="3181" xr:uid="{F9B66B72-970B-4E31-A5CB-1514B025BA5E}"/>
    <cellStyle name="Comma 2 11 2" xfId="486" xr:uid="{0BCA1548-F007-4903-B431-F7F3F23D70C4}"/>
    <cellStyle name="Comma 2 11 2 2" xfId="3182" xr:uid="{31722781-328C-4F39-B0A9-FA864CC23B3C}"/>
    <cellStyle name="Comma 2 11 20" xfId="487" xr:uid="{C036D0AD-52E2-4D9B-80F4-1C6A81C7811C}"/>
    <cellStyle name="Comma 2 11 20 2" xfId="3183" xr:uid="{5AA25EEB-D88D-4996-8550-15C1D2F68A27}"/>
    <cellStyle name="Comma 2 11 21" xfId="488" xr:uid="{AF5A52A3-4EBA-4F59-8CA3-81BC01EB20B8}"/>
    <cellStyle name="Comma 2 11 21 2" xfId="3184" xr:uid="{BF84446C-BD06-4D48-8FBC-887FD1325358}"/>
    <cellStyle name="Comma 2 11 22" xfId="489" xr:uid="{0CF22B69-0307-49BA-BBFB-CCB0B38AB6EC}"/>
    <cellStyle name="Comma 2 11 22 2" xfId="3185" xr:uid="{D664B25F-8571-49C5-B4DB-65B8781BFBB1}"/>
    <cellStyle name="Comma 2 11 23" xfId="490" xr:uid="{D02AEC7B-774B-40B8-A05E-4FA26E4B3379}"/>
    <cellStyle name="Comma 2 11 23 2" xfId="3186" xr:uid="{79F68387-E867-4864-A4BF-2B789F32FAE3}"/>
    <cellStyle name="Comma 2 11 24" xfId="491" xr:uid="{6BB44822-BDCC-41C4-9916-6510F4415D2E}"/>
    <cellStyle name="Comma 2 11 24 2" xfId="3187" xr:uid="{FA946839-61D8-4BE1-A9B4-7DD1580AF50F}"/>
    <cellStyle name="Comma 2 11 25" xfId="492" xr:uid="{DC795861-61BB-4038-A55C-34B17C08C655}"/>
    <cellStyle name="Comma 2 11 25 2" xfId="3188" xr:uid="{5A34CBE5-CDEF-423E-966D-B827EBCDB522}"/>
    <cellStyle name="Comma 2 11 26" xfId="493" xr:uid="{238E64C2-6560-4294-9246-EC877BD92CB6}"/>
    <cellStyle name="Comma 2 11 26 2" xfId="3189" xr:uid="{5E699F5E-D8DE-4660-A105-D05C9D246086}"/>
    <cellStyle name="Comma 2 11 27" xfId="494" xr:uid="{97C78929-3720-4F78-B868-EF209824867C}"/>
    <cellStyle name="Comma 2 11 27 2" xfId="3190" xr:uid="{B5FBA5D4-129F-48DB-885F-34B08E5E9DDC}"/>
    <cellStyle name="Comma 2 11 28" xfId="495" xr:uid="{3DA3AEA1-D193-4403-A0C8-6BAD09B1C3DC}"/>
    <cellStyle name="Comma 2 11 28 2" xfId="3191" xr:uid="{8E86F95F-1CF3-4FE9-B3E5-350A7C86C752}"/>
    <cellStyle name="Comma 2 11 29" xfId="496" xr:uid="{6C3CA754-D450-407C-A819-1EBB13444D16}"/>
    <cellStyle name="Comma 2 11 29 2" xfId="3192" xr:uid="{5BE452B2-CF76-4D65-84E5-3AC85245ECDC}"/>
    <cellStyle name="Comma 2 11 3" xfId="497" xr:uid="{5BA783FF-A636-4352-AC77-BE7DD0FFB96E}"/>
    <cellStyle name="Comma 2 11 3 2" xfId="3193" xr:uid="{36154F06-DE8D-4140-9879-425A9CB7EA89}"/>
    <cellStyle name="Comma 2 11 30" xfId="498" xr:uid="{86DABCEA-83C7-4603-8406-C1046178FE91}"/>
    <cellStyle name="Comma 2 11 30 2" xfId="3194" xr:uid="{ECEA9AD3-C646-46A2-9495-976B3DE75120}"/>
    <cellStyle name="Comma 2 11 31" xfId="499" xr:uid="{EEC155DC-3701-428B-8897-C9A69B93A510}"/>
    <cellStyle name="Comma 2 11 31 2" xfId="3195" xr:uid="{7A30E69E-D9F4-4745-9228-6D30F53FAC86}"/>
    <cellStyle name="Comma 2 11 32" xfId="500" xr:uid="{032CC191-37CA-4506-91C0-45256848C393}"/>
    <cellStyle name="Comma 2 11 32 2" xfId="3196" xr:uid="{CD865633-7B1B-4590-AAD1-E25DE9CA3182}"/>
    <cellStyle name="Comma 2 11 33" xfId="3197" xr:uid="{F6378C0F-F3B0-444F-A83A-62551DFA09C1}"/>
    <cellStyle name="Comma 2 11 4" xfId="501" xr:uid="{B4363B4F-96DE-481D-AF33-8ADE06DD4909}"/>
    <cellStyle name="Comma 2 11 4 2" xfId="3198" xr:uid="{9C10A8B0-DB18-4171-BB4A-C2DC7CEFB3EE}"/>
    <cellStyle name="Comma 2 11 5" xfId="502" xr:uid="{3B4881B4-734B-47DE-9851-B28F06D2E6D0}"/>
    <cellStyle name="Comma 2 11 5 2" xfId="3199" xr:uid="{C362F8BB-5B90-40B5-B460-E33FEFC089B7}"/>
    <cellStyle name="Comma 2 11 6" xfId="503" xr:uid="{50F7836E-2BBC-48DC-A44A-8977FE713E3E}"/>
    <cellStyle name="Comma 2 11 6 2" xfId="3200" xr:uid="{CC6A4482-E704-4F2F-B0E3-8971CE9F7083}"/>
    <cellStyle name="Comma 2 11 7" xfId="504" xr:uid="{C4C06542-5A26-4038-A8CB-E1781E56FC65}"/>
    <cellStyle name="Comma 2 11 7 2" xfId="3201" xr:uid="{7FCE2B68-2DA3-4A9A-B4C2-FC5E37D8F76E}"/>
    <cellStyle name="Comma 2 11 8" xfId="505" xr:uid="{DDC51BE5-6309-4E48-AD19-ED3F1C32EA2F}"/>
    <cellStyle name="Comma 2 11 8 2" xfId="3202" xr:uid="{FDC5EB09-7A46-41BE-9102-928E54A8B50A}"/>
    <cellStyle name="Comma 2 11 9" xfId="506" xr:uid="{8981D3A1-EF9F-4CFC-A250-F8D3FADAD18B}"/>
    <cellStyle name="Comma 2 11 9 2" xfId="3203" xr:uid="{CEF64FAD-7E3D-4949-A280-3937E6A7A4B5}"/>
    <cellStyle name="Comma 2 12" xfId="507" xr:uid="{76917934-5170-489E-9A65-F2DFB80DA881}"/>
    <cellStyle name="Comma 2 12 10" xfId="508" xr:uid="{FA398999-63E5-40C0-84B1-C2A9029EB3CB}"/>
    <cellStyle name="Comma 2 12 10 2" xfId="3204" xr:uid="{38CE3F2A-0329-4583-8338-A520846A5B41}"/>
    <cellStyle name="Comma 2 12 11" xfId="509" xr:uid="{6AEF5D14-5CF3-4FE1-95EB-55DB2ACB27DE}"/>
    <cellStyle name="Comma 2 12 11 2" xfId="3205" xr:uid="{74391252-05D6-4244-B018-D333B8024557}"/>
    <cellStyle name="Comma 2 12 12" xfId="510" xr:uid="{2818564F-6B28-46CA-9EF3-E082F5FFF631}"/>
    <cellStyle name="Comma 2 12 12 2" xfId="3206" xr:uid="{18A258EC-F3C1-4259-9F90-0623A8BD3285}"/>
    <cellStyle name="Comma 2 12 13" xfId="511" xr:uid="{93327303-FB35-40E6-98B1-1E1A40FDB3CA}"/>
    <cellStyle name="Comma 2 12 13 2" xfId="3207" xr:uid="{5A47A498-F006-4C8B-8A64-93FE57F9C673}"/>
    <cellStyle name="Comma 2 12 14" xfId="512" xr:uid="{C1B41154-674C-424B-B7AD-5BEAF9B084B7}"/>
    <cellStyle name="Comma 2 12 14 2" xfId="3208" xr:uid="{905AB339-5306-4B42-8756-C1E7FFEB0745}"/>
    <cellStyle name="Comma 2 12 15" xfId="513" xr:uid="{7D7EEDD1-0AD1-4071-A87A-09A0F5EBD748}"/>
    <cellStyle name="Comma 2 12 15 2" xfId="3209" xr:uid="{EC635E36-3643-41B1-87D3-E3DA5C8FA792}"/>
    <cellStyle name="Comma 2 12 16" xfId="514" xr:uid="{9AF42DEC-3552-4643-AD53-38063E9C886F}"/>
    <cellStyle name="Comma 2 12 16 2" xfId="3210" xr:uid="{3ACE651F-A5FF-41F2-AA2D-B40DC0B5E142}"/>
    <cellStyle name="Comma 2 12 17" xfId="515" xr:uid="{16167646-A659-4770-96A9-2DBE4C4DE4FD}"/>
    <cellStyle name="Comma 2 12 17 2" xfId="3211" xr:uid="{47C927D8-DD28-43CF-89FA-AA7BCC157B74}"/>
    <cellStyle name="Comma 2 12 18" xfId="516" xr:uid="{070190B2-C99D-4454-801B-A974F8039DE7}"/>
    <cellStyle name="Comma 2 12 18 2" xfId="3212" xr:uid="{268E88CA-7F15-4049-BDF0-A35A1BB38499}"/>
    <cellStyle name="Comma 2 12 19" xfId="517" xr:uid="{11A6310B-7C6D-4649-A09C-F8FC752743C0}"/>
    <cellStyle name="Comma 2 12 19 2" xfId="3213" xr:uid="{E2142C5A-649E-4228-92B8-DF77C3AE49CE}"/>
    <cellStyle name="Comma 2 12 2" xfId="518" xr:uid="{41DD8C1F-0A86-4AD1-A6C7-ECC99DCC2FBB}"/>
    <cellStyle name="Comma 2 12 2 2" xfId="3214" xr:uid="{B95FAE89-CE6D-411D-9E47-8E0B463095EB}"/>
    <cellStyle name="Comma 2 12 20" xfId="519" xr:uid="{CA989022-2720-4DB9-A89A-CB9B48E53FCF}"/>
    <cellStyle name="Comma 2 12 20 2" xfId="3215" xr:uid="{76031986-99D3-4553-883E-88F91B39EF5F}"/>
    <cellStyle name="Comma 2 12 21" xfId="520" xr:uid="{77D57A15-05D6-45B4-88FF-553590013F63}"/>
    <cellStyle name="Comma 2 12 21 2" xfId="3216" xr:uid="{00FEBAB6-EC1C-45B5-905E-679957CC4040}"/>
    <cellStyle name="Comma 2 12 22" xfId="521" xr:uid="{12E08D06-F5B6-4E59-BBB2-F252C8160267}"/>
    <cellStyle name="Comma 2 12 22 2" xfId="3217" xr:uid="{CDBEFA36-724C-478C-9A05-9E52D03916DF}"/>
    <cellStyle name="Comma 2 12 23" xfId="522" xr:uid="{3A2379DF-AEC2-45A8-B26A-CE6E17F29750}"/>
    <cellStyle name="Comma 2 12 23 2" xfId="3218" xr:uid="{5B988842-5D73-47B6-A39F-F2CE50B6803A}"/>
    <cellStyle name="Comma 2 12 24" xfId="523" xr:uid="{9F90A88B-4D3D-4304-9DD1-63F66324BB10}"/>
    <cellStyle name="Comma 2 12 24 2" xfId="3219" xr:uid="{4091E345-5981-4A51-A1C8-7D76E9D5197C}"/>
    <cellStyle name="Comma 2 12 25" xfId="524" xr:uid="{CD514DAC-F983-4CA4-A0C7-5FC9F24A3A81}"/>
    <cellStyle name="Comma 2 12 25 2" xfId="3220" xr:uid="{09BE5FB0-9926-42BE-B4E9-1FA249BAC0FE}"/>
    <cellStyle name="Comma 2 12 26" xfId="525" xr:uid="{339FC80E-89E2-47D3-86C7-A8DC35A83B89}"/>
    <cellStyle name="Comma 2 12 26 2" xfId="3221" xr:uid="{33028626-41EC-45CA-923E-E081E5B0715E}"/>
    <cellStyle name="Comma 2 12 27" xfId="526" xr:uid="{D05BC16D-5F8C-4F4F-9D33-2D46D917BE3C}"/>
    <cellStyle name="Comma 2 12 27 2" xfId="3222" xr:uid="{E956B25F-315A-4D89-831D-A7078CEF1ED7}"/>
    <cellStyle name="Comma 2 12 28" xfId="527" xr:uid="{D9F577C1-F876-4011-BE32-1F4CD07E1747}"/>
    <cellStyle name="Comma 2 12 28 2" xfId="3223" xr:uid="{AA88306A-04DD-4F11-8CAB-F6BD9CDF6640}"/>
    <cellStyle name="Comma 2 12 29" xfId="528" xr:uid="{34E5DB72-6E43-4ED8-BF0D-4A0F38518652}"/>
    <cellStyle name="Comma 2 12 29 2" xfId="3224" xr:uid="{200DCFF3-79A8-40DA-A311-31ECB07922BA}"/>
    <cellStyle name="Comma 2 12 3" xfId="529" xr:uid="{E086BDF5-4548-44D5-BDA1-5161FCC8B520}"/>
    <cellStyle name="Comma 2 12 3 2" xfId="3225" xr:uid="{6A68C259-CD32-4B47-8B3C-C1883A12B980}"/>
    <cellStyle name="Comma 2 12 30" xfId="530" xr:uid="{5A375605-B8D8-4124-9744-52B219A38AB1}"/>
    <cellStyle name="Comma 2 12 30 2" xfId="3226" xr:uid="{00EF49F0-5688-48D7-B514-4D3E7D43979D}"/>
    <cellStyle name="Comma 2 12 31" xfId="531" xr:uid="{AE24DCB2-C763-4B3B-96FC-B71F84FFEC40}"/>
    <cellStyle name="Comma 2 12 31 2" xfId="3227" xr:uid="{59A86683-5829-42A2-8F3A-12C58ED64BD9}"/>
    <cellStyle name="Comma 2 12 32" xfId="532" xr:uid="{6212947B-40DE-41B3-B6E1-6D5BA1488E76}"/>
    <cellStyle name="Comma 2 12 32 2" xfId="3228" xr:uid="{1AE85034-7FDF-4D66-B41A-2D6BBCE9899E}"/>
    <cellStyle name="Comma 2 12 33" xfId="3229" xr:uid="{5ABB7446-C249-4792-ACAD-E02A16E43D9A}"/>
    <cellStyle name="Comma 2 12 4" xfId="533" xr:uid="{21D35B9D-AF26-4C6E-B936-6AD59D24DAD1}"/>
    <cellStyle name="Comma 2 12 4 2" xfId="3230" xr:uid="{E76CAAF7-F8C9-4D1B-B5FF-C052EF2288EC}"/>
    <cellStyle name="Comma 2 12 5" xfId="534" xr:uid="{F4A45EEB-2207-4EE5-AEF5-7C85A8A2C4D8}"/>
    <cellStyle name="Comma 2 12 5 2" xfId="3231" xr:uid="{8A9050E7-A7AA-43BC-846E-54C578656993}"/>
    <cellStyle name="Comma 2 12 6" xfId="535" xr:uid="{7CF7A3F1-D19D-4721-8720-9F876B0F878A}"/>
    <cellStyle name="Comma 2 12 6 2" xfId="3232" xr:uid="{5E1B8F55-BABA-451E-BD0A-896546794792}"/>
    <cellStyle name="Comma 2 12 7" xfId="536" xr:uid="{FE7795E0-1D63-45D2-B0D2-B0A60DF21330}"/>
    <cellStyle name="Comma 2 12 7 2" xfId="3233" xr:uid="{E40427B0-B059-4637-9A20-ADA9380FEB9D}"/>
    <cellStyle name="Comma 2 12 8" xfId="537" xr:uid="{0A75EF3F-7CAB-493E-A427-7C5E2FF3B616}"/>
    <cellStyle name="Comma 2 12 8 2" xfId="3234" xr:uid="{1CC98031-D5C1-4E9E-93A6-C412A8C7607E}"/>
    <cellStyle name="Comma 2 12 9" xfId="538" xr:uid="{6BD795A9-C4DD-4C32-BB42-12BA9DEF6599}"/>
    <cellStyle name="Comma 2 12 9 2" xfId="3235" xr:uid="{39FA4340-C12B-4D16-9F74-9A928C5003D5}"/>
    <cellStyle name="Comma 2 13" xfId="539" xr:uid="{05AFFF1C-360F-4733-8B7C-201798467BAC}"/>
    <cellStyle name="Comma 2 13 2" xfId="3236" xr:uid="{C6902FA7-3E6F-4DDD-BA58-DE703AAAF330}"/>
    <cellStyle name="Comma 2 14" xfId="540" xr:uid="{39330EF4-797A-4BCA-AF2D-EAC752BEC35E}"/>
    <cellStyle name="Comma 2 14 2" xfId="3237" xr:uid="{0D769193-0FF4-41F2-A51B-476F6DD81B7F}"/>
    <cellStyle name="Comma 2 15" xfId="541" xr:uid="{F379138B-886C-4872-B2ED-B6CF33680F40}"/>
    <cellStyle name="Comma 2 15 2" xfId="3238" xr:uid="{428CCF16-F163-4125-B105-FD3B0B88EB48}"/>
    <cellStyle name="Comma 2 16" xfId="542" xr:uid="{381906E1-C38C-43DD-BDC8-4F685D7907A4}"/>
    <cellStyle name="Comma 2 16 2" xfId="3239" xr:uid="{6DC93304-A005-4EC2-AC3B-8AD78B29D264}"/>
    <cellStyle name="Comma 2 17" xfId="543" xr:uid="{7B503C88-5261-4CFC-B9AE-5B6630F17EFA}"/>
    <cellStyle name="Comma 2 17 2" xfId="3240" xr:uid="{13F01DDC-0C0F-4AB4-A878-3A262B89D337}"/>
    <cellStyle name="Comma 2 18" xfId="544" xr:uid="{9231A30C-4AFA-4CBF-B040-04C87C08EBB8}"/>
    <cellStyle name="Comma 2 18 2" xfId="3241" xr:uid="{B4E7E569-0746-4DB5-A71B-9985CFFD6905}"/>
    <cellStyle name="Comma 2 19" xfId="545" xr:uid="{1C259CD0-5A2E-4B8F-92F7-2E9D36A050F4}"/>
    <cellStyle name="Comma 2 19 2" xfId="3242" xr:uid="{53238A40-7465-4F55-88F8-E8C754865E40}"/>
    <cellStyle name="Comma 2 2" xfId="150" xr:uid="{1442665F-A8BC-4CE2-9A18-B15B6D051736}"/>
    <cellStyle name="Comma 2 2 10" xfId="546" xr:uid="{55A1668F-C62F-4484-839D-480A109B0E35}"/>
    <cellStyle name="Comma 2 2 10 2" xfId="3243" xr:uid="{6252B9D0-DA45-4606-890D-5D2561ED4936}"/>
    <cellStyle name="Comma 2 2 11" xfId="547" xr:uid="{F9BEC300-C808-40E0-9843-77967A54856A}"/>
    <cellStyle name="Comma 2 2 11 2" xfId="3244" xr:uid="{7B5D5459-0127-4971-8C18-CF76FBAB5A9F}"/>
    <cellStyle name="Comma 2 2 12" xfId="548" xr:uid="{6A37054E-E287-4725-AB7D-3C2C1FB4FA36}"/>
    <cellStyle name="Comma 2 2 12 2" xfId="3245" xr:uid="{DBA373A9-16BB-4DF7-8241-21CA3818525A}"/>
    <cellStyle name="Comma 2 2 13" xfId="549" xr:uid="{A6F1E633-7A8D-41E0-9FBC-1E4ECA87DA27}"/>
    <cellStyle name="Comma 2 2 13 2" xfId="3246" xr:uid="{BBA5BD1F-FA9B-4510-98CC-1783635CE49A}"/>
    <cellStyle name="Comma 2 2 14" xfId="550" xr:uid="{6CCFCFF6-F109-4D0E-9166-1A5C35AFB931}"/>
    <cellStyle name="Comma 2 2 14 2" xfId="3247" xr:uid="{B6A92F61-96F4-4755-89F3-62A4CBDAFBE3}"/>
    <cellStyle name="Comma 2 2 15" xfId="551" xr:uid="{B6507537-F589-4CAC-825B-670FB152A73C}"/>
    <cellStyle name="Comma 2 2 15 2" xfId="3248" xr:uid="{89339BCE-1A2A-4BD1-923C-9EF24AB00E3A}"/>
    <cellStyle name="Comma 2 2 16" xfId="552" xr:uid="{837D2496-674E-4C4B-8D51-C567D490B72E}"/>
    <cellStyle name="Comma 2 2 16 2" xfId="3249" xr:uid="{939ABFC9-61E1-462F-8009-65CEAE453FCA}"/>
    <cellStyle name="Comma 2 2 17" xfId="553" xr:uid="{034BB584-8DDE-4E83-B8D3-1D901DA9FA47}"/>
    <cellStyle name="Comma 2 2 17 2" xfId="3250" xr:uid="{F364DC89-6C32-46DF-B27E-61526BDF23D3}"/>
    <cellStyle name="Comma 2 2 18" xfId="554" xr:uid="{6855C928-79FA-4D00-AEEA-766C618511D5}"/>
    <cellStyle name="Comma 2 2 18 2" xfId="3251" xr:uid="{19B1839E-5C87-4797-8954-A0EE14C68684}"/>
    <cellStyle name="Comma 2 2 19" xfId="555" xr:uid="{644F403A-9EB8-4D99-8D9C-B1A5C8C4A870}"/>
    <cellStyle name="Comma 2 2 19 2" xfId="3252" xr:uid="{2D7722EA-51D6-4BA4-AA55-6584483304D8}"/>
    <cellStyle name="Comma 2 2 2" xfId="556" xr:uid="{107D7BEF-BD11-440B-8F7F-4FD5E932E5DA}"/>
    <cellStyle name="Comma 2 2 2 2" xfId="3253" xr:uid="{A2BF4EAB-33B5-4386-AD75-EF041EBBDDC4}"/>
    <cellStyle name="Comma 2 2 20" xfId="557" xr:uid="{63ACF483-0544-45B0-9C48-8BAE8A46B406}"/>
    <cellStyle name="Comma 2 2 20 2" xfId="3254" xr:uid="{26A21597-7C46-4140-8D46-5FE25AF361CA}"/>
    <cellStyle name="Comma 2 2 21" xfId="558" xr:uid="{8CAB64BF-CDF8-496F-8408-A819882FCA95}"/>
    <cellStyle name="Comma 2 2 21 2" xfId="3255" xr:uid="{C6697370-BD78-459A-B4F9-2E529B260295}"/>
    <cellStyle name="Comma 2 2 22" xfId="559" xr:uid="{1E0E7376-A97C-427A-B7D9-E557167F3886}"/>
    <cellStyle name="Comma 2 2 22 2" xfId="3256" xr:uid="{8F18290B-88BA-443B-8F06-1458D2486A92}"/>
    <cellStyle name="Comma 2 2 23" xfId="560" xr:uid="{CC2565E8-5FF6-4900-AC9D-9E85BF415D05}"/>
    <cellStyle name="Comma 2 2 23 2" xfId="3257" xr:uid="{E6B40FFE-CE59-4609-BE0C-71A314CE6E89}"/>
    <cellStyle name="Comma 2 2 24" xfId="561" xr:uid="{BEF17D13-044C-4B7D-964E-BA818A2047F4}"/>
    <cellStyle name="Comma 2 2 24 2" xfId="3258" xr:uid="{F0297AB2-CDED-47FA-9DEA-313B2932EBD6}"/>
    <cellStyle name="Comma 2 2 25" xfId="562" xr:uid="{3B84CEBF-D76E-44DE-9613-AC192D3142E4}"/>
    <cellStyle name="Comma 2 2 25 2" xfId="3259" xr:uid="{7F5F7331-67D6-45B1-A67E-BAA7C6A51147}"/>
    <cellStyle name="Comma 2 2 26" xfId="563" xr:uid="{97A87321-644B-4B74-ACC9-A78F566B3684}"/>
    <cellStyle name="Comma 2 2 26 2" xfId="3260" xr:uid="{1E2962FF-0A8D-4ABA-AA05-E088179CF3E4}"/>
    <cellStyle name="Comma 2 2 27" xfId="564" xr:uid="{5129377E-DF05-4B74-9B52-97CD1D2A0C74}"/>
    <cellStyle name="Comma 2 2 27 2" xfId="3261" xr:uid="{5A4A6325-D440-4ECC-B6AC-D6E118FF28EA}"/>
    <cellStyle name="Comma 2 2 28" xfId="565" xr:uid="{2160C6E2-5E62-446B-9B97-9588C72BBA6A}"/>
    <cellStyle name="Comma 2 2 28 2" xfId="3262" xr:uid="{B1EBE5D2-4CF6-4F73-BCF2-B25A65E4A7C3}"/>
    <cellStyle name="Comma 2 2 29" xfId="566" xr:uid="{4F5ED00C-2F70-45CB-86FA-816BA47196D0}"/>
    <cellStyle name="Comma 2 2 29 2" xfId="3263" xr:uid="{DDC7FB6C-2D2B-418C-9DB2-E9D0C72085EE}"/>
    <cellStyle name="Comma 2 2 3" xfId="567" xr:uid="{2682C6C4-824F-46D2-941B-0FC098EC46A4}"/>
    <cellStyle name="Comma 2 2 3 2" xfId="3264" xr:uid="{1E002454-7CDF-4600-83C2-D0F7A16984A2}"/>
    <cellStyle name="Comma 2 2 30" xfId="568" xr:uid="{444C71D4-DE40-4CF9-9CBB-1DC45357BCDB}"/>
    <cellStyle name="Comma 2 2 30 2" xfId="3265" xr:uid="{4C784DDA-829D-4A84-9A92-0533F3A127E1}"/>
    <cellStyle name="Comma 2 2 31" xfId="569" xr:uid="{F216BC94-6883-4441-8D3C-8546C9B29801}"/>
    <cellStyle name="Comma 2 2 31 2" xfId="3266" xr:uid="{6B5B50ED-F407-48A9-8C70-89BAC62224BD}"/>
    <cellStyle name="Comma 2 2 32" xfId="570" xr:uid="{2C8AF4CB-8419-4D37-A21A-6BD48DAC02E5}"/>
    <cellStyle name="Comma 2 2 32 2" xfId="3267" xr:uid="{86CC4AA9-7D00-4D00-A95A-D0BC11548CB1}"/>
    <cellStyle name="Comma 2 2 33" xfId="3268" xr:uid="{05BE407A-47DD-4B43-ABB3-00CE38A8114D}"/>
    <cellStyle name="Comma 2 2 4" xfId="571" xr:uid="{0D2A1C9F-F733-4769-8648-0921CABB919D}"/>
    <cellStyle name="Comma 2 2 4 2" xfId="3269" xr:uid="{E7CA56A1-497B-4BCD-B9A5-103A62B44A33}"/>
    <cellStyle name="Comma 2 2 5" xfId="572" xr:uid="{BAA153C6-75B5-458D-91CF-F08043865761}"/>
    <cellStyle name="Comma 2 2 5 2" xfId="3270" xr:uid="{79B110E5-7628-4914-A4F8-C2342A8C7088}"/>
    <cellStyle name="Comma 2 2 6" xfId="573" xr:uid="{245E9F25-BB51-425B-833E-BCD5D77D63D3}"/>
    <cellStyle name="Comma 2 2 6 2" xfId="3271" xr:uid="{749643F1-0031-47A6-9DFB-12E9FAC0F429}"/>
    <cellStyle name="Comma 2 2 7" xfId="574" xr:uid="{893E0AC3-764C-4F12-A3C3-3C65A5E25718}"/>
    <cellStyle name="Comma 2 2 7 2" xfId="3272" xr:uid="{45C3F035-8E96-4B85-821B-696FD975AB04}"/>
    <cellStyle name="Comma 2 2 8" xfId="575" xr:uid="{474DC8FC-CD76-4C57-B2D7-F39EDF26A126}"/>
    <cellStyle name="Comma 2 2 8 2" xfId="3273" xr:uid="{617E0A1E-C801-448E-9833-E325404296C3}"/>
    <cellStyle name="Comma 2 2 9" xfId="576" xr:uid="{DF671453-117B-4037-8FCE-D4F44ADA074A}"/>
    <cellStyle name="Comma 2 2 9 2" xfId="3274" xr:uid="{79A7BE22-8AE7-4F49-AFF9-05F7066DB37B}"/>
    <cellStyle name="Comma 2 20" xfId="577" xr:uid="{CA042EAA-6C5B-4DB7-A05A-F8230E727D98}"/>
    <cellStyle name="Comma 2 20 2" xfId="3275" xr:uid="{D2D467CF-271E-477E-9897-6342355E2DD9}"/>
    <cellStyle name="Comma 2 21" xfId="578" xr:uid="{ECF29C05-DF06-4900-BE1D-857C35A0C821}"/>
    <cellStyle name="Comma 2 21 2" xfId="3276" xr:uid="{46556199-3893-409C-9AC3-1DC60BA0D391}"/>
    <cellStyle name="Comma 2 22" xfId="579" xr:uid="{68B3EA58-D5EA-415F-A8A8-52647ED30C03}"/>
    <cellStyle name="Comma 2 22 2" xfId="3277" xr:uid="{735AD05C-C9B2-4FEC-8624-F12904E27E59}"/>
    <cellStyle name="Comma 2 23" xfId="580" xr:uid="{CA8845F5-7B6A-4B1A-A816-4DE54E88D511}"/>
    <cellStyle name="Comma 2 23 2" xfId="3278" xr:uid="{1013DCFB-EEF9-4D74-B684-265B0363860D}"/>
    <cellStyle name="Comma 2 24" xfId="581" xr:uid="{FB73EF58-65D1-47F9-A722-389A2CDC4896}"/>
    <cellStyle name="Comma 2 24 2" xfId="3279" xr:uid="{46861C7D-D74B-4B35-A19A-5799FC240C07}"/>
    <cellStyle name="Comma 2 25" xfId="582" xr:uid="{1011E32B-C464-4068-AA01-F706090F0306}"/>
    <cellStyle name="Comma 2 25 2" xfId="3280" xr:uid="{3275D2A6-6B68-4C25-9C09-19E91D21505C}"/>
    <cellStyle name="Comma 2 26" xfId="583" xr:uid="{71C81C87-1F9F-4C58-9BDF-E7B6F6C436BB}"/>
    <cellStyle name="Comma 2 26 2" xfId="3281" xr:uid="{AEFD0B10-FB0D-47ED-8179-C8F551762059}"/>
    <cellStyle name="Comma 2 27" xfId="584" xr:uid="{B9216214-B1DC-4CF3-845A-4DC90A033B4F}"/>
    <cellStyle name="Comma 2 27 2" xfId="3282" xr:uid="{DA4DD14E-3891-4DE5-9059-9F02B78CCDAC}"/>
    <cellStyle name="Comma 2 28" xfId="585" xr:uid="{5A752622-C566-4180-8599-9DC1F93BDE24}"/>
    <cellStyle name="Comma 2 28 2" xfId="3283" xr:uid="{7EDDAD84-0D70-4675-8D0D-B1E39A41AA2C}"/>
    <cellStyle name="Comma 2 29" xfId="586" xr:uid="{07B0F2F5-9C22-412B-975A-BED1B3C44AD7}"/>
    <cellStyle name="Comma 2 29 2" xfId="3284" xr:uid="{D19472D1-C05C-4849-BD13-C5326B5932AB}"/>
    <cellStyle name="Comma 2 3" xfId="303" xr:uid="{55620C99-CE32-41A2-9909-494841E845AD}"/>
    <cellStyle name="Comma 2 3 10" xfId="587" xr:uid="{68A9D761-2D8A-4ABF-8CBF-E3B56D93E453}"/>
    <cellStyle name="Comma 2 3 10 2" xfId="3286" xr:uid="{0106E32E-AADA-4EC3-AEC6-2A46C166C293}"/>
    <cellStyle name="Comma 2 3 11" xfId="588" xr:uid="{21488506-BC21-4569-A15E-4B10C76D8784}"/>
    <cellStyle name="Comma 2 3 11 2" xfId="3287" xr:uid="{C93BFDAF-E203-4BA7-9F9E-A6D8DC9D9EC9}"/>
    <cellStyle name="Comma 2 3 12" xfId="589" xr:uid="{92B6E09D-1001-444A-9985-AF504C1ABC0A}"/>
    <cellStyle name="Comma 2 3 12 2" xfId="3288" xr:uid="{3DB72321-63F4-4769-8BE2-622211A0FE3B}"/>
    <cellStyle name="Comma 2 3 13" xfId="590" xr:uid="{8C660290-D544-4DF1-A759-40808F2D56E3}"/>
    <cellStyle name="Comma 2 3 13 2" xfId="3289" xr:uid="{4D13819A-A621-47CC-BBBE-90102E89EC67}"/>
    <cellStyle name="Comma 2 3 14" xfId="591" xr:uid="{324F0584-14CF-4D61-A632-DF69F2A6F847}"/>
    <cellStyle name="Comma 2 3 14 2" xfId="3290" xr:uid="{3B86EDD7-53EC-4F24-AAE2-01F6A9223025}"/>
    <cellStyle name="Comma 2 3 15" xfId="592" xr:uid="{B553AC94-03BC-4B71-A349-BBAD683A1FBB}"/>
    <cellStyle name="Comma 2 3 15 2" xfId="3291" xr:uid="{16703D8A-93E5-4CE6-864B-EC19FC4653AF}"/>
    <cellStyle name="Comma 2 3 16" xfId="593" xr:uid="{E8473FC9-1110-4733-9707-5BB5DE93C26F}"/>
    <cellStyle name="Comma 2 3 16 2" xfId="3292" xr:uid="{5006CB3E-E098-4498-985F-42165E989C10}"/>
    <cellStyle name="Comma 2 3 17" xfId="594" xr:uid="{97BD942A-E6E7-4BBB-B652-D93872910DDE}"/>
    <cellStyle name="Comma 2 3 17 2" xfId="3293" xr:uid="{2F0AC443-38BA-4335-BA18-0D4645E16193}"/>
    <cellStyle name="Comma 2 3 18" xfId="595" xr:uid="{C35B7D1D-49DD-442D-9B4E-8BC13D06A4C8}"/>
    <cellStyle name="Comma 2 3 18 2" xfId="3294" xr:uid="{34044651-9A93-40F1-B6A2-BBA893B1F343}"/>
    <cellStyle name="Comma 2 3 19" xfId="596" xr:uid="{BB76FBA3-025F-4609-B6D8-06DE33B1180D}"/>
    <cellStyle name="Comma 2 3 19 2" xfId="3295" xr:uid="{DBEF370A-23EB-424A-AAC0-B1A65E418F1B}"/>
    <cellStyle name="Comma 2 3 2" xfId="597" xr:uid="{05F9B462-62E8-4F7F-BE52-5AD17FDADAC9}"/>
    <cellStyle name="Comma 2 3 2 2" xfId="3296" xr:uid="{D33CCC67-A66C-4508-86A9-7F5838E8E1C6}"/>
    <cellStyle name="Comma 2 3 20" xfId="598" xr:uid="{1A0EEB37-78F8-4AD5-AA24-3FDC3E0916A7}"/>
    <cellStyle name="Comma 2 3 20 2" xfId="3297" xr:uid="{F347114A-54D2-46F5-88F2-B3F1BE4F3368}"/>
    <cellStyle name="Comma 2 3 21" xfId="599" xr:uid="{6DB93466-311C-4A7E-A193-1357472C8396}"/>
    <cellStyle name="Comma 2 3 21 2" xfId="3298" xr:uid="{C4E0255E-A706-4E1C-B542-A236A0D45A6B}"/>
    <cellStyle name="Comma 2 3 22" xfId="600" xr:uid="{8558723F-A61C-48CB-8466-407343110BF5}"/>
    <cellStyle name="Comma 2 3 22 2" xfId="3299" xr:uid="{01F864AC-23F1-42A8-BCD9-E6C8CEB4F0B9}"/>
    <cellStyle name="Comma 2 3 23" xfId="601" xr:uid="{FD758104-57C2-4854-88C3-2DCB2360732D}"/>
    <cellStyle name="Comma 2 3 23 2" xfId="3300" xr:uid="{1BAABD91-703B-4C1A-9D6C-A1C51D4641DE}"/>
    <cellStyle name="Comma 2 3 24" xfId="602" xr:uid="{1DE4B193-52BC-4FC6-86A1-E180333892E9}"/>
    <cellStyle name="Comma 2 3 24 2" xfId="3301" xr:uid="{56C5849D-5178-42A4-AC5F-088B4AA98C9A}"/>
    <cellStyle name="Comma 2 3 25" xfId="603" xr:uid="{366DE852-EED9-4E1F-AC8F-A0D5CBB6BB21}"/>
    <cellStyle name="Comma 2 3 25 2" xfId="3302" xr:uid="{C96DC444-72F1-4568-BBDE-B2B498BA66AF}"/>
    <cellStyle name="Comma 2 3 26" xfId="604" xr:uid="{DEFA8A9B-91DE-4150-B52D-73F4ED669293}"/>
    <cellStyle name="Comma 2 3 26 2" xfId="3303" xr:uid="{147D6113-8766-441C-AECF-EB5EDF95AF94}"/>
    <cellStyle name="Comma 2 3 27" xfId="605" xr:uid="{EDF2C0EC-3217-41E2-AB45-07859BDACCAC}"/>
    <cellStyle name="Comma 2 3 27 2" xfId="3304" xr:uid="{AD47AC7F-4601-418F-8938-DEB6BA9DBFCF}"/>
    <cellStyle name="Comma 2 3 28" xfId="606" xr:uid="{428950FF-807E-4D41-BCFA-5F0A60DEAD98}"/>
    <cellStyle name="Comma 2 3 28 2" xfId="3305" xr:uid="{92D4D242-9EE4-4D28-B2DF-D094814E7591}"/>
    <cellStyle name="Comma 2 3 29" xfId="607" xr:uid="{B3F94C28-5EB4-4CB8-8135-D9A9D50F9D22}"/>
    <cellStyle name="Comma 2 3 29 2" xfId="3306" xr:uid="{71BEC9B3-59A4-4B27-8BD3-EA1AEC4F3280}"/>
    <cellStyle name="Comma 2 3 3" xfId="608" xr:uid="{BFEC4AC0-4A76-4D9F-B0A0-2013C969907F}"/>
    <cellStyle name="Comma 2 3 3 2" xfId="3307" xr:uid="{254E3D38-738A-48AD-89A2-F29763E0D7D8}"/>
    <cellStyle name="Comma 2 3 30" xfId="609" xr:uid="{2BB57573-4874-46BC-80A8-1BF677BC79AB}"/>
    <cellStyle name="Comma 2 3 30 2" xfId="3308" xr:uid="{EF7D3A93-3B77-4A65-BC92-A8BCAD88AED3}"/>
    <cellStyle name="Comma 2 3 31" xfId="610" xr:uid="{1C98F0D1-7F2F-47EB-B57C-17B64240DBB6}"/>
    <cellStyle name="Comma 2 3 31 2" xfId="3309" xr:uid="{E46EAADA-1080-47A0-8154-24383F39A0C8}"/>
    <cellStyle name="Comma 2 3 32" xfId="611" xr:uid="{890602BE-6284-47E0-85E2-EBBCB296452E}"/>
    <cellStyle name="Comma 2 3 32 2" xfId="3310" xr:uid="{035770C7-E355-4C69-A8BC-0C21D6F9A776}"/>
    <cellStyle name="Comma 2 3 33" xfId="3311" xr:uid="{F6CB08F0-C590-4746-99D3-57D9EC10AF97}"/>
    <cellStyle name="Comma 2 3 4" xfId="612" xr:uid="{0896C5D0-8025-441D-86AD-6F0C5F7ADAE1}"/>
    <cellStyle name="Comma 2 3 4 2" xfId="3312" xr:uid="{36CABC08-55EB-4D43-AEEF-FCDB0C8BFAC7}"/>
    <cellStyle name="Comma 2 3 5" xfId="613" xr:uid="{ABD973A7-2E2D-4A53-A6BF-7AA49B986497}"/>
    <cellStyle name="Comma 2 3 5 2" xfId="3313" xr:uid="{0EF34286-5D08-4A67-9016-62F276555E47}"/>
    <cellStyle name="Comma 2 3 6" xfId="614" xr:uid="{41A1132D-1A65-4714-905F-F0EED74F5560}"/>
    <cellStyle name="Comma 2 3 6 2" xfId="3314" xr:uid="{43E5A3A1-20DC-49D0-BF6A-54E00A484E1F}"/>
    <cellStyle name="Comma 2 3 7" xfId="615" xr:uid="{85C1BA31-0F29-4F56-AE6E-82D3DEFAE8CA}"/>
    <cellStyle name="Comma 2 3 7 2" xfId="3315" xr:uid="{E679514A-F6EF-4581-9582-E54C31907D77}"/>
    <cellStyle name="Comma 2 3 8" xfId="616" xr:uid="{FCCE0AF7-7DDB-45B1-9FDC-F7698EE9E327}"/>
    <cellStyle name="Comma 2 3 8 2" xfId="3316" xr:uid="{AAA313CD-55DF-4988-9339-8B081CD26413}"/>
    <cellStyle name="Comma 2 3 9" xfId="617" xr:uid="{FA897377-3390-49B9-A926-BA1C605247F8}"/>
    <cellStyle name="Comma 2 3 9 2" xfId="3317" xr:uid="{5F5D6D5C-630C-4601-9F36-F8A747036DB8}"/>
    <cellStyle name="Comma 2 3_Summary by Franchise P1B" xfId="3285" xr:uid="{604485F9-9C10-4686-B471-383EA844E7C9}"/>
    <cellStyle name="Comma 2 30" xfId="618" xr:uid="{C6B7B88D-117A-4AA2-A536-64971C76FE8E}"/>
    <cellStyle name="Comma 2 30 2" xfId="3318" xr:uid="{E98347D3-3536-4767-81BA-258451DCC888}"/>
    <cellStyle name="Comma 2 31" xfId="619" xr:uid="{1AC78AEE-E9A8-4986-BEA7-A45BAC071903}"/>
    <cellStyle name="Comma 2 31 2" xfId="3319" xr:uid="{8A442DDF-BFB1-451C-9790-479D1024B73C}"/>
    <cellStyle name="Comma 2 32" xfId="620" xr:uid="{3997D6C7-4911-4CCD-A300-76309D247354}"/>
    <cellStyle name="Comma 2 32 2" xfId="3320" xr:uid="{D94EE8F0-A424-4E02-8365-A12D577D5EF6}"/>
    <cellStyle name="Comma 2 33" xfId="621" xr:uid="{B3135853-2E64-4CA9-831B-2190781D8896}"/>
    <cellStyle name="Comma 2 33 2" xfId="3321" xr:uid="{CE5DEAE1-74E2-4923-89DF-FDA098063B89}"/>
    <cellStyle name="Comma 2 34" xfId="622" xr:uid="{46A98A40-5FFC-4D14-B511-D45D046486E7}"/>
    <cellStyle name="Comma 2 34 2" xfId="3322" xr:uid="{14C87353-37AD-4FBC-94D3-129D8661DFD0}"/>
    <cellStyle name="Comma 2 35" xfId="623" xr:uid="{DA112943-6800-4BAB-9B77-9824DAB48148}"/>
    <cellStyle name="Comma 2 35 2" xfId="3323" xr:uid="{34C86E91-F4AC-4512-AE16-F29EFADE4052}"/>
    <cellStyle name="Comma 2 36" xfId="624" xr:uid="{8A545379-D4D7-42E4-A2CB-237CDB262998}"/>
    <cellStyle name="Comma 2 36 2" xfId="3324" xr:uid="{7AD19EDB-727E-4F06-A53C-F91E139F4389}"/>
    <cellStyle name="Comma 2 37" xfId="625" xr:uid="{56F10173-8F12-4C97-9125-8F2ABBE1B202}"/>
    <cellStyle name="Comma 2 37 2" xfId="3325" xr:uid="{5833A7F5-55E7-4883-AD59-109BB1B85A56}"/>
    <cellStyle name="Comma 2 38" xfId="626" xr:uid="{769CAC81-CC94-4AF9-BA30-508650BE11EB}"/>
    <cellStyle name="Comma 2 38 2" xfId="3326" xr:uid="{C57243D1-3667-49A3-94E3-9F31D37B010A}"/>
    <cellStyle name="Comma 2 39" xfId="627" xr:uid="{D90B463A-3162-43E4-B13A-A8BA18EA8424}"/>
    <cellStyle name="Comma 2 39 2" xfId="3327" xr:uid="{00F7547A-B0D4-452D-B8AC-5EB86205D9E9}"/>
    <cellStyle name="Comma 2 4" xfId="304" xr:uid="{C9306726-09B0-4C13-AC5A-0B5DE4D55067}"/>
    <cellStyle name="Comma 2 4 10" xfId="628" xr:uid="{77A213E2-AF79-44E4-8E6F-13FAB75C1F12}"/>
    <cellStyle name="Comma 2 4 10 2" xfId="3329" xr:uid="{BBC5C3CC-0837-4581-8A51-17BDD23648AC}"/>
    <cellStyle name="Comma 2 4 11" xfId="629" xr:uid="{5BAF9BA8-38DF-445C-8149-81DC0AFDF48C}"/>
    <cellStyle name="Comma 2 4 11 2" xfId="3330" xr:uid="{B9EAE8CE-7849-4EE4-84B4-A91464AC0B85}"/>
    <cellStyle name="Comma 2 4 12" xfId="630" xr:uid="{F7753013-FE40-43DF-9FF6-50316AEFC05A}"/>
    <cellStyle name="Comma 2 4 12 2" xfId="3331" xr:uid="{76866DBD-2A13-4521-B674-BF9CA0C0AF45}"/>
    <cellStyle name="Comma 2 4 13" xfId="631" xr:uid="{C0E1960A-1D8A-480C-B209-F4B67A631F32}"/>
    <cellStyle name="Comma 2 4 13 2" xfId="3332" xr:uid="{DDFCE6EA-3B55-4052-ADB6-5EE5A86EC7EE}"/>
    <cellStyle name="Comma 2 4 14" xfId="632" xr:uid="{2FC39EB6-68AC-4687-A794-246AFD3EC723}"/>
    <cellStyle name="Comma 2 4 14 2" xfId="3333" xr:uid="{67AF7247-EF9B-4175-AB00-4272BBD5F1C2}"/>
    <cellStyle name="Comma 2 4 15" xfId="633" xr:uid="{906458BA-3E57-452A-9DC1-8CD8FA951B3C}"/>
    <cellStyle name="Comma 2 4 15 2" xfId="3334" xr:uid="{D17BBDCF-E06A-4C6B-B856-7831042AC4C5}"/>
    <cellStyle name="Comma 2 4 16" xfId="634" xr:uid="{EA73091F-3D61-4DCD-BA3C-6A35A04AB04B}"/>
    <cellStyle name="Comma 2 4 16 2" xfId="3335" xr:uid="{A5C94379-0212-4E8D-ABD9-82ECAC217E65}"/>
    <cellStyle name="Comma 2 4 17" xfId="635" xr:uid="{213F7EC2-8C27-456F-84B6-3922D5BD1C89}"/>
    <cellStyle name="Comma 2 4 17 2" xfId="3336" xr:uid="{B067C4D8-CAB2-4CCB-A871-996311BCB98F}"/>
    <cellStyle name="Comma 2 4 18" xfId="636" xr:uid="{F31A839F-233B-4E94-A7FC-E52D580B7C25}"/>
    <cellStyle name="Comma 2 4 18 2" xfId="3337" xr:uid="{B8D74B61-F454-4A9F-9389-2DA17B0996BD}"/>
    <cellStyle name="Comma 2 4 19" xfId="637" xr:uid="{CEB0DD6B-2A9D-4F87-B86E-CA6A308CE97B}"/>
    <cellStyle name="Comma 2 4 19 2" xfId="3338" xr:uid="{CEC66948-F4FE-422E-AE2F-D63D4C886F11}"/>
    <cellStyle name="Comma 2 4 2" xfId="638" xr:uid="{6C6D2A1C-411C-4EC2-A063-033DCDBE6C37}"/>
    <cellStyle name="Comma 2 4 2 2" xfId="3339" xr:uid="{D96BE638-A943-4639-85B0-F5DB70DCA7F1}"/>
    <cellStyle name="Comma 2 4 20" xfId="639" xr:uid="{BB28486D-553E-449D-8349-BD417574CB4E}"/>
    <cellStyle name="Comma 2 4 20 2" xfId="3340" xr:uid="{7A2C577B-0DAD-4744-87C5-67DC20227777}"/>
    <cellStyle name="Comma 2 4 21" xfId="640" xr:uid="{656A1DC3-025D-411C-AB0C-4A44DD84DE61}"/>
    <cellStyle name="Comma 2 4 21 2" xfId="3341" xr:uid="{71F5302C-1783-4F61-877C-7B43702E452F}"/>
    <cellStyle name="Comma 2 4 22" xfId="641" xr:uid="{3D9B7E24-FF33-427E-AF58-E416598A3D40}"/>
    <cellStyle name="Comma 2 4 22 2" xfId="3342" xr:uid="{E4AA1412-F913-4784-8FCE-18E9DDE0E079}"/>
    <cellStyle name="Comma 2 4 23" xfId="642" xr:uid="{48EDFDEA-5310-4571-9E04-666414DA3335}"/>
    <cellStyle name="Comma 2 4 23 2" xfId="3343" xr:uid="{47CAE6E7-218B-4D35-B637-38BF21573B62}"/>
    <cellStyle name="Comma 2 4 24" xfId="643" xr:uid="{7D0272BE-FDA8-4BF9-92AF-BCF4D5343C91}"/>
    <cellStyle name="Comma 2 4 24 2" xfId="3344" xr:uid="{4EB62D4B-3512-411E-92C6-6F56AAC8C705}"/>
    <cellStyle name="Comma 2 4 25" xfId="644" xr:uid="{1719A72E-CB81-4F40-AA33-8A7D49F0BBEB}"/>
    <cellStyle name="Comma 2 4 25 2" xfId="3345" xr:uid="{7C1622B9-CC9C-475D-AA7A-5ADE4C27A753}"/>
    <cellStyle name="Comma 2 4 26" xfId="645" xr:uid="{32B6975C-C680-4545-80C0-6BD3017CD0DF}"/>
    <cellStyle name="Comma 2 4 26 2" xfId="3346" xr:uid="{80FBE967-2BF9-42E4-B696-B13E29A0ED39}"/>
    <cellStyle name="Comma 2 4 27" xfId="646" xr:uid="{77BACF20-D1A2-4EBC-84FB-68D0AAEA411C}"/>
    <cellStyle name="Comma 2 4 27 2" xfId="3347" xr:uid="{2043E4C4-E518-4972-98C8-313E43475E0A}"/>
    <cellStyle name="Comma 2 4 28" xfId="647" xr:uid="{F3751371-A11A-47BF-9FE4-9B849B7EBB61}"/>
    <cellStyle name="Comma 2 4 28 2" xfId="3348" xr:uid="{1DB13163-063A-4D54-8656-6FE8A5A10E2D}"/>
    <cellStyle name="Comma 2 4 29" xfId="648" xr:uid="{CAED7756-9F94-4281-A77C-8A38D6E660A2}"/>
    <cellStyle name="Comma 2 4 29 2" xfId="3349" xr:uid="{0D9D8633-C909-42D2-A384-9D8D87511E3D}"/>
    <cellStyle name="Comma 2 4 3" xfId="649" xr:uid="{8674EE92-703E-4F5E-9F2F-B1AEB4345612}"/>
    <cellStyle name="Comma 2 4 3 2" xfId="3350" xr:uid="{118A0F42-8E74-4223-A55F-0FBF069DFF75}"/>
    <cellStyle name="Comma 2 4 30" xfId="650" xr:uid="{515CE057-0A94-4984-A790-AD4F6DFE9385}"/>
    <cellStyle name="Comma 2 4 30 2" xfId="3351" xr:uid="{B20E5A3B-74F2-4297-858D-A84B4DAA843A}"/>
    <cellStyle name="Comma 2 4 31" xfId="651" xr:uid="{138559A6-6D28-48DF-88B6-A618F5ECF95D}"/>
    <cellStyle name="Comma 2 4 31 2" xfId="3352" xr:uid="{6C1D1182-8B35-45AC-9413-A6F8F6AAB7CE}"/>
    <cellStyle name="Comma 2 4 32" xfId="652" xr:uid="{B390F101-FAFB-4703-9EBB-D5AEEE5196A1}"/>
    <cellStyle name="Comma 2 4 32 2" xfId="3353" xr:uid="{474A65C9-D434-4E17-8123-08901A80CF51}"/>
    <cellStyle name="Comma 2 4 33" xfId="3354" xr:uid="{F6604EDD-2FE2-4DE0-B306-12B4CA85F7AF}"/>
    <cellStyle name="Comma 2 4 4" xfId="653" xr:uid="{74FED691-3B7F-4AA7-93D0-D7C838D2F5D7}"/>
    <cellStyle name="Comma 2 4 4 2" xfId="3355" xr:uid="{37E2C460-4304-4874-BDF7-E2CD263803CA}"/>
    <cellStyle name="Comma 2 4 5" xfId="654" xr:uid="{2C39C07D-3E89-4E2C-98F1-1EADC9ADE043}"/>
    <cellStyle name="Comma 2 4 5 2" xfId="3356" xr:uid="{4244E0B1-A48D-483D-9923-FB0822C2C2C3}"/>
    <cellStyle name="Comma 2 4 6" xfId="655" xr:uid="{6DB3288A-9F3D-4A17-99D3-7242CF639956}"/>
    <cellStyle name="Comma 2 4 6 2" xfId="3357" xr:uid="{0C7FBC8C-21BD-40F7-948B-D6851B372EDF}"/>
    <cellStyle name="Comma 2 4 7" xfId="656" xr:uid="{323FF014-64F5-491A-BFE7-11547F692874}"/>
    <cellStyle name="Comma 2 4 7 2" xfId="3358" xr:uid="{EF9A4D18-BB98-40BE-A6DA-B474B53C7243}"/>
    <cellStyle name="Comma 2 4 8" xfId="657" xr:uid="{BAB04762-7BD6-48D0-A1A8-B9EABE370421}"/>
    <cellStyle name="Comma 2 4 8 2" xfId="3359" xr:uid="{8FF5E868-1EA9-4D1C-B5D1-CDE4D57A3DE9}"/>
    <cellStyle name="Comma 2 4 9" xfId="658" xr:uid="{DCF070B8-25A8-42E1-9064-9F7D88E82556}"/>
    <cellStyle name="Comma 2 4 9 2" xfId="3360" xr:uid="{8361DB14-01BF-4C3B-8665-353A76FA8D4B}"/>
    <cellStyle name="Comma 2 4_Summary by Franchise P1B" xfId="3328" xr:uid="{942987FC-8821-44D5-B584-827B208E4FFB}"/>
    <cellStyle name="Comma 2 40" xfId="659" xr:uid="{4DF8FDDD-814A-4FCD-9065-CEC0DF4921CE}"/>
    <cellStyle name="Comma 2 40 2" xfId="3361" xr:uid="{3C07A97E-5A48-4F41-900B-F99A086BD05B}"/>
    <cellStyle name="Comma 2 41" xfId="660" xr:uid="{6EBA70CC-6A3A-4969-BBFF-FA541469D469}"/>
    <cellStyle name="Comma 2 41 2" xfId="3362" xr:uid="{D67D7DDB-0A52-4C16-B5E3-768D831C942A}"/>
    <cellStyle name="Comma 2 42" xfId="3363" xr:uid="{6E98B718-CA3D-4971-B392-DB14E51638C1}"/>
    <cellStyle name="Comma 2 5" xfId="305" xr:uid="{255C3AB4-F356-45C9-A9D1-AF16C0613B0E}"/>
    <cellStyle name="Comma 2 5 10" xfId="661" xr:uid="{A3D455ED-FC40-4E8F-8A58-3B2AB316E379}"/>
    <cellStyle name="Comma 2 5 10 2" xfId="3365" xr:uid="{66327EFC-11A5-4D20-AB77-64C67738643E}"/>
    <cellStyle name="Comma 2 5 11" xfId="662" xr:uid="{4B601EE4-F24C-4CD4-8090-A74F8DBBA3F1}"/>
    <cellStyle name="Comma 2 5 11 2" xfId="3366" xr:uid="{65675697-FDA5-4A4E-BE76-2355666C6C31}"/>
    <cellStyle name="Comma 2 5 12" xfId="663" xr:uid="{ED37FBD7-0320-4039-82BF-4BE1FEBECA22}"/>
    <cellStyle name="Comma 2 5 12 2" xfId="3367" xr:uid="{F49EDD39-2915-4BF6-8C8E-5D8189A24193}"/>
    <cellStyle name="Comma 2 5 13" xfId="664" xr:uid="{4C77A506-6C78-4E69-9592-004483E3F212}"/>
    <cellStyle name="Comma 2 5 13 2" xfId="3368" xr:uid="{AB458B70-6FA4-41C3-97EA-5A0E57EF3C38}"/>
    <cellStyle name="Comma 2 5 14" xfId="665" xr:uid="{335A1062-ACA2-44C6-BE67-041F78331ED0}"/>
    <cellStyle name="Comma 2 5 14 2" xfId="3369" xr:uid="{94699DFB-3651-46CB-8D3D-EB7421DC869A}"/>
    <cellStyle name="Comma 2 5 15" xfId="666" xr:uid="{7B33BEA6-9161-4493-8060-616D511A5689}"/>
    <cellStyle name="Comma 2 5 15 2" xfId="3370" xr:uid="{B5B70A30-A6ED-45AF-8E4D-D4497037CA83}"/>
    <cellStyle name="Comma 2 5 16" xfId="667" xr:uid="{F0AC0F46-E62A-4A48-BE1C-8F6D071C3399}"/>
    <cellStyle name="Comma 2 5 16 2" xfId="3371" xr:uid="{F5B04855-3921-4953-A3FE-F1A55CAF7B9F}"/>
    <cellStyle name="Comma 2 5 17" xfId="668" xr:uid="{29072FF6-2100-4060-9815-202BB9FAA82B}"/>
    <cellStyle name="Comma 2 5 17 2" xfId="3372" xr:uid="{703DE66C-2013-493C-A246-A130C50F2D21}"/>
    <cellStyle name="Comma 2 5 18" xfId="669" xr:uid="{10757084-3FEF-40BE-AE51-2F332C8C54CD}"/>
    <cellStyle name="Comma 2 5 18 2" xfId="3373" xr:uid="{14510EEE-3FED-4F45-A777-A3319D9509FB}"/>
    <cellStyle name="Comma 2 5 19" xfId="670" xr:uid="{722E1381-ABD8-4959-81FB-D493AE65422F}"/>
    <cellStyle name="Comma 2 5 19 2" xfId="3374" xr:uid="{C2EA1FEF-C7E3-4F4E-89EB-DA81D62159E8}"/>
    <cellStyle name="Comma 2 5 2" xfId="671" xr:uid="{407D692E-F62E-43DE-B6F6-E7C30A8AF861}"/>
    <cellStyle name="Comma 2 5 2 2" xfId="3375" xr:uid="{DC1A9FC0-59AC-4142-8E28-40104834EB1F}"/>
    <cellStyle name="Comma 2 5 20" xfId="672" xr:uid="{5C176F3D-6D61-4351-B784-51A3B328478D}"/>
    <cellStyle name="Comma 2 5 20 2" xfId="3376" xr:uid="{F939D897-329F-4D0F-9394-AF43F3BD2FB6}"/>
    <cellStyle name="Comma 2 5 21" xfId="673" xr:uid="{D33A5DBB-9FAD-4E5E-85BE-4ED9EF499039}"/>
    <cellStyle name="Comma 2 5 21 2" xfId="3377" xr:uid="{23212D53-86C4-4977-8BB1-7D2B2E25D670}"/>
    <cellStyle name="Comma 2 5 22" xfId="674" xr:uid="{11218137-3769-4391-BF47-A874A4E6F9E5}"/>
    <cellStyle name="Comma 2 5 22 2" xfId="3378" xr:uid="{2B3214E2-928F-43CF-A78B-C90D2283609B}"/>
    <cellStyle name="Comma 2 5 23" xfId="675" xr:uid="{0A5200A9-64BE-4358-9474-13D6A64CE901}"/>
    <cellStyle name="Comma 2 5 23 2" xfId="3379" xr:uid="{7B109C9B-2EE7-4602-AE40-2ED9BF147248}"/>
    <cellStyle name="Comma 2 5 24" xfId="676" xr:uid="{57C7500F-0A5E-4669-B978-A83A1D1E91E7}"/>
    <cellStyle name="Comma 2 5 24 2" xfId="3380" xr:uid="{D95406CF-E0D1-4E16-BE1B-EE45772A1414}"/>
    <cellStyle name="Comma 2 5 25" xfId="677" xr:uid="{D10CC682-FFFC-49A0-A420-5E98FC157EAC}"/>
    <cellStyle name="Comma 2 5 25 2" xfId="3381" xr:uid="{02392031-392A-45E5-86EE-0DF728C94A16}"/>
    <cellStyle name="Comma 2 5 26" xfId="678" xr:uid="{A7F1FD37-C0AB-4C30-B502-AAC047C1B34D}"/>
    <cellStyle name="Comma 2 5 26 2" xfId="3382" xr:uid="{C0973530-37E0-4D9B-B07D-380C4F677AE1}"/>
    <cellStyle name="Comma 2 5 27" xfId="679" xr:uid="{189F219E-B7EF-4921-B3F0-3414F33EF848}"/>
    <cellStyle name="Comma 2 5 27 2" xfId="3383" xr:uid="{5FD90942-0BF9-480A-B8B0-4B17E7B44774}"/>
    <cellStyle name="Comma 2 5 28" xfId="680" xr:uid="{F8D93D07-57FC-45C4-A19A-4D7837668158}"/>
    <cellStyle name="Comma 2 5 28 2" xfId="3384" xr:uid="{30100BF2-F78F-40AD-9BEE-BBF8D1A2CA6D}"/>
    <cellStyle name="Comma 2 5 29" xfId="681" xr:uid="{B4436952-7F63-4988-B588-87F1EC765C4F}"/>
    <cellStyle name="Comma 2 5 29 2" xfId="3385" xr:uid="{98765D31-D6E5-4181-87C4-B862AE04AC92}"/>
    <cellStyle name="Comma 2 5 3" xfId="682" xr:uid="{684060EA-8C91-4DD4-B920-C3D2956BA6FE}"/>
    <cellStyle name="Comma 2 5 3 2" xfId="3386" xr:uid="{17B7DB62-8BB7-4926-9444-2A73BD9CD1DF}"/>
    <cellStyle name="Comma 2 5 30" xfId="683" xr:uid="{21979A13-0E83-4BCF-A193-3D534ADEAF29}"/>
    <cellStyle name="Comma 2 5 30 2" xfId="3387" xr:uid="{B9D7BF55-6713-4847-A626-549567ED2A5E}"/>
    <cellStyle name="Comma 2 5 31" xfId="684" xr:uid="{B21166CF-FB5E-4FD2-9C56-9A2175E23D3F}"/>
    <cellStyle name="Comma 2 5 31 2" xfId="3388" xr:uid="{ABF39C21-9FBB-4BB4-ACCA-A0E21430EBD3}"/>
    <cellStyle name="Comma 2 5 32" xfId="685" xr:uid="{5EC4C48E-7B3F-43FD-8BDD-9EE8581C4CAF}"/>
    <cellStyle name="Comma 2 5 32 2" xfId="3389" xr:uid="{D3A8BEBE-E8B6-4A5A-9515-A3715F825723}"/>
    <cellStyle name="Comma 2 5 33" xfId="3390" xr:uid="{FD7550F9-1285-4D1F-B0E7-B0A9FAD41471}"/>
    <cellStyle name="Comma 2 5 4" xfId="686" xr:uid="{AB33BF02-189A-43E4-A7F8-3EA26B9FC122}"/>
    <cellStyle name="Comma 2 5 4 2" xfId="3391" xr:uid="{4399164B-B865-4FB8-8E79-460103D336F8}"/>
    <cellStyle name="Comma 2 5 5" xfId="687" xr:uid="{AC784D43-DEF8-41F8-94CA-F183C1227E8F}"/>
    <cellStyle name="Comma 2 5 5 2" xfId="3392" xr:uid="{7D12887E-D41B-4294-B533-6E5E2B7DD134}"/>
    <cellStyle name="Comma 2 5 6" xfId="688" xr:uid="{2DE9F583-2F45-4039-B68D-4670510A12B4}"/>
    <cellStyle name="Comma 2 5 6 2" xfId="3393" xr:uid="{89D31303-4B98-4454-8625-26EBDD22E18D}"/>
    <cellStyle name="Comma 2 5 7" xfId="689" xr:uid="{A1D106E2-05C7-4135-8324-3E0212042EB0}"/>
    <cellStyle name="Comma 2 5 7 2" xfId="3394" xr:uid="{25F07BA3-1C71-4ACE-9392-614D9FBE0D65}"/>
    <cellStyle name="Comma 2 5 8" xfId="690" xr:uid="{FEFB7015-FF4B-4451-AA68-A342B17C38A7}"/>
    <cellStyle name="Comma 2 5 8 2" xfId="3395" xr:uid="{C5BA6B5E-8AAF-4FF8-9CE6-4CCEE1D9C939}"/>
    <cellStyle name="Comma 2 5 9" xfId="691" xr:uid="{86C209C1-563D-44FB-B18B-0B5541541348}"/>
    <cellStyle name="Comma 2 5 9 2" xfId="3396" xr:uid="{D60D80F8-1144-45E6-8CAB-849A720F6093}"/>
    <cellStyle name="Comma 2 5_Summary by Franchise P1B" xfId="3364" xr:uid="{D8754AFD-C68B-460B-BFB3-0ED78A03B91D}"/>
    <cellStyle name="Comma 2 6" xfId="306" xr:uid="{DF49A6BD-23B8-4744-B7F2-50F89B080BC1}"/>
    <cellStyle name="Comma 2 6 10" xfId="692" xr:uid="{8605D101-E43A-4815-BD65-1B17AC51729F}"/>
    <cellStyle name="Comma 2 6 10 2" xfId="3398" xr:uid="{1B2F1E26-8446-443A-853E-AE4D70B0B42A}"/>
    <cellStyle name="Comma 2 6 11" xfId="693" xr:uid="{43C35015-2D4E-42F3-9FCA-FEC814BB65D3}"/>
    <cellStyle name="Comma 2 6 11 2" xfId="3399" xr:uid="{463E7330-0D10-440F-B523-493E6CDB48B5}"/>
    <cellStyle name="Comma 2 6 12" xfId="694" xr:uid="{3241D404-CEC1-4B17-B977-731F03F03DF8}"/>
    <cellStyle name="Comma 2 6 12 2" xfId="3400" xr:uid="{9168200D-E6CE-4568-AF82-60C11B28096D}"/>
    <cellStyle name="Comma 2 6 13" xfId="695" xr:uid="{749CF012-2960-4E8B-A4EF-173BEF97173A}"/>
    <cellStyle name="Comma 2 6 13 2" xfId="3401" xr:uid="{1EB2D324-6900-4A31-96B7-19A1844EF2F2}"/>
    <cellStyle name="Comma 2 6 14" xfId="696" xr:uid="{19FC1B4D-62E4-4CEB-ADA9-283A518F6164}"/>
    <cellStyle name="Comma 2 6 14 2" xfId="3402" xr:uid="{A0A315F2-1E73-44C2-8D28-F67B1B4714AB}"/>
    <cellStyle name="Comma 2 6 15" xfId="697" xr:uid="{4FDBE68B-1058-43F9-97F3-3A1835ADC5BC}"/>
    <cellStyle name="Comma 2 6 15 2" xfId="3403" xr:uid="{C768B548-5277-46AE-92E5-9D966D8027D4}"/>
    <cellStyle name="Comma 2 6 16" xfId="698" xr:uid="{3083B413-86C7-4F01-9976-3ACFD0F2C015}"/>
    <cellStyle name="Comma 2 6 16 2" xfId="3404" xr:uid="{B7813046-ABD5-47CF-98B8-4AF6EDD370BF}"/>
    <cellStyle name="Comma 2 6 17" xfId="699" xr:uid="{DAAB7D82-DEA3-430D-A8FA-823183664C44}"/>
    <cellStyle name="Comma 2 6 17 2" xfId="3405" xr:uid="{31E5B890-68D2-4776-B0E3-5E2ACF9AED9A}"/>
    <cellStyle name="Comma 2 6 18" xfId="700" xr:uid="{1ACCC7E9-9A5E-43EF-B8DB-08E8CC6366F5}"/>
    <cellStyle name="Comma 2 6 18 2" xfId="3406" xr:uid="{ABAC558C-55B6-4FE0-867B-9569BE1D82C0}"/>
    <cellStyle name="Comma 2 6 19" xfId="701" xr:uid="{3209C0A5-1732-46E3-BDC5-9D5A47549C1C}"/>
    <cellStyle name="Comma 2 6 19 2" xfId="3407" xr:uid="{A1D72CCF-A5AA-493C-9C2F-86A1AEAAEB7F}"/>
    <cellStyle name="Comma 2 6 2" xfId="702" xr:uid="{04C673DC-16FF-43C1-B619-90E9BB34555C}"/>
    <cellStyle name="Comma 2 6 2 2" xfId="3408" xr:uid="{B7609B80-6C16-4374-B29B-60B7A2FB2BBC}"/>
    <cellStyle name="Comma 2 6 20" xfId="703" xr:uid="{FA616517-5652-423B-BAE3-DCAEA51DEE91}"/>
    <cellStyle name="Comma 2 6 20 2" xfId="3409" xr:uid="{D8FECBCC-9402-4155-A1FA-055274FF86F0}"/>
    <cellStyle name="Comma 2 6 21" xfId="704" xr:uid="{16121E2B-CDA7-4597-BA63-F21D41FD16C6}"/>
    <cellStyle name="Comma 2 6 21 2" xfId="3410" xr:uid="{AEB73653-C4C6-4236-82F3-856EBDF66069}"/>
    <cellStyle name="Comma 2 6 22" xfId="705" xr:uid="{D4C0411F-AD82-4D00-842B-C97D297C9A8F}"/>
    <cellStyle name="Comma 2 6 22 2" xfId="3411" xr:uid="{22D148BB-FA33-4986-960D-B9E6E9CC25D0}"/>
    <cellStyle name="Comma 2 6 23" xfId="706" xr:uid="{9D7FA427-8BF6-4273-8707-24BFAF5D77F4}"/>
    <cellStyle name="Comma 2 6 23 2" xfId="3412" xr:uid="{3E4F7F6E-49B9-40CE-9474-6F0E6193F306}"/>
    <cellStyle name="Comma 2 6 24" xfId="707" xr:uid="{CA7F280F-41DB-4828-AA80-AAA6B87274B7}"/>
    <cellStyle name="Comma 2 6 24 2" xfId="3413" xr:uid="{4CB17DFA-B45A-44E4-9AE0-74430C63FDC3}"/>
    <cellStyle name="Comma 2 6 25" xfId="708" xr:uid="{B85F4069-A711-4111-BD27-F9797F041DA7}"/>
    <cellStyle name="Comma 2 6 25 2" xfId="3414" xr:uid="{67A51404-551B-4EFE-91E9-0633D6614602}"/>
    <cellStyle name="Comma 2 6 26" xfId="709" xr:uid="{8ADAC99A-7124-4BBE-9ACE-0004168F4E08}"/>
    <cellStyle name="Comma 2 6 26 2" xfId="3415" xr:uid="{EB745B60-ED71-4B7B-AFBE-CA9A2C570013}"/>
    <cellStyle name="Comma 2 6 27" xfId="710" xr:uid="{4483E782-991A-421A-BAF5-FC64F31C41EC}"/>
    <cellStyle name="Comma 2 6 27 2" xfId="3416" xr:uid="{1DA32D5B-D626-448F-B025-67C80131409D}"/>
    <cellStyle name="Comma 2 6 28" xfId="711" xr:uid="{C9BBC737-A055-4B55-AA7D-954EB72F0BA2}"/>
    <cellStyle name="Comma 2 6 28 2" xfId="3417" xr:uid="{3B9195E3-8280-40A6-9A04-B61DE676E88C}"/>
    <cellStyle name="Comma 2 6 29" xfId="712" xr:uid="{C7FF15A5-B645-4003-9245-E5EF01F62E2B}"/>
    <cellStyle name="Comma 2 6 29 2" xfId="3418" xr:uid="{3139F82C-B5C5-4B95-84D2-C1591C278538}"/>
    <cellStyle name="Comma 2 6 3" xfId="713" xr:uid="{0EEAB29C-9A04-4E5A-8DF6-CAA139A7E2B3}"/>
    <cellStyle name="Comma 2 6 3 2" xfId="3419" xr:uid="{9E0AB24F-0E89-4FF6-A5F3-A5BB208D2074}"/>
    <cellStyle name="Comma 2 6 30" xfId="714" xr:uid="{BB1B18BE-AB76-43F3-81E4-D6B129F805EF}"/>
    <cellStyle name="Comma 2 6 30 2" xfId="3420" xr:uid="{0263FF0A-9296-484A-9508-2D63E09181E4}"/>
    <cellStyle name="Comma 2 6 31" xfId="715" xr:uid="{F9A2EEA7-20CD-43C7-8695-E7B4A7134F27}"/>
    <cellStyle name="Comma 2 6 31 2" xfId="3421" xr:uid="{4CBE06EE-809B-4A4C-A657-517A9EFED172}"/>
    <cellStyle name="Comma 2 6 32" xfId="716" xr:uid="{FEC1EDC2-E222-495D-992D-EB79E3E69D56}"/>
    <cellStyle name="Comma 2 6 32 2" xfId="3422" xr:uid="{82DFA47C-353C-41F1-A161-888540036FF4}"/>
    <cellStyle name="Comma 2 6 33" xfId="3423" xr:uid="{EE7916CA-9653-4D8D-A213-4C9A7A2B441A}"/>
    <cellStyle name="Comma 2 6 4" xfId="717" xr:uid="{E2B6FB3D-9366-4074-A7C5-354DC11AE99E}"/>
    <cellStyle name="Comma 2 6 4 2" xfId="3424" xr:uid="{CE6C1A35-103F-497A-987A-3A207BE7A3F4}"/>
    <cellStyle name="Comma 2 6 5" xfId="718" xr:uid="{98B9DC37-C5D7-469F-B4CA-6627C0554C65}"/>
    <cellStyle name="Comma 2 6 5 2" xfId="3425" xr:uid="{5E3E8482-5337-423C-86AF-AE12C17C8208}"/>
    <cellStyle name="Comma 2 6 6" xfId="719" xr:uid="{E0C3C434-D307-41CF-874C-0A2B42541F3B}"/>
    <cellStyle name="Comma 2 6 6 2" xfId="3426" xr:uid="{51D44F97-10C0-451B-A442-6D257A653863}"/>
    <cellStyle name="Comma 2 6 7" xfId="720" xr:uid="{1AC85EE1-8CDD-47CE-BB7A-60C0BFF30909}"/>
    <cellStyle name="Comma 2 6 7 2" xfId="3427" xr:uid="{5EDFC148-9A40-4E1D-8974-9477170B4D52}"/>
    <cellStyle name="Comma 2 6 8" xfId="721" xr:uid="{218CEF59-A195-417B-95E4-5F9C7A9E956C}"/>
    <cellStyle name="Comma 2 6 8 2" xfId="3428" xr:uid="{4550CAB1-15A0-40F5-B10E-581EEA11FBDF}"/>
    <cellStyle name="Comma 2 6 9" xfId="722" xr:uid="{E53ED5E3-A357-4F5E-A5DD-77A53159DC52}"/>
    <cellStyle name="Comma 2 6 9 2" xfId="3429" xr:uid="{393822C3-A9B2-4298-A161-5FFAA7C47C7C}"/>
    <cellStyle name="Comma 2 6_Summary by Franchise P1B" xfId="3397" xr:uid="{7CB65C32-9BD9-47FC-AFD1-6341B2A61B8C}"/>
    <cellStyle name="Comma 2 7" xfId="307" xr:uid="{4D791BA0-5A55-4283-BF7F-7812591185CA}"/>
    <cellStyle name="Comma 2 7 10" xfId="723" xr:uid="{4C414B4E-203A-4C97-A538-8A678DB58FE5}"/>
    <cellStyle name="Comma 2 7 10 2" xfId="3431" xr:uid="{9F2D0869-01DE-4D78-8CBB-F0315927E13A}"/>
    <cellStyle name="Comma 2 7 11" xfId="724" xr:uid="{802C8DEC-76E2-417F-A1EB-2AC29D75FF50}"/>
    <cellStyle name="Comma 2 7 11 2" xfId="3432" xr:uid="{5F45E78B-1C9D-4468-842B-34616EC342DA}"/>
    <cellStyle name="Comma 2 7 12" xfId="725" xr:uid="{7D8AA17F-94B4-4AB5-B01E-686BD318BCBA}"/>
    <cellStyle name="Comma 2 7 12 2" xfId="3433" xr:uid="{723871AF-7718-4E4E-BF17-33B1AE2D0F35}"/>
    <cellStyle name="Comma 2 7 13" xfId="726" xr:uid="{FC85A56E-7825-4014-86FE-6E5A20A1ABE5}"/>
    <cellStyle name="Comma 2 7 13 2" xfId="3434" xr:uid="{438F5C65-4D62-4D12-8984-01A7B0D51DD5}"/>
    <cellStyle name="Comma 2 7 14" xfId="727" xr:uid="{7537E15A-A6E8-455C-A583-07FA31017B99}"/>
    <cellStyle name="Comma 2 7 14 2" xfId="3435" xr:uid="{686DC5EE-D571-4E91-8A29-174354B8C415}"/>
    <cellStyle name="Comma 2 7 15" xfId="728" xr:uid="{B73B2788-B2B2-4C43-9EE6-7BE5C134E96F}"/>
    <cellStyle name="Comma 2 7 15 2" xfId="3436" xr:uid="{17537D6B-FC8D-4BBB-96C8-77A61FA4C586}"/>
    <cellStyle name="Comma 2 7 16" xfId="729" xr:uid="{99439953-02B2-41A0-B3EB-959C5CFEB3C5}"/>
    <cellStyle name="Comma 2 7 16 2" xfId="3437" xr:uid="{EFFF0BC3-236F-4AF8-AD74-4EDDB5871647}"/>
    <cellStyle name="Comma 2 7 17" xfId="730" xr:uid="{889CAF1A-1053-4242-93EF-0D800CF0C9FF}"/>
    <cellStyle name="Comma 2 7 17 2" xfId="3438" xr:uid="{7B87EFCF-50EE-4C51-96F0-D37AF1823698}"/>
    <cellStyle name="Comma 2 7 18" xfId="731" xr:uid="{A3045EAE-613A-42C4-BC86-42243C0F1A02}"/>
    <cellStyle name="Comma 2 7 18 2" xfId="3439" xr:uid="{D4E5F73F-0C50-4DD6-89C3-598E786B4161}"/>
    <cellStyle name="Comma 2 7 19" xfId="732" xr:uid="{F9F330EB-E822-4D28-8106-E31C37E66353}"/>
    <cellStyle name="Comma 2 7 19 2" xfId="3440" xr:uid="{D6373AD9-641C-47E9-AE1D-802E5DEE96AC}"/>
    <cellStyle name="Comma 2 7 2" xfId="733" xr:uid="{953FAAFB-B8C5-4535-8AB5-90BF5D4E0C02}"/>
    <cellStyle name="Comma 2 7 2 2" xfId="3441" xr:uid="{1426276F-3C18-48B1-B6A4-7D347CAA62CD}"/>
    <cellStyle name="Comma 2 7 20" xfId="734" xr:uid="{A735E952-20A6-4C95-9093-093F63BA1111}"/>
    <cellStyle name="Comma 2 7 20 2" xfId="3442" xr:uid="{74312D60-CAE3-4BC6-9AEF-F0F0BBE63E72}"/>
    <cellStyle name="Comma 2 7 21" xfId="735" xr:uid="{CA45AAE6-4CDE-49B9-A439-1C62F0EEE9D7}"/>
    <cellStyle name="Comma 2 7 21 2" xfId="3443" xr:uid="{53F2702F-9287-4AC7-B296-B366910A4938}"/>
    <cellStyle name="Comma 2 7 22" xfId="736" xr:uid="{1264648B-3E73-4FEF-9656-1FBCCB1D307B}"/>
    <cellStyle name="Comma 2 7 22 2" xfId="3444" xr:uid="{E29E1818-DB24-4B9C-ACFB-10BF900E9253}"/>
    <cellStyle name="Comma 2 7 23" xfId="737" xr:uid="{926B1314-7E44-4902-A3B1-CA9C5B4EE8ED}"/>
    <cellStyle name="Comma 2 7 23 2" xfId="3445" xr:uid="{6539B957-7A01-4A85-925D-128E28CA2FD7}"/>
    <cellStyle name="Comma 2 7 24" xfId="738" xr:uid="{01B613EB-7AC2-4ED7-AF19-5B95307E414F}"/>
    <cellStyle name="Comma 2 7 24 2" xfId="3446" xr:uid="{5C2AA8A7-8CF9-4B54-9165-03034CD45726}"/>
    <cellStyle name="Comma 2 7 25" xfId="739" xr:uid="{51390B7A-894E-4A39-8D44-49524746C0B5}"/>
    <cellStyle name="Comma 2 7 25 2" xfId="3447" xr:uid="{CD91F007-ACE8-45AB-A3CA-DC06140CE2B2}"/>
    <cellStyle name="Comma 2 7 26" xfId="740" xr:uid="{A82F0F32-2BC3-4BAF-8842-EC46943B3CFF}"/>
    <cellStyle name="Comma 2 7 26 2" xfId="3448" xr:uid="{AF4E1537-F508-4FED-85EF-4DFCDB2ABD94}"/>
    <cellStyle name="Comma 2 7 27" xfId="741" xr:uid="{2ED10C5C-8B2B-4088-BF5F-9D37FB4DB957}"/>
    <cellStyle name="Comma 2 7 27 2" xfId="3449" xr:uid="{95587A55-4CFA-4ED2-B998-AECE4017AA96}"/>
    <cellStyle name="Comma 2 7 28" xfId="742" xr:uid="{7361F4AD-347C-4FAE-B544-7D8E0BA8A650}"/>
    <cellStyle name="Comma 2 7 28 2" xfId="3450" xr:uid="{9BB6C964-4527-4978-BE59-A4FC4E3C3265}"/>
    <cellStyle name="Comma 2 7 29" xfId="743" xr:uid="{0A973860-70BF-42B6-8D26-02EAC0DE3482}"/>
    <cellStyle name="Comma 2 7 29 2" xfId="3451" xr:uid="{2D74BC19-B64E-4936-A0B7-101ED2CE355E}"/>
    <cellStyle name="Comma 2 7 3" xfId="744" xr:uid="{B7ACCF14-BC71-4097-8EDA-684FC41E2C01}"/>
    <cellStyle name="Comma 2 7 3 2" xfId="3452" xr:uid="{72C11AFA-E1D7-4C3A-9267-2DD3FE62EC63}"/>
    <cellStyle name="Comma 2 7 30" xfId="745" xr:uid="{07CA5673-784A-49B7-B857-5F7C93A754CF}"/>
    <cellStyle name="Comma 2 7 30 2" xfId="3453" xr:uid="{605766DA-E051-4B0E-98CD-EEF100F3D139}"/>
    <cellStyle name="Comma 2 7 31" xfId="746" xr:uid="{AE38930E-E3A9-402F-93BB-882FCFE4EBFC}"/>
    <cellStyle name="Comma 2 7 31 2" xfId="3454" xr:uid="{1EE1D918-2E93-485E-9505-0DD4E8D8C42D}"/>
    <cellStyle name="Comma 2 7 32" xfId="747" xr:uid="{BC1F5489-3139-4EC9-A7AC-377325A9BA76}"/>
    <cellStyle name="Comma 2 7 32 2" xfId="3455" xr:uid="{4C9575F6-39FD-415C-A699-28117ACA3971}"/>
    <cellStyle name="Comma 2 7 33" xfId="3456" xr:uid="{6BA8D215-26B0-43E0-AA7A-337C81EA2A01}"/>
    <cellStyle name="Comma 2 7 4" xfId="748" xr:uid="{5D49DE75-9296-4667-9ABD-31397E33C5B0}"/>
    <cellStyle name="Comma 2 7 4 2" xfId="3457" xr:uid="{3683C0BC-81F1-4A60-A886-FCDD4997DCA5}"/>
    <cellStyle name="Comma 2 7 5" xfId="749" xr:uid="{E0CA94CA-1E9A-4079-84DD-4815154C8A94}"/>
    <cellStyle name="Comma 2 7 5 2" xfId="3458" xr:uid="{71171FFB-5C52-4C3F-B5A2-48580CC8EB7A}"/>
    <cellStyle name="Comma 2 7 6" xfId="750" xr:uid="{FE5AAAE4-99A9-4D67-87F0-E31502D9CD3F}"/>
    <cellStyle name="Comma 2 7 6 2" xfId="3459" xr:uid="{73997839-A46B-4BE1-AABC-18AADBB30F75}"/>
    <cellStyle name="Comma 2 7 7" xfId="751" xr:uid="{049A662B-6B76-4E28-83DD-7A236E99CAB8}"/>
    <cellStyle name="Comma 2 7 7 2" xfId="3460" xr:uid="{BFFF156E-3AB2-4FB3-94AB-7EA6661E73C8}"/>
    <cellStyle name="Comma 2 7 8" xfId="752" xr:uid="{B5AEC774-F88C-442B-B955-403CCC628F54}"/>
    <cellStyle name="Comma 2 7 8 2" xfId="3461" xr:uid="{BD7D365A-36AE-4329-A3A6-A1CCA8694371}"/>
    <cellStyle name="Comma 2 7 9" xfId="753" xr:uid="{6D52001C-1706-4D56-9B7F-F87430051463}"/>
    <cellStyle name="Comma 2 7 9 2" xfId="3462" xr:uid="{13AA7847-82F1-4AFA-BABB-1D4C441DEC7F}"/>
    <cellStyle name="Comma 2 7_Summary by Franchise P1B" xfId="3430" xr:uid="{C934D5EE-B609-4760-9BE8-B4826EBA6FF8}"/>
    <cellStyle name="Comma 2 8" xfId="308" xr:uid="{E4274BA4-6D43-4F89-8943-7E01977D9493}"/>
    <cellStyle name="Comma 2 8 10" xfId="754" xr:uid="{8165B6ED-35D6-4FB0-9A31-A6FCF542E9AC}"/>
    <cellStyle name="Comma 2 8 10 2" xfId="3464" xr:uid="{9A02FC88-C3D4-4446-AA27-5CA1B6F2EF10}"/>
    <cellStyle name="Comma 2 8 11" xfId="755" xr:uid="{1283DB3E-6B8C-4B51-8855-FCCC154F5789}"/>
    <cellStyle name="Comma 2 8 11 2" xfId="3465" xr:uid="{EF20AC06-5054-4528-9906-627606E832FB}"/>
    <cellStyle name="Comma 2 8 12" xfId="756" xr:uid="{E45D973F-DDA6-4F10-BC59-69FE3C033110}"/>
    <cellStyle name="Comma 2 8 12 2" xfId="3466" xr:uid="{60513AA7-F72E-4D7C-A179-B894E8839019}"/>
    <cellStyle name="Comma 2 8 13" xfId="757" xr:uid="{E27BF006-E2DD-4C9D-B26A-A6F8D519EA2D}"/>
    <cellStyle name="Comma 2 8 13 2" xfId="3467" xr:uid="{78E4249D-11CB-48E8-8A61-117FBDC9F3DB}"/>
    <cellStyle name="Comma 2 8 14" xfId="758" xr:uid="{E42230A0-2494-462C-AC83-F90230A56349}"/>
    <cellStyle name="Comma 2 8 14 2" xfId="3468" xr:uid="{4778361A-1A25-40F5-9F9B-7DA458FD77D1}"/>
    <cellStyle name="Comma 2 8 15" xfId="759" xr:uid="{C033B00E-D7C3-462D-BC88-FD458B94AA0B}"/>
    <cellStyle name="Comma 2 8 15 2" xfId="3469" xr:uid="{598D379B-9D8D-407C-8913-0065D30E238A}"/>
    <cellStyle name="Comma 2 8 16" xfId="760" xr:uid="{A131ACBC-0BF0-4CC7-A76A-27C41CEB6DEF}"/>
    <cellStyle name="Comma 2 8 16 2" xfId="3470" xr:uid="{AC46581D-E271-4511-8662-8E86E04FEA70}"/>
    <cellStyle name="Comma 2 8 17" xfId="761" xr:uid="{0BC31A02-5B68-4782-9B49-65E6AB612E4D}"/>
    <cellStyle name="Comma 2 8 17 2" xfId="3471" xr:uid="{E1621B86-B183-4494-A45A-1DAF7200AD35}"/>
    <cellStyle name="Comma 2 8 18" xfId="762" xr:uid="{DA9DC3BC-10E0-4D85-B45F-72BF25E808A3}"/>
    <cellStyle name="Comma 2 8 18 2" xfId="3472" xr:uid="{6B0DAD99-29E1-472F-BD1A-DD0DE15DD8C3}"/>
    <cellStyle name="Comma 2 8 19" xfId="763" xr:uid="{68F0D49E-C7F4-420D-AAE3-5B0B1555B2CE}"/>
    <cellStyle name="Comma 2 8 19 2" xfId="3473" xr:uid="{D9F73EEF-1BAF-4C2A-BC61-392128DC9157}"/>
    <cellStyle name="Comma 2 8 2" xfId="764" xr:uid="{DC51E500-5B52-40D1-AA8C-6E4552712C3B}"/>
    <cellStyle name="Comma 2 8 2 2" xfId="3474" xr:uid="{074BB327-8811-4E13-AFBD-C28C03E4F4E5}"/>
    <cellStyle name="Comma 2 8 20" xfId="765" xr:uid="{F94DC44E-30B8-4F3E-BF15-613606FBC6F4}"/>
    <cellStyle name="Comma 2 8 20 2" xfId="3475" xr:uid="{28EA1EDE-3FDB-424F-A4E3-FD8A46DF62F4}"/>
    <cellStyle name="Comma 2 8 21" xfId="766" xr:uid="{264DCDAA-3ACB-46A2-BB78-86C397CD9086}"/>
    <cellStyle name="Comma 2 8 21 2" xfId="3476" xr:uid="{72338C91-2AAA-40D6-A9B2-42D20DCB3775}"/>
    <cellStyle name="Comma 2 8 22" xfId="767" xr:uid="{860A705C-291B-4AD4-A3FE-CB426004B0DC}"/>
    <cellStyle name="Comma 2 8 22 2" xfId="3477" xr:uid="{BDCFD9F2-13B7-4360-9C0B-8CB23BE86E06}"/>
    <cellStyle name="Comma 2 8 23" xfId="768" xr:uid="{B6A014C1-738E-4588-B290-06936A972ED5}"/>
    <cellStyle name="Comma 2 8 23 2" xfId="3478" xr:uid="{4B556307-9A1C-4366-BE7C-EE969FF6E51F}"/>
    <cellStyle name="Comma 2 8 24" xfId="769" xr:uid="{C649258A-1E21-4ECE-832D-9A31E8E0FFA8}"/>
    <cellStyle name="Comma 2 8 24 2" xfId="3479" xr:uid="{F4C3EE05-8994-4075-8374-20DE32887837}"/>
    <cellStyle name="Comma 2 8 25" xfId="770" xr:uid="{53711EDF-3A08-4132-ACE3-F5A81CDCA35C}"/>
    <cellStyle name="Comma 2 8 25 2" xfId="3480" xr:uid="{9EB467E3-35F1-483D-9152-877462C6B29B}"/>
    <cellStyle name="Comma 2 8 26" xfId="771" xr:uid="{9EF6B3D3-3577-4734-A072-D6885991A191}"/>
    <cellStyle name="Comma 2 8 26 2" xfId="3481" xr:uid="{BA39584E-39C5-4B47-B34C-626DDF87F3AF}"/>
    <cellStyle name="Comma 2 8 27" xfId="772" xr:uid="{74147C2E-1A3E-4E57-B863-021BBAF7E681}"/>
    <cellStyle name="Comma 2 8 27 2" xfId="3482" xr:uid="{55559142-5104-42E3-9052-6561478FD410}"/>
    <cellStyle name="Comma 2 8 28" xfId="773" xr:uid="{ABAA7B17-B909-47DB-AD50-02984703E10E}"/>
    <cellStyle name="Comma 2 8 28 2" xfId="3483" xr:uid="{8B411D90-E3B8-4666-93EF-FD802689FEB9}"/>
    <cellStyle name="Comma 2 8 29" xfId="774" xr:uid="{1A28BDF8-4688-43F3-8A49-202A516769AD}"/>
    <cellStyle name="Comma 2 8 29 2" xfId="3484" xr:uid="{6EBA773C-0E65-455B-AFBD-C83D3B439090}"/>
    <cellStyle name="Comma 2 8 3" xfId="775" xr:uid="{4EB80D03-7FB9-44CF-B633-3A5D56E98892}"/>
    <cellStyle name="Comma 2 8 3 2" xfId="3485" xr:uid="{D02B2CE9-ADCA-48B8-9975-1C021B18D8BB}"/>
    <cellStyle name="Comma 2 8 30" xfId="776" xr:uid="{F176A61E-9A3B-4DE9-9A69-4B14367F385C}"/>
    <cellStyle name="Comma 2 8 30 2" xfId="3486" xr:uid="{8A036608-5DAB-4C05-A93C-29358DD59E95}"/>
    <cellStyle name="Comma 2 8 31" xfId="777" xr:uid="{A0BF05DA-7893-4471-894B-AE8CE5BEA3E1}"/>
    <cellStyle name="Comma 2 8 31 2" xfId="3487" xr:uid="{139F42E6-BAEE-4CF7-AD6D-C0A15B4E2E09}"/>
    <cellStyle name="Comma 2 8 32" xfId="778" xr:uid="{DA8E0F34-A1A4-4512-8A5B-29796AD855E4}"/>
    <cellStyle name="Comma 2 8 32 2" xfId="3488" xr:uid="{F868E1AE-543C-4757-8D3C-44DEB6C189FB}"/>
    <cellStyle name="Comma 2 8 33" xfId="3489" xr:uid="{C05D96B7-9A3A-447A-BB39-23E54535EF99}"/>
    <cellStyle name="Comma 2 8 4" xfId="779" xr:uid="{1734B42B-0E15-44E1-873D-C7B503E6565A}"/>
    <cellStyle name="Comma 2 8 4 2" xfId="3490" xr:uid="{61B416AD-D345-45A4-AA63-67682456FD7B}"/>
    <cellStyle name="Comma 2 8 5" xfId="780" xr:uid="{1FA1A84B-AB6A-4388-8C3C-A23CDFCFFFC2}"/>
    <cellStyle name="Comma 2 8 5 2" xfId="3491" xr:uid="{DA09E80C-84A1-4BF4-AD4C-08F4AF2BCF97}"/>
    <cellStyle name="Comma 2 8 6" xfId="781" xr:uid="{ECBAA3BC-8B6A-4AAB-9F77-44F82E26AE23}"/>
    <cellStyle name="Comma 2 8 6 2" xfId="3492" xr:uid="{FBFA1543-CC77-4206-9B75-AD45971B71BD}"/>
    <cellStyle name="Comma 2 8 7" xfId="782" xr:uid="{846B8AC1-E053-482B-A9BF-88A3C0DBCC74}"/>
    <cellStyle name="Comma 2 8 7 2" xfId="3493" xr:uid="{FD60D75C-3072-4AB3-9B76-FFD6CB9BC98E}"/>
    <cellStyle name="Comma 2 8 8" xfId="783" xr:uid="{408877ED-8965-46CA-9DAF-CF9614F7CA2F}"/>
    <cellStyle name="Comma 2 8 8 2" xfId="3494" xr:uid="{1252DFD6-0FED-4F91-9AA4-19633F3C6316}"/>
    <cellStyle name="Comma 2 8 9" xfId="784" xr:uid="{9E43A0FE-F5C4-4ACE-B37E-C12F9AC1DB10}"/>
    <cellStyle name="Comma 2 8 9 2" xfId="3495" xr:uid="{462E7A50-686E-41B9-8BF8-847A50D40527}"/>
    <cellStyle name="Comma 2 8_Summary by Franchise P1B" xfId="3463" xr:uid="{EC5713FB-E082-4B86-83A9-3E76147805A2}"/>
    <cellStyle name="Comma 2 9" xfId="785" xr:uid="{AC14227E-C055-4A49-A951-D70112E5B2BA}"/>
    <cellStyle name="Comma 2 9 10" xfId="786" xr:uid="{2791721E-DA5C-4232-86D0-24ED502EBDF1}"/>
    <cellStyle name="Comma 2 9 10 2" xfId="3496" xr:uid="{A646377A-6B73-4E6D-953E-A388362B0F6C}"/>
    <cellStyle name="Comma 2 9 11" xfId="787" xr:uid="{01A74FFC-3B8F-428A-BE9B-9288E295CDDB}"/>
    <cellStyle name="Comma 2 9 11 2" xfId="3497" xr:uid="{D2019E85-3C21-4E7F-B59A-D1932A70E0BE}"/>
    <cellStyle name="Comma 2 9 12" xfId="788" xr:uid="{2439464E-9CFD-4122-8B4C-E8063E9936BA}"/>
    <cellStyle name="Comma 2 9 12 2" xfId="3498" xr:uid="{FA34D2CD-8490-4F7B-A566-31DE4AC324A9}"/>
    <cellStyle name="Comma 2 9 13" xfId="789" xr:uid="{3C716B93-EB36-43C0-99B8-9980BDF91179}"/>
    <cellStyle name="Comma 2 9 13 2" xfId="3499" xr:uid="{26C5E01D-5276-4BA8-9712-C9DCA0DE2BD9}"/>
    <cellStyle name="Comma 2 9 14" xfId="790" xr:uid="{998E8B80-624C-4C6B-AC36-0F1AC467990D}"/>
    <cellStyle name="Comma 2 9 14 2" xfId="3500" xr:uid="{650E9968-EE65-4370-B618-478F0BC82F7A}"/>
    <cellStyle name="Comma 2 9 15" xfId="791" xr:uid="{53D5F30D-EB6F-4477-A7E8-C63E14371A1C}"/>
    <cellStyle name="Comma 2 9 15 2" xfId="3501" xr:uid="{30A7D9D3-A9A3-4108-B9FF-2B0B3D0111B7}"/>
    <cellStyle name="Comma 2 9 16" xfId="792" xr:uid="{FAED1BE8-6E64-4FE7-A8B6-D0004E64C68A}"/>
    <cellStyle name="Comma 2 9 16 2" xfId="3502" xr:uid="{BCC3112E-AD8E-4C2F-BC5B-C4ADE71877F8}"/>
    <cellStyle name="Comma 2 9 17" xfId="793" xr:uid="{2A3B3598-123B-4357-856D-C92C741EBF3F}"/>
    <cellStyle name="Comma 2 9 17 2" xfId="3503" xr:uid="{8E78FB19-3009-4CA3-950C-AC9D3603D7C4}"/>
    <cellStyle name="Comma 2 9 18" xfId="794" xr:uid="{1F5BD344-C577-4ED1-9101-4D493C60CE9D}"/>
    <cellStyle name="Comma 2 9 18 2" xfId="3504" xr:uid="{ECBF2649-1308-4739-A97F-D755691B389D}"/>
    <cellStyle name="Comma 2 9 19" xfId="795" xr:uid="{AB4DD11F-2FD0-40FE-9EA0-D6E880E7B35C}"/>
    <cellStyle name="Comma 2 9 19 2" xfId="3505" xr:uid="{95E8401E-B338-413C-97E3-33E43523C407}"/>
    <cellStyle name="Comma 2 9 2" xfId="796" xr:uid="{BCACA5A5-73DF-4165-9ADA-39A168C8CD53}"/>
    <cellStyle name="Comma 2 9 2 2" xfId="3506" xr:uid="{E14CB9BA-9115-40EA-981D-F935A38AE832}"/>
    <cellStyle name="Comma 2 9 20" xfId="797" xr:uid="{FFFA7901-0C14-4386-8B78-A2DDD9F2AC82}"/>
    <cellStyle name="Comma 2 9 20 2" xfId="3507" xr:uid="{4867899B-794A-47AF-BEBF-798CC14C8201}"/>
    <cellStyle name="Comma 2 9 21" xfId="798" xr:uid="{B753D7E6-5A62-40B8-B5D6-D9F28FCA20DF}"/>
    <cellStyle name="Comma 2 9 21 2" xfId="3508" xr:uid="{95657FE3-BDF3-4682-B369-045885631E44}"/>
    <cellStyle name="Comma 2 9 22" xfId="799" xr:uid="{7D1CF7B7-94C5-4F6C-8F8C-75A6B250469C}"/>
    <cellStyle name="Comma 2 9 22 2" xfId="3509" xr:uid="{54029875-06DD-45AB-A53C-6F9E137595CA}"/>
    <cellStyle name="Comma 2 9 23" xfId="800" xr:uid="{1E6CF920-995B-4A35-A388-754698C9C057}"/>
    <cellStyle name="Comma 2 9 23 2" xfId="3510" xr:uid="{4BEFBD8C-CA51-4AC5-9D6B-B6E60B8EBA1C}"/>
    <cellStyle name="Comma 2 9 24" xfId="801" xr:uid="{E5C4DB55-91EB-4446-A286-B214834503B4}"/>
    <cellStyle name="Comma 2 9 24 2" xfId="3511" xr:uid="{52639A34-237E-421C-BC34-247C5B2B2B0B}"/>
    <cellStyle name="Comma 2 9 25" xfId="802" xr:uid="{6B8A66A9-3C5F-48C9-8BC9-4ABDAEBD6825}"/>
    <cellStyle name="Comma 2 9 25 2" xfId="3512" xr:uid="{4AFDB88E-7761-4E62-9338-1FA87D53F24C}"/>
    <cellStyle name="Comma 2 9 26" xfId="803" xr:uid="{8AC0CF5C-37CA-4EEE-BC5E-820E3F097B9E}"/>
    <cellStyle name="Comma 2 9 26 2" xfId="3513" xr:uid="{58E0F02F-9F4A-4EA1-92E0-7698407AE218}"/>
    <cellStyle name="Comma 2 9 27" xfId="804" xr:uid="{9C99B9E2-B6CF-41C2-8596-CF489374AB98}"/>
    <cellStyle name="Comma 2 9 27 2" xfId="3514" xr:uid="{0FBDD451-5182-413F-ADDA-938D17702BD9}"/>
    <cellStyle name="Comma 2 9 28" xfId="805" xr:uid="{8DAAD79D-E4AD-4AEB-B193-92416A12EF3A}"/>
    <cellStyle name="Comma 2 9 28 2" xfId="3515" xr:uid="{1A72E6BD-542D-4CC0-BF4B-040A5D3A79FD}"/>
    <cellStyle name="Comma 2 9 29" xfId="806" xr:uid="{BD3E1C3E-8DCE-4044-B3E1-362D95271B89}"/>
    <cellStyle name="Comma 2 9 29 2" xfId="3516" xr:uid="{F18935F6-6A19-4EC1-9947-47C20669DF0F}"/>
    <cellStyle name="Comma 2 9 3" xfId="807" xr:uid="{54BEA047-7CF3-48A3-AF02-F4807F5FD4B9}"/>
    <cellStyle name="Comma 2 9 3 2" xfId="3517" xr:uid="{9C4D870E-388C-4172-A594-0D4189FF0E59}"/>
    <cellStyle name="Comma 2 9 30" xfId="808" xr:uid="{9E132AF7-F37D-4007-B8D3-E9BF0B45C48E}"/>
    <cellStyle name="Comma 2 9 30 2" xfId="3518" xr:uid="{87837597-EA97-4CCC-B371-C1DA1512F7F7}"/>
    <cellStyle name="Comma 2 9 31" xfId="809" xr:uid="{F3EABDFB-FB27-454C-8F3C-38DC7F88CB43}"/>
    <cellStyle name="Comma 2 9 31 2" xfId="3519" xr:uid="{9B16A4F3-0FCA-4E0A-A165-3D94FE0E18D7}"/>
    <cellStyle name="Comma 2 9 32" xfId="810" xr:uid="{C8F9B78E-6D51-4C06-904B-C3AF861FDB97}"/>
    <cellStyle name="Comma 2 9 32 2" xfId="3520" xr:uid="{AE4325AF-A71F-492E-A220-533795E7D3F5}"/>
    <cellStyle name="Comma 2 9 33" xfId="3521" xr:uid="{5C1C29DD-5AF8-4982-A340-8445671B9F82}"/>
    <cellStyle name="Comma 2 9 4" xfId="811" xr:uid="{898985F5-E653-441B-A5C0-4E3DF2FECF7D}"/>
    <cellStyle name="Comma 2 9 4 2" xfId="3522" xr:uid="{B62C605A-DC1B-4824-B9F7-AC6C59AE7855}"/>
    <cellStyle name="Comma 2 9 5" xfId="812" xr:uid="{1870D6D4-8AE6-4744-9929-22C4247669D8}"/>
    <cellStyle name="Comma 2 9 5 2" xfId="3523" xr:uid="{E215AFE1-3F56-4819-AF1E-6D5B9DCEA9AB}"/>
    <cellStyle name="Comma 2 9 6" xfId="813" xr:uid="{A6356436-B139-49F5-85ED-0810754CFB9E}"/>
    <cellStyle name="Comma 2 9 6 2" xfId="3524" xr:uid="{075DD9CC-71EE-4F88-9FD0-BE1C68A17839}"/>
    <cellStyle name="Comma 2 9 7" xfId="814" xr:uid="{F749C92A-4EC9-4CE9-B5C4-BC784F548305}"/>
    <cellStyle name="Comma 2 9 7 2" xfId="3525" xr:uid="{11B22417-7C6E-4CF7-91EF-F7637929893B}"/>
    <cellStyle name="Comma 2 9 8" xfId="815" xr:uid="{E14186DF-776C-4CEB-B12C-31E1B7C069F8}"/>
    <cellStyle name="Comma 2 9 8 2" xfId="3526" xr:uid="{FAC0A2AB-5786-4113-9178-8C1FD96765C7}"/>
    <cellStyle name="Comma 2 9 9" xfId="816" xr:uid="{02166C5D-F2A6-4AD5-A097-F6B090A3E906}"/>
    <cellStyle name="Comma 2 9 9 2" xfId="3527" xr:uid="{B80C9385-D59B-483A-9311-43C2A096EC82}"/>
    <cellStyle name="Comma 2_2011 Product Franchise Mapping" xfId="817" xr:uid="{28C36EF8-60C0-4BC2-8774-3CF7CB41F446}"/>
    <cellStyle name="Comma 20" xfId="332" xr:uid="{99C8EA7D-FA50-4640-9F3D-3CCFD097B3C1}"/>
    <cellStyle name="Comma 20 2" xfId="818" xr:uid="{3CEF8359-1847-46EF-989C-7A3926C7A756}"/>
    <cellStyle name="Comma 20 2 2" xfId="2556" xr:uid="{2B8F6FEA-BA8D-48C4-9748-70552735560B}"/>
    <cellStyle name="Comma 20 2 2 2" xfId="2654" xr:uid="{AC764A3C-A682-4B6E-A1B7-BB4469CF8D71}"/>
    <cellStyle name="Comma 20 2 3" xfId="2653" xr:uid="{EF5B9FEB-3CF6-4EA8-936A-041F400CC148}"/>
    <cellStyle name="Comma 20 2 4" xfId="8229" xr:uid="{A1957851-4051-44F1-BA5E-40E8694A74AB}"/>
    <cellStyle name="Comma 20 3" xfId="819" xr:uid="{16BD3FD6-3FAC-41E4-AEC2-5C1FDEAB0803}"/>
    <cellStyle name="Comma 20 4" xfId="2472" xr:uid="{4A0CA866-3C4D-48D8-9BB9-2C6A8953192F}"/>
    <cellStyle name="Comma 20 4 2" xfId="2573" xr:uid="{89A7EB86-0855-4949-B33E-90204B4575B6}"/>
    <cellStyle name="Comma 20 4 2 2" xfId="2656" xr:uid="{E05BE11F-095C-4D7B-A25C-E68A283FA984}"/>
    <cellStyle name="Comma 20 4 3" xfId="2655" xr:uid="{6F383BA2-DACA-43C9-B868-5166B6C0BCE6}"/>
    <cellStyle name="Comma 20 4 4" xfId="8255" xr:uid="{7352BA0E-10E4-4561-83FD-EABD4252CD91}"/>
    <cellStyle name="Comma 20 5" xfId="2553" xr:uid="{5D8110E8-D7CA-4F34-B612-4E4CCF91B6A7}"/>
    <cellStyle name="Comma 20 5 2" xfId="2657" xr:uid="{ED4EAB33-7793-4CBB-93A0-03F1E59CE267}"/>
    <cellStyle name="Comma 20 6" xfId="2652" xr:uid="{83A9C3A6-96D7-42D1-8728-00E699455976}"/>
    <cellStyle name="Comma 20 7" xfId="8226" xr:uid="{59C0160D-2434-4A0D-990B-D876148F5FE2}"/>
    <cellStyle name="Comma 21" xfId="820" xr:uid="{A1F33FEC-5141-471A-9747-A54155D2DFA0}"/>
    <cellStyle name="Comma 21 2" xfId="2557" xr:uid="{EDCF85A6-78D6-4FDB-9F27-0710E848A7EF}"/>
    <cellStyle name="Comma 21 2 2" xfId="2659" xr:uid="{48C91D3C-0FB0-419A-9160-7552B410F17D}"/>
    <cellStyle name="Comma 21 3" xfId="2658" xr:uid="{08286AC5-B5BD-4E99-8035-AA69A515A25C}"/>
    <cellStyle name="Comma 21 4" xfId="8230" xr:uid="{6C639DE4-DEB2-4629-980D-4589B1369358}"/>
    <cellStyle name="Comma 22" xfId="821" xr:uid="{9FC6B51C-E9C5-4B59-8D5F-4744018C8C14}"/>
    <cellStyle name="Comma 23" xfId="822" xr:uid="{9538BA6A-8DA9-4326-B965-8616ECEDE8F7}"/>
    <cellStyle name="Comma 24" xfId="823" xr:uid="{3DC62CE8-7192-4493-A295-9C4D31D1B3FF}"/>
    <cellStyle name="Comma 25" xfId="824" xr:uid="{E94C7155-878B-4F4D-80E6-72D15D6D6727}"/>
    <cellStyle name="Comma 26" xfId="825" xr:uid="{04382577-906E-46E4-99E8-C1C200B2C05D}"/>
    <cellStyle name="Comma 27" xfId="826" xr:uid="{E0CAEFBB-43AA-420C-88B3-767F5D012227}"/>
    <cellStyle name="Comma 28" xfId="827" xr:uid="{8BF4FA4F-456D-44C2-83F7-E3303B07B56C}"/>
    <cellStyle name="Comma 29" xfId="828" xr:uid="{7B7C6B9F-6EC6-4B88-921D-5D987BF961AD}"/>
    <cellStyle name="Comma 3" xfId="151" xr:uid="{4EB4B009-FFCE-494E-880D-7016CE01DC98}"/>
    <cellStyle name="Comma 3 2" xfId="309" xr:uid="{EE7DB2F9-8AB0-4824-937E-556E173FA71F}"/>
    <cellStyle name="Comma 3 2 2" xfId="829" xr:uid="{656B2AE8-E2B4-4B87-85C5-3E3B934F9EEB}"/>
    <cellStyle name="Comma 3 2 2 2" xfId="3528" xr:uid="{FDF95BF3-CCC6-41D2-9E6C-EF3C3C0E6D80}"/>
    <cellStyle name="Comma 3 2 3" xfId="2589" xr:uid="{F56951A8-0E43-4426-8AF5-389758F3CF11}"/>
    <cellStyle name="Comma 3 3" xfId="310" xr:uid="{58DD91B2-9621-405C-9C65-47AFFED56451}"/>
    <cellStyle name="Comma 3 3 2" xfId="3529" xr:uid="{06E34EEB-4D12-46F3-85B0-094BE753A12B}"/>
    <cellStyle name="Comma 3 4" xfId="2511" xr:uid="{A1AB9A94-882E-4B17-9028-7CC4DBEA6831}"/>
    <cellStyle name="Comma 3_2012 Standard Costs 02Jul2012" xfId="311" xr:uid="{179A7C06-D232-48B7-B73B-A868DCD4DEF1}"/>
    <cellStyle name="Comma 30" xfId="830" xr:uid="{E7579AE6-565B-41F4-B6BD-062FA414E49D}"/>
    <cellStyle name="Comma 31" xfId="831" xr:uid="{F41C2A5C-D4F5-4C99-BE7D-A8EF14215CEA}"/>
    <cellStyle name="Comma 32" xfId="832" xr:uid="{2BA4C078-3894-4E53-942C-EF91A864B745}"/>
    <cellStyle name="Comma 33" xfId="833" xr:uid="{77442C6F-1A2E-4EA4-9F61-A134D144BADE}"/>
    <cellStyle name="Comma 34" xfId="834" xr:uid="{274DFEC8-ADFE-4070-828A-21DC5B66239A}"/>
    <cellStyle name="Comma 35" xfId="835" xr:uid="{AD31E4BA-F6CD-4033-8DFF-B9EEA0217293}"/>
    <cellStyle name="Comma 36" xfId="836" xr:uid="{479F7089-A004-41BD-8713-79DB5AA6472F}"/>
    <cellStyle name="Comma 37" xfId="837" xr:uid="{9CBB8CF6-F59C-4B28-9A51-35229DB1FB75}"/>
    <cellStyle name="Comma 38" xfId="838" xr:uid="{CFABC8CE-922D-41D9-BEA6-E88B56BB40DA}"/>
    <cellStyle name="Comma 39" xfId="839" xr:uid="{D82BE2AC-DF06-4830-A6BA-266F41E5C388}"/>
    <cellStyle name="Comma 4" xfId="152" xr:uid="{808FC6E5-B8C3-40DB-A93B-1E53CBA2A3CB}"/>
    <cellStyle name="Comma 4 2" xfId="153" xr:uid="{97AD5335-3103-462F-A4C0-9D5AD2263210}"/>
    <cellStyle name="Comma 4 2 2" xfId="840" xr:uid="{CB0B9688-6E6B-4C3E-9AF5-52BDACF7B7EE}"/>
    <cellStyle name="Comma 4 2 2 2" xfId="3530" xr:uid="{50AD684B-FA8F-4A30-9697-6F84915E96B4}"/>
    <cellStyle name="Comma 4 2 3" xfId="3531" xr:uid="{642D6672-4C97-4CAD-B316-DB2F5FBAA968}"/>
    <cellStyle name="Comma 4 3" xfId="3532" xr:uid="{98EC19EA-2F07-4E54-B151-FDD6A0A5F4FD}"/>
    <cellStyle name="Comma 40" xfId="841" xr:uid="{4593F8FA-B3EE-4480-A1A8-60B0763198C0}"/>
    <cellStyle name="Comma 41" xfId="842" xr:uid="{D1BA193F-D717-484C-B770-CEF39BAB72BF}"/>
    <cellStyle name="Comma 41 2" xfId="2558" xr:uid="{502EB9CF-4638-4808-BA4B-1C2EC2ECAE8F}"/>
    <cellStyle name="Comma 41 2 2" xfId="2661" xr:uid="{69336865-A5B4-4ECA-B2A9-14D470C4318D}"/>
    <cellStyle name="Comma 41 3" xfId="2660" xr:uid="{AE0528C0-B0C0-46DF-9A01-15D5EFFB7ACF}"/>
    <cellStyle name="Comma 41 4" xfId="8231" xr:uid="{A4416173-B52A-4D4B-AB83-17AD771C76D0}"/>
    <cellStyle name="Comma 42" xfId="843" xr:uid="{83E6374F-BC0A-465B-95AB-15528F902745}"/>
    <cellStyle name="Comma 42 2" xfId="2559" xr:uid="{99567DFF-1A45-484C-ADE5-A1E79E7E31FA}"/>
    <cellStyle name="Comma 42 2 2" xfId="2663" xr:uid="{6CD53D41-B336-49F7-8666-D2BF7615F751}"/>
    <cellStyle name="Comma 42 3" xfId="2662" xr:uid="{5448A5B6-56DB-4929-8767-12B7BD35EAA2}"/>
    <cellStyle name="Comma 42 4" xfId="8232" xr:uid="{11C0D02E-39A0-402D-9DC4-4259F9DD0208}"/>
    <cellStyle name="Comma 43" xfId="844" xr:uid="{041D9231-8400-42AF-B7D8-FAC0BDDADE43}"/>
    <cellStyle name="Comma 44" xfId="2474" xr:uid="{730B3181-46E0-420B-BEF3-5DEB3F759FA6}"/>
    <cellStyle name="Comma 44 2" xfId="2574" xr:uid="{3F16D150-0B53-44E9-B147-AD1ED812CB38}"/>
    <cellStyle name="Comma 44 3" xfId="8940" xr:uid="{12DA6B52-044F-4BF0-8BA7-2547349FF88E}"/>
    <cellStyle name="Comma 45" xfId="2482" xr:uid="{70DFCE5A-FBAF-4E64-B356-8638E149531C}"/>
    <cellStyle name="Comma 45 2" xfId="2578" xr:uid="{2769AD3A-3EE2-4F5E-91A5-9A3EE6E57FBA}"/>
    <cellStyle name="Comma 45 2 2" xfId="2665" xr:uid="{CCE154D8-DCE9-48B3-8C4B-5024F4D0129A}"/>
    <cellStyle name="Comma 45 3" xfId="2664" xr:uid="{8F0994A0-C3AA-4259-8CF6-E9DC8DA83D42}"/>
    <cellStyle name="Comma 45 4" xfId="8257" xr:uid="{ED306D7E-0229-4CEE-90F0-2BB35C3C9B97}"/>
    <cellStyle name="Comma 46" xfId="2590" xr:uid="{3164B1DF-10D8-4095-972A-DCA9C0D65B32}"/>
    <cellStyle name="Comma 46 2" xfId="2666" xr:uid="{5D47E6E0-20F6-403C-8C8F-BA7878408F21}"/>
    <cellStyle name="Comma 47" xfId="3533" xr:uid="{89C5CC8D-99DC-47BD-85EC-ED17BC8395A1}"/>
    <cellStyle name="Comma 48" xfId="3534" xr:uid="{9B463865-9616-47DC-85F1-14C63BD08436}"/>
    <cellStyle name="Comma 49" xfId="3535" xr:uid="{CAAA4388-563D-45E7-BDEA-5DBB42BC2863}"/>
    <cellStyle name="Comma 5" xfId="154" xr:uid="{FD7D5337-C4B0-4C59-A77D-C7D779724AF8}"/>
    <cellStyle name="Comma 5 10" xfId="845" xr:uid="{6358DD05-B6C1-4B29-939F-BF36EAA31EDE}"/>
    <cellStyle name="Comma 5 10 2" xfId="3536" xr:uid="{8069E623-6887-49D7-AD52-975836F3E3A9}"/>
    <cellStyle name="Comma 5 11" xfId="846" xr:uid="{EEB39ED0-88C6-46A9-9F32-209FB15C9FD4}"/>
    <cellStyle name="Comma 5 11 2" xfId="3537" xr:uid="{7BDC5C47-B394-4F63-B1EA-6D39A3F285CC}"/>
    <cellStyle name="Comma 5 12" xfId="847" xr:uid="{FBB886A9-379A-41D5-8B05-CC83B1A13E3C}"/>
    <cellStyle name="Comma 5 12 2" xfId="3538" xr:uid="{250B20CC-FF7B-4AE5-A195-C1F8F21DB11B}"/>
    <cellStyle name="Comma 5 13" xfId="848" xr:uid="{06E87A03-9190-4F7C-91BF-1903D4A8CF4D}"/>
    <cellStyle name="Comma 5 13 2" xfId="3539" xr:uid="{90F10732-0877-46E6-A35C-DE578EB2DA06}"/>
    <cellStyle name="Comma 5 14" xfId="849" xr:uid="{4157BAB1-9157-4040-AE9F-958B38424F19}"/>
    <cellStyle name="Comma 5 14 2" xfId="3540" xr:uid="{324DDB4D-7E07-4BC2-B439-23EBAC224652}"/>
    <cellStyle name="Comma 5 15" xfId="850" xr:uid="{9AF1DA52-70A4-4996-A49F-85CFDA6CC29E}"/>
    <cellStyle name="Comma 5 15 2" xfId="3541" xr:uid="{4799D206-58CA-44E6-89C8-4473EEAC4AD6}"/>
    <cellStyle name="Comma 5 16" xfId="851" xr:uid="{1540D88D-12AB-4082-8F3C-B56F15961F29}"/>
    <cellStyle name="Comma 5 16 2" xfId="3542" xr:uid="{75BCD259-3FFF-455D-9BE0-EBCD98214DD6}"/>
    <cellStyle name="Comma 5 17" xfId="852" xr:uid="{CC186BCE-E296-429D-B31B-BFB921D17677}"/>
    <cellStyle name="Comma 5 17 2" xfId="3543" xr:uid="{58BEB572-4636-4EB9-92E2-2E87473F0813}"/>
    <cellStyle name="Comma 5 18" xfId="853" xr:uid="{3AAEC70D-7167-4878-A8A8-9F214603167B}"/>
    <cellStyle name="Comma 5 18 2" xfId="3544" xr:uid="{93543A06-BC65-48A1-BA85-AFF2F293DC30}"/>
    <cellStyle name="Comma 5 19" xfId="854" xr:uid="{898CDF47-3B89-4CF4-84BB-E58196E3129C}"/>
    <cellStyle name="Comma 5 19 2" xfId="3545" xr:uid="{1B5B5291-2B4E-4A9D-A269-949491E982E1}"/>
    <cellStyle name="Comma 5 2" xfId="855" xr:uid="{8B9D3F4B-9017-4AB3-BA80-A0C61638AA96}"/>
    <cellStyle name="Comma 5 2 2" xfId="3546" xr:uid="{ECE4333C-2A97-45C6-ACED-BACB9C3C4C89}"/>
    <cellStyle name="Comma 5 20" xfId="856" xr:uid="{9430A2D2-F742-4AEC-9A80-3EC0EC2C4B00}"/>
    <cellStyle name="Comma 5 20 2" xfId="3547" xr:uid="{C5EF9B11-4EEC-4E06-8F6C-B02C67CE9BC3}"/>
    <cellStyle name="Comma 5 21" xfId="857" xr:uid="{5AFF46EA-493A-494F-B745-B1747F38B907}"/>
    <cellStyle name="Comma 5 21 2" xfId="3548" xr:uid="{40F1DCF2-31C2-4F30-A1D3-A15EA9B39177}"/>
    <cellStyle name="Comma 5 22" xfId="858" xr:uid="{76367BFD-17BC-48CE-BFE6-436AF7B98BCF}"/>
    <cellStyle name="Comma 5 22 2" xfId="3549" xr:uid="{F139F162-C216-4FF8-B67C-D74CFAB5590C}"/>
    <cellStyle name="Comma 5 23" xfId="859" xr:uid="{8C397E9C-B96F-4D50-9813-B603652D64D1}"/>
    <cellStyle name="Comma 5 23 2" xfId="3550" xr:uid="{A6025158-5C3C-4BBE-BDE5-2032D97498F9}"/>
    <cellStyle name="Comma 5 24" xfId="860" xr:uid="{DA6E61AB-CCA0-46DD-A57C-587F3D72FA2B}"/>
    <cellStyle name="Comma 5 24 2" xfId="3551" xr:uid="{A3361BAF-805A-438A-AFC1-9BF0E27E5630}"/>
    <cellStyle name="Comma 5 25" xfId="861" xr:uid="{AD9121B5-6CC0-4BD9-AEF4-E6BBF2D47FD0}"/>
    <cellStyle name="Comma 5 25 2" xfId="3552" xr:uid="{425C25D8-8BB8-4829-A41E-3A736E985BB5}"/>
    <cellStyle name="Comma 5 26" xfId="862" xr:uid="{59FA022C-A5C2-4B12-9394-BA442B3FDEE3}"/>
    <cellStyle name="Comma 5 26 2" xfId="3553" xr:uid="{E6AA72BB-3E06-492E-8004-182A987B7107}"/>
    <cellStyle name="Comma 5 27" xfId="863" xr:uid="{8C12A0BF-5E7A-453B-844A-86CAB777A573}"/>
    <cellStyle name="Comma 5 27 2" xfId="3554" xr:uid="{16A7CF7F-B5EE-4DF3-9007-F064147CDDFC}"/>
    <cellStyle name="Comma 5 28" xfId="864" xr:uid="{602078CA-49CF-4583-A31C-468B920985C5}"/>
    <cellStyle name="Comma 5 28 2" xfId="3555" xr:uid="{989F205C-524A-4D01-ABBA-AB67F9B76EA7}"/>
    <cellStyle name="Comma 5 29" xfId="865" xr:uid="{45DD0C55-D673-4F36-A3E0-E12289479BC2}"/>
    <cellStyle name="Comma 5 29 2" xfId="3556" xr:uid="{7D506E70-BB3E-4570-985D-13C345BDCA17}"/>
    <cellStyle name="Comma 5 3" xfId="866" xr:uid="{1712B525-F8F9-4508-8A1F-EBD50310D1F2}"/>
    <cellStyle name="Comma 5 3 2" xfId="3557" xr:uid="{E12F2125-E2DD-4513-AA02-D7EDB217A2C9}"/>
    <cellStyle name="Comma 5 30" xfId="3558" xr:uid="{21DDA5D3-D871-407D-B6B4-3B81AE42AE76}"/>
    <cellStyle name="Comma 5 4" xfId="867" xr:uid="{3ED34D58-D8B3-47DA-904B-B85E24E9FD68}"/>
    <cellStyle name="Comma 5 4 2" xfId="3559" xr:uid="{64B63CC0-803D-44A9-B9E4-ED50718BC10F}"/>
    <cellStyle name="Comma 5 5" xfId="868" xr:uid="{41984E33-FE59-4C02-809E-3B3B4A3D65A4}"/>
    <cellStyle name="Comma 5 5 2" xfId="3560" xr:uid="{6A8A0CC7-BF2D-48AB-BCDE-6F0AEAA96704}"/>
    <cellStyle name="Comma 5 6" xfId="869" xr:uid="{94C29B8C-6BA4-4610-950B-D10A69F26DCD}"/>
    <cellStyle name="Comma 5 6 2" xfId="3561" xr:uid="{4EF34118-DDE1-4350-959B-F5624B7F053B}"/>
    <cellStyle name="Comma 5 7" xfId="870" xr:uid="{DEBF84AB-8A78-457B-9428-FB3F130F6D31}"/>
    <cellStyle name="Comma 5 7 2" xfId="3562" xr:uid="{D56FAD1B-DEE5-4183-89CE-FEB97E90454D}"/>
    <cellStyle name="Comma 5 8" xfId="871" xr:uid="{5A82697B-25AE-4669-930D-97DB06A23306}"/>
    <cellStyle name="Comma 5 8 2" xfId="3563" xr:uid="{B695AEEF-4341-44E0-9058-CCBEA0A5B11C}"/>
    <cellStyle name="Comma 5 9" xfId="872" xr:uid="{07652DBD-2051-4C70-902D-202AC565032E}"/>
    <cellStyle name="Comma 5 9 2" xfId="3564" xr:uid="{05D6A9FA-8904-4CD2-ADB0-23980CB9D56A}"/>
    <cellStyle name="Comma 50" xfId="136" xr:uid="{C43DC94B-7063-483D-9A2A-5760DFD8BBE6}"/>
    <cellStyle name="Comma 51" xfId="8270" xr:uid="{68983EE8-A60B-4C9E-96E1-D20264D381BA}"/>
    <cellStyle name="Comma 52" xfId="8369" xr:uid="{D656B8B7-930D-4745-97DD-03B4D21B6BEF}"/>
    <cellStyle name="Comma 53" xfId="8266" xr:uid="{6A56C9E6-3DE8-4604-A95C-5DAC7FF99540}"/>
    <cellStyle name="Comma 54" xfId="8792" xr:uid="{0DFE5C53-02F4-4663-B5CB-24104E7A63D6}"/>
    <cellStyle name="Comma 55" xfId="8419" xr:uid="{979DC3DD-67E9-4674-8297-A9E63EF78AAC}"/>
    <cellStyle name="Comma 56" xfId="8745" xr:uid="{1AA50017-0CE0-4A28-8722-3601227C5C71}"/>
    <cellStyle name="Comma 57" xfId="8939" xr:uid="{6200A722-3570-4848-9F90-CB1DC51C6976}"/>
    <cellStyle name="Comma 58" xfId="9500" xr:uid="{6161CBD1-3ACB-446D-B30C-12924022F6E8}"/>
    <cellStyle name="Comma 59" xfId="9990" xr:uid="{62F869BC-6497-4276-B4C8-88FF553C5F5D}"/>
    <cellStyle name="Comma 6" xfId="155" xr:uid="{7B1B87C6-739F-4988-812E-2C2E44E4BA13}"/>
    <cellStyle name="Comma 6 10" xfId="873" xr:uid="{A109EA23-6518-4334-81E1-5A3A614458D9}"/>
    <cellStyle name="Comma 6 10 2" xfId="3565" xr:uid="{4F14EA25-476B-4FB5-868C-742121A11C1D}"/>
    <cellStyle name="Comma 6 11" xfId="874" xr:uid="{2F6F7AA0-E62F-40B1-A580-1B6EAD177F3F}"/>
    <cellStyle name="Comma 6 11 2" xfId="3566" xr:uid="{0937AD7E-FC05-4503-B54A-8D65F945E20F}"/>
    <cellStyle name="Comma 6 12" xfId="875" xr:uid="{0B09B6C7-18AC-4D36-AAF8-F39BB05F209F}"/>
    <cellStyle name="Comma 6 13" xfId="3567" xr:uid="{F2CBAF0B-B317-4F56-8726-F424095F7221}"/>
    <cellStyle name="Comma 6 2" xfId="312" xr:uid="{65B757FB-CD29-4B33-882A-1FCAB328EA9F}"/>
    <cellStyle name="Comma 6 2 2" xfId="3568" xr:uid="{CE354637-314A-444C-8C1D-169109C9A2E5}"/>
    <cellStyle name="Comma 6 3" xfId="313" xr:uid="{000AEAEB-A045-4B72-932E-C99CF9C8005E}"/>
    <cellStyle name="Comma 6 3 2" xfId="3569" xr:uid="{6276A09C-9C3C-4D79-A351-1900705FFA4C}"/>
    <cellStyle name="Comma 6 4" xfId="314" xr:uid="{846FF9F9-B01F-4449-8559-DCEB437E034A}"/>
    <cellStyle name="Comma 6 4 2" xfId="3570" xr:uid="{AC46BE24-6672-430B-AB1A-043CF697C690}"/>
    <cellStyle name="Comma 6 5" xfId="315" xr:uid="{B0AC4D15-02CE-405F-83A0-2CF111184D70}"/>
    <cellStyle name="Comma 6 5 2" xfId="3571" xr:uid="{41537436-D20B-49E1-ACE4-DDB9C633A55D}"/>
    <cellStyle name="Comma 6 6" xfId="316" xr:uid="{3C6BDF9C-74D0-4918-A679-C0315FAB389B}"/>
    <cellStyle name="Comma 6 6 2" xfId="3572" xr:uid="{2831CA90-8DB7-484B-9208-1EC842FB9E13}"/>
    <cellStyle name="Comma 6 7" xfId="317" xr:uid="{8CC20BB2-58CE-409B-A97B-C68A0D23F26B}"/>
    <cellStyle name="Comma 6 7 2" xfId="3573" xr:uid="{E5B61C4B-DB81-4FC9-BFBB-0DE6E43002D6}"/>
    <cellStyle name="Comma 6 8" xfId="318" xr:uid="{D171C3F6-D3BB-49BB-87C8-7DE2082DDBB7}"/>
    <cellStyle name="Comma 6 8 2" xfId="3574" xr:uid="{D934442F-5630-44AD-8009-2A20B91F9E72}"/>
    <cellStyle name="Comma 6 9" xfId="876" xr:uid="{548ACCBA-EB9A-4C08-96E0-DF0383AA64AC}"/>
    <cellStyle name="Comma 6 9 2" xfId="3575" xr:uid="{470A201E-B480-4EB9-86CE-B2A05F3B326E}"/>
    <cellStyle name="Comma 60" xfId="9736" xr:uid="{E3B3D441-15A3-4236-AD9B-5BD3B3BD8A3D}"/>
    <cellStyle name="Comma 61" xfId="10010" xr:uid="{82E14887-7A62-4C44-918E-F6BBAF7341C7}"/>
    <cellStyle name="Comma 62" xfId="10033" xr:uid="{83651291-7248-41DE-89FB-0CF3AE91E044}"/>
    <cellStyle name="Comma 63" xfId="10009" xr:uid="{DEB2E7C0-ED26-4A33-B88E-BD8BA52FD214}"/>
    <cellStyle name="Comma 64" xfId="10034" xr:uid="{F7ACDE84-863B-4838-955A-DF25696DBE2D}"/>
    <cellStyle name="Comma 7" xfId="156" xr:uid="{390DCC8B-43BA-4BDD-86AE-64659EDF8D34}"/>
    <cellStyle name="Comma 7 2" xfId="319" xr:uid="{93381AEA-D4E2-4025-B880-D564740C6047}"/>
    <cellStyle name="Comma 7 3" xfId="320" xr:uid="{B066A5ED-BFE4-43AB-A050-11FDCCDDFEF9}"/>
    <cellStyle name="Comma 7 4" xfId="321" xr:uid="{4F52D5D1-DDF8-4704-A2C2-B166E40DCF22}"/>
    <cellStyle name="Comma 7 5" xfId="322" xr:uid="{E7002761-8110-4F7D-BB5A-A56F09987A70}"/>
    <cellStyle name="Comma 7 6" xfId="323" xr:uid="{849A0EFE-D121-4CD9-B947-0741535C2AC3}"/>
    <cellStyle name="Comma 7 7" xfId="324" xr:uid="{6068CC3D-048B-43FA-A6F7-1E8AF211E32D}"/>
    <cellStyle name="Comma 7 8" xfId="325" xr:uid="{6F04FED3-5ED6-4576-A588-EE57DA97F524}"/>
    <cellStyle name="Comma 7 9" xfId="2541" xr:uid="{A1710A28-757F-45EF-BBF6-0037EC3E1A8C}"/>
    <cellStyle name="Comma 8" xfId="157" xr:uid="{4C68515E-1DD5-48D8-AA36-60C0E761DEF1}"/>
    <cellStyle name="Comma 8 2" xfId="2542" xr:uid="{B551F7B7-07A7-4049-AA04-DF2207C82834}"/>
    <cellStyle name="Comma 9" xfId="158" xr:uid="{C81CC41A-6B70-47C2-ADEB-AB107617BF9F}"/>
    <cellStyle name="Comma 9 2" xfId="2543" xr:uid="{FB2C84B0-4E17-464D-9B5E-1E91E7A42C72}"/>
    <cellStyle name="Comma Input" xfId="3576" xr:uid="{CD82D58C-F30A-4058-B539-6F2C2F29C81A}"/>
    <cellStyle name="comma[0]" xfId="3577" xr:uid="{ADBB12D2-0117-400C-80A3-9E09F8A161DF}"/>
    <cellStyle name="Comma0" xfId="3578" xr:uid="{04CD9DD3-2F3A-45E6-A637-200222FDCBDF}"/>
    <cellStyle name="Comma0 - Style1" xfId="3579" xr:uid="{79E362C5-E2B0-49B2-A875-6A66E47E34D3}"/>
    <cellStyle name="Comma1" xfId="3580" xr:uid="{A74D7498-7C05-4124-9AB3-EE3A74FE78A9}"/>
    <cellStyle name="Comma2" xfId="3581" xr:uid="{68DC3FC2-EF28-4151-B409-52BCE1FF5833}"/>
    <cellStyle name="Company" xfId="3582" xr:uid="{A842EA15-80F7-4AB6-A97E-B10473756A63}"/>
    <cellStyle name="CompanyName" xfId="3583" xr:uid="{54445E33-F36E-4B3A-865D-ECFB06C4BCF3}"/>
    <cellStyle name="Controlecel" xfId="159" xr:uid="{1B6B8B3C-788D-4E75-B809-99995A28DFE7}"/>
    <cellStyle name="Copied" xfId="3584" xr:uid="{8C138572-6D97-44FF-ABF8-CA44049024D8}"/>
    <cellStyle name="COST1" xfId="3585" xr:uid="{0A356A84-E1F9-4FCC-A3B9-A5A74E7211FD}"/>
    <cellStyle name="ct" xfId="3586" xr:uid="{1F387A95-95EE-49A4-AFEC-556651434F35}"/>
    <cellStyle name="ct2" xfId="3587" xr:uid="{A950B57E-FE20-419E-8F80-EEBA07AAD765}"/>
    <cellStyle name="cur" xfId="3588" xr:uid="{DF2BD8BE-E647-40DE-9ABA-EE0A1957C244}"/>
    <cellStyle name="CurRatio" xfId="3589" xr:uid="{DDE1E737-FE27-42C0-A857-880D689528D9}"/>
    <cellStyle name="Curren - Style1" xfId="3590" xr:uid="{069A28A0-CA11-44C2-BCED-A0E9D129A9A4}"/>
    <cellStyle name="Curren - Style2" xfId="3591" xr:uid="{899C74F2-586F-4FD6-9345-05D404D37420}"/>
    <cellStyle name="Curren - Style3" xfId="3592" xr:uid="{0514B929-4EBC-435D-9A06-D1700B6B4B1E}"/>
    <cellStyle name="Curren - Style4" xfId="3593" xr:uid="{9541FB63-ACBC-4CD3-AFE0-CB7BC9CC1CD1}"/>
    <cellStyle name="Curren - Style5" xfId="3594" xr:uid="{AE47B330-BF33-4482-AB4F-0CE3F828DE1A}"/>
    <cellStyle name="Curren - Style6" xfId="3595" xr:uid="{7F96852F-BEE1-4484-9C85-01067DD90624}"/>
    <cellStyle name="Currency" xfId="2" builtinId="4"/>
    <cellStyle name="Currency ($)" xfId="3596" xr:uid="{ADB84179-079A-451E-887E-346D9E92ACC4}"/>
    <cellStyle name="Currency [0.00]" xfId="3597" xr:uid="{75D26AFA-7D27-40B5-89F0-D825CA087052}"/>
    <cellStyle name="Currency [0] 2" xfId="877" xr:uid="{C769F83E-C106-4D6F-97AA-143020539E3B}"/>
    <cellStyle name="Currency [0] 2 2" xfId="878" xr:uid="{C83F9C00-AE64-46E4-94F2-C8DAC14F9B64}"/>
    <cellStyle name="Currency [00]" xfId="3598" xr:uid="{16F68528-FA8C-4C27-B7A7-FA9F9A822E02}"/>
    <cellStyle name="Currency [1]" xfId="3599" xr:uid="{6ECA6A85-FD65-4116-9E02-4A41F5EC717C}"/>
    <cellStyle name="Currency [2]" xfId="3600" xr:uid="{7F510F92-CF4E-4E6C-B63E-E245AA60B851}"/>
    <cellStyle name="Currency [3]" xfId="3601" xr:uid="{8B8C59E8-81DC-4A80-8794-8ACFF5B6DFE5}"/>
    <cellStyle name="Currency 0" xfId="3602" xr:uid="{526B39AC-E824-41E8-97A0-E64DA695BE67}"/>
    <cellStyle name="Currency 0.0" xfId="3603" xr:uid="{59EBD3B4-30C8-48AF-BACD-734E0FE433BF}"/>
    <cellStyle name="Currency 10" xfId="879" xr:uid="{03A7AF53-3C83-422E-B96E-672DDACB57C6}"/>
    <cellStyle name="Currency 10 2" xfId="880" xr:uid="{95B66C03-E6A4-499A-85DF-A28EACAB659A}"/>
    <cellStyle name="Currency 10 2 2" xfId="2591" xr:uid="{A25DC80A-2E41-4EC3-A628-2FEF5F1506FB}"/>
    <cellStyle name="Currency 10 3" xfId="2592" xr:uid="{8896D09C-9ED1-4F40-9878-84337E697477}"/>
    <cellStyle name="Currency 10 4" xfId="2593" xr:uid="{2243886A-57D6-48C3-9DF0-770ECB150F4F}"/>
    <cellStyle name="Currency 10 5" xfId="2594" xr:uid="{B92C3779-ED79-4115-A5EB-86A185AAEE18}"/>
    <cellStyle name="Currency 10 6" xfId="2595" xr:uid="{0C75C95C-7894-45C8-9330-40EEC992F8A9}"/>
    <cellStyle name="Currency 11" xfId="881" xr:uid="{EE77CAEE-C4BE-47F0-9CDA-2304F1BE1E62}"/>
    <cellStyle name="Currency 12" xfId="882" xr:uid="{C55F075E-D616-4FC7-A395-8AD36B086472}"/>
    <cellStyle name="Currency 13" xfId="883" xr:uid="{B9242750-A274-471F-8B3D-3334C48B89AF}"/>
    <cellStyle name="Currency 14" xfId="884" xr:uid="{0BF5E2E5-BB7D-4A82-9480-6C56324C65DC}"/>
    <cellStyle name="Currency 15" xfId="885" xr:uid="{3CA5EE95-EBAE-4E73-94C6-AAB31CAF239E}"/>
    <cellStyle name="Currency 16" xfId="886" xr:uid="{FEAB2C7E-EA4D-4A57-8770-031E8B8D851D}"/>
    <cellStyle name="Currency 17" xfId="887" xr:uid="{F08CD25F-DDAB-4212-8D1F-3E0C45963F81}"/>
    <cellStyle name="Currency 18" xfId="888" xr:uid="{04F0A7B5-0135-433F-A195-E4181AF3C0AB}"/>
    <cellStyle name="Currency 19" xfId="889" xr:uid="{428CE11F-B3FE-47D9-86FB-7B0B166C9E94}"/>
    <cellStyle name="Currency 2" xfId="161" xr:uid="{275DBAB1-AF16-4288-B2AF-75D2390203E9}"/>
    <cellStyle name="Currency 2 10" xfId="890" xr:uid="{415A930E-79F8-4E3F-ACF8-D56ACECE4C65}"/>
    <cellStyle name="Currency 2 10 10" xfId="891" xr:uid="{A72E4103-9A15-4468-B51A-C28B7DDFB910}"/>
    <cellStyle name="Currency 2 10 10 2" xfId="3605" xr:uid="{46ADEF42-9945-4593-B6D6-56F6EB517841}"/>
    <cellStyle name="Currency 2 10 11" xfId="892" xr:uid="{62580457-0E6D-4FC3-A9D3-C1A0E2035884}"/>
    <cellStyle name="Currency 2 10 11 2" xfId="3606" xr:uid="{8DB78941-53EB-49E3-974B-14F71AEF24CC}"/>
    <cellStyle name="Currency 2 10 12" xfId="893" xr:uid="{CB244EBB-07EE-4018-90EA-0FA11B9793A2}"/>
    <cellStyle name="Currency 2 10 12 2" xfId="3607" xr:uid="{CF58E47B-118B-4A23-AD8B-CFEDDB6DEDC4}"/>
    <cellStyle name="Currency 2 10 13" xfId="894" xr:uid="{4ECC8F01-4E25-4FE5-97CD-255C127DB1BA}"/>
    <cellStyle name="Currency 2 10 13 2" xfId="3608" xr:uid="{A45D0EB8-5A8D-407B-8EEA-CBD91A5F7466}"/>
    <cellStyle name="Currency 2 10 14" xfId="895" xr:uid="{A7F4605C-D129-40A8-897F-384026676003}"/>
    <cellStyle name="Currency 2 10 14 2" xfId="3609" xr:uid="{1B71D9D1-45E0-408B-84D5-A91087F42122}"/>
    <cellStyle name="Currency 2 10 15" xfId="896" xr:uid="{8C5382F1-4054-4139-9421-2A992C435346}"/>
    <cellStyle name="Currency 2 10 15 2" xfId="3610" xr:uid="{D64EF542-5D8C-4A59-B4B1-F1DFC995ECC7}"/>
    <cellStyle name="Currency 2 10 16" xfId="897" xr:uid="{9123E4E2-05E7-4A9B-89BD-0F4D8D4B1F91}"/>
    <cellStyle name="Currency 2 10 16 2" xfId="3611" xr:uid="{B5D52B5C-9FD3-426A-8820-D6D52B17B9F9}"/>
    <cellStyle name="Currency 2 10 17" xfId="898" xr:uid="{A38078DC-1F6B-425E-9AE1-A16C8D64A041}"/>
    <cellStyle name="Currency 2 10 17 2" xfId="3612" xr:uid="{1E2BB12B-FF01-43DE-949F-BE26BE1E7CF4}"/>
    <cellStyle name="Currency 2 10 18" xfId="899" xr:uid="{A4C743E6-CAD4-4FE1-8397-D67C71A58139}"/>
    <cellStyle name="Currency 2 10 18 2" xfId="3613" xr:uid="{513DBC62-3B90-4C76-ABBE-39F100D0527F}"/>
    <cellStyle name="Currency 2 10 19" xfId="900" xr:uid="{EC3B111A-6CA3-4739-A070-3492FA0A09F6}"/>
    <cellStyle name="Currency 2 10 19 2" xfId="3614" xr:uid="{BAB6CBCD-AB1F-4EFD-AE30-98540D62575A}"/>
    <cellStyle name="Currency 2 10 2" xfId="901" xr:uid="{7BDB4F9F-EF94-4205-9D6B-822CCEC4401B}"/>
    <cellStyle name="Currency 2 10 2 2" xfId="3615" xr:uid="{06563223-0402-4AE2-A13F-AD1EED5909F3}"/>
    <cellStyle name="Currency 2 10 20" xfId="902" xr:uid="{2D200F6E-E103-4895-9BAD-44E2333C1FD3}"/>
    <cellStyle name="Currency 2 10 20 2" xfId="3616" xr:uid="{7F11FF7D-65F6-49AF-B033-6DB566317581}"/>
    <cellStyle name="Currency 2 10 21" xfId="903" xr:uid="{083F5C2B-A714-403F-8C78-4C4FF746D535}"/>
    <cellStyle name="Currency 2 10 21 2" xfId="3617" xr:uid="{3D5E3E94-4384-41BB-993E-C15913528915}"/>
    <cellStyle name="Currency 2 10 22" xfId="904" xr:uid="{FB2F588C-1460-4EF2-BDAD-5A28333F8987}"/>
    <cellStyle name="Currency 2 10 22 2" xfId="3618" xr:uid="{30B1FD92-2E8E-417E-AA6B-D5634E32A1EF}"/>
    <cellStyle name="Currency 2 10 23" xfId="905" xr:uid="{28B12089-1474-40EA-8214-2B028E64C277}"/>
    <cellStyle name="Currency 2 10 23 2" xfId="3619" xr:uid="{87C34896-8C8B-40A4-81FA-F35FF7CE3018}"/>
    <cellStyle name="Currency 2 10 24" xfId="906" xr:uid="{6A610483-D0AF-4B6A-A9A9-3FC396324492}"/>
    <cellStyle name="Currency 2 10 24 2" xfId="3620" xr:uid="{F2B96AE4-057C-4791-BD17-56556D5640FD}"/>
    <cellStyle name="Currency 2 10 25" xfId="907" xr:uid="{6DBDF8C1-6520-42CF-B1AB-33A7ABD4331C}"/>
    <cellStyle name="Currency 2 10 25 2" xfId="3621" xr:uid="{74ED37BD-EEB5-4744-B469-AA7C33032F4A}"/>
    <cellStyle name="Currency 2 10 26" xfId="908" xr:uid="{61B39F12-12DD-4A37-9611-05853FED03F4}"/>
    <cellStyle name="Currency 2 10 26 2" xfId="3622" xr:uid="{08F31F89-6819-47C8-BD0B-97806C79249C}"/>
    <cellStyle name="Currency 2 10 27" xfId="909" xr:uid="{49A2408A-3678-40B4-897B-06C7D83E2D61}"/>
    <cellStyle name="Currency 2 10 27 2" xfId="3623" xr:uid="{2E566D14-3552-4D04-964E-CC0828967A51}"/>
    <cellStyle name="Currency 2 10 28" xfId="910" xr:uid="{8609C3EC-6223-4601-9422-72713A655423}"/>
    <cellStyle name="Currency 2 10 28 2" xfId="3624" xr:uid="{8465ED20-6CCF-40EC-8973-13B79359B6FD}"/>
    <cellStyle name="Currency 2 10 29" xfId="911" xr:uid="{8287A3EB-8F3A-45E7-872C-B3157EB69D83}"/>
    <cellStyle name="Currency 2 10 29 2" xfId="3625" xr:uid="{CE77C891-6610-4D00-930D-4B7FC01A8BF9}"/>
    <cellStyle name="Currency 2 10 3" xfId="912" xr:uid="{E7DBEABD-F4B7-4BC7-9EF6-D4B6DD66DEB9}"/>
    <cellStyle name="Currency 2 10 3 2" xfId="3626" xr:uid="{416A27C7-31AF-4ED1-AAB8-53F3268FC9C3}"/>
    <cellStyle name="Currency 2 10 30" xfId="913" xr:uid="{C469C3D8-35E4-430F-8AAD-7884848128F0}"/>
    <cellStyle name="Currency 2 10 30 2" xfId="3627" xr:uid="{C0D89C38-2929-4DF3-9F75-BD78630619C1}"/>
    <cellStyle name="Currency 2 10 31" xfId="914" xr:uid="{6B02E9EC-4435-4F85-B1AD-6D545B1B7B86}"/>
    <cellStyle name="Currency 2 10 31 2" xfId="3628" xr:uid="{A065F409-A2EF-42FA-B209-2B23674488AD}"/>
    <cellStyle name="Currency 2 10 32" xfId="915" xr:uid="{332F188D-8333-48FC-A47C-14AD626B90EA}"/>
    <cellStyle name="Currency 2 10 32 2" xfId="3629" xr:uid="{A4A08E8E-8711-4283-A036-48E98E4AEEBA}"/>
    <cellStyle name="Currency 2 10 33" xfId="3630" xr:uid="{45B4B6FF-AFCE-4623-B41D-C0E671451D3D}"/>
    <cellStyle name="Currency 2 10 4" xfId="916" xr:uid="{9C7AE50E-D0DC-41DE-BD4C-7306191F4BC9}"/>
    <cellStyle name="Currency 2 10 4 2" xfId="3631" xr:uid="{C414C380-A349-49F1-A08B-B93929745E9B}"/>
    <cellStyle name="Currency 2 10 5" xfId="917" xr:uid="{127E94E5-CC0A-4722-AD9D-55F33470BA17}"/>
    <cellStyle name="Currency 2 10 5 2" xfId="3632" xr:uid="{1090E345-8976-4BCC-871F-828F14BCB476}"/>
    <cellStyle name="Currency 2 10 6" xfId="918" xr:uid="{8903778B-502B-49EB-8A04-6FE02BBC89A1}"/>
    <cellStyle name="Currency 2 10 6 2" xfId="3633" xr:uid="{49BD8BCB-769B-4A1D-A74C-05CEF1C66104}"/>
    <cellStyle name="Currency 2 10 7" xfId="919" xr:uid="{E00A6D82-F93A-4BBC-9DBD-B508AD0DC342}"/>
    <cellStyle name="Currency 2 10 7 2" xfId="3634" xr:uid="{796688D3-A36E-490E-9DFB-2334DA9947AB}"/>
    <cellStyle name="Currency 2 10 8" xfId="920" xr:uid="{4F38B324-DDF8-49A9-940C-36B9BEC73557}"/>
    <cellStyle name="Currency 2 10 8 2" xfId="3635" xr:uid="{B6C7E709-B2E3-438B-BCAE-C2069DA5AC8B}"/>
    <cellStyle name="Currency 2 10 9" xfId="921" xr:uid="{4A453E35-440E-47F4-8AAA-5D10E2A3BC99}"/>
    <cellStyle name="Currency 2 10 9 2" xfId="3636" xr:uid="{EDB79A49-1E3F-4D30-BAD2-84AA94A516AA}"/>
    <cellStyle name="Currency 2 11" xfId="922" xr:uid="{A92E4EF1-2994-4C9A-9736-0479C988A093}"/>
    <cellStyle name="Currency 2 11 10" xfId="923" xr:uid="{5396C5CB-7C19-4288-B97E-43662609A530}"/>
    <cellStyle name="Currency 2 11 10 2" xfId="3637" xr:uid="{8E60B506-176B-4941-B5F5-84BF99C65978}"/>
    <cellStyle name="Currency 2 11 11" xfId="924" xr:uid="{965903D0-D325-48C1-9B7F-364384AFD869}"/>
    <cellStyle name="Currency 2 11 11 2" xfId="3638" xr:uid="{B18363D1-C46F-49BA-9467-F2C2FBE7BDD5}"/>
    <cellStyle name="Currency 2 11 12" xfId="925" xr:uid="{10BD47EF-574C-4CEF-AC05-4DC1EF8A4C2B}"/>
    <cellStyle name="Currency 2 11 12 2" xfId="3639" xr:uid="{55D57BC1-8022-4D74-BC27-976E3738CC7F}"/>
    <cellStyle name="Currency 2 11 13" xfId="926" xr:uid="{1F41958F-C26D-4291-A0E4-C44A88CD4D7C}"/>
    <cellStyle name="Currency 2 11 13 2" xfId="3640" xr:uid="{88EA6E37-38FC-43F6-95F2-CD9AB6DCD674}"/>
    <cellStyle name="Currency 2 11 14" xfId="927" xr:uid="{231CB438-D6A9-4593-AB0E-91811405BA46}"/>
    <cellStyle name="Currency 2 11 14 2" xfId="3641" xr:uid="{37B7A8AD-0C8B-499B-ABB4-E72F0322855D}"/>
    <cellStyle name="Currency 2 11 15" xfId="928" xr:uid="{2010D624-9449-4577-9534-5788534348A0}"/>
    <cellStyle name="Currency 2 11 15 2" xfId="3642" xr:uid="{8E76AFCB-D65F-469F-9F3B-65CFB9619521}"/>
    <cellStyle name="Currency 2 11 16" xfId="929" xr:uid="{10A648E8-7414-44B0-A192-A3DE6A204415}"/>
    <cellStyle name="Currency 2 11 16 2" xfId="3643" xr:uid="{425B5DB0-FDBF-49D9-88B9-A278F0060395}"/>
    <cellStyle name="Currency 2 11 17" xfId="930" xr:uid="{69808C11-4319-494D-824C-A5764E45FB2D}"/>
    <cellStyle name="Currency 2 11 17 2" xfId="3644" xr:uid="{C0EC45A8-649C-45B8-BDC3-340815FACD5B}"/>
    <cellStyle name="Currency 2 11 18" xfId="931" xr:uid="{8A83D962-05D8-4DAE-8738-BEFACA460BC3}"/>
    <cellStyle name="Currency 2 11 18 2" xfId="3645" xr:uid="{4285B6CD-CAC0-42CE-B263-F0BD1F9BB779}"/>
    <cellStyle name="Currency 2 11 19" xfId="932" xr:uid="{44BE0E33-62C4-4C4F-BC16-6C1E22618AEC}"/>
    <cellStyle name="Currency 2 11 19 2" xfId="3646" xr:uid="{EC4C6944-BD15-4E01-980D-74A9B9827898}"/>
    <cellStyle name="Currency 2 11 2" xfId="933" xr:uid="{49563FF8-6547-429C-940D-785E9BB1A984}"/>
    <cellStyle name="Currency 2 11 2 2" xfId="3647" xr:uid="{0E46FF1F-F16F-4037-8E75-BDC1170C17B4}"/>
    <cellStyle name="Currency 2 11 20" xfId="934" xr:uid="{7F65F443-103B-40EA-AA4E-D5A08E9A33E0}"/>
    <cellStyle name="Currency 2 11 20 2" xfId="3648" xr:uid="{60E7922C-6B53-43EB-9276-E3DB6C9DBBAB}"/>
    <cellStyle name="Currency 2 11 21" xfId="935" xr:uid="{08A5D431-5460-47A6-8D9C-F374D6A24416}"/>
    <cellStyle name="Currency 2 11 21 2" xfId="3649" xr:uid="{DC1C476B-18D2-4B21-B5A2-17D37EFFA6BE}"/>
    <cellStyle name="Currency 2 11 22" xfId="936" xr:uid="{0958E418-C68A-45C2-A5C2-29FC5EBFCC82}"/>
    <cellStyle name="Currency 2 11 22 2" xfId="3650" xr:uid="{97AF4834-29DD-409D-BC8D-B4A009DEFE02}"/>
    <cellStyle name="Currency 2 11 23" xfId="937" xr:uid="{AB5C8830-694A-4835-9248-0215687A317B}"/>
    <cellStyle name="Currency 2 11 23 2" xfId="3651" xr:uid="{D70C6703-9910-45C9-A43F-D9B19D5F9547}"/>
    <cellStyle name="Currency 2 11 24" xfId="938" xr:uid="{07E63FF1-6A2D-4CF1-9B5F-1EBB5ABA2B14}"/>
    <cellStyle name="Currency 2 11 24 2" xfId="3652" xr:uid="{BBF9C6FB-5F2F-45F0-B452-ACBD28834BB5}"/>
    <cellStyle name="Currency 2 11 25" xfId="939" xr:uid="{6E672D64-2E46-40F0-A718-8C70B070E93D}"/>
    <cellStyle name="Currency 2 11 25 2" xfId="3653" xr:uid="{2CF0B2E1-C4EC-4C2D-847C-71F659D7B0BE}"/>
    <cellStyle name="Currency 2 11 26" xfId="940" xr:uid="{E1AC6D7F-4823-42F6-8400-4E999362ACAB}"/>
    <cellStyle name="Currency 2 11 26 2" xfId="3654" xr:uid="{246BD287-3195-455A-82AB-5590CF7C3BFE}"/>
    <cellStyle name="Currency 2 11 27" xfId="941" xr:uid="{8537E099-6122-4CA1-873A-8902F4D5CCBF}"/>
    <cellStyle name="Currency 2 11 27 2" xfId="3655" xr:uid="{16C96CBE-FC4A-4025-88DE-6B828D38B3D3}"/>
    <cellStyle name="Currency 2 11 28" xfId="942" xr:uid="{874F7BC1-974A-4E67-8D25-7CD902618E3B}"/>
    <cellStyle name="Currency 2 11 28 2" xfId="3656" xr:uid="{921DCF08-BA57-4CBA-BC61-C65169B08E0D}"/>
    <cellStyle name="Currency 2 11 29" xfId="943" xr:uid="{CC492232-3AB7-45D6-B3FD-0DE1C6961024}"/>
    <cellStyle name="Currency 2 11 29 2" xfId="3657" xr:uid="{C56C2A1D-7844-4BBF-AE65-AA5E608EFE44}"/>
    <cellStyle name="Currency 2 11 3" xfId="944" xr:uid="{AC86C0DD-5E8B-4672-994E-C4B7F75AE77B}"/>
    <cellStyle name="Currency 2 11 3 2" xfId="3658" xr:uid="{9118C4C5-A6E8-458D-8802-8C019F903851}"/>
    <cellStyle name="Currency 2 11 30" xfId="945" xr:uid="{4F25A5A9-4015-4ED0-9A30-928FA633FE67}"/>
    <cellStyle name="Currency 2 11 30 2" xfId="3659" xr:uid="{38B59A86-81FF-4AFA-9F22-6E2753D5B849}"/>
    <cellStyle name="Currency 2 11 31" xfId="946" xr:uid="{AAF5F892-71F7-413D-8EB2-0F2FD8DF8511}"/>
    <cellStyle name="Currency 2 11 31 2" xfId="3660" xr:uid="{ADAA13B1-2C24-4C19-B0A9-0C79603103FB}"/>
    <cellStyle name="Currency 2 11 32" xfId="947" xr:uid="{95373A17-D811-43A5-AE2F-042E0619C085}"/>
    <cellStyle name="Currency 2 11 32 2" xfId="3661" xr:uid="{4B59CF7F-AD05-41F9-8F34-22E769030101}"/>
    <cellStyle name="Currency 2 11 33" xfId="3662" xr:uid="{2DACA910-228A-45AA-A7B5-616E825EBB67}"/>
    <cellStyle name="Currency 2 11 4" xfId="948" xr:uid="{9F58B50E-CF00-4623-A927-884AFE21100B}"/>
    <cellStyle name="Currency 2 11 4 2" xfId="3663" xr:uid="{44046441-E9BE-4960-B9CF-295F36966821}"/>
    <cellStyle name="Currency 2 11 5" xfId="949" xr:uid="{B3D7243F-C1FC-4242-873E-CA5D7F1F055A}"/>
    <cellStyle name="Currency 2 11 5 2" xfId="3664" xr:uid="{8068AD0E-B3E1-419D-9C25-2039EFC2C6CF}"/>
    <cellStyle name="Currency 2 11 6" xfId="950" xr:uid="{4CE99087-5701-47BC-BAD2-7E6B6B5F5256}"/>
    <cellStyle name="Currency 2 11 6 2" xfId="3665" xr:uid="{338FAFD9-094F-4028-8DF8-7D5EAB4E00FB}"/>
    <cellStyle name="Currency 2 11 7" xfId="951" xr:uid="{F8B6EA54-513C-4E6F-9DAF-132F83F5EB21}"/>
    <cellStyle name="Currency 2 11 7 2" xfId="3666" xr:uid="{5067FDD7-6AA9-4AFF-8CEB-DE5D96B9F98C}"/>
    <cellStyle name="Currency 2 11 8" xfId="952" xr:uid="{5BC85006-1764-4533-8C03-BADE27AF6BAD}"/>
    <cellStyle name="Currency 2 11 8 2" xfId="3667" xr:uid="{A96B1AA8-3F16-4AF8-A58D-506E132B51A0}"/>
    <cellStyle name="Currency 2 11 9" xfId="953" xr:uid="{62EA7129-CFF3-4AA3-A388-7E27394E68E6}"/>
    <cellStyle name="Currency 2 11 9 2" xfId="3668" xr:uid="{8AD86D00-B0EE-4A9D-8960-F74613379384}"/>
    <cellStyle name="Currency 2 12" xfId="954" xr:uid="{165681F0-BE27-4F35-A3E5-4221906D0AD8}"/>
    <cellStyle name="Currency 2 12 10" xfId="955" xr:uid="{8D143018-59E9-4BC0-A8CD-B881F469AF47}"/>
    <cellStyle name="Currency 2 12 10 2" xfId="3669" xr:uid="{A856C8B4-BEC2-417C-BD2A-D498A16AECF0}"/>
    <cellStyle name="Currency 2 12 11" xfId="956" xr:uid="{17FD4A68-FE2A-4957-BB37-2D3430F4CB7F}"/>
    <cellStyle name="Currency 2 12 11 2" xfId="3670" xr:uid="{D86974F3-C50A-48FC-BA21-F759FC2C8045}"/>
    <cellStyle name="Currency 2 12 12" xfId="957" xr:uid="{CF060536-6CE4-4981-9D1B-4E4C877CC6C8}"/>
    <cellStyle name="Currency 2 12 12 2" xfId="3671" xr:uid="{2F3218E0-A8B5-4ABC-8BC9-CBF440A970D3}"/>
    <cellStyle name="Currency 2 12 13" xfId="958" xr:uid="{DCC9F97D-63CD-4F59-9D77-4DF4F7C8124E}"/>
    <cellStyle name="Currency 2 12 13 2" xfId="3672" xr:uid="{32D18A56-DECE-4583-8127-A5274AFC43F0}"/>
    <cellStyle name="Currency 2 12 14" xfId="959" xr:uid="{754C10FD-81CB-4231-A155-C88BC499CF99}"/>
    <cellStyle name="Currency 2 12 14 2" xfId="3673" xr:uid="{409D40C7-8558-4FE3-811E-60D4496D9A6B}"/>
    <cellStyle name="Currency 2 12 15" xfId="960" xr:uid="{4B65C01B-51BB-4822-AE1A-F73E2D9FD6B1}"/>
    <cellStyle name="Currency 2 12 15 2" xfId="3674" xr:uid="{3B26B5DB-6675-4CEA-9ACB-8CC72B272B8A}"/>
    <cellStyle name="Currency 2 12 16" xfId="961" xr:uid="{4A9AF594-5E4A-482A-9F61-DF9366E40951}"/>
    <cellStyle name="Currency 2 12 16 2" xfId="3675" xr:uid="{6049ECF7-F0B2-45BB-A4BA-14AB4B87F2B0}"/>
    <cellStyle name="Currency 2 12 17" xfId="962" xr:uid="{5AED1BE9-AA94-4EF1-ABF3-8DAC3AC1E26C}"/>
    <cellStyle name="Currency 2 12 17 2" xfId="3676" xr:uid="{FD46F4CE-7391-4884-9ECB-2B91403A55BB}"/>
    <cellStyle name="Currency 2 12 18" xfId="963" xr:uid="{9CDFF430-ECC7-4052-97FC-6248660882F4}"/>
    <cellStyle name="Currency 2 12 18 2" xfId="3677" xr:uid="{5A173413-1396-40EC-B0A6-0988F445E52E}"/>
    <cellStyle name="Currency 2 12 19" xfId="964" xr:uid="{803C14EC-EC33-42E0-A235-27D13EA1947B}"/>
    <cellStyle name="Currency 2 12 19 2" xfId="3678" xr:uid="{07EF004A-D9E0-4EF6-9A09-4665C921E6DC}"/>
    <cellStyle name="Currency 2 12 2" xfId="965" xr:uid="{4C3CA0B0-C49C-462D-8FFC-0A184C2725CF}"/>
    <cellStyle name="Currency 2 12 2 2" xfId="3679" xr:uid="{CFF74943-2EA9-40A4-86A3-362C6E217693}"/>
    <cellStyle name="Currency 2 12 20" xfId="966" xr:uid="{6C54226C-A424-453A-8041-599FE3CDBF9F}"/>
    <cellStyle name="Currency 2 12 20 2" xfId="3680" xr:uid="{714D0487-9300-4ECE-BFF5-950F966E2A92}"/>
    <cellStyle name="Currency 2 12 21" xfId="967" xr:uid="{3625F49B-2F8B-446A-93FB-7B84C2FE2B52}"/>
    <cellStyle name="Currency 2 12 21 2" xfId="3681" xr:uid="{5052A507-2665-48DA-86C9-A355E6BE305A}"/>
    <cellStyle name="Currency 2 12 22" xfId="968" xr:uid="{595EEE01-DD07-4A69-862B-4EE5E80AC3B9}"/>
    <cellStyle name="Currency 2 12 22 2" xfId="3682" xr:uid="{44595159-33B5-4054-A83F-F27BE17ECDEF}"/>
    <cellStyle name="Currency 2 12 23" xfId="969" xr:uid="{2EB90197-3FDF-4D0E-B8AB-6FB35F4D6096}"/>
    <cellStyle name="Currency 2 12 23 2" xfId="3683" xr:uid="{05EA05A1-86D1-43CC-ADCA-0EBA93C1F054}"/>
    <cellStyle name="Currency 2 12 24" xfId="970" xr:uid="{742CBB07-B8CB-409B-B303-BF35E7505D54}"/>
    <cellStyle name="Currency 2 12 24 2" xfId="3684" xr:uid="{C6ACC281-BCBC-42DC-AF2A-8B786434FEE3}"/>
    <cellStyle name="Currency 2 12 25" xfId="971" xr:uid="{5E76331A-DDD9-47F6-A571-E26158124AA1}"/>
    <cellStyle name="Currency 2 12 25 2" xfId="3685" xr:uid="{B92BA8BF-4062-43D6-9958-706BFC087F9A}"/>
    <cellStyle name="Currency 2 12 26" xfId="972" xr:uid="{676AB265-8D3C-4FBB-8E04-D286C3D98E89}"/>
    <cellStyle name="Currency 2 12 26 2" xfId="3686" xr:uid="{60CEFDFE-45E7-438D-AA50-710FF61E346B}"/>
    <cellStyle name="Currency 2 12 27" xfId="973" xr:uid="{DD3F4305-7E3F-4839-80C8-BEC7F3BE6BC4}"/>
    <cellStyle name="Currency 2 12 27 2" xfId="3687" xr:uid="{FBD54E7C-A20A-462F-9112-95FC4D7AAB3E}"/>
    <cellStyle name="Currency 2 12 28" xfId="974" xr:uid="{9E8DB1D4-BCB2-4E9A-B039-B8443A57FBA0}"/>
    <cellStyle name="Currency 2 12 28 2" xfId="3688" xr:uid="{501B7E0A-D3A8-47AC-88D6-23CDB14DD49D}"/>
    <cellStyle name="Currency 2 12 29" xfId="975" xr:uid="{7F56002C-68BF-4587-8720-FA8224B63FFA}"/>
    <cellStyle name="Currency 2 12 29 2" xfId="3689" xr:uid="{69228F49-CDCA-4C57-B9D2-88744FBEA6B9}"/>
    <cellStyle name="Currency 2 12 3" xfId="976" xr:uid="{28E30C36-7450-4DA7-9EA3-9661EA660D37}"/>
    <cellStyle name="Currency 2 12 3 2" xfId="3690" xr:uid="{5D8CD995-F848-474B-A371-08ACF51C83A9}"/>
    <cellStyle name="Currency 2 12 30" xfId="977" xr:uid="{DCF073EF-C595-41A6-843E-4585C3F24EF4}"/>
    <cellStyle name="Currency 2 12 30 2" xfId="3691" xr:uid="{C8204E3E-C0EE-40DD-B92C-D28E40B4BB5D}"/>
    <cellStyle name="Currency 2 12 31" xfId="978" xr:uid="{67BE292D-2E15-4936-9C2A-11ED3D1E42B3}"/>
    <cellStyle name="Currency 2 12 31 2" xfId="3692" xr:uid="{4D0EC686-F69C-4CC7-BC0C-C95C0C08A118}"/>
    <cellStyle name="Currency 2 12 32" xfId="979" xr:uid="{A20834B8-56AA-4E4F-997B-FA0733C341C4}"/>
    <cellStyle name="Currency 2 12 32 2" xfId="3693" xr:uid="{10D33CF0-A3B6-49AB-80D5-4BBDDBDEBACE}"/>
    <cellStyle name="Currency 2 12 33" xfId="3694" xr:uid="{0BF781D3-6217-47F5-81FA-D6C7C55F0158}"/>
    <cellStyle name="Currency 2 12 4" xfId="980" xr:uid="{34384FE6-DBDA-4FE7-91D1-ADB497728188}"/>
    <cellStyle name="Currency 2 12 4 2" xfId="3695" xr:uid="{B6AD8713-41E5-4A2C-9087-C506DBBDDC70}"/>
    <cellStyle name="Currency 2 12 5" xfId="981" xr:uid="{B50B6741-2C62-48D3-BFC0-DC8820196EAE}"/>
    <cellStyle name="Currency 2 12 5 2" xfId="3696" xr:uid="{ABE07C3A-3EC6-4B59-96FD-8DEF3AAA18A2}"/>
    <cellStyle name="Currency 2 12 6" xfId="982" xr:uid="{01DC24C8-67C1-4592-9A4B-62B62A999FE8}"/>
    <cellStyle name="Currency 2 12 6 2" xfId="3697" xr:uid="{1886FF52-952D-436C-B739-0426FB43C89F}"/>
    <cellStyle name="Currency 2 12 7" xfId="983" xr:uid="{84CF984D-ECC5-46BA-934D-40F316231313}"/>
    <cellStyle name="Currency 2 12 7 2" xfId="3698" xr:uid="{DE8E06C0-FBBC-41F6-88A2-A43E4A6E85D3}"/>
    <cellStyle name="Currency 2 12 8" xfId="984" xr:uid="{7737D752-11C8-4E7B-B6F4-B951851B729A}"/>
    <cellStyle name="Currency 2 12 8 2" xfId="3699" xr:uid="{907CA63B-BFD9-4DFA-856D-2042EBB55260}"/>
    <cellStyle name="Currency 2 12 9" xfId="985" xr:uid="{E60477BD-05A8-415C-9577-9FA6E2CA8879}"/>
    <cellStyle name="Currency 2 12 9 2" xfId="3700" xr:uid="{9E80F7DC-0249-48E1-AD5A-64B050BD04BC}"/>
    <cellStyle name="Currency 2 13" xfId="986" xr:uid="{789CB23B-E0E2-4B7C-A106-CA3B3853B514}"/>
    <cellStyle name="Currency 2 13 2" xfId="3701" xr:uid="{6F1A29F2-786F-4AF7-AA73-2A595D825B83}"/>
    <cellStyle name="Currency 2 14" xfId="987" xr:uid="{BF7828C1-1CB9-497C-BB38-5913CD9251F4}"/>
    <cellStyle name="Currency 2 14 2" xfId="3702" xr:uid="{B34D04CA-E758-474F-A396-81E0D565FB14}"/>
    <cellStyle name="Currency 2 15" xfId="988" xr:uid="{E04920CE-FA2E-44B3-8285-9658AEE8B3FD}"/>
    <cellStyle name="Currency 2 15 2" xfId="3703" xr:uid="{5A07E9B8-75A5-46E8-ADC2-1DCE4C3D4E7F}"/>
    <cellStyle name="Currency 2 16" xfId="989" xr:uid="{6007F39A-498F-411B-96B8-0259FE750AA3}"/>
    <cellStyle name="Currency 2 16 2" xfId="3704" xr:uid="{F3405A1B-CF20-47F3-AC1E-6E8D2AE1F327}"/>
    <cellStyle name="Currency 2 17" xfId="990" xr:uid="{FDFC0C0D-40B6-48AE-B7DA-3DD09B5CFB33}"/>
    <cellStyle name="Currency 2 17 2" xfId="3705" xr:uid="{F6EC139B-B43C-46CF-A570-6C061761A528}"/>
    <cellStyle name="Currency 2 18" xfId="991" xr:uid="{DFBB3A8C-63FF-4C73-A297-672334852797}"/>
    <cellStyle name="Currency 2 18 2" xfId="3706" xr:uid="{67965D34-DA07-4CE5-B164-2E11F95C757D}"/>
    <cellStyle name="Currency 2 19" xfId="992" xr:uid="{BDCED03A-29DF-40E9-9A03-46B09F547EF4}"/>
    <cellStyle name="Currency 2 19 2" xfId="3707" xr:uid="{63430254-98FF-4881-8295-D8A26B1574D4}"/>
    <cellStyle name="Currency 2 2" xfId="993" xr:uid="{B8131F73-0FA5-4D10-8674-9FC956F7582C}"/>
    <cellStyle name="Currency 2 2 10" xfId="994" xr:uid="{6D65FBC4-7EE3-4FF3-ADD2-51708A6940F8}"/>
    <cellStyle name="Currency 2 2 10 2" xfId="3708" xr:uid="{4A22E69E-3A91-4367-907B-6BD758EF442F}"/>
    <cellStyle name="Currency 2 2 11" xfId="995" xr:uid="{B41EE41A-0BBC-4B58-961D-4C6B76E36D46}"/>
    <cellStyle name="Currency 2 2 11 2" xfId="3709" xr:uid="{8B9C1562-D36F-43ED-A978-FB8EF66F5A9A}"/>
    <cellStyle name="Currency 2 2 12" xfId="996" xr:uid="{72AB2EDC-A5EC-47A0-AB3C-B5F01003C00D}"/>
    <cellStyle name="Currency 2 2 12 2" xfId="3710" xr:uid="{84D35C07-F550-4325-9C3E-8CC8D3281A43}"/>
    <cellStyle name="Currency 2 2 13" xfId="997" xr:uid="{16F8D1F8-4330-4FE3-A9AA-2B637039E5F0}"/>
    <cellStyle name="Currency 2 2 13 2" xfId="3711" xr:uid="{5EE2B031-139C-450B-9893-CB95D5A032D2}"/>
    <cellStyle name="Currency 2 2 14" xfId="998" xr:uid="{94865236-9FBA-4ECB-AE9C-F1F9A16EC54B}"/>
    <cellStyle name="Currency 2 2 14 2" xfId="3712" xr:uid="{D71C05B2-47AE-42EB-B0E4-14DD143B9508}"/>
    <cellStyle name="Currency 2 2 15" xfId="999" xr:uid="{95529BAD-7DF3-49D6-80E0-586A0084DF15}"/>
    <cellStyle name="Currency 2 2 15 2" xfId="3713" xr:uid="{172C3119-99DD-4831-AD19-3A2754111286}"/>
    <cellStyle name="Currency 2 2 16" xfId="1000" xr:uid="{DDD5E455-5294-4A98-8550-EDE70092472A}"/>
    <cellStyle name="Currency 2 2 16 2" xfId="3714" xr:uid="{2D48BE6E-CC5B-4719-9696-B03E964BD125}"/>
    <cellStyle name="Currency 2 2 17" xfId="1001" xr:uid="{0B52B54D-CA0C-4182-9272-00F1236F138F}"/>
    <cellStyle name="Currency 2 2 17 2" xfId="3715" xr:uid="{74556C5B-F733-41E3-8DC3-093858565D7D}"/>
    <cellStyle name="Currency 2 2 18" xfId="1002" xr:uid="{79A92CD6-A463-4E64-B8D4-226A40B36AF9}"/>
    <cellStyle name="Currency 2 2 18 2" xfId="3716" xr:uid="{9858F338-EA4F-48F2-8CFE-8EEA1CA4A297}"/>
    <cellStyle name="Currency 2 2 19" xfId="1003" xr:uid="{F4266052-DB7B-4B4C-B0CC-B9F1380CE6B0}"/>
    <cellStyle name="Currency 2 2 19 2" xfId="3717" xr:uid="{1B1D4680-EDCF-48E7-9C01-F67B4787276D}"/>
    <cellStyle name="Currency 2 2 2" xfId="1004" xr:uid="{CB81F5E8-D1A2-4F7D-AF77-BCA553E9E3A1}"/>
    <cellStyle name="Currency 2 2 2 2" xfId="3718" xr:uid="{9A84E811-5871-4841-A3CD-9E4CE7B4F653}"/>
    <cellStyle name="Currency 2 2 20" xfId="1005" xr:uid="{5CFEE719-60B8-4C23-B50D-E2B1108CD201}"/>
    <cellStyle name="Currency 2 2 20 2" xfId="3719" xr:uid="{3BA545D9-B3E1-40F2-9AF3-C5739CE57006}"/>
    <cellStyle name="Currency 2 2 21" xfId="1006" xr:uid="{6580B19E-BD86-472B-9416-9DF895BF8580}"/>
    <cellStyle name="Currency 2 2 21 2" xfId="3720" xr:uid="{0BE09301-AE65-43B3-A840-A70B441A54A8}"/>
    <cellStyle name="Currency 2 2 22" xfId="1007" xr:uid="{4F8CCD35-39E9-444E-B3B4-4C0BF438C61B}"/>
    <cellStyle name="Currency 2 2 22 2" xfId="3721" xr:uid="{0B0496DB-2044-48F8-9093-152C061CA4FF}"/>
    <cellStyle name="Currency 2 2 23" xfId="1008" xr:uid="{0931BCB1-D21C-4171-87A2-D0BCAD3D02BA}"/>
    <cellStyle name="Currency 2 2 23 2" xfId="3722" xr:uid="{9D84AC86-DDD5-4E0E-AA77-B503C0AA5BAE}"/>
    <cellStyle name="Currency 2 2 24" xfId="1009" xr:uid="{FFC8AFDE-D3EA-40B0-BB1A-7305A0AD49B0}"/>
    <cellStyle name="Currency 2 2 24 2" xfId="3723" xr:uid="{2DC4BF68-7261-4E2E-938C-48BFF31A6B8E}"/>
    <cellStyle name="Currency 2 2 25" xfId="1010" xr:uid="{2C2BA815-C5C0-4E97-9EF0-A24470BB3C3B}"/>
    <cellStyle name="Currency 2 2 25 2" xfId="3724" xr:uid="{F6474161-D813-4348-AB3F-06209019E4C7}"/>
    <cellStyle name="Currency 2 2 26" xfId="1011" xr:uid="{34170911-8804-4308-96D8-45F1EE13DE54}"/>
    <cellStyle name="Currency 2 2 26 2" xfId="3725" xr:uid="{F9719576-93E2-4FDD-AE52-D4FD09F4BCE0}"/>
    <cellStyle name="Currency 2 2 27" xfId="1012" xr:uid="{C1A47A92-5ED0-4CBA-BF1D-FD862F4D107C}"/>
    <cellStyle name="Currency 2 2 27 2" xfId="3726" xr:uid="{A7B5B5CF-C8BF-4008-93C7-DC11A5C1B034}"/>
    <cellStyle name="Currency 2 2 28" xfId="1013" xr:uid="{8AEAC561-4011-45D6-99CE-BFFE920E4029}"/>
    <cellStyle name="Currency 2 2 28 2" xfId="3727" xr:uid="{84714E30-7A47-4E00-90FE-33D629F6BD98}"/>
    <cellStyle name="Currency 2 2 29" xfId="1014" xr:uid="{84F312B5-1F8F-4048-A9F7-BC84C824EE41}"/>
    <cellStyle name="Currency 2 2 29 2" xfId="3728" xr:uid="{2DEC71E5-DC9A-4CA4-85F0-46C2FF89576C}"/>
    <cellStyle name="Currency 2 2 3" xfId="1015" xr:uid="{BE6A786A-F47B-43FC-88D1-8774A86FCC79}"/>
    <cellStyle name="Currency 2 2 3 2" xfId="3729" xr:uid="{8ED85587-E31A-4906-92C5-6EB9942A468F}"/>
    <cellStyle name="Currency 2 2 30" xfId="1016" xr:uid="{C52F4CD8-C989-48BE-ABC5-70BB5D05363B}"/>
    <cellStyle name="Currency 2 2 30 2" xfId="3730" xr:uid="{628D5ECD-8EA1-4078-9876-D8B16AF08487}"/>
    <cellStyle name="Currency 2 2 31" xfId="1017" xr:uid="{51B7D58A-A304-446B-94FD-393BBAC7941B}"/>
    <cellStyle name="Currency 2 2 31 2" xfId="3731" xr:uid="{954C6C57-28E1-4ADD-A048-0DE98B49FD50}"/>
    <cellStyle name="Currency 2 2 32" xfId="1018" xr:uid="{8DFB0E20-804B-44D1-B654-0DB2C7C02A38}"/>
    <cellStyle name="Currency 2 2 32 2" xfId="3732" xr:uid="{77D37439-D2D4-4178-8707-781407A75F7E}"/>
    <cellStyle name="Currency 2 2 33" xfId="3733" xr:uid="{98A61CCD-6391-4491-8A01-7C243DBBFBEA}"/>
    <cellStyle name="Currency 2 2 4" xfId="1019" xr:uid="{C348CD53-B12F-4378-8627-E9731DF6AF08}"/>
    <cellStyle name="Currency 2 2 4 2" xfId="3734" xr:uid="{BA57FAA0-F934-4882-8FAF-57C78451ECA0}"/>
    <cellStyle name="Currency 2 2 5" xfId="1020" xr:uid="{60409DEF-6C1E-48A7-83B9-FA30590E08AF}"/>
    <cellStyle name="Currency 2 2 5 2" xfId="3735" xr:uid="{3B969751-F66A-4896-942B-43B6C1B7FD25}"/>
    <cellStyle name="Currency 2 2 6" xfId="1021" xr:uid="{48060934-A35B-4F92-8EEC-276DCEC54894}"/>
    <cellStyle name="Currency 2 2 6 2" xfId="3736" xr:uid="{B658A690-8C1B-4AA3-BE14-FE66E96A4041}"/>
    <cellStyle name="Currency 2 2 7" xfId="1022" xr:uid="{D6863995-17EF-4B58-9F80-7E021702CE23}"/>
    <cellStyle name="Currency 2 2 7 2" xfId="3737" xr:uid="{25A6C08F-9662-4518-83EA-7A16130FF5FE}"/>
    <cellStyle name="Currency 2 2 8" xfId="1023" xr:uid="{0FE3D62C-8D6A-42F4-9DE1-C7A065141C94}"/>
    <cellStyle name="Currency 2 2 8 2" xfId="3738" xr:uid="{A455EB3A-32EA-4BA0-8C39-7C93A986FF79}"/>
    <cellStyle name="Currency 2 2 9" xfId="1024" xr:uid="{AF64F703-42F2-4C0E-8C28-0EA96E3C9F43}"/>
    <cellStyle name="Currency 2 2 9 2" xfId="3739" xr:uid="{DA80BDA6-A9BA-4A70-903A-873BE9C3F73A}"/>
    <cellStyle name="Currency 2 20" xfId="1025" xr:uid="{A20D612D-2E61-4525-9146-4918F2F9D04F}"/>
    <cellStyle name="Currency 2 20 2" xfId="3740" xr:uid="{4E8B9221-EFD3-40B4-850B-F4CC3C4F2803}"/>
    <cellStyle name="Currency 2 21" xfId="1026" xr:uid="{21477C3D-A42F-42CA-89B6-FC6317BB48B5}"/>
    <cellStyle name="Currency 2 21 2" xfId="3741" xr:uid="{BCCBFA32-5FDC-432E-967C-B2654AF5B8A5}"/>
    <cellStyle name="Currency 2 22" xfId="1027" xr:uid="{1BFDAFAE-033A-44AC-942F-F52DDF5A9932}"/>
    <cellStyle name="Currency 2 22 2" xfId="3742" xr:uid="{A3DBC740-EA3E-4E9B-BE02-C56AA4144492}"/>
    <cellStyle name="Currency 2 23" xfId="1028" xr:uid="{C4D99CA2-4137-4632-9850-708CD03B0B9B}"/>
    <cellStyle name="Currency 2 23 2" xfId="3743" xr:uid="{3E46D067-E3FF-4C14-877F-DE0EE20DF488}"/>
    <cellStyle name="Currency 2 24" xfId="1029" xr:uid="{3C7961A4-5C73-494B-B5C9-901D7744B5A3}"/>
    <cellStyle name="Currency 2 24 2" xfId="3744" xr:uid="{BABE7DB4-A3F2-4F8F-9EA6-EF782FA5FC1C}"/>
    <cellStyle name="Currency 2 25" xfId="1030" xr:uid="{EFDEE9FE-4F9E-49BE-B1E6-C93EE3A06A64}"/>
    <cellStyle name="Currency 2 25 2" xfId="3745" xr:uid="{10ED0D76-192A-4FD2-AB36-D02FE508AD9C}"/>
    <cellStyle name="Currency 2 26" xfId="1031" xr:uid="{C3E2CA8D-92AF-460E-B7E7-5D1B5070D175}"/>
    <cellStyle name="Currency 2 26 2" xfId="3746" xr:uid="{397B49A9-A09F-4C0D-872C-C2E4E6260782}"/>
    <cellStyle name="Currency 2 27" xfId="1032" xr:uid="{9BDBA947-489B-473C-8101-58418DB49EF2}"/>
    <cellStyle name="Currency 2 27 2" xfId="3747" xr:uid="{5BF67400-4653-42E7-90C0-F67C9D40A2BE}"/>
    <cellStyle name="Currency 2 28" xfId="1033" xr:uid="{E6FE305D-2982-4116-87FC-A77F0F8514D3}"/>
    <cellStyle name="Currency 2 28 2" xfId="3748" xr:uid="{631FDB44-F673-4092-9B75-2D1E4F66E16C}"/>
    <cellStyle name="Currency 2 29" xfId="1034" xr:uid="{F90A602E-ED2A-49C3-946F-C6B4F633A192}"/>
    <cellStyle name="Currency 2 29 2" xfId="3749" xr:uid="{AE436249-3D48-467A-AB0E-F4233398DAA6}"/>
    <cellStyle name="Currency 2 3" xfId="1035" xr:uid="{EBD0DB14-201F-4803-B18B-32FA3ACC4C72}"/>
    <cellStyle name="Currency 2 3 10" xfId="1036" xr:uid="{FB48A6E0-8AD1-41FB-9AC0-377C0FCB164F}"/>
    <cellStyle name="Currency 2 3 10 2" xfId="3750" xr:uid="{B5CAA887-987E-4ABA-929A-024317B390E4}"/>
    <cellStyle name="Currency 2 3 11" xfId="1037" xr:uid="{5686BA48-3E3C-4010-94E4-5F3CAC564A42}"/>
    <cellStyle name="Currency 2 3 11 2" xfId="3751" xr:uid="{B8020572-A355-4460-83B8-11C8D3A0648D}"/>
    <cellStyle name="Currency 2 3 12" xfId="1038" xr:uid="{ADA9DCC9-D45D-4EC9-864A-624776EBA849}"/>
    <cellStyle name="Currency 2 3 12 2" xfId="3752" xr:uid="{B231F313-C9E7-42C0-8976-78B63E5733E2}"/>
    <cellStyle name="Currency 2 3 13" xfId="1039" xr:uid="{046612E3-A850-4F96-BEE2-CD78F138AB57}"/>
    <cellStyle name="Currency 2 3 13 2" xfId="3753" xr:uid="{4F749028-D16E-4ECB-99D5-69CD6195CE82}"/>
    <cellStyle name="Currency 2 3 14" xfId="1040" xr:uid="{C7266ACA-4F25-445B-AEB5-7DCD23B19781}"/>
    <cellStyle name="Currency 2 3 14 2" xfId="3754" xr:uid="{9ACF1688-9176-4629-A3BB-BC518648ACB9}"/>
    <cellStyle name="Currency 2 3 15" xfId="1041" xr:uid="{68BF0FDA-3AA2-4696-9CD3-147885C04F04}"/>
    <cellStyle name="Currency 2 3 15 2" xfId="3755" xr:uid="{784ADDEC-B03A-4C8B-8463-D190A6EDB7DF}"/>
    <cellStyle name="Currency 2 3 16" xfId="1042" xr:uid="{57690F64-358D-424D-A232-ABB2EC774C5C}"/>
    <cellStyle name="Currency 2 3 16 2" xfId="3756" xr:uid="{EA91EE22-2250-4F7A-9182-430F1BD35B44}"/>
    <cellStyle name="Currency 2 3 17" xfId="1043" xr:uid="{DF101DA8-3FBF-4803-ADC3-E285A9740E41}"/>
    <cellStyle name="Currency 2 3 17 2" xfId="3757" xr:uid="{C79A0DB3-3B05-450F-9379-603694A77ABE}"/>
    <cellStyle name="Currency 2 3 18" xfId="1044" xr:uid="{27E87CA2-20E7-49AB-A1AB-D4F4DB592D0D}"/>
    <cellStyle name="Currency 2 3 18 2" xfId="3758" xr:uid="{C6A6F8AD-6EC5-4876-AEBB-EF9A213316AB}"/>
    <cellStyle name="Currency 2 3 19" xfId="1045" xr:uid="{6D5CE7D8-015B-4F5D-A685-392AB6694B58}"/>
    <cellStyle name="Currency 2 3 19 2" xfId="3759" xr:uid="{47BA3C06-01FC-4216-B586-0AF75CC972F3}"/>
    <cellStyle name="Currency 2 3 2" xfId="1046" xr:uid="{B8AA3B04-B0A2-4A96-AFE8-4F1EB12EC0F2}"/>
    <cellStyle name="Currency 2 3 2 2" xfId="3760" xr:uid="{02115627-5158-4ECF-BF2B-C2F6456F8AEA}"/>
    <cellStyle name="Currency 2 3 20" xfId="1047" xr:uid="{190AD20F-DCF5-4391-9E8A-3062AF37A605}"/>
    <cellStyle name="Currency 2 3 20 2" xfId="3761" xr:uid="{701786DA-6A11-4293-B486-F58C34D5CA3E}"/>
    <cellStyle name="Currency 2 3 21" xfId="1048" xr:uid="{7DDB3343-79CC-41D1-8AB6-EB349618D357}"/>
    <cellStyle name="Currency 2 3 21 2" xfId="3762" xr:uid="{2D7EC711-39F5-4FFC-A6E4-2D7F6E374AF2}"/>
    <cellStyle name="Currency 2 3 22" xfId="1049" xr:uid="{94B221F3-D57E-4970-ADBB-A9753E7529FB}"/>
    <cellStyle name="Currency 2 3 22 2" xfId="3763" xr:uid="{D59E42BD-CAD4-496E-8B7E-FD04216FF40F}"/>
    <cellStyle name="Currency 2 3 23" xfId="1050" xr:uid="{0E12A171-B2B4-4FA7-AD05-94C699C0435F}"/>
    <cellStyle name="Currency 2 3 23 2" xfId="3764" xr:uid="{E9ECC810-EA66-462B-A8E3-FBC493DB0976}"/>
    <cellStyle name="Currency 2 3 24" xfId="1051" xr:uid="{3853D904-7A22-4EBA-A9FB-4CA385F10328}"/>
    <cellStyle name="Currency 2 3 24 2" xfId="3765" xr:uid="{D1D1BD7F-D8C1-467D-B87B-F12CA76B138A}"/>
    <cellStyle name="Currency 2 3 25" xfId="1052" xr:uid="{79EA52D4-C67A-41E8-B909-323D1F912BA5}"/>
    <cellStyle name="Currency 2 3 25 2" xfId="3766" xr:uid="{52958BF0-8876-49EE-B559-CD453F4280E6}"/>
    <cellStyle name="Currency 2 3 26" xfId="1053" xr:uid="{7E40D256-3801-4E13-A44F-DD60C6886BE2}"/>
    <cellStyle name="Currency 2 3 26 2" xfId="3767" xr:uid="{28F17893-38CD-4DCD-94EC-C568DB7799CB}"/>
    <cellStyle name="Currency 2 3 27" xfId="1054" xr:uid="{9BD81D58-C7CC-48FF-BE50-B0667F839CE9}"/>
    <cellStyle name="Currency 2 3 27 2" xfId="3768" xr:uid="{5DC0DE01-591D-4124-B29A-55CB71F3435E}"/>
    <cellStyle name="Currency 2 3 28" xfId="1055" xr:uid="{A537CAF6-937C-4683-8577-48381C157AB3}"/>
    <cellStyle name="Currency 2 3 28 2" xfId="3769" xr:uid="{DD3F726B-557D-4CEC-9E30-9EF50C0C3F88}"/>
    <cellStyle name="Currency 2 3 29" xfId="1056" xr:uid="{1974D0E7-F094-4387-A3F5-6ECCFB878C6A}"/>
    <cellStyle name="Currency 2 3 29 2" xfId="3770" xr:uid="{2EDAF7CA-C9F0-4733-B925-776DA47A64D5}"/>
    <cellStyle name="Currency 2 3 3" xfId="1057" xr:uid="{F05B3FAA-0796-48C5-8209-CC0CBB95321D}"/>
    <cellStyle name="Currency 2 3 3 2" xfId="3771" xr:uid="{E7358424-5DFE-455D-8EB4-8D8ADF28B82F}"/>
    <cellStyle name="Currency 2 3 30" xfId="1058" xr:uid="{0BAEB69D-2CB8-4553-BBD5-D5BB8EC4F53D}"/>
    <cellStyle name="Currency 2 3 30 2" xfId="3772" xr:uid="{8E8DAC4E-AE78-452E-909A-36CD71E86208}"/>
    <cellStyle name="Currency 2 3 31" xfId="1059" xr:uid="{283E2355-F32E-4C54-98F8-85414037D008}"/>
    <cellStyle name="Currency 2 3 31 2" xfId="3773" xr:uid="{24F463A1-D674-450E-8248-94B4DC460297}"/>
    <cellStyle name="Currency 2 3 32" xfId="1060" xr:uid="{F7CCE47D-8AD1-4415-8B89-D4254893FFDE}"/>
    <cellStyle name="Currency 2 3 32 2" xfId="3774" xr:uid="{D5EAF9D9-6CC7-47F5-9B27-1BCFE09D69F8}"/>
    <cellStyle name="Currency 2 3 33" xfId="3775" xr:uid="{65471072-0E25-4671-88C7-66CE5F44BD25}"/>
    <cellStyle name="Currency 2 3 4" xfId="1061" xr:uid="{41EE00E2-0346-46B3-BD40-99CC7172760E}"/>
    <cellStyle name="Currency 2 3 4 2" xfId="3776" xr:uid="{A2B9CC11-FFCA-4FE9-A1D3-5FA3ECF4DD71}"/>
    <cellStyle name="Currency 2 3 5" xfId="1062" xr:uid="{95C69C85-0C3E-4847-9DE9-01A0FF4DD837}"/>
    <cellStyle name="Currency 2 3 5 2" xfId="3777" xr:uid="{0CDEDF28-88E9-45DC-ABD7-96DF149E2D7A}"/>
    <cellStyle name="Currency 2 3 6" xfId="1063" xr:uid="{E0878CE8-6CD2-424B-9ADA-D5A692AC2DE3}"/>
    <cellStyle name="Currency 2 3 6 2" xfId="3778" xr:uid="{6E8782EA-108A-4197-A8C5-7E1BC20882DC}"/>
    <cellStyle name="Currency 2 3 7" xfId="1064" xr:uid="{009BBD93-03B5-4E5A-8EFE-432D20A9DD7C}"/>
    <cellStyle name="Currency 2 3 7 2" xfId="3779" xr:uid="{65C12FC8-134C-42D0-BF1A-50D414CA93C2}"/>
    <cellStyle name="Currency 2 3 8" xfId="1065" xr:uid="{EAA467A7-9D65-4F86-91A0-64546BA363D2}"/>
    <cellStyle name="Currency 2 3 8 2" xfId="3780" xr:uid="{7599570F-54BA-4CE6-B3D5-13824E76ADD8}"/>
    <cellStyle name="Currency 2 3 9" xfId="1066" xr:uid="{1A5EE014-5B79-40CA-8C10-DDA161F3D462}"/>
    <cellStyle name="Currency 2 3 9 2" xfId="3781" xr:uid="{C1A1DB04-4C0A-40E3-B4E0-C6A4DFD68AE8}"/>
    <cellStyle name="Currency 2 30" xfId="1067" xr:uid="{2099E4CD-6885-43E9-A567-428DD29B1082}"/>
    <cellStyle name="Currency 2 30 2" xfId="3782" xr:uid="{948ED041-48E1-4F34-B737-410DE5DA6236}"/>
    <cellStyle name="Currency 2 31" xfId="1068" xr:uid="{E5BEBF32-B900-4759-BF4B-0EE8F63976BB}"/>
    <cellStyle name="Currency 2 31 2" xfId="3783" xr:uid="{FBB57C9C-E600-40F7-B9B4-D58E7E6B6959}"/>
    <cellStyle name="Currency 2 32" xfId="1069" xr:uid="{3B45F4DC-FD57-4D2D-8691-CDBDEE819DDC}"/>
    <cellStyle name="Currency 2 32 2" xfId="3784" xr:uid="{9ED19930-7E61-4987-90FF-26F0AD76C029}"/>
    <cellStyle name="Currency 2 33" xfId="1070" xr:uid="{4B1887C9-CC15-4307-8D7D-2FFCA7C12409}"/>
    <cellStyle name="Currency 2 33 2" xfId="3785" xr:uid="{E90D9D1F-4B02-4B90-B985-86129A9AF83A}"/>
    <cellStyle name="Currency 2 34" xfId="1071" xr:uid="{F133ED0B-092A-4C45-B4F9-2C196CFC51F8}"/>
    <cellStyle name="Currency 2 34 2" xfId="3786" xr:uid="{401CE1A7-22B2-42FC-9FFA-C00AB2B3ECED}"/>
    <cellStyle name="Currency 2 35" xfId="1072" xr:uid="{E7781518-1765-4C5B-A7D6-D002C8B1D5E6}"/>
    <cellStyle name="Currency 2 35 2" xfId="3787" xr:uid="{8E0190FB-C559-4810-9F9E-D5376A930191}"/>
    <cellStyle name="Currency 2 36" xfId="1073" xr:uid="{B49BB6C2-7ED4-4E55-B57B-E1F563F796C9}"/>
    <cellStyle name="Currency 2 36 2" xfId="3788" xr:uid="{479E8798-7633-472D-A046-29787B1E881D}"/>
    <cellStyle name="Currency 2 37" xfId="1074" xr:uid="{86548A8B-5A9F-4280-9590-D246F9996101}"/>
    <cellStyle name="Currency 2 37 2" xfId="3789" xr:uid="{E0E5449E-0E4B-404F-BA9D-6F9DE5077287}"/>
    <cellStyle name="Currency 2 38" xfId="1075" xr:uid="{F13BBE16-8BEE-41C1-AACF-84C2B8ADD43D}"/>
    <cellStyle name="Currency 2 38 2" xfId="3790" xr:uid="{882BD167-1610-48D0-82BC-E601934E48B9}"/>
    <cellStyle name="Currency 2 39" xfId="1076" xr:uid="{32A358E9-3E61-489D-BED1-2CF2ECB1D84E}"/>
    <cellStyle name="Currency 2 39 2" xfId="3791" xr:uid="{706C9016-532B-449F-B5BF-17A6426ACEF6}"/>
    <cellStyle name="Currency 2 4" xfId="1077" xr:uid="{7D2DC653-9C6B-4D99-A908-0BA8EAE42629}"/>
    <cellStyle name="Currency 2 4 10" xfId="1078" xr:uid="{BA59CCB3-1393-4425-9BCC-AA0658217668}"/>
    <cellStyle name="Currency 2 4 10 2" xfId="3792" xr:uid="{85592F98-D8DB-4BD3-8458-5F7093CD5734}"/>
    <cellStyle name="Currency 2 4 11" xfId="1079" xr:uid="{517E3BBC-D0B4-4DB2-ADB3-386F75A5C3C8}"/>
    <cellStyle name="Currency 2 4 11 2" xfId="3793" xr:uid="{E7719088-2360-476C-B71B-924D8CAE5699}"/>
    <cellStyle name="Currency 2 4 12" xfId="1080" xr:uid="{DF9F913B-EF81-425F-A6BB-6D521949F487}"/>
    <cellStyle name="Currency 2 4 12 2" xfId="3794" xr:uid="{4A7D81F5-46C3-40AF-AA93-6C2C5E623067}"/>
    <cellStyle name="Currency 2 4 13" xfId="1081" xr:uid="{63A1721D-5E93-4910-9C88-385327966E1D}"/>
    <cellStyle name="Currency 2 4 13 2" xfId="3795" xr:uid="{D5E62B59-FBA4-441C-9A9D-8FE2B94C9B83}"/>
    <cellStyle name="Currency 2 4 14" xfId="1082" xr:uid="{5AF9C157-2557-44B5-88AC-045973F25EB6}"/>
    <cellStyle name="Currency 2 4 14 2" xfId="3796" xr:uid="{DF9051AD-5E46-4457-B34B-34487E4769D8}"/>
    <cellStyle name="Currency 2 4 15" xfId="1083" xr:uid="{7805A7EE-0C45-4B5E-A3CC-4437CF9D1370}"/>
    <cellStyle name="Currency 2 4 15 2" xfId="3797" xr:uid="{A5B55B8F-EDA9-455E-A386-9B7A79BD3152}"/>
    <cellStyle name="Currency 2 4 16" xfId="1084" xr:uid="{6EC75950-9A83-4B36-98C5-2335EA38C590}"/>
    <cellStyle name="Currency 2 4 16 2" xfId="3798" xr:uid="{842F6E54-9ADA-468D-A083-26C6AF5C06CF}"/>
    <cellStyle name="Currency 2 4 17" xfId="1085" xr:uid="{D5C47F48-5C13-4940-ABAE-6F5425784A59}"/>
    <cellStyle name="Currency 2 4 17 2" xfId="3799" xr:uid="{D150C8D4-7055-434C-A5C5-87E46F7ECB10}"/>
    <cellStyle name="Currency 2 4 18" xfId="1086" xr:uid="{5C994FCE-EF10-4C41-859D-84F0BDD7D5FB}"/>
    <cellStyle name="Currency 2 4 18 2" xfId="3800" xr:uid="{34DD5222-734F-4FA0-9433-E6D75DB0D0BD}"/>
    <cellStyle name="Currency 2 4 19" xfId="1087" xr:uid="{225FB64F-2734-436C-A260-E048C71E2A0D}"/>
    <cellStyle name="Currency 2 4 19 2" xfId="3801" xr:uid="{8E4DCF2F-015E-4A4C-B4C8-CB4C41D819C0}"/>
    <cellStyle name="Currency 2 4 2" xfId="1088" xr:uid="{85E28E75-04F5-4656-8966-DC8CCA2A20F7}"/>
    <cellStyle name="Currency 2 4 2 2" xfId="3802" xr:uid="{42DEB16A-1282-4938-9573-75D7A55D0D16}"/>
    <cellStyle name="Currency 2 4 20" xfId="1089" xr:uid="{C2F629DC-6708-4432-AE02-B33F53480C1E}"/>
    <cellStyle name="Currency 2 4 20 2" xfId="3803" xr:uid="{6C764A79-AD3B-4333-8D51-41E5C566C89B}"/>
    <cellStyle name="Currency 2 4 21" xfId="1090" xr:uid="{31D29159-EF7A-4596-ADEA-5D85CC946E48}"/>
    <cellStyle name="Currency 2 4 21 2" xfId="3804" xr:uid="{349C163D-5BBA-4DD2-AD06-38B7834A93C4}"/>
    <cellStyle name="Currency 2 4 22" xfId="1091" xr:uid="{0950D6A9-8A45-42C6-A74D-855D48EC99A8}"/>
    <cellStyle name="Currency 2 4 22 2" xfId="3805" xr:uid="{6A88C901-4C48-4294-9B87-83BF53592BD9}"/>
    <cellStyle name="Currency 2 4 23" xfId="1092" xr:uid="{52C5D455-9E54-41E0-805D-2F255A9D451D}"/>
    <cellStyle name="Currency 2 4 23 2" xfId="3806" xr:uid="{F6F1A57E-3E04-4E03-8EF5-799F8478D3E6}"/>
    <cellStyle name="Currency 2 4 24" xfId="1093" xr:uid="{C364D799-10AC-4426-8550-45EEF66CDE00}"/>
    <cellStyle name="Currency 2 4 24 2" xfId="3807" xr:uid="{D83CC7E7-EE37-4971-8CD4-264D83D08387}"/>
    <cellStyle name="Currency 2 4 25" xfId="1094" xr:uid="{E9381450-E518-4215-A7E3-560BAFA77820}"/>
    <cellStyle name="Currency 2 4 25 2" xfId="3808" xr:uid="{D344542B-A039-454C-A883-C308594B213E}"/>
    <cellStyle name="Currency 2 4 26" xfId="1095" xr:uid="{F4AFCBB0-F72B-481F-828A-2C5FD908FBAC}"/>
    <cellStyle name="Currency 2 4 26 2" xfId="3809" xr:uid="{61734958-DDFC-4C33-8AE6-0968487E9C8A}"/>
    <cellStyle name="Currency 2 4 27" xfId="1096" xr:uid="{8CCAB80B-0D7A-43BD-B241-68B670EFB48D}"/>
    <cellStyle name="Currency 2 4 27 2" xfId="3810" xr:uid="{9599BCE0-0B62-470F-B426-F7EC099EA5BD}"/>
    <cellStyle name="Currency 2 4 28" xfId="1097" xr:uid="{22870CA2-970D-4024-B132-9310AAEC12BB}"/>
    <cellStyle name="Currency 2 4 28 2" xfId="3811" xr:uid="{9E6D20F2-5882-47BC-9329-072B0E3BD184}"/>
    <cellStyle name="Currency 2 4 29" xfId="1098" xr:uid="{2D698774-CEFD-437F-AA0E-D4A5947E46A0}"/>
    <cellStyle name="Currency 2 4 29 2" xfId="3812" xr:uid="{477994CF-34BC-422A-AB4C-E4326B8A3878}"/>
    <cellStyle name="Currency 2 4 3" xfId="1099" xr:uid="{23B76640-E5A1-4A45-B183-FB4E5105B9FB}"/>
    <cellStyle name="Currency 2 4 3 2" xfId="3813" xr:uid="{2A319E41-3540-4019-AF9C-FCA5475D981B}"/>
    <cellStyle name="Currency 2 4 30" xfId="1100" xr:uid="{C905C1A9-C8BE-4603-A4A8-9DBD33A80539}"/>
    <cellStyle name="Currency 2 4 30 2" xfId="3814" xr:uid="{9DAA446E-CC13-411C-9DA0-E307FDD6A673}"/>
    <cellStyle name="Currency 2 4 31" xfId="1101" xr:uid="{E2D65B87-F8D6-4061-99CC-327D45789371}"/>
    <cellStyle name="Currency 2 4 31 2" xfId="3815" xr:uid="{30E31171-FAFC-4552-A375-35D509C6C994}"/>
    <cellStyle name="Currency 2 4 32" xfId="1102" xr:uid="{1EAEA959-FFF1-4BDF-96E8-984F28FE1C1E}"/>
    <cellStyle name="Currency 2 4 32 2" xfId="3816" xr:uid="{7FEEA57B-EE53-4305-90A0-EC04FAB24BD4}"/>
    <cellStyle name="Currency 2 4 33" xfId="3817" xr:uid="{D4077217-FFC3-42DF-B0ED-98F8B6E72F15}"/>
    <cellStyle name="Currency 2 4 4" xfId="1103" xr:uid="{0B757BEA-E364-4619-B0C8-30E3B32DE8F4}"/>
    <cellStyle name="Currency 2 4 4 2" xfId="3818" xr:uid="{1BEC9B91-EB65-44E2-BE5E-6E5F9B88D158}"/>
    <cellStyle name="Currency 2 4 5" xfId="1104" xr:uid="{3D2573A5-B04E-45C7-8DBC-03A413D0871F}"/>
    <cellStyle name="Currency 2 4 5 2" xfId="3819" xr:uid="{C8F3839C-7AAE-40CA-8BF8-7316A85437F3}"/>
    <cellStyle name="Currency 2 4 6" xfId="1105" xr:uid="{F905C861-EEC9-4C6D-8E7B-DAE0A02DB0D0}"/>
    <cellStyle name="Currency 2 4 6 2" xfId="3820" xr:uid="{576FDDAD-F87F-433A-97E3-532EF1E17075}"/>
    <cellStyle name="Currency 2 4 7" xfId="1106" xr:uid="{BDAED25C-72FB-4564-9B4A-87EBBDA7038F}"/>
    <cellStyle name="Currency 2 4 7 2" xfId="3821" xr:uid="{B2F1C6E1-35F1-490E-8F40-7C11B38EB4F1}"/>
    <cellStyle name="Currency 2 4 8" xfId="1107" xr:uid="{6E5207CE-94AA-47B1-938E-98DBC4CC01F3}"/>
    <cellStyle name="Currency 2 4 8 2" xfId="3822" xr:uid="{EE2A0AD1-68F7-4BA9-980F-50E053AB46D8}"/>
    <cellStyle name="Currency 2 4 9" xfId="1108" xr:uid="{D18D7844-6ED2-44A0-A475-BE8745280391}"/>
    <cellStyle name="Currency 2 4 9 2" xfId="3823" xr:uid="{0A483EB4-7823-4ED5-9C13-D520C5BD3A8F}"/>
    <cellStyle name="Currency 2 40" xfId="1109" xr:uid="{AA3FC60F-5F15-4838-8EE2-5E1C765D1BDE}"/>
    <cellStyle name="Currency 2 40 2" xfId="3824" xr:uid="{B4DF705B-D1EA-4190-B57A-E0ED09F9F6D6}"/>
    <cellStyle name="Currency 2 41" xfId="1110" xr:uid="{472BCA56-1519-4DFB-BCBB-B87C9F3C6678}"/>
    <cellStyle name="Currency 2 41 2" xfId="3825" xr:uid="{947AC358-BA14-4D1D-9ADB-4A8E4634085F}"/>
    <cellStyle name="Currency 2 5" xfId="1111" xr:uid="{2717C4EA-86D1-4736-A9D6-51ABF255863C}"/>
    <cellStyle name="Currency 2 5 10" xfId="1112" xr:uid="{27C7CF33-BBF7-4DBF-AF5B-25F6D53A264B}"/>
    <cellStyle name="Currency 2 5 10 2" xfId="3826" xr:uid="{876470BC-EEEF-4C78-8080-94E27B7F6876}"/>
    <cellStyle name="Currency 2 5 11" xfId="1113" xr:uid="{2EA557BA-D262-4425-A7CB-CA2147B63A9C}"/>
    <cellStyle name="Currency 2 5 11 2" xfId="3827" xr:uid="{1827E956-F009-4BC1-A2E6-758F9F00FE2E}"/>
    <cellStyle name="Currency 2 5 12" xfId="1114" xr:uid="{F2B9AAF2-FAF0-48E7-9CC0-7175CF3FAFBA}"/>
    <cellStyle name="Currency 2 5 12 2" xfId="3828" xr:uid="{6D99D593-0FCC-4A29-A9C6-4E62D57E5781}"/>
    <cellStyle name="Currency 2 5 13" xfId="1115" xr:uid="{3BF359AE-DE53-4B9F-AB4F-3BB8714C9741}"/>
    <cellStyle name="Currency 2 5 13 2" xfId="3829" xr:uid="{5AAB2A99-4361-4F14-9DDA-A9834902F3FB}"/>
    <cellStyle name="Currency 2 5 14" xfId="1116" xr:uid="{E11323F7-F922-4640-8FB5-5DED6B079FAB}"/>
    <cellStyle name="Currency 2 5 14 2" xfId="3830" xr:uid="{30DB4098-1622-4784-90DC-F5B48F6BB41D}"/>
    <cellStyle name="Currency 2 5 15" xfId="1117" xr:uid="{4A006297-0F35-40E0-918A-49E440B255C0}"/>
    <cellStyle name="Currency 2 5 15 2" xfId="3831" xr:uid="{B395BB2B-420A-4B66-99A5-066FAA573CA7}"/>
    <cellStyle name="Currency 2 5 16" xfId="1118" xr:uid="{8DCD26F7-1794-4F9A-91AC-E5114A9FDC90}"/>
    <cellStyle name="Currency 2 5 16 2" xfId="3832" xr:uid="{569C21F1-EF2B-48BB-8B60-65C60C7EEAE6}"/>
    <cellStyle name="Currency 2 5 17" xfId="1119" xr:uid="{74518A7E-713B-49A4-9F6B-11F72853006A}"/>
    <cellStyle name="Currency 2 5 17 2" xfId="3833" xr:uid="{596B7170-E6C7-458C-94A3-012A1F9B8EDC}"/>
    <cellStyle name="Currency 2 5 18" xfId="1120" xr:uid="{2AFE9ADC-57DB-4CD5-ABC9-96DED1E571E4}"/>
    <cellStyle name="Currency 2 5 18 2" xfId="3834" xr:uid="{012F2B1E-62AF-4C6C-A1F9-5284FE1274BA}"/>
    <cellStyle name="Currency 2 5 19" xfId="1121" xr:uid="{104BF1A8-DC97-4292-95C9-C1B2EB2D3993}"/>
    <cellStyle name="Currency 2 5 19 2" xfId="3835" xr:uid="{1616B438-EAC3-4F0E-A526-1A6878522263}"/>
    <cellStyle name="Currency 2 5 2" xfId="1122" xr:uid="{BA0AB495-83BB-4DAC-85FF-D3663969EEF5}"/>
    <cellStyle name="Currency 2 5 2 2" xfId="3836" xr:uid="{36D4FF25-86B9-4C04-9551-3FAB31C815E6}"/>
    <cellStyle name="Currency 2 5 20" xfId="1123" xr:uid="{8E7C5957-170F-41F0-A4BD-83F5B7E526A9}"/>
    <cellStyle name="Currency 2 5 20 2" xfId="3837" xr:uid="{7F914025-84C5-4DEB-A760-B74097FAD6CB}"/>
    <cellStyle name="Currency 2 5 21" xfId="1124" xr:uid="{208EE8A4-1A72-4257-9800-810161ECD867}"/>
    <cellStyle name="Currency 2 5 21 2" xfId="3838" xr:uid="{EC98F5F7-21CB-47B1-BECE-7F3E40195088}"/>
    <cellStyle name="Currency 2 5 22" xfId="1125" xr:uid="{3AD1B3FC-101C-418B-97AE-ACAFA094D7E9}"/>
    <cellStyle name="Currency 2 5 22 2" xfId="3839" xr:uid="{99D7B6B2-C70C-457E-A1A3-1E95E9BE2EDF}"/>
    <cellStyle name="Currency 2 5 23" xfId="1126" xr:uid="{3F969E7B-A46F-4320-973B-013A3D52134F}"/>
    <cellStyle name="Currency 2 5 23 2" xfId="3840" xr:uid="{ED607A8D-16B8-4E7C-885B-47F7AC0A10AE}"/>
    <cellStyle name="Currency 2 5 24" xfId="1127" xr:uid="{57610F85-6245-4934-B929-B08468D0AAC2}"/>
    <cellStyle name="Currency 2 5 24 2" xfId="3841" xr:uid="{389947F3-CF45-4B2A-BD4E-677922241546}"/>
    <cellStyle name="Currency 2 5 25" xfId="1128" xr:uid="{94081790-41E2-4B4B-832D-09694147B8AC}"/>
    <cellStyle name="Currency 2 5 25 2" xfId="3842" xr:uid="{98EC4E65-E5BC-4B98-B794-FC2454E64003}"/>
    <cellStyle name="Currency 2 5 26" xfId="1129" xr:uid="{C49A573E-F293-4E65-A688-8A39662309A3}"/>
    <cellStyle name="Currency 2 5 26 2" xfId="3843" xr:uid="{3F9EAC3C-2B8A-42C9-B6DD-010F0DDD2BF9}"/>
    <cellStyle name="Currency 2 5 27" xfId="1130" xr:uid="{B7298F51-B3E9-43D4-A6CA-232398B4D838}"/>
    <cellStyle name="Currency 2 5 27 2" xfId="3844" xr:uid="{02A3764B-13A4-4BB5-89E4-A3870B083EF0}"/>
    <cellStyle name="Currency 2 5 28" xfId="1131" xr:uid="{CB522A71-2A7A-4096-84F4-20F55BFD42D7}"/>
    <cellStyle name="Currency 2 5 28 2" xfId="3845" xr:uid="{612D3E9B-3D42-4128-9D97-BF72BFAF8486}"/>
    <cellStyle name="Currency 2 5 29" xfId="1132" xr:uid="{D0B091E6-ED99-4887-B31E-CAAA63B1CB33}"/>
    <cellStyle name="Currency 2 5 29 2" xfId="3846" xr:uid="{7FFFC2DB-7518-4A95-9B22-3C523CC558F3}"/>
    <cellStyle name="Currency 2 5 3" xfId="1133" xr:uid="{EFF54F0F-C446-424F-BA90-13778B6353F4}"/>
    <cellStyle name="Currency 2 5 3 2" xfId="3847" xr:uid="{4EA6F859-A0C4-4B60-ABBD-E1D9E51671B5}"/>
    <cellStyle name="Currency 2 5 30" xfId="1134" xr:uid="{6818F2A7-C6F2-431C-ACCC-9FF2522F8B8E}"/>
    <cellStyle name="Currency 2 5 30 2" xfId="3848" xr:uid="{41691B88-4ED6-47DA-8636-2A702DAEA8AF}"/>
    <cellStyle name="Currency 2 5 31" xfId="1135" xr:uid="{4FD7CD3E-1525-440D-8AF3-6C39147D41BC}"/>
    <cellStyle name="Currency 2 5 31 2" xfId="3849" xr:uid="{2573A0AA-ACD7-4FF8-8B80-F32025D1C599}"/>
    <cellStyle name="Currency 2 5 32" xfId="1136" xr:uid="{AC7493E7-0E97-4033-8142-2FFE421356B5}"/>
    <cellStyle name="Currency 2 5 32 2" xfId="3850" xr:uid="{05B9E959-373F-4344-89A3-B3F5A86DEFA2}"/>
    <cellStyle name="Currency 2 5 33" xfId="3851" xr:uid="{6CDFC1E4-0960-4358-9167-03FE9FA85C05}"/>
    <cellStyle name="Currency 2 5 4" xfId="1137" xr:uid="{77AC677F-97B5-41DB-BF3D-1072F16F1048}"/>
    <cellStyle name="Currency 2 5 4 2" xfId="3852" xr:uid="{BE8EE5AE-553F-4C32-B031-886DB2609788}"/>
    <cellStyle name="Currency 2 5 5" xfId="1138" xr:uid="{DF585AEB-71F6-4CB3-AC82-C1BB4C95C194}"/>
    <cellStyle name="Currency 2 5 5 2" xfId="3853" xr:uid="{2BACE858-BA29-48E4-89D4-080593975565}"/>
    <cellStyle name="Currency 2 5 6" xfId="1139" xr:uid="{1534EBBB-0C6F-492A-BC40-4E662D80C315}"/>
    <cellStyle name="Currency 2 5 6 2" xfId="3854" xr:uid="{48BA3508-1D54-44A9-9733-CEB4A30D06C3}"/>
    <cellStyle name="Currency 2 5 7" xfId="1140" xr:uid="{B4A8362A-D71C-43F5-93B7-8C785851529A}"/>
    <cellStyle name="Currency 2 5 7 2" xfId="3855" xr:uid="{40CD4039-187E-4241-A264-3595ED5D8913}"/>
    <cellStyle name="Currency 2 5 8" xfId="1141" xr:uid="{CDADA31B-A21B-444C-ADDF-7BE22771DCFE}"/>
    <cellStyle name="Currency 2 5 8 2" xfId="3856" xr:uid="{C26E41AA-D673-4836-B129-D9587AC0CB4E}"/>
    <cellStyle name="Currency 2 5 9" xfId="1142" xr:uid="{F83B819D-4FFE-4309-94A2-161271C41DA3}"/>
    <cellStyle name="Currency 2 5 9 2" xfId="3857" xr:uid="{4033A50B-1842-4E4D-B81E-71DE18EA24B7}"/>
    <cellStyle name="Currency 2 6" xfId="1143" xr:uid="{D8B70579-CCA1-4A8B-B587-5541358D4510}"/>
    <cellStyle name="Currency 2 6 10" xfId="1144" xr:uid="{9E98B418-F30F-4220-8D7F-56DEA996E2C1}"/>
    <cellStyle name="Currency 2 6 10 2" xfId="3858" xr:uid="{0081DA4F-3541-4656-8825-98434543F811}"/>
    <cellStyle name="Currency 2 6 11" xfId="1145" xr:uid="{B6296890-65D0-4776-AD2E-B415D9D22AFB}"/>
    <cellStyle name="Currency 2 6 11 2" xfId="3859" xr:uid="{F18A29CE-C62D-49DB-A612-34968A9288F1}"/>
    <cellStyle name="Currency 2 6 12" xfId="1146" xr:uid="{C994AD31-EC2F-45D5-B6E0-A24DFC2288CB}"/>
    <cellStyle name="Currency 2 6 12 2" xfId="3860" xr:uid="{E75F0C7A-1223-420B-9794-FB2FB2E7D743}"/>
    <cellStyle name="Currency 2 6 13" xfId="1147" xr:uid="{28867265-2A28-4F19-BC0C-555EFF59971E}"/>
    <cellStyle name="Currency 2 6 13 2" xfId="3861" xr:uid="{02296A72-B354-4ABD-AC6D-2CB31A9F37F9}"/>
    <cellStyle name="Currency 2 6 14" xfId="1148" xr:uid="{3BF7730A-80BF-432B-8C64-36B5A9AD564C}"/>
    <cellStyle name="Currency 2 6 14 2" xfId="3862" xr:uid="{23B822AB-B9D6-4FEB-B4B9-F8916438D6BC}"/>
    <cellStyle name="Currency 2 6 15" xfId="1149" xr:uid="{A92A8074-6135-4AD4-9338-7A1D3A97F1AE}"/>
    <cellStyle name="Currency 2 6 15 2" xfId="3863" xr:uid="{1CD7B0F9-3AF2-4DDC-819F-9D3A0285B1AF}"/>
    <cellStyle name="Currency 2 6 16" xfId="1150" xr:uid="{02FFE135-A5FE-4C1A-A58C-37C26BB74019}"/>
    <cellStyle name="Currency 2 6 16 2" xfId="3864" xr:uid="{41CD16F9-D8D3-4092-BA39-963FE589460C}"/>
    <cellStyle name="Currency 2 6 17" xfId="1151" xr:uid="{AD206E0C-60B0-463A-9590-C945DBAB3A06}"/>
    <cellStyle name="Currency 2 6 17 2" xfId="3865" xr:uid="{F53B63FA-D56E-4990-A0CF-31E4FEBF5B45}"/>
    <cellStyle name="Currency 2 6 18" xfId="1152" xr:uid="{4EB4485F-6FFC-4296-BAE1-876E311CB129}"/>
    <cellStyle name="Currency 2 6 18 2" xfId="3866" xr:uid="{307DC2ED-4232-4FF8-B8A0-4E1A7F502FD9}"/>
    <cellStyle name="Currency 2 6 19" xfId="1153" xr:uid="{649E9177-D910-4485-B5E1-F60B1264ABEC}"/>
    <cellStyle name="Currency 2 6 19 2" xfId="3867" xr:uid="{198B2D0C-4437-43EC-9876-614F4A017F54}"/>
    <cellStyle name="Currency 2 6 2" xfId="1154" xr:uid="{35C75E38-4C1C-463E-92D6-9D5C5AAAA378}"/>
    <cellStyle name="Currency 2 6 2 2" xfId="3868" xr:uid="{F852A421-1233-4D13-A06C-098ED1F3B522}"/>
    <cellStyle name="Currency 2 6 20" xfId="1155" xr:uid="{38F1B1E5-55C2-4005-AC4E-EC90A0517298}"/>
    <cellStyle name="Currency 2 6 20 2" xfId="3869" xr:uid="{AFAFC4C4-C918-4EF7-A1FF-AA274EBC2594}"/>
    <cellStyle name="Currency 2 6 21" xfId="1156" xr:uid="{98F4559D-F7C0-4D26-97E3-0BDE38EC39A8}"/>
    <cellStyle name="Currency 2 6 21 2" xfId="3870" xr:uid="{931D6DB2-1856-4FAD-8DEB-7452939C2323}"/>
    <cellStyle name="Currency 2 6 22" xfId="1157" xr:uid="{AFF6F00B-F289-4F18-A6C5-2E1A64108C25}"/>
    <cellStyle name="Currency 2 6 22 2" xfId="3871" xr:uid="{4899BC19-3200-49F7-929E-5DE838E75C75}"/>
    <cellStyle name="Currency 2 6 23" xfId="1158" xr:uid="{56431A8A-9420-4834-B38E-DE0DAEE335AD}"/>
    <cellStyle name="Currency 2 6 23 2" xfId="3872" xr:uid="{8844014B-FEC1-419C-99DE-04E57DDB67DD}"/>
    <cellStyle name="Currency 2 6 24" xfId="1159" xr:uid="{84AC4FDD-F265-4630-9DB0-4DB08472EB92}"/>
    <cellStyle name="Currency 2 6 24 2" xfId="3873" xr:uid="{F4C4B8CC-8D0E-42E9-B641-8C3E396E2A46}"/>
    <cellStyle name="Currency 2 6 25" xfId="1160" xr:uid="{F8144541-2999-4E2F-9A85-9F238ACBB4AB}"/>
    <cellStyle name="Currency 2 6 25 2" xfId="3874" xr:uid="{D6A55236-2D0B-4E03-9F43-99868B971CD0}"/>
    <cellStyle name="Currency 2 6 26" xfId="1161" xr:uid="{2255B4D3-73FC-44FA-AE51-D2AB07E1EC72}"/>
    <cellStyle name="Currency 2 6 26 2" xfId="3875" xr:uid="{FFE4F18A-6F08-4D9D-81BE-811275CA0BA2}"/>
    <cellStyle name="Currency 2 6 27" xfId="1162" xr:uid="{1D270F48-33CD-481E-BBA5-CF31C5B3BBE9}"/>
    <cellStyle name="Currency 2 6 27 2" xfId="3876" xr:uid="{39A7C37B-F91C-443C-936D-8086BED504CC}"/>
    <cellStyle name="Currency 2 6 28" xfId="1163" xr:uid="{0F7BCAF7-C660-4EAD-AC0D-BA3B05ECED05}"/>
    <cellStyle name="Currency 2 6 28 2" xfId="3877" xr:uid="{BF6888F9-30D4-481D-A728-FC577FC42394}"/>
    <cellStyle name="Currency 2 6 29" xfId="1164" xr:uid="{2A1AF83A-C230-4446-A645-4C4C903DB6B8}"/>
    <cellStyle name="Currency 2 6 29 2" xfId="3878" xr:uid="{F1B9DF75-B86F-4087-91E6-00F982F8B6E2}"/>
    <cellStyle name="Currency 2 6 3" xfId="1165" xr:uid="{81411D80-7FF0-4A11-BFC2-E5EB3F08EB67}"/>
    <cellStyle name="Currency 2 6 3 2" xfId="3879" xr:uid="{1D3AF046-CD30-4DFC-AFDE-74DA5ABF507B}"/>
    <cellStyle name="Currency 2 6 30" xfId="1166" xr:uid="{50065059-CD1C-4B03-91ED-62E39B107FE1}"/>
    <cellStyle name="Currency 2 6 30 2" xfId="3880" xr:uid="{C443E28A-F4BA-4F8A-ADCF-437CE314C6D3}"/>
    <cellStyle name="Currency 2 6 31" xfId="1167" xr:uid="{6052ED13-2C80-4F55-A374-560A9E5D78FF}"/>
    <cellStyle name="Currency 2 6 31 2" xfId="3881" xr:uid="{6D01F1DE-D9DF-468F-AA84-688C824672CE}"/>
    <cellStyle name="Currency 2 6 32" xfId="1168" xr:uid="{9FDEE5C5-5D3E-4909-800D-58A9925A69C9}"/>
    <cellStyle name="Currency 2 6 32 2" xfId="3882" xr:uid="{F74B5F45-3BD4-46F3-8F82-ABF327F7CC34}"/>
    <cellStyle name="Currency 2 6 33" xfId="3883" xr:uid="{0CED7127-793D-4ED4-BADD-C0184065E66B}"/>
    <cellStyle name="Currency 2 6 4" xfId="1169" xr:uid="{CA5A39D8-35F2-405B-A62B-11FF61D7C572}"/>
    <cellStyle name="Currency 2 6 4 2" xfId="3884" xr:uid="{25DEA873-80DD-483A-B852-43B328AB4D28}"/>
    <cellStyle name="Currency 2 6 5" xfId="1170" xr:uid="{8074E2A5-E181-4E6B-B35E-F274E0F17649}"/>
    <cellStyle name="Currency 2 6 5 2" xfId="3885" xr:uid="{F6403798-90CC-4944-BB3C-0FBCACDA616E}"/>
    <cellStyle name="Currency 2 6 6" xfId="1171" xr:uid="{BD04E129-1899-47C8-BC9C-98AC912996A2}"/>
    <cellStyle name="Currency 2 6 6 2" xfId="3886" xr:uid="{0A28C4F2-C927-48AD-9AB4-6277C9A33813}"/>
    <cellStyle name="Currency 2 6 7" xfId="1172" xr:uid="{0A3E95EF-8387-4169-892B-6FB0FEE07099}"/>
    <cellStyle name="Currency 2 6 7 2" xfId="3887" xr:uid="{066EC07A-F292-44FD-BF17-09984BDB5801}"/>
    <cellStyle name="Currency 2 6 8" xfId="1173" xr:uid="{FC3631B6-C8E2-40CF-B225-7D7917E9E637}"/>
    <cellStyle name="Currency 2 6 8 2" xfId="3888" xr:uid="{11822562-2948-4373-96A5-B9C4DD53D13A}"/>
    <cellStyle name="Currency 2 6 9" xfId="1174" xr:uid="{78064908-92F6-4C40-884D-60F537B45B3F}"/>
    <cellStyle name="Currency 2 6 9 2" xfId="3889" xr:uid="{B220B5B3-8B94-42A1-B578-336C04CBF8DF}"/>
    <cellStyle name="Currency 2 7" xfId="1175" xr:uid="{FB8B4514-8AA8-477D-9CE3-FC25A538C9F1}"/>
    <cellStyle name="Currency 2 7 10" xfId="1176" xr:uid="{3BC8A23B-68C8-4D51-8410-F68C215B0B94}"/>
    <cellStyle name="Currency 2 7 10 2" xfId="3890" xr:uid="{EA6D73A2-B3D4-40C8-AEAF-0593FA0B779E}"/>
    <cellStyle name="Currency 2 7 11" xfId="1177" xr:uid="{87F407A2-2EEB-4ADA-BB84-F26103627B62}"/>
    <cellStyle name="Currency 2 7 11 2" xfId="3891" xr:uid="{099F68AD-1CCC-479C-9BFA-AD1FC3214969}"/>
    <cellStyle name="Currency 2 7 12" xfId="1178" xr:uid="{6633B705-30B7-4B8F-A099-A8720624D3C0}"/>
    <cellStyle name="Currency 2 7 12 2" xfId="3892" xr:uid="{94354DE8-826E-4465-900D-318489F4D732}"/>
    <cellStyle name="Currency 2 7 13" xfId="1179" xr:uid="{11DAFF13-E5F3-476E-8499-95133F3A7006}"/>
    <cellStyle name="Currency 2 7 13 2" xfId="3893" xr:uid="{4B91C837-BE70-473A-93D7-58BF0F22B30F}"/>
    <cellStyle name="Currency 2 7 14" xfId="1180" xr:uid="{B1DE93C0-E089-4828-AE82-C77DA906E56F}"/>
    <cellStyle name="Currency 2 7 14 2" xfId="3894" xr:uid="{95C98573-2649-4B8F-A08B-52D4D3E8A1A6}"/>
    <cellStyle name="Currency 2 7 15" xfId="1181" xr:uid="{CFDB0A77-D8DB-4588-B112-5438F4355A7D}"/>
    <cellStyle name="Currency 2 7 15 2" xfId="3895" xr:uid="{CCA5DEDA-C20A-4438-984A-52383493AEA1}"/>
    <cellStyle name="Currency 2 7 16" xfId="1182" xr:uid="{02BBA69F-E0A9-486E-937A-461DE05D5378}"/>
    <cellStyle name="Currency 2 7 16 2" xfId="3896" xr:uid="{7732ED64-AEF5-4255-AA02-5FEC500EA2FC}"/>
    <cellStyle name="Currency 2 7 17" xfId="1183" xr:uid="{301FEE34-8B8B-4056-A012-0E43EE0A0824}"/>
    <cellStyle name="Currency 2 7 17 2" xfId="3897" xr:uid="{A30B46A8-D9B8-4322-9F17-0861B6F6BCA0}"/>
    <cellStyle name="Currency 2 7 18" xfId="1184" xr:uid="{A05D508E-FF3F-4B8A-8C74-5023EE3C8D5D}"/>
    <cellStyle name="Currency 2 7 18 2" xfId="3898" xr:uid="{E4954BA1-99A1-4176-BD2D-4C0D7DDC7D5B}"/>
    <cellStyle name="Currency 2 7 19" xfId="1185" xr:uid="{5DF71FE1-A67A-4835-885E-2A1AA73D7B86}"/>
    <cellStyle name="Currency 2 7 19 2" xfId="3899" xr:uid="{E1424C6C-0088-4074-92D6-C0B890C7EF07}"/>
    <cellStyle name="Currency 2 7 2" xfId="1186" xr:uid="{48D39843-B558-4BA9-B442-DC2EF1E92C12}"/>
    <cellStyle name="Currency 2 7 2 2" xfId="3900" xr:uid="{2AF1979F-F450-498E-A4FC-63473A6C68C4}"/>
    <cellStyle name="Currency 2 7 20" xfId="1187" xr:uid="{C5584EE4-ECE0-4890-975D-7A88617143E3}"/>
    <cellStyle name="Currency 2 7 20 2" xfId="3901" xr:uid="{5160B981-1893-4963-9D32-16F3AE64A1C4}"/>
    <cellStyle name="Currency 2 7 21" xfId="1188" xr:uid="{4638C8C0-9238-4589-8B92-AF0B11637D62}"/>
    <cellStyle name="Currency 2 7 21 2" xfId="3902" xr:uid="{98209871-4F8B-4CE6-9152-63DC5470AF6A}"/>
    <cellStyle name="Currency 2 7 22" xfId="1189" xr:uid="{9A9E6008-A110-46F8-9194-A673922027B1}"/>
    <cellStyle name="Currency 2 7 22 2" xfId="3903" xr:uid="{63604377-8353-427E-8DFE-64837488BD08}"/>
    <cellStyle name="Currency 2 7 23" xfId="1190" xr:uid="{1A85BC3A-973E-4D38-8CD0-4C4D0B17D607}"/>
    <cellStyle name="Currency 2 7 23 2" xfId="3904" xr:uid="{EC588283-7573-4EE8-ADED-127E66BEB5CA}"/>
    <cellStyle name="Currency 2 7 24" xfId="1191" xr:uid="{72AC2820-F13A-4DAF-80AA-32E62B5D26D1}"/>
    <cellStyle name="Currency 2 7 24 2" xfId="3905" xr:uid="{C16F0776-C012-441A-9209-70DD7A7A1308}"/>
    <cellStyle name="Currency 2 7 25" xfId="1192" xr:uid="{63A84FE1-25E5-4883-97D6-8338E41DF47F}"/>
    <cellStyle name="Currency 2 7 25 2" xfId="3906" xr:uid="{62B63F9F-A026-4735-988C-66BA43FF9328}"/>
    <cellStyle name="Currency 2 7 26" xfId="1193" xr:uid="{2E02CBF3-AAEC-4A21-81A5-F8654A111369}"/>
    <cellStyle name="Currency 2 7 26 2" xfId="3907" xr:uid="{942EA661-0140-4D96-803F-62CC6AFE3152}"/>
    <cellStyle name="Currency 2 7 27" xfId="1194" xr:uid="{44F2CBD2-268F-4585-89A9-CC94E4A9DE33}"/>
    <cellStyle name="Currency 2 7 27 2" xfId="3908" xr:uid="{D3917CAE-34F8-43A1-BD82-879D07DBBF48}"/>
    <cellStyle name="Currency 2 7 28" xfId="1195" xr:uid="{736E1C11-68F3-44F1-B0D1-D2A5F9C404DA}"/>
    <cellStyle name="Currency 2 7 28 2" xfId="3909" xr:uid="{FB63FBBC-55F9-420D-B1E8-B232CB74E721}"/>
    <cellStyle name="Currency 2 7 29" xfId="1196" xr:uid="{FB748CAD-A233-4734-BD3A-4BB0E060009F}"/>
    <cellStyle name="Currency 2 7 29 2" xfId="3910" xr:uid="{C7146837-8151-49A6-BB48-4D3848C3911A}"/>
    <cellStyle name="Currency 2 7 3" xfId="1197" xr:uid="{18ED9FCA-8375-42FE-A606-A098E3D0A629}"/>
    <cellStyle name="Currency 2 7 3 2" xfId="3911" xr:uid="{3899F644-2985-43F1-B878-6E4839F4E09C}"/>
    <cellStyle name="Currency 2 7 30" xfId="1198" xr:uid="{066D07B5-D1F3-4E07-9669-ECAB155AFF2E}"/>
    <cellStyle name="Currency 2 7 30 2" xfId="3912" xr:uid="{6DACCD8A-6AFD-47A1-A485-DC6D5BF4F917}"/>
    <cellStyle name="Currency 2 7 31" xfId="1199" xr:uid="{2A931597-556E-4565-AD93-76D4D436E2F7}"/>
    <cellStyle name="Currency 2 7 31 2" xfId="3913" xr:uid="{3A77937B-CD93-44B7-A7AA-C62654D6204F}"/>
    <cellStyle name="Currency 2 7 32" xfId="1200" xr:uid="{F248F328-B626-4B27-9ECD-96FA68D2DD81}"/>
    <cellStyle name="Currency 2 7 32 2" xfId="3914" xr:uid="{B1AC3170-2AC9-4F82-A9E3-65929EA2BC5B}"/>
    <cellStyle name="Currency 2 7 33" xfId="3915" xr:uid="{98ABFAF6-A977-4FEC-B396-D8B359109DBE}"/>
    <cellStyle name="Currency 2 7 4" xfId="1201" xr:uid="{CBDA76D3-F0F3-4A75-AB9E-F917B96C70FD}"/>
    <cellStyle name="Currency 2 7 4 2" xfId="3916" xr:uid="{06C6F262-5ADC-4F3C-BA9C-9E04537548AE}"/>
    <cellStyle name="Currency 2 7 5" xfId="1202" xr:uid="{6747763C-3E66-40E0-92DB-514215014B51}"/>
    <cellStyle name="Currency 2 7 5 2" xfId="3917" xr:uid="{35F2B4E8-8301-4E7E-9CE7-ACC59A5ABE2A}"/>
    <cellStyle name="Currency 2 7 6" xfId="1203" xr:uid="{824415CB-594F-4679-92A3-10DBE1A1225F}"/>
    <cellStyle name="Currency 2 7 6 2" xfId="3918" xr:uid="{B5FA6CBC-4D29-411B-B6E9-467E78B83C63}"/>
    <cellStyle name="Currency 2 7 7" xfId="1204" xr:uid="{8E680585-DA13-4302-A084-3A14EB446A15}"/>
    <cellStyle name="Currency 2 7 7 2" xfId="3919" xr:uid="{43B75DC0-5978-4202-82A6-AF46C4F3C29F}"/>
    <cellStyle name="Currency 2 7 8" xfId="1205" xr:uid="{5024B7AB-2631-403F-A3C2-98D9767670A3}"/>
    <cellStyle name="Currency 2 7 8 2" xfId="3920" xr:uid="{C578292E-F83E-4925-86F5-7591650347FF}"/>
    <cellStyle name="Currency 2 7 9" xfId="1206" xr:uid="{563724F0-EFD8-4465-8013-3AEF189C187F}"/>
    <cellStyle name="Currency 2 7 9 2" xfId="3921" xr:uid="{A91AE410-8EB3-4E62-89CA-FF9FBCDB7431}"/>
    <cellStyle name="Currency 2 8" xfId="1207" xr:uid="{0853F156-7D3C-48DD-A615-BCBC1306770D}"/>
    <cellStyle name="Currency 2 8 10" xfId="1208" xr:uid="{3160AEFD-5B3D-4136-9803-BF3A41C6081A}"/>
    <cellStyle name="Currency 2 8 10 2" xfId="3922" xr:uid="{E585A48E-2171-4AE0-AF08-E82829DD8F24}"/>
    <cellStyle name="Currency 2 8 11" xfId="1209" xr:uid="{996E3511-8BAA-4985-A99F-E13553719D57}"/>
    <cellStyle name="Currency 2 8 11 2" xfId="3923" xr:uid="{55252913-B91E-4563-8263-71982990C6DD}"/>
    <cellStyle name="Currency 2 8 12" xfId="1210" xr:uid="{FBE2B77D-0FF4-4478-AF8B-FDFE0C8FCE2A}"/>
    <cellStyle name="Currency 2 8 12 2" xfId="3924" xr:uid="{FA700BA7-1114-4FFE-8618-6ACE04336583}"/>
    <cellStyle name="Currency 2 8 13" xfId="1211" xr:uid="{C238518B-0085-412A-9072-8B4AD7BA9ED1}"/>
    <cellStyle name="Currency 2 8 13 2" xfId="3925" xr:uid="{F0F817A2-11F1-4E6E-B315-1547FC37CC15}"/>
    <cellStyle name="Currency 2 8 14" xfId="1212" xr:uid="{9CE63E79-DFF0-4E01-AB41-96634FB8979D}"/>
    <cellStyle name="Currency 2 8 14 2" xfId="3926" xr:uid="{2A28DBF4-FF59-4713-819D-E4DD689F25A0}"/>
    <cellStyle name="Currency 2 8 15" xfId="1213" xr:uid="{A8E0A38C-B76F-40A6-B80A-7F1EC26B4772}"/>
    <cellStyle name="Currency 2 8 15 2" xfId="3927" xr:uid="{DE786184-77B4-4CD3-B1F0-5E1A3899B622}"/>
    <cellStyle name="Currency 2 8 16" xfId="1214" xr:uid="{477F5CF0-6E17-4C91-BDAE-DD8A3BC5F5DA}"/>
    <cellStyle name="Currency 2 8 16 2" xfId="3928" xr:uid="{2F25C32B-335E-4CAC-8272-472F515D7A79}"/>
    <cellStyle name="Currency 2 8 17" xfId="1215" xr:uid="{0D0D9A2B-57F6-49EF-BB8B-958C5B1B9632}"/>
    <cellStyle name="Currency 2 8 17 2" xfId="3929" xr:uid="{7DFD593E-D787-4843-8C5E-B5CE2B46E6A9}"/>
    <cellStyle name="Currency 2 8 18" xfId="1216" xr:uid="{744C8BB4-354B-4B78-A1D4-EC78E21644AC}"/>
    <cellStyle name="Currency 2 8 18 2" xfId="3930" xr:uid="{3069802E-80B8-4D76-86CB-7A2D7A638225}"/>
    <cellStyle name="Currency 2 8 19" xfId="1217" xr:uid="{B9F7F0EA-C967-4580-88B4-ABA21F82DDB5}"/>
    <cellStyle name="Currency 2 8 19 2" xfId="3931" xr:uid="{53266BCF-23F0-4378-AD55-E49366CC4B93}"/>
    <cellStyle name="Currency 2 8 2" xfId="1218" xr:uid="{1669E249-DC08-42C9-A86A-F07FD15E31D1}"/>
    <cellStyle name="Currency 2 8 2 2" xfId="3932" xr:uid="{58273C8B-259E-4992-9D60-C4DCF9A29D24}"/>
    <cellStyle name="Currency 2 8 20" xfId="1219" xr:uid="{070AC888-060D-456B-BEC0-594550CAD841}"/>
    <cellStyle name="Currency 2 8 20 2" xfId="3933" xr:uid="{10EDBC41-4EE7-473C-9E0D-50A86C289D7A}"/>
    <cellStyle name="Currency 2 8 21" xfId="1220" xr:uid="{BED667B5-9CED-45E1-8D08-8AD1F8AC856C}"/>
    <cellStyle name="Currency 2 8 21 2" xfId="3934" xr:uid="{08DFAA0F-F0EA-4075-B735-6F7A76E2AF43}"/>
    <cellStyle name="Currency 2 8 22" xfId="1221" xr:uid="{FEDF4008-EA6A-44B2-B59B-A1915A2B9D59}"/>
    <cellStyle name="Currency 2 8 22 2" xfId="3935" xr:uid="{1983E0FD-DFFF-4792-BECE-50A698DCEDD1}"/>
    <cellStyle name="Currency 2 8 23" xfId="1222" xr:uid="{1D511A95-48F7-4DF7-881C-A05E91D522E4}"/>
    <cellStyle name="Currency 2 8 23 2" xfId="3936" xr:uid="{38C3D62C-A772-4DA2-A74A-C7B9C581729E}"/>
    <cellStyle name="Currency 2 8 24" xfId="1223" xr:uid="{7969293D-386F-417A-AF78-728C7C951D73}"/>
    <cellStyle name="Currency 2 8 24 2" xfId="3937" xr:uid="{432DEE23-6AF5-4087-AF26-422F69EE5E3C}"/>
    <cellStyle name="Currency 2 8 25" xfId="1224" xr:uid="{C821A800-142A-4F39-8A16-E7EA710A3341}"/>
    <cellStyle name="Currency 2 8 25 2" xfId="3938" xr:uid="{BC9EEA05-266F-4A1B-9001-6B68F56078E3}"/>
    <cellStyle name="Currency 2 8 26" xfId="1225" xr:uid="{5BC15049-F3B7-44E8-9A76-5DE206D467C0}"/>
    <cellStyle name="Currency 2 8 26 2" xfId="3939" xr:uid="{7E06D9EA-CA5C-4A29-AE77-8C2CC3F0E482}"/>
    <cellStyle name="Currency 2 8 27" xfId="1226" xr:uid="{8C9AEA92-2926-41B4-8715-1BEE6F24E15D}"/>
    <cellStyle name="Currency 2 8 27 2" xfId="3940" xr:uid="{8946368A-9F51-42E5-A644-AF13780FA6CB}"/>
    <cellStyle name="Currency 2 8 28" xfId="1227" xr:uid="{0DE1A5C9-227E-49B7-A218-B506EA25F566}"/>
    <cellStyle name="Currency 2 8 28 2" xfId="3941" xr:uid="{2082F9E5-9A01-4B3E-982C-80364DFBF0D7}"/>
    <cellStyle name="Currency 2 8 29" xfId="1228" xr:uid="{749F24D2-BC98-45A6-BF1C-21A2E20966A5}"/>
    <cellStyle name="Currency 2 8 29 2" xfId="3942" xr:uid="{6D60E12F-A961-4A86-9FC4-15DA5AB0EAF0}"/>
    <cellStyle name="Currency 2 8 3" xfId="1229" xr:uid="{748ECAC6-E0E8-4886-83A7-68565A3E1826}"/>
    <cellStyle name="Currency 2 8 3 2" xfId="3943" xr:uid="{ADF09F40-B42C-4447-90DD-5FCCFFDB0B5A}"/>
    <cellStyle name="Currency 2 8 30" xfId="1230" xr:uid="{208D1513-84E5-4A89-8197-29197A684483}"/>
    <cellStyle name="Currency 2 8 30 2" xfId="3944" xr:uid="{6754E3ED-938B-4C85-A189-86253C0D12D1}"/>
    <cellStyle name="Currency 2 8 31" xfId="1231" xr:uid="{37DB18C4-630C-43AF-9FD2-E5E405FD4101}"/>
    <cellStyle name="Currency 2 8 31 2" xfId="3945" xr:uid="{79275B2E-1188-48A9-ABC5-AF3BAFB529EC}"/>
    <cellStyle name="Currency 2 8 32" xfId="1232" xr:uid="{6B8C81B3-6B30-4E1A-8CE9-4D55D8568962}"/>
    <cellStyle name="Currency 2 8 32 2" xfId="3946" xr:uid="{5DB5890E-4CE6-4692-A46E-46F321158028}"/>
    <cellStyle name="Currency 2 8 33" xfId="3947" xr:uid="{7C49BE97-7FB4-40EF-A531-4AA9146E00DA}"/>
    <cellStyle name="Currency 2 8 4" xfId="1233" xr:uid="{8D54FD0F-D215-4CB1-99AF-1A17843CB2B2}"/>
    <cellStyle name="Currency 2 8 4 2" xfId="3948" xr:uid="{7206891B-CEDD-4E6B-B9AD-EEB570BEC957}"/>
    <cellStyle name="Currency 2 8 5" xfId="1234" xr:uid="{8EDD22D9-359E-4A52-9DEF-7CB4E50BB629}"/>
    <cellStyle name="Currency 2 8 5 2" xfId="3949" xr:uid="{931BB7E5-9B7F-4B16-A3AA-CFDBA6FCBE90}"/>
    <cellStyle name="Currency 2 8 6" xfId="1235" xr:uid="{61B66F43-A2C1-4041-9145-4DC1AAF4ABD2}"/>
    <cellStyle name="Currency 2 8 6 2" xfId="3950" xr:uid="{4A187232-F8CF-4AD3-A0AD-FBE90314227F}"/>
    <cellStyle name="Currency 2 8 7" xfId="1236" xr:uid="{5A594636-AA03-49C0-BF05-36DF0F386EDA}"/>
    <cellStyle name="Currency 2 8 7 2" xfId="3951" xr:uid="{945325AD-0487-47E8-AB99-6F5C2B38A8DA}"/>
    <cellStyle name="Currency 2 8 8" xfId="1237" xr:uid="{6BC1B71A-C7A5-441E-80B7-DD4B2C88B60D}"/>
    <cellStyle name="Currency 2 8 8 2" xfId="3952" xr:uid="{F6A1DE1B-0551-42F8-B3DE-6753821DAE06}"/>
    <cellStyle name="Currency 2 8 9" xfId="1238" xr:uid="{AB3F7591-8E09-4001-8744-A042E6035288}"/>
    <cellStyle name="Currency 2 8 9 2" xfId="3953" xr:uid="{7EA92E48-A82F-4A7D-A6EB-2833B4C986DD}"/>
    <cellStyle name="Currency 2 9" xfId="1239" xr:uid="{0C3EE099-DCF8-4DFB-93FA-B19841BC087C}"/>
    <cellStyle name="Currency 2 9 10" xfId="1240" xr:uid="{0FEDD456-C5F0-44ED-96BA-779194054306}"/>
    <cellStyle name="Currency 2 9 10 2" xfId="3954" xr:uid="{0D6E5DD0-91F1-4338-9FC6-3F56DB3E7282}"/>
    <cellStyle name="Currency 2 9 11" xfId="1241" xr:uid="{00693FED-0330-4834-938D-D47DAB0F91B9}"/>
    <cellStyle name="Currency 2 9 11 2" xfId="3955" xr:uid="{350671FB-F76F-4582-8BC9-4970E35C60AA}"/>
    <cellStyle name="Currency 2 9 12" xfId="1242" xr:uid="{7F1DC99D-387D-4134-9EE9-2774DB45BCAC}"/>
    <cellStyle name="Currency 2 9 12 2" xfId="3956" xr:uid="{ED5FA02A-C8E8-4C33-A16F-719BAA3CFB12}"/>
    <cellStyle name="Currency 2 9 13" xfId="1243" xr:uid="{69B2F436-DA5D-4C3F-BFD2-7C3B8E52B08A}"/>
    <cellStyle name="Currency 2 9 13 2" xfId="3957" xr:uid="{45F4CE00-E3BF-4D86-83B8-B5A2C54CB24D}"/>
    <cellStyle name="Currency 2 9 14" xfId="1244" xr:uid="{8BAAC002-8DE6-4B8C-8A19-1C3B4334221E}"/>
    <cellStyle name="Currency 2 9 14 2" xfId="3958" xr:uid="{C2652734-DF37-4A92-B587-7ECF6A4FFC16}"/>
    <cellStyle name="Currency 2 9 15" xfId="1245" xr:uid="{7D1A3C02-C8F6-4356-B5E2-49E364991C01}"/>
    <cellStyle name="Currency 2 9 15 2" xfId="3959" xr:uid="{8F1FFDE9-E5A8-40E0-A947-CEBA2E62ECBE}"/>
    <cellStyle name="Currency 2 9 16" xfId="1246" xr:uid="{51C5241E-84F2-4E8A-A5F8-F952F32C0104}"/>
    <cellStyle name="Currency 2 9 16 2" xfId="3960" xr:uid="{AD55681B-D46E-4C9C-9BE0-468193300EDB}"/>
    <cellStyle name="Currency 2 9 17" xfId="1247" xr:uid="{F9F35EB7-3297-4773-B2F0-77F1B73BF07D}"/>
    <cellStyle name="Currency 2 9 17 2" xfId="3961" xr:uid="{E54B9AFD-C472-4417-8627-6A00412177D3}"/>
    <cellStyle name="Currency 2 9 18" xfId="1248" xr:uid="{CEC7EA55-071E-4A65-B346-B550EBDA260B}"/>
    <cellStyle name="Currency 2 9 18 2" xfId="3962" xr:uid="{7E41A71B-F14E-4F56-A823-7F225CC47DF1}"/>
    <cellStyle name="Currency 2 9 19" xfId="1249" xr:uid="{645C187A-6158-4BC2-BFF2-5166ED943E6D}"/>
    <cellStyle name="Currency 2 9 19 2" xfId="3963" xr:uid="{FF37876A-4E7E-47FB-8A31-8462569E4546}"/>
    <cellStyle name="Currency 2 9 2" xfId="1250" xr:uid="{4B47AF28-1A12-4FD7-A571-70DE7FC07860}"/>
    <cellStyle name="Currency 2 9 2 2" xfId="3964" xr:uid="{496FA97A-DD27-4DF7-A1ED-191FC9C94FD4}"/>
    <cellStyle name="Currency 2 9 20" xfId="1251" xr:uid="{7B8C95C7-B9B1-45DD-A5C6-9A78E35EB465}"/>
    <cellStyle name="Currency 2 9 20 2" xfId="3965" xr:uid="{4BC88B60-C556-4B91-9A72-D823CF9C2B9B}"/>
    <cellStyle name="Currency 2 9 21" xfId="1252" xr:uid="{1FBC9871-2B5A-4D70-BC0A-F47558633AD0}"/>
    <cellStyle name="Currency 2 9 21 2" xfId="3966" xr:uid="{73FE68A1-A44F-4933-B1AF-D6F2FE1A8840}"/>
    <cellStyle name="Currency 2 9 22" xfId="1253" xr:uid="{F06EB3E8-AE74-4B19-AFEF-8F7E5303DC1F}"/>
    <cellStyle name="Currency 2 9 22 2" xfId="3967" xr:uid="{14CB8C80-171D-466B-8726-614FE9314DA0}"/>
    <cellStyle name="Currency 2 9 23" xfId="1254" xr:uid="{99042D87-BB03-44CD-87F9-F1A497ADC480}"/>
    <cellStyle name="Currency 2 9 23 2" xfId="3968" xr:uid="{C5E4E925-1DE6-4F7D-ABC3-842ADB5C9DBE}"/>
    <cellStyle name="Currency 2 9 24" xfId="1255" xr:uid="{8FA387E4-A642-413F-82F2-200FFDAA6151}"/>
    <cellStyle name="Currency 2 9 24 2" xfId="3969" xr:uid="{B3670725-72F5-4753-A333-D7C94A685E47}"/>
    <cellStyle name="Currency 2 9 25" xfId="1256" xr:uid="{46EB38C9-377E-4B23-B6FB-08C3BDDE9559}"/>
    <cellStyle name="Currency 2 9 25 2" xfId="3970" xr:uid="{FC43FE05-6946-44E3-8285-486A9A721D89}"/>
    <cellStyle name="Currency 2 9 26" xfId="1257" xr:uid="{3FF1A310-5D0A-43AD-94C7-6A6A0DC9E5DC}"/>
    <cellStyle name="Currency 2 9 26 2" xfId="3971" xr:uid="{8454847E-8715-4B22-943C-F88C8A428F29}"/>
    <cellStyle name="Currency 2 9 27" xfId="1258" xr:uid="{01B18779-867C-4DFC-B4D1-B2536EB1D8AF}"/>
    <cellStyle name="Currency 2 9 27 2" xfId="3972" xr:uid="{7484AC14-70E4-4807-AA6C-96A73490C19A}"/>
    <cellStyle name="Currency 2 9 28" xfId="1259" xr:uid="{3E52C140-9D03-40AE-9939-7477964C4EDD}"/>
    <cellStyle name="Currency 2 9 28 2" xfId="3973" xr:uid="{F2CF2605-F197-4B8F-AFD9-E9FE7A1C8744}"/>
    <cellStyle name="Currency 2 9 29" xfId="1260" xr:uid="{FB68825E-7CFA-4B62-9DB8-43228871CC32}"/>
    <cellStyle name="Currency 2 9 29 2" xfId="3974" xr:uid="{976797C9-9269-4C0F-9EBC-40799B0B34CB}"/>
    <cellStyle name="Currency 2 9 3" xfId="1261" xr:uid="{FD9132F4-C2B0-4DFF-AA38-90A16A0197EF}"/>
    <cellStyle name="Currency 2 9 3 2" xfId="3975" xr:uid="{63FCA241-D6DB-4FCB-B939-6EA0B08A7321}"/>
    <cellStyle name="Currency 2 9 30" xfId="1262" xr:uid="{682AD325-B9C5-42A2-9D36-6BBC395F9361}"/>
    <cellStyle name="Currency 2 9 30 2" xfId="3976" xr:uid="{BE3A06BF-94C3-4BCA-A9A9-BC78815D978D}"/>
    <cellStyle name="Currency 2 9 31" xfId="1263" xr:uid="{F3042271-2F9F-4242-87C0-572210709E86}"/>
    <cellStyle name="Currency 2 9 31 2" xfId="3977" xr:uid="{FC861352-8D82-4B69-96C5-EE9231D152D5}"/>
    <cellStyle name="Currency 2 9 32" xfId="1264" xr:uid="{8E2715BF-0772-4AE6-B981-C00D9F2F2B11}"/>
    <cellStyle name="Currency 2 9 32 2" xfId="3978" xr:uid="{B1636973-E0A5-498D-8704-FF28B7481F7F}"/>
    <cellStyle name="Currency 2 9 33" xfId="3979" xr:uid="{629F7F44-4FF8-4766-B307-2DFDD6C3E706}"/>
    <cellStyle name="Currency 2 9 4" xfId="1265" xr:uid="{EE62E0E6-7A4D-4C74-B75F-A09D79EF6CC0}"/>
    <cellStyle name="Currency 2 9 4 2" xfId="3980" xr:uid="{7E74AB4A-F088-41E8-9F31-29579EDEFC8A}"/>
    <cellStyle name="Currency 2 9 5" xfId="1266" xr:uid="{5369C400-C952-4510-9947-7D83B5A1AD7F}"/>
    <cellStyle name="Currency 2 9 5 2" xfId="3981" xr:uid="{95AAB1A3-7DC5-4CDB-89BF-07097E20F5BC}"/>
    <cellStyle name="Currency 2 9 6" xfId="1267" xr:uid="{62041EEA-3EE6-473A-9AB8-3B9FC7530E21}"/>
    <cellStyle name="Currency 2 9 6 2" xfId="3982" xr:uid="{806869B6-92C8-4C3D-AE52-E00B0B37BF7C}"/>
    <cellStyle name="Currency 2 9 7" xfId="1268" xr:uid="{F20F709E-D592-4D87-917F-844D0E447BDE}"/>
    <cellStyle name="Currency 2 9 7 2" xfId="3983" xr:uid="{D49C2826-1D00-49AC-A903-FB99C12D2A49}"/>
    <cellStyle name="Currency 2 9 8" xfId="1269" xr:uid="{79E5FBF2-8CE4-4885-A1AF-69C56C1A6595}"/>
    <cellStyle name="Currency 2 9 8 2" xfId="3984" xr:uid="{E6B16C68-D6F9-4BFC-BBC8-0CCAA71BE73E}"/>
    <cellStyle name="Currency 2 9 9" xfId="1270" xr:uid="{0936691F-3D05-4330-8FE6-C7AFBA7DB925}"/>
    <cellStyle name="Currency 2 9 9 2" xfId="3985" xr:uid="{DC7AA1F3-2BDB-4C89-93B5-DF690E109487}"/>
    <cellStyle name="Currency 2_Summary by Franchise P1B" xfId="3604" xr:uid="{77634403-2609-4B3A-BED4-3DCE8610AFE6}"/>
    <cellStyle name="Currency 20" xfId="1271" xr:uid="{EA295372-4013-4A16-93F1-BA7C647D4845}"/>
    <cellStyle name="Currency 21" xfId="1272" xr:uid="{3490F088-EA19-4583-9422-AC5F40E5A858}"/>
    <cellStyle name="Currency 22" xfId="1273" xr:uid="{33859EC7-668C-4BB3-991F-6A75A5C8AAA1}"/>
    <cellStyle name="Currency 23" xfId="1274" xr:uid="{E2D85D22-A5E5-4A51-B5F1-AC24CE62EC91}"/>
    <cellStyle name="Currency 23 2" xfId="2560" xr:uid="{5AB6519A-20BC-4542-94CC-D00DB84B1393}"/>
    <cellStyle name="Currency 23 2 2" xfId="2668" xr:uid="{CB84BBF6-2F17-4C21-B529-9253C9134421}"/>
    <cellStyle name="Currency 23 3" xfId="2667" xr:uid="{015F2C68-B953-4AAA-8C22-57DBD34EE405}"/>
    <cellStyle name="Currency 23 4" xfId="8233" xr:uid="{639159AC-3847-4B65-82F1-375A16660002}"/>
    <cellStyle name="Currency 24" xfId="1275" xr:uid="{59CE9BEF-1C7D-4214-96D4-EBD03247FBD1}"/>
    <cellStyle name="Currency 25" xfId="2475" xr:uid="{342859DA-19D9-4F59-B50F-1922DC964A90}"/>
    <cellStyle name="Currency 25 2" xfId="2575" xr:uid="{8CC102F0-D718-4BBF-9930-161AA5267BD6}"/>
    <cellStyle name="Currency 25 3" xfId="8950" xr:uid="{00CFDC5A-7D9B-42F9-9337-DE27C3496B4D}"/>
    <cellStyle name="Currency 26" xfId="3986" xr:uid="{6D642FC4-138F-44C8-86EB-08EB733C68E8}"/>
    <cellStyle name="Currency 26 2" xfId="3987" xr:uid="{412998A8-29D1-481C-BB47-8F7D4E0BA700}"/>
    <cellStyle name="Currency 27" xfId="160" xr:uid="{629B108D-6B21-495B-B455-254155EC5677}"/>
    <cellStyle name="Currency 28" xfId="8271" xr:uid="{D3A7D0DE-1D19-4E11-B678-C7DE9705D95F}"/>
    <cellStyle name="Currency 29" xfId="8783" xr:uid="{2CD89A81-5B77-4C5D-9318-EA4617275EA5}"/>
    <cellStyle name="Currency 3" xfId="1276" xr:uid="{9EAFEF7A-3AE8-4215-A027-BDE37DC2D040}"/>
    <cellStyle name="Currency 3 2" xfId="1277" xr:uid="{FBBFF1F1-96E0-4D20-8039-55A18847BC60}"/>
    <cellStyle name="Currency 3 2 2" xfId="3988" xr:uid="{68C3B167-7F58-4CC8-9AA2-9A0D1C4FFE1A}"/>
    <cellStyle name="Currency 3 3" xfId="1278" xr:uid="{582F0E30-A060-45AA-87E6-0AFA580368BD}"/>
    <cellStyle name="Currency 3 3 2" xfId="3989" xr:uid="{BA8BA14B-9DED-4FE5-9D01-C242B870312C}"/>
    <cellStyle name="Currency 3 4" xfId="2561" xr:uid="{C77FE6D7-5BA0-427B-9E34-8B9823CFB389}"/>
    <cellStyle name="Currency 3 4 2" xfId="2670" xr:uid="{1FF5BC6D-9E65-4F71-A1C2-1B8060891D29}"/>
    <cellStyle name="Currency 3 5" xfId="2669" xr:uid="{B3AE690C-FCC4-46CA-B945-F4857BFC3E71}"/>
    <cellStyle name="Currency 3 6" xfId="8234" xr:uid="{C2E010F9-DB7C-49CC-8F84-166A3998D379}"/>
    <cellStyle name="Currency 30" xfId="8267" xr:uid="{BC902F3C-9372-4E31-B1F4-224778261C80}"/>
    <cellStyle name="Currency 31" xfId="8416" xr:uid="{9D9479DE-9746-4B7D-8DA2-FA723E8BD7DD}"/>
    <cellStyle name="Currency 32" xfId="8751" xr:uid="{26775904-5839-463C-A1B6-F5542B2BA690}"/>
    <cellStyle name="Currency 33" xfId="8784" xr:uid="{61ADBE41-A799-4498-913B-960454333158}"/>
    <cellStyle name="Currency 34" xfId="8943" xr:uid="{61BA1806-487D-4034-9451-57CECAD93FC7}"/>
    <cellStyle name="Currency 35" xfId="8945" xr:uid="{FBA9A16C-A2ED-4637-9746-03D4EF89CAEF}"/>
    <cellStyle name="Currency 36" xfId="9983" xr:uid="{62319231-D766-4C70-9886-1732935909A8}"/>
    <cellStyle name="Currency 37" xfId="8946" xr:uid="{52705FE4-75EE-47A8-8F8A-88FE958FD49D}"/>
    <cellStyle name="Currency 38" xfId="10015" xr:uid="{85D3D14C-3A30-46EE-887A-2362000637B0}"/>
    <cellStyle name="Currency 39" xfId="10027" xr:uid="{D98E0416-FD46-41C0-8D2D-0E4571CE51C8}"/>
    <cellStyle name="Currency 4" xfId="1279" xr:uid="{FB323261-A3C6-4D36-95B7-CED90FE5642D}"/>
    <cellStyle name="Currency 4 10" xfId="1280" xr:uid="{B965F82C-2CD3-48D5-992A-421536F2415A}"/>
    <cellStyle name="Currency 4 10 2" xfId="3990" xr:uid="{C26C12D1-47E5-497A-9B8B-8FCB35719733}"/>
    <cellStyle name="Currency 4 11" xfId="1281" xr:uid="{A816EF09-94C9-4A5B-BDEA-5F81D8793425}"/>
    <cellStyle name="Currency 4 11 2" xfId="3991" xr:uid="{D43A11AB-95CD-4C08-A640-D61E4CDA37F4}"/>
    <cellStyle name="Currency 4 12" xfId="1282" xr:uid="{F7B02B60-ABCD-4B19-9254-5430593F9EBE}"/>
    <cellStyle name="Currency 4 12 2" xfId="3992" xr:uid="{BEAEB54D-461B-4916-A982-25972A56CA13}"/>
    <cellStyle name="Currency 4 13" xfId="1283" xr:uid="{23E6D8F5-30F8-44F7-8433-2B017FDA7E92}"/>
    <cellStyle name="Currency 4 13 2" xfId="3993" xr:uid="{9893C647-EF0C-498A-AD30-F4BC6F11BD81}"/>
    <cellStyle name="Currency 4 14" xfId="1284" xr:uid="{F49F9785-6FCF-442A-8252-71632B3B148E}"/>
    <cellStyle name="Currency 4 14 2" xfId="3994" xr:uid="{F47E695B-16C8-4F0C-B60F-1735DABD9BAE}"/>
    <cellStyle name="Currency 4 15" xfId="1285" xr:uid="{0DF36FB6-E40D-487D-B83E-36FF4A81CAC1}"/>
    <cellStyle name="Currency 4 15 2" xfId="3995" xr:uid="{3E8DBF6D-FD56-4345-85E0-909DB9C1AE0A}"/>
    <cellStyle name="Currency 4 16" xfId="1286" xr:uid="{632CE132-58A9-4A53-BD58-A80035A24EE0}"/>
    <cellStyle name="Currency 4 16 2" xfId="3996" xr:uid="{79D615B6-E218-4E03-8EBD-9DF039FE3D34}"/>
    <cellStyle name="Currency 4 17" xfId="1287" xr:uid="{F122755A-7849-4BF9-BBD2-0DF5A0818922}"/>
    <cellStyle name="Currency 4 17 2" xfId="3997" xr:uid="{28CAB3E2-66A2-41E9-99A2-3789C3DCC390}"/>
    <cellStyle name="Currency 4 18" xfId="1288" xr:uid="{E994B0E9-AD6D-427B-996A-2B57600D4D9B}"/>
    <cellStyle name="Currency 4 18 2" xfId="3998" xr:uid="{E4656CB3-E44C-48C8-9DF1-F9097E8303A6}"/>
    <cellStyle name="Currency 4 19" xfId="1289" xr:uid="{06252FA2-9390-4776-8B51-35FB0C03512F}"/>
    <cellStyle name="Currency 4 19 2" xfId="3999" xr:uid="{BCDE48B9-FA1C-4BBC-B0D0-922C0C409B7A}"/>
    <cellStyle name="Currency 4 2" xfId="1290" xr:uid="{A0E8CF90-6813-4EC6-B88F-4892D809B55A}"/>
    <cellStyle name="Currency 4 2 2" xfId="4000" xr:uid="{9E75E3BD-DB98-4577-B7AA-231B19C9434F}"/>
    <cellStyle name="Currency 4 20" xfId="1291" xr:uid="{22895943-0DED-4206-800F-F7ABE5EA3DBF}"/>
    <cellStyle name="Currency 4 20 2" xfId="4001" xr:uid="{D2FFD537-9F62-4F6E-96BE-64A994289243}"/>
    <cellStyle name="Currency 4 21" xfId="1292" xr:uid="{8D0D9AE5-9DC8-4BD8-9CEC-581ABCCB89F5}"/>
    <cellStyle name="Currency 4 21 2" xfId="4002" xr:uid="{43F592D0-A0AA-4A96-B8C7-C35313CFC5B7}"/>
    <cellStyle name="Currency 4 22" xfId="1293" xr:uid="{FCCD3658-9EBC-41AB-BE3F-009E82F41E88}"/>
    <cellStyle name="Currency 4 22 2" xfId="4003" xr:uid="{2A9E29F0-3CAD-403A-ACBB-6100767181BA}"/>
    <cellStyle name="Currency 4 23" xfId="1294" xr:uid="{4C1AD3E0-80A8-4F68-968F-9C81BC0A3A61}"/>
    <cellStyle name="Currency 4 23 2" xfId="4004" xr:uid="{23B8833A-35E5-4939-8138-FA0BC818016D}"/>
    <cellStyle name="Currency 4 24" xfId="1295" xr:uid="{BF819DC3-EAEA-46B0-8136-794EC72C9C5B}"/>
    <cellStyle name="Currency 4 24 2" xfId="4005" xr:uid="{527684B6-AF62-44FA-8316-AE85A12F6696}"/>
    <cellStyle name="Currency 4 25" xfId="1296" xr:uid="{6E71F0D3-624D-4025-94E4-C989B53ED0DC}"/>
    <cellStyle name="Currency 4 25 2" xfId="4006" xr:uid="{3E2735E8-5F93-4D84-94AB-0CA51550F761}"/>
    <cellStyle name="Currency 4 26" xfId="1297" xr:uid="{BE1D50D0-10AB-4845-A88E-B9D6E07E040A}"/>
    <cellStyle name="Currency 4 26 2" xfId="4007" xr:uid="{17F032BA-697C-4E95-A293-6999C44E2C06}"/>
    <cellStyle name="Currency 4 27" xfId="1298" xr:uid="{573D6DB5-31B4-41D1-8A73-AABF575010B5}"/>
    <cellStyle name="Currency 4 27 2" xfId="4008" xr:uid="{96AA897E-CC12-43ED-AB66-8CC38760363C}"/>
    <cellStyle name="Currency 4 28" xfId="1299" xr:uid="{AE21527F-96F2-43D2-937D-D3C9AE92FFDD}"/>
    <cellStyle name="Currency 4 28 2" xfId="4009" xr:uid="{0C4DFC25-64CF-4832-BA9F-85D61ED6CD71}"/>
    <cellStyle name="Currency 4 29" xfId="1300" xr:uid="{77EF0528-5A4D-4E34-98D6-7CC252D030AB}"/>
    <cellStyle name="Currency 4 29 2" xfId="4010" xr:uid="{AA843CB1-AC91-42B0-862E-785B40C2035F}"/>
    <cellStyle name="Currency 4 3" xfId="1301" xr:uid="{77F4A727-42DD-4343-B601-6278FB12DCB9}"/>
    <cellStyle name="Currency 4 3 2" xfId="4011" xr:uid="{5A0986ED-A95B-4EA8-BA4E-328B950C7CB8}"/>
    <cellStyle name="Currency 4 30" xfId="1302" xr:uid="{96EF3FE3-B1CB-467F-BDD5-9FB13E1D8B95}"/>
    <cellStyle name="Currency 4 4" xfId="1303" xr:uid="{B75BBE8F-E2B2-4EF1-B298-ADCC3B869B5C}"/>
    <cellStyle name="Currency 4 4 2" xfId="4012" xr:uid="{2CF9DCD2-D2FF-44CF-B5DC-022E33033F53}"/>
    <cellStyle name="Currency 4 5" xfId="1304" xr:uid="{14695845-9DA6-475F-B035-31D675FD5D61}"/>
    <cellStyle name="Currency 4 5 2" xfId="4013" xr:uid="{AAA8100E-FE02-47C8-9414-BA39655EBF1B}"/>
    <cellStyle name="Currency 4 6" xfId="1305" xr:uid="{8DAA17E1-E6C9-4591-ABC0-8EA18891C354}"/>
    <cellStyle name="Currency 4 6 2" xfId="4014" xr:uid="{FC650E9C-1201-48F3-B1C0-7080F126126F}"/>
    <cellStyle name="Currency 4 7" xfId="1306" xr:uid="{6F404075-CCF6-4720-B15C-4E3EE4C03D33}"/>
    <cellStyle name="Currency 4 7 2" xfId="4015" xr:uid="{D9C153DC-AA2B-4DDA-94F5-BB0780FE4052}"/>
    <cellStyle name="Currency 4 8" xfId="1307" xr:uid="{E5B14225-FA7B-4C14-A5F8-F2DA734D9939}"/>
    <cellStyle name="Currency 4 8 2" xfId="4016" xr:uid="{B220D6EC-7A6B-4B70-8E9C-DF7DD0C3BD68}"/>
    <cellStyle name="Currency 4 9" xfId="1308" xr:uid="{48C62DAD-0304-47B2-999F-A4D5B22C2982}"/>
    <cellStyle name="Currency 4 9 2" xfId="4017" xr:uid="{41BC5E87-DF56-4ACB-A100-FAA700BB99E7}"/>
    <cellStyle name="Currency 40" xfId="10014" xr:uid="{2DA51E47-457A-4E8C-82D7-D533409EAA56}"/>
    <cellStyle name="Currency 41" xfId="10028" xr:uid="{04E40678-B66F-411C-B9EC-5F40523F541F}"/>
    <cellStyle name="Currency 5" xfId="1309" xr:uid="{64A8D3C2-C931-49E5-9D88-03D1227230BC}"/>
    <cellStyle name="Currency 5 2" xfId="1310" xr:uid="{20D9E9F2-D35A-46F1-A0CD-121536F04CC2}"/>
    <cellStyle name="Currency 6" xfId="1311" xr:uid="{D93D9623-7B7E-4C8B-887F-DB447240A02C}"/>
    <cellStyle name="Currency 7" xfId="1312" xr:uid="{7045583E-B5F8-45A5-9686-863F512F351C}"/>
    <cellStyle name="Currency 8" xfId="1313" xr:uid="{96FD3EFC-57AC-4BFD-AE77-C7BAE746A863}"/>
    <cellStyle name="Currency 9" xfId="1314" xr:uid="{11D7AFEF-84AC-4DA2-B7EA-73D0CFFDA0DF}"/>
    <cellStyle name="Currency GB no Symbol [1]" xfId="4018" xr:uid="{EF2648B7-3406-449B-8F78-4BE7556B9215}"/>
    <cellStyle name="Currency Input" xfId="4019" xr:uid="{1F9C6E9B-6715-43C3-9EA6-431D910E7254}"/>
    <cellStyle name="Currency Per Share" xfId="4020" xr:uid="{38A925E0-23A1-45CF-AACD-20582D898131}"/>
    <cellStyle name="Currency$" xfId="4021" xr:uid="{2D49F4F4-BBE8-4E2A-8CE4-879B60371C63}"/>
    <cellStyle name="Currency0" xfId="4022" xr:uid="{33DBDE21-46C2-4148-8418-229A894B9E36}"/>
    <cellStyle name="currency1" xfId="4023" xr:uid="{D867EB35-AED9-4D96-AB1D-111622CA8C1A}"/>
    <cellStyle name="Currency2" xfId="4024" xr:uid="{9D237AF1-00EB-4FD0-8857-9DAA8779F6A2}"/>
    <cellStyle name="Currency2 [0]" xfId="4025" xr:uid="{2229BF02-3EA5-40CB-9F21-68D14F366CF4}"/>
    <cellStyle name="Currency2 [1]" xfId="4026" xr:uid="{0C5EECA9-59EB-45E5-9626-B28C6A814A3E}"/>
    <cellStyle name="Currency2 [2]" xfId="4027" xr:uid="{D3C6AB24-81D7-4CE0-926D-CA094F954759}"/>
    <cellStyle name="Currency2 [3]" xfId="4028" xr:uid="{519E99E6-4CEC-4903-8B08-66D18A5659B9}"/>
    <cellStyle name="Currency2_Model Inputs" xfId="4029" xr:uid="{7479F3A6-D973-43E9-9829-9A6E4899A1FB}"/>
    <cellStyle name="CUS.Work.Area" xfId="4030" xr:uid="{28CEA95A-88BC-4356-94FA-02DE145BD253}"/>
    <cellStyle name="Custom - Style8" xfId="1315" xr:uid="{FB6332ED-B70B-4B35-A0B9-853FEA755A99}"/>
    <cellStyle name="Custom - Style8 2" xfId="8951" xr:uid="{4AD56294-59D2-45A1-9EF8-97C79C751612}"/>
    <cellStyle name="d" xfId="4031" xr:uid="{DA8F7278-0689-4630-A85D-FAB8984B6C1B}"/>
    <cellStyle name="d," xfId="4032" xr:uid="{3DCCB988-1AD5-44B1-8DB7-E5C32E014D73}"/>
    <cellStyle name="d1" xfId="4033" xr:uid="{DDFCA1B4-8E15-4D1E-BABC-1F60FB961FAE}"/>
    <cellStyle name="d1," xfId="4034" xr:uid="{7EC80B81-E14D-49A6-A985-F9D9A0036E33}"/>
    <cellStyle name="d2" xfId="4035" xr:uid="{76C9D1E6-F823-427B-8945-440F3D4DD90E}"/>
    <cellStyle name="d2," xfId="4036" xr:uid="{90A6BE04-AF0E-4F55-B375-E923C7BE444A}"/>
    <cellStyle name="d3" xfId="4037" xr:uid="{76114BA0-A5D1-400E-8511-FEB20C4BCEB5}"/>
    <cellStyle name="Dash" xfId="4038" xr:uid="{AEF0FF10-05E1-4900-A0E2-D9501370A87B}"/>
    <cellStyle name="Data   - Style2" xfId="1316" xr:uid="{5D36F432-4C70-4931-ACD5-040D38729ED0}"/>
    <cellStyle name="Data   - Style2 2" xfId="2671" xr:uid="{814084E2-1C15-492B-ABF5-A86F51608BDB}"/>
    <cellStyle name="Data   - Style2 2 2" xfId="8685" xr:uid="{355CAEBC-F893-4C02-93C9-4618C1ADDAB8}"/>
    <cellStyle name="Data   - Style2 2 3" xfId="8769" xr:uid="{762F2C9C-9168-4369-8C69-A796796EB70F}"/>
    <cellStyle name="Data   - Style2 3" xfId="8235" xr:uid="{C2CF3148-0FF6-434B-B2EA-A2474DCAE6D6}"/>
    <cellStyle name="Data   - Style2 3 2" xfId="8372" xr:uid="{1475B0E8-A394-4DAD-A28C-190B4C8EE8A0}"/>
    <cellStyle name="Data   - Style2 3 3" xfId="8376" xr:uid="{99F2B28E-3CE4-4E44-8157-265E3297304C}"/>
    <cellStyle name="Data   - Style2 4" xfId="8952" xr:uid="{4FFEA1A3-F2D7-4444-A3F7-0F1C3117DBEA}"/>
    <cellStyle name="Data   - Style2_Summary by Franchise P1B" xfId="4039" xr:uid="{0EA01EAB-2B11-4521-954C-33A001512B36}"/>
    <cellStyle name="Date" xfId="4040" xr:uid="{7E0D008E-C151-48E3-A04F-592EEDA5781E}"/>
    <cellStyle name="Date [d-mmm-yy]" xfId="4041" xr:uid="{6C1E3D13-DEDD-47C4-A6D1-A536EDECAB74}"/>
    <cellStyle name="Date [mm-d-yyyy]" xfId="4042" xr:uid="{8E8CD340-EE38-4A4A-941D-856860EAED08}"/>
    <cellStyle name="Date [mmm-d-yyyy]" xfId="4043" xr:uid="{9091BE3C-F7B6-4311-A86A-0FBF91D7B071}"/>
    <cellStyle name="Date [mmm-yy]" xfId="4044" xr:uid="{2C4F3053-E847-4D71-A2F5-432D628E0DB1}"/>
    <cellStyle name="Date [mmm-yyyy]" xfId="4045" xr:uid="{FC26F454-2892-4F26-B25E-B8AB26A8FCF0}"/>
    <cellStyle name="Date Aligned" xfId="4046" xr:uid="{2088448C-87F3-429E-BF44-37022357765C}"/>
    <cellStyle name="Date Short" xfId="4047" xr:uid="{19C9F43B-EF34-424D-A111-B46E820FEFA4}"/>
    <cellStyle name="Date Short 2" xfId="4048" xr:uid="{E0054C3E-86E3-4558-8F3D-91BE6598B495}"/>
    <cellStyle name="Date Year" xfId="4049" xr:uid="{CA6479E9-3450-490A-A3D1-FDA6B2CD8196}"/>
    <cellStyle name="Date_Agency Valuation" xfId="4050" xr:uid="{F1486179-4632-4DF7-BEAE-EB1236DCDAAB}"/>
    <cellStyle name="Date2" xfId="4051" xr:uid="{EFACCD9E-CC8D-4F92-A9BD-87597EBA03B8}"/>
    <cellStyle name="DateTime" xfId="4052" xr:uid="{B7EBC3E1-10A9-428A-8C2B-7C1C5BD6CFA6}"/>
    <cellStyle name="Daydate" xfId="4053" xr:uid="{ABD723E5-905C-4E7A-8E69-D52F34E4523D}"/>
    <cellStyle name="decimal 0" xfId="4054" xr:uid="{12AA2686-B319-4077-8738-69F62626BCC8}"/>
    <cellStyle name="decimal 1" xfId="4055" xr:uid="{43EA9990-A9AC-4750-915F-A6C5972630E3}"/>
    <cellStyle name="Dezimal [0]_BERICH91" xfId="4056" xr:uid="{4739AA97-135E-4F42-B499-4A1EA2355DEB}"/>
    <cellStyle name="Dezimal_BERICH91" xfId="4057" xr:uid="{1CCA8DCD-2D73-4FD2-83C1-A98C2BAC8498}"/>
    <cellStyle name="Dollar" xfId="4058" xr:uid="{58B7F99E-4151-4526-BB57-84CCE7912584}"/>
    <cellStyle name="dollar[0]" xfId="4059" xr:uid="{F63593B3-402C-4830-837F-2E1C43A3F147}"/>
    <cellStyle name="dollar_Blended multiple v2" xfId="4060" xr:uid="{314889AE-3717-4C68-90AB-AAF6B3BA0B4B}"/>
    <cellStyle name="dollar0" xfId="4061" xr:uid="{8D19DF8E-CD45-4D71-BA12-FF7ED9699153}"/>
    <cellStyle name="Dollars" xfId="4062" xr:uid="{D1B0BCDA-1AA5-4049-B116-3714DA437566}"/>
    <cellStyle name="Dollars 2" xfId="4063" xr:uid="{96D01979-CB8B-4673-A67E-E53F21A65990}"/>
    <cellStyle name="Dotted Line" xfId="4064" xr:uid="{F4B9CEAA-201A-48AE-A2C0-43A292B2DA5B}"/>
    <cellStyle name="Double Accounting" xfId="4065" xr:uid="{62EEBA11-4974-4CB8-8A78-93766D3FD3CC}"/>
    <cellStyle name="e" xfId="4066" xr:uid="{3F79F40D-6619-4AF3-8349-99849AA9B57D}"/>
    <cellStyle name="E&amp;Y House" xfId="4067" xr:uid="{CC180145-6D19-4EEC-AE8C-9F0E46A72002}"/>
    <cellStyle name="e1" xfId="4068" xr:uid="{9CAA8AC9-EE4E-43EB-961A-95F68829F30D}"/>
    <cellStyle name="e2" xfId="4069" xr:uid="{93189178-4896-4CEC-9828-D9FD75702BC4}"/>
    <cellStyle name="Eingabe" xfId="162" xr:uid="{C7E2313F-D32F-4C34-B504-C3A090DEDEB9}"/>
    <cellStyle name="Eingabe 2" xfId="2672" xr:uid="{E2558D8A-DA8D-466D-A0C5-53208D907EF7}"/>
    <cellStyle name="Eingabe 2 2" xfId="8684" xr:uid="{207F28E8-A01D-4D2A-A5F9-62E712635ABC}"/>
    <cellStyle name="Eingabe 2 3" xfId="8434" xr:uid="{6E35BFAF-4926-426E-8268-B79410E2DC54}"/>
    <cellStyle name="Eingabe 3" xfId="8953" xr:uid="{EED53D3D-555C-43C1-A50C-AECBBDC1E736}"/>
    <cellStyle name="Eingabe_Summary by Franchise P1B" xfId="4070" xr:uid="{1235B18F-9F09-4610-A880-5203BEC7A0E4}"/>
    <cellStyle name="Encabezado 4" xfId="1317" xr:uid="{5EBD229B-4130-4EF9-9A21-CE4419074ACE}"/>
    <cellStyle name="Encabezado 4 2" xfId="8954" xr:uid="{837F30AB-252C-44BE-9389-F67617FC0957}"/>
    <cellStyle name="Énfasis1" xfId="1318" xr:uid="{4072970A-00F2-49CA-9982-60A111B7D0C1}"/>
    <cellStyle name="Énfasis1 2" xfId="8955" xr:uid="{B4B858EB-E9AC-4BFE-899C-8F06940349E7}"/>
    <cellStyle name="Énfasis2" xfId="1319" xr:uid="{5EA6F7A7-1214-49A4-98DB-3E98FE2ACF27}"/>
    <cellStyle name="Énfasis2 2" xfId="8956" xr:uid="{7E2E437F-6F40-4B44-B7C7-13E3C42CFAC3}"/>
    <cellStyle name="Énfasis3" xfId="1320" xr:uid="{A72DB0EE-5045-445F-9998-712308EC1F47}"/>
    <cellStyle name="Énfasis3 2" xfId="8957" xr:uid="{A55370B7-A50C-472C-9960-C4A6A6CB6017}"/>
    <cellStyle name="Énfasis4" xfId="1321" xr:uid="{A26FB776-F421-4E9E-928D-2376495BA3C1}"/>
    <cellStyle name="Énfasis4 2" xfId="8958" xr:uid="{C920BE51-0670-4F16-ABFC-D29876299427}"/>
    <cellStyle name="Énfasis5" xfId="1322" xr:uid="{A5D01581-CEC9-4EDF-BAA4-2686C8585F12}"/>
    <cellStyle name="Énfasis5 2" xfId="8959" xr:uid="{9F08779E-7783-43E8-9413-AB20F578EE2D}"/>
    <cellStyle name="Énfasis6" xfId="1323" xr:uid="{DDA3FD5B-5B14-4924-94E5-DC82D436C537}"/>
    <cellStyle name="Énfasis6 2" xfId="8960" xr:uid="{61D5BB6F-EF6B-4CDC-AFD5-A7F36C3EFB51}"/>
    <cellStyle name="Enter Currency (0)" xfId="4071" xr:uid="{F21232BB-D7B1-4EBF-951F-4702F0130EBB}"/>
    <cellStyle name="Enter Currency (2)" xfId="4072" xr:uid="{254D5E7E-50CC-47F1-B3A4-F76331EF0DB4}"/>
    <cellStyle name="Enter Units (0)" xfId="4073" xr:uid="{8D044D21-DE70-439C-8301-A72B4A621C3E}"/>
    <cellStyle name="Enter Units (1)" xfId="4074" xr:uid="{0E268811-DF8D-4BF4-A829-8C74C075A50F}"/>
    <cellStyle name="Enter Units (2)" xfId="4075" xr:uid="{EFCCBB96-D4DA-4ADD-9982-7ADDBE6FA4F5}"/>
    <cellStyle name="Entered" xfId="4076" xr:uid="{4C0B1FA6-9174-48D1-AE1E-DC0ADA0FC57B}"/>
    <cellStyle name="Entrada" xfId="1324" xr:uid="{9DF3989A-99BC-48BC-A7C0-06A90F1F0471}"/>
    <cellStyle name="Entrada 2" xfId="2673" xr:uid="{459337FD-ABB9-4B70-9B4A-29503B807E5F}"/>
    <cellStyle name="Entrada 2 2" xfId="8683" xr:uid="{65CA33A3-16C2-43B1-86E1-ECC875F275C8}"/>
    <cellStyle name="Entrada 2 3" xfId="8482" xr:uid="{4A55209B-CB1C-42FA-9BF2-F47C50FB92CB}"/>
    <cellStyle name="Entrada 3" xfId="8961" xr:uid="{05494739-129B-4E57-BD39-005C4E3C6183}"/>
    <cellStyle name="Entrada_Summary by Franchise P1B" xfId="4077" xr:uid="{EF5742A8-8E1D-424E-A9B0-D018972AE55F}"/>
    <cellStyle name="eps" xfId="4078" xr:uid="{06B17933-6763-4870-BA26-B18AA8924E38}"/>
    <cellStyle name="Ergebnis" xfId="163" xr:uid="{A5A453DE-C394-49D9-85E3-2CA47D208E36}"/>
    <cellStyle name="Ergebnis 2" xfId="2674" xr:uid="{6D6E3870-7F1B-4A52-B914-114872F65AD5}"/>
    <cellStyle name="Ergebnis 2 2" xfId="8682" xr:uid="{4EDBA8C1-F41A-4EF0-AA96-EB35B4F7A5FD}"/>
    <cellStyle name="Ergebnis 2 3" xfId="8412" xr:uid="{3652BCB5-E786-4D3C-B2B7-66A41B8848E1}"/>
    <cellStyle name="Ergebnis 3" xfId="8962" xr:uid="{9B45694B-9FBE-4FFF-AD08-06821708F66C}"/>
    <cellStyle name="Ergebnis_Summary by Franchise P1B" xfId="4079" xr:uid="{B65F0EE3-01B6-4967-9721-B9496236A581}"/>
    <cellStyle name="Erklärender Text" xfId="164" xr:uid="{FDD5D4C9-ABFD-4121-AC89-5691349481C5}"/>
    <cellStyle name="Erklärender Text 2" xfId="8963" xr:uid="{374F92ED-F0C9-4C54-BAE1-75748725BCA6}"/>
    <cellStyle name="Estilo 1" xfId="1325" xr:uid="{6687A0F8-5C8C-4986-A198-4F4532D41776}"/>
    <cellStyle name="Estilo 1 2" xfId="8964" xr:uid="{234C0238-4A55-4A89-8366-6E00CE5A83F5}"/>
    <cellStyle name="Euro" xfId="165" xr:uid="{2BC7F92E-BCED-49B6-9EF0-8F86F7BB9919}"/>
    <cellStyle name="Euro 10" xfId="1326" xr:uid="{B24330E2-BFF1-492F-9AF3-B932C675144B}"/>
    <cellStyle name="Euro 10 10" xfId="1327" xr:uid="{75870D84-5215-4A88-B918-C89D7AFDE469}"/>
    <cellStyle name="Euro 10 10 2" xfId="4080" xr:uid="{D408D671-464F-4E27-B43E-CBB7D1929D07}"/>
    <cellStyle name="Euro 10 10 3" xfId="8967" xr:uid="{3D352011-48FD-4936-BECB-4C6A34CDC134}"/>
    <cellStyle name="Euro 10 11" xfId="1328" xr:uid="{060EF4E1-A515-46CC-B092-8B94E1EF98C0}"/>
    <cellStyle name="Euro 10 11 2" xfId="4081" xr:uid="{B2651BE1-467E-4AB6-A39C-5966CCC9EA04}"/>
    <cellStyle name="Euro 10 11 3" xfId="8968" xr:uid="{BBACB597-690E-45CD-9CBC-15E3A483425F}"/>
    <cellStyle name="Euro 10 12" xfId="1329" xr:uid="{7E9D81B8-D7DA-4B38-A920-1E0E7870593D}"/>
    <cellStyle name="Euro 10 12 2" xfId="4082" xr:uid="{418EF4F9-2394-4C6A-9EFF-033BF8C5EE21}"/>
    <cellStyle name="Euro 10 12 3" xfId="8969" xr:uid="{CC419479-49BA-42D2-9384-0853AB1FEB89}"/>
    <cellStyle name="Euro 10 13" xfId="1330" xr:uid="{4BC75EFC-6D5A-4CDF-8420-4B7174BB3BD4}"/>
    <cellStyle name="Euro 10 13 2" xfId="4083" xr:uid="{D6DADF9C-276B-4A72-BA94-F0193AC4007F}"/>
    <cellStyle name="Euro 10 13 3" xfId="8970" xr:uid="{10B7452C-D70F-4403-98AD-5CCCB31FCDCE}"/>
    <cellStyle name="Euro 10 14" xfId="1331" xr:uid="{829254BB-88A7-48F2-8E5D-72A5285861A6}"/>
    <cellStyle name="Euro 10 14 2" xfId="4084" xr:uid="{75661C65-AD75-4B1B-B9E0-F65431A26E96}"/>
    <cellStyle name="Euro 10 14 3" xfId="8971" xr:uid="{7C6E50D7-7F65-4EE8-9012-B5B3DC7B8672}"/>
    <cellStyle name="Euro 10 15" xfId="1332" xr:uid="{BBCE0EE5-0637-478E-BBC2-41CD6E441A21}"/>
    <cellStyle name="Euro 10 15 2" xfId="4085" xr:uid="{458E4A8A-BBD0-417D-974A-D277850E0876}"/>
    <cellStyle name="Euro 10 15 3" xfId="8972" xr:uid="{B0871C04-D2E1-4010-8A15-AE68BF5088F4}"/>
    <cellStyle name="Euro 10 16" xfId="1333" xr:uid="{F27A3BC1-C327-40CD-89EE-F4E19E245BE6}"/>
    <cellStyle name="Euro 10 16 2" xfId="4086" xr:uid="{3C3FD5BB-9FAE-4F16-9B78-3F399E0B68C0}"/>
    <cellStyle name="Euro 10 16 3" xfId="8973" xr:uid="{F416C5B1-033F-4086-BA0A-692733701771}"/>
    <cellStyle name="Euro 10 17" xfId="1334" xr:uid="{ECB5E30F-AA24-4BAE-B7B5-F046252260DB}"/>
    <cellStyle name="Euro 10 17 2" xfId="4087" xr:uid="{45C29CE0-96DC-4D92-8A8C-06439330DEC5}"/>
    <cellStyle name="Euro 10 17 3" xfId="8974" xr:uid="{75C9D838-3A1E-41CB-9D6D-955C02E2D389}"/>
    <cellStyle name="Euro 10 18" xfId="1335" xr:uid="{2113280C-A039-4A67-9B72-140F78E536D1}"/>
    <cellStyle name="Euro 10 18 2" xfId="4088" xr:uid="{BB1B4F33-CFB1-4AA1-8892-97C66C876109}"/>
    <cellStyle name="Euro 10 18 3" xfId="8975" xr:uid="{3ED87BAE-BEA9-4097-AA26-8607F042CDCA}"/>
    <cellStyle name="Euro 10 19" xfId="1336" xr:uid="{EECC47E3-46AF-4EF9-A9C3-B2CF957B564E}"/>
    <cellStyle name="Euro 10 19 2" xfId="4089" xr:uid="{5F5A285E-158B-487F-9FDB-5F2D35637EC1}"/>
    <cellStyle name="Euro 10 19 3" xfId="8976" xr:uid="{FD88958A-FD14-4B6E-8818-B90164C0F345}"/>
    <cellStyle name="Euro 10 2" xfId="1337" xr:uid="{CDB51D7B-5A4B-4F95-8E15-079A0A7A0266}"/>
    <cellStyle name="Euro 10 2 2" xfId="4090" xr:uid="{1EBC904B-4726-4EA9-B614-8BBBDFF3A232}"/>
    <cellStyle name="Euro 10 2 3" xfId="8977" xr:uid="{8CA6ED1D-D086-4F91-8FFD-38C11FE2C02F}"/>
    <cellStyle name="Euro 10 20" xfId="1338" xr:uid="{87860947-4162-45B5-8EF8-018D4C19D72B}"/>
    <cellStyle name="Euro 10 20 2" xfId="4091" xr:uid="{9F4A9ED8-D20C-44C4-95D3-81A8DD71C8CF}"/>
    <cellStyle name="Euro 10 20 3" xfId="8978" xr:uid="{C646835F-53F3-4F1F-9FDD-89A06966C779}"/>
    <cellStyle name="Euro 10 21" xfId="1339" xr:uid="{F9AFEE67-7396-4DB0-B0CE-EF9312673525}"/>
    <cellStyle name="Euro 10 21 2" xfId="4092" xr:uid="{1AD8AC23-2718-4B5C-B0DF-60F7F6904DDF}"/>
    <cellStyle name="Euro 10 21 3" xfId="8979" xr:uid="{346C79FF-F7A9-4A02-833E-753953FB31B5}"/>
    <cellStyle name="Euro 10 22" xfId="1340" xr:uid="{4C7624AC-5C5B-4CD2-8707-C146004B7BC9}"/>
    <cellStyle name="Euro 10 22 2" xfId="4093" xr:uid="{E9CCCE3A-20EC-4515-9EA4-59A3DF2B31F2}"/>
    <cellStyle name="Euro 10 22 3" xfId="8980" xr:uid="{D20F9CD1-B126-458B-8D96-7D334DF5D8B4}"/>
    <cellStyle name="Euro 10 23" xfId="1341" xr:uid="{3F463B51-3305-480F-86F8-F4ED7F10AE96}"/>
    <cellStyle name="Euro 10 23 2" xfId="4094" xr:uid="{F4BCBC6E-CDFF-49F6-B86F-E02D0D7559CC}"/>
    <cellStyle name="Euro 10 23 3" xfId="8981" xr:uid="{59D6D6FE-24F1-4E21-ADC2-C178826B24B3}"/>
    <cellStyle name="Euro 10 24" xfId="1342" xr:uid="{4B1CC626-E9FC-4D2E-8329-8291AB47EDC1}"/>
    <cellStyle name="Euro 10 24 2" xfId="4095" xr:uid="{A75B810A-1696-4D8A-972E-D0B053972B19}"/>
    <cellStyle name="Euro 10 24 3" xfId="8982" xr:uid="{05E12BCF-3173-43A6-876F-203EDEB2030F}"/>
    <cellStyle name="Euro 10 25" xfId="1343" xr:uid="{45F75E2A-E2F4-4672-93BA-0239A6A5AC9A}"/>
    <cellStyle name="Euro 10 25 2" xfId="4096" xr:uid="{801A8404-650F-4289-BAA5-496D3E615765}"/>
    <cellStyle name="Euro 10 25 3" xfId="8983" xr:uid="{EA7024ED-569E-4B5A-9583-A21DA551205C}"/>
    <cellStyle name="Euro 10 26" xfId="1344" xr:uid="{AFFBD308-377B-4B58-A44A-B9E516D7E022}"/>
    <cellStyle name="Euro 10 26 2" xfId="4097" xr:uid="{1FC94B94-349D-49CE-B55B-53610A022BC3}"/>
    <cellStyle name="Euro 10 26 3" xfId="8984" xr:uid="{16F062B2-9F51-469F-A843-0019A519D81C}"/>
    <cellStyle name="Euro 10 27" xfId="1345" xr:uid="{F3BDD617-35EF-45C4-897D-B90C5ADCD519}"/>
    <cellStyle name="Euro 10 27 2" xfId="4098" xr:uid="{E0ED3307-749F-4002-9C86-3893369441F0}"/>
    <cellStyle name="Euro 10 27 3" xfId="8985" xr:uid="{186AF88B-C3B0-46F6-B3CA-2678AA97A0F4}"/>
    <cellStyle name="Euro 10 28" xfId="1346" xr:uid="{634D8D81-F985-43DD-A5CD-8FBEFB45C95F}"/>
    <cellStyle name="Euro 10 28 2" xfId="4099" xr:uid="{69ACD240-8EF6-4DE9-870C-BCA7552F1CC1}"/>
    <cellStyle name="Euro 10 28 3" xfId="8986" xr:uid="{D0BCD7F5-EE05-4F2E-A140-9366E02F02FA}"/>
    <cellStyle name="Euro 10 29" xfId="1347" xr:uid="{9071173F-DA5D-42C9-8F0E-663716B8B42E}"/>
    <cellStyle name="Euro 10 29 2" xfId="4100" xr:uid="{4E75CBCB-5628-4DCD-847E-9661C73CF2D9}"/>
    <cellStyle name="Euro 10 29 3" xfId="8987" xr:uid="{1E96DF37-0559-442A-81FF-AC3BE5EED546}"/>
    <cellStyle name="Euro 10 3" xfId="1348" xr:uid="{409B16A8-1424-4D7B-B2E1-31491F2E65A7}"/>
    <cellStyle name="Euro 10 3 2" xfId="4101" xr:uid="{590218FC-F950-4696-8AE5-64E74A5A727C}"/>
    <cellStyle name="Euro 10 3 3" xfId="8988" xr:uid="{D85954B8-9E2D-42C9-9B2F-9BC8241A09DC}"/>
    <cellStyle name="Euro 10 30" xfId="1349" xr:uid="{3F64B533-07CB-46E3-B4A3-C583B96134F5}"/>
    <cellStyle name="Euro 10 30 2" xfId="4102" xr:uid="{A50EF28B-F53D-40A5-8593-A1990D85E087}"/>
    <cellStyle name="Euro 10 30 3" xfId="8989" xr:uid="{0D2A9FEB-2436-49DD-B71F-C6B88D3BD928}"/>
    <cellStyle name="Euro 10 31" xfId="1350" xr:uid="{8B2B10B2-21DE-4FB1-989C-19FB5C565BB1}"/>
    <cellStyle name="Euro 10 31 2" xfId="4103" xr:uid="{85438FC8-4776-4ECF-9AD4-B2C60398DA73}"/>
    <cellStyle name="Euro 10 31 3" xfId="8990" xr:uid="{711ADE23-DE87-463F-A96A-54B8DBBBCB4A}"/>
    <cellStyle name="Euro 10 32" xfId="1351" xr:uid="{C6484CA9-8A9B-4EDC-84D5-470120FD5A80}"/>
    <cellStyle name="Euro 10 32 2" xfId="4104" xr:uid="{D7F11748-13FE-4A92-9E99-BFC8841FB2B2}"/>
    <cellStyle name="Euro 10 32 3" xfId="8991" xr:uid="{22C38C0F-1CDF-4590-A21E-D759BD808D9E}"/>
    <cellStyle name="Euro 10 33" xfId="4105" xr:uid="{6B78E426-533D-4858-9E21-62BDCE0BC696}"/>
    <cellStyle name="Euro 10 34" xfId="8966" xr:uid="{9377853D-79DB-4960-AA1A-5F167DD15DB9}"/>
    <cellStyle name="Euro 10 4" xfId="1352" xr:uid="{F9C7AE7E-964C-44A3-8521-77703519F845}"/>
    <cellStyle name="Euro 10 4 2" xfId="4106" xr:uid="{8BE12B24-CF89-4FA2-A4BE-B3561C1049AD}"/>
    <cellStyle name="Euro 10 4 3" xfId="8992" xr:uid="{990A086A-EC6C-4939-89EB-44B399BF5A86}"/>
    <cellStyle name="Euro 10 5" xfId="1353" xr:uid="{C8D20379-0227-4F85-AE73-34D056C60CAB}"/>
    <cellStyle name="Euro 10 5 2" xfId="4107" xr:uid="{385C2C20-4144-4673-AC8A-C76E57983979}"/>
    <cellStyle name="Euro 10 5 3" xfId="8993" xr:uid="{3A0A7F1A-1451-4D63-9DA5-B1DF039601AA}"/>
    <cellStyle name="Euro 10 6" xfId="1354" xr:uid="{1F7CA646-46EE-4AA1-8E66-8D9778475131}"/>
    <cellStyle name="Euro 10 6 2" xfId="4108" xr:uid="{0FDAA751-72B6-4397-914A-083AA14E2B09}"/>
    <cellStyle name="Euro 10 6 3" xfId="8994" xr:uid="{9FA50DE9-4E52-489B-852D-AE4427744222}"/>
    <cellStyle name="Euro 10 7" xfId="1355" xr:uid="{B98C85B2-39BB-46FE-8BBB-E430E20D1116}"/>
    <cellStyle name="Euro 10 7 2" xfId="4109" xr:uid="{16F122F9-F2A9-4ABA-A666-DE9942EA335E}"/>
    <cellStyle name="Euro 10 7 3" xfId="8995" xr:uid="{C2F831A2-928A-4BED-B750-5CD306975168}"/>
    <cellStyle name="Euro 10 8" xfId="1356" xr:uid="{0D5821EF-51D2-45A2-94AE-0F7A95913874}"/>
    <cellStyle name="Euro 10 8 2" xfId="4110" xr:uid="{DF6DB23D-9B51-464E-BDE1-084C839255BD}"/>
    <cellStyle name="Euro 10 8 3" xfId="8996" xr:uid="{127FFEDA-5F36-4662-BBAA-84D345AAEC97}"/>
    <cellStyle name="Euro 10 9" xfId="1357" xr:uid="{C742C8AD-005E-47DB-8AFB-EFC94EEB8DF5}"/>
    <cellStyle name="Euro 10 9 2" xfId="4111" xr:uid="{5265C844-B36C-4762-B63F-8432B75F5DC8}"/>
    <cellStyle name="Euro 10 9 3" xfId="8997" xr:uid="{D08F51A1-7D9D-4AEF-B687-3AC0E70D69F2}"/>
    <cellStyle name="Euro 11" xfId="1358" xr:uid="{C0E3F52D-61B7-406C-B7FA-6C37AE0F6522}"/>
    <cellStyle name="Euro 11 10" xfId="1359" xr:uid="{B31D812F-E568-4144-9BFB-5129C6FA1BCC}"/>
    <cellStyle name="Euro 11 10 2" xfId="4112" xr:uid="{088D3D3D-D164-4166-B1A9-4925D1900A72}"/>
    <cellStyle name="Euro 11 10 3" xfId="8999" xr:uid="{845E1638-4155-4F58-956A-07D95CB8BB78}"/>
    <cellStyle name="Euro 11 11" xfId="1360" xr:uid="{E0F77804-2B82-4D4C-A640-49D210D90F5D}"/>
    <cellStyle name="Euro 11 11 2" xfId="4113" xr:uid="{07EC01D9-05F8-4246-B7AC-3391E87BE5D5}"/>
    <cellStyle name="Euro 11 11 3" xfId="9000" xr:uid="{3B102492-390A-4161-B91F-06967AEFE89C}"/>
    <cellStyle name="Euro 11 12" xfId="1361" xr:uid="{47F99BB0-A9B9-427D-A16E-8653CA768ADC}"/>
    <cellStyle name="Euro 11 12 2" xfId="4114" xr:uid="{AE96A2E9-E8DA-4877-8294-210CC5543055}"/>
    <cellStyle name="Euro 11 12 3" xfId="9001" xr:uid="{9699B379-70AC-459B-8ACC-27398CEB6F40}"/>
    <cellStyle name="Euro 11 13" xfId="1362" xr:uid="{64CC608E-9609-46DE-B994-B65969E8351C}"/>
    <cellStyle name="Euro 11 13 2" xfId="4115" xr:uid="{09FD7A22-CE0B-4FC8-B76D-28AD56B93ADE}"/>
    <cellStyle name="Euro 11 13 3" xfId="9002" xr:uid="{E881A553-043D-4229-8F9E-D84A475F0D80}"/>
    <cellStyle name="Euro 11 14" xfId="1363" xr:uid="{26E8BD27-8746-4159-A58C-7020CE3BE63F}"/>
    <cellStyle name="Euro 11 14 2" xfId="4116" xr:uid="{8006F39F-0ED3-4136-BFD7-AD472A10CA10}"/>
    <cellStyle name="Euro 11 14 3" xfId="9003" xr:uid="{B0E9ED3A-685D-4021-A0D6-FA1103BA611A}"/>
    <cellStyle name="Euro 11 15" xfId="1364" xr:uid="{74F9388E-439C-46D4-B6AF-C14876B99B7F}"/>
    <cellStyle name="Euro 11 15 2" xfId="4117" xr:uid="{50833A6A-57A8-4BF9-AF5F-867CE3394428}"/>
    <cellStyle name="Euro 11 15 3" xfId="9004" xr:uid="{F47DF75D-DFCD-4EE0-9131-1595ED5BF740}"/>
    <cellStyle name="Euro 11 16" xfId="1365" xr:uid="{9F08E174-7070-4D1C-9483-5ECAD92AF894}"/>
    <cellStyle name="Euro 11 16 2" xfId="4118" xr:uid="{3DDB167F-4A0B-48FC-844C-607B87290EF9}"/>
    <cellStyle name="Euro 11 16 3" xfId="9005" xr:uid="{1890DE97-4FA6-40C7-B507-C765DCBA6870}"/>
    <cellStyle name="Euro 11 17" xfId="1366" xr:uid="{05467626-CAAA-4133-80E5-4B96ECBABA4C}"/>
    <cellStyle name="Euro 11 17 2" xfId="4119" xr:uid="{9D346116-B3E5-481A-9CC1-96B098A09910}"/>
    <cellStyle name="Euro 11 17 3" xfId="9006" xr:uid="{64C5C835-854D-4537-AEBC-65349ED0E1CC}"/>
    <cellStyle name="Euro 11 18" xfId="1367" xr:uid="{8BF2664A-7631-4C18-93D5-865D124ED977}"/>
    <cellStyle name="Euro 11 18 2" xfId="4120" xr:uid="{B267CC84-A8F8-41E2-A023-606C4DD806F0}"/>
    <cellStyle name="Euro 11 18 3" xfId="9007" xr:uid="{DAD82FC7-6255-414B-8B07-AFB3EBFB6955}"/>
    <cellStyle name="Euro 11 19" xfId="1368" xr:uid="{5780FBB3-59C9-4B9B-845C-97D64B6844C0}"/>
    <cellStyle name="Euro 11 19 2" xfId="4121" xr:uid="{04951880-D795-4995-B6F1-6C4C3AA7193C}"/>
    <cellStyle name="Euro 11 19 3" xfId="9008" xr:uid="{5D9985F0-5425-4C1B-852B-17C3C6745AF9}"/>
    <cellStyle name="Euro 11 2" xfId="1369" xr:uid="{9E273ADD-2A2C-4664-976D-B122A8A36054}"/>
    <cellStyle name="Euro 11 2 2" xfId="4122" xr:uid="{70C9F398-1DD2-4CA4-BB39-F80001A452F4}"/>
    <cellStyle name="Euro 11 2 3" xfId="9009" xr:uid="{E2E331F2-BED0-4678-BE62-403AD0985123}"/>
    <cellStyle name="Euro 11 20" xfId="1370" xr:uid="{E49698E4-E73F-4FB5-8AD4-BC3C520ABD85}"/>
    <cellStyle name="Euro 11 20 2" xfId="4123" xr:uid="{A831A400-ACBC-487F-828A-02ECB2B3C2F7}"/>
    <cellStyle name="Euro 11 20 3" xfId="9010" xr:uid="{2C59FA1C-AF45-4A80-930E-00F799A5B28C}"/>
    <cellStyle name="Euro 11 21" xfId="1371" xr:uid="{64D5EA0A-606D-4BE4-ABA9-1B2D79EA843B}"/>
    <cellStyle name="Euro 11 21 2" xfId="4124" xr:uid="{128B46EE-8A8E-4759-8F83-84C4F3B78771}"/>
    <cellStyle name="Euro 11 21 3" xfId="9011" xr:uid="{7919C4BE-5256-469F-814F-9358CEEA1308}"/>
    <cellStyle name="Euro 11 22" xfId="1372" xr:uid="{BDE5F1FC-E969-4B2D-AF16-6B2D1F7DD838}"/>
    <cellStyle name="Euro 11 22 2" xfId="4125" xr:uid="{8F2324A3-3B2E-4183-8240-42DB2E69686C}"/>
    <cellStyle name="Euro 11 22 3" xfId="9012" xr:uid="{DC8DC1D3-51EC-42F0-B4BF-22179D302131}"/>
    <cellStyle name="Euro 11 23" xfId="1373" xr:uid="{1FA1EE16-6805-434D-937B-F216A50061D1}"/>
    <cellStyle name="Euro 11 23 2" xfId="4126" xr:uid="{F93A7028-83D4-465C-9DBE-6C760DE3414A}"/>
    <cellStyle name="Euro 11 23 3" xfId="9013" xr:uid="{975C4214-96F8-4F78-90E5-CBD836752BD0}"/>
    <cellStyle name="Euro 11 24" xfId="1374" xr:uid="{F3B1F96D-550A-47FB-B015-1EF22D037460}"/>
    <cellStyle name="Euro 11 24 2" xfId="4127" xr:uid="{6E0F1706-4172-4D66-A99F-D38B171E44AE}"/>
    <cellStyle name="Euro 11 24 3" xfId="9014" xr:uid="{6314E800-CD17-4A77-8111-941D96AF97AC}"/>
    <cellStyle name="Euro 11 25" xfId="1375" xr:uid="{4B1466B2-AD5C-4AD7-B711-3432C5512021}"/>
    <cellStyle name="Euro 11 25 2" xfId="4128" xr:uid="{6276DA5A-9431-4BDA-BEF1-E47B895BF961}"/>
    <cellStyle name="Euro 11 25 3" xfId="9015" xr:uid="{E3DF6BE1-1A1C-45F7-94B3-BD65D1951095}"/>
    <cellStyle name="Euro 11 26" xfId="1376" xr:uid="{BF1C5728-907F-47C3-9172-44A839B0DBA3}"/>
    <cellStyle name="Euro 11 26 2" xfId="4129" xr:uid="{85263844-9567-4B7C-AB1D-36D4B59E3612}"/>
    <cellStyle name="Euro 11 26 3" xfId="9016" xr:uid="{ED85C42F-291B-457E-9085-2CA1B2392482}"/>
    <cellStyle name="Euro 11 27" xfId="1377" xr:uid="{B6B592D1-0800-4B4E-A9B5-B95E9A4073ED}"/>
    <cellStyle name="Euro 11 27 2" xfId="4130" xr:uid="{60974E34-BA37-475B-B928-08FFE763E7BB}"/>
    <cellStyle name="Euro 11 27 3" xfId="9017" xr:uid="{47DC1850-0077-440F-97C3-6082E6E6702C}"/>
    <cellStyle name="Euro 11 28" xfId="1378" xr:uid="{4432017E-AABA-43BB-812D-77C3FF6E95D9}"/>
    <cellStyle name="Euro 11 28 2" xfId="4131" xr:uid="{F68B7EC0-28DD-475D-A15F-14DABA78103B}"/>
    <cellStyle name="Euro 11 28 3" xfId="9018" xr:uid="{F3370DA9-6423-4051-A335-8E960A468418}"/>
    <cellStyle name="Euro 11 29" xfId="1379" xr:uid="{2E8B5714-32A0-4799-BB31-14C4AEFDA0C6}"/>
    <cellStyle name="Euro 11 29 2" xfId="4132" xr:uid="{8E5C8080-447C-4E9F-ADC5-BD380770FA5B}"/>
    <cellStyle name="Euro 11 29 3" xfId="9019" xr:uid="{E3EA2420-3CFC-43F6-BFF5-ACB4D7175C39}"/>
    <cellStyle name="Euro 11 3" xfId="1380" xr:uid="{4C6A8558-18F7-481F-A89A-C86C66CB6EAD}"/>
    <cellStyle name="Euro 11 3 2" xfId="4133" xr:uid="{20B02B03-2CD1-4E6A-ACA4-D73EA40C610D}"/>
    <cellStyle name="Euro 11 3 3" xfId="9020" xr:uid="{4B0DD58F-E7D4-42B6-BBC8-518EBBD5D91C}"/>
    <cellStyle name="Euro 11 30" xfId="1381" xr:uid="{E85AD9F1-84C9-4C58-AAE0-936A29568976}"/>
    <cellStyle name="Euro 11 30 2" xfId="4134" xr:uid="{E0CA9869-A3B8-4C05-B98B-3B138A8E375D}"/>
    <cellStyle name="Euro 11 30 3" xfId="9021" xr:uid="{A235C403-A722-43FF-BBA4-727CC6912394}"/>
    <cellStyle name="Euro 11 31" xfId="1382" xr:uid="{A4F399FE-6E6D-4050-B68A-99B54A52C90B}"/>
    <cellStyle name="Euro 11 31 2" xfId="4135" xr:uid="{8ED3995C-2C70-460C-B373-E9D6086286F3}"/>
    <cellStyle name="Euro 11 31 3" xfId="9022" xr:uid="{C81E8C17-965D-4BD7-A4D6-29327CAD4DA6}"/>
    <cellStyle name="Euro 11 32" xfId="1383" xr:uid="{455C3890-00E8-417F-95E2-0A6BCA9184EB}"/>
    <cellStyle name="Euro 11 32 2" xfId="4136" xr:uid="{CEED4B1E-AE47-42B8-8D39-4CF28735C523}"/>
    <cellStyle name="Euro 11 32 3" xfId="9023" xr:uid="{F3B7CB2F-EAD6-4474-AE94-F6B5FCDE0C16}"/>
    <cellStyle name="Euro 11 33" xfId="4137" xr:uid="{150F16EC-9DF4-4EEE-BBC4-50633F197755}"/>
    <cellStyle name="Euro 11 34" xfId="8998" xr:uid="{7C1A264D-E733-4F2C-BC99-347411BEB2F6}"/>
    <cellStyle name="Euro 11 4" xfId="1384" xr:uid="{62728AAE-D3AB-4C93-8E36-EA41300E3AF1}"/>
    <cellStyle name="Euro 11 4 2" xfId="4138" xr:uid="{8E9B5C53-ACE3-4891-B7F2-84C1E7C164EB}"/>
    <cellStyle name="Euro 11 4 3" xfId="9024" xr:uid="{ED37245C-6786-4974-8E70-AE4DBB02473D}"/>
    <cellStyle name="Euro 11 5" xfId="1385" xr:uid="{483187BB-0AE0-4889-9686-DEB77F455E74}"/>
    <cellStyle name="Euro 11 5 2" xfId="4139" xr:uid="{52A96B79-34C4-4F47-9E38-DECCC5AD9959}"/>
    <cellStyle name="Euro 11 5 3" xfId="9025" xr:uid="{B58604CA-7CD3-45DD-8C16-0C66D5781359}"/>
    <cellStyle name="Euro 11 6" xfId="1386" xr:uid="{720E814A-205C-49CC-8DD3-01D0B5030EE7}"/>
    <cellStyle name="Euro 11 6 2" xfId="4140" xr:uid="{4E8F8E01-54B7-4E07-B676-732429122D8E}"/>
    <cellStyle name="Euro 11 6 3" xfId="9026" xr:uid="{C00E8C96-9C0C-4854-B735-0D830626915E}"/>
    <cellStyle name="Euro 11 7" xfId="1387" xr:uid="{AD024EF4-8964-4020-8D92-1AAAC9F18186}"/>
    <cellStyle name="Euro 11 7 2" xfId="4141" xr:uid="{7472B656-BB22-48B9-BD00-A215BCAAB823}"/>
    <cellStyle name="Euro 11 7 3" xfId="9027" xr:uid="{8EFFB38E-A0EA-4396-9FB9-FBD4B8CEE725}"/>
    <cellStyle name="Euro 11 8" xfId="1388" xr:uid="{F950CB12-4B7F-4A35-9E3C-7417EF41A0F0}"/>
    <cellStyle name="Euro 11 8 2" xfId="4142" xr:uid="{139F830D-7C70-4EF3-9369-FE3F9FC24F10}"/>
    <cellStyle name="Euro 11 8 3" xfId="9028" xr:uid="{13D0EF1C-8B46-4989-BA9B-2BB364FE25A5}"/>
    <cellStyle name="Euro 11 9" xfId="1389" xr:uid="{C14E83B2-D23F-45E1-A69B-5C1905060080}"/>
    <cellStyle name="Euro 11 9 2" xfId="4143" xr:uid="{E6B35B46-5BFC-4D51-96FA-C22CB8E16CB0}"/>
    <cellStyle name="Euro 11 9 3" xfId="9029" xr:uid="{CCED3C19-95AB-4C74-98E7-25897F92ED54}"/>
    <cellStyle name="Euro 12" xfId="1390" xr:uid="{895EF5DE-EBA4-4054-837B-297D97FF8279}"/>
    <cellStyle name="Euro 12 10" xfId="1391" xr:uid="{B54B9AB4-FB6E-4437-BF64-0E1F05A1EA6A}"/>
    <cellStyle name="Euro 12 10 2" xfId="4144" xr:uid="{AB31F5EB-F4ED-4AE3-AA54-C142BAFE47B6}"/>
    <cellStyle name="Euro 12 10 3" xfId="9031" xr:uid="{CCF14EF0-6239-4C01-927A-3B9334F15377}"/>
    <cellStyle name="Euro 12 11" xfId="1392" xr:uid="{46FD61EE-46EC-4A5A-8BC2-1B89A0C14758}"/>
    <cellStyle name="Euro 12 11 2" xfId="4145" xr:uid="{DCBB0194-5C98-4B5F-A187-460F3B6DD9BB}"/>
    <cellStyle name="Euro 12 11 3" xfId="9032" xr:uid="{90976E14-E47B-404F-9657-D79889C261D7}"/>
    <cellStyle name="Euro 12 12" xfId="1393" xr:uid="{11D5BAB9-4235-4CE8-B0EC-A5082A8DB020}"/>
    <cellStyle name="Euro 12 12 2" xfId="4146" xr:uid="{B60A43BC-A89F-40E4-BD5B-6EC199F9A366}"/>
    <cellStyle name="Euro 12 12 3" xfId="9033" xr:uid="{F2571E88-3486-4E6F-93DC-E0EB5DDCB20E}"/>
    <cellStyle name="Euro 12 13" xfId="1394" xr:uid="{D19E8F2B-0C93-4A4B-AA9D-FFE67C3219E7}"/>
    <cellStyle name="Euro 12 13 2" xfId="4147" xr:uid="{D9C6BDA9-910C-4FA3-B50F-5510083069B7}"/>
    <cellStyle name="Euro 12 13 3" xfId="9034" xr:uid="{C6F4AF72-4653-446B-8C2C-9BB268A2F92F}"/>
    <cellStyle name="Euro 12 14" xfId="1395" xr:uid="{4BE548BC-EC1D-4849-B97E-1389E23B178D}"/>
    <cellStyle name="Euro 12 14 2" xfId="4148" xr:uid="{DE1E55CF-F8CE-4605-9E22-BCD02A534C56}"/>
    <cellStyle name="Euro 12 14 3" xfId="9035" xr:uid="{8B68B4D0-B784-4FC1-BBCC-175BBDAD340D}"/>
    <cellStyle name="Euro 12 15" xfId="1396" xr:uid="{0DD84B80-6EE6-493D-A18B-BAA280029764}"/>
    <cellStyle name="Euro 12 15 2" xfId="4149" xr:uid="{F6237BA5-12F2-42C4-8E9F-20303EC7FF9F}"/>
    <cellStyle name="Euro 12 15 3" xfId="9036" xr:uid="{F28D1613-2A5C-4CD9-BBDB-09E775AADADC}"/>
    <cellStyle name="Euro 12 16" xfId="1397" xr:uid="{F58FD6D3-92BF-4C09-A4E2-092D73757D96}"/>
    <cellStyle name="Euro 12 16 2" xfId="4150" xr:uid="{40573156-EA1D-43D2-9B92-09DD44C09429}"/>
    <cellStyle name="Euro 12 16 3" xfId="9037" xr:uid="{3811AC70-2697-4C4C-AB7E-4984C8A0C387}"/>
    <cellStyle name="Euro 12 17" xfId="1398" xr:uid="{6677D342-C3A2-419B-A09C-C534F086A820}"/>
    <cellStyle name="Euro 12 17 2" xfId="4151" xr:uid="{918D1A74-B42E-4AB9-8186-0C76CBB96C73}"/>
    <cellStyle name="Euro 12 17 3" xfId="9038" xr:uid="{94839DC0-3F8D-4794-9DCE-3FFB120E288A}"/>
    <cellStyle name="Euro 12 18" xfId="1399" xr:uid="{A98D5FA0-1AA2-4CA2-8617-74B4C4439A8C}"/>
    <cellStyle name="Euro 12 18 2" xfId="4152" xr:uid="{A3E0F262-C53C-4955-9ACB-F8A1FC97AF35}"/>
    <cellStyle name="Euro 12 18 3" xfId="9039" xr:uid="{4697C352-D4BD-4C54-9DFE-0E5DA300677B}"/>
    <cellStyle name="Euro 12 19" xfId="1400" xr:uid="{D51F85FE-74CF-4DB7-A5BF-5498D08E048A}"/>
    <cellStyle name="Euro 12 19 2" xfId="4153" xr:uid="{7287761D-DEF3-4550-811C-43F87732C59F}"/>
    <cellStyle name="Euro 12 19 3" xfId="9040" xr:uid="{F7939E22-09C7-4D1D-AD60-A82204C895BB}"/>
    <cellStyle name="Euro 12 2" xfId="1401" xr:uid="{FE7A0132-49A5-4DE9-B7F0-EE338B4AA86E}"/>
    <cellStyle name="Euro 12 2 2" xfId="4154" xr:uid="{447CC919-3F1C-4E75-A363-92F86018F74F}"/>
    <cellStyle name="Euro 12 2 3" xfId="9041" xr:uid="{5A26B017-6885-4D62-90C8-AC05DFFB3B8E}"/>
    <cellStyle name="Euro 12 20" xfId="1402" xr:uid="{7F6ACE05-1F3A-4324-A35E-722CAB750F11}"/>
    <cellStyle name="Euro 12 20 2" xfId="4155" xr:uid="{6B9C4F0C-3B21-481C-BC3C-591E8584E678}"/>
    <cellStyle name="Euro 12 20 3" xfId="9042" xr:uid="{C73291D4-C86D-4684-9B7D-54DA5E73F1BF}"/>
    <cellStyle name="Euro 12 21" xfId="1403" xr:uid="{A995178C-ECC5-4E6B-945E-DDAAF3637390}"/>
    <cellStyle name="Euro 12 21 2" xfId="4156" xr:uid="{A9FC1667-B7F5-4435-8D3F-92B4289F07DA}"/>
    <cellStyle name="Euro 12 21 3" xfId="9043" xr:uid="{69E501CE-2D84-4DC2-BE77-2EABD66510A9}"/>
    <cellStyle name="Euro 12 22" xfId="1404" xr:uid="{9D795323-3AC7-4D66-80A0-7E2835BCABCA}"/>
    <cellStyle name="Euro 12 22 2" xfId="4157" xr:uid="{AFF8BC51-E464-473E-929A-EFE8C37BF7C2}"/>
    <cellStyle name="Euro 12 22 3" xfId="9044" xr:uid="{080B1EB4-2325-48EA-9987-ADFF2B5FBDC9}"/>
    <cellStyle name="Euro 12 23" xfId="1405" xr:uid="{94FA0DA1-0C1B-4366-94A7-D2D04DA99095}"/>
    <cellStyle name="Euro 12 23 2" xfId="4158" xr:uid="{C22382FB-52CC-4394-B096-6757601CB9EA}"/>
    <cellStyle name="Euro 12 23 3" xfId="9045" xr:uid="{9ACB7D7D-6A8B-499E-A0D2-6410BEEA8A02}"/>
    <cellStyle name="Euro 12 24" xfId="1406" xr:uid="{24872A83-E595-4D31-9CC4-BBC1ED1A4AD0}"/>
    <cellStyle name="Euro 12 24 2" xfId="4159" xr:uid="{5B132AD8-238B-420D-A12F-1B8DDE4B6F29}"/>
    <cellStyle name="Euro 12 24 3" xfId="9046" xr:uid="{E8DAFFA1-6B0E-4187-BF1D-A08E31459181}"/>
    <cellStyle name="Euro 12 25" xfId="1407" xr:uid="{4CA6CF1A-C261-4B8C-8AC9-AFF3B96CFD36}"/>
    <cellStyle name="Euro 12 25 2" xfId="4160" xr:uid="{3C84B52C-D114-4A35-AB2E-C5694687BCD9}"/>
    <cellStyle name="Euro 12 25 3" xfId="9047" xr:uid="{5C57B4E1-1FBD-45AE-9377-9659D3C46546}"/>
    <cellStyle name="Euro 12 26" xfId="1408" xr:uid="{7FC8CFE2-C21B-404D-BE4A-A8240D349957}"/>
    <cellStyle name="Euro 12 26 2" xfId="4161" xr:uid="{AA963E79-B221-4558-A910-08E5F28664B7}"/>
    <cellStyle name="Euro 12 26 3" xfId="9048" xr:uid="{3C3E2847-C255-47EE-BD05-5CD2F3C5B282}"/>
    <cellStyle name="Euro 12 27" xfId="1409" xr:uid="{CD3C6C87-94A0-48BB-A355-7293238D1D28}"/>
    <cellStyle name="Euro 12 27 2" xfId="4162" xr:uid="{8DD642DA-E412-4901-B6D1-9CFF6ACEA2D8}"/>
    <cellStyle name="Euro 12 27 3" xfId="9049" xr:uid="{EDCA3EFC-0FB3-48B8-A7D2-67488B21DAD6}"/>
    <cellStyle name="Euro 12 28" xfId="1410" xr:uid="{7F123112-F000-435A-B7E0-F5D550DE55E6}"/>
    <cellStyle name="Euro 12 28 2" xfId="4163" xr:uid="{2B37F603-5219-4E50-A6B0-F865D1E6200F}"/>
    <cellStyle name="Euro 12 28 3" xfId="9050" xr:uid="{98E95171-305E-4181-8F5A-93C60A4A1003}"/>
    <cellStyle name="Euro 12 29" xfId="1411" xr:uid="{8F10866C-5FC9-4777-80EB-71D2E1E5E7FA}"/>
    <cellStyle name="Euro 12 29 2" xfId="4164" xr:uid="{716874F4-36DF-430E-8A64-D56D8642DA74}"/>
    <cellStyle name="Euro 12 29 3" xfId="9051" xr:uid="{AA54CB47-81E0-4FCD-BCBA-A645CDE6C043}"/>
    <cellStyle name="Euro 12 3" xfId="1412" xr:uid="{F85484F3-6189-495D-B915-671C070359BB}"/>
    <cellStyle name="Euro 12 3 2" xfId="4165" xr:uid="{68648C40-E32C-487D-B2F3-DAAD169F1175}"/>
    <cellStyle name="Euro 12 3 3" xfId="9052" xr:uid="{B291E184-B9E7-4569-AC27-15795B4D23DA}"/>
    <cellStyle name="Euro 12 30" xfId="1413" xr:uid="{6FD61DB4-04B7-4469-A5C9-C70F2B8DBA88}"/>
    <cellStyle name="Euro 12 30 2" xfId="4166" xr:uid="{9C62DC0D-D3CA-483F-B0C3-B25FF776F066}"/>
    <cellStyle name="Euro 12 30 3" xfId="9053" xr:uid="{C90AE18D-05F4-4155-B8B3-D305E06BFFB4}"/>
    <cellStyle name="Euro 12 31" xfId="1414" xr:uid="{286DDD43-B29D-4DF2-9862-1F7422368BA3}"/>
    <cellStyle name="Euro 12 31 2" xfId="4167" xr:uid="{C587B45A-1F83-43E2-9912-2619ECBF6BCF}"/>
    <cellStyle name="Euro 12 31 3" xfId="9054" xr:uid="{C3C84320-5446-48F5-9CFB-DAB69A471611}"/>
    <cellStyle name="Euro 12 32" xfId="1415" xr:uid="{C8C98C1D-FA0E-46F5-A7BD-DFE68168B7C7}"/>
    <cellStyle name="Euro 12 32 2" xfId="4168" xr:uid="{A93D4348-0044-4672-B036-A394A4A25F97}"/>
    <cellStyle name="Euro 12 32 3" xfId="9055" xr:uid="{9E431AD0-5D2A-4963-AF13-4CA5FAE41F2E}"/>
    <cellStyle name="Euro 12 33" xfId="4169" xr:uid="{B1EE31EA-F60D-4CCD-9E7B-B5C079AE7042}"/>
    <cellStyle name="Euro 12 34" xfId="9030" xr:uid="{58CCE1D6-1A25-4E34-A8C1-ECF00078605B}"/>
    <cellStyle name="Euro 12 4" xfId="1416" xr:uid="{B79B19AC-3147-4272-AF34-48AF2136D6F0}"/>
    <cellStyle name="Euro 12 4 2" xfId="4170" xr:uid="{CD1401E1-809A-4D6D-BF39-266715B9185F}"/>
    <cellStyle name="Euro 12 4 3" xfId="9056" xr:uid="{3F0234EC-4BF4-4B36-B7BB-0FEA656BD189}"/>
    <cellStyle name="Euro 12 5" xfId="1417" xr:uid="{A71ADDBF-EB28-4A3E-9CAA-8C9289D190AB}"/>
    <cellStyle name="Euro 12 5 2" xfId="4171" xr:uid="{F9F4A8BA-967A-4DFD-AA22-92BBD1750A47}"/>
    <cellStyle name="Euro 12 5 3" xfId="9057" xr:uid="{E4E422F4-FF4C-4D59-B6DC-C955606ED723}"/>
    <cellStyle name="Euro 12 6" xfId="1418" xr:uid="{74A10ABC-4A10-4DCD-B314-AC454587BC24}"/>
    <cellStyle name="Euro 12 6 2" xfId="4172" xr:uid="{AE0E8F13-8CD5-4ED3-996A-369346C44517}"/>
    <cellStyle name="Euro 12 6 3" xfId="9058" xr:uid="{7434997F-3E12-4FB2-A18A-DBFA325BC63B}"/>
    <cellStyle name="Euro 12 7" xfId="1419" xr:uid="{DCCEC76C-8559-44CA-8CCE-E9EAA3372C25}"/>
    <cellStyle name="Euro 12 7 2" xfId="4173" xr:uid="{6C2328C4-F970-4DB4-8E4D-7B3C44390D22}"/>
    <cellStyle name="Euro 12 7 3" xfId="9059" xr:uid="{8D968276-91E5-4968-8601-2406E36B53CB}"/>
    <cellStyle name="Euro 12 8" xfId="1420" xr:uid="{0F08D6D1-C3F7-4A57-B51E-C5B72A0FAC53}"/>
    <cellStyle name="Euro 12 8 2" xfId="4174" xr:uid="{A5369904-928B-4DE9-9C3F-DA8D8DC1B9AC}"/>
    <cellStyle name="Euro 12 8 3" xfId="9060" xr:uid="{02681F19-4507-4352-B6A1-C4EB6DEFBB80}"/>
    <cellStyle name="Euro 12 9" xfId="1421" xr:uid="{EECA3578-D8F4-42B7-A97D-7CBE72DC209E}"/>
    <cellStyle name="Euro 12 9 2" xfId="4175" xr:uid="{3623D481-878C-4EC1-B815-72981BC90953}"/>
    <cellStyle name="Euro 12 9 3" xfId="9061" xr:uid="{708B8E3F-344E-43F5-91AD-CE12C10A95A8}"/>
    <cellStyle name="Euro 13" xfId="1422" xr:uid="{E72D1394-72ED-4E8F-A18D-05F82387765B}"/>
    <cellStyle name="Euro 13 2" xfId="4176" xr:uid="{5D49CA4A-9D10-410D-9BD6-C4F9E74EF260}"/>
    <cellStyle name="Euro 13 3" xfId="9062" xr:uid="{EBD9518E-9D0B-4A9F-BB00-DFAA82D1BEC0}"/>
    <cellStyle name="Euro 14" xfId="1423" xr:uid="{16EB0842-0BF6-48B2-8B2F-64F8A5B872B3}"/>
    <cellStyle name="Euro 14 2" xfId="4177" xr:uid="{7E9A04B4-3C8A-4CD8-90D5-6DF2A662990A}"/>
    <cellStyle name="Euro 14 3" xfId="9063" xr:uid="{FFE2161D-C974-4F20-ABCD-F4CCAE2FE967}"/>
    <cellStyle name="Euro 15" xfId="1424" xr:uid="{4B2CD757-2216-45D9-B1AE-789DAEA1470A}"/>
    <cellStyle name="Euro 15 2" xfId="4178" xr:uid="{1DDFDCD4-21A6-413A-9DA1-3704AD6BEE24}"/>
    <cellStyle name="Euro 15 3" xfId="9064" xr:uid="{4292BED4-EEB9-4FD7-A95C-A1A259917BFA}"/>
    <cellStyle name="Euro 16" xfId="1425" xr:uid="{C4F740D1-22DC-4B99-9C12-678F351F6840}"/>
    <cellStyle name="Euro 16 2" xfId="4179" xr:uid="{841AC81F-572C-4A1F-AC89-CBE64961A433}"/>
    <cellStyle name="Euro 16 3" xfId="9065" xr:uid="{E7FDDEFE-4583-4C50-B4D5-6B36B2EC7FA0}"/>
    <cellStyle name="Euro 17" xfId="1426" xr:uid="{B5B854E0-2B2D-4FBE-8715-CB09B2B6592A}"/>
    <cellStyle name="Euro 17 2" xfId="4180" xr:uid="{72D888D7-949A-4315-9749-D4500F7DE8E1}"/>
    <cellStyle name="Euro 17 3" xfId="9066" xr:uid="{631CF2D2-8677-4A08-A61B-E2952AE4500D}"/>
    <cellStyle name="Euro 18" xfId="1427" xr:uid="{1E375E32-39F7-498B-8A33-B9FFB369C60A}"/>
    <cellStyle name="Euro 18 2" xfId="4181" xr:uid="{6F9AC9DD-C15F-4E02-9417-8C0701B20A8B}"/>
    <cellStyle name="Euro 18 3" xfId="9067" xr:uid="{53D782FB-B848-4B11-865F-2DE9E79A8CFF}"/>
    <cellStyle name="Euro 19" xfId="1428" xr:uid="{4370A56B-311E-46BE-A6A1-BD5DAA841184}"/>
    <cellStyle name="Euro 19 2" xfId="4182" xr:uid="{C3391E16-C00C-459F-AE24-76F047B3FA31}"/>
    <cellStyle name="Euro 19 3" xfId="9068" xr:uid="{8751D477-CEA9-4947-81D2-378EA5897343}"/>
    <cellStyle name="Euro 2" xfId="1429" xr:uid="{48DE1D00-C4E0-4F2D-874A-349DD998FE85}"/>
    <cellStyle name="Euro 2 10" xfId="1430" xr:uid="{AFC9C2BD-B8D1-46A9-99CB-D4AFAFCDE944}"/>
    <cellStyle name="Euro 2 10 2" xfId="4183" xr:uid="{96C651C4-655A-4F67-9EBC-F92D12F7CFCF}"/>
    <cellStyle name="Euro 2 10 3" xfId="9070" xr:uid="{5621073D-AF8C-4AE2-A4A5-14F0F6D70806}"/>
    <cellStyle name="Euro 2 11" xfId="1431" xr:uid="{E3634A78-0D9F-44CA-B9A3-B02582014920}"/>
    <cellStyle name="Euro 2 11 2" xfId="4184" xr:uid="{526B3EFC-C46D-4BE4-9901-0FB9290D31FD}"/>
    <cellStyle name="Euro 2 11 3" xfId="9071" xr:uid="{D4315E94-AEBE-4951-A542-8EE7C3FC17FA}"/>
    <cellStyle name="Euro 2 12" xfId="1432" xr:uid="{35FE7499-9027-49EC-ABDB-7E9B26DFFB5B}"/>
    <cellStyle name="Euro 2 12 2" xfId="4185" xr:uid="{E7D60966-069C-4EEC-B21E-AC629C5CF150}"/>
    <cellStyle name="Euro 2 12 3" xfId="9072" xr:uid="{C5667428-EF5E-4DD1-B6F6-BD8B816D4DD6}"/>
    <cellStyle name="Euro 2 13" xfId="1433" xr:uid="{BC851EA9-5574-471E-927E-2A5C975F747E}"/>
    <cellStyle name="Euro 2 13 2" xfId="4186" xr:uid="{9E86737D-2B9A-4444-BCEA-131A9D558543}"/>
    <cellStyle name="Euro 2 13 3" xfId="9073" xr:uid="{C5CE616A-8CA6-4F5D-A96C-9F08162C5273}"/>
    <cellStyle name="Euro 2 14" xfId="1434" xr:uid="{A41C2F7F-8A95-41D0-84C9-D27517EC5690}"/>
    <cellStyle name="Euro 2 14 2" xfId="4187" xr:uid="{B105530E-CCF2-426D-BDE0-92545F3D4E82}"/>
    <cellStyle name="Euro 2 14 3" xfId="9074" xr:uid="{A6DC009B-D9D4-41A9-BD89-4B87ED6FC97A}"/>
    <cellStyle name="Euro 2 15" xfId="1435" xr:uid="{C41067B3-C571-47B3-8B94-7B083ABF2E64}"/>
    <cellStyle name="Euro 2 15 2" xfId="4188" xr:uid="{4A2E0A49-8DB3-4CFF-BF09-C9EBEE428664}"/>
    <cellStyle name="Euro 2 15 3" xfId="9075" xr:uid="{A2E55EDE-9961-469C-9459-2F1F68F99737}"/>
    <cellStyle name="Euro 2 16" xfId="1436" xr:uid="{B0F4BCC2-7BCF-43B3-AC65-8291BFE0B492}"/>
    <cellStyle name="Euro 2 16 2" xfId="4189" xr:uid="{76A8795B-B0E8-4EC9-8E83-77ABDBA2DE63}"/>
    <cellStyle name="Euro 2 16 3" xfId="9076" xr:uid="{0B868758-0402-4D34-85C9-52A373003882}"/>
    <cellStyle name="Euro 2 17" xfId="1437" xr:uid="{A4022053-821D-4670-9D39-DD390895488B}"/>
    <cellStyle name="Euro 2 17 2" xfId="4190" xr:uid="{91193B06-4095-4F24-A2E8-10C613694CCE}"/>
    <cellStyle name="Euro 2 17 3" xfId="9077" xr:uid="{635E8860-70E8-4FDF-ABA8-C786BFEC9A3C}"/>
    <cellStyle name="Euro 2 18" xfId="1438" xr:uid="{33444052-C8DA-477D-80B3-E6720A1E424C}"/>
    <cellStyle name="Euro 2 18 2" xfId="4191" xr:uid="{83C6E4E2-5CFA-4A3A-B65C-7D7F217A2890}"/>
    <cellStyle name="Euro 2 18 3" xfId="9078" xr:uid="{58146268-B4A1-4694-9619-5FF02F5DD528}"/>
    <cellStyle name="Euro 2 19" xfId="1439" xr:uid="{17DBA146-543D-4762-9859-928428D4A09B}"/>
    <cellStyle name="Euro 2 19 2" xfId="4192" xr:uid="{F8DB9846-C58C-4AB6-B485-F7C81DAAC9FD}"/>
    <cellStyle name="Euro 2 19 3" xfId="9079" xr:uid="{DF0AB75D-28E8-4EA5-92AC-E46B47A599EB}"/>
    <cellStyle name="Euro 2 2" xfId="1440" xr:uid="{BDDD7FBD-0F7A-46AC-913F-293939FCB741}"/>
    <cellStyle name="Euro 2 2 2" xfId="4193" xr:uid="{47BEBC89-30D9-4FD4-B76E-879E580BAF86}"/>
    <cellStyle name="Euro 2 2 3" xfId="9080" xr:uid="{66E4E146-1F5E-44E2-B13C-A4260CA84D98}"/>
    <cellStyle name="Euro 2 20" xfId="1441" xr:uid="{9059510A-6002-4DED-82F0-99ACDCB859D6}"/>
    <cellStyle name="Euro 2 20 2" xfId="4194" xr:uid="{191A3F55-0E99-4C0D-9227-9D6A7790BD0E}"/>
    <cellStyle name="Euro 2 20 3" xfId="9081" xr:uid="{5046E65E-1227-4BA3-AEEB-4CF70E6D8D64}"/>
    <cellStyle name="Euro 2 21" xfId="1442" xr:uid="{8F26C2CE-0C78-4F56-92CA-0D0B29968D26}"/>
    <cellStyle name="Euro 2 21 2" xfId="4195" xr:uid="{286B355A-7C4B-4C48-AC22-78961BF8D311}"/>
    <cellStyle name="Euro 2 21 3" xfId="9082" xr:uid="{34982D26-036A-4B15-9F1E-85DBFFF84583}"/>
    <cellStyle name="Euro 2 22" xfId="1443" xr:uid="{81447CA8-E44D-4F0E-896B-8C0AFBD6BE1C}"/>
    <cellStyle name="Euro 2 22 2" xfId="4196" xr:uid="{877EA042-1C3B-460E-A514-53C41987B1B2}"/>
    <cellStyle name="Euro 2 22 3" xfId="9083" xr:uid="{5908DB26-C29A-4217-A64C-F386D11024A5}"/>
    <cellStyle name="Euro 2 23" xfId="1444" xr:uid="{454074F8-4233-4068-9C0D-0999A98B6107}"/>
    <cellStyle name="Euro 2 23 2" xfId="4197" xr:uid="{403EA366-8316-4C4B-9A65-4C383A3B66E6}"/>
    <cellStyle name="Euro 2 23 3" xfId="9084" xr:uid="{C1A3B6AC-9267-4C8C-8E61-1C693E7A927A}"/>
    <cellStyle name="Euro 2 24" xfId="1445" xr:uid="{AD40948A-C900-4393-94A5-E7DE06C75E64}"/>
    <cellStyle name="Euro 2 24 2" xfId="4198" xr:uid="{F7C53813-F94C-4A17-8EAE-21E847A0E4A3}"/>
    <cellStyle name="Euro 2 24 3" xfId="9085" xr:uid="{A8A4FE3D-C6C8-4289-8405-42C7E9234A9B}"/>
    <cellStyle name="Euro 2 25" xfId="1446" xr:uid="{8FD53980-C2B1-49BD-928A-640AFF016BFF}"/>
    <cellStyle name="Euro 2 25 2" xfId="4199" xr:uid="{E55CF612-B658-40BE-815C-33BC10A3ECB4}"/>
    <cellStyle name="Euro 2 25 3" xfId="9086" xr:uid="{F1AB431D-DF17-41AB-9A8D-48538FD0B3E8}"/>
    <cellStyle name="Euro 2 26" xfId="1447" xr:uid="{3491D5E5-64B3-4E9E-9299-BC8B1D9EFA5C}"/>
    <cellStyle name="Euro 2 26 2" xfId="4200" xr:uid="{415AD9D3-BA02-4CEE-88CC-0A76E40255CE}"/>
    <cellStyle name="Euro 2 26 3" xfId="9087" xr:uid="{DF229182-9F27-47E2-AE03-CA6CD5125911}"/>
    <cellStyle name="Euro 2 27" xfId="1448" xr:uid="{653D9A0E-B382-49F3-9603-04F14C08A03F}"/>
    <cellStyle name="Euro 2 27 2" xfId="4201" xr:uid="{5E408481-0085-48D3-B6F6-E192FC0F65EF}"/>
    <cellStyle name="Euro 2 27 3" xfId="9088" xr:uid="{591778D2-D513-40B5-B185-FB16AF707A3B}"/>
    <cellStyle name="Euro 2 28" xfId="1449" xr:uid="{F1D60FE7-C2F4-47F8-9F39-555B11EE58BB}"/>
    <cellStyle name="Euro 2 28 2" xfId="4202" xr:uid="{90C4E287-F363-45E2-B4C5-CCA891B0E18E}"/>
    <cellStyle name="Euro 2 28 3" xfId="9089" xr:uid="{4E606174-C202-4ED0-86A0-D92F68E886F8}"/>
    <cellStyle name="Euro 2 29" xfId="1450" xr:uid="{3858921F-FF30-45B8-93C5-8184606FCC15}"/>
    <cellStyle name="Euro 2 29 2" xfId="4203" xr:uid="{679CA035-C748-44EB-A1B5-529A8A629C02}"/>
    <cellStyle name="Euro 2 29 3" xfId="9090" xr:uid="{07ADEA44-9F9F-4188-B238-240C13862898}"/>
    <cellStyle name="Euro 2 3" xfId="1451" xr:uid="{641A004B-32E1-40D3-92B2-FF0242BB63D2}"/>
    <cellStyle name="Euro 2 3 2" xfId="4204" xr:uid="{CEEED7F2-8B81-4692-A318-DA6A877D94C5}"/>
    <cellStyle name="Euro 2 3 3" xfId="9091" xr:uid="{4AF437C4-CF8A-4D9C-BBB8-584AA1E611DC}"/>
    <cellStyle name="Euro 2 30" xfId="1452" xr:uid="{3A7A0732-2F60-4DAD-B03C-EFAB693070A5}"/>
    <cellStyle name="Euro 2 30 2" xfId="4205" xr:uid="{79B65F6A-D983-4E14-BA6E-D6BE78671735}"/>
    <cellStyle name="Euro 2 30 3" xfId="9092" xr:uid="{502234BE-7246-471E-89AE-1A86D4313F1B}"/>
    <cellStyle name="Euro 2 31" xfId="1453" xr:uid="{59321324-FC65-4E21-8784-2D88D5B7B6E4}"/>
    <cellStyle name="Euro 2 31 2" xfId="4206" xr:uid="{520140C3-BCAB-4E99-B381-83A8746030AB}"/>
    <cellStyle name="Euro 2 31 3" xfId="9093" xr:uid="{3FD351E7-D64A-4413-85AC-147304393519}"/>
    <cellStyle name="Euro 2 32" xfId="1454" xr:uid="{2A70CFAB-654E-41C9-AC42-4C93D42924D4}"/>
    <cellStyle name="Euro 2 32 2" xfId="4207" xr:uid="{3D19F99B-3D9C-42DE-B7B9-2274BFC3B803}"/>
    <cellStyle name="Euro 2 32 3" xfId="9094" xr:uid="{ED4E06EF-DDC7-45FB-8868-BF22B637C869}"/>
    <cellStyle name="Euro 2 33" xfId="4208" xr:uid="{CE681A31-FD85-4D7D-A8EE-1B3424554701}"/>
    <cellStyle name="Euro 2 34" xfId="9069" xr:uid="{60B9E6F7-CEEF-4EE4-A9FE-897C4B03DE2F}"/>
    <cellStyle name="Euro 2 4" xfId="1455" xr:uid="{D093EF6D-4915-478D-BFCA-8507B7A75902}"/>
    <cellStyle name="Euro 2 4 2" xfId="4209" xr:uid="{7414EE09-76D9-4E99-BD3A-7AE866C70289}"/>
    <cellStyle name="Euro 2 4 3" xfId="9095" xr:uid="{FD405FDC-3FF4-4637-A806-7E39E6E1AD90}"/>
    <cellStyle name="Euro 2 5" xfId="1456" xr:uid="{CEC9A647-DDC9-4404-AB0F-D2A2B0FCDA34}"/>
    <cellStyle name="Euro 2 5 2" xfId="4210" xr:uid="{4ED649E7-C43E-4CC0-8B2A-09AAF8F4E68D}"/>
    <cellStyle name="Euro 2 5 3" xfId="9096" xr:uid="{AAD1D806-D2D2-4796-8F54-060C65F94A33}"/>
    <cellStyle name="Euro 2 6" xfId="1457" xr:uid="{00DEE390-AA7D-44CA-B852-BED21732B67A}"/>
    <cellStyle name="Euro 2 6 2" xfId="4211" xr:uid="{5A5E0F03-C112-4BC1-97C6-6A8E54B3F45D}"/>
    <cellStyle name="Euro 2 6 3" xfId="9097" xr:uid="{8AF9AB52-1243-4032-BE7F-585E284FB6CD}"/>
    <cellStyle name="Euro 2 7" xfId="1458" xr:uid="{6F2CCF68-27FD-4AB0-9F81-FDF4ADE5C7A0}"/>
    <cellStyle name="Euro 2 7 2" xfId="4212" xr:uid="{7EA571F5-9808-4873-B5CB-F4BFCC34B693}"/>
    <cellStyle name="Euro 2 7 3" xfId="9098" xr:uid="{ADDCCE9F-5C19-4181-B826-AE761CD65F14}"/>
    <cellStyle name="Euro 2 8" xfId="1459" xr:uid="{1FEBA258-4498-4176-88C5-7F7CCAC56DA7}"/>
    <cellStyle name="Euro 2 8 2" xfId="4213" xr:uid="{5B7A8ECC-FAB1-481E-BD15-7FD3A10DBE17}"/>
    <cellStyle name="Euro 2 8 3" xfId="9099" xr:uid="{047C567B-8AAB-439E-B998-D1BD09DD9D05}"/>
    <cellStyle name="Euro 2 9" xfId="1460" xr:uid="{8271A625-A7EA-49AA-8E5A-21B1492DE5AE}"/>
    <cellStyle name="Euro 2 9 2" xfId="4214" xr:uid="{E06CD235-B518-412C-94FD-40E5641A5464}"/>
    <cellStyle name="Euro 2 9 3" xfId="9100" xr:uid="{76C4D426-00D9-4DFB-88B4-93A49A0538C4}"/>
    <cellStyle name="Euro 20" xfId="1461" xr:uid="{9C9FF9AB-A62C-4588-B1B7-E1AB36F43F78}"/>
    <cellStyle name="Euro 20 2" xfId="4215" xr:uid="{9B9D0749-3861-4E25-ADD0-7B8334300272}"/>
    <cellStyle name="Euro 20 3" xfId="9101" xr:uid="{7BE81F94-03E6-48C7-AB54-7F77F004E630}"/>
    <cellStyle name="Euro 21" xfId="1462" xr:uid="{073ADD3A-804A-465D-9F14-2D3BF77076A0}"/>
    <cellStyle name="Euro 21 2" xfId="4216" xr:uid="{D5F4EB7F-A587-48F7-8806-EB187C44441D}"/>
    <cellStyle name="Euro 21 3" xfId="9102" xr:uid="{14597DA7-0A12-43C7-BCF6-5A188825E2FF}"/>
    <cellStyle name="Euro 22" xfId="1463" xr:uid="{00E670BB-7D09-4C1B-A780-D475BE8CA624}"/>
    <cellStyle name="Euro 22 2" xfId="4217" xr:uid="{4A624345-AB41-48D3-9715-6F79101800E1}"/>
    <cellStyle name="Euro 22 3" xfId="9103" xr:uid="{A42B09FB-CD81-4EC3-9986-04732838B386}"/>
    <cellStyle name="Euro 23" xfId="1464" xr:uid="{566C4FF7-145C-42C1-B5B0-00050104BB8E}"/>
    <cellStyle name="Euro 23 2" xfId="4218" xr:uid="{BBC4B0F9-A8A3-484B-94FB-B0D88F3F5EDA}"/>
    <cellStyle name="Euro 23 3" xfId="9104" xr:uid="{A6277105-CA32-4F24-A5EF-95DED92B7328}"/>
    <cellStyle name="Euro 24" xfId="1465" xr:uid="{50CF41E2-5FAC-425F-A4A6-84B1AD212BF3}"/>
    <cellStyle name="Euro 24 2" xfId="4219" xr:uid="{82127D79-9DA7-48F5-8F0B-990C1698ACF2}"/>
    <cellStyle name="Euro 24 3" xfId="9105" xr:uid="{FF3CBF67-5A16-4DB3-8A0A-01AEECD56EB9}"/>
    <cellStyle name="Euro 25" xfId="1466" xr:uid="{71D39566-2397-4D8B-8A00-622DEC656DEC}"/>
    <cellStyle name="Euro 25 2" xfId="4220" xr:uid="{7CA26448-0E16-4D8A-87D6-3D320A5DCE08}"/>
    <cellStyle name="Euro 25 3" xfId="9106" xr:uid="{5A854B56-3953-415D-AD5E-45C83527755E}"/>
    <cellStyle name="Euro 26" xfId="1467" xr:uid="{6ECE2420-6914-418E-B996-4A2E870A371C}"/>
    <cellStyle name="Euro 26 2" xfId="4221" xr:uid="{8C31053F-14B1-4B6A-AAEE-FB7E2A1B6FA0}"/>
    <cellStyle name="Euro 26 3" xfId="9107" xr:uid="{87783D86-42CE-4A4D-A218-4FC0A018BB9A}"/>
    <cellStyle name="Euro 27" xfId="1468" xr:uid="{503B49BB-CB55-4383-9B14-857CEEB3C0C2}"/>
    <cellStyle name="Euro 27 2" xfId="4222" xr:uid="{803BAEF5-DF2C-4635-9403-764219FA70EA}"/>
    <cellStyle name="Euro 27 3" xfId="9108" xr:uid="{2C023482-F2B9-4609-A0C6-4A2338C81A7E}"/>
    <cellStyle name="Euro 28" xfId="1469" xr:uid="{795740D0-5746-4D77-BD33-5B8455A3D2DC}"/>
    <cellStyle name="Euro 28 2" xfId="4223" xr:uid="{96439A3F-99C3-4A11-89F6-64FE1E0922C8}"/>
    <cellStyle name="Euro 28 3" xfId="9109" xr:uid="{4FB5E5D5-9377-4363-8624-AC9A94871536}"/>
    <cellStyle name="Euro 29" xfId="1470" xr:uid="{A96B507C-59E4-483D-9276-E1705F702FA0}"/>
    <cellStyle name="Euro 29 2" xfId="4224" xr:uid="{E43EC8E6-1A9C-4EE3-B40E-7ECC379FE98B}"/>
    <cellStyle name="Euro 29 3" xfId="9110" xr:uid="{561B9320-F2A6-4737-9EA4-6501ED9FC7B8}"/>
    <cellStyle name="Euro 3" xfId="1471" xr:uid="{1BD07058-EF33-4234-9C70-51230EBAE18B}"/>
    <cellStyle name="Euro 3 10" xfId="1472" xr:uid="{98E3023E-500E-4E32-A09C-3E071CBFF9F3}"/>
    <cellStyle name="Euro 3 10 2" xfId="4225" xr:uid="{3BA2BB16-5447-4F21-BA2D-48F46BC4660E}"/>
    <cellStyle name="Euro 3 10 3" xfId="9112" xr:uid="{610C0F8D-187F-43E4-BAF3-9C0BB4A77AB8}"/>
    <cellStyle name="Euro 3 11" xfId="1473" xr:uid="{F8AED2F6-A2A3-4F5D-AAF5-B319232336C4}"/>
    <cellStyle name="Euro 3 11 2" xfId="4226" xr:uid="{5F3D17CB-5BEA-4C35-BA60-B25EC817AC53}"/>
    <cellStyle name="Euro 3 11 3" xfId="9113" xr:uid="{F059A30E-5141-4B0B-BBD9-B79EC2A598A6}"/>
    <cellStyle name="Euro 3 12" xfId="1474" xr:uid="{FA1F57DD-A1CC-475E-99AD-7FA34E9351C0}"/>
    <cellStyle name="Euro 3 12 2" xfId="4227" xr:uid="{2A2D98FA-8056-41C7-8A9E-42C30CF2E113}"/>
    <cellStyle name="Euro 3 12 3" xfId="9114" xr:uid="{132E7791-E748-46AE-BA5B-DD051EBDCF98}"/>
    <cellStyle name="Euro 3 13" xfId="1475" xr:uid="{0DB2B223-6884-46EF-BDDA-5A310F1A472B}"/>
    <cellStyle name="Euro 3 13 2" xfId="4228" xr:uid="{B9D6D065-89D6-41C1-A7A1-39C6C2835C70}"/>
    <cellStyle name="Euro 3 13 3" xfId="9115" xr:uid="{DC476C88-2D2C-464E-8E9E-9885A48F1FA0}"/>
    <cellStyle name="Euro 3 14" xfId="1476" xr:uid="{DACFEAFC-9BCA-43E2-831A-7E094263858B}"/>
    <cellStyle name="Euro 3 14 2" xfId="4229" xr:uid="{7884BE19-0EA5-432A-8E42-F601F41B7406}"/>
    <cellStyle name="Euro 3 14 3" xfId="9116" xr:uid="{0E91D0FC-01AB-4ADB-B73C-41B54D85187B}"/>
    <cellStyle name="Euro 3 15" xfId="1477" xr:uid="{D7931CB4-E9BD-458F-8643-E95400B2C2DA}"/>
    <cellStyle name="Euro 3 15 2" xfId="4230" xr:uid="{5C539E0F-9BF1-45F5-848A-73C37C92E496}"/>
    <cellStyle name="Euro 3 15 3" xfId="9117" xr:uid="{4F556FB3-3BD9-42A4-B9D7-F0A3272721C1}"/>
    <cellStyle name="Euro 3 16" xfId="1478" xr:uid="{99D466EC-D7CC-44E6-93EA-9D355B9A1051}"/>
    <cellStyle name="Euro 3 16 2" xfId="4231" xr:uid="{DCD24877-48D6-4087-9C54-C7950E6EC098}"/>
    <cellStyle name="Euro 3 16 3" xfId="9118" xr:uid="{A2AEFBA5-6A69-44E4-8741-704FC859976A}"/>
    <cellStyle name="Euro 3 17" xfId="1479" xr:uid="{83C09CBA-84F7-4E88-8212-61D5B491B706}"/>
    <cellStyle name="Euro 3 17 2" xfId="4232" xr:uid="{9ADEBADE-145D-41C2-99CB-58FF2C272DB1}"/>
    <cellStyle name="Euro 3 17 3" xfId="9119" xr:uid="{FAAA5B96-1A91-4C1C-BBAF-25605B48CB3B}"/>
    <cellStyle name="Euro 3 18" xfId="1480" xr:uid="{559FDA81-9669-4ACE-B0F6-C25615003000}"/>
    <cellStyle name="Euro 3 18 2" xfId="4233" xr:uid="{2FBF57C9-5F34-43AB-8B60-6AF6770646FF}"/>
    <cellStyle name="Euro 3 18 3" xfId="9120" xr:uid="{67A3E0C6-C59C-4B2F-B107-F850DF0BD01F}"/>
    <cellStyle name="Euro 3 19" xfId="1481" xr:uid="{0FD75B65-6F44-470B-AF93-C7AEC2A3280A}"/>
    <cellStyle name="Euro 3 19 2" xfId="4234" xr:uid="{0BDA84ED-1068-4981-B4D4-4131C1399EF7}"/>
    <cellStyle name="Euro 3 19 3" xfId="9121" xr:uid="{B4BC75FC-43F8-49BA-8E3D-60EA426661F6}"/>
    <cellStyle name="Euro 3 2" xfId="1482" xr:uid="{16287AB3-220D-47CA-933E-C6CC3A37BE65}"/>
    <cellStyle name="Euro 3 2 2" xfId="4235" xr:uid="{1022C0BA-092A-433D-BDD3-B2B8FF016DB9}"/>
    <cellStyle name="Euro 3 2 3" xfId="9122" xr:uid="{5ABEB171-6A00-40C1-AEBA-EE0A54B0CA40}"/>
    <cellStyle name="Euro 3 20" xfId="1483" xr:uid="{3F909662-5504-4A95-9686-31DA81E6A4B1}"/>
    <cellStyle name="Euro 3 20 2" xfId="4236" xr:uid="{895E19B4-6A75-482A-980C-6D80567AF9AD}"/>
    <cellStyle name="Euro 3 20 3" xfId="9123" xr:uid="{83701458-F404-41FF-983F-B63E867B5EA2}"/>
    <cellStyle name="Euro 3 21" xfId="1484" xr:uid="{13126A50-FCB8-4F11-B10A-CE7470F90B77}"/>
    <cellStyle name="Euro 3 21 2" xfId="4237" xr:uid="{780CF5CD-3B89-4895-87F4-FB04277E0CBE}"/>
    <cellStyle name="Euro 3 21 3" xfId="9124" xr:uid="{B1043421-5B55-46F9-ACC2-5C3EC2B2A53A}"/>
    <cellStyle name="Euro 3 22" xfId="1485" xr:uid="{46868A5E-9722-4BC3-8483-F26E52F7CCAA}"/>
    <cellStyle name="Euro 3 22 2" xfId="4238" xr:uid="{E6B58F61-CC9A-4C59-BE3E-8AC757E690C1}"/>
    <cellStyle name="Euro 3 22 3" xfId="9125" xr:uid="{643FF4EE-0A45-4C6D-AD3E-2870EEEBBD09}"/>
    <cellStyle name="Euro 3 23" xfId="1486" xr:uid="{54931F21-5A36-4161-8847-ABD8A2578B99}"/>
    <cellStyle name="Euro 3 23 2" xfId="4239" xr:uid="{F11AC791-3902-4EF3-AB45-CEC0E45BE164}"/>
    <cellStyle name="Euro 3 23 3" xfId="9126" xr:uid="{A06A7622-40EC-42F6-97BF-CF93D9794829}"/>
    <cellStyle name="Euro 3 24" xfId="1487" xr:uid="{752598CE-964F-4303-BE26-B4956D00366A}"/>
    <cellStyle name="Euro 3 24 2" xfId="4240" xr:uid="{AE5C5817-6355-4A28-963B-6E7A2500155B}"/>
    <cellStyle name="Euro 3 24 3" xfId="9127" xr:uid="{408112A5-D2A9-46E5-B3B8-53DB298F1725}"/>
    <cellStyle name="Euro 3 25" xfId="1488" xr:uid="{718F3061-766E-4078-B4ED-E1D87941D67B}"/>
    <cellStyle name="Euro 3 25 2" xfId="4241" xr:uid="{84CC3D08-6A59-4D67-8FD4-72E5EB74EAA3}"/>
    <cellStyle name="Euro 3 25 3" xfId="9128" xr:uid="{5777D959-EEC5-43AE-A4E0-28FC5B4CB567}"/>
    <cellStyle name="Euro 3 26" xfId="1489" xr:uid="{2F49CCF7-95D7-4EF3-A488-99EE5B543F33}"/>
    <cellStyle name="Euro 3 26 2" xfId="4242" xr:uid="{C2532E50-C660-435A-A359-1630D25C0788}"/>
    <cellStyle name="Euro 3 26 3" xfId="9129" xr:uid="{B9ADECAA-62FF-4E4E-BBF8-18CD84A53904}"/>
    <cellStyle name="Euro 3 27" xfId="1490" xr:uid="{B524ADAA-6ADD-4C93-AE6C-D35D83FF55AD}"/>
    <cellStyle name="Euro 3 27 2" xfId="4243" xr:uid="{89FB4820-F00A-4929-82AF-7C6C629A2B74}"/>
    <cellStyle name="Euro 3 27 3" xfId="9130" xr:uid="{81FA1B40-0238-4862-8B0B-4F8C44FBAD2D}"/>
    <cellStyle name="Euro 3 28" xfId="1491" xr:uid="{812E2A1F-FD8C-41DF-A84E-110242B458FA}"/>
    <cellStyle name="Euro 3 28 2" xfId="4244" xr:uid="{A4ADB1B6-8DAF-40B2-9572-E579219322BA}"/>
    <cellStyle name="Euro 3 28 3" xfId="9131" xr:uid="{A928226A-821A-41D7-913E-710EC0E63EDF}"/>
    <cellStyle name="Euro 3 29" xfId="1492" xr:uid="{72BF83B1-4489-4BBC-95FC-F57D8337E5F4}"/>
    <cellStyle name="Euro 3 29 2" xfId="4245" xr:uid="{34E21F98-96E7-4D81-B260-5B9B7FA0EB9F}"/>
    <cellStyle name="Euro 3 29 3" xfId="9132" xr:uid="{7DCBDDDA-E78E-4B40-9A4E-2E469E4DB015}"/>
    <cellStyle name="Euro 3 3" xfId="1493" xr:uid="{A1ED1263-EA93-4CA1-B212-8ED5D8BB10D8}"/>
    <cellStyle name="Euro 3 3 2" xfId="4246" xr:uid="{0CBC1D0A-1C2C-420D-BCEB-05C73027A33C}"/>
    <cellStyle name="Euro 3 3 3" xfId="9133" xr:uid="{DF2DC6E6-A596-429B-83C5-F6756173B8BC}"/>
    <cellStyle name="Euro 3 30" xfId="1494" xr:uid="{5920A0A6-383E-4E03-81D5-7309DB1265B7}"/>
    <cellStyle name="Euro 3 30 2" xfId="4247" xr:uid="{F6C70C8F-2A99-42A4-8A92-C4DF8513CB60}"/>
    <cellStyle name="Euro 3 30 3" xfId="9134" xr:uid="{A6C4CDAB-91FC-4192-94F6-3DC1E62F1BBC}"/>
    <cellStyle name="Euro 3 31" xfId="1495" xr:uid="{60562FD2-C9E8-474E-8E60-044452034380}"/>
    <cellStyle name="Euro 3 31 2" xfId="4248" xr:uid="{ED6595F1-16EA-47FA-A206-C8A7C7ECDFB3}"/>
    <cellStyle name="Euro 3 31 3" xfId="9135" xr:uid="{A0C48A23-2290-4D43-91AD-713EAA1D7C61}"/>
    <cellStyle name="Euro 3 32" xfId="1496" xr:uid="{0F2A5FB7-8EC4-41FE-AEDC-EEF239C0687A}"/>
    <cellStyle name="Euro 3 32 2" xfId="4249" xr:uid="{54A521C8-097E-4B87-969D-B5C6D95EFC80}"/>
    <cellStyle name="Euro 3 32 3" xfId="9136" xr:uid="{502A00F6-175C-4DC6-AD9D-95948EDEB466}"/>
    <cellStyle name="Euro 3 33" xfId="4250" xr:uid="{323811AB-F8EC-4346-B999-7F3885FF7C28}"/>
    <cellStyle name="Euro 3 34" xfId="9111" xr:uid="{FA854C4B-E56A-4C4B-96D6-2DEA0335E115}"/>
    <cellStyle name="Euro 3 4" xfId="1497" xr:uid="{DC4685E2-BAD4-42FB-BA67-D7CD81F755D9}"/>
    <cellStyle name="Euro 3 4 2" xfId="4251" xr:uid="{D1CE2E7E-51C3-431D-A6BA-90CB7E932BC4}"/>
    <cellStyle name="Euro 3 4 3" xfId="9137" xr:uid="{2462BD56-7B70-4368-A3B6-2D7A9E36F8AA}"/>
    <cellStyle name="Euro 3 5" xfId="1498" xr:uid="{0D13D987-0AE8-40B0-AD6A-03A8086AD709}"/>
    <cellStyle name="Euro 3 5 2" xfId="4252" xr:uid="{BCB1E5E5-1A9C-4449-9669-884B4A4AA956}"/>
    <cellStyle name="Euro 3 5 3" xfId="9138" xr:uid="{8097DF13-0703-45F1-96A1-48B5378C8224}"/>
    <cellStyle name="Euro 3 6" xfId="1499" xr:uid="{846355D3-9A2E-42F6-8A63-79747619E0E4}"/>
    <cellStyle name="Euro 3 6 2" xfId="4253" xr:uid="{E7828BC3-919F-48BF-973A-91DB3FDCBD7D}"/>
    <cellStyle name="Euro 3 6 3" xfId="9139" xr:uid="{AAB38F93-140D-4E36-B61E-7FB3D44CA53C}"/>
    <cellStyle name="Euro 3 7" xfId="1500" xr:uid="{78A21A76-9992-4ACD-B50B-A547CB63A842}"/>
    <cellStyle name="Euro 3 7 2" xfId="4254" xr:uid="{48E20803-4C10-4262-9E07-AD8E4A5EDEB3}"/>
    <cellStyle name="Euro 3 7 3" xfId="9140" xr:uid="{0C8189AA-D53A-43CE-A189-283724E15066}"/>
    <cellStyle name="Euro 3 8" xfId="1501" xr:uid="{9A29468A-6124-4DB1-AA22-00761BDE3411}"/>
    <cellStyle name="Euro 3 8 2" xfId="4255" xr:uid="{8DA48D9A-E866-4C15-8975-AA97914D8E6A}"/>
    <cellStyle name="Euro 3 8 3" xfId="9141" xr:uid="{16900FC9-30CF-46D0-B858-7E89ED0C29B3}"/>
    <cellStyle name="Euro 3 9" xfId="1502" xr:uid="{8E5B3504-C577-4E81-B559-569D91968D4E}"/>
    <cellStyle name="Euro 3 9 2" xfId="4256" xr:uid="{8F142CBF-74C0-4CE2-B5F7-C978907DE1CC}"/>
    <cellStyle name="Euro 3 9 3" xfId="9142" xr:uid="{B58C5C41-2C16-4623-B25B-C4692F09AA3D}"/>
    <cellStyle name="Euro 30" xfId="1503" xr:uid="{D046068F-B340-4ADE-B640-BB68208DAC44}"/>
    <cellStyle name="Euro 30 2" xfId="4257" xr:uid="{CD634777-FAD7-4F7B-9F5B-6B2FF0BB9594}"/>
    <cellStyle name="Euro 30 3" xfId="9143" xr:uid="{A29D02E2-3875-4AFA-8861-4B3F79BE6D38}"/>
    <cellStyle name="Euro 31" xfId="1504" xr:uid="{B61B4392-9928-41C1-A7CC-7D872AF1486A}"/>
    <cellStyle name="Euro 31 2" xfId="4258" xr:uid="{0554D5B0-2958-4F1C-9708-EBF5C6BAA80F}"/>
    <cellStyle name="Euro 31 3" xfId="9144" xr:uid="{50A82A23-13B9-4ABB-B4E8-7C425C5AF522}"/>
    <cellStyle name="Euro 32" xfId="1505" xr:uid="{7921ADF4-E207-46F7-8C37-F60F45398B69}"/>
    <cellStyle name="Euro 32 2" xfId="4259" xr:uid="{40E54B4D-2B43-4CD7-AA30-704256D3CB46}"/>
    <cellStyle name="Euro 32 3" xfId="9145" xr:uid="{45763188-F0C6-4270-9454-BF5808E1905D}"/>
    <cellStyle name="Euro 33" xfId="1506" xr:uid="{B91CE171-3412-4A24-B903-9FCDB366EF72}"/>
    <cellStyle name="Euro 33 2" xfId="4260" xr:uid="{04A88A69-108E-4172-98F0-3A369924A9C9}"/>
    <cellStyle name="Euro 33 3" xfId="9146" xr:uid="{8C1F8E79-387C-4CAE-ADF9-9F1B60B6B757}"/>
    <cellStyle name="Euro 34" xfId="1507" xr:uid="{879C50D4-3C0F-40EF-B406-3806AD16598E}"/>
    <cellStyle name="Euro 34 2" xfId="4261" xr:uid="{75658E7D-64EB-4DDD-A8B0-961B89E47941}"/>
    <cellStyle name="Euro 34 3" xfId="9147" xr:uid="{ABA3FAC7-E45F-45F3-9021-40A70C057A95}"/>
    <cellStyle name="Euro 35" xfId="1508" xr:uid="{68AD93F6-541A-4FB7-8B08-AD75A77FC6F2}"/>
    <cellStyle name="Euro 35 2" xfId="4262" xr:uid="{68376952-84F5-4E33-8720-8F0E6B0A80EB}"/>
    <cellStyle name="Euro 35 3" xfId="9148" xr:uid="{A3407721-6964-43BC-A76D-190F47865F8C}"/>
    <cellStyle name="Euro 36" xfId="1509" xr:uid="{35D2F927-7729-416D-8FBC-1DE85F3225D6}"/>
    <cellStyle name="Euro 36 2" xfId="4263" xr:uid="{B6B1D9FB-F87D-46E1-A36E-E78CC26267FA}"/>
    <cellStyle name="Euro 36 3" xfId="9149" xr:uid="{3CD27E55-4A4D-47D9-A662-0D2A68C05127}"/>
    <cellStyle name="Euro 37" xfId="1510" xr:uid="{47F32A1A-A976-44F8-8839-98F8F546A06E}"/>
    <cellStyle name="Euro 37 2" xfId="4264" xr:uid="{B9FEEC55-3B64-49F0-A755-9C36ACF7FFBE}"/>
    <cellStyle name="Euro 37 3" xfId="9150" xr:uid="{D3DD19CD-16E3-4E0C-A2AB-8A973D78BAA5}"/>
    <cellStyle name="Euro 38" xfId="1511" xr:uid="{6E78D948-5FD0-4CB3-8968-D4014E9BB984}"/>
    <cellStyle name="Euro 38 2" xfId="4265" xr:uid="{EF4990EB-BDA7-460B-808C-0AECB02C6F29}"/>
    <cellStyle name="Euro 38 3" xfId="9151" xr:uid="{2642945F-B453-478F-972D-1FFD828281AA}"/>
    <cellStyle name="Euro 39" xfId="1512" xr:uid="{06E05535-507C-4AC8-9E52-AF81662CA70E}"/>
    <cellStyle name="Euro 39 2" xfId="4266" xr:uid="{40B8B75D-B0E2-4940-8206-A4670324A685}"/>
    <cellStyle name="Euro 39 3" xfId="9152" xr:uid="{0A0A1128-1DA2-441A-9179-23E066EB3149}"/>
    <cellStyle name="Euro 4" xfId="1513" xr:uid="{59D73C86-7CD7-4037-AA5E-E3880DDC60FF}"/>
    <cellStyle name="Euro 4 10" xfId="1514" xr:uid="{3B417390-5E91-44C4-8100-50EEF92F7CFB}"/>
    <cellStyle name="Euro 4 10 2" xfId="4267" xr:uid="{A1CADFE4-F037-4694-87F9-A39DBEB64467}"/>
    <cellStyle name="Euro 4 10 3" xfId="9154" xr:uid="{171C35E9-6316-4973-AD11-79281D2ABBEF}"/>
    <cellStyle name="Euro 4 11" xfId="1515" xr:uid="{A25E424C-2E34-4961-AF25-02610777EC91}"/>
    <cellStyle name="Euro 4 11 2" xfId="4268" xr:uid="{94DF9DC0-3E6C-46EB-B1C5-74E8F8CFEB88}"/>
    <cellStyle name="Euro 4 11 3" xfId="9155" xr:uid="{E03DFFD1-EE03-4059-8AF0-32DBA7264352}"/>
    <cellStyle name="Euro 4 12" xfId="1516" xr:uid="{654D3748-1093-4A85-86A5-C7CAD4B48E6B}"/>
    <cellStyle name="Euro 4 12 2" xfId="4269" xr:uid="{D0C1FA22-2F38-411E-BD2A-59C0F65BE5A5}"/>
    <cellStyle name="Euro 4 12 3" xfId="9156" xr:uid="{2AA6C834-7F5F-4952-ACB5-81BEC41F1D5C}"/>
    <cellStyle name="Euro 4 13" xfId="1517" xr:uid="{D6B83899-713C-4DDC-BFF0-736CCF507F56}"/>
    <cellStyle name="Euro 4 13 2" xfId="4270" xr:uid="{88B4DD68-8FF4-4602-B3FA-A74C88FBE448}"/>
    <cellStyle name="Euro 4 13 3" xfId="9157" xr:uid="{E132EC87-ACF0-4207-B411-263A8E2631A8}"/>
    <cellStyle name="Euro 4 14" xfId="1518" xr:uid="{4A8B7C75-E4DE-4150-9577-C993149ABDCF}"/>
    <cellStyle name="Euro 4 14 2" xfId="4271" xr:uid="{A1CFD89B-A3F4-4D35-AC78-C0B63D064D16}"/>
    <cellStyle name="Euro 4 14 3" xfId="9158" xr:uid="{9B71DDB5-35C5-47DF-A269-558A6D8E5459}"/>
    <cellStyle name="Euro 4 15" xfId="1519" xr:uid="{B85F86FC-742F-4E0A-A0A7-0AD9DAFD6658}"/>
    <cellStyle name="Euro 4 15 2" xfId="4272" xr:uid="{F28B3D6C-3520-455B-8B79-2C45DB874949}"/>
    <cellStyle name="Euro 4 15 3" xfId="9159" xr:uid="{DDD6D0BC-17F7-43BB-9F8C-110F2B26850E}"/>
    <cellStyle name="Euro 4 16" xfId="1520" xr:uid="{0BDEB36B-66B2-44D6-9F8A-B6BD96321AD4}"/>
    <cellStyle name="Euro 4 16 2" xfId="4273" xr:uid="{67F1F98F-18CC-42BF-8E2D-13C01678FDED}"/>
    <cellStyle name="Euro 4 16 3" xfId="9160" xr:uid="{510A4044-4DBE-43EA-B240-0DC3EF9D3D82}"/>
    <cellStyle name="Euro 4 17" xfId="1521" xr:uid="{341865FE-A8D5-4BEA-8DE6-E960B55CD4A8}"/>
    <cellStyle name="Euro 4 17 2" xfId="4274" xr:uid="{CAADDEF3-BDBA-4A9D-86C4-4EA5987CEDF3}"/>
    <cellStyle name="Euro 4 17 3" xfId="9161" xr:uid="{7F32A3E2-B7BA-436B-A69B-4C2217552D69}"/>
    <cellStyle name="Euro 4 18" xfId="1522" xr:uid="{64331EB0-9D50-425F-898C-5A3F477A7DDF}"/>
    <cellStyle name="Euro 4 18 2" xfId="4275" xr:uid="{CC0F76FE-D317-4F65-809C-D4C75011D753}"/>
    <cellStyle name="Euro 4 18 3" xfId="9162" xr:uid="{78430C11-C790-4C86-A635-6DFEA52EA4D9}"/>
    <cellStyle name="Euro 4 19" xfId="1523" xr:uid="{5251C594-CAB1-42AA-9CFE-34539055B2F6}"/>
    <cellStyle name="Euro 4 19 2" xfId="4276" xr:uid="{C8A13A27-DE7C-4C04-B864-E91AF7B14B42}"/>
    <cellStyle name="Euro 4 19 3" xfId="9163" xr:uid="{07DBC1DB-CE9F-475D-AAB5-F32D10DF6BAE}"/>
    <cellStyle name="Euro 4 2" xfId="1524" xr:uid="{FDFF8795-4BD4-42C2-944C-2CC844DE034C}"/>
    <cellStyle name="Euro 4 2 2" xfId="4277" xr:uid="{1D18EEAC-FBA4-4622-A25D-37650D3A4837}"/>
    <cellStyle name="Euro 4 2 3" xfId="9164" xr:uid="{FD2B7013-28B4-4708-9AD5-98227D9F40F6}"/>
    <cellStyle name="Euro 4 20" xfId="1525" xr:uid="{C6277701-4B7A-4CCF-9015-056EDBF002B3}"/>
    <cellStyle name="Euro 4 20 2" xfId="4278" xr:uid="{CB7B5042-B948-4A30-8B76-DF2E23871CEE}"/>
    <cellStyle name="Euro 4 20 3" xfId="9165" xr:uid="{74351B1A-2498-42C8-B761-2FFC181F7FED}"/>
    <cellStyle name="Euro 4 21" xfId="1526" xr:uid="{2AD88892-BD91-4C4B-957D-7BDD9DC56E50}"/>
    <cellStyle name="Euro 4 21 2" xfId="4279" xr:uid="{7F41F425-0A12-4A10-A0FB-E92E9405F4D8}"/>
    <cellStyle name="Euro 4 21 3" xfId="9166" xr:uid="{8F9EC66A-32BA-455A-9657-963DB7A3DF85}"/>
    <cellStyle name="Euro 4 22" xfId="1527" xr:uid="{26279532-4A79-4BFB-8FFC-F8851E5D55EC}"/>
    <cellStyle name="Euro 4 22 2" xfId="4280" xr:uid="{CD5F408D-117E-4627-93F8-6FF2FE4B46C8}"/>
    <cellStyle name="Euro 4 22 3" xfId="9167" xr:uid="{CEB8F11D-76AD-4396-B3D6-43554E19A20D}"/>
    <cellStyle name="Euro 4 23" xfId="1528" xr:uid="{D78B2CF6-D816-4939-A65E-94DE2734029C}"/>
    <cellStyle name="Euro 4 23 2" xfId="4281" xr:uid="{EFFC3067-43B4-4722-9BDB-48CE057C847B}"/>
    <cellStyle name="Euro 4 23 3" xfId="9168" xr:uid="{C51A2F07-99FB-4301-8D08-4C8994058216}"/>
    <cellStyle name="Euro 4 24" xfId="1529" xr:uid="{EBCB53D2-51E3-429E-90CF-F035E6B827BC}"/>
    <cellStyle name="Euro 4 24 2" xfId="4282" xr:uid="{C52254D2-B716-4F8F-A4AB-3DC43D4E12A6}"/>
    <cellStyle name="Euro 4 24 3" xfId="9169" xr:uid="{C3CDAA25-5B75-4153-8B66-C10AB7A101FC}"/>
    <cellStyle name="Euro 4 25" xfId="1530" xr:uid="{07989972-CC5E-4C43-ABC4-D60F6F45FD82}"/>
    <cellStyle name="Euro 4 25 2" xfId="4283" xr:uid="{99E6B3B9-7A70-4DFD-808D-EC3B493A6CDC}"/>
    <cellStyle name="Euro 4 25 3" xfId="9170" xr:uid="{F9A8E366-38A1-4553-B4F3-CC3851FA5483}"/>
    <cellStyle name="Euro 4 26" xfId="1531" xr:uid="{4C670D96-A4E5-444B-832B-F67265D4A0B9}"/>
    <cellStyle name="Euro 4 26 2" xfId="4284" xr:uid="{EB31B40C-C329-4DC7-8F72-E447D8EBC461}"/>
    <cellStyle name="Euro 4 26 3" xfId="9171" xr:uid="{8C52877E-4A41-4788-9E1D-4EE7833813F1}"/>
    <cellStyle name="Euro 4 27" xfId="1532" xr:uid="{5F25CDB0-4ABE-4844-B157-E738BD68EE72}"/>
    <cellStyle name="Euro 4 27 2" xfId="4285" xr:uid="{2B6044F5-9982-4FD7-9A72-7A4009C7C34A}"/>
    <cellStyle name="Euro 4 27 3" xfId="9172" xr:uid="{0615799C-D241-4EC9-BC03-EB9024BBB005}"/>
    <cellStyle name="Euro 4 28" xfId="1533" xr:uid="{E085CCAC-E3FE-4DF9-9A79-8077DACF4E00}"/>
    <cellStyle name="Euro 4 28 2" xfId="4286" xr:uid="{4FCACAD5-878C-40CF-A462-E6E530A1D80A}"/>
    <cellStyle name="Euro 4 28 3" xfId="9173" xr:uid="{316B8FE0-C286-406C-9A21-B08B0D18B27D}"/>
    <cellStyle name="Euro 4 29" xfId="1534" xr:uid="{D32A9D97-A4FC-4DF2-9AA2-C4FC698B071C}"/>
    <cellStyle name="Euro 4 29 2" xfId="4287" xr:uid="{257A6DB3-DD24-4331-89B3-C1E6F38B0EB1}"/>
    <cellStyle name="Euro 4 29 3" xfId="9174" xr:uid="{2ED778B3-59CA-4AB9-A193-DDDD66CD026F}"/>
    <cellStyle name="Euro 4 3" xfId="1535" xr:uid="{14EF8945-CBFA-401E-ADD8-04F1A27846B7}"/>
    <cellStyle name="Euro 4 3 2" xfId="4288" xr:uid="{D3A24088-50BE-4C4E-B8FE-458C428EB80C}"/>
    <cellStyle name="Euro 4 3 3" xfId="9175" xr:uid="{C298A11E-AEA2-4167-AC6B-815F97B5153E}"/>
    <cellStyle name="Euro 4 30" xfId="1536" xr:uid="{B7EAB286-58AD-4947-87DC-776CF867222E}"/>
    <cellStyle name="Euro 4 30 2" xfId="4289" xr:uid="{5043F9AF-11A5-4C37-82AB-3B0C7B1CB4C5}"/>
    <cellStyle name="Euro 4 30 3" xfId="9176" xr:uid="{5773FCDB-5790-4DF0-9699-7A100D212557}"/>
    <cellStyle name="Euro 4 31" xfId="1537" xr:uid="{53212BB9-3993-4D69-A83A-28393817FAE2}"/>
    <cellStyle name="Euro 4 31 2" xfId="4290" xr:uid="{77EB74F0-FE2D-45A0-9DE2-7293972AA8DA}"/>
    <cellStyle name="Euro 4 31 3" xfId="9177" xr:uid="{466E0174-F3C0-4ED6-B9FF-5E152880B1FC}"/>
    <cellStyle name="Euro 4 32" xfId="1538" xr:uid="{61C94996-2023-45EC-A14B-B308993C5D2B}"/>
    <cellStyle name="Euro 4 32 2" xfId="4291" xr:uid="{0520EEF3-06C1-4E2A-9215-E37788AE58A7}"/>
    <cellStyle name="Euro 4 32 3" xfId="9178" xr:uid="{5A7BE33A-D08D-477B-91F7-35C9F6A595E2}"/>
    <cellStyle name="Euro 4 33" xfId="4292" xr:uid="{5CCA3706-D12F-42A4-BBD0-A232611A891E}"/>
    <cellStyle name="Euro 4 34" xfId="9153" xr:uid="{DCEE8347-8CBC-41EA-8D82-E0B4DEE6CDA6}"/>
    <cellStyle name="Euro 4 4" xfId="1539" xr:uid="{9573F1C7-DDF9-468C-BBB5-4C9F0176B396}"/>
    <cellStyle name="Euro 4 4 2" xfId="4293" xr:uid="{788B9A0F-568F-46B8-9C14-E2529B4F6C8D}"/>
    <cellStyle name="Euro 4 4 3" xfId="9179" xr:uid="{5714963B-F91E-4173-A833-5210471A1909}"/>
    <cellStyle name="Euro 4 5" xfId="1540" xr:uid="{E44761A3-6E1D-45D4-9693-CEC8D559B3D0}"/>
    <cellStyle name="Euro 4 5 2" xfId="4294" xr:uid="{82702CEE-40D8-4BA6-BC77-6F834FB25AAA}"/>
    <cellStyle name="Euro 4 5 3" xfId="9180" xr:uid="{C1FD06B0-A7E8-402E-8FC8-C2270862EE63}"/>
    <cellStyle name="Euro 4 6" xfId="1541" xr:uid="{05B52379-FC17-409E-9E22-3892A836A92A}"/>
    <cellStyle name="Euro 4 6 2" xfId="4295" xr:uid="{671F32A4-144D-481C-B2D2-1994725D8AEF}"/>
    <cellStyle name="Euro 4 6 3" xfId="9181" xr:uid="{B0657F40-97B4-49DF-AB98-EEDDC0F735E3}"/>
    <cellStyle name="Euro 4 7" xfId="1542" xr:uid="{BD83647F-997B-4C97-BFD1-4DC750A9FD05}"/>
    <cellStyle name="Euro 4 7 2" xfId="4296" xr:uid="{DC0203E9-DF62-41C9-A8C9-9C493928FA5E}"/>
    <cellStyle name="Euro 4 7 3" xfId="9182" xr:uid="{EE18ED30-377C-4D6A-A955-8A79EA597F26}"/>
    <cellStyle name="Euro 4 8" xfId="1543" xr:uid="{40BEB63D-40AE-4D7C-8A27-CEF9E6171027}"/>
    <cellStyle name="Euro 4 8 2" xfId="4297" xr:uid="{C2D90752-89D0-403B-A738-A705F8031CC7}"/>
    <cellStyle name="Euro 4 8 3" xfId="9183" xr:uid="{9E44E011-41DB-4B1B-AB00-D1C9C79F2B2A}"/>
    <cellStyle name="Euro 4 9" xfId="1544" xr:uid="{D4BD6274-8C4C-4B1B-8871-19D3B93AD164}"/>
    <cellStyle name="Euro 4 9 2" xfId="4298" xr:uid="{F0DF8922-89A4-4585-8909-0634FA911477}"/>
    <cellStyle name="Euro 4 9 3" xfId="9184" xr:uid="{D3B5DFB1-D888-42B6-8A5A-DE650FFC76B1}"/>
    <cellStyle name="Euro 40" xfId="1545" xr:uid="{A3CFC7D2-06D0-45C4-B8D3-70A9E64055D7}"/>
    <cellStyle name="Euro 40 2" xfId="4299" xr:uid="{51E24AAA-4255-4CF4-8400-8DF7B4563F31}"/>
    <cellStyle name="Euro 40 3" xfId="9185" xr:uid="{82BC8D8B-1325-40B6-A7AC-EC0FD4F70443}"/>
    <cellStyle name="Euro 41" xfId="1546" xr:uid="{3F9AD726-8562-4869-8624-11D9BC60104A}"/>
    <cellStyle name="Euro 41 2" xfId="4300" xr:uid="{6E7A0A34-EE1A-4E56-9703-9B2DD90A8D9E}"/>
    <cellStyle name="Euro 41 3" xfId="9186" xr:uid="{E0B15E1F-5866-4EB7-91F8-90B56E180F04}"/>
    <cellStyle name="Euro 42" xfId="1547" xr:uid="{A022F97D-35B7-498C-86C2-ABFA30F98081}"/>
    <cellStyle name="Euro 42 2" xfId="4301" xr:uid="{C3B49723-0CEE-400D-8C8B-65233CBDD347}"/>
    <cellStyle name="Euro 42 3" xfId="9187" xr:uid="{A8666840-BD72-4826-B8FE-486703B3D546}"/>
    <cellStyle name="Euro 43" xfId="1548" xr:uid="{34CE6D40-B5EC-4324-8147-57C3FFA8BC8E}"/>
    <cellStyle name="Euro 43 2" xfId="4302" xr:uid="{5A8768E2-D17C-472E-89D4-EEC559BBF6D0}"/>
    <cellStyle name="Euro 43 3" xfId="9188" xr:uid="{60105369-928D-44D2-9399-D1827E06B244}"/>
    <cellStyle name="Euro 44" xfId="1549" xr:uid="{51BB2EBA-2452-4EB3-A78F-71C3F8797DD0}"/>
    <cellStyle name="Euro 44 2" xfId="4303" xr:uid="{2D31E097-BFE1-40D4-8512-314DEA7F1807}"/>
    <cellStyle name="Euro 44 3" xfId="9189" xr:uid="{4984C0AF-796F-4F82-8CAB-DDE377686871}"/>
    <cellStyle name="Euro 45" xfId="4304" xr:uid="{95ADA4D7-45CF-410B-B3C7-AE1F8C08B4D5}"/>
    <cellStyle name="Euro 46" xfId="8965" xr:uid="{7A34BC51-3BBD-4D22-95E2-7F294FBFDD16}"/>
    <cellStyle name="Euro 5" xfId="1550" xr:uid="{0D70D14F-9DCC-402E-84AD-9051D395B915}"/>
    <cellStyle name="Euro 5 10" xfId="1551" xr:uid="{00C8FB93-7C88-4E4F-A1B5-930426915A12}"/>
    <cellStyle name="Euro 5 10 2" xfId="4305" xr:uid="{32975BC8-472F-4A26-AB00-A4AEDDACB7EC}"/>
    <cellStyle name="Euro 5 10 3" xfId="9191" xr:uid="{CBF16AC5-97DC-4E2E-926D-87AE010987F8}"/>
    <cellStyle name="Euro 5 11" xfId="1552" xr:uid="{838954F7-1CA9-464C-A613-D6866866B5C0}"/>
    <cellStyle name="Euro 5 11 2" xfId="4306" xr:uid="{A7E16A71-CD49-4903-A1BF-56BED56B7D47}"/>
    <cellStyle name="Euro 5 11 3" xfId="9192" xr:uid="{923393F3-EC50-44DF-B4DB-9272DD32D422}"/>
    <cellStyle name="Euro 5 12" xfId="1553" xr:uid="{7B77B99F-3168-4929-9BDF-F08B3958EA46}"/>
    <cellStyle name="Euro 5 12 2" xfId="4307" xr:uid="{5A104986-6244-4908-B7D0-8D79FB368959}"/>
    <cellStyle name="Euro 5 12 3" xfId="9193" xr:uid="{2433C031-2851-459A-99CC-9CEDF97DF0E1}"/>
    <cellStyle name="Euro 5 13" xfId="1554" xr:uid="{BCD3DC66-03C5-43E1-B22E-3888C8A80621}"/>
    <cellStyle name="Euro 5 13 2" xfId="4308" xr:uid="{FD6036EA-7AE2-4FBA-8763-5270569858C0}"/>
    <cellStyle name="Euro 5 13 3" xfId="9194" xr:uid="{B075D400-FA7A-4775-ABAA-A3386603EDB1}"/>
    <cellStyle name="Euro 5 14" xfId="1555" xr:uid="{73380E1D-8FBC-4944-A198-7B749912563F}"/>
    <cellStyle name="Euro 5 14 2" xfId="4309" xr:uid="{B0D5BBF9-9BCB-47B4-B1E4-49EF0E8AD1BE}"/>
    <cellStyle name="Euro 5 14 3" xfId="9195" xr:uid="{01F3350D-A5E9-40E5-8402-BFB061D02647}"/>
    <cellStyle name="Euro 5 15" xfId="1556" xr:uid="{BEE89F03-B535-45CC-A342-0BA1E0BBE77A}"/>
    <cellStyle name="Euro 5 15 2" xfId="4310" xr:uid="{E5782626-34A0-456C-A90D-EC53BBC753EB}"/>
    <cellStyle name="Euro 5 15 3" xfId="9196" xr:uid="{004E65CD-CB23-45FA-8CC0-408FAF7BA191}"/>
    <cellStyle name="Euro 5 16" xfId="1557" xr:uid="{4E83F725-BC19-4C43-ADFA-2F75FD91D04C}"/>
    <cellStyle name="Euro 5 16 2" xfId="4311" xr:uid="{A60B1564-21A8-4102-910A-5A645FDEE1EE}"/>
    <cellStyle name="Euro 5 16 3" xfId="9197" xr:uid="{EB848B81-E138-44A3-819B-82C71E441EEA}"/>
    <cellStyle name="Euro 5 17" xfId="1558" xr:uid="{876FFA85-CF22-41DB-870E-07DE2F1701F5}"/>
    <cellStyle name="Euro 5 17 2" xfId="4312" xr:uid="{BD6DDAF9-1F27-4E35-AE70-9CE17AC44678}"/>
    <cellStyle name="Euro 5 17 3" xfId="9198" xr:uid="{7E0842FF-BD10-4D68-8ACD-47DCB6FBF1D3}"/>
    <cellStyle name="Euro 5 18" xfId="1559" xr:uid="{B86A58EA-D1FF-4D60-8AF7-E8F3D13F68F4}"/>
    <cellStyle name="Euro 5 18 2" xfId="4313" xr:uid="{E8BB2380-2697-4641-B6D2-D09C6EEBA08E}"/>
    <cellStyle name="Euro 5 18 3" xfId="9199" xr:uid="{C9B28BA7-D001-440D-9E2C-474B572824A2}"/>
    <cellStyle name="Euro 5 19" xfId="1560" xr:uid="{E11DC09F-8791-4693-8AD5-B53E7F43108E}"/>
    <cellStyle name="Euro 5 19 2" xfId="4314" xr:uid="{28100BE2-BAC7-4B75-A301-E2048BC315E7}"/>
    <cellStyle name="Euro 5 19 3" xfId="9200" xr:uid="{08118A53-1C41-44C6-9D1B-88E1C6F8530C}"/>
    <cellStyle name="Euro 5 2" xfId="1561" xr:uid="{A6D4729C-3039-4BE3-9FD4-4B9D5E8AED42}"/>
    <cellStyle name="Euro 5 2 2" xfId="4315" xr:uid="{9C3C3E24-7E9D-427B-A80B-3347D95910CB}"/>
    <cellStyle name="Euro 5 2 3" xfId="9201" xr:uid="{9288D73E-7FA8-4EE3-B10F-AC7317BF8AD6}"/>
    <cellStyle name="Euro 5 20" xfId="1562" xr:uid="{DF94A76D-42E4-45BC-9B09-1B6253891C76}"/>
    <cellStyle name="Euro 5 20 2" xfId="4316" xr:uid="{58885044-D362-4B69-B741-DE98C32A9DC7}"/>
    <cellStyle name="Euro 5 20 3" xfId="9202" xr:uid="{28F9BEA4-44DB-448C-8EF8-08F834680BCB}"/>
    <cellStyle name="Euro 5 21" xfId="1563" xr:uid="{F61DA49E-B389-4AC2-86E8-F49A3625F51D}"/>
    <cellStyle name="Euro 5 21 2" xfId="4317" xr:uid="{AADC6DFB-CF5A-4A24-9EEC-9D075573CA03}"/>
    <cellStyle name="Euro 5 21 3" xfId="9203" xr:uid="{8E00118B-C6BB-4BC1-B47B-42F6AAA4ACA1}"/>
    <cellStyle name="Euro 5 22" xfId="1564" xr:uid="{BF5807D3-128D-434A-A4A6-B5F893F291E3}"/>
    <cellStyle name="Euro 5 22 2" xfId="4318" xr:uid="{CAABABCE-7CDB-4844-AF9C-CBCA5B706EFA}"/>
    <cellStyle name="Euro 5 22 3" xfId="9204" xr:uid="{88EBD640-2D40-44D0-B85A-7AFF1ABDEF04}"/>
    <cellStyle name="Euro 5 23" xfId="1565" xr:uid="{DFA1B888-FBA9-4991-8643-793F2B702EFF}"/>
    <cellStyle name="Euro 5 23 2" xfId="4319" xr:uid="{5FB77CF7-EA4A-44A0-9375-FF7B3531C989}"/>
    <cellStyle name="Euro 5 23 3" xfId="9205" xr:uid="{6EA0B4EC-FAF8-4C1F-A8EA-C2D19FACDEE5}"/>
    <cellStyle name="Euro 5 24" xfId="1566" xr:uid="{AD525325-8D24-471A-83BC-DFA9E786113E}"/>
    <cellStyle name="Euro 5 24 2" xfId="4320" xr:uid="{E59F5F58-7621-4D20-ABAA-782F354AAF77}"/>
    <cellStyle name="Euro 5 24 3" xfId="9206" xr:uid="{D16B79B6-9316-423E-A127-A8F87F8610A6}"/>
    <cellStyle name="Euro 5 25" xfId="1567" xr:uid="{293F6234-52F1-4267-B1D4-20E31E2166B7}"/>
    <cellStyle name="Euro 5 25 2" xfId="4321" xr:uid="{EA1AD2B6-DE34-4521-B3DC-A76892289CFA}"/>
    <cellStyle name="Euro 5 25 3" xfId="9207" xr:uid="{C9EFCEA1-F571-44E3-8488-966BFA24F92C}"/>
    <cellStyle name="Euro 5 26" xfId="1568" xr:uid="{5FC3F209-F9A1-495A-B616-46494AAC8129}"/>
    <cellStyle name="Euro 5 26 2" xfId="4322" xr:uid="{C2452E3C-1AF0-4EB1-A41C-F77EC73E50D9}"/>
    <cellStyle name="Euro 5 26 3" xfId="9208" xr:uid="{7A5F1E77-4CB8-4C2F-8C29-DDB142915906}"/>
    <cellStyle name="Euro 5 27" xfId="1569" xr:uid="{753FA593-2EBC-47EB-ADDE-A7AA3BC639C6}"/>
    <cellStyle name="Euro 5 27 2" xfId="4323" xr:uid="{83ED4E35-618E-42C2-AD4F-40D48FCF9D9B}"/>
    <cellStyle name="Euro 5 27 3" xfId="9209" xr:uid="{9BD336BF-7F54-4797-8BB2-2769BA2714C0}"/>
    <cellStyle name="Euro 5 28" xfId="1570" xr:uid="{B2933BD6-52D2-4BF8-8BD7-C3CFB0507A28}"/>
    <cellStyle name="Euro 5 28 2" xfId="4324" xr:uid="{1E3E9C69-5C71-4483-B555-2731929E1CA3}"/>
    <cellStyle name="Euro 5 28 3" xfId="9210" xr:uid="{5CA7AE50-203B-476F-98DF-CA7D67B6F73E}"/>
    <cellStyle name="Euro 5 29" xfId="1571" xr:uid="{EF179333-259B-4957-AA90-140FD21E7C86}"/>
    <cellStyle name="Euro 5 29 2" xfId="4325" xr:uid="{5A79861E-5AF3-4DE7-94F1-B4BE2B571C9F}"/>
    <cellStyle name="Euro 5 29 3" xfId="9211" xr:uid="{C6A2661B-5B0A-48A6-AFA1-BAA9E3EE4948}"/>
    <cellStyle name="Euro 5 3" xfId="1572" xr:uid="{5693DC6B-6DD2-4C15-84AD-DDBA93EE4CC5}"/>
    <cellStyle name="Euro 5 3 2" xfId="4326" xr:uid="{BF4BA4E3-12DA-4BA9-8AEC-33CC78BE73A2}"/>
    <cellStyle name="Euro 5 3 3" xfId="9212" xr:uid="{B420A8F1-4F76-435A-A9C3-3A8F8B9F8D20}"/>
    <cellStyle name="Euro 5 30" xfId="1573" xr:uid="{8AED718C-A84F-4FAF-B738-92CF73E887E1}"/>
    <cellStyle name="Euro 5 30 2" xfId="4327" xr:uid="{C9D704F6-8170-4B03-B53B-848DBCAFD0A8}"/>
    <cellStyle name="Euro 5 30 3" xfId="9213" xr:uid="{6FCF46B8-3AA4-4022-A2D3-99A6088A1C64}"/>
    <cellStyle name="Euro 5 31" xfId="1574" xr:uid="{BD707985-1564-452B-ACA2-1635990ABF3D}"/>
    <cellStyle name="Euro 5 31 2" xfId="4328" xr:uid="{DFF6B87C-A8CF-4E8B-A6C1-67D7044339A8}"/>
    <cellStyle name="Euro 5 31 3" xfId="9214" xr:uid="{B08D43D2-59C5-4666-8568-2025EF16ECD1}"/>
    <cellStyle name="Euro 5 32" xfId="1575" xr:uid="{BF89D3DC-5E9D-4723-846D-08C9387DE82E}"/>
    <cellStyle name="Euro 5 32 2" xfId="4329" xr:uid="{37954CF1-A0DA-4B8F-B6F3-B50180534379}"/>
    <cellStyle name="Euro 5 32 3" xfId="9215" xr:uid="{71BF8CF4-B4B5-42BE-9350-CC06E665C230}"/>
    <cellStyle name="Euro 5 33" xfId="4330" xr:uid="{622385B2-3C5D-4ABB-B05F-7AA22F9767A9}"/>
    <cellStyle name="Euro 5 34" xfId="9190" xr:uid="{5CC22933-C3E2-4E1C-A654-097884ED5458}"/>
    <cellStyle name="Euro 5 4" xfId="1576" xr:uid="{E1A79EBF-052F-423C-A113-85D117D19C7F}"/>
    <cellStyle name="Euro 5 4 2" xfId="4331" xr:uid="{68669B67-0216-4C25-92E1-FF9DAB8D13FF}"/>
    <cellStyle name="Euro 5 4 3" xfId="9216" xr:uid="{E5D29CF8-A140-4B76-B0AD-B83DE6E56112}"/>
    <cellStyle name="Euro 5 5" xfId="1577" xr:uid="{3E55E008-44B9-4A59-8E3E-F25E3C59AAA2}"/>
    <cellStyle name="Euro 5 5 2" xfId="4332" xr:uid="{C6BD5AC3-0FEC-4CF3-8CB3-6E82427CC516}"/>
    <cellStyle name="Euro 5 5 3" xfId="9217" xr:uid="{8EB3F36B-2687-4784-B913-21D30CEE450A}"/>
    <cellStyle name="Euro 5 6" xfId="1578" xr:uid="{790CEB10-F0DA-4606-A663-AB8306EF9299}"/>
    <cellStyle name="Euro 5 6 2" xfId="4333" xr:uid="{0788B2A6-D610-44C9-9069-7DA0703E50F1}"/>
    <cellStyle name="Euro 5 6 3" xfId="9218" xr:uid="{7681092E-A0B2-4B57-B04A-4A454512E4C8}"/>
    <cellStyle name="Euro 5 7" xfId="1579" xr:uid="{2F0EFFAD-80BD-4DD6-8746-5300DBB30E4B}"/>
    <cellStyle name="Euro 5 7 2" xfId="4334" xr:uid="{25F3C57C-3EE8-4D85-93F7-4A249A28C329}"/>
    <cellStyle name="Euro 5 7 3" xfId="9219" xr:uid="{8018C9BE-2543-478D-BDD6-0A3A719D8CB7}"/>
    <cellStyle name="Euro 5 8" xfId="1580" xr:uid="{F2625E9D-94E6-48D0-9E39-BE4F6FCBECDE}"/>
    <cellStyle name="Euro 5 8 2" xfId="4335" xr:uid="{3FDD42CD-A238-4355-9841-870849C87DE5}"/>
    <cellStyle name="Euro 5 8 3" xfId="9220" xr:uid="{879AE07A-7C5C-448F-A3E9-E8F4497EB3A4}"/>
    <cellStyle name="Euro 5 9" xfId="1581" xr:uid="{F8B4F692-1988-4DA7-9F3A-3F073C024A45}"/>
    <cellStyle name="Euro 5 9 2" xfId="4336" xr:uid="{99F14830-95A4-482C-AAFA-B7DB53675C37}"/>
    <cellStyle name="Euro 5 9 3" xfId="9221" xr:uid="{BD8B3A94-43CA-4D37-B54F-25612AA309B3}"/>
    <cellStyle name="Euro 6" xfId="1582" xr:uid="{585B26F9-C056-432A-AAEC-E81EED6D66AA}"/>
    <cellStyle name="Euro 6 10" xfId="1583" xr:uid="{13597835-E70C-4BBF-8594-5CE91F8EE5D3}"/>
    <cellStyle name="Euro 6 10 2" xfId="4337" xr:uid="{898C958B-6096-4D85-87E8-1AFEB34A113B}"/>
    <cellStyle name="Euro 6 10 3" xfId="9223" xr:uid="{9FD5CD04-2C81-4329-B064-0B93B4C3C69A}"/>
    <cellStyle name="Euro 6 11" xfId="1584" xr:uid="{4B8905DD-9627-4465-9331-B739CC9AB64D}"/>
    <cellStyle name="Euro 6 11 2" xfId="4338" xr:uid="{B338F186-88AD-47E8-973E-F7BA4CE75616}"/>
    <cellStyle name="Euro 6 11 3" xfId="9224" xr:uid="{EF1B6E64-5770-4859-A04B-122674500E76}"/>
    <cellStyle name="Euro 6 12" xfId="1585" xr:uid="{A8CD612F-FFC5-45B9-B424-79B45FECF741}"/>
    <cellStyle name="Euro 6 12 2" xfId="4339" xr:uid="{FB8843D5-2F58-4C0C-8BB5-438750BE12D5}"/>
    <cellStyle name="Euro 6 12 3" xfId="9225" xr:uid="{DB9EF961-4081-49DB-891A-51147872D8C1}"/>
    <cellStyle name="Euro 6 13" xfId="1586" xr:uid="{3470839A-664B-4D3E-B8B8-88F6BCCEB8F4}"/>
    <cellStyle name="Euro 6 13 2" xfId="4340" xr:uid="{9192DAB7-0BE7-40FF-8FC5-60210ECA788F}"/>
    <cellStyle name="Euro 6 13 3" xfId="9226" xr:uid="{E7FBCAF7-FE38-400A-8CE5-008EDD734E24}"/>
    <cellStyle name="Euro 6 14" xfId="1587" xr:uid="{B8AC9376-A58E-453A-8779-1780D467EA53}"/>
    <cellStyle name="Euro 6 14 2" xfId="4341" xr:uid="{14685C9B-BF21-4BFD-A909-1599F01AC52B}"/>
    <cellStyle name="Euro 6 14 3" xfId="9227" xr:uid="{2E0597A0-91AB-4D6E-B88B-F3012B98BC3E}"/>
    <cellStyle name="Euro 6 15" xfId="1588" xr:uid="{20A6036D-8C8F-49B3-8EAA-AF0D6A25DFF5}"/>
    <cellStyle name="Euro 6 15 2" xfId="4342" xr:uid="{D2B2A018-F290-4113-AEB5-7815F711A6C3}"/>
    <cellStyle name="Euro 6 15 3" xfId="9228" xr:uid="{9A1A2AC2-B51B-4A7E-B0A5-6A67E08C0D73}"/>
    <cellStyle name="Euro 6 16" xfId="1589" xr:uid="{549AB650-5F9F-47F6-9434-72CCB438E74C}"/>
    <cellStyle name="Euro 6 16 2" xfId="4343" xr:uid="{DA36CAD2-181B-41B9-ADC1-4BA167160F77}"/>
    <cellStyle name="Euro 6 16 3" xfId="9229" xr:uid="{B68ABD57-ED74-412E-AF37-8C25E4E80599}"/>
    <cellStyle name="Euro 6 17" xfId="1590" xr:uid="{8AFCA8EB-1F5F-4FE9-BB49-B62D0D52C65B}"/>
    <cellStyle name="Euro 6 17 2" xfId="4344" xr:uid="{3FE514F8-89A6-4EE6-97E3-7AF59DAAD46A}"/>
    <cellStyle name="Euro 6 17 3" xfId="9230" xr:uid="{D8EAB0A8-51E2-47D9-AA47-D0F59FF2C886}"/>
    <cellStyle name="Euro 6 18" xfId="1591" xr:uid="{414D1E50-DE24-4C56-A9F5-7B073898C669}"/>
    <cellStyle name="Euro 6 18 2" xfId="4345" xr:uid="{D23D7883-7E70-4739-ACCB-ED56C5AD158B}"/>
    <cellStyle name="Euro 6 18 3" xfId="9231" xr:uid="{1F05BFE4-1222-43FB-923F-10EED22F27B2}"/>
    <cellStyle name="Euro 6 19" xfId="1592" xr:uid="{B0B043B5-9C3A-4F45-8ADE-6AC913DB2A27}"/>
    <cellStyle name="Euro 6 19 2" xfId="4346" xr:uid="{D1CD48E4-1D4A-4C79-8961-CEBA8B46D14E}"/>
    <cellStyle name="Euro 6 19 3" xfId="9232" xr:uid="{AD6BB614-7FE1-4517-8DAB-6959C7E26E54}"/>
    <cellStyle name="Euro 6 2" xfId="1593" xr:uid="{17D4F97C-69A8-43E0-84CB-04BA98F2AFF7}"/>
    <cellStyle name="Euro 6 2 2" xfId="4347" xr:uid="{D01B32D9-314C-43C1-9453-2E5022BEF661}"/>
    <cellStyle name="Euro 6 2 3" xfId="9233" xr:uid="{ECC7091B-0DFF-4CB3-B0FF-24281C6426CD}"/>
    <cellStyle name="Euro 6 20" xfId="1594" xr:uid="{45EC2537-5865-40A8-B93B-5B9CDC57E1B3}"/>
    <cellStyle name="Euro 6 20 2" xfId="4348" xr:uid="{DE1BDBB1-87FB-4F07-828C-6F44AF4DB645}"/>
    <cellStyle name="Euro 6 20 3" xfId="9234" xr:uid="{C30BFF74-DA26-4B68-A26E-2BA6F59FE9B5}"/>
    <cellStyle name="Euro 6 21" xfId="1595" xr:uid="{60365FC3-38CD-43C0-A74B-A1C60F9EF247}"/>
    <cellStyle name="Euro 6 21 2" xfId="4349" xr:uid="{F5D25565-EE0C-47EC-BDE1-EF4F162A508A}"/>
    <cellStyle name="Euro 6 21 3" xfId="9235" xr:uid="{92342F5F-D5C9-494D-9CDD-B184E4E932AC}"/>
    <cellStyle name="Euro 6 22" xfId="1596" xr:uid="{75A865D8-67B5-4E86-9569-F1C23739A28A}"/>
    <cellStyle name="Euro 6 22 2" xfId="4350" xr:uid="{EAD1A06F-2E32-4BA7-8F2A-4CD5102D828D}"/>
    <cellStyle name="Euro 6 22 3" xfId="9236" xr:uid="{3D3E5A00-1259-4D9C-84A2-0C2E2FEBF712}"/>
    <cellStyle name="Euro 6 23" xfId="1597" xr:uid="{AD8F7606-C13B-4E9E-A748-25C5E18C059A}"/>
    <cellStyle name="Euro 6 23 2" xfId="4351" xr:uid="{52C7EDE1-5454-40E9-99B1-BC1E5898EEA2}"/>
    <cellStyle name="Euro 6 23 3" xfId="9237" xr:uid="{F82A705A-A636-4984-8F0B-1E3CCB542789}"/>
    <cellStyle name="Euro 6 24" xfId="1598" xr:uid="{149884C6-5EB3-44FA-9D8F-3C35F9EBFF1E}"/>
    <cellStyle name="Euro 6 24 2" xfId="4352" xr:uid="{99784009-00EB-4C2F-A563-4BC38D7204DE}"/>
    <cellStyle name="Euro 6 24 3" xfId="9238" xr:uid="{13A65D41-09FC-4ED0-9BBE-D28E7720385B}"/>
    <cellStyle name="Euro 6 25" xfId="1599" xr:uid="{44B55783-7C0C-4091-B534-2A31535EDCBF}"/>
    <cellStyle name="Euro 6 25 2" xfId="4353" xr:uid="{D7A5B794-A0D6-4E48-A3A5-2DFCF7CEA52C}"/>
    <cellStyle name="Euro 6 25 3" xfId="9239" xr:uid="{992F4559-324C-40FC-B43D-9CA11449B50E}"/>
    <cellStyle name="Euro 6 26" xfId="1600" xr:uid="{499BD82A-51ED-4D2B-B3EF-160A1B815294}"/>
    <cellStyle name="Euro 6 26 2" xfId="4354" xr:uid="{342494CF-2862-4D7A-8D64-5CE0F89D7826}"/>
    <cellStyle name="Euro 6 26 3" xfId="9240" xr:uid="{E45077EC-5B62-4576-A0C3-03EAFBE994BF}"/>
    <cellStyle name="Euro 6 27" xfId="1601" xr:uid="{5F5E6820-C118-4195-8CA3-FC0BA01ACB57}"/>
    <cellStyle name="Euro 6 27 2" xfId="4355" xr:uid="{4FB10BBE-0D55-48C1-A80E-66637842A133}"/>
    <cellStyle name="Euro 6 27 3" xfId="9241" xr:uid="{EDAD358C-DDF3-4ABB-A9F2-33F3D924F446}"/>
    <cellStyle name="Euro 6 28" xfId="1602" xr:uid="{A8DC8CE8-4F28-4B68-B430-52A47FCD92EC}"/>
    <cellStyle name="Euro 6 28 2" xfId="4356" xr:uid="{1A4BFDA3-14AD-4A6B-A65D-DF335D7B0AA3}"/>
    <cellStyle name="Euro 6 28 3" xfId="9242" xr:uid="{DC28FFDE-EDC9-46DB-8E32-137ACC60638C}"/>
    <cellStyle name="Euro 6 29" xfId="1603" xr:uid="{85C0F5E8-D39D-4396-979A-F1856568A980}"/>
    <cellStyle name="Euro 6 29 2" xfId="4357" xr:uid="{9DA88FBE-DB42-448B-A161-170D2CE7870D}"/>
    <cellStyle name="Euro 6 29 3" xfId="9243" xr:uid="{C3061147-A3E1-4340-BB94-1258709C137B}"/>
    <cellStyle name="Euro 6 3" xfId="1604" xr:uid="{CDA80697-F64D-44AB-BC25-A6CB051007EB}"/>
    <cellStyle name="Euro 6 3 2" xfId="4358" xr:uid="{96E4AE70-FFEB-4B14-9ACB-2BD10E9C9320}"/>
    <cellStyle name="Euro 6 3 3" xfId="9244" xr:uid="{50204083-D971-4793-85C3-748C1735ACAA}"/>
    <cellStyle name="Euro 6 30" xfId="1605" xr:uid="{21A38331-41C8-48B2-A550-65E143AFF2A3}"/>
    <cellStyle name="Euro 6 30 2" xfId="4359" xr:uid="{6E12C1F5-59EF-47BA-B2EA-C5B448BDA467}"/>
    <cellStyle name="Euro 6 30 3" xfId="9245" xr:uid="{4AD769AA-B2C0-4BCF-B2B3-4FD74841712D}"/>
    <cellStyle name="Euro 6 31" xfId="1606" xr:uid="{12E4A8D4-996A-4348-BB0D-B6CA685FA7A2}"/>
    <cellStyle name="Euro 6 31 2" xfId="4360" xr:uid="{6962CB3A-D5FD-4C8F-A7D2-381FA49891A0}"/>
    <cellStyle name="Euro 6 31 3" xfId="9246" xr:uid="{19DBF034-C4CB-450B-AB17-4FCF5F1457F6}"/>
    <cellStyle name="Euro 6 32" xfId="1607" xr:uid="{8FAE0E9F-C9E5-4727-B017-3D6BCBE9EC5F}"/>
    <cellStyle name="Euro 6 32 2" xfId="4361" xr:uid="{BD6D1AF2-B9C5-4343-997A-856C9F0E5C03}"/>
    <cellStyle name="Euro 6 32 3" xfId="9247" xr:uid="{80CEBD82-6E5C-456C-96D1-91CDA72D83EA}"/>
    <cellStyle name="Euro 6 33" xfId="4362" xr:uid="{047E6144-2042-471D-8FA3-C11364E99639}"/>
    <cellStyle name="Euro 6 34" xfId="9222" xr:uid="{744F5211-EB68-4C56-81F6-DFA4C9F2F6C2}"/>
    <cellStyle name="Euro 6 4" xfId="1608" xr:uid="{F2EC0EF0-B19A-4C7C-AD11-524DC3BD3D44}"/>
    <cellStyle name="Euro 6 4 2" xfId="4363" xr:uid="{EE0D67FD-EA84-4666-824A-3664FE88684E}"/>
    <cellStyle name="Euro 6 4 3" xfId="9248" xr:uid="{5F0BA5BB-9BD4-45FC-BB9A-1CD8937BF16A}"/>
    <cellStyle name="Euro 6 5" xfId="1609" xr:uid="{E92DD3F9-8844-4083-8BAC-F1EFECB2670D}"/>
    <cellStyle name="Euro 6 5 2" xfId="4364" xr:uid="{62C6D9BC-E8CD-4E9D-8F9D-ACC6F42CF0E7}"/>
    <cellStyle name="Euro 6 5 3" xfId="9249" xr:uid="{E5D5FDA7-8A6F-410E-9F3C-59987CDC0B09}"/>
    <cellStyle name="Euro 6 6" xfId="1610" xr:uid="{474D5264-39AC-4182-BD7A-D0BA6D5A5C46}"/>
    <cellStyle name="Euro 6 6 2" xfId="4365" xr:uid="{B1A6233A-7833-43A6-99D8-629DFC5F0CD7}"/>
    <cellStyle name="Euro 6 6 3" xfId="9250" xr:uid="{761F14A9-0E6C-4D99-BF19-3508718CD538}"/>
    <cellStyle name="Euro 6 7" xfId="1611" xr:uid="{6903B4AF-6BC7-49B0-9D89-C7C235469E48}"/>
    <cellStyle name="Euro 6 7 2" xfId="4366" xr:uid="{0F43880E-C954-4E7A-8157-5B9E5DEDF094}"/>
    <cellStyle name="Euro 6 7 3" xfId="9251" xr:uid="{E2E243D3-4A8B-464B-AE56-42C13919D9B7}"/>
    <cellStyle name="Euro 6 8" xfId="1612" xr:uid="{3D8D6943-73E6-4B25-A0E8-B95D4EB74749}"/>
    <cellStyle name="Euro 6 8 2" xfId="4367" xr:uid="{9660C8A7-2C3E-4005-B0BD-FB82016EF6A9}"/>
    <cellStyle name="Euro 6 8 3" xfId="9252" xr:uid="{52E9640D-37BC-40B0-A541-A90FC0953544}"/>
    <cellStyle name="Euro 6 9" xfId="1613" xr:uid="{39C3E253-C512-470D-A38F-6F3D18E3D488}"/>
    <cellStyle name="Euro 6 9 2" xfId="4368" xr:uid="{4B815432-BAA9-4C90-B928-71EE9D472DC0}"/>
    <cellStyle name="Euro 6 9 3" xfId="9253" xr:uid="{71C7A597-3918-47FC-95B2-B0FFB963B224}"/>
    <cellStyle name="Euro 7" xfId="1614" xr:uid="{A482C42E-A157-428D-A877-967898EFB570}"/>
    <cellStyle name="Euro 7 10" xfId="1615" xr:uid="{B8BF6BFB-5C99-4E46-8D6A-55FB8CE34A4F}"/>
    <cellStyle name="Euro 7 10 2" xfId="4369" xr:uid="{81D4E6D3-6DC9-4A0C-AAEE-B16834393996}"/>
    <cellStyle name="Euro 7 10 3" xfId="9255" xr:uid="{D2CDE386-CE4E-4E66-88E8-AADF627A875A}"/>
    <cellStyle name="Euro 7 11" xfId="1616" xr:uid="{41B40762-7E42-4B70-B868-EF874A3ADFC1}"/>
    <cellStyle name="Euro 7 11 2" xfId="4370" xr:uid="{98F7F79E-1444-4B30-B914-D881C952D978}"/>
    <cellStyle name="Euro 7 11 3" xfId="9256" xr:uid="{A18224AA-B395-4097-B0E8-76E9B4DEBB67}"/>
    <cellStyle name="Euro 7 12" xfId="1617" xr:uid="{FBD196DE-8284-4584-90CD-AD03E61DECF4}"/>
    <cellStyle name="Euro 7 12 2" xfId="4371" xr:uid="{6ECB5642-7E6D-47EA-9EC7-ECA6B1EABE54}"/>
    <cellStyle name="Euro 7 12 3" xfId="9257" xr:uid="{892C2D83-4A22-4D72-B728-D4C950B6D4A3}"/>
    <cellStyle name="Euro 7 13" xfId="1618" xr:uid="{AC157122-FDA7-4B17-887A-C28B6062E6FD}"/>
    <cellStyle name="Euro 7 13 2" xfId="4372" xr:uid="{68229C63-BDE6-4D39-806E-323E68C88E40}"/>
    <cellStyle name="Euro 7 13 3" xfId="9258" xr:uid="{FA35D1B5-F8E9-46E6-93A7-C79DC74D834A}"/>
    <cellStyle name="Euro 7 14" xfId="1619" xr:uid="{3EBB7F70-8FE3-4C48-9D55-6C0E70043F40}"/>
    <cellStyle name="Euro 7 14 2" xfId="4373" xr:uid="{3E483B0B-5160-4574-9FF7-7B4D787B8CB2}"/>
    <cellStyle name="Euro 7 14 3" xfId="9259" xr:uid="{3EA155BD-ECBF-4A18-A692-ABFF5F993549}"/>
    <cellStyle name="Euro 7 15" xfId="1620" xr:uid="{6CD64D2D-F678-4ABF-9EB8-835B0837B1AA}"/>
    <cellStyle name="Euro 7 15 2" xfId="4374" xr:uid="{6080B8DF-E833-4742-A497-CC02EF887DD8}"/>
    <cellStyle name="Euro 7 15 3" xfId="9260" xr:uid="{AEC2B3E8-2AFB-458A-BAFE-1ADF2FFEE54C}"/>
    <cellStyle name="Euro 7 16" xfId="1621" xr:uid="{FB50ECC6-858F-4B60-919A-B8429E906322}"/>
    <cellStyle name="Euro 7 16 2" xfId="4375" xr:uid="{C925CF18-65D7-456C-942A-3D238E02FE54}"/>
    <cellStyle name="Euro 7 16 3" xfId="9261" xr:uid="{FB072172-9F0E-42E6-9266-09BB3D98E162}"/>
    <cellStyle name="Euro 7 17" xfId="1622" xr:uid="{2859EECB-17DA-48EE-B0B3-C5EA3BD5389E}"/>
    <cellStyle name="Euro 7 17 2" xfId="4376" xr:uid="{C5A838C7-8470-4BBE-8BEA-565EC8AE7199}"/>
    <cellStyle name="Euro 7 17 3" xfId="9262" xr:uid="{DF01CD25-FD9C-48B3-A717-AE01F5B3555C}"/>
    <cellStyle name="Euro 7 18" xfId="1623" xr:uid="{37972B03-7ECA-4D04-8CDA-81E969748051}"/>
    <cellStyle name="Euro 7 18 2" xfId="4377" xr:uid="{20F8FC11-4888-49BC-8358-0F67920D4111}"/>
    <cellStyle name="Euro 7 18 3" xfId="9263" xr:uid="{BFDFF59C-0793-41D2-9A31-C54F38E2F9B2}"/>
    <cellStyle name="Euro 7 19" xfId="1624" xr:uid="{91119DAF-DCEF-4BD9-A4A6-9C2B3085D2DB}"/>
    <cellStyle name="Euro 7 19 2" xfId="4378" xr:uid="{08358829-5ACA-4BEA-B608-42F0EBC85504}"/>
    <cellStyle name="Euro 7 19 3" xfId="9264" xr:uid="{A51FF798-4950-45F5-B49F-213DD4C81A7C}"/>
    <cellStyle name="Euro 7 2" xfId="1625" xr:uid="{D3055232-5FF3-4EE6-97B3-0600EC4FAF1E}"/>
    <cellStyle name="Euro 7 2 2" xfId="4379" xr:uid="{3A84C4FA-21AC-462F-941D-57C1D7886DE8}"/>
    <cellStyle name="Euro 7 2 3" xfId="9265" xr:uid="{C08B0199-C769-4774-BA1E-D0A80CE7888E}"/>
    <cellStyle name="Euro 7 20" xfId="1626" xr:uid="{CE070C37-A040-498D-9D67-7432CE7214C2}"/>
    <cellStyle name="Euro 7 20 2" xfId="4380" xr:uid="{2C36EA15-246D-45E3-A874-DE26C3C8CCB9}"/>
    <cellStyle name="Euro 7 20 3" xfId="9266" xr:uid="{AE4FF86C-93A5-4D0D-A44F-1352F7776D11}"/>
    <cellStyle name="Euro 7 21" xfId="1627" xr:uid="{25661B2D-BD6B-47AC-8BEB-B77BF508781D}"/>
    <cellStyle name="Euro 7 21 2" xfId="4381" xr:uid="{676B3884-1901-4310-86AD-E6D98FF84D1E}"/>
    <cellStyle name="Euro 7 21 3" xfId="9267" xr:uid="{DF02B9A8-E84E-4C3F-AC14-79E47B6E1FDD}"/>
    <cellStyle name="Euro 7 22" xfId="1628" xr:uid="{C560E738-DF46-46B4-B0D2-A7421E971BCB}"/>
    <cellStyle name="Euro 7 22 2" xfId="4382" xr:uid="{D496D631-12A9-4083-BFDD-0CE87DF0D6E2}"/>
    <cellStyle name="Euro 7 22 3" xfId="9268" xr:uid="{76DDAB4D-9AE4-4F9A-8CD3-A300DAB0A827}"/>
    <cellStyle name="Euro 7 23" xfId="1629" xr:uid="{DF724F17-A738-4752-8D8B-28AD3604354A}"/>
    <cellStyle name="Euro 7 23 2" xfId="4383" xr:uid="{4049B17D-8B22-40B2-9EA2-47965B8D86E2}"/>
    <cellStyle name="Euro 7 23 3" xfId="9269" xr:uid="{A177F229-DAD5-40EE-812C-6B7752EC30B2}"/>
    <cellStyle name="Euro 7 24" xfId="1630" xr:uid="{80C42A71-E518-4655-A514-BF5EEC5B359C}"/>
    <cellStyle name="Euro 7 24 2" xfId="4384" xr:uid="{D924459A-7AFA-4911-BBA4-8E3AD7228032}"/>
    <cellStyle name="Euro 7 24 3" xfId="9270" xr:uid="{2B5FF946-6064-4746-9535-C08038C08C17}"/>
    <cellStyle name="Euro 7 25" xfId="1631" xr:uid="{7CC90A54-EAF0-47F4-BF28-E3E2993C0547}"/>
    <cellStyle name="Euro 7 25 2" xfId="4385" xr:uid="{5370ABAA-FCAC-4C0B-AE26-81A00FEB7C15}"/>
    <cellStyle name="Euro 7 25 3" xfId="9271" xr:uid="{E4779445-31B1-40F8-BF15-3DBE0297A6A5}"/>
    <cellStyle name="Euro 7 26" xfId="1632" xr:uid="{E87E2209-16AD-4D0F-9841-33CC59E5488A}"/>
    <cellStyle name="Euro 7 26 2" xfId="4386" xr:uid="{86FB237B-3585-431C-A50F-F0040EB3E965}"/>
    <cellStyle name="Euro 7 26 3" xfId="9272" xr:uid="{1BA8681B-DE92-4068-AC00-6E257E50A0C2}"/>
    <cellStyle name="Euro 7 27" xfId="1633" xr:uid="{6DC36EFA-970C-418E-9829-6B3A3A103C5F}"/>
    <cellStyle name="Euro 7 27 2" xfId="4387" xr:uid="{57821F63-0649-4570-80CC-FC005FD35B07}"/>
    <cellStyle name="Euro 7 27 3" xfId="9273" xr:uid="{E620147B-B4C3-4A8E-A797-6410539FEFDE}"/>
    <cellStyle name="Euro 7 28" xfId="1634" xr:uid="{1017628E-D69B-412F-857C-2424726E542C}"/>
    <cellStyle name="Euro 7 28 2" xfId="4388" xr:uid="{04C4E6DB-7343-4AF2-8237-DD2583A25A89}"/>
    <cellStyle name="Euro 7 28 3" xfId="9274" xr:uid="{8203F6B8-43F8-40C7-9B61-AA10696600CF}"/>
    <cellStyle name="Euro 7 29" xfId="1635" xr:uid="{B8225776-91C1-4B24-91FB-8486A7FF6278}"/>
    <cellStyle name="Euro 7 29 2" xfId="4389" xr:uid="{1FC7A929-DB7B-4B25-9D84-437E838AE590}"/>
    <cellStyle name="Euro 7 29 3" xfId="9275" xr:uid="{A6A2DBC5-227E-4B74-BB42-CB2994D2FAB1}"/>
    <cellStyle name="Euro 7 3" xfId="1636" xr:uid="{E8B7674F-E749-431C-A900-C1EBBD9A6BD6}"/>
    <cellStyle name="Euro 7 3 2" xfId="4390" xr:uid="{486DF646-D877-4CC0-B891-C02A7DCA4748}"/>
    <cellStyle name="Euro 7 3 3" xfId="9276" xr:uid="{434A154C-531A-439B-B106-5E87D1368832}"/>
    <cellStyle name="Euro 7 30" xfId="1637" xr:uid="{161EB273-9815-4DF4-9D6A-AA99C174C736}"/>
    <cellStyle name="Euro 7 30 2" xfId="4391" xr:uid="{40CA3747-C502-43E2-B043-CBE52CABFBFA}"/>
    <cellStyle name="Euro 7 30 3" xfId="9277" xr:uid="{A63B3CB7-C02E-4AE9-84D9-D12F99760913}"/>
    <cellStyle name="Euro 7 31" xfId="1638" xr:uid="{7B40A079-8472-4269-80E2-51E8DE9A0173}"/>
    <cellStyle name="Euro 7 31 2" xfId="4392" xr:uid="{74B6E5CF-DE6C-4553-8633-DAE31DE4FB93}"/>
    <cellStyle name="Euro 7 31 3" xfId="9278" xr:uid="{D2E0230B-84C3-4096-84D5-67993B0199BE}"/>
    <cellStyle name="Euro 7 32" xfId="1639" xr:uid="{E59A341E-41BA-4CEA-9E51-0C2DE4BF79CB}"/>
    <cellStyle name="Euro 7 32 2" xfId="4393" xr:uid="{DC5A97BA-BBAD-4B55-976E-8099555DB58B}"/>
    <cellStyle name="Euro 7 32 3" xfId="9279" xr:uid="{21F22698-06E6-4919-BB5B-FEC29D90F7B8}"/>
    <cellStyle name="Euro 7 33" xfId="4394" xr:uid="{131DC735-646B-4B36-B964-3031574DA88B}"/>
    <cellStyle name="Euro 7 34" xfId="9254" xr:uid="{629870F0-615E-4382-8202-EFC714582D53}"/>
    <cellStyle name="Euro 7 4" xfId="1640" xr:uid="{C2ECF5C5-B8A3-4532-8965-A5881F42A53C}"/>
    <cellStyle name="Euro 7 4 2" xfId="4395" xr:uid="{017FD62F-33ED-48E7-BF10-E110ECF088B1}"/>
    <cellStyle name="Euro 7 4 3" xfId="9280" xr:uid="{21E9B5F0-5080-4BB3-9094-2585AC8B024A}"/>
    <cellStyle name="Euro 7 5" xfId="1641" xr:uid="{15C8C080-3DD0-4800-8DE2-32194729FEE8}"/>
    <cellStyle name="Euro 7 5 2" xfId="4396" xr:uid="{C93B961F-4983-41D7-BD60-89B44E5B8C9A}"/>
    <cellStyle name="Euro 7 5 3" xfId="9281" xr:uid="{9122AA78-3EF6-4885-B6F9-B08780577C8C}"/>
    <cellStyle name="Euro 7 6" xfId="1642" xr:uid="{18153C8B-25D7-4037-89FE-CF08D430173C}"/>
    <cellStyle name="Euro 7 6 2" xfId="4397" xr:uid="{4F329887-2AD4-47F2-A56B-123763A1A72C}"/>
    <cellStyle name="Euro 7 6 3" xfId="9282" xr:uid="{6C20EDDB-3757-466C-9F61-3B07F34DE7F4}"/>
    <cellStyle name="Euro 7 7" xfId="1643" xr:uid="{ADE6758C-DB15-444E-92E9-49496083EA4E}"/>
    <cellStyle name="Euro 7 7 2" xfId="4398" xr:uid="{FE1A8F5B-37B1-49C6-972C-FC28FFB969C6}"/>
    <cellStyle name="Euro 7 7 3" xfId="9283" xr:uid="{19BFFEEC-2295-4C91-BB8C-3D2773E5B1AA}"/>
    <cellStyle name="Euro 7 8" xfId="1644" xr:uid="{CC13CB79-A647-4EE7-A03E-B0C183E2DD01}"/>
    <cellStyle name="Euro 7 8 2" xfId="4399" xr:uid="{E327B5EC-B875-450D-9A36-531C46E2A89D}"/>
    <cellStyle name="Euro 7 8 3" xfId="9284" xr:uid="{397C0D97-71B4-43A2-9CE7-F3A9CE1255A8}"/>
    <cellStyle name="Euro 7 9" xfId="1645" xr:uid="{580E052D-3F20-45BF-A544-43038C58A8AC}"/>
    <cellStyle name="Euro 7 9 2" xfId="4400" xr:uid="{8F7B5013-DFBB-49F4-A581-5B9018D8AB29}"/>
    <cellStyle name="Euro 7 9 3" xfId="9285" xr:uid="{39A3A6EE-CB49-48D8-9E06-AA732E004E92}"/>
    <cellStyle name="Euro 8" xfId="1646" xr:uid="{35744CF8-C299-4756-8271-905175B063EE}"/>
    <cellStyle name="Euro 8 10" xfId="1647" xr:uid="{5C487937-AB35-421A-9EBB-FD5E3D397A6D}"/>
    <cellStyle name="Euro 8 10 2" xfId="4401" xr:uid="{7293871A-606B-4DC0-A779-AF627E0CE0A8}"/>
    <cellStyle name="Euro 8 10 3" xfId="9287" xr:uid="{6E5A19FB-66DC-41FE-865E-EFAD9859473F}"/>
    <cellStyle name="Euro 8 11" xfId="1648" xr:uid="{14E64E83-B072-4370-B2D3-792E9CFA2437}"/>
    <cellStyle name="Euro 8 11 2" xfId="4402" xr:uid="{251C4AE4-FB6B-43BF-ADB3-6EE54DA2085C}"/>
    <cellStyle name="Euro 8 11 3" xfId="9288" xr:uid="{09F1EB53-BDC3-4C0E-887E-235F36DC3404}"/>
    <cellStyle name="Euro 8 12" xfId="1649" xr:uid="{5D8FACAE-6304-43EE-9C8C-ECC017715F1A}"/>
    <cellStyle name="Euro 8 12 2" xfId="4403" xr:uid="{53DF031C-9E7F-4876-97EE-F851252D9364}"/>
    <cellStyle name="Euro 8 12 3" xfId="9289" xr:uid="{B50B686B-B562-490B-B8E7-CB8BDDAAA90D}"/>
    <cellStyle name="Euro 8 13" xfId="1650" xr:uid="{2B90EFF8-5F00-4CA2-9CF9-B40200F81113}"/>
    <cellStyle name="Euro 8 13 2" xfId="4404" xr:uid="{60DBE079-9FF8-46E4-BA87-65C24800F435}"/>
    <cellStyle name="Euro 8 13 3" xfId="9290" xr:uid="{1D68E8D9-14C2-420D-B25D-528A018641BD}"/>
    <cellStyle name="Euro 8 14" xfId="1651" xr:uid="{D698B189-573E-468B-BCEE-E74F192569A2}"/>
    <cellStyle name="Euro 8 14 2" xfId="4405" xr:uid="{0FA0B7CC-085E-4465-B1A1-4C5AE9007A43}"/>
    <cellStyle name="Euro 8 14 3" xfId="9291" xr:uid="{D73E32BD-9BD7-4768-BF19-2882F81A1FFC}"/>
    <cellStyle name="Euro 8 15" xfId="1652" xr:uid="{31F27B6B-5823-49F3-BB04-38E1F594E0B7}"/>
    <cellStyle name="Euro 8 15 2" xfId="4406" xr:uid="{804399A1-9CDE-46CB-987B-A32A4620DC7B}"/>
    <cellStyle name="Euro 8 15 3" xfId="9292" xr:uid="{882A4D3D-CE1F-49DD-830F-BF08DFF79A2C}"/>
    <cellStyle name="Euro 8 16" xfId="1653" xr:uid="{2B621375-4709-4DA4-92EB-64740DD53F91}"/>
    <cellStyle name="Euro 8 16 2" xfId="4407" xr:uid="{2D6555CD-8F1B-46EE-821F-4752BF546766}"/>
    <cellStyle name="Euro 8 16 3" xfId="9293" xr:uid="{2E109FFD-DFF9-4996-A718-79D2B195A0F7}"/>
    <cellStyle name="Euro 8 17" xfId="1654" xr:uid="{4790F900-5B68-4E53-952B-3704B5CDB80D}"/>
    <cellStyle name="Euro 8 17 2" xfId="4408" xr:uid="{DFA6F013-2EF7-4DCD-91D4-CC9DCB9BA033}"/>
    <cellStyle name="Euro 8 17 3" xfId="9294" xr:uid="{AECE721A-0DA9-4EB7-B68E-029EE721B678}"/>
    <cellStyle name="Euro 8 18" xfId="1655" xr:uid="{4AC4A1F9-F970-4CEE-AABA-97C2265FFA97}"/>
    <cellStyle name="Euro 8 18 2" xfId="4409" xr:uid="{44917079-EA58-4097-932A-4287AD1D90E1}"/>
    <cellStyle name="Euro 8 18 3" xfId="9295" xr:uid="{8A14C7DD-E9C5-4437-9D94-EE5C909166AA}"/>
    <cellStyle name="Euro 8 19" xfId="1656" xr:uid="{59AAA9B9-780C-4093-B360-39211E56E6C9}"/>
    <cellStyle name="Euro 8 19 2" xfId="4410" xr:uid="{4F40FC36-405C-4903-968A-84EBC5B61ABE}"/>
    <cellStyle name="Euro 8 19 3" xfId="9296" xr:uid="{1E6140F9-1D16-455C-97F7-35B3617E9C70}"/>
    <cellStyle name="Euro 8 2" xfId="1657" xr:uid="{5FDC4C2D-4B74-4E48-B716-05C4FBEA6413}"/>
    <cellStyle name="Euro 8 2 2" xfId="4411" xr:uid="{F53517B7-586F-4DB4-8FAC-681907A4E8E2}"/>
    <cellStyle name="Euro 8 2 3" xfId="9297" xr:uid="{83115158-79F2-4AF9-99FD-6E8C17F3EDD2}"/>
    <cellStyle name="Euro 8 20" xfId="1658" xr:uid="{A65932F6-8FE5-4BE1-BC9D-6371D9290BC8}"/>
    <cellStyle name="Euro 8 20 2" xfId="4412" xr:uid="{746009B3-00CD-474E-AD25-9FB2C3F07891}"/>
    <cellStyle name="Euro 8 20 3" xfId="9298" xr:uid="{6740F1AA-5C6A-4C70-9210-0D111E6B9BB3}"/>
    <cellStyle name="Euro 8 21" xfId="1659" xr:uid="{DB76224B-E4AB-45F0-A0FD-671767E3EA7E}"/>
    <cellStyle name="Euro 8 21 2" xfId="4413" xr:uid="{32D6F10E-3B0C-4F77-BBD5-164A8AB5BD7E}"/>
    <cellStyle name="Euro 8 21 3" xfId="9299" xr:uid="{3C712685-0AFB-45EB-9626-EAF3EAF08D5E}"/>
    <cellStyle name="Euro 8 22" xfId="1660" xr:uid="{AEE0EF90-70AC-4948-9C20-866F1808874B}"/>
    <cellStyle name="Euro 8 22 2" xfId="4414" xr:uid="{58CB92F9-5631-4437-BB07-73C600D4070A}"/>
    <cellStyle name="Euro 8 22 3" xfId="9300" xr:uid="{09E0101C-7885-4E33-9A5B-C5C1B28FD4EE}"/>
    <cellStyle name="Euro 8 23" xfId="1661" xr:uid="{53B9AFFC-6376-4C1E-B0AE-A1F43C4E2E57}"/>
    <cellStyle name="Euro 8 23 2" xfId="4415" xr:uid="{3FAFD345-62DD-4768-B91A-3D128D723DD9}"/>
    <cellStyle name="Euro 8 23 3" xfId="9301" xr:uid="{3B6F8480-2C82-46B6-8572-0F11BDA538F6}"/>
    <cellStyle name="Euro 8 24" xfId="1662" xr:uid="{AEE41BBB-DE6B-4955-A704-BAABA31FCB2A}"/>
    <cellStyle name="Euro 8 24 2" xfId="4416" xr:uid="{CB6D5673-58F0-4F59-8A02-A1CBFD76C20E}"/>
    <cellStyle name="Euro 8 24 3" xfId="9302" xr:uid="{2C8A78F6-4D5F-4BA7-AB89-DA856E62752A}"/>
    <cellStyle name="Euro 8 25" xfId="1663" xr:uid="{165F6A38-9180-49B9-8B27-DB9478E1C909}"/>
    <cellStyle name="Euro 8 25 2" xfId="4417" xr:uid="{EDBD150A-8810-421D-A796-5AC9C64D43F3}"/>
    <cellStyle name="Euro 8 25 3" xfId="9303" xr:uid="{773C0AFA-0A54-4897-B857-26B498A7E108}"/>
    <cellStyle name="Euro 8 26" xfId="1664" xr:uid="{21950FF2-B350-4F8A-BDB8-8A09C2CDB89E}"/>
    <cellStyle name="Euro 8 26 2" xfId="4418" xr:uid="{FE4DAC32-0AC3-41B8-BF8F-862BA32F6897}"/>
    <cellStyle name="Euro 8 26 3" xfId="9304" xr:uid="{B9004B5A-DABE-44CD-AA43-263038E3B5FD}"/>
    <cellStyle name="Euro 8 27" xfId="1665" xr:uid="{0FB82AAE-F3C6-4D84-9F74-CC84A158D1BC}"/>
    <cellStyle name="Euro 8 27 2" xfId="4419" xr:uid="{7123E4D5-871D-4517-BEA9-E1F361412C40}"/>
    <cellStyle name="Euro 8 27 3" xfId="9305" xr:uid="{2E455D81-D3AB-446D-96CC-B676D23CE541}"/>
    <cellStyle name="Euro 8 28" xfId="1666" xr:uid="{29C80ACF-0FD1-443A-9CCA-1908F52FC6C7}"/>
    <cellStyle name="Euro 8 28 2" xfId="4420" xr:uid="{1E8B6019-47BC-4061-99E6-9C7F177E1D5D}"/>
    <cellStyle name="Euro 8 28 3" xfId="9306" xr:uid="{FC7530D6-54F0-41C7-8B89-2CFBD686AD58}"/>
    <cellStyle name="Euro 8 29" xfId="1667" xr:uid="{D71ED166-9008-4126-A7D8-9A9BD3580D45}"/>
    <cellStyle name="Euro 8 29 2" xfId="4421" xr:uid="{5E88B227-E9A9-4383-A888-9B11BDD177EC}"/>
    <cellStyle name="Euro 8 29 3" xfId="9307" xr:uid="{26EF9513-E6EC-4210-9CF1-F476B138E9CA}"/>
    <cellStyle name="Euro 8 3" xfId="1668" xr:uid="{5DB37C52-CA26-40BD-92EF-CDB79272B5F0}"/>
    <cellStyle name="Euro 8 3 2" xfId="4422" xr:uid="{13CBF46F-621A-4E0C-A220-90C134C2375D}"/>
    <cellStyle name="Euro 8 3 3" xfId="9308" xr:uid="{38EDA3BB-2E3F-4B01-9735-2850DF177E85}"/>
    <cellStyle name="Euro 8 30" xfId="1669" xr:uid="{7C42037E-5D9F-4A3D-BC4F-AE2C3C63B975}"/>
    <cellStyle name="Euro 8 30 2" xfId="4423" xr:uid="{899513B7-144E-43BE-A0AC-271D1D989B5A}"/>
    <cellStyle name="Euro 8 30 3" xfId="9309" xr:uid="{291717DB-52D1-49A4-8B98-073D0D2C0622}"/>
    <cellStyle name="Euro 8 31" xfId="1670" xr:uid="{858677AD-6CCA-461B-99A7-D65AFAD8D85C}"/>
    <cellStyle name="Euro 8 31 2" xfId="4424" xr:uid="{4FE2D7E6-9844-4797-AD89-A347A7898105}"/>
    <cellStyle name="Euro 8 31 3" xfId="9310" xr:uid="{0BF79780-625C-4166-9BF2-D49D5F233CCE}"/>
    <cellStyle name="Euro 8 32" xfId="1671" xr:uid="{8CC44990-2DAA-40B1-845A-CE118A004B76}"/>
    <cellStyle name="Euro 8 32 2" xfId="4425" xr:uid="{1D95CDC8-B744-4E06-8F05-B55F9C2496FA}"/>
    <cellStyle name="Euro 8 32 3" xfId="9311" xr:uid="{634FA8AD-235B-404C-9A59-594DFA95C757}"/>
    <cellStyle name="Euro 8 33" xfId="4426" xr:uid="{4ADB46AB-F8A6-4B15-B83E-C9283079819E}"/>
    <cellStyle name="Euro 8 34" xfId="9286" xr:uid="{F2998376-9725-4A69-A473-7F48FAE636BD}"/>
    <cellStyle name="Euro 8 4" xfId="1672" xr:uid="{9CEEE8CD-00A7-4148-B0E4-72AF51F5EFDE}"/>
    <cellStyle name="Euro 8 4 2" xfId="4427" xr:uid="{6E7C16E0-CED9-473A-A2E0-8A83491D24ED}"/>
    <cellStyle name="Euro 8 4 3" xfId="9312" xr:uid="{941BA33B-FBF7-4BA7-A59F-3A66BA7F94C5}"/>
    <cellStyle name="Euro 8 5" xfId="1673" xr:uid="{42B048F6-F019-4327-A384-531870CC4435}"/>
    <cellStyle name="Euro 8 5 2" xfId="4428" xr:uid="{481867B6-CA25-456A-9A32-10A721B9F8BF}"/>
    <cellStyle name="Euro 8 5 3" xfId="9313" xr:uid="{E04510BD-8FF6-4446-A813-6BE731A407C3}"/>
    <cellStyle name="Euro 8 6" xfId="1674" xr:uid="{8AA4DC9F-CC38-4A61-B6AB-4B81E543783B}"/>
    <cellStyle name="Euro 8 6 2" xfId="4429" xr:uid="{F49B7F82-CEFA-49D8-BE03-6431E72B0189}"/>
    <cellStyle name="Euro 8 6 3" xfId="9314" xr:uid="{332E70F3-463D-4958-A8C8-50A2EF40837D}"/>
    <cellStyle name="Euro 8 7" xfId="1675" xr:uid="{E38C22F9-57B0-43E6-918B-7A004DE5D52B}"/>
    <cellStyle name="Euro 8 7 2" xfId="4430" xr:uid="{CAB612EE-2C5C-457E-BE9E-FB2EDF541D72}"/>
    <cellStyle name="Euro 8 7 3" xfId="9315" xr:uid="{941A6C0D-F4B2-4433-94A9-499581DD3717}"/>
    <cellStyle name="Euro 8 8" xfId="1676" xr:uid="{77A76D07-A0FD-4203-B241-7544DD4B27A6}"/>
    <cellStyle name="Euro 8 8 2" xfId="4431" xr:uid="{9DBB811B-6FF5-4892-9770-9C34AF96157A}"/>
    <cellStyle name="Euro 8 8 3" xfId="9316" xr:uid="{FA2291A1-32CC-4DE5-A2EB-0721CFC4745A}"/>
    <cellStyle name="Euro 8 9" xfId="1677" xr:uid="{98242846-C389-4888-9D6F-15662AAF4AF7}"/>
    <cellStyle name="Euro 8 9 2" xfId="4432" xr:uid="{D572A913-3C9C-4E76-9CBD-86B8E2D93194}"/>
    <cellStyle name="Euro 8 9 3" xfId="9317" xr:uid="{96FF1D22-9E13-4EA6-BDA6-E7B230621140}"/>
    <cellStyle name="Euro 9" xfId="1678" xr:uid="{7A28C6A6-502A-4BE4-8A62-E8998DC79BF0}"/>
    <cellStyle name="Euro 9 10" xfId="1679" xr:uid="{813F6457-5EC3-4B2F-B6BA-FAE68A96B13D}"/>
    <cellStyle name="Euro 9 10 2" xfId="4433" xr:uid="{28B1A859-BEB0-488D-A876-39E829C2264D}"/>
    <cellStyle name="Euro 9 10 3" xfId="9319" xr:uid="{8FCA1B4A-880A-4B2D-8A3C-95A6155FC71C}"/>
    <cellStyle name="Euro 9 11" xfId="1680" xr:uid="{BA54A3D8-658E-454F-8C8A-2AFD4EBECB59}"/>
    <cellStyle name="Euro 9 11 2" xfId="4434" xr:uid="{7D9037FB-8D9D-40C9-9BF2-18557D817EF8}"/>
    <cellStyle name="Euro 9 11 3" xfId="9320" xr:uid="{C2D5D2E9-6887-4D16-AE53-319C57FF7CE9}"/>
    <cellStyle name="Euro 9 12" xfId="1681" xr:uid="{E9C18514-2277-4682-8BD3-5B3644EADDE6}"/>
    <cellStyle name="Euro 9 12 2" xfId="4435" xr:uid="{4393BB74-F4F9-48BC-8CB4-94AFEC588EC2}"/>
    <cellStyle name="Euro 9 12 3" xfId="9321" xr:uid="{C6C6FE19-2C1E-4B7C-BDF9-658F22059AEA}"/>
    <cellStyle name="Euro 9 13" xfId="1682" xr:uid="{69778DCE-8B89-4583-B2E9-D7898DC26674}"/>
    <cellStyle name="Euro 9 13 2" xfId="4436" xr:uid="{E8E511F2-723D-470B-B822-818CD5224028}"/>
    <cellStyle name="Euro 9 13 3" xfId="9322" xr:uid="{81202C67-0B0F-45E1-B978-F47C3F68E8E3}"/>
    <cellStyle name="Euro 9 14" xfId="1683" xr:uid="{A74F7200-80CF-4DC8-A1B6-DCC03539A390}"/>
    <cellStyle name="Euro 9 14 2" xfId="4437" xr:uid="{C336796C-84D0-41EA-8C15-D83FF896FBD3}"/>
    <cellStyle name="Euro 9 14 3" xfId="9323" xr:uid="{68FA5B78-3193-47D5-8B53-07040FDB77BC}"/>
    <cellStyle name="Euro 9 15" xfId="1684" xr:uid="{DCF4DBB7-1B06-473B-AEDB-E66BEB1377CE}"/>
    <cellStyle name="Euro 9 15 2" xfId="4438" xr:uid="{86E89694-27F7-44D2-AEBD-3059BD90C913}"/>
    <cellStyle name="Euro 9 15 3" xfId="9324" xr:uid="{DA45C6D3-84E9-46BB-BD7F-51EAA2340242}"/>
    <cellStyle name="Euro 9 16" xfId="1685" xr:uid="{A0C4CB08-C7D8-4F33-B17A-0F4659AB2A30}"/>
    <cellStyle name="Euro 9 16 2" xfId="4439" xr:uid="{9B9C51C9-B5D0-4037-8258-B9F4DE97DD47}"/>
    <cellStyle name="Euro 9 16 3" xfId="9325" xr:uid="{B2CB8E0C-5E9F-4593-ADCE-BBBD5455A062}"/>
    <cellStyle name="Euro 9 17" xfId="1686" xr:uid="{BF43300E-88F5-4E88-816F-E444F722E01C}"/>
    <cellStyle name="Euro 9 17 2" xfId="4440" xr:uid="{65C8D4E6-C468-4D90-9198-F83D0EED137F}"/>
    <cellStyle name="Euro 9 17 3" xfId="9326" xr:uid="{7B8E1736-712F-4258-A386-DCA106FA0E6B}"/>
    <cellStyle name="Euro 9 18" xfId="1687" xr:uid="{A7B28353-832D-49E6-8726-8048CC28D4D5}"/>
    <cellStyle name="Euro 9 18 2" xfId="4441" xr:uid="{058A0E6F-47B2-4CB1-B4D2-55507DBFD806}"/>
    <cellStyle name="Euro 9 18 3" xfId="9327" xr:uid="{268484DC-96D0-463F-8CCB-F66A8B82D4B6}"/>
    <cellStyle name="Euro 9 19" xfId="1688" xr:uid="{B1D0FE91-0D68-4894-A668-4D22E476AC2B}"/>
    <cellStyle name="Euro 9 19 2" xfId="4442" xr:uid="{7F55FE08-2925-4A4F-8754-E9D40E1AF45E}"/>
    <cellStyle name="Euro 9 19 3" xfId="9328" xr:uid="{7462243F-40E5-499B-8D07-6745033C6D98}"/>
    <cellStyle name="Euro 9 2" xfId="1689" xr:uid="{C26BAA79-FE1C-428B-9331-91CC99F69FD6}"/>
    <cellStyle name="Euro 9 2 2" xfId="4443" xr:uid="{FCD6FC2D-724B-45CE-B088-D3A93258CE91}"/>
    <cellStyle name="Euro 9 2 3" xfId="9329" xr:uid="{6F2AAD1A-A84A-4F6F-AFB8-4A4FB0FDA4CB}"/>
    <cellStyle name="Euro 9 20" xfId="1690" xr:uid="{5B24CF86-12E8-4F15-8AC6-23BEA1FBC257}"/>
    <cellStyle name="Euro 9 20 2" xfId="4444" xr:uid="{25AC5BE4-298A-4AD8-B554-44A85CC2A021}"/>
    <cellStyle name="Euro 9 20 3" xfId="9330" xr:uid="{EEE42C55-BF60-46C5-83E6-9C89293A27BE}"/>
    <cellStyle name="Euro 9 21" xfId="1691" xr:uid="{CACFFA04-9195-4D1F-ACB4-0A103D9C5D0D}"/>
    <cellStyle name="Euro 9 21 2" xfId="4445" xr:uid="{409B9AE2-682C-4B52-A2FE-C461C3F34ADE}"/>
    <cellStyle name="Euro 9 21 3" xfId="9331" xr:uid="{98DFA425-8B18-4683-9F8C-D40D71B40BC3}"/>
    <cellStyle name="Euro 9 22" xfId="1692" xr:uid="{3D5C07F1-7239-45C8-ABCD-54FDB86E9D37}"/>
    <cellStyle name="Euro 9 22 2" xfId="4446" xr:uid="{ACDF8A6E-4D1F-4AD2-BFD2-496636C9631C}"/>
    <cellStyle name="Euro 9 22 3" xfId="9332" xr:uid="{656EBC7E-D4C3-4356-8ECA-ACFC68676BC9}"/>
    <cellStyle name="Euro 9 23" xfId="1693" xr:uid="{7C9EECEE-F437-4FD0-B9FE-17046F4EF9F6}"/>
    <cellStyle name="Euro 9 23 2" xfId="4447" xr:uid="{E6C56380-B68C-474C-9471-40B17928DC88}"/>
    <cellStyle name="Euro 9 23 3" xfId="9333" xr:uid="{B274532A-9EC7-4ACA-A559-18DB810DDFF0}"/>
    <cellStyle name="Euro 9 24" xfId="1694" xr:uid="{70F8EE95-D1EC-4CA4-A61D-29F07150D6B8}"/>
    <cellStyle name="Euro 9 24 2" xfId="4448" xr:uid="{0789F1A9-FFDF-40DC-B5DD-9AC2F15E4B95}"/>
    <cellStyle name="Euro 9 24 3" xfId="9334" xr:uid="{FB3252D3-A8CB-4DE2-83F9-396B11060E22}"/>
    <cellStyle name="Euro 9 25" xfId="1695" xr:uid="{262F8FD5-BB69-40D5-A6DD-B9808D3001E4}"/>
    <cellStyle name="Euro 9 25 2" xfId="4449" xr:uid="{457CC815-4384-4BAE-B1E0-B99516C12CF8}"/>
    <cellStyle name="Euro 9 25 3" xfId="9335" xr:uid="{D3A166D7-9310-406F-93F0-991D4D52C5BA}"/>
    <cellStyle name="Euro 9 26" xfId="1696" xr:uid="{409AFF45-2867-4134-AEDA-DE4CCFBA91E3}"/>
    <cellStyle name="Euro 9 26 2" xfId="4450" xr:uid="{98C1B9EF-08A9-46AF-A0F2-7362F4C00154}"/>
    <cellStyle name="Euro 9 26 3" xfId="9336" xr:uid="{D2A3203B-C014-490C-A245-C1B6050AB7CB}"/>
    <cellStyle name="Euro 9 27" xfId="1697" xr:uid="{6C87FAFC-26E8-49E4-9EF5-AC6443E86472}"/>
    <cellStyle name="Euro 9 27 2" xfId="4451" xr:uid="{76AA09A0-EBD4-47CE-B4AA-26D26E9AA036}"/>
    <cellStyle name="Euro 9 27 3" xfId="9337" xr:uid="{A2F8D402-C127-4712-BB03-2442614F6718}"/>
    <cellStyle name="Euro 9 28" xfId="1698" xr:uid="{4B9BE024-473A-4B33-8FC1-2764AF6B8B8A}"/>
    <cellStyle name="Euro 9 28 2" xfId="4452" xr:uid="{4419BEF8-76A6-4D89-9376-34893B030B08}"/>
    <cellStyle name="Euro 9 28 3" xfId="9338" xr:uid="{F561E537-FF6F-4391-8C7F-6F43D346EDBA}"/>
    <cellStyle name="Euro 9 29" xfId="1699" xr:uid="{2F963873-C4AF-4410-B2F2-017D04274D34}"/>
    <cellStyle name="Euro 9 29 2" xfId="4453" xr:uid="{1675869C-91A4-4309-A37F-8A43A11EA40B}"/>
    <cellStyle name="Euro 9 29 3" xfId="9339" xr:uid="{B0F65951-959F-4508-9F49-41B1FE450D9E}"/>
    <cellStyle name="Euro 9 3" xfId="1700" xr:uid="{C9339148-D38D-4290-B814-68BD63120F35}"/>
    <cellStyle name="Euro 9 3 2" xfId="4454" xr:uid="{322174FE-8A06-4171-89F3-E436451EE245}"/>
    <cellStyle name="Euro 9 3 3" xfId="9340" xr:uid="{1B31093F-EE23-45BF-9FAC-12CF3EA511E0}"/>
    <cellStyle name="Euro 9 30" xfId="1701" xr:uid="{7088C6C8-D23F-4003-83B6-7B938484DC89}"/>
    <cellStyle name="Euro 9 30 2" xfId="4455" xr:uid="{B3E33D8B-1A4A-4627-A763-954E83BDA876}"/>
    <cellStyle name="Euro 9 30 3" xfId="9341" xr:uid="{C8CA8DCF-10AF-452B-BF79-6DC587085A06}"/>
    <cellStyle name="Euro 9 31" xfId="1702" xr:uid="{7FE8AF91-96EC-4049-B88A-5D67FBE82335}"/>
    <cellStyle name="Euro 9 31 2" xfId="4456" xr:uid="{38620003-AE8A-453A-9131-3330E937DEDD}"/>
    <cellStyle name="Euro 9 31 3" xfId="9342" xr:uid="{32AA3658-63A2-4FEC-90DB-1E25ABEBC2CD}"/>
    <cellStyle name="Euro 9 32" xfId="1703" xr:uid="{567ECF11-B83F-4DC8-80F0-75676C0BCDC4}"/>
    <cellStyle name="Euro 9 32 2" xfId="4457" xr:uid="{280F4605-12C4-437F-85E5-7625A1850CE2}"/>
    <cellStyle name="Euro 9 32 3" xfId="9343" xr:uid="{2DE35EB3-6017-456E-9413-1E8E56AAED36}"/>
    <cellStyle name="Euro 9 33" xfId="4458" xr:uid="{E4EBF0B0-9580-4762-9FE6-E70DECBA357F}"/>
    <cellStyle name="Euro 9 34" xfId="9318" xr:uid="{5AAC01E8-E44C-46C6-B782-62BE95FD5F72}"/>
    <cellStyle name="Euro 9 4" xfId="1704" xr:uid="{4C8DD62D-A961-4183-885D-E581B62677EA}"/>
    <cellStyle name="Euro 9 4 2" xfId="4459" xr:uid="{77BDC474-61AD-4152-9DF8-E1A09B488EAE}"/>
    <cellStyle name="Euro 9 4 3" xfId="9344" xr:uid="{B3FB01AC-290B-42B8-8969-A4AA114325E5}"/>
    <cellStyle name="Euro 9 5" xfId="1705" xr:uid="{C5DC2A02-BBC1-40E5-BAEA-1CF9FDF0EFFA}"/>
    <cellStyle name="Euro 9 5 2" xfId="4460" xr:uid="{2ED82BD8-FBC3-4FE7-91ED-2D34B9F4BFBD}"/>
    <cellStyle name="Euro 9 5 3" xfId="9345" xr:uid="{01A6C2FA-7FBA-4658-949D-7EA25622CE81}"/>
    <cellStyle name="Euro 9 6" xfId="1706" xr:uid="{A2D662AF-8503-4163-A874-690ACF86B390}"/>
    <cellStyle name="Euro 9 6 2" xfId="4461" xr:uid="{105FA60D-2D15-4441-9F6F-F7211ACE2E5F}"/>
    <cellStyle name="Euro 9 6 3" xfId="9346" xr:uid="{3182AB87-59AE-4D61-A439-3F29B801D4CE}"/>
    <cellStyle name="Euro 9 7" xfId="1707" xr:uid="{50BDFAD1-5C19-4120-96D3-FE8D4914830B}"/>
    <cellStyle name="Euro 9 7 2" xfId="4462" xr:uid="{5C018E41-7D92-4E82-8FEB-4FC6AD44F6D8}"/>
    <cellStyle name="Euro 9 7 3" xfId="9347" xr:uid="{6E4D57DF-0187-48FE-8B3E-98CAE3CEE9DF}"/>
    <cellStyle name="Euro 9 8" xfId="1708" xr:uid="{DB561190-F638-4164-A4A6-20A6C9929EC9}"/>
    <cellStyle name="Euro 9 8 2" xfId="4463" xr:uid="{76F7EF40-9D38-40E0-9810-E4C49ABADE0B}"/>
    <cellStyle name="Euro 9 8 3" xfId="9348" xr:uid="{D3B6308A-CA0A-47A4-9C76-C9C7B544B4FD}"/>
    <cellStyle name="Euro 9 9" xfId="1709" xr:uid="{80BD7C60-B960-4A30-9EB7-32B8AEC86438}"/>
    <cellStyle name="Euro 9 9 2" xfId="4464" xr:uid="{BAB08DAB-4C8E-4B24-873E-6FE98C2FB6CE}"/>
    <cellStyle name="Euro 9 9 3" xfId="9349" xr:uid="{194354C6-834B-4BDB-BCDB-AF81E5E8B0D2}"/>
    <cellStyle name="Euro_2011 Product Franchise Mapping" xfId="1710" xr:uid="{A9368A58-A7DB-497F-8978-A55AD2DB983A}"/>
    <cellStyle name="Explanatory Text 2" xfId="1711" xr:uid="{A8B65E46-57B1-4844-B8C9-D2F96AE39220}"/>
    <cellStyle name="Explanatory Text 2 2" xfId="9350" xr:uid="{1F6D6562-EDB2-465A-82A1-A7B1F57241D8}"/>
    <cellStyle name="Explanatory Text 3" xfId="1712" xr:uid="{E452B73D-F38B-49D2-8039-5BF4170432A8}"/>
    <cellStyle name="Explanatory Text 3 2" xfId="9351" xr:uid="{6FEF18D6-8643-4D8F-8C8E-51E0ADC8048F}"/>
    <cellStyle name="Explanatory Text 4" xfId="4465" xr:uid="{62D28908-9B09-487C-8ABB-D554BE5895DD}"/>
    <cellStyle name="Explanatory Text 5" xfId="166" xr:uid="{0E1CC776-B897-4FAC-8E27-249006378C58}"/>
    <cellStyle name="finals" xfId="4466" xr:uid="{7046743B-30DE-4661-83E9-2A9957822071}"/>
    <cellStyle name="Fixed" xfId="4467" xr:uid="{84E79F2B-8DA6-4C00-9176-FE899F1CB43C}"/>
    <cellStyle name="Fixed [0]" xfId="4468" xr:uid="{424CC496-609B-4F1F-88EE-0E292241DB1E}"/>
    <cellStyle name="Fixed_Model Inputs" xfId="4469" xr:uid="{460A1F64-325D-438F-B7DD-7CA7077EC4E3}"/>
    <cellStyle name="Fixed0" xfId="4470" xr:uid="{083F5EA2-DAF0-40E9-A4E0-2683B9076338}"/>
    <cellStyle name="FOOTER - Style1" xfId="4471" xr:uid="{8D677669-6621-448D-9CF9-60BBFEB0260D}"/>
    <cellStyle name="Footnote" xfId="4472" xr:uid="{081F26A9-8CC6-4123-9B80-F8C5D99A736F}"/>
    <cellStyle name="ForecastInput" xfId="4473" xr:uid="{D1BD2D34-D8E0-4CA7-A032-C982DE440252}"/>
    <cellStyle name="Format Number Column" xfId="4474" xr:uid="{A6E0FC53-3473-40BC-96ED-3F15C61EE6AF}"/>
    <cellStyle name="Formulas" xfId="4475" xr:uid="{528F9059-3339-4C80-97AA-CFED1D55EC2B}"/>
    <cellStyle name="g" xfId="4476" xr:uid="{D0C35727-659C-4A76-8A1F-02E3BDA0A469}"/>
    <cellStyle name="Gekoppelde cel" xfId="167" xr:uid="{C2F6CF44-AEB5-4159-8329-C6B9A4F13CB0}"/>
    <cellStyle name="general" xfId="4477" xr:uid="{5B2D4E2B-E915-4BBF-853B-BAA924F56DAD}"/>
    <cellStyle name="Goed" xfId="168" xr:uid="{B2E252BC-61B5-4FA2-89D2-093DE6E28F70}"/>
    <cellStyle name="Good 2" xfId="1713" xr:uid="{25710D9E-32F0-4445-8973-D8F715C1141E}"/>
    <cellStyle name="Good 2 2" xfId="9352" xr:uid="{0A91B112-D499-43AD-9924-618A22E60A7B}"/>
    <cellStyle name="Good 3" xfId="1714" xr:uid="{5F528D4C-F078-447B-99E0-C8A8300A90E6}"/>
    <cellStyle name="Good 3 2" xfId="9353" xr:uid="{B865DF6D-2A04-49BD-B64F-3466F3F73C1B}"/>
    <cellStyle name="Good 4" xfId="2512" xr:uid="{59F66F70-3A06-4381-A63A-1E59514193D5}"/>
    <cellStyle name="Good 5" xfId="2550" xr:uid="{AAAEAC59-F97F-448B-99E1-1FE6BCFF6A65}"/>
    <cellStyle name="Good 6" xfId="169" xr:uid="{1633A451-0B5F-41AA-AEE2-39D3CEF4E8B5}"/>
    <cellStyle name="Green" xfId="4478" xr:uid="{657BE5E8-FFDF-431C-BE1A-1B31882C0052}"/>
    <cellStyle name="Grey" xfId="170" xr:uid="{69AEF214-4BFB-4362-8716-BE8B233DCC4E}"/>
    <cellStyle name="Grey 2" xfId="2544" xr:uid="{18F5E86A-5C53-4627-8D7A-95673ABD2A11}"/>
    <cellStyle name="Grey_Summary by Franchise P1B" xfId="4479" xr:uid="{5AA0B420-B42D-42B8-BCC4-342C2CD5082E}"/>
    <cellStyle name="Gut" xfId="171" xr:uid="{AACFA005-5814-473E-9CFC-7E42929C989F}"/>
    <cellStyle name="Gut 2" xfId="9354" xr:uid="{3DAEA529-044E-44D7-B9D8-BFF0CAD463F0}"/>
    <cellStyle name="h" xfId="4480" xr:uid="{A71668A0-E088-48BE-AD24-3C0DDD310E53}"/>
    <cellStyle name="h_Weekly Market Update-07-04-2003-final" xfId="4481" xr:uid="{626CA78D-FEFA-4CD6-9841-72066DEE41B0}"/>
    <cellStyle name="h2" xfId="4482" xr:uid="{216781FA-961B-4464-B921-811AA79129F3}"/>
    <cellStyle name="hard no" xfId="4483" xr:uid="{E76D5D82-8A14-4C9E-8081-13A7FE4E6CA5}"/>
    <cellStyle name="Hard Percent" xfId="4484" xr:uid="{B990675B-35CF-47B6-B5B6-252EF779F5F3}"/>
    <cellStyle name="hardno" xfId="4485" xr:uid="{7C9BD4BC-C76A-4BBC-A9CD-28A1444AB22F}"/>
    <cellStyle name="Header" xfId="172" xr:uid="{3A0564A6-9B20-48DA-9D13-1722E3572F36}"/>
    <cellStyle name="Header1" xfId="173" xr:uid="{5E4BC166-5D22-48B3-BB24-68FEB5976500}"/>
    <cellStyle name="Header1 2" xfId="9355" xr:uid="{2579E9B7-395F-4E29-9B57-78BF1F87FAE6}"/>
    <cellStyle name="Header2" xfId="174" xr:uid="{5517C604-97B6-4595-9E6B-7CAB23CE3AA6}"/>
    <cellStyle name="Header2 2" xfId="4486" xr:uid="{2FE763DC-5961-4D9A-BC52-B0AE07E1D0DE}"/>
    <cellStyle name="Header2 3" xfId="4487" xr:uid="{5BC7F4AB-21D7-4FA9-89A1-E67DBC07C377}"/>
    <cellStyle name="Header2 4" xfId="9356" xr:uid="{0BD7ECC1-3FBB-47ED-A6B6-5B1C3E669283}"/>
    <cellStyle name="Heading" xfId="4488" xr:uid="{12AD689A-F1CA-4CDE-AA65-F93AE27ADD5E}"/>
    <cellStyle name="Heading 1 2" xfId="1715" xr:uid="{61DC2059-101B-4818-9519-D0212A9BC806}"/>
    <cellStyle name="Heading 1 2 2" xfId="9357" xr:uid="{6AD242AC-9B1D-4779-93E7-1B1D502215F5}"/>
    <cellStyle name="Heading 1 3" xfId="1716" xr:uid="{6C4B60A1-B6C1-4685-8764-63BA0FE46A60}"/>
    <cellStyle name="Heading 1 3 2" xfId="9358" xr:uid="{2FD23126-80CC-454A-942A-C8BF9BC7D2C3}"/>
    <cellStyle name="Heading 1 4" xfId="2513" xr:uid="{F9771717-5032-4EF8-9F02-CEECCC24E419}"/>
    <cellStyle name="Heading 1 5" xfId="175" xr:uid="{4637A29E-9BD6-443C-8DEA-519A98581FF3}"/>
    <cellStyle name="Heading 2 2" xfId="1717" xr:uid="{089E52BB-9207-43B2-BCBE-4C9EBCFA51C3}"/>
    <cellStyle name="Heading 2 2 2" xfId="9359" xr:uid="{488EB151-60E8-4779-8107-56266BBE45A1}"/>
    <cellStyle name="Heading 2 3" xfId="2477" xr:uid="{934B6E0A-83BA-4A9B-A6C1-49223DE15949}"/>
    <cellStyle name="Heading 2 4" xfId="1718" xr:uid="{19EFA5AE-EC9F-4847-A328-E38C678686F9}"/>
    <cellStyle name="Heading 2 4 2" xfId="9360" xr:uid="{C55046A6-3D6E-4972-B4B2-67E843A71FCC}"/>
    <cellStyle name="Heading 2 5" xfId="1719" xr:uid="{74EA7748-FBDB-4390-B1D1-6806E1B6B24C}"/>
    <cellStyle name="Heading 2 5 2" xfId="9361" xr:uid="{8FF195F4-0E3F-44FA-A804-E375EA05450F}"/>
    <cellStyle name="Heading 2 6" xfId="2514" xr:uid="{42849BE5-6619-4843-AF27-5581CD974BD1}"/>
    <cellStyle name="Heading 2 7" xfId="176" xr:uid="{5B0F72FC-2C71-48DE-B1B4-6D7D016DC173}"/>
    <cellStyle name="Heading 3 2" xfId="1720" xr:uid="{D31E5DB6-55AB-4E26-A015-FDFFB62EAD10}"/>
    <cellStyle name="Heading 3 2 2" xfId="9362" xr:uid="{CBFD59C1-7E08-4424-AD65-BC000981A557}"/>
    <cellStyle name="Heading 3 3" xfId="1721" xr:uid="{2B3D54E2-9B08-4631-BB2C-2F65FD6BFF06}"/>
    <cellStyle name="Heading 3 3 2" xfId="9363" xr:uid="{47EBCE02-9F66-43D2-910A-CC7E20E9E05C}"/>
    <cellStyle name="Heading 3 4" xfId="1722" xr:uid="{89418E8A-1365-4A5B-9663-533032FDF666}"/>
    <cellStyle name="Heading 3 4 2" xfId="9364" xr:uid="{98767DB1-BA0E-4E32-87CE-0BCD61CB144D}"/>
    <cellStyle name="Heading 3 5" xfId="177" xr:uid="{FAA84FB8-FADB-4249-82A6-8972A0156989}"/>
    <cellStyle name="Heading 4 2" xfId="1723" xr:uid="{1E72E015-4D93-46E9-A4FC-77D642F658EC}"/>
    <cellStyle name="Heading 4 2 2" xfId="9365" xr:uid="{3D2F0613-229A-4B96-B634-F998C9DD84ED}"/>
    <cellStyle name="Heading 4 3" xfId="1724" xr:uid="{7A4B33A4-0E81-4B90-96C6-32B76DCAE2B6}"/>
    <cellStyle name="Heading 4 3 2" xfId="9366" xr:uid="{1A69D5B0-D9A0-4094-9E0E-58D59E4DDEB3}"/>
    <cellStyle name="Heading 4 4" xfId="1725" xr:uid="{14B8EADE-FEF5-494F-8E15-50EBA4575F12}"/>
    <cellStyle name="Heading 4 4 2" xfId="9367" xr:uid="{253BE9DD-4012-49AA-9A52-A542F5B133A4}"/>
    <cellStyle name="Heading 4 5" xfId="178" xr:uid="{94DC8141-B2BF-4545-976C-0144CE4D955A}"/>
    <cellStyle name="Heading1" xfId="4489" xr:uid="{383D7B59-1BC3-4857-800F-BE9AA0343DF4}"/>
    <cellStyle name="Heading2" xfId="4490" xr:uid="{CF2D4385-7246-4A88-AD99-D6CB4082A835}"/>
    <cellStyle name="Heading3" xfId="4491" xr:uid="{3630E7E0-327B-4508-8508-A445FF2AEBB5}"/>
    <cellStyle name="HeadingS" xfId="4492" xr:uid="{B2147874-047D-45DA-82A1-91374357ED7B}"/>
    <cellStyle name="Headline" xfId="4493" xr:uid="{E180128F-212B-4E84-8E9F-AD8CDA676168}"/>
    <cellStyle name="Hide" xfId="4494" xr:uid="{6409C107-DF64-484A-9A66-EDBB21C4F60A}"/>
    <cellStyle name="HIGHLIGHT" xfId="4495" xr:uid="{FF121126-4A08-41A3-B168-EF7E67F37773}"/>
    <cellStyle name="Hyperlink" xfId="10054" builtinId="8"/>
    <cellStyle name="Hyperlink 2" xfId="4496" xr:uid="{54C5590B-062D-45F3-88AA-B802512B2356}"/>
    <cellStyle name="in" xfId="4497" xr:uid="{C27A0A30-88ED-4062-9F3E-EB30D5456BE7}"/>
    <cellStyle name="IncomeStatement_Summary Pages" xfId="4498" xr:uid="{8A24C9AB-94DB-40FF-889C-2BF2B90B9203}"/>
    <cellStyle name="Incorrecto" xfId="1726" xr:uid="{0D38B5D6-3D8E-4CA1-AF8F-60F16B320CC5}"/>
    <cellStyle name="Incorrecto 2" xfId="9368" xr:uid="{670A8788-22F8-4B09-8B5A-DED948E40578}"/>
    <cellStyle name="Input [yellow]" xfId="180" xr:uid="{CCD6944B-3662-451C-81FD-7469C6C5A613}"/>
    <cellStyle name="Input [yellow] 2" xfId="2545" xr:uid="{6E0E92E7-1562-4567-A8F0-6252DD88A4AA}"/>
    <cellStyle name="Input [yellow] 3" xfId="4500" xr:uid="{5E808AC1-DB03-4440-9F3B-598530CE4021}"/>
    <cellStyle name="Input [yellow]_Summary by Franchise P1B" xfId="4499" xr:uid="{9ECAC4F0-CC0B-4BD8-88D3-DA985C480BEB}"/>
    <cellStyle name="Input 10" xfId="8358" xr:uid="{F5743B8E-8E6D-45FB-B068-3BF5B9D8D90C}"/>
    <cellStyle name="Input 11" xfId="8410" xr:uid="{1B87D82A-BFB5-4D00-B829-5DFBB2EDB695}"/>
    <cellStyle name="Input 12" xfId="8443" xr:uid="{8CF28E3C-FA42-433D-8D6B-332466B5A881}"/>
    <cellStyle name="Input 13" xfId="8715" xr:uid="{8AC9FC2C-469A-4669-BADB-D72AE5BADC6B}"/>
    <cellStyle name="Input 2" xfId="1727" xr:uid="{1A033E19-505B-4FDE-A0A4-6E2194EAD59C}"/>
    <cellStyle name="Input 2 2" xfId="2675" xr:uid="{E760080A-8820-4BFC-B0AE-A9C5EAAA9C17}"/>
    <cellStyle name="Input 2 2 2" xfId="8681" xr:uid="{4C0B73FC-489D-40AA-9422-FDC9E8445328}"/>
    <cellStyle name="Input 2 2 3" xfId="8768" xr:uid="{69FDC8C9-71CA-4B56-9636-F3D2E7B29B4D}"/>
    <cellStyle name="Input 2 3" xfId="9369" xr:uid="{EB2D451A-182C-4BD5-9BDD-B208B0411BFB}"/>
    <cellStyle name="Input 2_Summary by Franchise P1B" xfId="4501" xr:uid="{3F4DF651-303A-498F-8F3C-6ECE98020FFA}"/>
    <cellStyle name="Input 3" xfId="1728" xr:uid="{1BE3E49C-AB7A-4F1A-8D74-713C38782C3B}"/>
    <cellStyle name="Input 3 2" xfId="2676" xr:uid="{C3D7754D-2587-4140-882A-ED03BCE670E7}"/>
    <cellStyle name="Input 3 2 2" xfId="8680" xr:uid="{053D8240-8361-4640-BE64-36F71FD12E6C}"/>
    <cellStyle name="Input 3 2 3" xfId="8406" xr:uid="{978CCB2A-186F-46F7-9908-FE6189F0F96F}"/>
    <cellStyle name="Input 3 3" xfId="9370" xr:uid="{220F488B-1615-44C0-9955-0C0C957893CD}"/>
    <cellStyle name="Input 3_Summary by Franchise P1B" xfId="4502" xr:uid="{1600A62E-EF7C-4C4A-8D4A-27D24FA1EF8E}"/>
    <cellStyle name="Input 4" xfId="4503" xr:uid="{63CBD64D-EC9F-47C7-BBD5-AA0E6568AE6D}"/>
    <cellStyle name="Input 4 2" xfId="8326" xr:uid="{69E5CC47-FAE4-4D7E-B42C-02DA1AB4CF6B}"/>
    <cellStyle name="Input 4 3" xfId="8360" xr:uid="{E0C0BA18-E684-4260-9A87-9D9419B5E394}"/>
    <cellStyle name="Input 5" xfId="4504" xr:uid="{590F2A19-9C48-4B65-80DE-0FCD93DE3880}"/>
    <cellStyle name="Input 5 2" xfId="8421" xr:uid="{5DC3F8C5-F796-439D-8660-7650AFB89911}"/>
    <cellStyle name="Input 5 3" xfId="8375" xr:uid="{A8CCA24E-F711-4F00-B31B-3AE22B18AD84}"/>
    <cellStyle name="Input 6" xfId="8221" xr:uid="{AD760E5B-93F1-4FD1-99A3-9B8FD563C6F4}"/>
    <cellStyle name="Input 6 2" xfId="8373" xr:uid="{CC93EA56-BEFB-4CB6-9CB6-76E5BB84638D}"/>
    <cellStyle name="Input 6 3" xfId="8413" xr:uid="{A62A6A1F-CDEF-456C-90FF-1F575C73C310}"/>
    <cellStyle name="Input 7" xfId="179" xr:uid="{533D47A4-E9D6-42BF-8898-AF37AF344044}"/>
    <cellStyle name="Input 8" xfId="8272" xr:uid="{51335DDA-CE05-4BFB-948A-75EF1B857193}"/>
    <cellStyle name="Input 9" xfId="8782" xr:uid="{4520CC10-4B22-4343-921D-7971D792F1B4}"/>
    <cellStyle name="Input Cells" xfId="4505" xr:uid="{98FE9B2C-F055-46CA-BB9C-CCDE2E270582}"/>
    <cellStyle name="Input Currency" xfId="4506" xr:uid="{37DA579D-1056-42B7-8572-29940BCF9B2C}"/>
    <cellStyle name="Input Date" xfId="4507" xr:uid="{B048FAEE-27F4-4F3B-B807-ABB76F148B67}"/>
    <cellStyle name="Input Fixed [0]" xfId="4508" xr:uid="{D18F2DA1-9CF9-4FB1-B4BC-9E320794CB95}"/>
    <cellStyle name="Input Normal" xfId="4509" xr:uid="{3F5249F2-E581-4EA1-8EA3-4F11B023593D}"/>
    <cellStyle name="Input Percent" xfId="4510" xr:uid="{F23A6F89-2ABD-498A-9B1A-891E790F9527}"/>
    <cellStyle name="Input Percent [2]" xfId="4511" xr:uid="{93F08B40-82AF-4CF5-BB1B-39E6E9BE0F5F}"/>
    <cellStyle name="Input Percent_Nash Finch Cap." xfId="4512" xr:uid="{D8BA900F-E249-425A-A98A-9A3DA8E27B41}"/>
    <cellStyle name="Input Titles" xfId="4513" xr:uid="{B99D3E30-795F-4A05-8BB0-051D8BEA3A54}"/>
    <cellStyle name="InputBlueFont" xfId="4514" xr:uid="{B432725A-1C1A-43F6-880A-F2B29B2FCC2B}"/>
    <cellStyle name="InputBlueFontLocked" xfId="4515" xr:uid="{51FB78AC-9B0A-441F-815F-CAC7631DF684}"/>
    <cellStyle name="InputKeepColour" xfId="4516" xr:uid="{84954435-0FDF-4B62-95F5-C99632E2563C}"/>
    <cellStyle name="InputKeepPale" xfId="4517" xr:uid="{593AB6E3-3B44-4C3B-93B5-09BC5430FC90}"/>
    <cellStyle name="InputRedFont" xfId="4518" xr:uid="{4DFDC183-AF49-4F9E-AD77-D505EA277BF8}"/>
    <cellStyle name="Inputs" xfId="4519" xr:uid="{FE3990C7-5282-4AB4-8A3E-AC305DF05AB4}"/>
    <cellStyle name="Input-Text Only" xfId="4520" xr:uid="{C9700197-062F-4A06-A071-CA34C148F993}"/>
    <cellStyle name="InputVariColour" xfId="4521" xr:uid="{B1B9F00D-392E-4611-9905-282D859491AA}"/>
    <cellStyle name="Integer" xfId="4522" xr:uid="{6493A444-040A-4E3A-819F-B7FECB3BAF0B}"/>
    <cellStyle name="Invoer" xfId="181" xr:uid="{030527FE-637B-4B66-A8E9-1DCD5F87D426}"/>
    <cellStyle name="Invoer 2" xfId="2677" xr:uid="{DE5C26FB-D5F0-4366-B903-A2BAAE0D0D91}"/>
    <cellStyle name="Invoer 2 2" xfId="8679" xr:uid="{79C787AD-1206-4517-84A4-7CFCC7F0890A}"/>
    <cellStyle name="Invoer 2 3" xfId="8481" xr:uid="{2ED12B2B-2C36-4674-8450-63004E921F49}"/>
    <cellStyle name="Item" xfId="4523" xr:uid="{9CD8AAE2-213B-4E71-9B41-B0F0CE2EF06F}"/>
    <cellStyle name="Items_Optional" xfId="4524" xr:uid="{3E693F8B-6010-46F8-9BDC-9EB181850835}"/>
    <cellStyle name="ItemTypeClass" xfId="4525" xr:uid="{2D4CB12D-28BF-44EB-B900-86DE720611E1}"/>
    <cellStyle name="ItemTypeClass 2" xfId="8357" xr:uid="{64C37E8D-DCD6-410B-B7B5-5361CC64912F}"/>
    <cellStyle name="ItemTypeClass 3" xfId="8377" xr:uid="{65B3BC7A-6851-46E1-8FE5-B1724F1CFA72}"/>
    <cellStyle name="jon" xfId="4526" xr:uid="{6D1713CE-E0AF-47B4-BCF3-A7757C808F00}"/>
    <cellStyle name="Komma 2" xfId="4527" xr:uid="{F8053E1E-4C5F-4EB6-A8C7-92B367116281}"/>
    <cellStyle name="Kop 1" xfId="182" xr:uid="{476E08FE-82A2-4079-8B55-CCDEBF2966BE}"/>
    <cellStyle name="Kop 2" xfId="183" xr:uid="{1D47649D-7D10-423C-A300-07E0BFC3BECA}"/>
    <cellStyle name="Kop 3" xfId="184" xr:uid="{B479C4A7-C43F-4A5F-82CD-98841CB10F5F}"/>
    <cellStyle name="Kop 4" xfId="185" xr:uid="{4FC565D6-CA67-490C-AB94-56EF36C10E9B}"/>
    <cellStyle name="KP_Normal" xfId="4528" xr:uid="{A573B810-D616-4540-A98A-84E56A5A8E14}"/>
    <cellStyle name="KPMG Heading 1" xfId="4529" xr:uid="{9206B004-9776-483F-9950-57B2245495E7}"/>
    <cellStyle name="KPMG Heading 2" xfId="4530" xr:uid="{E3F9F9D3-66CF-4918-B129-9A232DEBF793}"/>
    <cellStyle name="KPMG Heading 3" xfId="4531" xr:uid="{A29710EC-766E-41B7-892A-E453478EBE1D}"/>
    <cellStyle name="KPMG Heading 4" xfId="4532" xr:uid="{B7EABF5E-3089-4C93-BE7D-849E52DE09D3}"/>
    <cellStyle name="KPMG Normal" xfId="4533" xr:uid="{53F4A11B-8BD4-4359-A7C2-DC5C3289CAFC}"/>
    <cellStyle name="KPMG Normal Text" xfId="4534" xr:uid="{A967EB05-A42B-4369-AFE6-6BF4DF8CC703}"/>
    <cellStyle name="Labels - Style3" xfId="1729" xr:uid="{4C7D7A79-9B3F-42BA-A80D-84A5931D2FC1}"/>
    <cellStyle name="Labels - Style3 2" xfId="2678" xr:uid="{297BBC31-9374-44D2-A9FB-D2FDA628F39A}"/>
    <cellStyle name="Labels - Style3 2 2" xfId="8678" xr:uid="{AF85AF3C-9B11-4B2F-87E1-C13ACF3B43A6}"/>
    <cellStyle name="Labels - Style3 2 3" xfId="8284" xr:uid="{9C698501-0769-4BD8-B96F-713FA9580B89}"/>
    <cellStyle name="Labels - Style3 3" xfId="8236" xr:uid="{83900F1B-FFBB-4A52-A09E-168F926FFB82}"/>
    <cellStyle name="Labels - Style3 3 2" xfId="8371" xr:uid="{00CFE62F-2F20-481D-9C22-52120B0AEDCF}"/>
    <cellStyle name="Labels - Style3 3 3" xfId="8290" xr:uid="{F497A194-EE04-4B97-8DF9-E4058F375423}"/>
    <cellStyle name="Labels - Style3 4" xfId="9371" xr:uid="{97767DFF-96B4-4578-BF5E-D4973654A906}"/>
    <cellStyle name="Labels - Style3_Summary by Franchise P1B" xfId="4535" xr:uid="{35326FE4-E3FF-4FA1-BA6B-7B2003BC7FCC}"/>
    <cellStyle name="Large Page Heading" xfId="4536" xr:uid="{C0753DC1-525D-4A16-8483-419C06D6B530}"/>
    <cellStyle name="lb" xfId="4537" xr:uid="{DA70DF16-AF04-461C-B14B-B02D02B0B794}"/>
    <cellStyle name="lborder" xfId="4538" xr:uid="{0D230D36-C78C-4925-8C16-145C7688C249}"/>
    <cellStyle name="LeftSubtitle" xfId="4539" xr:uid="{C3556A8E-9815-431C-99A7-9F67CF07E40E}"/>
    <cellStyle name="LineBottom" xfId="4540" xr:uid="{D4A48E94-8336-4FB6-87AE-0723104CC609}"/>
    <cellStyle name="LineItem" xfId="4541" xr:uid="{9D50DE5E-C914-4DA1-8D16-DA0B2A0E4E3B}"/>
    <cellStyle name="LineTop" xfId="4542" xr:uid="{DDDA3538-9215-4C33-BE9E-D614C63D1DE5}"/>
    <cellStyle name="LineTop 2" xfId="8420" xr:uid="{F00F7612-CEFF-479E-8BBE-7E3A12B3642C}"/>
    <cellStyle name="LineTop 3" xfId="8716" xr:uid="{695CA358-867F-4D49-B63C-64B3E683CAC0}"/>
    <cellStyle name="Link Currency (0)" xfId="4543" xr:uid="{5BA5289B-E2D0-4B90-82B7-432E1C15E617}"/>
    <cellStyle name="Link Currency (2)" xfId="4544" xr:uid="{B8FDD049-BF29-4188-8AF0-25571CBABC9F}"/>
    <cellStyle name="Link Units (0)" xfId="4545" xr:uid="{0BCA6CD6-3F04-47BF-87C3-913C2AC27913}"/>
    <cellStyle name="Link Units (1)" xfId="4546" xr:uid="{0C39AA19-FBEF-4011-BA58-C5AF4100CB4F}"/>
    <cellStyle name="Link Units (2)" xfId="4547" xr:uid="{03B9C577-9327-4D95-AE50-09AA931D7D3C}"/>
    <cellStyle name="Linked Cell 2" xfId="1730" xr:uid="{DFBE5D2A-2C94-4EAF-AE7A-8D58E1733809}"/>
    <cellStyle name="Linked Cell 2 2" xfId="9372" xr:uid="{E281A977-3387-4815-8159-4E227C193C07}"/>
    <cellStyle name="Linked Cell 3" xfId="1731" xr:uid="{5EDB918D-D207-4566-986B-9E12885B385D}"/>
    <cellStyle name="Linked Cell 3 2" xfId="9373" xr:uid="{241BA7B7-C26B-4D7D-AD91-2DC9286F0E02}"/>
    <cellStyle name="Linked Cell 4" xfId="4548" xr:uid="{41448AD1-E89D-410F-A1F7-CF2659D344E5}"/>
    <cellStyle name="Linked Cell 5" xfId="186" xr:uid="{CF6077DA-679A-4FF8-A964-1A0507550831}"/>
    <cellStyle name="Linked Cells" xfId="4549" xr:uid="{11EC9D5B-126C-47A0-91C7-55198DE660FF}"/>
    <cellStyle name="m" xfId="4550" xr:uid="{6553710F-307F-444A-9EEA-4011F2850ED9}"/>
    <cellStyle name="m1" xfId="4551" xr:uid="{51966FDD-2064-44EE-8078-676916400998}"/>
    <cellStyle name="m2" xfId="4552" xr:uid="{9E058136-C742-4D78-B8AE-87A944BBF10E}"/>
    <cellStyle name="m3" xfId="4553" xr:uid="{1E6E9941-8485-4C8E-9A38-FC01C1F59213}"/>
    <cellStyle name="Margin" xfId="4554" xr:uid="{77289476-B46B-445D-936E-DC19602345BF}"/>
    <cellStyle name="Margin with x [1]" xfId="4555" xr:uid="{7C25BB4C-3A39-49AF-81BA-C9D9B18C6CD5}"/>
    <cellStyle name="Margin without x [1]" xfId="4556" xr:uid="{33C10C67-29FB-4C24-874C-E7C2612712F3}"/>
    <cellStyle name="Miles" xfId="4557" xr:uid="{2C06F260-518B-4734-A9A4-3F85F141221C}"/>
    <cellStyle name="Millares [0]_pldt" xfId="4558" xr:uid="{8D3CB363-2D83-47FF-8ECB-1BF90EE20F88}"/>
    <cellStyle name="Millares_Hoja1" xfId="1732" xr:uid="{4A0FD6AA-4410-49E5-9899-5D88E6E977C0}"/>
    <cellStyle name="Milliers [0]_!!!GO" xfId="4559" xr:uid="{8A7681E9-DB44-470A-AF44-7A72BD616113}"/>
    <cellStyle name="Milliers 10" xfId="1733" xr:uid="{5D752850-ECA7-44DA-A685-B4C7B77974CB}"/>
    <cellStyle name="Milliers 11" xfId="1734" xr:uid="{99F0F035-2608-4F17-AD63-35F0F8A68709}"/>
    <cellStyle name="Milliers 12" xfId="1735" xr:uid="{6DA988DF-8602-442B-A412-D50831DA10E6}"/>
    <cellStyle name="Milliers 13" xfId="1736" xr:uid="{BF24EE6E-45FB-4879-A07D-5713AB81FBEE}"/>
    <cellStyle name="Milliers 14" xfId="1737" xr:uid="{AFE81575-B7A8-4F6E-867B-B1B70C80506A}"/>
    <cellStyle name="Milliers 15" xfId="1738" xr:uid="{43F83AD5-FEA8-4A26-90AF-CE97DC4053D6}"/>
    <cellStyle name="Milliers 16" xfId="1739" xr:uid="{B6DFE25E-5376-491E-A726-0816927F3274}"/>
    <cellStyle name="Milliers 17" xfId="1740" xr:uid="{5DA9A3BA-AEA8-4D34-B795-43EDC896D9EE}"/>
    <cellStyle name="Milliers 18" xfId="1741" xr:uid="{BB995C8C-845F-4A03-A706-9E260DBFBF67}"/>
    <cellStyle name="Milliers 19" xfId="1742" xr:uid="{F5B83EF3-327E-4D63-9B97-B90F23852ABB}"/>
    <cellStyle name="Milliers 2" xfId="1743" xr:uid="{0DDA4DC4-FE24-4FB2-86A7-F730071444E0}"/>
    <cellStyle name="Milliers 2 2" xfId="1744" xr:uid="{F62DE63E-ACDE-4FDA-8DBD-53C1190068AB}"/>
    <cellStyle name="Milliers 2 2 2" xfId="2596" xr:uid="{FDC12450-79D2-463C-9B03-E8FCB905EA62}"/>
    <cellStyle name="Milliers 2 2 3" xfId="9374" xr:uid="{608D2DCE-48A2-47E7-9FBB-D5563AA57E7D}"/>
    <cellStyle name="Milliers 2 3" xfId="8260" xr:uid="{7941B971-B117-4D41-A71E-688A714106BD}"/>
    <cellStyle name="Milliers 20" xfId="1745" xr:uid="{C148ACD3-F420-4EDD-8AE0-BAE0F865AC6F}"/>
    <cellStyle name="Milliers 3" xfId="1746" xr:uid="{1FBEFA41-D6D4-484E-94AF-0DAA0FCA6F27}"/>
    <cellStyle name="Milliers 3 2" xfId="1747" xr:uid="{CC0A1E32-BDB0-4351-82A8-DBCC04AEA503}"/>
    <cellStyle name="Milliers 3 2 11" xfId="2597" xr:uid="{E52B74C3-920F-4A69-9FF5-F1ED1412B1DC}"/>
    <cellStyle name="Milliers 3 2 12" xfId="2598" xr:uid="{2D92B262-2EE4-4CFB-985E-0E9CE8F89FF6}"/>
    <cellStyle name="Milliers 3 2 13" xfId="2599" xr:uid="{DA25B889-C612-4836-975F-8F658B981ED6}"/>
    <cellStyle name="Milliers 3 2 4" xfId="2600" xr:uid="{37558690-1C07-4981-966E-8D500BC5C6C3}"/>
    <cellStyle name="Milliers 3 2 7" xfId="2601" xr:uid="{9BBA5A0C-6A3C-4237-AAF2-A49E6B03E7C1}"/>
    <cellStyle name="Milliers 3 2 9" xfId="2602" xr:uid="{27C76445-E2DC-4EA2-B219-A282FC374DA0}"/>
    <cellStyle name="Milliers 4" xfId="1748" xr:uid="{7E7ABCB0-8BCA-498C-8F93-D26244F18DBC}"/>
    <cellStyle name="Milliers 5" xfId="1749" xr:uid="{85FACA92-0D7F-49C5-B0C4-A5C696E447A6}"/>
    <cellStyle name="Milliers 5 2" xfId="1750" xr:uid="{F0DC5F64-D0A6-4675-9C63-49E4F75D812F}"/>
    <cellStyle name="Milliers 5 3" xfId="1751" xr:uid="{416D2A79-4607-4868-8AE6-2834A6A70C9A}"/>
    <cellStyle name="Milliers 5 4" xfId="1752" xr:uid="{8080BCD5-6923-4B5E-8AA4-CB17AEFCA278}"/>
    <cellStyle name="Milliers 5 5" xfId="1753" xr:uid="{1AACCB72-5402-4BD3-A5AB-3CC2EF0B419A}"/>
    <cellStyle name="Milliers 5 6" xfId="1754" xr:uid="{CCC5BE76-9D77-42D3-9F4B-43913E6536B8}"/>
    <cellStyle name="Milliers 5 7" xfId="1755" xr:uid="{19FA51A5-F713-4861-A34F-7A158D2150EA}"/>
    <cellStyle name="Milliers 5 8" xfId="1756" xr:uid="{9CF86BB0-7F8C-4AA8-BDC3-1464C14E6278}"/>
    <cellStyle name="Milliers 5 9" xfId="1757" xr:uid="{411D1363-5A1F-49E9-BF1D-946EF18B21A5}"/>
    <cellStyle name="Milliers 6" xfId="1758" xr:uid="{954C6BEE-3E0B-47DF-A646-C38765D8974A}"/>
    <cellStyle name="Milliers 7" xfId="1759" xr:uid="{329DF8E0-9D9E-42B5-A802-88F360F40A84}"/>
    <cellStyle name="Milliers 8" xfId="1760" xr:uid="{1E53832A-8078-4BC6-A713-FD22BC398C9C}"/>
    <cellStyle name="Milliers 8 10" xfId="2603" xr:uid="{FF4DD570-BFE2-410A-962D-082246411652}"/>
    <cellStyle name="Milliers 8 11" xfId="2604" xr:uid="{B16D2D96-CAE4-489F-9AB4-E2B56EEF3BEB}"/>
    <cellStyle name="Milliers 8 12" xfId="2605" xr:uid="{E3FA6AFB-35FB-47E5-8A88-57203241A312}"/>
    <cellStyle name="Milliers 8 2" xfId="1761" xr:uid="{427D52EF-701D-4DB2-94BB-F025374E3F9E}"/>
    <cellStyle name="Milliers 8 3" xfId="1762" xr:uid="{D1A7DF5C-F092-4FD4-B4BD-49CA83DDAC2F}"/>
    <cellStyle name="Milliers 8 4" xfId="1763" xr:uid="{CE0B8EF4-37A8-423B-B693-62C8FB78452A}"/>
    <cellStyle name="Milliers 8 5" xfId="1764" xr:uid="{509362A3-0C43-4126-83AA-4F6379FDF0C5}"/>
    <cellStyle name="Milliers 8 6" xfId="1765" xr:uid="{4229C885-02A9-4621-A6E2-6FBE0DD5C4BC}"/>
    <cellStyle name="Milliers 8 7" xfId="1766" xr:uid="{3EBD5A8A-A7AC-4605-965C-0FD8B43C6A1D}"/>
    <cellStyle name="Milliers 8 8" xfId="1767" xr:uid="{01D04E64-6613-41DB-AD2A-8B37CDAA358C}"/>
    <cellStyle name="Milliers 8 9" xfId="1768" xr:uid="{03F4AD96-7B62-4A07-8ECD-4404927AC591}"/>
    <cellStyle name="Milliers 9" xfId="1769" xr:uid="{7BB4D3ED-5154-4C98-A375-6ADF5011CF1F}"/>
    <cellStyle name="Milliers 9 2" xfId="9375" xr:uid="{2BD26522-0ECA-45A3-80F9-1A6056766A70}"/>
    <cellStyle name="Milliers_!!!GO" xfId="4560" xr:uid="{897CE62A-25AF-4935-B2D4-C97651F765D2}"/>
    <cellStyle name="Mills" xfId="4561" xr:uid="{13420B18-0BFB-4F02-85D3-63229B48C106}"/>
    <cellStyle name="MMs1Place" xfId="4562" xr:uid="{5FFEDCD5-1877-4AF0-AFD3-DF22D7138FCE}"/>
    <cellStyle name="MMs2Places" xfId="4563" xr:uid="{B76B4127-6F22-4671-B79D-A4523950E026}"/>
    <cellStyle name="mo" xfId="4564" xr:uid="{88949E93-C365-43EA-AAF6-497397AC418A}"/>
    <cellStyle name="mo end" xfId="4565" xr:uid="{71B95D6B-14E6-4025-B970-212074E34E0A}"/>
    <cellStyle name="Model" xfId="4566" xr:uid="{973E0870-FF17-4B9F-B88B-613EC7E5A0E1}"/>
    <cellStyle name="modelvanes" xfId="4567" xr:uid="{5E7D8865-ED06-4995-8E42-603F27E4532D}"/>
    <cellStyle name="Moneda [0]_pldt" xfId="4568" xr:uid="{5332CE2F-B595-4F5E-8A60-7B9DC713D6EC}"/>
    <cellStyle name="Moneda 2" xfId="1770" xr:uid="{803667CD-184B-47E9-B5FD-5EC337179185}"/>
    <cellStyle name="Moneda_Hoja1" xfId="1771" xr:uid="{496BE620-F836-4062-B349-81AA1C287067}"/>
    <cellStyle name="Monétaire [0]_!!!GO" xfId="4569" xr:uid="{71F98737-FB7C-457A-8753-11967DA62000}"/>
    <cellStyle name="Monétaire 10" xfId="1772" xr:uid="{22C13899-7E83-47E7-B967-964ECF918825}"/>
    <cellStyle name="Monétaire 10 2" xfId="1773" xr:uid="{3F2E113F-18FD-4F9E-8A3A-A11718B0205F}"/>
    <cellStyle name="Monétaire 11" xfId="1774" xr:uid="{6EFAAE9D-9657-4900-9C59-D448A1B2D593}"/>
    <cellStyle name="Monétaire 11 2" xfId="1775" xr:uid="{A7F5F119-DEA0-44BB-A510-64209D28B771}"/>
    <cellStyle name="Monétaire 12" xfId="1776" xr:uid="{0AD05876-B1EE-45F9-8605-72190FE23B30}"/>
    <cellStyle name="Monétaire 12 2" xfId="1777" xr:uid="{C92F113F-4B8D-4C2A-93EC-052F6325953E}"/>
    <cellStyle name="Monétaire 12 2 2" xfId="8261" xr:uid="{9BDB234B-F996-4510-99E8-3350C2A4C4CD}"/>
    <cellStyle name="Monétaire 13" xfId="1778" xr:uid="{C0D9761E-2906-4D8B-A363-299071D4CFA3}"/>
    <cellStyle name="Monétaire 13 2" xfId="1779" xr:uid="{61AAC5F8-9AF3-4592-B030-47555B6140FE}"/>
    <cellStyle name="Monétaire 14" xfId="1780" xr:uid="{DC41D866-34BE-4970-8BF0-FF4DF02E1F5D}"/>
    <cellStyle name="Monétaire 14 2" xfId="1781" xr:uid="{7D0820CE-EF61-4103-B2FC-B9BF85597B05}"/>
    <cellStyle name="Monétaire 15" xfId="1782" xr:uid="{A9BFCEFA-D003-4B47-B06F-A59357BF8C10}"/>
    <cellStyle name="Monétaire 15 2" xfId="1783" xr:uid="{C1DC1F13-453E-4001-B45C-234C5AF41584}"/>
    <cellStyle name="Monétaire 16" xfId="1784" xr:uid="{1029FB00-24B3-4855-94B6-EDD2E0BFD1C1}"/>
    <cellStyle name="Monétaire 16 2" xfId="1785" xr:uid="{122005A6-33CB-4237-BA34-FFC4CE61E3B9}"/>
    <cellStyle name="Monétaire 17" xfId="1786" xr:uid="{EABCFAA2-3F1F-4F62-BAC0-27EBF3CB23EB}"/>
    <cellStyle name="Monétaire 18" xfId="1787" xr:uid="{BBBE4CC4-E822-41A0-94B7-11EF1EAA77E3}"/>
    <cellStyle name="Monétaire 2" xfId="1788" xr:uid="{6786A133-1FE0-4CA9-941E-0F74E7B9B18D}"/>
    <cellStyle name="Monétaire 2 2" xfId="1789" xr:uid="{B9487C7C-B06E-4107-8A39-099A7DFD0483}"/>
    <cellStyle name="Monétaire 2 3" xfId="1790" xr:uid="{CEA1D1CB-70E3-460E-95AC-AE340AEA17B2}"/>
    <cellStyle name="Monétaire 2 3 2" xfId="2606" xr:uid="{9028CAFC-CF41-458A-B974-1135255B3652}"/>
    <cellStyle name="Monétaire 2 3 3" xfId="9376" xr:uid="{50C3D0E5-1F74-4991-BAA3-8F16505EDF93}"/>
    <cellStyle name="Monétaire 2 4" xfId="8259" xr:uid="{9B91F698-4425-4498-B0C8-C8840E0F769E}"/>
    <cellStyle name="Monétaire 3" xfId="1791" xr:uid="{3B57120E-DDE0-4411-B45A-BE047BC18625}"/>
    <cellStyle name="Monétaire 4" xfId="1792" xr:uid="{B348BFC9-7749-41EA-B8A1-FE4B625055AD}"/>
    <cellStyle name="Monétaire 4 2" xfId="1793" xr:uid="{4B91D065-7429-4F27-A6C9-09B72A7E132D}"/>
    <cellStyle name="Monétaire 5" xfId="1794" xr:uid="{DBFDE6AB-18EF-4568-9871-42B1B3FFEA5A}"/>
    <cellStyle name="Monétaire 5 2" xfId="1795" xr:uid="{EED18B23-C316-4E57-96BE-D9372DB5BDBC}"/>
    <cellStyle name="Monétaire 6" xfId="1796" xr:uid="{1C52CAA0-32CF-4888-B8DA-9722892C19EC}"/>
    <cellStyle name="Monétaire 6 2" xfId="1797" xr:uid="{346DD930-E8EE-417F-95D9-815F8CF84FE6}"/>
    <cellStyle name="Monétaire 6 2 2" xfId="2607" xr:uid="{F7206AFB-E76D-4D61-9A50-274280FD0234}"/>
    <cellStyle name="Monétaire 6 2 3" xfId="9377" xr:uid="{AD52B4B0-B8BF-42FC-88CD-52CC4D7B54B7}"/>
    <cellStyle name="Monétaire 7" xfId="1798" xr:uid="{E7E8195F-8EBA-41CF-A9E9-5624B1A9810A}"/>
    <cellStyle name="Monétaire 7 10" xfId="1799" xr:uid="{57FD4485-FCEB-4B98-B4E4-28D52E252B50}"/>
    <cellStyle name="Monétaire 7 2" xfId="1800" xr:uid="{DF3FF402-4C31-455E-975C-9C0885F43C30}"/>
    <cellStyle name="Monétaire 7 2 2" xfId="2608" xr:uid="{5DA58008-F79B-4FA2-9AAF-1493279566B1}"/>
    <cellStyle name="Monétaire 7 2 3" xfId="2609" xr:uid="{8BE574AF-1936-4CDF-A5CB-E3985540B1D8}"/>
    <cellStyle name="Monétaire 7 2 4" xfId="2610" xr:uid="{FA903BD7-14A4-40FE-99EA-031B3A993B57}"/>
    <cellStyle name="Monétaire 7 3" xfId="1801" xr:uid="{AF917863-EE67-40A9-9DAE-64F7BC2E18DA}"/>
    <cellStyle name="Monétaire 7 4" xfId="1802" xr:uid="{36A38208-9A08-4F70-9231-1A6066F21E3E}"/>
    <cellStyle name="Monétaire 7 5" xfId="1803" xr:uid="{35BC3971-7CAD-49C9-A35C-E2CC6D0C4BBA}"/>
    <cellStyle name="Monétaire 7 6" xfId="1804" xr:uid="{F5F58B35-B641-42CA-B417-3C32DD35BA8D}"/>
    <cellStyle name="Monétaire 7 7" xfId="1805" xr:uid="{C1D6904F-26D5-49A0-A056-70B157441182}"/>
    <cellStyle name="Monétaire 7 8" xfId="1806" xr:uid="{02D21818-216C-4248-AB10-6A170A47A41A}"/>
    <cellStyle name="Monétaire 7 9" xfId="1807" xr:uid="{B21CED93-FE6B-4E34-8E29-7364270CB803}"/>
    <cellStyle name="Monétaire 8" xfId="1808" xr:uid="{524BD780-3A3D-4410-8594-947F24CDA22E}"/>
    <cellStyle name="Monétaire 8 2" xfId="1809" xr:uid="{1FA9AC96-63FB-44F8-8EFA-881F214B077F}"/>
    <cellStyle name="Monétaire 8 3" xfId="9378" xr:uid="{67FC055A-7530-42C2-8063-08CF20F09E9C}"/>
    <cellStyle name="Monétaire 9" xfId="1810" xr:uid="{1F99875D-221D-44E2-862A-216AA0FE3FB7}"/>
    <cellStyle name="Monétaire 9 2" xfId="1811" xr:uid="{B9D373DA-3A93-435C-ADF8-BA7CF464502E}"/>
    <cellStyle name="Monétaire_!!!GO" xfId="4570" xr:uid="{F4AEEA98-7B9A-421F-ABFE-087A11C9BB91}"/>
    <cellStyle name="MonthYear" xfId="4571" xr:uid="{C982D4EB-9215-4207-9E85-4B79590F2459}"/>
    <cellStyle name="mult" xfId="4572" xr:uid="{97ED38FA-D5D8-4247-9491-557CCEB3176A}"/>
    <cellStyle name="Multiple" xfId="4573" xr:uid="{BDEE6A24-2DAD-4308-9E5C-A9CB7AB5467B}"/>
    <cellStyle name="multiples" xfId="4574" xr:uid="{74A5BFFF-0B7E-400E-B1F9-F342D34373E0}"/>
    <cellStyle name="NA is zero" xfId="4575" xr:uid="{48EAB732-B419-4A11-BBBF-F716FAA1C27B}"/>
    <cellStyle name="Name" xfId="4576" xr:uid="{23220617-39A4-4644-922F-A71A2974A12B}"/>
    <cellStyle name="Negative" xfId="4577" xr:uid="{DF8E500C-A3EA-4209-A575-D97A43DD78E4}"/>
    <cellStyle name="Neutraal" xfId="187" xr:uid="{3367EF11-2AE5-47F6-B687-9FF35CD086BE}"/>
    <cellStyle name="Neutral 2" xfId="1812" xr:uid="{1EC7CEAB-AA2F-4479-9C52-FEFF9755493B}"/>
    <cellStyle name="Neutral 2 2" xfId="9379" xr:uid="{ACA74879-A111-42A9-AE9A-BF97CB7162E5}"/>
    <cellStyle name="Neutral 3" xfId="1813" xr:uid="{42FF739F-895A-4E88-98A3-AAC73702F7EE}"/>
    <cellStyle name="Neutral 3 2" xfId="9380" xr:uid="{8CA28A1E-BC42-49F5-A47E-845AEEA319A6}"/>
    <cellStyle name="Neutral 4" xfId="4578" xr:uid="{1EDAE277-0410-453D-8369-D76F6AE458A2}"/>
    <cellStyle name="Neutral 5" xfId="188" xr:uid="{38BF53A9-B723-4EF3-BD81-51900A4EB12C}"/>
    <cellStyle name="NewAcct" xfId="4579" xr:uid="{EFD3CDF7-18E2-418C-8B51-34AAB92469D7}"/>
    <cellStyle name="Nil" xfId="4580" xr:uid="{E2583A50-C08B-4728-B44B-A5CBD066490F}"/>
    <cellStyle name="no" xfId="4581" xr:uid="{96E69742-D046-458F-B614-3085AC989649}"/>
    <cellStyle name="no dec" xfId="189" xr:uid="{2D6447A8-6B6A-433C-84F1-4BC41536D0AD}"/>
    <cellStyle name="NonPrintingArea" xfId="4582" xr:uid="{D4EF10A8-D9EE-48EE-839F-C9DE2D41D352}"/>
    <cellStyle name="Normal" xfId="0" builtinId="0"/>
    <cellStyle name="normal'" xfId="4583" xr:uid="{52D06D4D-D9BC-4918-8D08-6802720251B6}"/>
    <cellStyle name="Normal - Style1" xfId="190" xr:uid="{BFF76D92-F664-41D5-903E-6C3746AAB6F9}"/>
    <cellStyle name="Normal - Style1 2" xfId="1814" xr:uid="{3EB6F12A-F2F9-48E4-A7A3-9C165DB4C592}"/>
    <cellStyle name="Normal - Style1_Sales Highlights" xfId="4584" xr:uid="{2C6CDF74-88E2-46C4-BA27-778F145F0615}"/>
    <cellStyle name="Normal - Style2" xfId="191" xr:uid="{C98BF982-F247-40FB-9F63-6441CD761F60}"/>
    <cellStyle name="Normal - Style2 2" xfId="9381" xr:uid="{FE883589-68E0-4257-AA0A-3E7554ABF909}"/>
    <cellStyle name="Normal - Style3" xfId="192" xr:uid="{BDE7272C-4E62-4B24-A586-F07198FC690D}"/>
    <cellStyle name="Normal - Style3 2" xfId="9382" xr:uid="{3922A7AE-D383-427D-BDDA-90129A5544CC}"/>
    <cellStyle name="Normal - Style4" xfId="193" xr:uid="{CDA2BC87-E113-44EE-9E78-973775F0D08E}"/>
    <cellStyle name="Normal - Style4 2" xfId="9383" xr:uid="{FD9FD4DC-D85C-4B9F-9BC5-B5B2C64D03B9}"/>
    <cellStyle name="Normal - Style5" xfId="194" xr:uid="{704AD1D0-DB83-41B4-B43A-BCCD398ED703}"/>
    <cellStyle name="Normal - Style5 2" xfId="9384" xr:uid="{9518A92D-6324-452D-9CA8-BF83706FA6C2}"/>
    <cellStyle name="Normal - Style6" xfId="195" xr:uid="{64869619-A570-49AB-B895-18B3BCA53392}"/>
    <cellStyle name="Normal - Style6 2" xfId="9385" xr:uid="{1CD830D4-D696-4AD7-96BC-72338263F998}"/>
    <cellStyle name="Normal - Style7" xfId="196" xr:uid="{7A7C0D20-23FB-46D9-8255-B23737AAB307}"/>
    <cellStyle name="Normal - Style7 2" xfId="9386" xr:uid="{8101DCE2-9A0B-49A4-B87C-A14C54AD0865}"/>
    <cellStyle name="Normal - Style8" xfId="197" xr:uid="{C27E75FF-8AB7-4CD9-9879-86F4221197B3}"/>
    <cellStyle name="Normal - Style8 2" xfId="9387" xr:uid="{0BF46AFE-07D3-4431-8CB6-6FAC8F080F6B}"/>
    <cellStyle name="Normal [0]" xfId="4585" xr:uid="{1C0D06E1-7337-44A9-AA20-CF164252E158}"/>
    <cellStyle name="Normal [1]" xfId="4586" xr:uid="{9796781F-0478-4315-9693-E939C1EF260C}"/>
    <cellStyle name="Normal [2]" xfId="4587" xr:uid="{1B90DA8C-85E7-4FE0-BB12-9C8499F13EA5}"/>
    <cellStyle name="Normal [3]" xfId="4588" xr:uid="{3F0E0C3F-08E0-45E2-AB5C-835B2190E9FF}"/>
    <cellStyle name="Normal 0.0" xfId="4589" xr:uid="{20728953-B3A1-49AC-9603-227F2AE6CF71}"/>
    <cellStyle name="Normal 10" xfId="1815" xr:uid="{BDE55D98-3637-4A1F-B86B-659C3FAC214D}"/>
    <cellStyle name="Normal 10 2" xfId="1816" xr:uid="{28CB1AE3-CE88-4609-B964-A8B5174EB990}"/>
    <cellStyle name="Normal 10 2 2" xfId="2563" xr:uid="{2AE8817C-1B2F-48B9-A8B2-5A7C9F59835E}"/>
    <cellStyle name="Normal 10 2 2 2" xfId="2681" xr:uid="{929A635D-BD6E-42FA-BB33-8A7BFD071EE8}"/>
    <cellStyle name="Normal 10 2 3" xfId="2680" xr:uid="{5433D306-F96D-4D9D-872C-D96E626FEEF9}"/>
    <cellStyle name="Normal 10 2 4" xfId="8238" xr:uid="{196A9B0B-6A44-49CE-BEAB-D148EDDC237A}"/>
    <cellStyle name="Normal 10 2 5" xfId="9389" xr:uid="{3DD8E4F8-5858-4A79-A90E-B65D3ECFC9CA}"/>
    <cellStyle name="Normal 10 2_Summary by Franchise P1B" xfId="4591" xr:uid="{66515E18-8711-413E-83CA-A2C41C814A62}"/>
    <cellStyle name="Normal 10 3" xfId="1817" xr:uid="{48BAF183-BF66-4AFC-B83C-9B4DBE7A77B0}"/>
    <cellStyle name="Normal 10 3 2" xfId="2611" xr:uid="{58F06ED8-D6AB-486B-9ED0-ED814F8A7C63}"/>
    <cellStyle name="Normal 10 3 3" xfId="9390" xr:uid="{A056107F-7C3F-4AD3-B482-EF85B9A3C6FD}"/>
    <cellStyle name="Normal 10 4" xfId="2562" xr:uid="{ED277024-AC5A-4574-902C-E467F3F8BF77}"/>
    <cellStyle name="Normal 10 4 2" xfId="2682" xr:uid="{D3BEB515-3474-4B13-8681-F289092F0D4C}"/>
    <cellStyle name="Normal 10 5" xfId="2679" xr:uid="{28DFAA12-FDB0-4025-8EA9-4A3F3ADFFDDF}"/>
    <cellStyle name="Normal 10 6" xfId="8237" xr:uid="{A2B2F134-9BB2-4BA1-A69C-A8B67094DC50}"/>
    <cellStyle name="Normal 10 7" xfId="9388" xr:uid="{16F31E30-4BF2-4907-A7DC-ECD9000EEA8D}"/>
    <cellStyle name="Normal 10_Summary by Franchise P1B" xfId="4590" xr:uid="{93800E38-0969-43B2-893A-1B57CB98E1CB}"/>
    <cellStyle name="Normal 102" xfId="4592" xr:uid="{036FECC9-29FC-4381-A2B7-3C91CFE702EA}"/>
    <cellStyle name="Normal 11" xfId="1818" xr:uid="{6F96E448-DD64-4604-A33D-350B4C519B4A}"/>
    <cellStyle name="Normal 11 10" xfId="10021" xr:uid="{BA5B994F-7FF1-44B4-BC35-68A858A01C8E}"/>
    <cellStyle name="Normal 11 2" xfId="1819" xr:uid="{DF2CD08E-E284-4B27-9413-6138EEAF1577}"/>
    <cellStyle name="Normal 11 2 2" xfId="2564" xr:uid="{CDDE5A9D-171B-42D1-B142-5B08FF31DE41}"/>
    <cellStyle name="Normal 11 2 2 2" xfId="2684" xr:uid="{B8C111AA-049A-4C65-A674-EFE4D951A272}"/>
    <cellStyle name="Normal 11 2 3" xfId="2683" xr:uid="{F76E362A-31AF-46F1-833A-915BBB57D887}"/>
    <cellStyle name="Normal 11 2 4" xfId="8239" xr:uid="{82F5B55F-9BA2-4D8A-AAA8-027E6CDF3A57}"/>
    <cellStyle name="Normal 11 2 5" xfId="9392" xr:uid="{AB4C4D01-FC8F-438A-ACEF-96078EFDCD35}"/>
    <cellStyle name="Normal 11 2_Summary by Franchise P1B" xfId="4594" xr:uid="{F6DC521D-22D1-4D08-B3A1-121452974A25}"/>
    <cellStyle name="Normal 11 3" xfId="4595" xr:uid="{C0BAC08B-4D7B-4B2C-8DCF-7FB6396D070D}"/>
    <cellStyle name="Normal 11 4" xfId="9391" xr:uid="{62238ABB-925A-42B2-8FF4-279B76240FFA}"/>
    <cellStyle name="Normal 11 5" xfId="9977" xr:uid="{97582F87-C790-4ADE-85A7-EB0D59C9F752}"/>
    <cellStyle name="Normal 11 6" xfId="8941" xr:uid="{8673EEBB-834F-4673-A334-3B433D61A5C6}"/>
    <cellStyle name="Normal 11 7" xfId="9978" xr:uid="{0EF46113-4AAB-497F-A9E6-D290DE676B22}"/>
    <cellStyle name="Normal 11 8" xfId="10022" xr:uid="{84759B0C-4330-46F6-BDF4-7971D7BAD3AC}"/>
    <cellStyle name="Normal 11 9" xfId="10020" xr:uid="{D398336A-8DF1-433C-BDA7-5FA71819281E}"/>
    <cellStyle name="Normal 11_Summary by Franchise P1B" xfId="4593" xr:uid="{73536342-8189-489C-8DDF-C8A383797F8A}"/>
    <cellStyle name="Normal 12" xfId="1820" xr:uid="{DEB65CF7-9167-4719-97D5-AB4D4A9DC622}"/>
    <cellStyle name="Normal 12 2" xfId="4596" xr:uid="{862D83CA-9C2F-4898-9A7D-80649182CCD1}"/>
    <cellStyle name="Normal 12 3" xfId="9393" xr:uid="{370E981C-9B97-4CB7-81BA-E18CE5C50A1B}"/>
    <cellStyle name="Normal 13" xfId="1821" xr:uid="{BE5076FF-D270-46AD-AF4E-C09D172050B3}"/>
    <cellStyle name="Normal 13 2" xfId="4597" xr:uid="{18B109AA-33DB-47C3-A7D5-8312BA819336}"/>
    <cellStyle name="Normal 13 3" xfId="9394" xr:uid="{13E1FD72-C716-4FB8-90A4-162CE8AE1A2D}"/>
    <cellStyle name="Normal 14" xfId="1822" xr:uid="{50E162DD-6145-4C76-BE15-393B5F94F364}"/>
    <cellStyle name="Normal 14 2" xfId="9395" xr:uid="{946D8004-4A67-46D3-A413-A8101AD9A5D2}"/>
    <cellStyle name="Normal 146" xfId="4598" xr:uid="{F76A83B9-F7BE-42F3-BBC0-A674BBC0E75E}"/>
    <cellStyle name="Normal 15" xfId="1823" xr:uid="{D18781C7-6527-471D-A3B1-8CEC8E43F5E5}"/>
    <cellStyle name="Normal 15 2" xfId="9396" xr:uid="{602D5C7D-F84D-4928-8FCF-10EAC7AB65AB}"/>
    <cellStyle name="Normal 16" xfId="1824" xr:uid="{3C8DDA74-990C-40CD-9827-0C1F73EE9770}"/>
    <cellStyle name="Normal 16 2" xfId="9397" xr:uid="{0D167DE2-B80B-4B17-B049-7A7290604658}"/>
    <cellStyle name="Normal 17" xfId="1825" xr:uid="{D18D69A6-C441-4854-8DE2-7E659060B0E7}"/>
    <cellStyle name="Normal 17 2" xfId="9398" xr:uid="{DBEC8F70-3663-4A3B-9D45-A2A0BDFA9FB7}"/>
    <cellStyle name="Normal 18" xfId="1826" xr:uid="{47F6959A-E687-466E-B289-5E7573706EEC}"/>
    <cellStyle name="Normal 18 2" xfId="9399" xr:uid="{E1BC1A42-FF20-4C0F-8DFC-308F68720BFA}"/>
    <cellStyle name="Normal 19" xfId="1827" xr:uid="{D11CFF80-13B2-4D34-A73D-37CCC760F5E1}"/>
    <cellStyle name="Normal 19 2" xfId="9400" xr:uid="{D4EBAA7E-08ED-4257-A91F-00A6477981AE}"/>
    <cellStyle name="Normal 2" xfId="4" xr:uid="{D38FFC9D-6737-4557-B361-2CE720B1D387}"/>
    <cellStyle name="Normal 2 10" xfId="4599" xr:uid="{D5EF61A3-8DD9-4AD2-8D5E-64C5821E1E79}"/>
    <cellStyle name="Normal 2 11" xfId="4600" xr:uid="{697AA824-A4F8-43B5-BD2E-B53E0DA482C7}"/>
    <cellStyle name="Normal 2 11 2" xfId="4601" xr:uid="{E3004A2B-F6AA-4F38-A2DC-55E1A41EB66D}"/>
    <cellStyle name="Normal 2 11_Inputs" xfId="4602" xr:uid="{E86966CA-0064-4EF2-BA96-59B8FAF0B7CB}"/>
    <cellStyle name="Normal 2 12" xfId="4603" xr:uid="{6DA9C81A-73A6-4931-AB99-573564D455E3}"/>
    <cellStyle name="Normal 2 13" xfId="4604" xr:uid="{981FE1FA-C84E-4B8E-BD50-55CDFE45ED1A}"/>
    <cellStyle name="Normal 2 13 2" xfId="4605" xr:uid="{3DC51B3B-87FA-4EB4-A96E-BFC89FDB4D70}"/>
    <cellStyle name="Normal 2 13_Inputs" xfId="4606" xr:uid="{E5213A03-C94D-4CED-BF24-9E1A31B321D2}"/>
    <cellStyle name="Normal 2 14" xfId="4607" xr:uid="{942DFC9D-B288-45A2-89AF-E458CF278621}"/>
    <cellStyle name="Normal 2 15" xfId="8222" xr:uid="{88E94F0E-4BA6-43CC-A133-7BD68B837763}"/>
    <cellStyle name="Normal 2 16" xfId="9401" xr:uid="{F5BAD7FE-4623-4154-AA0B-E8161F5C6E97}"/>
    <cellStyle name="Normal 2 17" xfId="9979" xr:uid="{B2B13E18-21A1-4A29-82D7-B38C74CB2648}"/>
    <cellStyle name="Normal 2 18" xfId="8942" xr:uid="{8CBE085E-258B-46ED-B2FD-8E2C6A684AAD}"/>
    <cellStyle name="Normal 2 19" xfId="9980" xr:uid="{9A8A9309-C1C5-4726-A675-0DC21084B0C5}"/>
    <cellStyle name="Normal 2 2" xfId="198" xr:uid="{999038C6-0E7C-46A8-AA44-7145FA4D076D}"/>
    <cellStyle name="Normal 2 2 10" xfId="1828" xr:uid="{7C89117E-A250-443D-B6DB-F8D6E86E0537}"/>
    <cellStyle name="Normal 2 2 10 2" xfId="4608" xr:uid="{9B170E21-459A-428E-A76F-DA98974C8594}"/>
    <cellStyle name="Normal 2 2 10 3" xfId="9403" xr:uid="{89D46CFA-8C88-4230-A07D-AA6E6C9ED865}"/>
    <cellStyle name="Normal 2 2 11" xfId="1829" xr:uid="{8AD1400E-3A45-4EC2-9C73-1023D1104466}"/>
    <cellStyle name="Normal 2 2 11 2" xfId="4609" xr:uid="{98616C50-6591-4A33-B773-EA834189B329}"/>
    <cellStyle name="Normal 2 2 11 3" xfId="9404" xr:uid="{660925FD-B7D6-45E0-9F8A-D5063F380F18}"/>
    <cellStyle name="Normal 2 2 12" xfId="1830" xr:uid="{2D2BF673-94A7-4F1E-9A04-48001A855432}"/>
    <cellStyle name="Normal 2 2 12 2" xfId="4610" xr:uid="{F0C17FF6-73A6-433B-93B8-60B1A5E35B8E}"/>
    <cellStyle name="Normal 2 2 12 3" xfId="9405" xr:uid="{20185F1C-5A5D-451F-A4B6-05684AB573E4}"/>
    <cellStyle name="Normal 2 2 13" xfId="1831" xr:uid="{98888A94-4A66-4402-887C-5228551F64E4}"/>
    <cellStyle name="Normal 2 2 13 2" xfId="4611" xr:uid="{0C318C87-6A2A-4C2C-B794-5BCC4162193D}"/>
    <cellStyle name="Normal 2 2 13 3" xfId="9406" xr:uid="{509DB129-CB82-4B8F-B3C4-B6AA3208D205}"/>
    <cellStyle name="Normal 2 2 14" xfId="1832" xr:uid="{8542790B-963B-426F-B873-CE7373A1EAD9}"/>
    <cellStyle name="Normal 2 2 14 2" xfId="4612" xr:uid="{E62745C4-A3DA-4E6D-BA0C-C7BBF2A1023F}"/>
    <cellStyle name="Normal 2 2 14 3" xfId="9407" xr:uid="{55E584C1-F884-4294-BA57-8D6526D0D6B4}"/>
    <cellStyle name="Normal 2 2 15" xfId="1833" xr:uid="{8454EC6E-F705-4C89-8EA1-50CEB8CB5722}"/>
    <cellStyle name="Normal 2 2 15 2" xfId="4613" xr:uid="{3AAA2940-83B7-44A4-AF70-0E1432731E83}"/>
    <cellStyle name="Normal 2 2 15 3" xfId="9408" xr:uid="{33666830-FF7B-40B4-B7E5-81FAC396E0B0}"/>
    <cellStyle name="Normal 2 2 16" xfId="1834" xr:uid="{C08D3FE5-0A68-4A50-8DA2-B8CD1DC9212F}"/>
    <cellStyle name="Normal 2 2 16 2" xfId="4614" xr:uid="{E07C2441-D23A-47FA-A173-B89389CB1B1C}"/>
    <cellStyle name="Normal 2 2 16 3" xfId="9409" xr:uid="{78E7C7C3-C572-470E-AD1D-B939B629491D}"/>
    <cellStyle name="Normal 2 2 17" xfId="1835" xr:uid="{63FEEA57-2E52-446E-8183-44C08C2B7128}"/>
    <cellStyle name="Normal 2 2 17 2" xfId="4615" xr:uid="{3C217966-F887-4EA4-8210-6B9E2A9EF5D9}"/>
    <cellStyle name="Normal 2 2 17 3" xfId="9410" xr:uid="{6F445300-FAF0-4152-9B8B-DC428034C093}"/>
    <cellStyle name="Normal 2 2 18" xfId="1836" xr:uid="{B3E96E33-4F78-49FC-A626-0808BE117062}"/>
    <cellStyle name="Normal 2 2 18 2" xfId="4616" xr:uid="{1A36DB0F-59E9-4679-9D3D-871D763F93CD}"/>
    <cellStyle name="Normal 2 2 18 3" xfId="9411" xr:uid="{A1E829B2-AEE5-412C-A35A-2E6455D7861E}"/>
    <cellStyle name="Normal 2 2 19" xfId="1837" xr:uid="{E87F01D6-EBE1-4CCD-B1FE-3CEE3CF1BF9C}"/>
    <cellStyle name="Normal 2 2 19 2" xfId="4617" xr:uid="{F76F86E1-5F91-475C-8B55-61ADAE26E966}"/>
    <cellStyle name="Normal 2 2 19 3" xfId="9412" xr:uid="{B711C598-52D7-4245-A62D-BE19284E8E18}"/>
    <cellStyle name="Normal 2 2 2" xfId="1838" xr:uid="{3B06689B-F6D1-4C64-8728-5EC2D99B1684}"/>
    <cellStyle name="Normal 2 2 2 2" xfId="4618" xr:uid="{9857A107-3DD1-4702-BD58-32A0A09975D0}"/>
    <cellStyle name="Normal 2 2 2 3" xfId="9413" xr:uid="{89B61F43-A5F6-483E-A5E8-63FCEA3476F9}"/>
    <cellStyle name="Normal 2 2 20" xfId="1839" xr:uid="{32F7E532-9169-463D-B5E6-F73AA54A830E}"/>
    <cellStyle name="Normal 2 2 20 2" xfId="4619" xr:uid="{BA386708-DA67-4941-A1FA-FE71EC8292EC}"/>
    <cellStyle name="Normal 2 2 20 3" xfId="9414" xr:uid="{3D7DF46D-C802-4C54-9DBD-37D16A8124DA}"/>
    <cellStyle name="Normal 2 2 21" xfId="1840" xr:uid="{0D116E1F-8638-45B0-AEE2-66123547B811}"/>
    <cellStyle name="Normal 2 2 21 2" xfId="4620" xr:uid="{6D537FBC-84BB-4BEE-8300-89DD0AA03695}"/>
    <cellStyle name="Normal 2 2 21 3" xfId="9415" xr:uid="{54F50C8C-2A2F-4EA1-A46D-EDF847B18209}"/>
    <cellStyle name="Normal 2 2 22" xfId="1841" xr:uid="{9A8A41E1-D89E-41D6-895D-766A45DCF790}"/>
    <cellStyle name="Normal 2 2 22 2" xfId="4621" xr:uid="{D5A8C91F-87EC-41A2-98CC-28760FE93169}"/>
    <cellStyle name="Normal 2 2 22 3" xfId="9416" xr:uid="{1BB6E516-8D76-4226-90AF-0B39DA9B2F4B}"/>
    <cellStyle name="Normal 2 2 23" xfId="1842" xr:uid="{61219C0B-4441-4C4A-865B-9C6BBC8EDD90}"/>
    <cellStyle name="Normal 2 2 23 2" xfId="4622" xr:uid="{18456438-02A3-41AF-848D-328CF237E0BC}"/>
    <cellStyle name="Normal 2 2 23 3" xfId="9417" xr:uid="{1917F6FC-4B2C-46A9-8DED-774B33082C81}"/>
    <cellStyle name="Normal 2 2 24" xfId="1843" xr:uid="{8E467CF1-D538-41A4-996C-49D1D7E4510C}"/>
    <cellStyle name="Normal 2 2 24 2" xfId="4623" xr:uid="{B1BC9104-C6B8-42D7-AD32-0666EED7ECB3}"/>
    <cellStyle name="Normal 2 2 24 3" xfId="9418" xr:uid="{6692E4DE-4E52-4A1E-82F6-8DDDC8D2BA93}"/>
    <cellStyle name="Normal 2 2 25" xfId="1844" xr:uid="{7B616C09-05E3-4F50-A96C-FFEF59DCFE84}"/>
    <cellStyle name="Normal 2 2 25 2" xfId="4624" xr:uid="{863FDC0B-C975-4B95-8881-0B318A4EFB2F}"/>
    <cellStyle name="Normal 2 2 25 3" xfId="9419" xr:uid="{B38CB2F9-26DD-43E6-AA9A-7B2A6E005362}"/>
    <cellStyle name="Normal 2 2 26" xfId="1845" xr:uid="{2D027B09-9F25-4971-93A6-6ADAF3A9D7E6}"/>
    <cellStyle name="Normal 2 2 26 2" xfId="4625" xr:uid="{0D006EC0-CFD2-4F18-AD8D-E15D5EF523A5}"/>
    <cellStyle name="Normal 2 2 26 3" xfId="9420" xr:uid="{006F8796-833D-41DC-9661-F751F0ABC698}"/>
    <cellStyle name="Normal 2 2 27" xfId="1846" xr:uid="{16942A0A-5CF2-4342-A491-0A2C3CC31484}"/>
    <cellStyle name="Normal 2 2 27 2" xfId="4626" xr:uid="{F0035794-FB1F-4576-A28E-D2F070024B86}"/>
    <cellStyle name="Normal 2 2 27 3" xfId="9421" xr:uid="{21187189-501A-4CDE-B9B1-EDADA1197F10}"/>
    <cellStyle name="Normal 2 2 28" xfId="1847" xr:uid="{A0906F11-9157-4A85-BA2E-CA0161718D32}"/>
    <cellStyle name="Normal 2 2 28 2" xfId="4627" xr:uid="{F9540C85-05D7-4293-9325-D8AFC4EA7C19}"/>
    <cellStyle name="Normal 2 2 28 3" xfId="9422" xr:uid="{83DFB6B5-7A07-4646-9119-7F1FE8A3F485}"/>
    <cellStyle name="Normal 2 2 29" xfId="1848" xr:uid="{4DFC2B3B-5A77-4A32-8BF8-55BC61DA4C05}"/>
    <cellStyle name="Normal 2 2 29 2" xfId="4628" xr:uid="{47C1ADB2-8E99-4F7A-A496-6A42DB175F67}"/>
    <cellStyle name="Normal 2 2 29 3" xfId="9423" xr:uid="{06A0FB35-D211-467C-A652-206432E71284}"/>
    <cellStyle name="Normal 2 2 3" xfId="1849" xr:uid="{D8C4672B-C810-4B83-B778-BDC9F8206575}"/>
    <cellStyle name="Normal 2 2 3 2" xfId="4629" xr:uid="{F0F809EC-370F-45F2-A8EE-5F2571FAF2CD}"/>
    <cellStyle name="Normal 2 2 3 3" xfId="9424" xr:uid="{D72600F9-9AC1-46D4-86B6-58A72E342D3F}"/>
    <cellStyle name="Normal 2 2 30" xfId="1850" xr:uid="{FE339847-7664-4C29-A938-C3D98DEDF48E}"/>
    <cellStyle name="Normal 2 2 30 2" xfId="4630" xr:uid="{A99B4EA9-D82F-423B-87FF-66F2BF2C696D}"/>
    <cellStyle name="Normal 2 2 30 3" xfId="9425" xr:uid="{F7554444-2F4B-4419-A287-02B791A1EEB4}"/>
    <cellStyle name="Normal 2 2 31" xfId="1851" xr:uid="{0A481723-51F4-4928-8C68-E52FB4DBD3E5}"/>
    <cellStyle name="Normal 2 2 31 2" xfId="4631" xr:uid="{89E19317-5D44-473C-A4C5-9BA683A71019}"/>
    <cellStyle name="Normal 2 2 31 3" xfId="9426" xr:uid="{314748F2-1CB7-4F8B-834E-6DD5BFF04DB9}"/>
    <cellStyle name="Normal 2 2 32" xfId="1852" xr:uid="{750A0946-C906-44C9-92A2-354CDA662C2F}"/>
    <cellStyle name="Normal 2 2 32 2" xfId="4632" xr:uid="{888A1773-3433-4356-8264-FE4F9FCB50ED}"/>
    <cellStyle name="Normal 2 2 32 3" xfId="9427" xr:uid="{0647794F-9C13-4F29-8A40-355E0515A82A}"/>
    <cellStyle name="Normal 2 2 33" xfId="4633" xr:uid="{69547B4A-CB03-4E0C-AC6A-21C3A8C6B5D4}"/>
    <cellStyle name="Normal 2 2 34" xfId="9402" xr:uid="{D8B8BEC9-CA77-41DF-9920-6DB8E9143623}"/>
    <cellStyle name="Normal 2 2 4" xfId="1853" xr:uid="{A952FC98-AA56-4B55-96FE-BEA83C4D784D}"/>
    <cellStyle name="Normal 2 2 4 2" xfId="4634" xr:uid="{AA266CE6-2012-4AC8-B54E-2186694BB3A9}"/>
    <cellStyle name="Normal 2 2 4 3" xfId="9428" xr:uid="{EF666675-670E-4BD0-A027-41C1968A4088}"/>
    <cellStyle name="Normal 2 2 5" xfId="1854" xr:uid="{D7383EDB-7CB8-4CFE-A1D2-7279D7C42E08}"/>
    <cellStyle name="Normal 2 2 5 2" xfId="4635" xr:uid="{583F8BC4-E2A1-476E-A132-2E5DC68166FF}"/>
    <cellStyle name="Normal 2 2 5 3" xfId="9429" xr:uid="{8BC68A8C-55EE-4B96-8300-F071E9B61904}"/>
    <cellStyle name="Normal 2 2 6" xfId="1855" xr:uid="{83853A4E-B10B-4EA9-9AA6-231827919016}"/>
    <cellStyle name="Normal 2 2 6 2" xfId="4636" xr:uid="{D53CDFE7-D3B6-40A2-AB2A-6AC60F659297}"/>
    <cellStyle name="Normal 2 2 6 3" xfId="9430" xr:uid="{3C3FB3F2-D7FC-4EA3-BD12-D761135AB895}"/>
    <cellStyle name="Normal 2 2 7" xfId="1856" xr:uid="{94CCF58C-7716-43E1-A8B0-FF0ABC50D725}"/>
    <cellStyle name="Normal 2 2 7 2" xfId="4637" xr:uid="{240452DA-BA31-47D3-AB26-CB0FE74F5ED6}"/>
    <cellStyle name="Normal 2 2 7 3" xfId="9431" xr:uid="{20D820C6-0A31-4DC9-AC79-89F2F0972B77}"/>
    <cellStyle name="Normal 2 2 8" xfId="1857" xr:uid="{30EDDF2D-AA3D-4D7D-BB99-E0774EEEF86D}"/>
    <cellStyle name="Normal 2 2 8 2" xfId="4638" xr:uid="{90E74D93-7FE0-4EC4-AD62-CB7E86FED5EF}"/>
    <cellStyle name="Normal 2 2 8 3" xfId="9432" xr:uid="{B8714940-92F3-47BC-99D2-29F5325CCFC3}"/>
    <cellStyle name="Normal 2 2 9" xfId="1858" xr:uid="{F0ABD977-99E4-4BDA-813C-4C6A8D01CA52}"/>
    <cellStyle name="Normal 2 2 9 2" xfId="4639" xr:uid="{97C290BE-2EF6-4C80-AD9F-2310AEB30FAF}"/>
    <cellStyle name="Normal 2 2 9 3" xfId="9433" xr:uid="{892B992A-4647-4F01-9E44-1CC0C9EBF75A}"/>
    <cellStyle name="Normal 2 2_GRIFFIN Cash Flow Analysis 070210 v28 (2)" xfId="1859" xr:uid="{4996BDC6-B78B-4865-A531-CA153090C483}"/>
    <cellStyle name="Normal 2 20" xfId="10024" xr:uid="{67172013-E44C-4225-AE63-4001F3C9FD29}"/>
    <cellStyle name="Normal 2 21" xfId="10018" xr:uid="{EAA93718-74F3-4583-B9B0-1F15DF55FA7F}"/>
    <cellStyle name="Normal 2 22" xfId="10023" xr:uid="{177C60E8-F7B9-476F-A5E2-4192598E664B}"/>
    <cellStyle name="Normal 2 23" xfId="10019" xr:uid="{D525DAC3-70F7-41EA-8BED-637191A42976}"/>
    <cellStyle name="Normal 2 3" xfId="326" xr:uid="{F2737B03-0F5C-44D4-8416-79A41A9F38BD}"/>
    <cellStyle name="Normal 2 3 10" xfId="1860" xr:uid="{08ABC374-C6C2-49EC-BC29-C1F02908426F}"/>
    <cellStyle name="Normal 2 3 10 2" xfId="4640" xr:uid="{538160D9-F183-4D25-8187-72C94E7698C4}"/>
    <cellStyle name="Normal 2 3 10 3" xfId="9435" xr:uid="{6FF68775-82AD-4192-9AA9-A179480890BD}"/>
    <cellStyle name="Normal 2 3 11" xfId="1861" xr:uid="{DC4728CC-97EA-4E82-A8DA-2177D416250D}"/>
    <cellStyle name="Normal 2 3 11 2" xfId="4641" xr:uid="{94D0E8AA-03C0-41D9-A311-786CF3068EFB}"/>
    <cellStyle name="Normal 2 3 11 3" xfId="9436" xr:uid="{F399B774-CC7E-4DB0-AC48-1F1FC2B561FD}"/>
    <cellStyle name="Normal 2 3 12" xfId="1862" xr:uid="{E49A08EF-5B7C-492E-9772-AB1F1E513315}"/>
    <cellStyle name="Normal 2 3 12 2" xfId="4642" xr:uid="{341A677F-D7F1-42FD-8A4B-6157E1E3B987}"/>
    <cellStyle name="Normal 2 3 12 3" xfId="9437" xr:uid="{0CAC3B29-5273-4C4D-BBD8-51FC6682372E}"/>
    <cellStyle name="Normal 2 3 13" xfId="1863" xr:uid="{460FB33F-062A-4FC4-9F21-C54AF32014AC}"/>
    <cellStyle name="Normal 2 3 13 2" xfId="4643" xr:uid="{B9C395E5-256E-4E10-8B61-7B0900A0C26E}"/>
    <cellStyle name="Normal 2 3 13 3" xfId="9438" xr:uid="{53855481-621A-4869-8E06-C97A5559BF40}"/>
    <cellStyle name="Normal 2 3 14" xfId="1864" xr:uid="{B0D04389-602C-4F0F-8ED2-78A6040E15E2}"/>
    <cellStyle name="Normal 2 3 14 2" xfId="4644" xr:uid="{DC6F8E4E-C7C9-4CC2-A2D3-AEC0AB1D3F6E}"/>
    <cellStyle name="Normal 2 3 14 3" xfId="9439" xr:uid="{26E1BF32-B8B3-4EEF-B82C-EBB92A5E8EFE}"/>
    <cellStyle name="Normal 2 3 15" xfId="1865" xr:uid="{4901A5BE-EF37-4970-883C-27F1B93C7C51}"/>
    <cellStyle name="Normal 2 3 15 2" xfId="4645" xr:uid="{EA309CFB-367C-444D-B718-EDE2D77ABE46}"/>
    <cellStyle name="Normal 2 3 15 3" xfId="9440" xr:uid="{E23CC7F7-44B8-492C-B8B7-2C875368DCB1}"/>
    <cellStyle name="Normal 2 3 16" xfId="1866" xr:uid="{1373B43A-3FDE-4F92-9C89-87AA21BD0525}"/>
    <cellStyle name="Normal 2 3 16 2" xfId="4646" xr:uid="{4DC5F40D-2C63-464E-A105-DB76612DCFB4}"/>
    <cellStyle name="Normal 2 3 16 3" xfId="9441" xr:uid="{85C034B8-10E0-44C7-9553-432A68707D8E}"/>
    <cellStyle name="Normal 2 3 17" xfId="1867" xr:uid="{1226FBB8-3BCF-48CB-9167-8DAEBB8D79B7}"/>
    <cellStyle name="Normal 2 3 17 2" xfId="4647" xr:uid="{8B3DD3D5-8802-405B-9691-0225D8E56A03}"/>
    <cellStyle name="Normal 2 3 17 3" xfId="9442" xr:uid="{251846A4-D810-4F1D-A0BD-4BE2FFE228DA}"/>
    <cellStyle name="Normal 2 3 18" xfId="1868" xr:uid="{082C3DA8-E1DC-4C59-9CC9-A68FD1513717}"/>
    <cellStyle name="Normal 2 3 18 2" xfId="4648" xr:uid="{5BF8A228-157A-4206-B726-6A7755AB4DBD}"/>
    <cellStyle name="Normal 2 3 18 3" xfId="9443" xr:uid="{4E387BB9-EC22-4771-937D-632B369EFF5A}"/>
    <cellStyle name="Normal 2 3 19" xfId="1869" xr:uid="{1F658F3D-03B9-491E-B3DE-4A262A4ABF67}"/>
    <cellStyle name="Normal 2 3 19 2" xfId="4649" xr:uid="{6177B4B3-2061-483B-9D73-44F4F431F372}"/>
    <cellStyle name="Normal 2 3 19 3" xfId="9444" xr:uid="{A1BC24FC-11E9-4FBB-8FFD-AB9EF3A86DF8}"/>
    <cellStyle name="Normal 2 3 2" xfId="327" xr:uid="{A19C1187-890D-4AAD-8EA3-39B811055303}"/>
    <cellStyle name="Normal 2 3 2 2" xfId="4651" xr:uid="{D543E7D4-6113-41FF-AAB5-5279373FA05F}"/>
    <cellStyle name="Normal 2 3 2 3" xfId="9445" xr:uid="{61763F8E-A705-45B0-B3C6-15179258756E}"/>
    <cellStyle name="Normal 2 3 2_Summary by Franchise P1B" xfId="4650" xr:uid="{16B42C27-3B53-4503-AC88-48707574689E}"/>
    <cellStyle name="Normal 2 3 20" xfId="1870" xr:uid="{6945437B-0536-4F05-AC07-BA0715D4D81A}"/>
    <cellStyle name="Normal 2 3 20 2" xfId="4652" xr:uid="{34244439-72D5-455A-A088-7BAA86B04F37}"/>
    <cellStyle name="Normal 2 3 20 3" xfId="9446" xr:uid="{4EE6AF67-774A-4F10-8058-3D00E6405B21}"/>
    <cellStyle name="Normal 2 3 21" xfId="1871" xr:uid="{6B2D4CF8-E2D0-4729-BD89-193E88A20508}"/>
    <cellStyle name="Normal 2 3 21 2" xfId="4653" xr:uid="{3E9C6D5D-668C-47BE-ABC5-B4DE9E4159CA}"/>
    <cellStyle name="Normal 2 3 21 3" xfId="9447" xr:uid="{AFA89CD3-122A-446A-98D2-3DED2688458D}"/>
    <cellStyle name="Normal 2 3 22" xfId="1872" xr:uid="{1A35E028-BA5F-4912-83AD-C14402782ADF}"/>
    <cellStyle name="Normal 2 3 22 2" xfId="4654" xr:uid="{C3D145A2-DC7B-4E4F-85CE-8DCC3FCD9AC9}"/>
    <cellStyle name="Normal 2 3 22 3" xfId="9448" xr:uid="{4AF0B69D-C449-46C0-905A-131675194CFD}"/>
    <cellStyle name="Normal 2 3 23" xfId="1873" xr:uid="{DDA8D279-58BF-4DBF-997D-3E70A8D43CF9}"/>
    <cellStyle name="Normal 2 3 23 2" xfId="4655" xr:uid="{856AD0E8-7082-40B6-ADAE-62C63FA06CC8}"/>
    <cellStyle name="Normal 2 3 23 3" xfId="9449" xr:uid="{26FB2659-2374-4629-9F57-9EF392F3C230}"/>
    <cellStyle name="Normal 2 3 24" xfId="1874" xr:uid="{F9F60E04-B289-4F82-9522-0A7BD41F0E37}"/>
    <cellStyle name="Normal 2 3 24 2" xfId="4656" xr:uid="{5502F19D-AE88-4578-A3A0-606E6F958F5F}"/>
    <cellStyle name="Normal 2 3 24 3" xfId="9450" xr:uid="{42A63D79-3A7A-46E6-827C-4A14692D4559}"/>
    <cellStyle name="Normal 2 3 25" xfId="1875" xr:uid="{657CABD4-48C9-4EDC-AAB7-DC793967F92C}"/>
    <cellStyle name="Normal 2 3 25 2" xfId="4657" xr:uid="{E1BF92AB-DD5A-40F4-B36D-63D257BEAB57}"/>
    <cellStyle name="Normal 2 3 25 3" xfId="9451" xr:uid="{66B5F930-1DA4-4718-905E-74A4F93B290B}"/>
    <cellStyle name="Normal 2 3 26" xfId="1876" xr:uid="{743CA415-1E04-40E3-BA18-23FEE8D5C0B8}"/>
    <cellStyle name="Normal 2 3 26 2" xfId="4658" xr:uid="{BE0D8852-5F10-4D98-A250-E01EB1A69625}"/>
    <cellStyle name="Normal 2 3 26 3" xfId="9452" xr:uid="{D308495D-4781-418A-8BC8-AF098170C8A1}"/>
    <cellStyle name="Normal 2 3 27" xfId="1877" xr:uid="{E894B51A-CCA1-4B88-A1B4-13122A08E128}"/>
    <cellStyle name="Normal 2 3 27 2" xfId="4659" xr:uid="{BE13C0A2-F119-4DBC-A4D9-7E015681228E}"/>
    <cellStyle name="Normal 2 3 27 3" xfId="9453" xr:uid="{DF354295-7091-4B30-94FF-E5A28CE71A64}"/>
    <cellStyle name="Normal 2 3 28" xfId="1878" xr:uid="{9F7BA1AC-92EE-4E94-B65D-A27BD55E5BB4}"/>
    <cellStyle name="Normal 2 3 28 2" xfId="4660" xr:uid="{5927A4A5-7E4C-4F44-8E1F-E9B0735BC37F}"/>
    <cellStyle name="Normal 2 3 28 3" xfId="9454" xr:uid="{E97BA908-0940-407A-B59A-3676163A88BA}"/>
    <cellStyle name="Normal 2 3 29" xfId="1879" xr:uid="{07ABF917-EA0B-4D30-BB70-38DABEE97BDA}"/>
    <cellStyle name="Normal 2 3 29 2" xfId="4661" xr:uid="{5013CF80-4325-4AF4-98F0-E1F8105074AD}"/>
    <cellStyle name="Normal 2 3 29 3" xfId="9455" xr:uid="{EC6BF712-28D0-486A-A9DD-C7CEC0D2171A}"/>
    <cellStyle name="Normal 2 3 3" xfId="328" xr:uid="{DB5DE450-8C73-4FDE-B7E7-834911A90081}"/>
    <cellStyle name="Normal 2 3 3 10" xfId="10017" xr:uid="{D0AE7C22-B020-4337-8E1C-F354C7C3C130}"/>
    <cellStyle name="Normal 2 3 3 2" xfId="329" xr:uid="{1A5F8F2A-C832-4C95-983F-A8B65E611277}"/>
    <cellStyle name="Normal 2 3 3 2 2" xfId="2551" xr:uid="{2CF74C47-B6F0-462C-AF8E-4893B139163E}"/>
    <cellStyle name="Normal 2 3 3 2 2 2" xfId="2686" xr:uid="{19B16CA9-60B5-488B-86E3-9C6CA8750C94}"/>
    <cellStyle name="Normal 2 3 3 2 3" xfId="2685" xr:uid="{3206010B-88B2-451E-B4BE-FBB1113E0D70}"/>
    <cellStyle name="Normal 2 3 3 2 4" xfId="8224" xr:uid="{5CDEF9AA-9A02-4BAE-854A-55608649BE8F}"/>
    <cellStyle name="Normal 2 3 3 2_Summary by Franchise P1B" xfId="4663" xr:uid="{8842938F-D31E-4AFB-AE20-4CAB8ECB8E23}"/>
    <cellStyle name="Normal 2 3 3 3" xfId="9456" xr:uid="{7775D526-07B3-4113-ABD4-8ECFAA455735}"/>
    <cellStyle name="Normal 2 3 3 4" xfId="9981" xr:uid="{81D358AC-7C91-44C7-AB7B-1FCC3C42C925}"/>
    <cellStyle name="Normal 2 3 3 5" xfId="8944" xr:uid="{7B2D7472-7437-4EDB-BF62-11E1AA9438B6}"/>
    <cellStyle name="Normal 2 3 3 6" xfId="9982" xr:uid="{7035C184-241B-49C1-959D-319B8D44FFBD}"/>
    <cellStyle name="Normal 2 3 3 7" xfId="10026" xr:uid="{78645CAC-DF5F-4731-B50A-721B0133760B}"/>
    <cellStyle name="Normal 2 3 3 8" xfId="10016" xr:uid="{84573774-A84E-4E80-8464-683A092A513A}"/>
    <cellStyle name="Normal 2 3 3 9" xfId="10025" xr:uid="{77E92994-979C-4C69-8385-8C5FF21A5B34}"/>
    <cellStyle name="Normal 2 3 3_Summary by Franchise P1B" xfId="4662" xr:uid="{C6C06DBD-ECFB-419B-803D-9373D9005982}"/>
    <cellStyle name="Normal 2 3 30" xfId="1880" xr:uid="{791CDF3B-3D25-4B10-ADB7-6F2B37DEE7AE}"/>
    <cellStyle name="Normal 2 3 30 2" xfId="4664" xr:uid="{AFA25766-CA84-4478-A317-65FE0DCD1E9F}"/>
    <cellStyle name="Normal 2 3 30 3" xfId="9457" xr:uid="{80BE791C-DB15-4C59-BE54-3FE3A1017465}"/>
    <cellStyle name="Normal 2 3 31" xfId="1881" xr:uid="{27720D87-BE28-4FAD-BCF6-8418B4982CB0}"/>
    <cellStyle name="Normal 2 3 31 2" xfId="4665" xr:uid="{9C2A1A00-0EA9-476B-859B-15496A844063}"/>
    <cellStyle name="Normal 2 3 31 3" xfId="9458" xr:uid="{35A88CCB-CB5C-4378-B4A7-7C6398A26483}"/>
    <cellStyle name="Normal 2 3 32" xfId="1882" xr:uid="{BC18804B-EB9C-4285-BA1A-0FAF9FC7DACB}"/>
    <cellStyle name="Normal 2 3 32 2" xfId="4666" xr:uid="{3E0B94DE-5B7C-466E-BF81-FD7466CCB936}"/>
    <cellStyle name="Normal 2 3 32 3" xfId="9459" xr:uid="{FFEA2590-22CD-4D72-B569-C6D7CFC546F9}"/>
    <cellStyle name="Normal 2 3 33" xfId="2612" xr:uid="{A5E5CF7E-375D-4515-A09F-C40DF995EF48}"/>
    <cellStyle name="Normal 2 3 34" xfId="9434" xr:uid="{AC348A86-FA68-44E4-90A7-E96897B7438D}"/>
    <cellStyle name="Normal 2 3 4" xfId="1883" xr:uid="{3557A535-0B3E-40D6-85D4-B4C512477BA7}"/>
    <cellStyle name="Normal 2 3 4 2" xfId="4667" xr:uid="{3EC63B1B-6363-4FF8-BDC4-914A82DE5173}"/>
    <cellStyle name="Normal 2 3 4 3" xfId="9460" xr:uid="{D7AB4551-FDB8-483C-80E7-72F31E7EF9A3}"/>
    <cellStyle name="Normal 2 3 5" xfId="1884" xr:uid="{91E396C0-4738-4EAA-9C60-A17C14F9EE12}"/>
    <cellStyle name="Normal 2 3 5 2" xfId="4668" xr:uid="{0A7262F8-3A3A-4427-8D38-AF3004479BAE}"/>
    <cellStyle name="Normal 2 3 5 3" xfId="9461" xr:uid="{33A0FBBC-1EAA-4670-A464-E0EC96369F19}"/>
    <cellStyle name="Normal 2 3 6" xfId="1885" xr:uid="{A6ED44EB-4D55-46B2-8C12-F8454CC590AA}"/>
    <cellStyle name="Normal 2 3 6 2" xfId="4669" xr:uid="{49952200-9F72-4945-AE25-08623CEFB08B}"/>
    <cellStyle name="Normal 2 3 6 3" xfId="9462" xr:uid="{B92011B5-8777-4BEA-97A4-3E49F1C69868}"/>
    <cellStyle name="Normal 2 3 7" xfId="1886" xr:uid="{7CEFCABF-E84C-4438-A7D7-CBD19588BADC}"/>
    <cellStyle name="Normal 2 3 7 2" xfId="4670" xr:uid="{A3FEB324-7156-4AF4-B351-4EAC830C2FCA}"/>
    <cellStyle name="Normal 2 3 7 3" xfId="9463" xr:uid="{8942A267-BD3F-425C-97D7-2579BB72AFB2}"/>
    <cellStyle name="Normal 2 3 8" xfId="1887" xr:uid="{EC7D8D51-62AF-4795-87F9-533C7399144F}"/>
    <cellStyle name="Normal 2 3 8 2" xfId="4671" xr:uid="{2E344EC6-3327-4A77-8E67-956D884B68DD}"/>
    <cellStyle name="Normal 2 3 8 3" xfId="9464" xr:uid="{B81BBB07-286A-43FB-A7A6-BC5A3DF45109}"/>
    <cellStyle name="Normal 2 3 9" xfId="1888" xr:uid="{941B6D08-A8E2-4BDE-BE52-DF3F89C99789}"/>
    <cellStyle name="Normal 2 3 9 2" xfId="4672" xr:uid="{84C42BE1-AF23-4E7B-83D6-515A2B8473DC}"/>
    <cellStyle name="Normal 2 3 9 3" xfId="9465" xr:uid="{10426422-6C4B-4E7C-9694-23C352E74703}"/>
    <cellStyle name="Normal 2 3_ARCHIVE" xfId="1889" xr:uid="{E7856CBB-64DA-43F7-8985-9D9BB4AC1B91}"/>
    <cellStyle name="Normal 2 4" xfId="330" xr:uid="{44B8CE50-90D1-4651-B830-03CDDC519F94}"/>
    <cellStyle name="Normal 2 5" xfId="334" xr:uid="{3619CA43-7371-4C43-B7BC-601FF1ED0EFF}"/>
    <cellStyle name="Normal 2 5 2" xfId="2478" xr:uid="{2D51BD83-B75C-45B9-BACF-65816D127093}"/>
    <cellStyle name="Normal 2 6" xfId="4673" xr:uid="{1C35AAE9-CB30-44E3-A27B-3B0855AACDF3}"/>
    <cellStyle name="Normal 2 7" xfId="4674" xr:uid="{5B1C8D8E-5412-453D-9403-60EF0804F4E3}"/>
    <cellStyle name="Normal 2 8" xfId="4675" xr:uid="{2332B6EE-EF06-489F-9D39-812A6A07D3A2}"/>
    <cellStyle name="Normal 2 9" xfId="4676" xr:uid="{8A44A48A-D164-4F18-9D36-DE906EB37D34}"/>
    <cellStyle name="Normal 2 9 2" xfId="4677" xr:uid="{2E3A010A-D739-4E88-AC6A-8877CB2C4961}"/>
    <cellStyle name="Normal 2 9_Ortho - July 2012 Deal Trackers" xfId="4678" xr:uid="{46E07F7E-5148-4771-B3F9-1E39145900FA}"/>
    <cellStyle name="Normal 2_10000+-+Inventory+Inquiry+Report Jul 25th" xfId="2479" xr:uid="{D614000E-FB0C-4683-B1B4-9AE3437701B0}"/>
    <cellStyle name="Normal 20" xfId="1890" xr:uid="{B9A42C2D-A247-48DC-9EDA-A496A72A77EC}"/>
    <cellStyle name="Normal 20 2" xfId="9466" xr:uid="{1320B86D-053A-4BCE-8E3B-FE078D3861BD}"/>
    <cellStyle name="Normal 21" xfId="1891" xr:uid="{5ED4B1C3-3EC3-4265-8D7F-20126C151B87}"/>
    <cellStyle name="Normal 21 2" xfId="9467" xr:uid="{B0AF1183-A58D-4F0D-936A-915D793A711C}"/>
    <cellStyle name="Normal 22" xfId="1892" xr:uid="{67340F7B-0541-4138-8FA8-D88ED5882191}"/>
    <cellStyle name="Normal 22 2" xfId="9468" xr:uid="{BAF5CC1C-8399-4BC9-8DA8-4B5F7AE99468}"/>
    <cellStyle name="Normal 23" xfId="1893" xr:uid="{E1CCB801-3739-4D10-B28E-7115733AC6EC}"/>
    <cellStyle name="Normal 23 2" xfId="9469" xr:uid="{EE9819FD-DE7C-47AF-BA97-CBC7AF658EA3}"/>
    <cellStyle name="Normal 24" xfId="1894" xr:uid="{86309CBD-165D-475A-BB21-C70D7E23CA63}"/>
    <cellStyle name="Normal 24 2" xfId="9470" xr:uid="{29E3893A-A00F-4946-A0D8-D3753879935C}"/>
    <cellStyle name="Normal 25" xfId="1895" xr:uid="{759C13EA-05F0-4260-93B9-F350DE6F7A8C}"/>
    <cellStyle name="Normal 25 2" xfId="9471" xr:uid="{A30C6A90-B6B3-4A3D-AF5F-0C3D28BA3F04}"/>
    <cellStyle name="Normal 26" xfId="1896" xr:uid="{253F20EC-34BC-41A2-8FE7-A0415C2FCC84}"/>
    <cellStyle name="Normal 26 2" xfId="9472" xr:uid="{FF19BF85-8646-4609-B43C-367FE6CC0299}"/>
    <cellStyle name="Normal 27" xfId="1897" xr:uid="{FF447932-6D2F-4614-8A82-7827311F76F2}"/>
    <cellStyle name="Normal 27 2" xfId="9473" xr:uid="{017CDA89-0EA0-4BA5-86F2-368C240A3D4B}"/>
    <cellStyle name="Normal 28" xfId="1898" xr:uid="{6FB89FAC-C41D-4BC9-866D-561F8547B42F}"/>
    <cellStyle name="Normal 28 2" xfId="9474" xr:uid="{23B0CC58-5B51-4A69-993D-9546A78E528C}"/>
    <cellStyle name="Normal 29" xfId="1899" xr:uid="{45F02493-E12F-4AEC-9782-6C1779F5C941}"/>
    <cellStyle name="Normal 29 2" xfId="9475" xr:uid="{15CC05E9-6F16-4FC3-BB15-903563BCFBDF}"/>
    <cellStyle name="Normal 3" xfId="199" xr:uid="{2F1B7C25-0101-496A-8F2C-C79C4738AC2B}"/>
    <cellStyle name="Normal 3 2" xfId="1900" xr:uid="{09D01AEA-3371-444B-8C7C-6CEFE5DA9536}"/>
    <cellStyle name="Normal 3 2 2" xfId="1901" xr:uid="{03BB6C61-D606-4597-BBA7-12790F79F4DD}"/>
    <cellStyle name="Normal 3 2 2 2" xfId="9477" xr:uid="{278CFC74-DE81-4023-AC20-A3A109921068}"/>
    <cellStyle name="Normal 3 2 3" xfId="1902" xr:uid="{F9FF52BA-B600-4A8D-A60B-8F51E9AC7EBA}"/>
    <cellStyle name="Normal 3 2 3 2" xfId="1903" xr:uid="{927A43B4-1FC5-483E-BB1D-31AA0401D704}"/>
    <cellStyle name="Normal 3 2 3 2 2" xfId="4679" xr:uid="{ABE5F72A-CEE2-47EB-BC74-4857594B6F2F}"/>
    <cellStyle name="Normal 3 2 3 2 3" xfId="9479" xr:uid="{B15E4485-0918-4081-826A-13FE6DF31069}"/>
    <cellStyle name="Normal 3 2 3 3" xfId="4680" xr:uid="{C0B5A7CF-FC47-4CA0-ADBF-9876D6D36BE1}"/>
    <cellStyle name="Normal 3 2 3 4" xfId="9478" xr:uid="{C2E1A92C-380A-41F3-8137-FB220BD40F5A}"/>
    <cellStyle name="Normal 3 2 4" xfId="9476" xr:uid="{0858FE5A-0A41-4A47-88CC-FAA2605C9A5E}"/>
    <cellStyle name="Normal 3 2_June Q2 09 Ascent Consolidated FS - Tim Pkg" xfId="1904" xr:uid="{308CBFC8-4895-45AD-8473-FA7587EDACB3}"/>
    <cellStyle name="Normal 3 3" xfId="1905" xr:uid="{637E9B6B-4729-4A4B-91A5-A992936E28EE}"/>
    <cellStyle name="Normal 3 3 2" xfId="4681" xr:uid="{DBAC4652-4356-457E-B095-183CA58BB6D9}"/>
    <cellStyle name="Normal 3 3 3" xfId="9480" xr:uid="{EFFA33B3-0642-47D7-A8A9-669160090471}"/>
    <cellStyle name="Normal 3 4" xfId="4682" xr:uid="{EA014939-F16A-4ED2-A687-1673E5D5A766}"/>
    <cellStyle name="Normal 3_2009 - 2011 Tim Model for Discussions" xfId="1906" xr:uid="{8CDC4F67-0969-4529-9B52-D59D6A00C2D7}"/>
    <cellStyle name="Normal 30" xfId="1907" xr:uid="{D00C8924-02E3-4452-A17A-9B5BF6717471}"/>
    <cellStyle name="Normal 30 2" xfId="2565" xr:uid="{F7D6B867-CCE6-4350-91E2-168446ADFE49}"/>
    <cellStyle name="Normal 30 2 2" xfId="2688" xr:uid="{57A39484-512A-4FF3-96AE-5069417056D0}"/>
    <cellStyle name="Normal 30 3" xfId="2687" xr:uid="{EBFB5CF8-5E11-4C8B-9096-1C4BF5B89DAD}"/>
    <cellStyle name="Normal 30 4" xfId="8240" xr:uid="{4F5E8D5C-FFA5-4041-AEA3-3B938FF7D7F0}"/>
    <cellStyle name="Normal 30 5" xfId="9481" xr:uid="{1D61A5C2-B39C-46C9-B4B2-DA2176DA7095}"/>
    <cellStyle name="Normal 30_Summary by Franchise P1B" xfId="4683" xr:uid="{5F65624D-373D-492E-BE03-91BC8BD344E1}"/>
    <cellStyle name="Normal 31" xfId="1908" xr:uid="{7FF11CD1-40A0-4EDA-88BD-06976D9FA7D8}"/>
    <cellStyle name="Normal 31 2" xfId="2566" xr:uid="{F872459D-1F26-4E8E-B5AC-18A6DAEA96CC}"/>
    <cellStyle name="Normal 31 2 2" xfId="2690" xr:uid="{ABD2045D-A957-490E-B410-02D46A5302BC}"/>
    <cellStyle name="Normal 31 3" xfId="2689" xr:uid="{EDB04C3C-919C-4A84-B3E9-662819FC3B34}"/>
    <cellStyle name="Normal 31 4" xfId="8241" xr:uid="{B742E5BD-7FB3-4554-AFC3-E9CEA4415FB9}"/>
    <cellStyle name="Normal 31 5" xfId="9482" xr:uid="{64C5E6FD-BBBD-42BE-824A-342D7E5A1121}"/>
    <cellStyle name="Normal 31_Summary by Franchise P1B" xfId="4684" xr:uid="{1FF0972D-BA62-4A73-9F1B-6711C20894BB}"/>
    <cellStyle name="Normal 32" xfId="2473" xr:uid="{F3B2D179-AABF-4233-A496-617F56A93A92}"/>
    <cellStyle name="Normal 32 2" xfId="2480" xr:uid="{EF14FF10-F84D-4A7D-97C1-9DE234685E38}"/>
    <cellStyle name="Normal 32 3" xfId="9483" xr:uid="{FEF89C58-D7A2-45E8-A3FC-861C649D73CD}"/>
    <cellStyle name="Normal 32_Summary by Franchise P1B" xfId="4685" xr:uid="{CA17F4F3-A7F4-47C6-8C0F-352E69773429}"/>
    <cellStyle name="Normal 33" xfId="2481" xr:uid="{45762F78-ACA0-4E68-A393-06C43A69C0A5}"/>
    <cellStyle name="Normal 33 2" xfId="2577" xr:uid="{87ADFFC7-F718-4DB8-904D-A36AFB30E1AA}"/>
    <cellStyle name="Normal 33 2 2" xfId="2692" xr:uid="{5D610D4C-5308-42B1-8181-75FA98FB1CA5}"/>
    <cellStyle name="Normal 33 3" xfId="2691" xr:uid="{ECF449F1-3C66-45DD-B15A-B4790F919AEA}"/>
    <cellStyle name="Normal 33 4" xfId="8256" xr:uid="{1BCEFFC2-54EB-4F45-87F5-ECB8AE8B6320}"/>
    <cellStyle name="Normal 33_Summary by Franchise P1B" xfId="4686" xr:uid="{1983B6DB-A8F2-44BB-9EC5-5B4B01BBE6E2}"/>
    <cellStyle name="Normal 34" xfId="2483" xr:uid="{C1F49CE6-AF6C-4E34-8234-D6D1FEA42A78}"/>
    <cellStyle name="Normal 34 10" xfId="10013" xr:uid="{A59160A8-64C8-4734-91B6-7F74564C9990}"/>
    <cellStyle name="Normal 34 2" xfId="2579" xr:uid="{B26B4E60-2559-4843-94A2-178F203B5937}"/>
    <cellStyle name="Normal 34 2 2" xfId="2694" xr:uid="{D3FAE77B-6876-47E8-8E5A-29585AEF2209}"/>
    <cellStyle name="Normal 34 2_Summary by Franchise P1B" xfId="4687" xr:uid="{EA18ADD2-4D5A-4918-BC2B-56034BA19B03}"/>
    <cellStyle name="Normal 34 3" xfId="2693" xr:uid="{201BE5A8-AB6D-49D0-9F22-93F7A75B60A3}"/>
    <cellStyle name="Normal 34 4" xfId="8258" xr:uid="{8F21E058-6898-49B4-84EC-8463B1A0FDF2}"/>
    <cellStyle name="Normal 34 5" xfId="9484" xr:uid="{BA55B355-7CA6-4DC6-AFCE-129BA8E7B3BF}"/>
    <cellStyle name="Normal 34 6" xfId="9984" xr:uid="{9AAB8CE4-078C-44DA-A88B-84B260BC65B6}"/>
    <cellStyle name="Normal 34 7" xfId="8947" xr:uid="{6A5AB6E4-5DFD-4031-92BB-BFE30C290A7A}"/>
    <cellStyle name="Normal 34 8" xfId="9985" xr:uid="{70DA5D2E-DFB4-4FE9-A4DC-9B0A33D1BBC1}"/>
    <cellStyle name="Normal 34 9" xfId="10029" xr:uid="{38579796-C964-441A-8300-89732B9CC78E}"/>
    <cellStyle name="Normal 34_Inputs" xfId="4688" xr:uid="{17241A5E-33AA-4782-90A0-45550842703F}"/>
    <cellStyle name="Normal 35" xfId="2484" xr:uid="{1CAC7AFE-16DC-4E48-9458-01E63BED9C1C}"/>
    <cellStyle name="Normal 35 2" xfId="4689" xr:uid="{A5C733EE-C17F-4F9E-80FB-6A7122DD4FD0}"/>
    <cellStyle name="Normal 35 3" xfId="9485" xr:uid="{F7020947-6DEF-4B64-91F0-25BC3FA87FC7}"/>
    <cellStyle name="Normal 35_Inputs" xfId="4690" xr:uid="{B8C2E665-51DE-4971-927B-F5BFB0B17872}"/>
    <cellStyle name="Normal 36" xfId="2526" xr:uid="{77B536EC-C023-4166-BFE2-CF6E2F3D2668}"/>
    <cellStyle name="Normal 36 2" xfId="4691" xr:uid="{B2953187-94A7-4301-9B06-FA6A30F57819}"/>
    <cellStyle name="Normal 36 3" xfId="9486" xr:uid="{5298FC80-ED24-43FD-8237-8F5F0C65C5F0}"/>
    <cellStyle name="Normal 37" xfId="2531" xr:uid="{8D9A1D04-7015-4D5E-9568-6993750C9E3D}"/>
    <cellStyle name="Normal 37 2" xfId="9487" xr:uid="{4EB31D20-4DEB-475B-8F17-257ADDCA0736}"/>
    <cellStyle name="Normal 38" xfId="2586" xr:uid="{9DEFE4CB-F562-424F-8A51-189F305C70E4}"/>
    <cellStyle name="Normal 38 2" xfId="2695" xr:uid="{EBB40E0C-A01D-410F-B830-4CA43A4EEA1C}"/>
    <cellStyle name="Normal 38 3" xfId="9488" xr:uid="{3B0C77F9-DA39-485E-9E14-0DE31E30B4B3}"/>
    <cellStyle name="Normal 38_Inputs" xfId="4692" xr:uid="{0E0558EA-A934-4A68-B075-C3204234DC19}"/>
    <cellStyle name="Normal 39" xfId="2613" xr:uid="{DC541EE1-A5A9-44F8-8BD8-37C2B08E634E}"/>
    <cellStyle name="Normal 39 2" xfId="2696" xr:uid="{29E53761-1EEC-463C-97BB-CE845D1366D0}"/>
    <cellStyle name="Normal 39_Summary by Franchise P1B" xfId="4693" xr:uid="{F57F00A0-AF91-4C91-B5E7-62FAD94418BC}"/>
    <cellStyle name="Normal 4" xfId="200" xr:uid="{F21B4B89-54F7-483D-AF8E-0FC1801DA980}"/>
    <cellStyle name="Normal 4 10" xfId="1909" xr:uid="{2A65C83D-9C25-4724-BC59-B03B8A8C3EC4}"/>
    <cellStyle name="Normal 4 10 2" xfId="4694" xr:uid="{3BB5D1A7-D629-48BA-B89E-7F489FEA70FA}"/>
    <cellStyle name="Normal 4 10 3" xfId="9490" xr:uid="{6420E00D-6E19-4FDB-A1AD-C675700291D6}"/>
    <cellStyle name="Normal 4 11" xfId="1910" xr:uid="{D8A62828-FA7B-49D1-8C66-C8A67D67AB40}"/>
    <cellStyle name="Normal 4 11 2" xfId="4695" xr:uid="{BB419AB3-C572-4F14-AB18-A8666A9BEE61}"/>
    <cellStyle name="Normal 4 11 3" xfId="9491" xr:uid="{52D0439A-AC7C-4820-9A09-6E4CB36886E9}"/>
    <cellStyle name="Normal 4 12" xfId="4696" xr:uid="{6879A0FF-5B1A-45EB-AB3C-B6F52B4B656F}"/>
    <cellStyle name="Normal 4 13" xfId="9489" xr:uid="{E0ED94E5-78D5-411A-9708-9B20EDA36DB7}"/>
    <cellStyle name="Normal 4 2" xfId="333" xr:uid="{434E8B58-2F32-4121-ABA3-80AA3EB5C7AA}"/>
    <cellStyle name="Normal 4 2 2" xfId="4698" xr:uid="{6AAC6427-BEFE-4BED-A590-5B2A9AA9017F}"/>
    <cellStyle name="Normal 4 2 3" xfId="9492" xr:uid="{E0112154-6AEB-483B-8825-157483A89672}"/>
    <cellStyle name="Normal 4 2_Summary by Franchise P1B" xfId="4697" xr:uid="{AC49F15A-6975-4FAB-99AB-9FB83842AACF}"/>
    <cellStyle name="Normal 4 3" xfId="1911" xr:uid="{9042BD00-ACA7-4821-AD09-E42A92A45E68}"/>
    <cellStyle name="Normal 4 3 2" xfId="4699" xr:uid="{BDE3C8B2-AFE6-49E4-9FD3-FDB35AFA982F}"/>
    <cellStyle name="Normal 4 3 3" xfId="9493" xr:uid="{6AD46A42-0D06-4B21-A026-5584098494EA}"/>
    <cellStyle name="Normal 4 4" xfId="1912" xr:uid="{8D994360-3E3A-4D2A-ADDF-CCE16615C58C}"/>
    <cellStyle name="Normal 4 4 2" xfId="4700" xr:uid="{6B054441-6192-4032-B144-992F671EAB4D}"/>
    <cellStyle name="Normal 4 4 3" xfId="9494" xr:uid="{D46112E4-253C-438C-8D95-427BB9850887}"/>
    <cellStyle name="Normal 4 5" xfId="1913" xr:uid="{8B72C7B2-3DC3-4231-8E64-F44AC4E41E53}"/>
    <cellStyle name="Normal 4 5 2" xfId="4701" xr:uid="{0EB5D317-1D08-4BD5-827C-5EC7D4EA871C}"/>
    <cellStyle name="Normal 4 5 3" xfId="9495" xr:uid="{8D2F8CC4-8D09-4B0F-BE20-5EA2450139E7}"/>
    <cellStyle name="Normal 4 6" xfId="1914" xr:uid="{7B9982A6-0AB0-4C98-9760-6B7C9C3B087B}"/>
    <cellStyle name="Normal 4 6 2" xfId="4702" xr:uid="{3BB67062-5042-4022-AA8B-0CBD6E324D0B}"/>
    <cellStyle name="Normal 4 6 3" xfId="9496" xr:uid="{5AF34537-A3D0-4FF5-B8FE-469998D761FD}"/>
    <cellStyle name="Normal 4 7" xfId="1915" xr:uid="{A736D18F-C01E-4E21-81D8-E5EB8DB609FB}"/>
    <cellStyle name="Normal 4 7 2" xfId="4703" xr:uid="{D6658587-3266-46F4-A89F-6974A5F04014}"/>
    <cellStyle name="Normal 4 7 3" xfId="9497" xr:uid="{81A92AB4-226D-4763-8586-ABF1308A4677}"/>
    <cellStyle name="Normal 4 8" xfId="1916" xr:uid="{29D88A87-EF47-47A1-9965-4CB588F12EB5}"/>
    <cellStyle name="Normal 4 8 2" xfId="4704" xr:uid="{64759147-2F1E-41E0-9F95-875A8F3F95C3}"/>
    <cellStyle name="Normal 4 8 3" xfId="9498" xr:uid="{14FF590C-225E-430F-9D13-FDCFDB1EEDAE}"/>
    <cellStyle name="Normal 4 9" xfId="1917" xr:uid="{6C8DD65F-EBE0-42F2-A372-C73F85C32EC6}"/>
    <cellStyle name="Normal 4 9 2" xfId="4705" xr:uid="{FB3C7E51-F051-4FBE-A1A1-7734A14874FA}"/>
    <cellStyle name="Normal 4 9 3" xfId="9499" xr:uid="{6723057F-6303-4DEC-A287-BA2B9B98A9DA}"/>
    <cellStyle name="Normal 4_2013 Budget Selling Days" xfId="1918" xr:uid="{7124FF47-0A85-465A-A83B-B45D7797C76D}"/>
    <cellStyle name="Normal 40" xfId="2614" xr:uid="{927E6CDA-5DEB-4B0B-9734-93F7B157CCCB}"/>
    <cellStyle name="Normal 40 2" xfId="2697" xr:uid="{78C9D549-3409-43CF-9ED2-9B6E536D0D64}"/>
    <cellStyle name="Normal 40_Summary by Franchise P1B" xfId="4706" xr:uid="{FA7EA108-2F61-4BBC-BF5E-A4EC6846A2D5}"/>
    <cellStyle name="Normal 41" xfId="2615" xr:uid="{34975AD3-8542-41AE-827C-110E876C75E6}"/>
    <cellStyle name="Normal 41 2" xfId="2698" xr:uid="{3F903C76-8BC1-4D19-935A-965FA227D4DE}"/>
    <cellStyle name="Normal 41_Summary by Franchise P1B" xfId="4707" xr:uid="{9AE05A74-0E81-4130-9E92-46A3CB6B186E}"/>
    <cellStyle name="Normal 42" xfId="2616" xr:uid="{5158018A-8A4E-46C9-9966-2A64ACB6FD8D}"/>
    <cellStyle name="Normal 42 2" xfId="2699" xr:uid="{27093924-F13E-4A54-A7C2-1E897ED3933E}"/>
    <cellStyle name="Normal 42_Summary by Franchise P1B" xfId="4708" xr:uid="{AAF6E17F-604B-4405-8C03-F75235927306}"/>
    <cellStyle name="Normal 43" xfId="2617" xr:uid="{E41D7CC3-4B23-4F40-A894-68E3DF478EC2}"/>
    <cellStyle name="Normal 43 2" xfId="2700" xr:uid="{B8844046-2408-42CC-B0D6-66A18C43C502}"/>
    <cellStyle name="Normal 44" xfId="2630" xr:uid="{6EF033CD-15C6-404F-A124-3EB1AA270720}"/>
    <cellStyle name="Normal 45" xfId="2631" xr:uid="{58E041C6-6999-463A-9AA6-8E6921DFE2C8}"/>
    <cellStyle name="Normal 45 2" xfId="2632" xr:uid="{A90ACC27-6F7D-4633-A7DA-79FEF800FE2B}"/>
    <cellStyle name="Normal 46" xfId="6" xr:uid="{C8FCB69F-83CE-4ECD-AA09-16800105B93A}"/>
    <cellStyle name="Normal 47" xfId="8262" xr:uid="{4831807B-4EBF-41B8-88BE-93A8AAF18B5D}"/>
    <cellStyle name="Normal 48" xfId="8282" xr:uid="{0834C8B5-9442-4A58-9140-76039769D4D3}"/>
    <cellStyle name="Normal 49" xfId="8778" xr:uid="{A86C2E79-C0D8-4D21-8C9A-89C393006FCB}"/>
    <cellStyle name="Normal 5" xfId="201" xr:uid="{B623EDBA-CFF5-4545-B122-3ECDEBE4DE3F}"/>
    <cellStyle name="Normal 5 10" xfId="1919" xr:uid="{EDBC7BE6-1A57-40F9-B14A-C59224AAEBDD}"/>
    <cellStyle name="Normal 5 10 2" xfId="4709" xr:uid="{47B13525-FCAC-48EE-AF1A-7C2443057776}"/>
    <cellStyle name="Normal 5 10 3" xfId="9501" xr:uid="{04EDE3C1-147D-49C6-A172-9ACD6323223F}"/>
    <cellStyle name="Normal 5 11" xfId="1920" xr:uid="{9A18843B-E015-4397-9ED6-45F02EFC0E0B}"/>
    <cellStyle name="Normal 5 11 2" xfId="4710" xr:uid="{46B40661-3D9B-41C8-A72B-7011336F0A03}"/>
    <cellStyle name="Normal 5 11 3" xfId="9502" xr:uid="{F0682111-EDA4-4B8C-BF62-3457F86A5BC4}"/>
    <cellStyle name="Normal 5 12" xfId="1921" xr:uid="{9652037D-A51C-442B-8D07-3F9C77FB93C0}"/>
    <cellStyle name="Normal 5 12 2" xfId="4711" xr:uid="{9D23A91F-9839-4B9B-AC04-C8EFC871B063}"/>
    <cellStyle name="Normal 5 12 3" xfId="9503" xr:uid="{8E5C0E77-E31B-492E-BA7B-11D5792C8545}"/>
    <cellStyle name="Normal 5 13" xfId="1922" xr:uid="{23850C00-6995-4539-9BF1-016BFCAFD610}"/>
    <cellStyle name="Normal 5 13 2" xfId="4712" xr:uid="{2E1FDB6A-5670-4FF3-AE0D-F3D99BCB4274}"/>
    <cellStyle name="Normal 5 13 3" xfId="9504" xr:uid="{9C4A92E0-15FE-4C38-BDC8-37F7A64ACEF7}"/>
    <cellStyle name="Normal 5 14" xfId="1923" xr:uid="{F43B77BD-2C4D-4C3A-89B7-9204E27C63A8}"/>
    <cellStyle name="Normal 5 14 2" xfId="4713" xr:uid="{95488E1E-D2C4-47B3-B9ED-EDEFA21FE725}"/>
    <cellStyle name="Normal 5 14 3" xfId="9505" xr:uid="{FC7224AB-5A5F-4884-95D4-261A05D79F61}"/>
    <cellStyle name="Normal 5 15" xfId="1924" xr:uid="{F050BD17-DADC-416B-87A6-F825EE734D61}"/>
    <cellStyle name="Normal 5 15 2" xfId="4714" xr:uid="{45C76EE5-51D1-48B7-9E8E-590BFE1BBA99}"/>
    <cellStyle name="Normal 5 15 3" xfId="9506" xr:uid="{5C77FD99-4815-4804-A173-A98DACB1F2DE}"/>
    <cellStyle name="Normal 5 16" xfId="1925" xr:uid="{A5FC3E00-5931-40D0-8764-93634A886283}"/>
    <cellStyle name="Normal 5 16 2" xfId="4715" xr:uid="{8A7DDF3E-8269-4010-A1D3-5807AC8914BA}"/>
    <cellStyle name="Normal 5 16 3" xfId="9507" xr:uid="{692CE0C6-6C96-40BF-98A3-2BF3AEF4489D}"/>
    <cellStyle name="Normal 5 17" xfId="1926" xr:uid="{8DD86354-4A8F-4036-9E4D-FA837F1AE8BF}"/>
    <cellStyle name="Normal 5 17 2" xfId="4716" xr:uid="{01794FEB-EDD0-459C-8D74-10006383E414}"/>
    <cellStyle name="Normal 5 17 3" xfId="9508" xr:uid="{DE02108B-C914-481E-A295-109569B15BFD}"/>
    <cellStyle name="Normal 5 18" xfId="1927" xr:uid="{7FEB4134-FB91-4757-A965-D9ADA6A4A76F}"/>
    <cellStyle name="Normal 5 18 2" xfId="4717" xr:uid="{41CADEFB-2D15-46D4-934C-59FA0A8DC967}"/>
    <cellStyle name="Normal 5 18 3" xfId="9509" xr:uid="{34A4A602-2907-4B08-A4C6-D561082689B3}"/>
    <cellStyle name="Normal 5 19" xfId="1928" xr:uid="{7A15FD16-12F2-4944-B121-A60606884B1E}"/>
    <cellStyle name="Normal 5 19 2" xfId="4718" xr:uid="{F01133D8-C7DA-41C8-B805-85F8419D31A3}"/>
    <cellStyle name="Normal 5 19 3" xfId="9510" xr:uid="{544B15B7-C023-4788-9C55-3B3292C138BE}"/>
    <cellStyle name="Normal 5 2" xfId="1929" xr:uid="{4776A0C0-DF3C-4E59-B7BA-96D8443009AD}"/>
    <cellStyle name="Normal 5 2 2" xfId="4719" xr:uid="{2614C9B3-4C05-443C-837E-8A0166418C9E}"/>
    <cellStyle name="Normal 5 2 3" xfId="9511" xr:uid="{8FF2C153-B19E-48DA-AE56-C822427960E4}"/>
    <cellStyle name="Normal 5 20" xfId="1930" xr:uid="{6ACAFF76-2D34-4837-A527-513D9D619926}"/>
    <cellStyle name="Normal 5 20 2" xfId="4720" xr:uid="{2C0DAD2C-8ACF-4F61-9AF3-629FACB3E129}"/>
    <cellStyle name="Normal 5 20 3" xfId="9512" xr:uid="{D2A4DE3A-1B40-4AC0-B9EB-53494C2C3286}"/>
    <cellStyle name="Normal 5 21" xfId="1931" xr:uid="{B21E0C43-D449-4048-9AD8-AF9EEEA9641C}"/>
    <cellStyle name="Normal 5 21 2" xfId="4721" xr:uid="{8EB71FB7-E021-4287-9EAC-DA73A191B727}"/>
    <cellStyle name="Normal 5 21 3" xfId="9513" xr:uid="{D446C8D7-7544-4693-92AA-7E9FB792D100}"/>
    <cellStyle name="Normal 5 22" xfId="1932" xr:uid="{8882045B-DA94-4F3D-AA0F-59EFB6153F00}"/>
    <cellStyle name="Normal 5 22 2" xfId="4722" xr:uid="{EA9781FE-D38C-442C-A187-0F8C303D7C08}"/>
    <cellStyle name="Normal 5 22 3" xfId="9514" xr:uid="{CEB9BE78-E17E-479E-97AC-F3BDD61A3B61}"/>
    <cellStyle name="Normal 5 23" xfId="1933" xr:uid="{76E082CB-2D10-4CB5-9A43-EDA9087722F7}"/>
    <cellStyle name="Normal 5 23 2" xfId="4723" xr:uid="{B11BF8CB-595B-4932-B403-E2EB078DF046}"/>
    <cellStyle name="Normal 5 23 3" xfId="9515" xr:uid="{4BA378B0-BC9F-4D8A-9CF0-748751BCDC72}"/>
    <cellStyle name="Normal 5 24" xfId="1934" xr:uid="{1DE361B8-3022-4EBC-8291-E6D4234909FE}"/>
    <cellStyle name="Normal 5 24 2" xfId="4724" xr:uid="{5DF103E7-5950-4F2E-A80F-444EB4C4B0B1}"/>
    <cellStyle name="Normal 5 24 3" xfId="9516" xr:uid="{258FFE1F-690C-421B-9B21-09F0E5FDEFAB}"/>
    <cellStyle name="Normal 5 25" xfId="1935" xr:uid="{E8492667-D015-4B24-A906-F8B01614601E}"/>
    <cellStyle name="Normal 5 25 2" xfId="4725" xr:uid="{9586494B-E5BF-4E6D-9BBC-4032A4F8BF00}"/>
    <cellStyle name="Normal 5 25 3" xfId="9517" xr:uid="{655600DC-01EC-4315-A48B-1F771DB32C27}"/>
    <cellStyle name="Normal 5 26" xfId="1936" xr:uid="{9B49233F-04C6-4C0E-B9DB-B77D9D0D8829}"/>
    <cellStyle name="Normal 5 26 2" xfId="4726" xr:uid="{8EE5FA95-D070-4A50-AAAD-187FCCF346F3}"/>
    <cellStyle name="Normal 5 26 3" xfId="9518" xr:uid="{2323586D-3384-4EC1-AAE8-DC6F50F1F124}"/>
    <cellStyle name="Normal 5 27" xfId="1937" xr:uid="{FE569C5A-A77A-4AAA-8879-E963C9803ED0}"/>
    <cellStyle name="Normal 5 27 2" xfId="4727" xr:uid="{DCE6287C-2F38-43CB-AD3D-9EBAE89F1C3C}"/>
    <cellStyle name="Normal 5 27 3" xfId="9519" xr:uid="{0D81A3DB-C1B6-4044-BA5C-BB863279A3D5}"/>
    <cellStyle name="Normal 5 28" xfId="1938" xr:uid="{A79BEE9A-7A61-4732-9CD2-F0B9A0ED638F}"/>
    <cellStyle name="Normal 5 28 2" xfId="4728" xr:uid="{04667A08-AE0C-47F0-A861-05941BA56A30}"/>
    <cellStyle name="Normal 5 28 3" xfId="9520" xr:uid="{EA92383C-F601-4EDF-AB46-7A10AB553213}"/>
    <cellStyle name="Normal 5 29" xfId="1939" xr:uid="{CC9A512C-22F5-43AF-ABBF-64412C430C08}"/>
    <cellStyle name="Normal 5 29 2" xfId="4729" xr:uid="{DB0D65E8-F3F1-4612-A5C0-450DD2880C60}"/>
    <cellStyle name="Normal 5 29 3" xfId="9521" xr:uid="{60BA527D-DE5E-4395-9B0C-DB1A26837246}"/>
    <cellStyle name="Normal 5 3" xfId="1940" xr:uid="{BBE6B14A-CA09-4DFC-AFBA-D27761F858A1}"/>
    <cellStyle name="Normal 5 3 2" xfId="4730" xr:uid="{0825F954-2C38-4913-89B0-9A9050CA770C}"/>
    <cellStyle name="Normal 5 3 3" xfId="9522" xr:uid="{E7801A7A-212B-4E8C-B589-74E585A1CDF7}"/>
    <cellStyle name="Normal 5 30" xfId="1941" xr:uid="{FF733B6F-8894-4C8D-9B73-FED5D83F90A8}"/>
    <cellStyle name="Normal 5 30 2" xfId="4731" xr:uid="{6CF6AEB3-F63C-42D9-AF16-E7D2E94B8E6B}"/>
    <cellStyle name="Normal 5 30 3" xfId="9523" xr:uid="{987A4144-FD6D-4A25-A056-89E1883F28FD}"/>
    <cellStyle name="Normal 5 31" xfId="1942" xr:uid="{8DAA48F4-8714-49EC-AF24-83BE431FF119}"/>
    <cellStyle name="Normal 5 31 2" xfId="4732" xr:uid="{1B92E555-D006-46DB-A79E-B22F3D998C28}"/>
    <cellStyle name="Normal 5 31 3" xfId="9524" xr:uid="{41B2708E-259A-482B-BBE8-E72549646CC3}"/>
    <cellStyle name="Normal 5 32" xfId="1943" xr:uid="{C92117C5-92B3-4C70-9D68-05C1ABA0ACCE}"/>
    <cellStyle name="Normal 5 32 2" xfId="4733" xr:uid="{D31DF77E-ECE3-481C-845C-23B2B20CAB27}"/>
    <cellStyle name="Normal 5 32 3" xfId="9525" xr:uid="{61371D5C-3CF4-4440-940D-5BB107CF7AD7}"/>
    <cellStyle name="Normal 5 33" xfId="4734" xr:uid="{97798462-BEA8-422F-AE10-BC73236F5C68}"/>
    <cellStyle name="Normal 5 33 2" xfId="4735" xr:uid="{6A187A12-A83D-47AD-BE3B-AAB8CCA15287}"/>
    <cellStyle name="Normal 5 33_Inputs" xfId="4736" xr:uid="{3EFBFD3D-0022-446F-AFC2-E12AD2B542CA}"/>
    <cellStyle name="Normal 5 34" xfId="4737" xr:uid="{459AFEF2-3B11-4555-8E5A-8D4BF72DF9D9}"/>
    <cellStyle name="Normal 5 34 2" xfId="4738" xr:uid="{A7936797-4AF2-45E5-A966-B7DABB6B666C}"/>
    <cellStyle name="Normal 5 34_Inputs" xfId="4739" xr:uid="{E0779FB7-0B43-4EE1-BC79-5B39BF69B043}"/>
    <cellStyle name="Normal 5 35" xfId="4740" xr:uid="{ED981D2C-01B2-4D17-B79B-67A327F4F1CB}"/>
    <cellStyle name="Normal 5 4" xfId="1944" xr:uid="{7F19CBC0-D446-41EF-85F2-6001FF1671FD}"/>
    <cellStyle name="Normal 5 4 2" xfId="4741" xr:uid="{FE371808-9B78-4146-B6A8-88CD3FDDBBA3}"/>
    <cellStyle name="Normal 5 4 3" xfId="9526" xr:uid="{FB9633D0-AA13-4D99-AD7C-80E07EF25B37}"/>
    <cellStyle name="Normal 5 5" xfId="1945" xr:uid="{EA3BCC45-2E77-4C87-B7ED-B86B1F976932}"/>
    <cellStyle name="Normal 5 5 2" xfId="4742" xr:uid="{BF02F50F-F97D-44B3-BF60-64AF7B988B5E}"/>
    <cellStyle name="Normal 5 5 3" xfId="9527" xr:uid="{74FE86EC-52AF-4022-BB72-560E108289A5}"/>
    <cellStyle name="Normal 5 6" xfId="1946" xr:uid="{F607871A-0522-44B2-9F9A-2DB506D27440}"/>
    <cellStyle name="Normal 5 6 2" xfId="4743" xr:uid="{1B81909F-3234-4F0E-9075-0695469A1B1D}"/>
    <cellStyle name="Normal 5 6 3" xfId="9528" xr:uid="{DAD55C22-8F7C-46D2-A430-B4B9F3C37780}"/>
    <cellStyle name="Normal 5 7" xfId="1947" xr:uid="{29B5D273-A6EE-4FE3-B88B-D82C9530A2EB}"/>
    <cellStyle name="Normal 5 7 2" xfId="4744" xr:uid="{EAF94358-B910-4512-85A3-432A45B19C1F}"/>
    <cellStyle name="Normal 5 7 3" xfId="9529" xr:uid="{884143E5-BDB9-4D66-BB35-B0538A445081}"/>
    <cellStyle name="Normal 5 8" xfId="1948" xr:uid="{8805EC3C-07C4-4E0D-8B53-07C44BF7281B}"/>
    <cellStyle name="Normal 5 8 2" xfId="4745" xr:uid="{226E42F0-59FD-43C9-80D7-5236B77FB75A}"/>
    <cellStyle name="Normal 5 8 3" xfId="9530" xr:uid="{3C8AC217-34F2-46AF-AD67-440982D61A66}"/>
    <cellStyle name="Normal 5 9" xfId="1949" xr:uid="{0D8CAC2A-6229-4771-B956-D6749D522A20}"/>
    <cellStyle name="Normal 5 9 2" xfId="4746" xr:uid="{AE50F311-02BE-4664-B8D8-92DE0C6F126E}"/>
    <cellStyle name="Normal 5 9 3" xfId="9531" xr:uid="{2C6724E1-2D66-4E42-977F-E40A88D64F09}"/>
    <cellStyle name="Normal 5_GAYMAR PIVb vs PIVa" xfId="1950" xr:uid="{A9BC3EA8-303B-4F0B-9AC3-B990CFB2C03D}"/>
    <cellStyle name="Normal 50" xfId="8793" xr:uid="{CE089A89-2E06-40F2-94F4-70E99C8F8BD5}"/>
    <cellStyle name="Normal 51" xfId="8438" xr:uid="{BC9AE996-A2A1-4CF2-AB2D-5E2C60ED8351}"/>
    <cellStyle name="Normal 52" xfId="8324" xr:uid="{E031E7A0-2A3E-493E-8682-10B26A0D7197}"/>
    <cellStyle name="Normal 53" xfId="8801" xr:uid="{7DD928F2-21F6-4873-9431-54B395B8F486}"/>
    <cellStyle name="Normal 54" xfId="9938" xr:uid="{A22AAD73-7F97-4B30-A167-CF2E0C8D3744}"/>
    <cellStyle name="Normal 55" xfId="9997" xr:uid="{7BC66903-F2F5-4B02-B3DF-BEF9783C296E}"/>
    <cellStyle name="Normal 56" xfId="10000" xr:uid="{178F7235-5DFC-4337-969D-54F3C0BACE8D}"/>
    <cellStyle name="Normal 57" xfId="10003" xr:uid="{D046B418-2316-48EC-BA13-A687DCAEFF79}"/>
    <cellStyle name="Normal 58" xfId="10041" xr:uid="{5EC66815-CF80-44C4-8E54-B935AF4080C9}"/>
    <cellStyle name="Normal 58 2" xfId="10051" xr:uid="{7828BC35-7523-49D7-B4F1-2BB5EE470BEF}"/>
    <cellStyle name="Normal 59" xfId="10045" xr:uid="{D6AF73ED-B591-4ACE-948B-A7145F8867AD}"/>
    <cellStyle name="Normal 6" xfId="202" xr:uid="{76FEF64C-ED7E-4CA7-BEB5-783D723CD8CD}"/>
    <cellStyle name="Normal 6 10" xfId="1951" xr:uid="{142A171A-E0E3-4D94-926E-727B77FAA8BB}"/>
    <cellStyle name="Normal 6 10 2" xfId="4748" xr:uid="{F5CD327D-4C6A-4019-9DED-C98C26E85689}"/>
    <cellStyle name="Normal 6 10 3" xfId="9533" xr:uid="{CB028B34-D6C4-49E6-A165-5C76370C0A6E}"/>
    <cellStyle name="Normal 6 11" xfId="1952" xr:uid="{1BE3EDAF-2511-4037-9F87-427E18899E9B}"/>
    <cellStyle name="Normal 6 11 2" xfId="4749" xr:uid="{684C3D6F-9B9E-471F-A8AF-5E54EB6D0F91}"/>
    <cellStyle name="Normal 6 11 3" xfId="9534" xr:uid="{EF5FE0E7-629E-4909-A495-185CE570E4B8}"/>
    <cellStyle name="Normal 6 12" xfId="1953" xr:uid="{3B836965-A254-40D5-9C36-432277D5A06F}"/>
    <cellStyle name="Normal 6 12 2" xfId="4750" xr:uid="{87DB4037-C97F-4AF2-B6BA-F74F46B3636B}"/>
    <cellStyle name="Normal 6 12 3" xfId="9535" xr:uid="{B9FC7019-0E9A-4EB7-8C3C-7A961312B06F}"/>
    <cellStyle name="Normal 6 13" xfId="1954" xr:uid="{B2522330-6094-41A7-BCD4-37CEAEF7DBC1}"/>
    <cellStyle name="Normal 6 13 2" xfId="4751" xr:uid="{AF0C0AE9-5F62-4FEB-BF0F-FD73A472003D}"/>
    <cellStyle name="Normal 6 13 3" xfId="9536" xr:uid="{784C14BB-CA71-4EEB-99FC-B795E8AE01C8}"/>
    <cellStyle name="Normal 6 14" xfId="1955" xr:uid="{BCA2B82F-2F71-4375-9624-4BBBB18F3116}"/>
    <cellStyle name="Normal 6 14 2" xfId="4752" xr:uid="{BDD4727E-7959-4417-B86D-F87C3A525ACF}"/>
    <cellStyle name="Normal 6 14 3" xfId="9537" xr:uid="{8F1A9A71-63BA-40D0-8891-08D52B1C9C08}"/>
    <cellStyle name="Normal 6 15" xfId="1956" xr:uid="{922DEFF4-BCF2-47BB-BE94-1C9AFB9246B9}"/>
    <cellStyle name="Normal 6 15 2" xfId="4753" xr:uid="{05FC7FBA-37D2-44FB-9A17-F4A0EA7BE895}"/>
    <cellStyle name="Normal 6 15 3" xfId="9538" xr:uid="{1AB78B7A-5A00-4947-BF31-9F92BF438EEF}"/>
    <cellStyle name="Normal 6 16" xfId="1957" xr:uid="{6B46D386-ACFA-44A1-A7C3-864304CB31B1}"/>
    <cellStyle name="Normal 6 16 2" xfId="4754" xr:uid="{151A6899-A0C7-4FF2-8AC3-60AB79F45BC2}"/>
    <cellStyle name="Normal 6 16 3" xfId="9539" xr:uid="{1182ACD4-10F3-437E-81F7-89292143D42B}"/>
    <cellStyle name="Normal 6 17" xfId="1958" xr:uid="{813D655D-3655-4E82-AAF2-6421BD38ACA1}"/>
    <cellStyle name="Normal 6 17 2" xfId="4755" xr:uid="{3BBD008B-00BB-4025-8B98-8751BEAE4242}"/>
    <cellStyle name="Normal 6 17 3" xfId="9540" xr:uid="{66644036-5841-45ED-B864-C4DA6B5EE43F}"/>
    <cellStyle name="Normal 6 18" xfId="1959" xr:uid="{9F6119DF-A065-438D-AD03-4879ED20D3F5}"/>
    <cellStyle name="Normal 6 18 2" xfId="4756" xr:uid="{250058A2-0345-4B0E-8BA1-1658B356CBB2}"/>
    <cellStyle name="Normal 6 18 3" xfId="9541" xr:uid="{26B15768-429A-402E-9F63-849E00465D55}"/>
    <cellStyle name="Normal 6 19" xfId="1960" xr:uid="{13E43EA3-42AE-4292-AD8A-C4AC48BD8E65}"/>
    <cellStyle name="Normal 6 19 2" xfId="4757" xr:uid="{D39984D6-DF8F-4462-B9A5-7CF6EBDE6F3B}"/>
    <cellStyle name="Normal 6 19 3" xfId="9542" xr:uid="{7CA9F16E-2644-426A-838D-F0E77500523D}"/>
    <cellStyle name="Normal 6 2" xfId="1961" xr:uid="{40873A20-290D-415B-88AE-2954C91EA11F}"/>
    <cellStyle name="Normal 6 2 2" xfId="4758" xr:uid="{5EF6C562-D5E4-413B-9759-92239FCE64AD}"/>
    <cellStyle name="Normal 6 2 3" xfId="9543" xr:uid="{6EE45B22-2C81-4307-B1C3-F15D03196AC1}"/>
    <cellStyle name="Normal 6 20" xfId="1962" xr:uid="{A5C004D9-309C-40F4-B297-F1C998C46AE3}"/>
    <cellStyle name="Normal 6 20 2" xfId="4759" xr:uid="{B3CAED76-6732-4C34-B881-29E1F53B83B6}"/>
    <cellStyle name="Normal 6 20 3" xfId="9544" xr:uid="{C9D297FF-7409-481B-8E46-5328702B37F8}"/>
    <cellStyle name="Normal 6 21" xfId="1963" xr:uid="{798773C2-FA07-4248-B5AF-303CEB828BD5}"/>
    <cellStyle name="Normal 6 21 2" xfId="4760" xr:uid="{790ADBB2-4128-430D-AE4E-132D80DFE32F}"/>
    <cellStyle name="Normal 6 21 3" xfId="9545" xr:uid="{67094B45-4FB4-433F-90C6-D3F83008B928}"/>
    <cellStyle name="Normal 6 22" xfId="1964" xr:uid="{0D5B3F5D-0FE0-436F-B062-1FA77735392A}"/>
    <cellStyle name="Normal 6 22 2" xfId="4761" xr:uid="{5F62BA3F-F5C6-48C8-88D6-F12026D2FFBD}"/>
    <cellStyle name="Normal 6 22 3" xfId="9546" xr:uid="{139D69F3-7BCB-4D5E-A966-47ABD5014783}"/>
    <cellStyle name="Normal 6 23" xfId="1965" xr:uid="{161C9659-94EE-4A93-8596-77A260ADDF3F}"/>
    <cellStyle name="Normal 6 23 2" xfId="4762" xr:uid="{26193C36-FB35-4A57-92EB-326A54DC3968}"/>
    <cellStyle name="Normal 6 23 3" xfId="9547" xr:uid="{FE281459-2548-40D1-BD2A-DA7B2D5537D1}"/>
    <cellStyle name="Normal 6 24" xfId="1966" xr:uid="{58833804-4015-4204-9FDA-D1C04A6CF0CE}"/>
    <cellStyle name="Normal 6 24 2" xfId="4763" xr:uid="{9C17BD10-1FAF-474A-A113-61711A38ABC6}"/>
    <cellStyle name="Normal 6 24 3" xfId="9548" xr:uid="{2456DB7F-30E2-497F-BEA3-880535AF016E}"/>
    <cellStyle name="Normal 6 25" xfId="1967" xr:uid="{A5D3E356-3272-43E8-AA9A-38E2D6D69F89}"/>
    <cellStyle name="Normal 6 25 2" xfId="4764" xr:uid="{9C2B15FF-D986-445C-AC19-F9430857054C}"/>
    <cellStyle name="Normal 6 25 3" xfId="9549" xr:uid="{B924F070-9083-4489-83EB-97DF9E5ACE96}"/>
    <cellStyle name="Normal 6 26" xfId="1968" xr:uid="{92317BCD-C074-4C03-923B-7DC954FE1822}"/>
    <cellStyle name="Normal 6 26 2" xfId="4765" xr:uid="{3FBA6E6A-C7B2-4735-BF72-81B6592C8007}"/>
    <cellStyle name="Normal 6 26 3" xfId="9550" xr:uid="{0C09CBD8-BCD3-4732-9472-445F03B12B8B}"/>
    <cellStyle name="Normal 6 27" xfId="1969" xr:uid="{5BD5ED85-38D7-47E5-A928-1F7AE1099B89}"/>
    <cellStyle name="Normal 6 27 2" xfId="4766" xr:uid="{58B48B50-39AE-4374-811E-5C2977FEFD78}"/>
    <cellStyle name="Normal 6 27 3" xfId="9551" xr:uid="{26AC2362-8C15-4390-B76D-E2DA185E2A45}"/>
    <cellStyle name="Normal 6 28" xfId="1970" xr:uid="{C5EB0414-6263-466F-A219-65E4BAD5ABF5}"/>
    <cellStyle name="Normal 6 28 2" xfId="4767" xr:uid="{B28C0FAE-EF4A-4A16-8ACC-88807EE496CE}"/>
    <cellStyle name="Normal 6 28 3" xfId="9552" xr:uid="{D1A9034E-E3F2-4C39-A272-ADDB8BCAC2E0}"/>
    <cellStyle name="Normal 6 29" xfId="1971" xr:uid="{EEE59E3D-1605-498D-A641-011A99BBD305}"/>
    <cellStyle name="Normal 6 29 2" xfId="4768" xr:uid="{0F504E3E-D8FA-4BA3-9453-D7E954438F74}"/>
    <cellStyle name="Normal 6 29 3" xfId="9553" xr:uid="{A2C38295-72D5-4DF5-A25C-EA018D7245BA}"/>
    <cellStyle name="Normal 6 3" xfId="1972" xr:uid="{8FF8BE8C-BF9E-465B-8408-68BE621830E9}"/>
    <cellStyle name="Normal 6 3 2" xfId="4769" xr:uid="{9A471107-6CC9-4F69-8746-2C21E27A8218}"/>
    <cellStyle name="Normal 6 3 3" xfId="9554" xr:uid="{265B920B-9F39-4021-9440-11526B0D534A}"/>
    <cellStyle name="Normal 6 30" xfId="9532" xr:uid="{9D7A20AF-A487-492D-B9EB-612B43149658}"/>
    <cellStyle name="Normal 6 4" xfId="1973" xr:uid="{96399DBF-BA1A-4B4E-A96F-A84145558255}"/>
    <cellStyle name="Normal 6 4 2" xfId="4770" xr:uid="{A673E978-BF7A-4FBD-9AF4-21B665846D8E}"/>
    <cellStyle name="Normal 6 4 3" xfId="9555" xr:uid="{8196E40F-0768-4E76-AC7A-530E98457A6C}"/>
    <cellStyle name="Normal 6 5" xfId="1974" xr:uid="{935B8BAC-A188-40FD-9E68-C14D2CE7F0AC}"/>
    <cellStyle name="Normal 6 5 2" xfId="4771" xr:uid="{F91BBB8C-E097-4A2C-BF42-8A76F8CB507F}"/>
    <cellStyle name="Normal 6 5 3" xfId="9556" xr:uid="{AC6AD4AE-B975-4524-BEAD-8715CE527A50}"/>
    <cellStyle name="Normal 6 6" xfId="1975" xr:uid="{3BFF9B68-31D5-43AC-A2EF-12639EE6AC99}"/>
    <cellStyle name="Normal 6 6 2" xfId="4772" xr:uid="{5DD774E0-4BB8-4820-A866-3AC51B093121}"/>
    <cellStyle name="Normal 6 6 3" xfId="9557" xr:uid="{2FA5DD03-387D-4A09-9004-BDA64F6CD99E}"/>
    <cellStyle name="Normal 6 7" xfId="1976" xr:uid="{7984A1EF-2D0A-4A64-8FD0-90E447CADAC2}"/>
    <cellStyle name="Normal 6 7 2" xfId="4773" xr:uid="{125C3F8C-656F-4BC5-8AC3-01DE800847FB}"/>
    <cellStyle name="Normal 6 7 3" xfId="9558" xr:uid="{D690995E-95AB-4029-A92A-3D60488E80FC}"/>
    <cellStyle name="Normal 6 8" xfId="1977" xr:uid="{DDAC58FF-B7CE-4F1E-88FA-96E8266A4EB1}"/>
    <cellStyle name="Normal 6 8 2" xfId="4774" xr:uid="{0F3214A6-F418-47C3-9165-770E81B4E701}"/>
    <cellStyle name="Normal 6 8 3" xfId="9559" xr:uid="{5320C33A-5A8E-4A79-BED3-CB0EB3FFCFDB}"/>
    <cellStyle name="Normal 6 9" xfId="1978" xr:uid="{9970B8B3-226B-469F-80FE-36F3F237A2D3}"/>
    <cellStyle name="Normal 6 9 2" xfId="4775" xr:uid="{339CA687-BCDF-44C4-8B56-4BB71533393E}"/>
    <cellStyle name="Normal 6 9 3" xfId="9560" xr:uid="{D866F9CE-215F-4B95-B2AA-FBBC5574A3B5}"/>
    <cellStyle name="Normal 6_Summary by Franchise P1B" xfId="4747" xr:uid="{41E01992-9892-450C-B752-6C25ECAAAF90}"/>
    <cellStyle name="Normal 60" xfId="10048" xr:uid="{666FE53A-2AF0-42E2-8481-97DBD1AC8F53}"/>
    <cellStyle name="Normal 61" xfId="10052" xr:uid="{A0EDED54-B0AD-42C0-BA11-EACD71F48893}"/>
    <cellStyle name="Normal 62" xfId="10053" xr:uid="{267AD660-854C-4451-8E43-4C5CCC5CB07E}"/>
    <cellStyle name="Normal 7" xfId="203" xr:uid="{ABB631F3-B506-4B4D-9945-B5F94CF74E40}"/>
    <cellStyle name="Normal 7 10" xfId="1979" xr:uid="{38B290B0-F92B-4648-BDAA-00B55D6A1234}"/>
    <cellStyle name="Normal 7 10 2" xfId="4776" xr:uid="{EA38A9BB-0871-4069-98F3-35E67FA6AB50}"/>
    <cellStyle name="Normal 7 10 3" xfId="9562" xr:uid="{439265CA-A88E-4ACB-93F9-D0ADEA4E3D4C}"/>
    <cellStyle name="Normal 7 11" xfId="1980" xr:uid="{6B587852-A932-481F-8047-66BE8B51B206}"/>
    <cellStyle name="Normal 7 11 2" xfId="4777" xr:uid="{CC215FAF-C6A9-4955-A5EF-F9730CBD14B8}"/>
    <cellStyle name="Normal 7 11 3" xfId="9563" xr:uid="{03B4164B-535B-4DE2-9207-D41A085CE94F}"/>
    <cellStyle name="Normal 7 12" xfId="1981" xr:uid="{70318325-3661-4D30-B68A-F1282C176EB0}"/>
    <cellStyle name="Normal 7 12 2" xfId="4778" xr:uid="{6785FCCF-4863-40A6-AE0D-38C197D3B040}"/>
    <cellStyle name="Normal 7 12 3" xfId="9564" xr:uid="{0EDD6BE9-FC41-40C6-B8EA-6631EF7B6439}"/>
    <cellStyle name="Normal 7 13" xfId="1982" xr:uid="{B46DDEA9-58FF-40E7-8330-51F757641A84}"/>
    <cellStyle name="Normal 7 13 2" xfId="4779" xr:uid="{7F93260E-C2E5-49C1-98E4-84B357D1B36C}"/>
    <cellStyle name="Normal 7 13 3" xfId="9565" xr:uid="{98221865-CCE2-4AB0-93CC-D43795933E98}"/>
    <cellStyle name="Normal 7 14" xfId="1983" xr:uid="{0667FB96-0F6F-42B5-A722-A8739F53E9EC}"/>
    <cellStyle name="Normal 7 14 2" xfId="4780" xr:uid="{6F86FAC9-7034-4183-908E-AF47C0BD5B1A}"/>
    <cellStyle name="Normal 7 14 3" xfId="9566" xr:uid="{CFEF2709-CE46-4AF0-9380-E049F4D9B3FD}"/>
    <cellStyle name="Normal 7 15" xfId="1984" xr:uid="{2FDEBC9C-D7EF-440D-ADC1-F415C3107681}"/>
    <cellStyle name="Normal 7 15 2" xfId="4781" xr:uid="{A86F9F5B-88CC-4B7B-A2B3-CC34EDBB8034}"/>
    <cellStyle name="Normal 7 15 3" xfId="9567" xr:uid="{A0A970ED-371C-4239-BE1A-E24F26BAD5A3}"/>
    <cellStyle name="Normal 7 16" xfId="1985" xr:uid="{2FD28206-01F1-4A63-B01D-992307065980}"/>
    <cellStyle name="Normal 7 16 2" xfId="4782" xr:uid="{FA814EAA-FE90-4BDE-9A68-09A86C31C4F9}"/>
    <cellStyle name="Normal 7 16 3" xfId="9568" xr:uid="{1D9B3D55-8F32-4361-96FC-BB5A73159F18}"/>
    <cellStyle name="Normal 7 17" xfId="1986" xr:uid="{A4643EFA-75F5-4D9E-B881-B3CF2196BD90}"/>
    <cellStyle name="Normal 7 17 2" xfId="4783" xr:uid="{77F937AE-04FE-4803-9706-C5A92545A6C2}"/>
    <cellStyle name="Normal 7 17 3" xfId="9569" xr:uid="{9631BDC7-E9BC-4A7A-84C3-94AB4F20379B}"/>
    <cellStyle name="Normal 7 18" xfId="1987" xr:uid="{60D88224-127E-4D6F-BDCE-73AD2E556614}"/>
    <cellStyle name="Normal 7 18 2" xfId="4784" xr:uid="{2BBEADC1-73BC-4371-B855-CD4294DF5CBF}"/>
    <cellStyle name="Normal 7 18 3" xfId="9570" xr:uid="{1381077A-8C7E-4FCF-9CDB-B318517F1F66}"/>
    <cellStyle name="Normal 7 19" xfId="1988" xr:uid="{8AE123C2-EB04-412C-83C3-A6642E98AE70}"/>
    <cellStyle name="Normal 7 19 2" xfId="4785" xr:uid="{CA20AADB-1D03-4129-8571-54E2D87EC899}"/>
    <cellStyle name="Normal 7 19 3" xfId="9571" xr:uid="{922BF4CE-5E10-45A7-ACC1-6FAAD0954DC0}"/>
    <cellStyle name="Normal 7 2" xfId="331" xr:uid="{CBEA1F9E-FF82-46D0-868A-122C5B69083F}"/>
    <cellStyle name="Normal 7 2 10" xfId="10012" xr:uid="{1CA2D1DB-0049-4272-951D-828A4F00DF05}"/>
    <cellStyle name="Normal 7 2 2" xfId="2552" xr:uid="{E96E4C1F-BBDC-4BD1-809B-770C07736E66}"/>
    <cellStyle name="Normal 7 2 2 2" xfId="2702" xr:uid="{116D67B6-7A9A-4D7A-99C0-858CFE714F0A}"/>
    <cellStyle name="Normal 7 2 2_Summary by Franchise P1B" xfId="4787" xr:uid="{D8887DBD-9082-42E1-9F65-CCFE4C8B6B6E}"/>
    <cellStyle name="Normal 7 2 3" xfId="2701" xr:uid="{48A0F4EC-5B2A-494C-BC05-EB4C003E03DB}"/>
    <cellStyle name="Normal 7 2 4" xfId="8225" xr:uid="{11D890F5-C535-4F58-BC1D-2608E91A4AED}"/>
    <cellStyle name="Normal 7 2 5" xfId="9572" xr:uid="{59DFDF63-4EFD-4FC4-B408-A4499C35A771}"/>
    <cellStyle name="Normal 7 2 6" xfId="9986" xr:uid="{A520042B-CE7C-40DD-BC95-32026A7B9643}"/>
    <cellStyle name="Normal 7 2 7" xfId="8948" xr:uid="{E3ABDEA7-9E49-4782-A21E-3472AF298A96}"/>
    <cellStyle name="Normal 7 2 8" xfId="9987" xr:uid="{F4E56FEB-B5A1-4748-A0FF-11A74E28A412}"/>
    <cellStyle name="Normal 7 2 9" xfId="10030" xr:uid="{DE0DC825-F33E-415E-9F75-50E93F5D903E}"/>
    <cellStyle name="Normal 7 2_Summary by Franchise P1B" xfId="4786" xr:uid="{A0C8ED2E-178C-4577-9724-DE24FE66B94B}"/>
    <cellStyle name="Normal 7 20" xfId="1989" xr:uid="{80E5F5A2-8472-4F81-BE0C-F1F039E32EE6}"/>
    <cellStyle name="Normal 7 20 2" xfId="9573" xr:uid="{31D32434-B016-4AE3-85D7-DD702DB654DA}"/>
    <cellStyle name="Normal 7 21" xfId="4788" xr:uid="{1035808F-98F2-4AC1-873B-0C17563376B1}"/>
    <cellStyle name="Normal 7 21 2" xfId="4789" xr:uid="{4A4BB7C6-6ED4-4EE9-B01A-14CB1CE94FE3}"/>
    <cellStyle name="Normal 7 21_Inputs" xfId="4790" xr:uid="{88510E94-B4CF-43F4-8986-9AB034769A02}"/>
    <cellStyle name="Normal 7 22" xfId="4791" xr:uid="{5AB91CFE-9838-4361-BB63-AB7C4E7C06AC}"/>
    <cellStyle name="Normal 7 22 2" xfId="4792" xr:uid="{8F0F7801-506A-47A7-983D-D57A83653E25}"/>
    <cellStyle name="Normal 7 22_Inputs" xfId="4793" xr:uid="{FA43106D-EEFF-4BD0-9B47-28DC5324862E}"/>
    <cellStyle name="Normal 7 23" xfId="4794" xr:uid="{9E6EBD96-CEF7-4E96-8165-A104397C726E}"/>
    <cellStyle name="Normal 7 24" xfId="9561" xr:uid="{BFFFBFDC-3CBF-4EC7-BB0B-2CCAEEAA4DBE}"/>
    <cellStyle name="Normal 7 3" xfId="1990" xr:uid="{853A562A-9403-45ED-83D0-0CBDB55113A8}"/>
    <cellStyle name="Normal 7 3 2" xfId="1991" xr:uid="{2B01A03E-F83E-482B-B9F3-595D2B93C309}"/>
    <cellStyle name="Normal 7 3 2 10" xfId="1992" xr:uid="{5BC425B9-AD40-47AB-96C6-9568177F12AD}"/>
    <cellStyle name="Normal 7 3 2 10 2" xfId="4795" xr:uid="{B4232FEB-F90A-44F8-8B92-A785A4E9A32D}"/>
    <cellStyle name="Normal 7 3 2 10 3" xfId="9576" xr:uid="{83CF80C6-4D56-4A97-B002-EA8A04E41D93}"/>
    <cellStyle name="Normal 7 3 2 11" xfId="1993" xr:uid="{56D23926-A83F-466B-9975-CAB6A8979182}"/>
    <cellStyle name="Normal 7 3 2 11 2" xfId="4796" xr:uid="{C1983917-2C6E-4C6E-9EC4-F98E4DCEBB2D}"/>
    <cellStyle name="Normal 7 3 2 11 3" xfId="9577" xr:uid="{02C6207A-05B8-4B59-B0DF-650DC36FB95A}"/>
    <cellStyle name="Normal 7 3 2 12" xfId="1994" xr:uid="{92AD16DB-C5F0-436E-9599-8EB303B01748}"/>
    <cellStyle name="Normal 7 3 2 12 2" xfId="4797" xr:uid="{B62D1FB3-BC06-4023-98C8-5E185CD4DEEE}"/>
    <cellStyle name="Normal 7 3 2 12 3" xfId="9578" xr:uid="{3C6894D2-2D9F-4C4F-9881-B9CCF93CEAB9}"/>
    <cellStyle name="Normal 7 3 2 13" xfId="4798" xr:uid="{7A6C90DE-D854-4F96-B4CD-3B224853F6BF}"/>
    <cellStyle name="Normal 7 3 2 14" xfId="9575" xr:uid="{9745B3B7-F0BD-494A-B271-174D502D044A}"/>
    <cellStyle name="Normal 7 3 2 2" xfId="1995" xr:uid="{07B43877-3DB5-4FF1-8BC1-0017CACEAD51}"/>
    <cellStyle name="Normal 7 3 2 2 2" xfId="1996" xr:uid="{993F64E9-54C9-4FF1-A615-53F3559F0E4B}"/>
    <cellStyle name="Normal 7 3 2 2 2 10" xfId="4799" xr:uid="{06257B6C-DD01-4833-BAB3-A58E8FE710F4}"/>
    <cellStyle name="Normal 7 3 2 2 2 11" xfId="9580" xr:uid="{CCC82AC8-36BF-4F47-877A-02D2C34C1F04}"/>
    <cellStyle name="Normal 7 3 2 2 2 2" xfId="1997" xr:uid="{13E4291A-1BE8-4436-95BB-A31B4B0F3FC7}"/>
    <cellStyle name="Normal 7 3 2 2 2 2 2" xfId="4800" xr:uid="{29520621-D6DC-407F-9CA4-E8A7BD8AA426}"/>
    <cellStyle name="Normal 7 3 2 2 2 2 3" xfId="9581" xr:uid="{9171390A-E28D-4FFF-8AD1-066986449FEB}"/>
    <cellStyle name="Normal 7 3 2 2 2 3" xfId="1998" xr:uid="{F5B2ECD2-E750-489B-A6B4-86C1230EB587}"/>
    <cellStyle name="Normal 7 3 2 2 2 3 2" xfId="4801" xr:uid="{FE32B312-CE37-40E6-9EC0-E10D0F66A5E2}"/>
    <cellStyle name="Normal 7 3 2 2 2 3 3" xfId="9582" xr:uid="{A1201CF5-6128-4DBE-A6FA-E98B575E41ED}"/>
    <cellStyle name="Normal 7 3 2 2 2 4" xfId="1999" xr:uid="{18D82ACD-2056-4A78-8EF7-918503A620CC}"/>
    <cellStyle name="Normal 7 3 2 2 2 4 2" xfId="4802" xr:uid="{4E0ACF8A-DCAB-4C2A-8D04-B05CEC550E18}"/>
    <cellStyle name="Normal 7 3 2 2 2 4 3" xfId="9583" xr:uid="{9CA011CB-AFA6-41A8-B910-10D610022E03}"/>
    <cellStyle name="Normal 7 3 2 2 2 5" xfId="2000" xr:uid="{FB7BBFF9-3B86-43AB-B4CE-E2A20B1A5111}"/>
    <cellStyle name="Normal 7 3 2 2 2 5 2" xfId="4803" xr:uid="{709CB3E1-83BA-45EF-B9EC-3B1D1C00F0B2}"/>
    <cellStyle name="Normal 7 3 2 2 2 5 3" xfId="9584" xr:uid="{7EF531E9-A730-4805-9BB5-B406D5BC4E11}"/>
    <cellStyle name="Normal 7 3 2 2 2 6" xfId="2001" xr:uid="{E1FE60AC-D786-4CAA-8510-1A7ADEC5C59B}"/>
    <cellStyle name="Normal 7 3 2 2 2 6 2" xfId="4804" xr:uid="{D08C2F70-49D1-4374-A196-82083B7AB5D9}"/>
    <cellStyle name="Normal 7 3 2 2 2 6 3" xfId="9585" xr:uid="{05E61D48-0C77-4555-B50E-23C0D77B81EF}"/>
    <cellStyle name="Normal 7 3 2 2 2 7" xfId="2002" xr:uid="{5EED505D-1111-449C-A4C3-84DEBB76B62D}"/>
    <cellStyle name="Normal 7 3 2 2 2 7 2" xfId="4805" xr:uid="{775083E8-3E26-40A5-BE34-C7C91FECA445}"/>
    <cellStyle name="Normal 7 3 2 2 2 7 3" xfId="9586" xr:uid="{BBD9E9B0-8535-4D78-BF5B-17B0C40C926B}"/>
    <cellStyle name="Normal 7 3 2 2 2 8" xfId="2003" xr:uid="{931533DA-589D-47E0-B5E5-CAB76B5A7BDE}"/>
    <cellStyle name="Normal 7 3 2 2 2 8 2" xfId="4806" xr:uid="{3E25162F-23A5-41D2-B519-3D151391D5A9}"/>
    <cellStyle name="Normal 7 3 2 2 2 8 3" xfId="9587" xr:uid="{A0B5B6AF-8B3B-475C-BF61-5429968E7E06}"/>
    <cellStyle name="Normal 7 3 2 2 2 9" xfId="2004" xr:uid="{197CC174-0116-4737-8D9E-D4145E078D3B}"/>
    <cellStyle name="Normal 7 3 2 2 2 9 2" xfId="4807" xr:uid="{CB930D6B-1975-439B-85C2-F4071B1DDD1A}"/>
    <cellStyle name="Normal 7 3 2 2 2 9 3" xfId="9588" xr:uid="{12687CE9-9DC3-46DC-8D66-65B472CE5760}"/>
    <cellStyle name="Normal 7 3 2 2 3" xfId="4808" xr:uid="{2220A6FB-58F3-49CB-9B19-D1FF3130C5E0}"/>
    <cellStyle name="Normal 7 3 2 2 4" xfId="9579" xr:uid="{4661D59B-EB8A-4DB7-A8DE-8BCD1241C525}"/>
    <cellStyle name="Normal 7 3 2 3" xfId="2005" xr:uid="{7DB78C71-F356-4EBC-8BF5-EBAE1BA968D9}"/>
    <cellStyle name="Normal 7 3 2 3 2" xfId="4809" xr:uid="{340EA16F-EBDB-41A0-8673-B5B728499142}"/>
    <cellStyle name="Normal 7 3 2 3 3" xfId="9589" xr:uid="{F7BA3933-CC98-4B2C-AFC2-6DD3C69EDDFF}"/>
    <cellStyle name="Normal 7 3 2 4" xfId="2006" xr:uid="{B86F6F03-B8B6-42DA-A2D0-5FF7B3A03D24}"/>
    <cellStyle name="Normal 7 3 2 4 2" xfId="4810" xr:uid="{01E0A1FF-A56B-4410-83DE-7E0FE97A1FB9}"/>
    <cellStyle name="Normal 7 3 2 4 3" xfId="9590" xr:uid="{2535C8E9-34B1-491D-97C1-58C16E3AEAAE}"/>
    <cellStyle name="Normal 7 3 2 5" xfId="2007" xr:uid="{F6C2F284-3D51-48C2-ACD7-B2C80C89E0D3}"/>
    <cellStyle name="Normal 7 3 2 5 2" xfId="4811" xr:uid="{CE8FE3F9-7B14-4883-9274-EC2382F239B3}"/>
    <cellStyle name="Normal 7 3 2 5 3" xfId="9591" xr:uid="{F6E23CAC-5902-4150-90FB-9312B1D3D533}"/>
    <cellStyle name="Normal 7 3 2 6" xfId="2008" xr:uid="{ADC685A8-B51B-46C0-917A-0286770FA0B8}"/>
    <cellStyle name="Normal 7 3 2 6 2" xfId="4812" xr:uid="{5121C753-1B15-4E9C-BF15-46ED9C3CA750}"/>
    <cellStyle name="Normal 7 3 2 6 3" xfId="9592" xr:uid="{872E88E3-A16E-479E-83E8-E997CBF4EE75}"/>
    <cellStyle name="Normal 7 3 2 7" xfId="2009" xr:uid="{71E58D61-8380-4D3B-9829-1C7E5BCE871B}"/>
    <cellStyle name="Normal 7 3 2 7 2" xfId="4813" xr:uid="{6BF35006-04BC-4FC0-8C67-4BFF687F21B4}"/>
    <cellStyle name="Normal 7 3 2 7 3" xfId="9593" xr:uid="{E82BF93F-65F9-450B-99CD-19A4D7639E65}"/>
    <cellStyle name="Normal 7 3 2 8" xfId="2010" xr:uid="{68EAE9A1-CB3D-4552-AABF-505450B8B56D}"/>
    <cellStyle name="Normal 7 3 2 8 2" xfId="4814" xr:uid="{7B879E71-476D-481C-805A-DE2AE963A58B}"/>
    <cellStyle name="Normal 7 3 2 8 3" xfId="9594" xr:uid="{09C2653F-0D45-4D12-9FF1-AEEB5F28FE35}"/>
    <cellStyle name="Normal 7 3 2 9" xfId="2011" xr:uid="{04B2752E-58DA-45D9-AE23-E31DB13237AD}"/>
    <cellStyle name="Normal 7 3 2 9 2" xfId="4815" xr:uid="{A0686A8E-53C3-4D5C-A86C-EC7C2E0A9992}"/>
    <cellStyle name="Normal 7 3 2 9 3" xfId="9595" xr:uid="{830C5858-2ED0-4A27-8B49-EEDC55DE811A}"/>
    <cellStyle name="Normal 7 3 3" xfId="2012" xr:uid="{6D3CB8A2-B30B-462F-A430-C5E926C44DCF}"/>
    <cellStyle name="Normal 7 3 3 10" xfId="2013" xr:uid="{DD9EE203-820B-4F1E-A7B6-269D64E9A8A3}"/>
    <cellStyle name="Normal 7 3 3 10 2" xfId="4816" xr:uid="{DEC0F641-BB80-44BD-AC52-452A291E4BCD}"/>
    <cellStyle name="Normal 7 3 3 10 3" xfId="9597" xr:uid="{B52ABC29-4D1D-456B-9832-FB76ACCE35E0}"/>
    <cellStyle name="Normal 7 3 3 11" xfId="2014" xr:uid="{3664E5E2-B3EC-4793-A67C-DA6431872923}"/>
    <cellStyle name="Normal 7 3 3 11 2" xfId="4817" xr:uid="{174754DA-C587-4D47-A45E-7023A9D3E023}"/>
    <cellStyle name="Normal 7 3 3 11 3" xfId="9598" xr:uid="{25296C6D-E0F2-45D3-BEE8-438F260814AC}"/>
    <cellStyle name="Normal 7 3 3 12" xfId="2015" xr:uid="{A81D4DEF-CA9B-46E7-9A5F-BC76B0DC3B23}"/>
    <cellStyle name="Normal 7 3 3 12 2" xfId="4818" xr:uid="{2B27FC7F-4004-49ED-BB1C-365BA0A72500}"/>
    <cellStyle name="Normal 7 3 3 12 3" xfId="9599" xr:uid="{A153F92C-871B-4344-AA35-AED6E11A28D0}"/>
    <cellStyle name="Normal 7 3 3 13" xfId="4819" xr:uid="{B23306DA-4779-4670-845E-97F8543027A1}"/>
    <cellStyle name="Normal 7 3 3 14" xfId="9596" xr:uid="{1472FF49-1ADD-4C31-9735-B5F11718D864}"/>
    <cellStyle name="Normal 7 3 3 2" xfId="2016" xr:uid="{05488941-9C7A-4060-9021-D29597C5B113}"/>
    <cellStyle name="Normal 7 3 3 2 2" xfId="2017" xr:uid="{1D851A9F-38C0-4897-AD3A-FE7479B010A7}"/>
    <cellStyle name="Normal 7 3 3 2 2 10" xfId="4820" xr:uid="{CB1609C4-A373-4802-9E71-88C10E737E68}"/>
    <cellStyle name="Normal 7 3 3 2 2 11" xfId="9601" xr:uid="{D7C37C46-1928-4188-A31F-4D7DEA6D5B5D}"/>
    <cellStyle name="Normal 7 3 3 2 2 2" xfId="2018" xr:uid="{D26A3D68-CC03-4EF8-93B1-76BBA6134617}"/>
    <cellStyle name="Normal 7 3 3 2 2 2 2" xfId="4821" xr:uid="{99764EDA-2A5B-4393-930F-1E7FDD3F0991}"/>
    <cellStyle name="Normal 7 3 3 2 2 2 3" xfId="9602" xr:uid="{EC6D75F5-2569-4769-81E2-B128B02E7DBF}"/>
    <cellStyle name="Normal 7 3 3 2 2 3" xfId="2019" xr:uid="{6D32960F-D96C-4532-BD2F-79EAC4DBB23B}"/>
    <cellStyle name="Normal 7 3 3 2 2 3 2" xfId="4822" xr:uid="{BE44BBE9-FB94-487F-B4C6-ED0470289378}"/>
    <cellStyle name="Normal 7 3 3 2 2 3 3" xfId="9603" xr:uid="{66D18CF2-2144-46EB-966C-8236F75CAD18}"/>
    <cellStyle name="Normal 7 3 3 2 2 4" xfId="2020" xr:uid="{32AC9FB9-C7B3-4912-9587-367C307976A8}"/>
    <cellStyle name="Normal 7 3 3 2 2 4 2" xfId="4823" xr:uid="{79958871-66C2-4AAE-BCCA-F7226A83CFC6}"/>
    <cellStyle name="Normal 7 3 3 2 2 4 3" xfId="9604" xr:uid="{094F29DB-6025-4E78-97CE-FC030E770042}"/>
    <cellStyle name="Normal 7 3 3 2 2 5" xfId="2021" xr:uid="{59B8720E-27E8-4A89-BCCC-C54025896575}"/>
    <cellStyle name="Normal 7 3 3 2 2 5 2" xfId="4824" xr:uid="{987F5579-7672-4C58-B7B9-DE9429FB77A8}"/>
    <cellStyle name="Normal 7 3 3 2 2 5 3" xfId="9605" xr:uid="{4185E6FD-86AB-4F2A-A399-8FB8DCDAFD62}"/>
    <cellStyle name="Normal 7 3 3 2 2 6" xfId="2022" xr:uid="{C8AA5F37-BF21-42F7-AFF9-A83C1FC23780}"/>
    <cellStyle name="Normal 7 3 3 2 2 6 2" xfId="4825" xr:uid="{FD28ECF0-37CA-4ED8-9739-673178BED081}"/>
    <cellStyle name="Normal 7 3 3 2 2 6 3" xfId="9606" xr:uid="{CD28D6F3-2E3F-433B-BD3D-9D38F104C4AC}"/>
    <cellStyle name="Normal 7 3 3 2 2 7" xfId="2023" xr:uid="{838FEBBD-3DFA-42B8-96EE-B620C7988D48}"/>
    <cellStyle name="Normal 7 3 3 2 2 7 2" xfId="4826" xr:uid="{2348E224-EB3E-4325-8F47-4D19BF46A355}"/>
    <cellStyle name="Normal 7 3 3 2 2 7 3" xfId="9607" xr:uid="{3EBAD345-EA8C-45FE-9123-7B522697CC52}"/>
    <cellStyle name="Normal 7 3 3 2 2 8" xfId="2024" xr:uid="{06413E23-99F4-4400-BDCA-36D8DCB17642}"/>
    <cellStyle name="Normal 7 3 3 2 2 8 2" xfId="4827" xr:uid="{C2AF7B27-4B51-4553-93BD-B225147E6EAD}"/>
    <cellStyle name="Normal 7 3 3 2 2 8 3" xfId="9608" xr:uid="{02ACB481-AEE6-4EB1-871E-818E9688041B}"/>
    <cellStyle name="Normal 7 3 3 2 2 9" xfId="2025" xr:uid="{2883B4DC-626A-46D2-9C87-0028EFBDDEEF}"/>
    <cellStyle name="Normal 7 3 3 2 2 9 2" xfId="4828" xr:uid="{2E41596A-A81F-4938-83D5-AB7001D4C243}"/>
    <cellStyle name="Normal 7 3 3 2 2 9 3" xfId="9609" xr:uid="{97849220-7562-4778-82F6-C2F808C09D0C}"/>
    <cellStyle name="Normal 7 3 3 2 3" xfId="4829" xr:uid="{59AED14D-7E1C-43C2-A8A6-F9CC974DCB58}"/>
    <cellStyle name="Normal 7 3 3 2 4" xfId="9600" xr:uid="{CB2AB6FF-EAF3-4927-904F-A819F5DF8B4F}"/>
    <cellStyle name="Normal 7 3 3 3" xfId="2026" xr:uid="{623D9C06-72C2-4731-BAA8-B2656A405AA9}"/>
    <cellStyle name="Normal 7 3 3 3 2" xfId="4830" xr:uid="{F1AC3E43-0359-45E6-909A-34E4D4BFF306}"/>
    <cellStyle name="Normal 7 3 3 3 3" xfId="9610" xr:uid="{BA177746-A73B-4041-8575-104B957D9FFE}"/>
    <cellStyle name="Normal 7 3 3 4" xfId="2027" xr:uid="{CA876004-DD6B-4A26-BA7F-6C48B2D5B04F}"/>
    <cellStyle name="Normal 7 3 3 4 2" xfId="4831" xr:uid="{3884207E-124F-402D-A296-86948D6F07EF}"/>
    <cellStyle name="Normal 7 3 3 4 3" xfId="9611" xr:uid="{C28A9B03-814C-4A9C-9D90-B1A3B84A47BF}"/>
    <cellStyle name="Normal 7 3 3 5" xfId="2028" xr:uid="{D731B1BA-6058-4BDA-A539-F99728169737}"/>
    <cellStyle name="Normal 7 3 3 5 2" xfId="4832" xr:uid="{EADF0C79-72D4-4FC5-889F-B15F56678B34}"/>
    <cellStyle name="Normal 7 3 3 5 3" xfId="9612" xr:uid="{222B86CC-E9B5-40D2-BAC8-6D487ECAA4AE}"/>
    <cellStyle name="Normal 7 3 3 6" xfId="2029" xr:uid="{9254EF72-D401-49CF-9D2D-2926AC0557C4}"/>
    <cellStyle name="Normal 7 3 3 6 2" xfId="4833" xr:uid="{D0338832-8649-4E69-923F-46D798DC848E}"/>
    <cellStyle name="Normal 7 3 3 6 3" xfId="9613" xr:uid="{7A64ECAA-1233-4A3D-A495-C048A6FEFFCF}"/>
    <cellStyle name="Normal 7 3 3 7" xfId="2030" xr:uid="{EC1D0239-7FC9-40DF-8542-4A4601B8D067}"/>
    <cellStyle name="Normal 7 3 3 7 2" xfId="4834" xr:uid="{97C517C8-1FEC-471C-9E45-D41D92346116}"/>
    <cellStyle name="Normal 7 3 3 7 3" xfId="9614" xr:uid="{2FC19E88-33FA-4D04-B9DC-EF0E7C3AC2F2}"/>
    <cellStyle name="Normal 7 3 3 8" xfId="2031" xr:uid="{DA4BF18D-7543-40C0-B0D5-7CE7511D8A4E}"/>
    <cellStyle name="Normal 7 3 3 8 2" xfId="4835" xr:uid="{1639C479-85BC-486A-B1FF-06307C23CC12}"/>
    <cellStyle name="Normal 7 3 3 8 3" xfId="9615" xr:uid="{33F48E40-87B2-4173-A4BC-F6057EC9A2CF}"/>
    <cellStyle name="Normal 7 3 3 9" xfId="2032" xr:uid="{858F1A61-D473-4111-BF5A-4CCF22AFABCA}"/>
    <cellStyle name="Normal 7 3 3 9 2" xfId="4836" xr:uid="{A3EE3C54-66B6-4E1A-872E-D63143FEC0C9}"/>
    <cellStyle name="Normal 7 3 3 9 3" xfId="9616" xr:uid="{6E5E1BC1-7861-476B-B457-D6637BE9AFC4}"/>
    <cellStyle name="Normal 7 3 4" xfId="2033" xr:uid="{AB3BBCAE-E6BD-4E35-BFF0-F5709B226777}"/>
    <cellStyle name="Normal 7 3 4 10" xfId="2034" xr:uid="{39F9BCD1-2553-433F-BB5A-31378D82B011}"/>
    <cellStyle name="Normal 7 3 4 10 2" xfId="4837" xr:uid="{DDBD14D2-3D6F-4FA2-A609-0CDDD2EF4772}"/>
    <cellStyle name="Normal 7 3 4 10 3" xfId="9618" xr:uid="{5FD34B07-C57E-4B4D-9505-315ED0D11EAB}"/>
    <cellStyle name="Normal 7 3 4 11" xfId="2035" xr:uid="{54303202-9D30-4EF6-9BB9-DA45BC56F904}"/>
    <cellStyle name="Normal 7 3 4 11 2" xfId="4838" xr:uid="{7E321CCD-66DB-4D3B-ABE3-2CE82FD58AC1}"/>
    <cellStyle name="Normal 7 3 4 11 3" xfId="9619" xr:uid="{BD94440D-DF20-436B-9EBD-C362C1C9CC96}"/>
    <cellStyle name="Normal 7 3 4 12" xfId="2036" xr:uid="{937ABAA6-2736-4361-9812-76C0D706351F}"/>
    <cellStyle name="Normal 7 3 4 12 2" xfId="4839" xr:uid="{53E6D093-6EB6-42F5-8352-F582E2033572}"/>
    <cellStyle name="Normal 7 3 4 12 3" xfId="9620" xr:uid="{86175CC5-F630-4617-9110-77B2B912A394}"/>
    <cellStyle name="Normal 7 3 4 13" xfId="4840" xr:uid="{E0A0D42E-CCDB-4F99-988A-B48AC84E767C}"/>
    <cellStyle name="Normal 7 3 4 14" xfId="9617" xr:uid="{B6713D0C-B124-40E3-AAEC-FB0BEF0A5568}"/>
    <cellStyle name="Normal 7 3 4 2" xfId="2037" xr:uid="{ABF7E611-6EEB-40B5-956B-B9C2837097C0}"/>
    <cellStyle name="Normal 7 3 4 2 2" xfId="2038" xr:uid="{7BFD0554-4F74-465D-B7F4-2D496433F91D}"/>
    <cellStyle name="Normal 7 3 4 2 2 10" xfId="4841" xr:uid="{837B9ABA-35E9-48C4-BD83-57CBE8763A86}"/>
    <cellStyle name="Normal 7 3 4 2 2 11" xfId="9622" xr:uid="{82C0E534-49DA-43F1-AC48-CAD15179476A}"/>
    <cellStyle name="Normal 7 3 4 2 2 2" xfId="2039" xr:uid="{12882823-8865-4B04-B97B-F9A267B671C8}"/>
    <cellStyle name="Normal 7 3 4 2 2 2 2" xfId="4842" xr:uid="{B053AB3F-FB81-42AC-9BCA-247F80FCE0C6}"/>
    <cellStyle name="Normal 7 3 4 2 2 2 3" xfId="9623" xr:uid="{A6F2DA9A-40C0-4B08-A4F5-46AE77F1E1D3}"/>
    <cellStyle name="Normal 7 3 4 2 2 3" xfId="2040" xr:uid="{BD1BD076-DD83-455D-BD98-D46F3786DAFC}"/>
    <cellStyle name="Normal 7 3 4 2 2 3 2" xfId="4843" xr:uid="{2354BE3E-74E7-4344-9BB3-FB673B416CC7}"/>
    <cellStyle name="Normal 7 3 4 2 2 3 3" xfId="9624" xr:uid="{D50944D1-4EBA-4CFC-ADEB-5CD5D1234837}"/>
    <cellStyle name="Normal 7 3 4 2 2 4" xfId="2041" xr:uid="{D9A0CD4B-C828-4D5A-8245-61EEFACC5236}"/>
    <cellStyle name="Normal 7 3 4 2 2 4 2" xfId="4844" xr:uid="{9DD746A4-D246-4396-AF10-73704108F78E}"/>
    <cellStyle name="Normal 7 3 4 2 2 4 3" xfId="9625" xr:uid="{62BE6684-48D2-498D-8855-27B812AD7A57}"/>
    <cellStyle name="Normal 7 3 4 2 2 5" xfId="2042" xr:uid="{27238AF9-CC19-4578-8A92-15CC64D4BF77}"/>
    <cellStyle name="Normal 7 3 4 2 2 5 2" xfId="4845" xr:uid="{49CE4BBF-50B5-41B3-93C1-D9678D01FC14}"/>
    <cellStyle name="Normal 7 3 4 2 2 5 3" xfId="9626" xr:uid="{41ABEC98-2983-4B26-9A1E-7F49644E4306}"/>
    <cellStyle name="Normal 7 3 4 2 2 6" xfId="2043" xr:uid="{7611DE53-4814-46D6-8165-41646DC9ED97}"/>
    <cellStyle name="Normal 7 3 4 2 2 6 2" xfId="4846" xr:uid="{45C161D2-5A61-454A-9E81-CC59394EB4BC}"/>
    <cellStyle name="Normal 7 3 4 2 2 6 3" xfId="9627" xr:uid="{A3EA0C0C-E065-48A4-9A4D-72D3EEEF0384}"/>
    <cellStyle name="Normal 7 3 4 2 2 7" xfId="2044" xr:uid="{7A777208-53FE-437F-BFBC-850A70FA5827}"/>
    <cellStyle name="Normal 7 3 4 2 2 7 2" xfId="4847" xr:uid="{6E321188-2821-448F-BB24-93369497457D}"/>
    <cellStyle name="Normal 7 3 4 2 2 7 3" xfId="9628" xr:uid="{9CA66A18-6CB9-49B9-B87A-C46A60C3045E}"/>
    <cellStyle name="Normal 7 3 4 2 2 8" xfId="2045" xr:uid="{5FB2B973-7254-4749-AF86-A2B461967581}"/>
    <cellStyle name="Normal 7 3 4 2 2 8 2" xfId="4848" xr:uid="{3D95537C-666F-454B-BC5B-CE4F0E411B56}"/>
    <cellStyle name="Normal 7 3 4 2 2 8 3" xfId="9629" xr:uid="{CEFA60F3-0687-49CB-9E53-223428ED8284}"/>
    <cellStyle name="Normal 7 3 4 2 2 9" xfId="2046" xr:uid="{41693F34-024B-4556-BE59-B21DD5453F98}"/>
    <cellStyle name="Normal 7 3 4 2 2 9 2" xfId="4849" xr:uid="{3F4B0661-FDCD-4A24-B9BC-E735EC190DF4}"/>
    <cellStyle name="Normal 7 3 4 2 2 9 3" xfId="9630" xr:uid="{FB900237-EFB1-400B-AB6A-D5BBEAE12226}"/>
    <cellStyle name="Normal 7 3 4 2 3" xfId="4850" xr:uid="{EB2F60D8-C723-4A05-9F71-DF7C4843A1C7}"/>
    <cellStyle name="Normal 7 3 4 2 4" xfId="9621" xr:uid="{5E7EAFFB-22F8-4459-B0F9-DF30AB1BE1C9}"/>
    <cellStyle name="Normal 7 3 4 3" xfId="2047" xr:uid="{8871C02C-085D-4D2B-9305-A1B4797CB393}"/>
    <cellStyle name="Normal 7 3 4 3 2" xfId="4851" xr:uid="{0DA24DC9-B700-4208-BD7A-7EFAC89E4930}"/>
    <cellStyle name="Normal 7 3 4 3 3" xfId="9631" xr:uid="{76FDEB49-A6AD-42E8-8486-76128F19F218}"/>
    <cellStyle name="Normal 7 3 4 4" xfId="2048" xr:uid="{6AEE4474-5E5C-4665-A8A3-931B81BA289A}"/>
    <cellStyle name="Normal 7 3 4 4 2" xfId="4852" xr:uid="{5A5D6B09-85B6-431D-BBFA-BE2A7A36BCAA}"/>
    <cellStyle name="Normal 7 3 4 4 3" xfId="9632" xr:uid="{4D6CA272-1831-42DC-B977-43E28BEEB571}"/>
    <cellStyle name="Normal 7 3 4 5" xfId="2049" xr:uid="{3E1FF237-3114-4AEA-BDD6-5274E026E9A3}"/>
    <cellStyle name="Normal 7 3 4 5 2" xfId="4853" xr:uid="{64CD3FB3-3037-484D-A692-325FF7AED3A8}"/>
    <cellStyle name="Normal 7 3 4 5 3" xfId="9633" xr:uid="{C6DA1147-974B-4574-89E4-B529778B2E8A}"/>
    <cellStyle name="Normal 7 3 4 6" xfId="2050" xr:uid="{B656F84F-8E7F-4ABE-BCDB-B1B7024B5CE2}"/>
    <cellStyle name="Normal 7 3 4 6 2" xfId="4854" xr:uid="{C78B1AA3-7CD0-4AA9-B160-C2CAF4EAE096}"/>
    <cellStyle name="Normal 7 3 4 6 3" xfId="9634" xr:uid="{BF9057F1-0C7B-4B74-9AD3-4EED19A795AE}"/>
    <cellStyle name="Normal 7 3 4 7" xfId="2051" xr:uid="{689CDBD6-4D62-4501-995C-2BC7676BCB2C}"/>
    <cellStyle name="Normal 7 3 4 7 2" xfId="4855" xr:uid="{6C1EE98F-1AF0-4FA3-93B8-304E4E3BA359}"/>
    <cellStyle name="Normal 7 3 4 7 3" xfId="9635" xr:uid="{624A686C-6B73-4FAE-A004-E1DBD58375F4}"/>
    <cellStyle name="Normal 7 3 4 8" xfId="2052" xr:uid="{E9B7BAFE-906A-4AE7-84DB-18E2C7C23C57}"/>
    <cellStyle name="Normal 7 3 4 8 2" xfId="4856" xr:uid="{CB9E623F-DA84-4291-8263-D346ED0DAA71}"/>
    <cellStyle name="Normal 7 3 4 8 3" xfId="9636" xr:uid="{A66302B7-9C9F-468C-8521-A436CB867459}"/>
    <cellStyle name="Normal 7 3 4 9" xfId="2053" xr:uid="{01F479AF-A93A-4AA8-9D12-FCC9A85AA827}"/>
    <cellStyle name="Normal 7 3 4 9 2" xfId="4857" xr:uid="{DBC34FD4-0D55-40CD-9140-9BA88698332E}"/>
    <cellStyle name="Normal 7 3 4 9 3" xfId="9637" xr:uid="{28928232-0473-4DFD-9828-8F1A2DFF72D9}"/>
    <cellStyle name="Normal 7 3 5" xfId="2054" xr:uid="{49DCB7CC-046E-48A0-A201-4AEB7C631230}"/>
    <cellStyle name="Normal 7 3 5 2" xfId="4858" xr:uid="{CF97CD33-40C6-487D-A27B-55059C022992}"/>
    <cellStyle name="Normal 7 3 5 3" xfId="9638" xr:uid="{E7E3BC84-F6D4-465C-93B2-193502567CD0}"/>
    <cellStyle name="Normal 7 3 6" xfId="2055" xr:uid="{F5FEE425-4FD5-4D33-A954-FB399C4A9BD8}"/>
    <cellStyle name="Normal 7 3 6 2" xfId="4859" xr:uid="{2659031A-2D6D-46A1-953B-C69060334A05}"/>
    <cellStyle name="Normal 7 3 6 3" xfId="9639" xr:uid="{920159E5-925F-4E7B-A7BE-14D55ED39B56}"/>
    <cellStyle name="Normal 7 3 7" xfId="2056" xr:uid="{BB0E30A4-22B9-41B9-B39B-1C6430A1CBB6}"/>
    <cellStyle name="Normal 7 3 7 2" xfId="4860" xr:uid="{20EF1BC6-8F06-4A20-BE93-2C97AE6E6266}"/>
    <cellStyle name="Normal 7 3 7 3" xfId="9640" xr:uid="{2145F3C7-1DCA-4AF3-863E-84A792846AAD}"/>
    <cellStyle name="Normal 7 3 8" xfId="4861" xr:uid="{635820A8-7FCB-4192-A3BF-06F099C8FE14}"/>
    <cellStyle name="Normal 7 3 9" xfId="9574" xr:uid="{7507D9A9-AFB5-4D0F-B93E-44E25D69C8B7}"/>
    <cellStyle name="Normal 7 4" xfId="2057" xr:uid="{701A86DA-69D2-4B13-9A39-DE58E1CDD311}"/>
    <cellStyle name="Normal 7 4 10" xfId="2058" xr:uid="{D0FAE2A9-51D4-42EF-8856-2485436BAD26}"/>
    <cellStyle name="Normal 7 4 10 2" xfId="4862" xr:uid="{BF1DD424-3E3F-444D-A2FD-B935D3EDAA2E}"/>
    <cellStyle name="Normal 7 4 10 3" xfId="9642" xr:uid="{0C84CCE9-4978-4BF1-81A8-F05FAFDF4945}"/>
    <cellStyle name="Normal 7 4 11" xfId="2059" xr:uid="{F68F6736-380C-42D1-958D-0E57CA9EA5A4}"/>
    <cellStyle name="Normal 7 4 11 2" xfId="4863" xr:uid="{B49D7A25-02C2-478A-89C2-D260A4215992}"/>
    <cellStyle name="Normal 7 4 11 3" xfId="9643" xr:uid="{9191D1A4-0BA9-4BD7-9A1B-AD5BAFAE6DF9}"/>
    <cellStyle name="Normal 7 4 12" xfId="2060" xr:uid="{28CEB3B9-7E68-4FA9-942F-E97A345DE49B}"/>
    <cellStyle name="Normal 7 4 12 2" xfId="4864" xr:uid="{33C47870-EC97-42C3-BDD5-0BF00327DBA3}"/>
    <cellStyle name="Normal 7 4 12 3" xfId="9644" xr:uid="{1182FA58-0761-4133-BF6E-40BD5BB89DD2}"/>
    <cellStyle name="Normal 7 4 13" xfId="2061" xr:uid="{E969179A-9680-43D6-83E0-CE006BA07934}"/>
    <cellStyle name="Normal 7 4 13 2" xfId="4865" xr:uid="{4A255D2F-A418-4A92-9349-49D2424B66B1}"/>
    <cellStyle name="Normal 7 4 13 3" xfId="9645" xr:uid="{DBC90134-2FE2-4C87-B2E9-4E1F2515E562}"/>
    <cellStyle name="Normal 7 4 14" xfId="2062" xr:uid="{7E9BEC26-16D0-4851-928D-0AB376D2FD7A}"/>
    <cellStyle name="Normal 7 4 14 2" xfId="4866" xr:uid="{AD228A86-BC18-4E25-95BF-010A0D38FC0A}"/>
    <cellStyle name="Normal 7 4 14 3" xfId="9646" xr:uid="{DEA5069A-88C6-434B-9BD0-833DC4ADE986}"/>
    <cellStyle name="Normal 7 4 15" xfId="2063" xr:uid="{71F9FDFE-D570-484E-8240-ADC1DC7976B3}"/>
    <cellStyle name="Normal 7 4 15 2" xfId="4867" xr:uid="{6372A07A-FE4E-4BE3-8391-E98EB062E5C4}"/>
    <cellStyle name="Normal 7 4 15 3" xfId="9647" xr:uid="{6C6C4605-0AED-4B35-800C-56B332BAAAC2}"/>
    <cellStyle name="Normal 7 4 16" xfId="2064" xr:uid="{04165D37-B2F8-4995-BBA5-2B72032B59EE}"/>
    <cellStyle name="Normal 7 4 16 2" xfId="4868" xr:uid="{A8858FF0-48FD-4167-A216-C2E908CEE4C2}"/>
    <cellStyle name="Normal 7 4 16 3" xfId="9648" xr:uid="{B61D066B-260E-47D4-8A3F-2064B07DA04A}"/>
    <cellStyle name="Normal 7 4 17" xfId="4869" xr:uid="{BBBA383C-892E-40CA-99F2-26688E1F538D}"/>
    <cellStyle name="Normal 7 4 18" xfId="9641" xr:uid="{F850BDB3-27C1-441D-B907-C5B578D7B35A}"/>
    <cellStyle name="Normal 7 4 2" xfId="2065" xr:uid="{D29483C2-DB94-4454-A328-1DEE06380423}"/>
    <cellStyle name="Normal 7 4 2 2" xfId="4870" xr:uid="{0FD2A35A-5924-4852-A4BD-08CF47187F6D}"/>
    <cellStyle name="Normal 7 4 2 3" xfId="9649" xr:uid="{D7A937C1-A3DC-4C29-B350-56BF419D9FC2}"/>
    <cellStyle name="Normal 7 4 3" xfId="2066" xr:uid="{BAFFA934-6710-4C48-8B2F-5181AAD5F1B5}"/>
    <cellStyle name="Normal 7 4 3 2" xfId="4871" xr:uid="{BCEF4693-A5A3-464A-8720-D6B5A4BC7A2C}"/>
    <cellStyle name="Normal 7 4 3 3" xfId="9650" xr:uid="{F18CBB5C-7ED5-47C0-B551-F8C98391427D}"/>
    <cellStyle name="Normal 7 4 4" xfId="2067" xr:uid="{9322C09F-B19F-4C65-BB47-031707692025}"/>
    <cellStyle name="Normal 7 4 4 2" xfId="4872" xr:uid="{756DCD1C-9CF5-456C-96B3-DC8DA3A28440}"/>
    <cellStyle name="Normal 7 4 4 3" xfId="9651" xr:uid="{5484649B-51AA-45D7-984E-3AF69B2B1ED6}"/>
    <cellStyle name="Normal 7 4 5" xfId="2068" xr:uid="{72B74C29-929E-4614-B43F-5CD7786DC2C3}"/>
    <cellStyle name="Normal 7 4 5 2" xfId="4873" xr:uid="{C09174FA-CF5E-4563-B973-32C11832DC66}"/>
    <cellStyle name="Normal 7 4 5 3" xfId="9652" xr:uid="{80FCECFB-AD88-48BE-BF3C-DAAC9B5CE6A8}"/>
    <cellStyle name="Normal 7 4 6" xfId="2069" xr:uid="{D165AF41-6EBC-413E-9DC1-8BE7DF0797F6}"/>
    <cellStyle name="Normal 7 4 6 2" xfId="4874" xr:uid="{6667E0FC-01CD-42B9-A226-39411AFD0FC8}"/>
    <cellStyle name="Normal 7 4 6 3" xfId="9653" xr:uid="{0D301015-A477-44B6-8C9C-A4498A3ED362}"/>
    <cellStyle name="Normal 7 4 7" xfId="2070" xr:uid="{8C8B118B-598B-4607-A457-F7C763DCDCDF}"/>
    <cellStyle name="Normal 7 4 7 2" xfId="2071" xr:uid="{1512E279-2679-450A-9919-E9B738131CBA}"/>
    <cellStyle name="Normal 7 4 7 2 10" xfId="4875" xr:uid="{85976DBE-B90A-4507-991A-827118BB2698}"/>
    <cellStyle name="Normal 7 4 7 2 11" xfId="9655" xr:uid="{0C7E70DD-5448-461A-BCF5-EE26968B7F12}"/>
    <cellStyle name="Normal 7 4 7 2 2" xfId="2072" xr:uid="{CD935B18-677D-46B8-BBE4-613E8AED3A4A}"/>
    <cellStyle name="Normal 7 4 7 2 2 2" xfId="4876" xr:uid="{ABA2A0F9-CA14-405E-876E-54D9E8F8090D}"/>
    <cellStyle name="Normal 7 4 7 2 2 3" xfId="9656" xr:uid="{FAC80FF5-CDAC-4F56-8E28-40B58E381C11}"/>
    <cellStyle name="Normal 7 4 7 2 3" xfId="2073" xr:uid="{1CA8B92B-C96B-40E3-ADA5-158649C10C42}"/>
    <cellStyle name="Normal 7 4 7 2 3 2" xfId="4877" xr:uid="{25EDBC8F-68BB-4547-AFF9-DB3E2CD018C7}"/>
    <cellStyle name="Normal 7 4 7 2 3 3" xfId="9657" xr:uid="{2428E88E-1C40-48BB-BF15-E8B8644B3DCA}"/>
    <cellStyle name="Normal 7 4 7 2 4" xfId="2074" xr:uid="{A5DC8CB1-75CA-4CED-BB01-AE86BE12A3DE}"/>
    <cellStyle name="Normal 7 4 7 2 4 2" xfId="4878" xr:uid="{69EEF176-AB45-4861-AACD-C9D2A55769F5}"/>
    <cellStyle name="Normal 7 4 7 2 4 3" xfId="9658" xr:uid="{146B44E1-0957-42BC-9B39-60B9B8769DCF}"/>
    <cellStyle name="Normal 7 4 7 2 5" xfId="2075" xr:uid="{9DD47681-B112-484B-8E3B-8CF993C2435B}"/>
    <cellStyle name="Normal 7 4 7 2 5 2" xfId="4879" xr:uid="{7504DF23-3863-4FD2-982F-1D8D625BC5D5}"/>
    <cellStyle name="Normal 7 4 7 2 5 3" xfId="9659" xr:uid="{E66C020F-BDFB-4896-B81A-494D964374E6}"/>
    <cellStyle name="Normal 7 4 7 2 6" xfId="2076" xr:uid="{66957A0E-7F3B-4861-BC02-DBA4DD888D91}"/>
    <cellStyle name="Normal 7 4 7 2 6 2" xfId="4880" xr:uid="{C670AE76-80BE-49C6-9216-FD2F7BA89102}"/>
    <cellStyle name="Normal 7 4 7 2 6 3" xfId="9660" xr:uid="{EF8E08F0-67AB-4D83-9EB3-C56B8DE36E41}"/>
    <cellStyle name="Normal 7 4 7 2 7" xfId="2077" xr:uid="{AEC1AE0E-64AD-437F-9585-F2503A5A8980}"/>
    <cellStyle name="Normal 7 4 7 2 7 2" xfId="4881" xr:uid="{C9F05FD3-EABA-4C7D-AAFE-C86FB7BFE661}"/>
    <cellStyle name="Normal 7 4 7 2 7 3" xfId="9661" xr:uid="{58C6ED63-2303-4B46-9372-20508BD6A6B0}"/>
    <cellStyle name="Normal 7 4 7 2 8" xfId="2078" xr:uid="{88584DB5-A5B1-42EE-BE62-9AE098123329}"/>
    <cellStyle name="Normal 7 4 7 2 8 2" xfId="4882" xr:uid="{237526BB-626A-4664-AACE-8EE2ACECE3AA}"/>
    <cellStyle name="Normal 7 4 7 2 8 3" xfId="9662" xr:uid="{DB66573B-5A43-4726-8CAB-DAF80033E2A8}"/>
    <cellStyle name="Normal 7 4 7 2 9" xfId="2079" xr:uid="{0B82BDDE-236B-45B7-BC64-B7B8460194A6}"/>
    <cellStyle name="Normal 7 4 7 2 9 2" xfId="4883" xr:uid="{AF23E8F6-AF4C-4FAA-A9E3-0E9C620EFF98}"/>
    <cellStyle name="Normal 7 4 7 2 9 3" xfId="9663" xr:uid="{EAA8CA52-4470-456A-A104-11A0088A855C}"/>
    <cellStyle name="Normal 7 4 7 3" xfId="4884" xr:uid="{4F480F42-1826-469D-A852-B8217740A7C8}"/>
    <cellStyle name="Normal 7 4 7 4" xfId="9654" xr:uid="{94D9A982-77DF-4109-B540-19AFD0C19AD5}"/>
    <cellStyle name="Normal 7 4 8" xfId="2080" xr:uid="{04FF7803-A922-46E2-A28A-D3F7BAB99F09}"/>
    <cellStyle name="Normal 7 4 8 2" xfId="4885" xr:uid="{2A27D463-F630-419B-97DC-76B89180689E}"/>
    <cellStyle name="Normal 7 4 8 3" xfId="9664" xr:uid="{A7D2F60D-4368-4A7F-9772-61D825CEDB19}"/>
    <cellStyle name="Normal 7 4 9" xfId="2081" xr:uid="{9886884D-F3CC-4760-9AAF-D1C61F28FA43}"/>
    <cellStyle name="Normal 7 4 9 2" xfId="4886" xr:uid="{B4C2021A-2B5B-48BC-8788-67D63668C8DB}"/>
    <cellStyle name="Normal 7 4 9 3" xfId="9665" xr:uid="{00AE3CFF-D6AD-46E3-9058-A37AD245A6C6}"/>
    <cellStyle name="Normal 7 5" xfId="2082" xr:uid="{D6F4D620-1015-4792-BF58-01B8AA8C59E8}"/>
    <cellStyle name="Normal 7 5 10" xfId="2083" xr:uid="{D1636657-F649-4F46-98C9-FD939419B427}"/>
    <cellStyle name="Normal 7 5 10 2" xfId="4887" xr:uid="{9D879D75-08B5-4C22-A5FA-5F6FDC7C3B28}"/>
    <cellStyle name="Normal 7 5 10 3" xfId="9667" xr:uid="{AA712D50-DD86-4248-819E-B483AE66417F}"/>
    <cellStyle name="Normal 7 5 11" xfId="2084" xr:uid="{C1CD392E-ED17-4762-AA5D-C830869F2E0E}"/>
    <cellStyle name="Normal 7 5 11 2" xfId="4888" xr:uid="{C673A6EC-5C7E-4222-ABC3-EE1E9DECE2F8}"/>
    <cellStyle name="Normal 7 5 11 3" xfId="9668" xr:uid="{F715BFB3-FA8C-4EB3-9DC4-65514B8D97D6}"/>
    <cellStyle name="Normal 7 5 12" xfId="2085" xr:uid="{809C422C-1E79-440B-B333-550AA9E2A08F}"/>
    <cellStyle name="Normal 7 5 12 2" xfId="4889" xr:uid="{E6A6A936-8F3F-4B3E-BDC8-944DA3A9AB8D}"/>
    <cellStyle name="Normal 7 5 12 3" xfId="9669" xr:uid="{48484DD1-5350-4C7D-B7BF-AD0CF59454B7}"/>
    <cellStyle name="Normal 7 5 13" xfId="2086" xr:uid="{BE952CB8-335B-46AE-8DA4-6325E8F80747}"/>
    <cellStyle name="Normal 7 5 13 2" xfId="4890" xr:uid="{D09CEEC7-D91F-4F57-A41B-B722AAAB7575}"/>
    <cellStyle name="Normal 7 5 13 3" xfId="9670" xr:uid="{8151ED5B-C099-4352-8C51-047ABAE5D4CB}"/>
    <cellStyle name="Normal 7 5 14" xfId="2087" xr:uid="{1F56A3CD-BC5E-40A7-960C-72E91C140D2B}"/>
    <cellStyle name="Normal 7 5 14 2" xfId="4891" xr:uid="{4316165F-91E0-44EC-98EC-605AD861E468}"/>
    <cellStyle name="Normal 7 5 14 3" xfId="9671" xr:uid="{789C4C65-1887-4D8A-9044-70E871EEF175}"/>
    <cellStyle name="Normal 7 5 15" xfId="2088" xr:uid="{C277005C-848C-4464-A3E8-896B79385425}"/>
    <cellStyle name="Normal 7 5 15 2" xfId="4892" xr:uid="{6ACCEE98-6D71-4A28-9E5D-0201BDEA1C0E}"/>
    <cellStyle name="Normal 7 5 15 3" xfId="9672" xr:uid="{1B58E65C-B515-4E82-BF92-19C9923CDAB8}"/>
    <cellStyle name="Normal 7 5 16" xfId="2089" xr:uid="{6F92FE3B-9D00-4321-8C73-DAF0B38E0903}"/>
    <cellStyle name="Normal 7 5 16 2" xfId="4893" xr:uid="{CCB0CFCE-CC24-4682-9EAF-E81A13693EF3}"/>
    <cellStyle name="Normal 7 5 16 3" xfId="9673" xr:uid="{B49D38DB-259E-4474-852B-84AFDFB3CF13}"/>
    <cellStyle name="Normal 7 5 17" xfId="4894" xr:uid="{D17996F0-3380-4780-B23D-076A0F7CB2DB}"/>
    <cellStyle name="Normal 7 5 18" xfId="9666" xr:uid="{3BA5376E-8AB4-4648-BFA1-E8909394FEE7}"/>
    <cellStyle name="Normal 7 5 2" xfId="2090" xr:uid="{83214138-00E3-4BCA-8FC8-328E62167057}"/>
    <cellStyle name="Normal 7 5 2 2" xfId="4895" xr:uid="{F07C895E-F4E7-452E-A66D-20849848FA19}"/>
    <cellStyle name="Normal 7 5 2 3" xfId="9674" xr:uid="{489C4577-C1FC-4035-B583-78E7B65A92F4}"/>
    <cellStyle name="Normal 7 5 3" xfId="2091" xr:uid="{7812A750-A1A2-417C-B3B3-1DB389E177B8}"/>
    <cellStyle name="Normal 7 5 3 2" xfId="4896" xr:uid="{2AC42C74-A016-419C-B0CA-BBF21D6ED2D2}"/>
    <cellStyle name="Normal 7 5 3 3" xfId="9675" xr:uid="{42DCC1A5-A8FB-401C-9233-C43750AC9209}"/>
    <cellStyle name="Normal 7 5 4" xfId="2092" xr:uid="{E9C5195F-54C5-46D0-A6B1-1C7F11AA38F4}"/>
    <cellStyle name="Normal 7 5 4 2" xfId="4897" xr:uid="{142CA832-6AC6-4D19-B020-3060BB72C87B}"/>
    <cellStyle name="Normal 7 5 4 3" xfId="9676" xr:uid="{4DE75E5F-40AD-4B4E-B8A4-0B803DFECEC8}"/>
    <cellStyle name="Normal 7 5 5" xfId="2093" xr:uid="{D42A5842-845C-4817-9AF3-5A2341B39271}"/>
    <cellStyle name="Normal 7 5 5 2" xfId="4898" xr:uid="{32C68E2D-3C0A-4108-B1C5-B3E0F804A58A}"/>
    <cellStyle name="Normal 7 5 5 3" xfId="9677" xr:uid="{406F80D1-2B8B-442D-8670-39BC98F62DDE}"/>
    <cellStyle name="Normal 7 5 6" xfId="2094" xr:uid="{5FA9A674-C59C-40CF-87D1-7802F678EDFF}"/>
    <cellStyle name="Normal 7 5 6 2" xfId="4899" xr:uid="{52976784-57DC-4ABD-A1D8-BE155AF444D0}"/>
    <cellStyle name="Normal 7 5 6 3" xfId="9678" xr:uid="{8FAC9682-64AA-401F-A099-5CD6527E3D8D}"/>
    <cellStyle name="Normal 7 5 7" xfId="2095" xr:uid="{AC640F5F-F48F-4E86-9BB2-E2675CF064AD}"/>
    <cellStyle name="Normal 7 5 7 2" xfId="2096" xr:uid="{8676E849-25E6-49FC-AA17-594CCBCB4411}"/>
    <cellStyle name="Normal 7 5 7 2 10" xfId="4900" xr:uid="{9F055780-EE38-4D8B-A65C-10700CD3F4B5}"/>
    <cellStyle name="Normal 7 5 7 2 11" xfId="9680" xr:uid="{47FC32F3-B6A2-45CF-89DC-B29D60721046}"/>
    <cellStyle name="Normal 7 5 7 2 2" xfId="2097" xr:uid="{54FB1077-BE3E-4AD5-A699-29A57C367691}"/>
    <cellStyle name="Normal 7 5 7 2 2 2" xfId="4901" xr:uid="{8CBABE29-D51F-44BF-A99C-7A85EFEC808F}"/>
    <cellStyle name="Normal 7 5 7 2 2 3" xfId="9681" xr:uid="{9FA53AC5-3D5E-4A56-B585-87D666E10943}"/>
    <cellStyle name="Normal 7 5 7 2 3" xfId="2098" xr:uid="{25F55FD9-223D-4D04-8D61-7FA9C19743BC}"/>
    <cellStyle name="Normal 7 5 7 2 3 2" xfId="4902" xr:uid="{73E799E1-6028-4C60-9E40-FC1CC40CECDE}"/>
    <cellStyle name="Normal 7 5 7 2 3 3" xfId="9682" xr:uid="{5283C63A-A381-4DA6-8FDB-B188045A7519}"/>
    <cellStyle name="Normal 7 5 7 2 4" xfId="2099" xr:uid="{DE21ADB6-80E4-4354-A334-EFB1DA67D00B}"/>
    <cellStyle name="Normal 7 5 7 2 4 2" xfId="4903" xr:uid="{0AB5B249-1235-4E27-B4BC-3F23B06077D4}"/>
    <cellStyle name="Normal 7 5 7 2 4 3" xfId="9683" xr:uid="{B98149CF-235A-4555-8488-566E489875EF}"/>
    <cellStyle name="Normal 7 5 7 2 5" xfId="2100" xr:uid="{4444336A-12A7-431E-B4D6-FF02F6563D6E}"/>
    <cellStyle name="Normal 7 5 7 2 5 2" xfId="4904" xr:uid="{3CF06708-C128-4F7C-85E1-996AF1E367E9}"/>
    <cellStyle name="Normal 7 5 7 2 5 3" xfId="9684" xr:uid="{1B5A24C3-97F5-4862-B9F3-E7BEA742DF2B}"/>
    <cellStyle name="Normal 7 5 7 2 6" xfId="2101" xr:uid="{7E117680-5F95-4E49-AF46-C6D69144D251}"/>
    <cellStyle name="Normal 7 5 7 2 6 2" xfId="4905" xr:uid="{669177EA-1DA6-44FE-B20B-6B77F2B39F7E}"/>
    <cellStyle name="Normal 7 5 7 2 6 3" xfId="9685" xr:uid="{2158A8CA-6973-4B88-9404-F9C00EABB574}"/>
    <cellStyle name="Normal 7 5 7 2 7" xfId="2102" xr:uid="{6DAFBD7C-6CA4-4EA7-A9A9-8C3FB9F485C0}"/>
    <cellStyle name="Normal 7 5 7 2 7 2" xfId="4906" xr:uid="{FB58602F-5156-4075-9552-4BAD7E542F30}"/>
    <cellStyle name="Normal 7 5 7 2 7 3" xfId="9686" xr:uid="{667D3CF7-9B40-4C41-9E1F-2D5EBBBFA90B}"/>
    <cellStyle name="Normal 7 5 7 2 8" xfId="2103" xr:uid="{EF160AE2-9965-4D9A-8D5A-FE7C44C11A14}"/>
    <cellStyle name="Normal 7 5 7 2 8 2" xfId="4907" xr:uid="{22B190B5-E18C-4D2D-8E64-E4ADB461478A}"/>
    <cellStyle name="Normal 7 5 7 2 8 3" xfId="9687" xr:uid="{0EB70422-6B59-4398-9767-1A5ACE38D52D}"/>
    <cellStyle name="Normal 7 5 7 2 9" xfId="2104" xr:uid="{F2FA76DB-3797-41DC-B952-45D78F34F3E8}"/>
    <cellStyle name="Normal 7 5 7 2 9 2" xfId="4908" xr:uid="{49D79C98-31A5-4B5C-8A69-84BA6D0BDCEA}"/>
    <cellStyle name="Normal 7 5 7 2 9 3" xfId="9688" xr:uid="{7FD88FAF-A1CB-4DC2-AFF1-D76497E3A711}"/>
    <cellStyle name="Normal 7 5 7 3" xfId="4909" xr:uid="{5FEC16B7-8F4C-4E58-9DE8-D5F26557145E}"/>
    <cellStyle name="Normal 7 5 7 4" xfId="9679" xr:uid="{4DADF7C9-23D0-41A4-994B-946AD8FC1A2C}"/>
    <cellStyle name="Normal 7 5 8" xfId="2105" xr:uid="{A96CBB8B-9A8F-48C7-B600-B5987AC908B7}"/>
    <cellStyle name="Normal 7 5 8 2" xfId="4910" xr:uid="{02084506-38D3-4D66-AAFC-F9FAF56B3327}"/>
    <cellStyle name="Normal 7 5 8 3" xfId="9689" xr:uid="{CEDA679E-C1F6-4EF3-A95B-AB0ACCBCA68F}"/>
    <cellStyle name="Normal 7 5 9" xfId="2106" xr:uid="{52048694-3B34-45CA-8E46-46B4CB645E84}"/>
    <cellStyle name="Normal 7 5 9 2" xfId="4911" xr:uid="{ABB31438-BBD2-4936-A2DE-265D83514742}"/>
    <cellStyle name="Normal 7 5 9 3" xfId="9690" xr:uid="{4A846C57-8462-4583-81A3-B001A20EF3A3}"/>
    <cellStyle name="Normal 7 6" xfId="2107" xr:uid="{A5ED9365-598D-4486-A829-2CC453064DA4}"/>
    <cellStyle name="Normal 7 6 10" xfId="2108" xr:uid="{35FD0402-0F37-465B-86B2-D154EDF5E5D1}"/>
    <cellStyle name="Normal 7 6 10 2" xfId="4912" xr:uid="{FB29D426-3CC3-43FB-9E60-8FBC5588D907}"/>
    <cellStyle name="Normal 7 6 10 3" xfId="9692" xr:uid="{10F2E9F6-DBE3-41AD-AD9F-2475FB4FE568}"/>
    <cellStyle name="Normal 7 6 11" xfId="2109" xr:uid="{7B664B0A-C203-4443-BF68-1ADFCE880EF6}"/>
    <cellStyle name="Normal 7 6 11 2" xfId="4913" xr:uid="{D0C4C55E-ED07-4A6E-A8C4-35917EFFBB00}"/>
    <cellStyle name="Normal 7 6 11 3" xfId="9693" xr:uid="{DA242084-BA9A-4BA0-B6FD-1C917D5EA6E4}"/>
    <cellStyle name="Normal 7 6 12" xfId="2110" xr:uid="{B7F202F3-E151-4094-9085-BFF93B7F24B5}"/>
    <cellStyle name="Normal 7 6 12 2" xfId="4914" xr:uid="{EFB71928-1388-4F21-8E8F-9D826A4BA964}"/>
    <cellStyle name="Normal 7 6 12 3" xfId="9694" xr:uid="{87FC32A8-250E-4E40-815A-511E29DC3BAE}"/>
    <cellStyle name="Normal 7 6 13" xfId="2111" xr:uid="{03D77A8E-AE77-4807-968E-FFFCAFCB328C}"/>
    <cellStyle name="Normal 7 6 13 2" xfId="4915" xr:uid="{6EAF902C-7F0E-4053-8B76-9C24E68356BD}"/>
    <cellStyle name="Normal 7 6 13 3" xfId="9695" xr:uid="{DBD20A24-C382-46A3-A338-90393844C52C}"/>
    <cellStyle name="Normal 7 6 14" xfId="2112" xr:uid="{F50E9F07-03F9-4D95-9016-852C158A3ED2}"/>
    <cellStyle name="Normal 7 6 14 2" xfId="4916" xr:uid="{CA23D945-29A4-45E4-B0B6-A455BE7432B3}"/>
    <cellStyle name="Normal 7 6 14 3" xfId="9696" xr:uid="{FE8DF419-BB8F-4865-8FBC-52603BC4D0B0}"/>
    <cellStyle name="Normal 7 6 15" xfId="2113" xr:uid="{1658BB93-046F-4A56-8F07-1883848DC84D}"/>
    <cellStyle name="Normal 7 6 15 2" xfId="4917" xr:uid="{759AA60B-9719-4BE6-95A5-CAEC565FFD98}"/>
    <cellStyle name="Normal 7 6 15 3" xfId="9697" xr:uid="{30A7ACCD-0BEF-41BB-A3F5-84790ABEB9C7}"/>
    <cellStyle name="Normal 7 6 16" xfId="2114" xr:uid="{9FA1CBBB-DFAD-4A04-9EF3-E8A7F7C80740}"/>
    <cellStyle name="Normal 7 6 16 2" xfId="4918" xr:uid="{A0A7EFDD-1B3B-4FE4-A3D4-8D228DBD96CD}"/>
    <cellStyle name="Normal 7 6 16 3" xfId="9698" xr:uid="{B1A3E7AD-5B96-4B21-9CE9-6222681CC889}"/>
    <cellStyle name="Normal 7 6 17" xfId="4919" xr:uid="{C4E8B53F-AD82-43E9-AB6C-7BC7121C14B9}"/>
    <cellStyle name="Normal 7 6 18" xfId="9691" xr:uid="{9BA7CD5D-D84A-4E4A-8F7E-A1FB4B1128A1}"/>
    <cellStyle name="Normal 7 6 2" xfId="2115" xr:uid="{4838B43C-4CCB-49C2-8681-02D2A479605F}"/>
    <cellStyle name="Normal 7 6 2 2" xfId="4920" xr:uid="{56C87C4B-81AA-449B-8FE2-F88C7849B42D}"/>
    <cellStyle name="Normal 7 6 2 3" xfId="9699" xr:uid="{62442877-A311-450B-8BFB-925D3DEDE8F9}"/>
    <cellStyle name="Normal 7 6 3" xfId="2116" xr:uid="{621FA478-CCE4-4764-B167-60A08861EDED}"/>
    <cellStyle name="Normal 7 6 3 2" xfId="4921" xr:uid="{BD7AF901-D0C3-4480-A8A9-162D109EBDE2}"/>
    <cellStyle name="Normal 7 6 3 3" xfId="9700" xr:uid="{7C3D4AD2-1162-4922-A00B-83BC9EC3268A}"/>
    <cellStyle name="Normal 7 6 4" xfId="2117" xr:uid="{F148990D-FC93-4135-BC3C-CFCEC739263D}"/>
    <cellStyle name="Normal 7 6 4 2" xfId="4922" xr:uid="{2EBCC673-5D4A-4D7A-B229-54ECA7A76331}"/>
    <cellStyle name="Normal 7 6 4 3" xfId="9701" xr:uid="{8850BE97-0A11-42BB-AA35-C007F2F4BD7A}"/>
    <cellStyle name="Normal 7 6 5" xfId="2118" xr:uid="{CA9B3021-DEE4-4F4D-8AC5-E0B6E05E11B7}"/>
    <cellStyle name="Normal 7 6 5 2" xfId="4923" xr:uid="{A9837664-276D-4F02-AA23-72D5840A3317}"/>
    <cellStyle name="Normal 7 6 5 3" xfId="9702" xr:uid="{6CC43D32-EFB0-4E14-8624-A1080E8AB31C}"/>
    <cellStyle name="Normal 7 6 6" xfId="2119" xr:uid="{B39D2CE5-B22F-41CF-9534-4EA9AAD907E2}"/>
    <cellStyle name="Normal 7 6 6 2" xfId="4924" xr:uid="{E48DF6BF-4827-4FB3-8685-25BDC1F35E07}"/>
    <cellStyle name="Normal 7 6 6 3" xfId="9703" xr:uid="{2EAD33CA-6CF1-4591-A0DA-8A5C6496F8A5}"/>
    <cellStyle name="Normal 7 6 7" xfId="2120" xr:uid="{C0262D81-089D-447D-9F0E-392707181CC8}"/>
    <cellStyle name="Normal 7 6 7 2" xfId="2121" xr:uid="{30B8CCA7-6198-4FE2-8849-AAF87658D005}"/>
    <cellStyle name="Normal 7 6 7 2 10" xfId="4925" xr:uid="{C8DFA39B-6F06-4AD3-9BCD-73C0BB47E05A}"/>
    <cellStyle name="Normal 7 6 7 2 11" xfId="9705" xr:uid="{93BF65EB-CD11-4D4D-A367-59AD7893212D}"/>
    <cellStyle name="Normal 7 6 7 2 2" xfId="2122" xr:uid="{64850DC2-3EAE-4C28-9889-4E2C065D0090}"/>
    <cellStyle name="Normal 7 6 7 2 2 2" xfId="4926" xr:uid="{936D20F2-12EA-4A3E-83A5-4337D48CB916}"/>
    <cellStyle name="Normal 7 6 7 2 2 3" xfId="9706" xr:uid="{ECBE9620-4153-48D7-91BC-48F8D3D5C679}"/>
    <cellStyle name="Normal 7 6 7 2 3" xfId="2123" xr:uid="{123273F3-C589-4FF4-86B9-EC509129F67D}"/>
    <cellStyle name="Normal 7 6 7 2 3 2" xfId="4927" xr:uid="{D5B6B922-42DA-4DCC-BFF4-6CF383EC55EF}"/>
    <cellStyle name="Normal 7 6 7 2 3 3" xfId="9707" xr:uid="{A36BBB64-3EA2-45E3-BBC7-4FAFD6FABCDE}"/>
    <cellStyle name="Normal 7 6 7 2 4" xfId="2124" xr:uid="{E030D1D1-155A-4919-8A1F-292FDD794D18}"/>
    <cellStyle name="Normal 7 6 7 2 4 2" xfId="4928" xr:uid="{0CB6D25C-26B4-4F9B-A2DB-67232FC7943F}"/>
    <cellStyle name="Normal 7 6 7 2 4 3" xfId="9708" xr:uid="{B95693C9-187D-4523-B6AA-049DB91069BE}"/>
    <cellStyle name="Normal 7 6 7 2 5" xfId="2125" xr:uid="{FF1260DB-44FB-4F64-B684-517BB31A7E77}"/>
    <cellStyle name="Normal 7 6 7 2 5 2" xfId="4929" xr:uid="{32DE5C0D-3AB7-494E-8B92-C1899D9E989E}"/>
    <cellStyle name="Normal 7 6 7 2 5 3" xfId="9709" xr:uid="{385343E6-DEA0-4B27-A814-BFFA6FD9E690}"/>
    <cellStyle name="Normal 7 6 7 2 6" xfId="2126" xr:uid="{9DD8409F-BBB0-4D07-ACC2-0B9B6437DDE9}"/>
    <cellStyle name="Normal 7 6 7 2 6 2" xfId="4930" xr:uid="{3E60C550-F37E-4DD8-B2DE-45D54CCB91DD}"/>
    <cellStyle name="Normal 7 6 7 2 6 3" xfId="9710" xr:uid="{4FE5639F-B739-4972-8347-1DC29A7ECEDA}"/>
    <cellStyle name="Normal 7 6 7 2 7" xfId="2127" xr:uid="{D340878C-6DD3-4C40-A6FD-B1AC6DE95763}"/>
    <cellStyle name="Normal 7 6 7 2 7 2" xfId="4931" xr:uid="{FD26033F-612E-4C89-926B-2F3C187BDC19}"/>
    <cellStyle name="Normal 7 6 7 2 7 3" xfId="9711" xr:uid="{E763AFA4-09F9-4B1D-8820-4F63F4D0BC03}"/>
    <cellStyle name="Normal 7 6 7 2 8" xfId="2128" xr:uid="{B5E2F8C4-BEA4-4BB7-BDB1-F347DE0E7959}"/>
    <cellStyle name="Normal 7 6 7 2 8 2" xfId="4932" xr:uid="{2E53ECA3-F639-4E29-813F-1995B9316453}"/>
    <cellStyle name="Normal 7 6 7 2 8 3" xfId="9712" xr:uid="{83278078-701B-483F-B265-041EBA502F47}"/>
    <cellStyle name="Normal 7 6 7 2 9" xfId="2129" xr:uid="{E2725955-A4A8-47AD-BDFE-4520CF7033CF}"/>
    <cellStyle name="Normal 7 6 7 2 9 2" xfId="4933" xr:uid="{C68BEBF2-679B-4D91-B915-3D28A586E987}"/>
    <cellStyle name="Normal 7 6 7 2 9 3" xfId="9713" xr:uid="{C2ED9C6D-083E-4F69-97B1-A9DB953FE388}"/>
    <cellStyle name="Normal 7 6 7 3" xfId="4934" xr:uid="{6D05A5CC-631D-44CD-9BB4-8A05BA59402B}"/>
    <cellStyle name="Normal 7 6 7 4" xfId="9704" xr:uid="{52445974-78B8-42AA-91EB-D53721DFE711}"/>
    <cellStyle name="Normal 7 6 8" xfId="2130" xr:uid="{69DA62F7-2AF7-4683-A494-5DA74DC340CF}"/>
    <cellStyle name="Normal 7 6 8 2" xfId="4935" xr:uid="{BFA14249-4E26-4B17-B027-9B4266FC17C8}"/>
    <cellStyle name="Normal 7 6 8 3" xfId="9714" xr:uid="{2E2481B9-990B-4432-9A2C-94E6C9388531}"/>
    <cellStyle name="Normal 7 6 9" xfId="2131" xr:uid="{4ECC5340-8772-42F7-9F11-F819B9EAD5BB}"/>
    <cellStyle name="Normal 7 6 9 2" xfId="4936" xr:uid="{EA30F7C6-6084-4A81-A178-15ECFA32771C}"/>
    <cellStyle name="Normal 7 6 9 3" xfId="9715" xr:uid="{3EBBAA49-8E42-4CA8-85B0-CAE1C848387C}"/>
    <cellStyle name="Normal 7 7" xfId="2132" xr:uid="{FEB72E29-5C4E-45C4-BBEA-A79D2728433D}"/>
    <cellStyle name="Normal 7 7 2" xfId="2133" xr:uid="{E4B30A1E-DE0A-4591-BFE4-9FA4C79E56BF}"/>
    <cellStyle name="Normal 7 7 2 10" xfId="4937" xr:uid="{9E1E0A38-6387-4310-B945-907D46564066}"/>
    <cellStyle name="Normal 7 7 2 11" xfId="9717" xr:uid="{D7C6D344-A730-440E-83A3-E18B79CF8648}"/>
    <cellStyle name="Normal 7 7 2 2" xfId="2134" xr:uid="{D62FFF19-6C67-493B-BA95-9E9F61E78DBB}"/>
    <cellStyle name="Normal 7 7 2 2 2" xfId="4938" xr:uid="{F43FFEE7-EA6D-49BC-81EE-994C9EDC224C}"/>
    <cellStyle name="Normal 7 7 2 2 3" xfId="9718" xr:uid="{42E92F8B-01E3-491A-9510-23588D093ABD}"/>
    <cellStyle name="Normal 7 7 2 3" xfId="2135" xr:uid="{BE0F5A86-6036-4FEA-91C4-CDC3AA478E7F}"/>
    <cellStyle name="Normal 7 7 2 3 2" xfId="4939" xr:uid="{62F53CF1-B754-410E-8815-5485EE5C8B5C}"/>
    <cellStyle name="Normal 7 7 2 3 3" xfId="9719" xr:uid="{44065F2F-157A-4FEE-91D4-0C3A4C2A08B7}"/>
    <cellStyle name="Normal 7 7 2 4" xfId="2136" xr:uid="{24F96DC1-6B92-4DD1-8803-A829E462BC5C}"/>
    <cellStyle name="Normal 7 7 2 4 2" xfId="4940" xr:uid="{E0BBB1EF-8E94-44A8-8754-893229815F01}"/>
    <cellStyle name="Normal 7 7 2 4 3" xfId="9720" xr:uid="{6E190D2A-67B7-4EF3-89E1-6F2EC71D89F1}"/>
    <cellStyle name="Normal 7 7 2 5" xfId="2137" xr:uid="{76AABD4E-ABC2-4E87-A63A-76B6D6D7DAD7}"/>
    <cellStyle name="Normal 7 7 2 5 2" xfId="4941" xr:uid="{BCC111DA-E68F-44CB-ADB5-20F5A6ABB4E5}"/>
    <cellStyle name="Normal 7 7 2 5 3" xfId="9721" xr:uid="{5717495B-17F9-49D7-8FFE-C2C2B54453D6}"/>
    <cellStyle name="Normal 7 7 2 6" xfId="2138" xr:uid="{5515BBDD-D0AC-46C0-9D0D-21C78010CFCB}"/>
    <cellStyle name="Normal 7 7 2 6 2" xfId="4942" xr:uid="{8CC6DD45-FB01-4888-A2B8-8B873AE35475}"/>
    <cellStyle name="Normal 7 7 2 6 3" xfId="9722" xr:uid="{B3FCD952-D46B-4718-9F31-90868DC91885}"/>
    <cellStyle name="Normal 7 7 2 7" xfId="2139" xr:uid="{0E685D8B-3D21-4569-88F0-B0121F25D2FF}"/>
    <cellStyle name="Normal 7 7 2 7 2" xfId="4943" xr:uid="{85BA9AC9-F1C8-4B51-A849-21A5B440687E}"/>
    <cellStyle name="Normal 7 7 2 7 3" xfId="9723" xr:uid="{2C4C02EC-0233-409B-8DF4-CBF22F785109}"/>
    <cellStyle name="Normal 7 7 2 8" xfId="2140" xr:uid="{8EC0A267-8DF6-4FAA-8FC3-C936EEC5CF55}"/>
    <cellStyle name="Normal 7 7 2 8 2" xfId="4944" xr:uid="{A4893DFD-40C8-4C5B-8BCE-7F3E085E8AE8}"/>
    <cellStyle name="Normal 7 7 2 8 3" xfId="9724" xr:uid="{0D283AA0-4116-422B-98AD-C5E247B6FB18}"/>
    <cellStyle name="Normal 7 7 2 9" xfId="2141" xr:uid="{36677115-8A1A-47CE-9CF5-8D4FE0764F42}"/>
    <cellStyle name="Normal 7 7 2 9 2" xfId="4945" xr:uid="{83423CE2-CF27-4CCF-8A8C-D66BAE240639}"/>
    <cellStyle name="Normal 7 7 2 9 3" xfId="9725" xr:uid="{29B1D47E-9486-49F5-B701-24497F647FB9}"/>
    <cellStyle name="Normal 7 7 2 9_Inputs" xfId="4946" xr:uid="{0BF8CBF2-5DB1-448F-9741-8115B5C1BAE1}"/>
    <cellStyle name="Normal 7 7 3" xfId="4947" xr:uid="{123D5E5E-D8EB-4570-9F91-EF85F857F620}"/>
    <cellStyle name="Normal 7 7 4" xfId="9716" xr:uid="{2C0FBD99-C355-4F44-A988-386347BB3F1E}"/>
    <cellStyle name="Normal 7 8" xfId="2142" xr:uid="{49D1BBF2-87C0-43B6-8DAC-7450C87A26CA}"/>
    <cellStyle name="Normal 7 8 2" xfId="4948" xr:uid="{FDAE6911-1900-4E96-9EED-B4F496D6C174}"/>
    <cellStyle name="Normal 7 8 3" xfId="9726" xr:uid="{B9C121F3-6920-4F99-A1FA-F2B8DBF6BFE5}"/>
    <cellStyle name="Normal 7 8_Inputs" xfId="4949" xr:uid="{3AE3D86A-B035-43AF-AA1A-376920CD0A3F}"/>
    <cellStyle name="Normal 7 9" xfId="2143" xr:uid="{4F5A8D0A-33E7-46A6-9ABD-E788196FB801}"/>
    <cellStyle name="Normal 7 9 2" xfId="4950" xr:uid="{C74F6120-094B-4F5A-A883-3D1AA997C2A3}"/>
    <cellStyle name="Normal 7 9 3" xfId="9727" xr:uid="{E6BE41BA-14C4-42BE-ACB1-950157B066A1}"/>
    <cellStyle name="Normal 7 9_Inputs" xfId="4951" xr:uid="{853F477B-97D5-441A-AED4-C7FC867C85BA}"/>
    <cellStyle name="Normal 7_ARCHIVE" xfId="2144" xr:uid="{06765EDE-312C-4D3A-9469-5A78C35D1063}"/>
    <cellStyle name="Normal 8" xfId="204" xr:uid="{6FBBFFEA-857A-4F12-B0B8-D7754DAF24E1}"/>
    <cellStyle name="Normal 8 2" xfId="2145" xr:uid="{51F79F2B-61AF-4754-B1A4-0913B7B98306}"/>
    <cellStyle name="Normal 8 2 2" xfId="9729" xr:uid="{D5B97BBD-9F9D-4131-9FAA-823407EB302C}"/>
    <cellStyle name="Normal 8 3" xfId="2618" xr:uid="{6447A968-0701-483C-B1BF-E1DBFB8E3C57}"/>
    <cellStyle name="Normal 8 3 2" xfId="4952" xr:uid="{C515861C-D1AC-4381-840C-2F334D05C676}"/>
    <cellStyle name="Normal 8 3_Inputs" xfId="4953" xr:uid="{FB581BF1-FD47-43FC-A79B-9CB7169FEB45}"/>
    <cellStyle name="Normal 8 4" xfId="4954" xr:uid="{66F60BBF-3170-47D7-94DE-ABCADE28AE37}"/>
    <cellStyle name="Normal 8 4 2" xfId="4955" xr:uid="{B14CFEA4-B4AF-4175-B93B-F3C85A3D4678}"/>
    <cellStyle name="Normal 8 4_Inputs" xfId="4956" xr:uid="{2F1648F0-E61C-4E2D-9A84-055E1D5F273A}"/>
    <cellStyle name="Normal 8 5" xfId="4957" xr:uid="{6320B8EF-07E0-461B-8DBC-7CEAA87DE695}"/>
    <cellStyle name="Normal 8 6" xfId="9728" xr:uid="{94DBCD75-E6B7-4843-986F-FD2BBBAB592C}"/>
    <cellStyle name="Normal 8_Inputs" xfId="4958" xr:uid="{B47A121B-21E0-4736-8B09-6002060EEC6A}"/>
    <cellStyle name="Normal 9" xfId="2146" xr:uid="{5FD4769E-4ACF-47E5-9D12-BE553CF3D994}"/>
    <cellStyle name="Normal 9 2" xfId="2147" xr:uid="{CF5BF475-121C-49EA-B778-822BFDF3DDFC}"/>
    <cellStyle name="Normal 9 2 2" xfId="2568" xr:uid="{89FD1C81-B6E0-4CB0-B747-C4F87D7F7225}"/>
    <cellStyle name="Normal 9 2 2 2" xfId="2705" xr:uid="{DD572374-B897-4E79-A5AA-2177E9904355}"/>
    <cellStyle name="Normal 9 2 3" xfId="2704" xr:uid="{7D67C0DD-73BD-4DC0-92E7-7900172CD636}"/>
    <cellStyle name="Normal 9 2 4" xfId="8243" xr:uid="{34AA82B6-3471-4B28-ABA0-4BDA8BEE5F5D}"/>
    <cellStyle name="Normal 9 2 5" xfId="9731" xr:uid="{01745159-4BD9-4DB2-948A-5471F9FF559B}"/>
    <cellStyle name="Normal 9 2_Summary by Franchise P1B" xfId="4959" xr:uid="{1F669C94-6D72-4AEA-B909-35D797BB0E27}"/>
    <cellStyle name="Normal 9 3" xfId="2148" xr:uid="{348DB34D-95DF-4FFC-AB6F-54B79232FEE2}"/>
    <cellStyle name="Normal 9 3 2" xfId="9732" xr:uid="{E33E1925-BDA2-41E3-847F-0D70D6C57A20}"/>
    <cellStyle name="Normal 9 4" xfId="2567" xr:uid="{8CFA65F2-421F-4C80-B30C-217A1333895C}"/>
    <cellStyle name="Normal 9 4 2" xfId="2706" xr:uid="{6437EB55-0D8C-4D9D-AF60-F7BC894D4609}"/>
    <cellStyle name="Normal 9 4_Summary by Franchise P1B" xfId="4960" xr:uid="{79926CF6-0719-4B6C-8F8F-B1BC6031A4D7}"/>
    <cellStyle name="Normal 9 5" xfId="2703" xr:uid="{FB813A59-99C3-44EE-9867-6B80176AA098}"/>
    <cellStyle name="Normal 9 6" xfId="8242" xr:uid="{B3D97D6E-D88D-42A4-BEB3-FFBF4694467E}"/>
    <cellStyle name="Normal 9 7" xfId="9730" xr:uid="{61B80C24-DD90-46C8-A7FA-FED93CBEF70C}"/>
    <cellStyle name="Normal 9_Inputs" xfId="4961" xr:uid="{840EFAF5-4103-4AA0-B8A4-76E3EB7ADBBC}"/>
    <cellStyle name="Normal Bold" xfId="4962" xr:uid="{8DDE72BD-6555-4072-B41D-5777F7E88A68}"/>
    <cellStyle name="Normal Pct" xfId="4963" xr:uid="{AB0698D4-6264-44D3-89DF-05A19268F307}"/>
    <cellStyle name="Normal Zero White" xfId="4964" xr:uid="{D9A38E35-5CFE-46A0-A460-BDCADF976EBF}"/>
    <cellStyle name="normal1" xfId="4965" xr:uid="{D7A9F0CB-DE28-4856-ABB3-660CAFE0B7D2}"/>
    <cellStyle name="Normal1Places" xfId="4966" xr:uid="{5D01A525-4D76-4C9F-BD6D-37A4B2E613B6}"/>
    <cellStyle name="Normal2" xfId="4967" xr:uid="{A26FB03E-A784-4376-BEBC-62E242B9FE5C}"/>
    <cellStyle name="Normal2Places" xfId="4968" xr:uid="{94FC271B-8CDB-4DA0-8D25-75FF63B5D19A}"/>
    <cellStyle name="Normal3Places" xfId="4969" xr:uid="{64AF7EE6-F82F-4B12-A4A6-F124CF613C26}"/>
    <cellStyle name="NormalInput" xfId="4970" xr:uid="{2A4A4C28-C823-47BB-A0A6-D7D549604965}"/>
    <cellStyle name="Notas" xfId="2149" xr:uid="{F280EF36-FD58-4729-9BE3-52522FA75129}"/>
    <cellStyle name="Notas 2" xfId="2707" xr:uid="{FA793783-4A59-42AB-B337-368F86A07EBC}"/>
    <cellStyle name="Notas 2 2" xfId="8677" xr:uid="{32AC91E3-92D9-4147-93CF-745866475DE8}"/>
    <cellStyle name="Notas 2 3" xfId="8480" xr:uid="{4BE84561-C72B-4DB6-A5FD-618CB86C217F}"/>
    <cellStyle name="Notas 3" xfId="9733" xr:uid="{82174FEE-266A-4045-A545-0AECAC555BE5}"/>
    <cellStyle name="Notas_Summary by Franchise P1B" xfId="4971" xr:uid="{0E3A64B7-25CD-4D94-8BE5-DC83A1B0419B}"/>
    <cellStyle name="Note 10" xfId="8286" xr:uid="{85C15628-102B-48F6-A619-696E405E791A}"/>
    <cellStyle name="Note 2" xfId="2150" xr:uid="{F0845183-BB08-4480-89A5-A0B6DE58585D}"/>
    <cellStyle name="Note 2 2" xfId="2619" xr:uid="{B14B5579-AA5C-429E-AB3F-83A905D86A2D}"/>
    <cellStyle name="Note 2 2 2" xfId="8709" xr:uid="{F55B05AB-8C6E-4AD1-8574-2B6EC873971C}"/>
    <cellStyle name="Note 2 2 3" xfId="8356" xr:uid="{1696509B-03E2-481B-87E7-A1AE2D223487}"/>
    <cellStyle name="Note 2 3" xfId="9734" xr:uid="{2F868A36-AD05-49F0-8B1A-FC233232DA65}"/>
    <cellStyle name="Note 2_Inputs" xfId="4972" xr:uid="{E76E592E-D332-4B2A-AD88-BFDA221761F9}"/>
    <cellStyle name="Note 3" xfId="2151" xr:uid="{6E10A4C5-FC94-47C7-8D1F-D876CBC8C28D}"/>
    <cellStyle name="Note 3 2" xfId="2708" xr:uid="{51A1B9EB-B6AB-4E1C-9E46-3E2E84E630E7}"/>
    <cellStyle name="Note 3 2 2" xfId="8676" xr:uid="{DACF5D6B-D4F2-47EA-A443-7126F4486825}"/>
    <cellStyle name="Note 3 2 3" xfId="8405" xr:uid="{158EFC41-C800-492F-A888-0C709AF87B2D}"/>
    <cellStyle name="Note 3 3" xfId="9735" xr:uid="{1DAF3729-F9C2-4198-93F8-84E7AB70947C}"/>
    <cellStyle name="Note 3_Inputs" xfId="4973" xr:uid="{16C410AC-DFE2-438F-84B3-BE4F701212E3}"/>
    <cellStyle name="Note 4" xfId="2515" xr:uid="{A8074189-95F0-4753-9557-FF793FE5612C}"/>
    <cellStyle name="Note 4 2" xfId="2709" xr:uid="{8762380F-19E4-4912-B0EC-4A4D3B4BD2B4}"/>
    <cellStyle name="Note 4 2 2" xfId="8675" xr:uid="{B69457A3-7904-44AB-BD90-F113C12F2E12}"/>
    <cellStyle name="Note 4 2 3" xfId="8767" xr:uid="{B8DAE12B-9A5D-4F9E-BF38-6A012FA35CCB}"/>
    <cellStyle name="Note 4_Summary by Franchise P1B" xfId="4974" xr:uid="{52A1FD79-7ADA-41DB-B359-2F4A28E45A04}"/>
    <cellStyle name="Note 5" xfId="4975" xr:uid="{D299F2B1-5115-42E4-9FEE-42FB0FA40185}"/>
    <cellStyle name="Note 6" xfId="8223" xr:uid="{153554FD-7D9C-4043-A65B-AC39006662E1}"/>
    <cellStyle name="Note 6 2" xfId="8264" xr:uid="{BFC5B8D7-EEF6-4EDD-975A-23BCEBD4B2D5}"/>
    <cellStyle name="Note 6 3" xfId="8265" xr:uid="{05DBFAC4-2087-4958-9E38-1E1B8349F083}"/>
    <cellStyle name="Note 7" xfId="205" xr:uid="{C0935BAB-2B11-4F3F-8D5F-F68BF15F6B97}"/>
    <cellStyle name="Note 8" xfId="8273" xr:uid="{00C08B18-FB7C-4C59-A72A-7822B65238A5}"/>
    <cellStyle name="Note 9" xfId="8781" xr:uid="{987D2E3D-3040-4D88-8816-CEEE6B0FAA10}"/>
    <cellStyle name="Notitie" xfId="206" xr:uid="{0C754ED4-8F5B-4A8E-AB6D-A0188513FAFA}"/>
    <cellStyle name="Notitie 2" xfId="2546" xr:uid="{89A58331-9420-4B11-BC7B-1DA6D8DF5749}"/>
    <cellStyle name="Notitie 2 2" xfId="2711" xr:uid="{094FE68A-2A0F-46AB-A82B-BBCD2590D235}"/>
    <cellStyle name="Notitie 2 2 2" xfId="8673" xr:uid="{DDD875BF-836B-4B28-89A1-3B145ABEC6FD}"/>
    <cellStyle name="Notitie 2 2 3" xfId="8479" xr:uid="{133200AF-9625-42C9-AA22-5B3E63D506A7}"/>
    <cellStyle name="Notitie 3" xfId="2710" xr:uid="{4DE6FD3C-2087-4372-BEA7-3D0BA90CBC04}"/>
    <cellStyle name="Notitie 3 2" xfId="8674" xr:uid="{37EE7A43-5A24-4ACE-9029-DB00168B4F46}"/>
    <cellStyle name="Notitie 3 3" xfId="8340" xr:uid="{9AD334B1-1829-4190-8F96-FA9338F57719}"/>
    <cellStyle name="Notiz" xfId="207" xr:uid="{354A14A6-0EC3-4FD3-9F4E-992333179DEC}"/>
    <cellStyle name="Notiz 10" xfId="10032" xr:uid="{A807A815-D4BF-45E7-B193-2BD022321679}"/>
    <cellStyle name="Notiz 2" xfId="2547" xr:uid="{776BDE4D-F0AD-4D69-BDC0-EAB957AF6BB0}"/>
    <cellStyle name="Notiz 2 2" xfId="2713" xr:uid="{8711C73C-7F63-4750-ABFB-402CC38F4BA9}"/>
    <cellStyle name="Notiz 2 2 2" xfId="8671" xr:uid="{5F3593E3-6B67-49D8-B673-B145D294FD1D}"/>
    <cellStyle name="Notiz 2 2 3" xfId="8766" xr:uid="{5F5D1A49-DC8E-4F11-880C-91CBFB71D314}"/>
    <cellStyle name="Notiz 2_US" xfId="2907" xr:uid="{1D74E97C-7F55-4D23-B233-805DC5023BFC}"/>
    <cellStyle name="Notiz 3" xfId="2712" xr:uid="{F002B520-94B7-4AA9-BA5A-01FF6EFD99B0}"/>
    <cellStyle name="Notiz 3 2" xfId="8672" xr:uid="{E9CB0146-B92E-4C1F-8DBD-BDCD97998E54}"/>
    <cellStyle name="Notiz 3 3" xfId="8316" xr:uid="{5B5379DE-DF12-44BC-BA1D-1D5F43592265}"/>
    <cellStyle name="Notiz 4" xfId="9737" xr:uid="{95CB5113-25AB-406E-AFF3-53A55980C20A}"/>
    <cellStyle name="Notiz 5" xfId="9988" xr:uid="{69C9B15C-D129-4CB3-AD8D-3017BEDD642A}"/>
    <cellStyle name="Notiz 6" xfId="8949" xr:uid="{1C3E00F6-241D-4A7D-B1E4-F2A8D4C07218}"/>
    <cellStyle name="Notiz 7" xfId="9989" xr:uid="{574DE82D-47CD-43FF-9335-75B068ED3D82}"/>
    <cellStyle name="Notiz 8" xfId="10031" xr:uid="{CAEEEC44-1B62-4D33-8CA1-88F2F603F7A3}"/>
    <cellStyle name="Notiz 9" xfId="10011" xr:uid="{D6F79A80-B399-4D5C-8981-4EC425D3CFC7}"/>
    <cellStyle name="Notiz_Summary by Franchise P1B" xfId="4976" xr:uid="{1C20A4E4-5957-4FE8-8821-325D5177CF90}"/>
    <cellStyle name="NPPESalesPct" xfId="4977" xr:uid="{AA0ABBF4-70A4-47CA-9A84-318D2A724DB5}"/>
    <cellStyle name="number" xfId="4978" xr:uid="{723E2944-8A94-431D-9680-67C6323B7BD6}"/>
    <cellStyle name="Numbers" xfId="4979" xr:uid="{9945D727-31E3-4CA7-9E0D-40DF07A2B8BD}"/>
    <cellStyle name="Numbers - Bold" xfId="4980" xr:uid="{30F3336E-7622-4610-B6FA-721025362278}"/>
    <cellStyle name="Numbers_Inputs" xfId="4981" xr:uid="{BDC574B1-1ED7-42E4-8A35-97C78ADC4863}"/>
    <cellStyle name="NumberX" xfId="4982" xr:uid="{D93582E2-87D7-4757-A92F-530868570440}"/>
    <cellStyle name="NWI%S" xfId="4983" xr:uid="{1E572619-9717-4929-BE50-2650F9E6DF80}"/>
    <cellStyle name="º¸Åë" xfId="208" xr:uid="{ACF1E379-F791-42BB-91D7-FCB374F8764B}"/>
    <cellStyle name="Œ…‹æØ‚è [0.00]_GE 3 MINIMUM" xfId="4984" xr:uid="{F31A3970-EB7A-410E-AF15-5829C430FDDD}"/>
    <cellStyle name="Œ…‹æØ‚è_GE 3 MINIMUM" xfId="4985" xr:uid="{68A262BE-6BD7-42F8-B96A-E2D9D0DE0376}"/>
    <cellStyle name="Ongeldig" xfId="209" xr:uid="{0479EB15-0674-4E11-AA0E-3654E8F3AC29}"/>
    <cellStyle name="Original L1" xfId="4986" xr:uid="{7B035FD7-17F9-4C1D-9F00-C53B185C017A}"/>
    <cellStyle name="Original L3" xfId="4987" xr:uid="{2C86AAAA-AF25-4AF3-A43F-2024356F4DFE}"/>
    <cellStyle name="outh America" xfId="4988" xr:uid="{85F73292-C128-4577-AD23-8F2F0F70DB71}"/>
    <cellStyle name="Output 2" xfId="2152" xr:uid="{85C170D3-4272-4F06-B49C-1399325F066D}"/>
    <cellStyle name="Output 2 2" xfId="2714" xr:uid="{390CD32C-6525-4012-B923-7FF0BAB0E8C9}"/>
    <cellStyle name="Output 2 2 2" xfId="8670" xr:uid="{1B644F7B-214D-42DF-B41C-DA7C1104C9A5}"/>
    <cellStyle name="Output 2 2 3" xfId="8742" xr:uid="{9FA96A8B-FD7C-46C5-BFDF-33B25516B490}"/>
    <cellStyle name="Output 2 3" xfId="9738" xr:uid="{BC335688-A92F-48F4-B1E6-AC49B37F8039}"/>
    <cellStyle name="Output 2_Inputs" xfId="4989" xr:uid="{53E9A9A8-086A-48EB-87F0-3ECFAE11FD86}"/>
    <cellStyle name="Output 3" xfId="2153" xr:uid="{A5756442-DC53-482C-A693-935FB2803B63}"/>
    <cellStyle name="Output 3 2" xfId="2715" xr:uid="{A8B87D91-667C-475E-8999-56E445036E1E}"/>
    <cellStyle name="Output 3 2 2" xfId="8669" xr:uid="{53704086-F37E-42AC-8CED-6B7DC100D7A1}"/>
    <cellStyle name="Output 3 2 3" xfId="8478" xr:uid="{4AA38E64-C0B5-47CC-97C1-8AA9DD8F2C08}"/>
    <cellStyle name="Output 3 3" xfId="9739" xr:uid="{5E3C448D-B49A-439C-A3F2-4D2206B9C402}"/>
    <cellStyle name="Output 3_Inputs" xfId="4990" xr:uid="{D28F8FBD-33C6-496C-9F0E-BFDBB365B0A7}"/>
    <cellStyle name="Output 4" xfId="2516" xr:uid="{C2E351D1-3DE4-499A-A2B5-E770F3EB10A2}"/>
    <cellStyle name="Output 4 2" xfId="2716" xr:uid="{2BCD54DD-8B1F-4CD9-9CAF-5D2164AB4E72}"/>
    <cellStyle name="Output 4 2 2" xfId="8668" xr:uid="{B21DFA75-1889-44D5-9BDA-7F1C2B5350C0}"/>
    <cellStyle name="Output 4 2 3" xfId="8404" xr:uid="{DC4B42B9-7A58-47AE-A360-9E0D7D94918F}"/>
    <cellStyle name="Output 4_Summary by Franchise P1B" xfId="4991" xr:uid="{BE2E46C7-1A4D-4EC3-8C5D-959F3AC6FEE1}"/>
    <cellStyle name="Output 5" xfId="4992" xr:uid="{471FBF81-9DE2-42F8-8D57-685C3DB3BA6F}"/>
    <cellStyle name="Output 6" xfId="210" xr:uid="{4999B78C-0F97-4722-841F-55B591DD33E4}"/>
    <cellStyle name="Output Amounts" xfId="2154" xr:uid="{32013DAF-0545-4BF4-B287-C6EBE5911C76}"/>
    <cellStyle name="Output Column Headings" xfId="2155" xr:uid="{033A8C24-C1F8-47BE-B593-8C8E0484E8A9}"/>
    <cellStyle name="Output Column Headings 2" xfId="9740" xr:uid="{807FA3DE-48EC-4FBD-9C06-E4BBB18CC1AA}"/>
    <cellStyle name="Output Line Items" xfId="2156" xr:uid="{3E7FB1CB-5F41-4D87-B032-1CC3D8DCC368}"/>
    <cellStyle name="Output Line Items 2" xfId="8244" xr:uid="{23379ED9-70AC-4077-8279-E92DF07C2CA7}"/>
    <cellStyle name="Output Line Items 3" xfId="9741" xr:uid="{DADE1816-D14D-42A0-A3F0-FDABF365E1C4}"/>
    <cellStyle name="Output Report Heading" xfId="2157" xr:uid="{1494AC0F-4DE1-4945-9D63-29394BD5BD79}"/>
    <cellStyle name="Output Report Heading 2" xfId="9742" xr:uid="{1C590B06-C45D-45A2-98B3-845C2DB67E4B}"/>
    <cellStyle name="Output Report Title" xfId="2158" xr:uid="{10030A16-91E3-416E-AA25-82AB7335A69A}"/>
    <cellStyle name="Output Report Title 2" xfId="9743" xr:uid="{6A7D7C05-B19D-4A65-BC58-27DCADBDCFB6}"/>
    <cellStyle name="Output1_Back" xfId="4993" xr:uid="{65CB91D4-AFD9-49DA-BD26-0566F17AC2C0}"/>
    <cellStyle name="p" xfId="4994" xr:uid="{45A6EB25-1FFF-4516-8107-EED470D71388}"/>
    <cellStyle name="p " xfId="4995" xr:uid="{46470C83-371E-478C-A859-0E6EE52E226D}"/>
    <cellStyle name="p_Cellnet.Operating.Model.8.28.06_valuation_LBOv11" xfId="4996" xr:uid="{8D0A275D-E9C3-4E99-9B3A-A9686B33C5C3}"/>
    <cellStyle name="p_Cellnet.Operating.Model.8.28.06_valuation_LBOv11_Inputs" xfId="4997" xr:uid="{CBA572CF-A790-460D-A930-6D4B595D8A4B}"/>
    <cellStyle name="p_Cellnet.Operating.Model.8.28.06_valuation_LBOv11_MTD" xfId="4998" xr:uid="{968D2F83-25C1-428F-83FF-5E923FFE0654}"/>
    <cellStyle name="p_DCF" xfId="4999" xr:uid="{F973C6CF-01E4-4419-9EF3-B49A2F7D3DB8}"/>
    <cellStyle name="p_DCF_Inputs" xfId="5000" xr:uid="{527BFF92-AFC0-4BEE-A1EB-49FD57F3A70E}"/>
    <cellStyle name="p_DCF_MTD" xfId="5001" xr:uid="{FD390B1C-3304-411B-A3BA-489F54CCD4A7}"/>
    <cellStyle name="p_Fairway financials v9" xfId="5002" xr:uid="{EB47EABF-2E13-495F-92E8-4399F2EC83BA}"/>
    <cellStyle name="p_Fairway financials v9_Inputs" xfId="5003" xr:uid="{D86C2FA3-AF94-492E-9832-AA814F91D18F}"/>
    <cellStyle name="p_Fairway financials v9_MTD" xfId="5004" xr:uid="{04B9742B-A71E-4326-9C06-2B3734F2D905}"/>
    <cellStyle name="p_Inputs" xfId="5005" xr:uid="{92D1880F-0A4F-4AE3-93D1-36950FEB6ED1}"/>
    <cellStyle name="p_Lima model v2" xfId="5006" xr:uid="{3EC40EA4-5E66-41EE-8311-55392B536A29}"/>
    <cellStyle name="p_Lima model v2_Inputs" xfId="5007" xr:uid="{4F74591C-259A-4A5C-B268-7D16B2F99B8F}"/>
    <cellStyle name="p_Lima model v2_MTD" xfId="5008" xr:uid="{884C112E-60EF-40DF-8D00-7F0A2480C997}"/>
    <cellStyle name="p_MTD" xfId="5009" xr:uid="{4D28C1A8-0303-4556-B987-F85BA4A191E6}"/>
    <cellStyle name="p_Novare financials v13" xfId="5010" xr:uid="{47A4A4D6-B931-460A-8E0E-56E558E831A2}"/>
    <cellStyle name="p_Novare financials v13_Inputs" xfId="5011" xr:uid="{862147B2-814E-4DF8-AF54-95162FF3F413}"/>
    <cellStyle name="p_Novare financials v13_MTD" xfId="5012" xr:uid="{60F895B9-EA73-49B6-8320-898EF4B5D44A}"/>
    <cellStyle name="p1" xfId="5013" xr:uid="{0FA0F991-0BF4-4644-9C4B-CE13A6C49AE8}"/>
    <cellStyle name="p2" xfId="5014" xr:uid="{2D345EC8-109F-4FA5-8667-AAA23C08C50B}"/>
    <cellStyle name="p3" xfId="5015" xr:uid="{28E50DB8-C3C5-4522-8F40-869B90F563CA}"/>
    <cellStyle name="Page Heading" xfId="5016" xr:uid="{F595F037-7C77-4F9C-94B5-7DAFFD90E514}"/>
    <cellStyle name="Page Heading Large" xfId="5017" xr:uid="{01CE42E9-5424-42CD-8E69-F8BE36A3EA65}"/>
    <cellStyle name="Page Heading Small" xfId="5018" xr:uid="{F4EB766D-10F8-4954-A7D8-E3EDD2D6AD3A}"/>
    <cellStyle name="Page Heading_Inputs" xfId="5019" xr:uid="{282F3665-14ED-42A7-8472-6C62F4B0B473}"/>
    <cellStyle name="Page Number" xfId="5020" xr:uid="{185EBC31-6EE9-441B-B97B-35BAEE948EA3}"/>
    <cellStyle name="PB Table Heading" xfId="5021" xr:uid="{2B71A843-4FAD-41A4-A10B-5DC2EB2200C9}"/>
    <cellStyle name="PB Table Highlight1" xfId="5022" xr:uid="{D622289E-7E01-492D-8B9B-1AE7CB0A9F90}"/>
    <cellStyle name="PB Table Highlight2" xfId="5023" xr:uid="{A7748756-5E9C-40DF-BD6C-919B3E5A6360}"/>
    <cellStyle name="PB Table Highlight3" xfId="5024" xr:uid="{4709535F-47FD-4797-8F06-3BA652F16968}"/>
    <cellStyle name="PB Table Standard Row" xfId="5025" xr:uid="{89B3E94B-BE4F-4E3B-A339-638641110D5F}"/>
    <cellStyle name="PB Table Subtotal Row" xfId="5026" xr:uid="{71155672-DCFA-4E8B-B3FC-23D3514CF952}"/>
    <cellStyle name="PB Table Total Row" xfId="5027" xr:uid="{58CF69FC-F4C8-4173-9304-917310808A1C}"/>
    <cellStyle name="pb_page_heading_LS" xfId="5028" xr:uid="{FBB711CD-EDCE-4D18-8670-5633D835867F}"/>
    <cellStyle name="PBV" xfId="5029" xr:uid="{AF4F8267-34CC-4977-9891-10FF7E76DE2C}"/>
    <cellStyle name="pe" xfId="5030" xr:uid="{40C9528B-7350-47B2-82B2-745EC23B1CB1}"/>
    <cellStyle name="per" xfId="5031" xr:uid="{546D4F4C-CD8B-4230-A863-F2E69BE113C2}"/>
    <cellStyle name="per.style" xfId="5032" xr:uid="{E7D02CA6-F2D6-4B74-BF50-489EABA55953}"/>
    <cellStyle name="per_Inputs" xfId="5033" xr:uid="{B190F965-CFB0-4468-8BD9-4DB494278C0C}"/>
    <cellStyle name="Percen - Style5" xfId="5034" xr:uid="{D3144C83-FDB2-45CE-A0EC-1CDBA265B381}"/>
    <cellStyle name="Percent" xfId="3" builtinId="5"/>
    <cellStyle name="Percent (0)" xfId="212" xr:uid="{5B034C9F-61D3-4F66-BB7D-C3BA4438FE5B}"/>
    <cellStyle name="Percent (0) 2" xfId="2548" xr:uid="{3C89BC26-2770-4ADC-B877-1C77BE954544}"/>
    <cellStyle name="Percent (0)_Inputs" xfId="5035" xr:uid="{2761C578-CBA4-4BB5-9814-E788496C05F7}"/>
    <cellStyle name="Percent [0]" xfId="5036" xr:uid="{F975D3B8-860E-4539-8AA9-803C650039AD}"/>
    <cellStyle name="Percent [00]" xfId="5037" xr:uid="{C0A861BF-4B54-4A95-AD2E-3FBD82BDC29B}"/>
    <cellStyle name="Percent [1]" xfId="5038" xr:uid="{417CD894-A371-445F-BEF9-80C1F1DB7978}"/>
    <cellStyle name="Percent [2]" xfId="213" xr:uid="{E49DBFD8-2485-430E-98E4-6E0847689B75}"/>
    <cellStyle name="Percent [2] 2" xfId="2549" xr:uid="{078BA6E7-1261-47A0-AA56-11F73CEA1E06}"/>
    <cellStyle name="Percent [2]_Inputs" xfId="5039" xr:uid="{87DE5276-E1AC-449D-ABAD-E88E1C575F86}"/>
    <cellStyle name="Percent 0.0" xfId="5040" xr:uid="{894394E2-03AE-4134-A6A0-A0CD7296AE7A}"/>
    <cellStyle name="Percent 10" xfId="2159" xr:uid="{0962AE0F-5F0C-4399-88EE-E0DE06F548F8}"/>
    <cellStyle name="Percent 10 2" xfId="2160" xr:uid="{C1939427-6106-4E77-9F7E-7D6C601F5FED}"/>
    <cellStyle name="Percent 10_Inputs" xfId="5041" xr:uid="{A19CF9B7-3503-4B12-8D1C-274E94781579}"/>
    <cellStyle name="Percent 11" xfId="2161" xr:uid="{50BB3D5B-CE1B-4F2B-9787-60C8AA1EBAF0}"/>
    <cellStyle name="Percent 12" xfId="2162" xr:uid="{90EC1256-00E9-4794-A538-FDC9F95B0693}"/>
    <cellStyle name="Percent 12 2" xfId="2163" xr:uid="{EBDCAEB4-A63F-4DE6-B879-64D82498F66A}"/>
    <cellStyle name="Percent 12 2 2" xfId="5042" xr:uid="{B4065971-B9B6-41AF-BA3D-07A01F831ACE}"/>
    <cellStyle name="Percent 12 2_Inputs" xfId="5043" xr:uid="{D198123F-6C6A-4F51-BBA0-4C6298B6611D}"/>
    <cellStyle name="Percent 12_Inputs" xfId="5044" xr:uid="{4362A659-C438-4B25-9961-EF016458B30A}"/>
    <cellStyle name="Percent 13" xfId="2164" xr:uid="{4BD89C93-9130-41FF-A670-FFDDFFAE2B83}"/>
    <cellStyle name="Percent 14" xfId="2165" xr:uid="{0A65083F-3722-4FE7-ACDD-17D129DB529B}"/>
    <cellStyle name="Percent 15" xfId="2166" xr:uid="{8F2A0EA8-4B89-4417-82DC-6CDADB4E4414}"/>
    <cellStyle name="Percent 16" xfId="2167" xr:uid="{0E0B6A41-AB79-43F1-BC1F-31448991299B}"/>
    <cellStyle name="Percent 17" xfId="2168" xr:uid="{C1D26A1D-2604-4CCD-9AA1-AABE54CD5EBB}"/>
    <cellStyle name="Percent 18" xfId="2169" xr:uid="{D7A70550-E719-47D8-9D13-FFDAF6819CF2}"/>
    <cellStyle name="Percent 19" xfId="2170" xr:uid="{F2C967DC-7915-4345-AA1F-482AA217B1D6}"/>
    <cellStyle name="Percent 2" xfId="5" xr:uid="{1815BD1E-29E0-4150-BF7D-D5790ECB341D}"/>
    <cellStyle name="Percent 2 10" xfId="2171" xr:uid="{67E85A34-38D8-4322-9BB5-E8DB3C63FC96}"/>
    <cellStyle name="Percent 2 10 2" xfId="5045" xr:uid="{04083BFA-AED4-49CE-87BC-07C9209EF84C}"/>
    <cellStyle name="Percent 2 10_Inputs" xfId="5046" xr:uid="{9BDA574C-FC42-41B9-B979-04E32536F89A}"/>
    <cellStyle name="Percent 2 11" xfId="2172" xr:uid="{119A1BD3-1FA7-4494-B103-2687DBB1799F}"/>
    <cellStyle name="Percent 2 11 2" xfId="5047" xr:uid="{7AC06C46-FEDA-4FF3-A2E1-004E233A6282}"/>
    <cellStyle name="Percent 2 11_Inputs" xfId="5048" xr:uid="{0F6B9D30-F679-4DD9-84A8-F969D0935C20}"/>
    <cellStyle name="Percent 2 12" xfId="2173" xr:uid="{15DD4CC4-4AEA-4A7B-B0C8-ABC5338F8244}"/>
    <cellStyle name="Percent 2 12 2" xfId="5049" xr:uid="{817FCA88-BD47-47B4-AE15-2FBF7C377A15}"/>
    <cellStyle name="Percent 2 12_Inputs" xfId="5050" xr:uid="{5628FC2E-ABE2-4422-89E8-805CE169FF93}"/>
    <cellStyle name="Percent 2 13" xfId="2174" xr:uid="{BD7CDC98-D435-4496-A5C6-20B8F9ABFD2C}"/>
    <cellStyle name="Percent 2 13 2" xfId="5051" xr:uid="{43333D0B-8956-43AA-AB5E-532ACFFF980F}"/>
    <cellStyle name="Percent 2 13_Inputs" xfId="5052" xr:uid="{F2EF00F1-8285-4D2F-9CE2-06825C5FAC3C}"/>
    <cellStyle name="Percent 2 14" xfId="2175" xr:uid="{30CB1E01-32FC-45A7-A994-43146EDFB606}"/>
    <cellStyle name="Percent 2 14 2" xfId="5053" xr:uid="{586C032E-91A6-4B2F-B3D2-C551BD39324E}"/>
    <cellStyle name="Percent 2 14_Inputs" xfId="5054" xr:uid="{FCD3FB94-F340-4944-A5C6-642C0FD21301}"/>
    <cellStyle name="Percent 2 15" xfId="2176" xr:uid="{D8CE8507-759E-4F8F-BDAB-90B61175D5B9}"/>
    <cellStyle name="Percent 2 15 2" xfId="5055" xr:uid="{B240D677-2550-4A3A-BD4F-E57B46D7F9F3}"/>
    <cellStyle name="Percent 2 15_Inputs" xfId="5056" xr:uid="{F80D534F-48A2-4196-A1AF-281AC40A1FEB}"/>
    <cellStyle name="Percent 2 16" xfId="2177" xr:uid="{42D65E67-0DF9-4FD3-B194-2439F0E7FC9B}"/>
    <cellStyle name="Percent 2 16 2" xfId="5057" xr:uid="{CD8A658F-8B57-4869-AB76-2FB4A9B6288C}"/>
    <cellStyle name="Percent 2 16_Inputs" xfId="5058" xr:uid="{49D62D08-C261-46D5-87E9-659D70A5639F}"/>
    <cellStyle name="Percent 2 17" xfId="2178" xr:uid="{D6CB43AD-5F3A-482A-A0CF-1615AE60DCDE}"/>
    <cellStyle name="Percent 2 17 2" xfId="5059" xr:uid="{76828F9C-C364-4373-AA91-F6674144281D}"/>
    <cellStyle name="Percent 2 17_Inputs" xfId="5060" xr:uid="{DC0FB5EE-9DB4-45CF-B668-9D6E930B31F6}"/>
    <cellStyle name="Percent 2 18" xfId="2179" xr:uid="{BF218D1C-6F4D-46CB-AD14-F17EBA082DBA}"/>
    <cellStyle name="Percent 2 18 2" xfId="5061" xr:uid="{01D9A06D-8A54-494D-A3B3-B53E14BE2D4D}"/>
    <cellStyle name="Percent 2 18_Inputs" xfId="5062" xr:uid="{C275F4FE-04F5-49D0-B419-730A45B08AB0}"/>
    <cellStyle name="Percent 2 19" xfId="2180" xr:uid="{CBB7F15B-73FC-4AC3-917C-062ECA55A106}"/>
    <cellStyle name="Percent 2 19 2" xfId="5063" xr:uid="{5ABC5EBD-F34E-422A-82C2-A3E931ED0DE4}"/>
    <cellStyle name="Percent 2 19_Inputs" xfId="5064" xr:uid="{05F81810-7B18-434A-8A73-DEAC366FE0AE}"/>
    <cellStyle name="Percent 2 2" xfId="2181" xr:uid="{C89223C0-7C54-4DA1-844E-0B4CC127A44A}"/>
    <cellStyle name="Percent 2 2 2" xfId="5065" xr:uid="{00CE56D6-15DB-4D1B-97C9-A0DAF66CB982}"/>
    <cellStyle name="Percent 2 2 3" xfId="5066" xr:uid="{F58AFC5C-4D38-49EC-A8C8-3E2FA57F7E0D}"/>
    <cellStyle name="Percent 2 2_Inputs" xfId="5067" xr:uid="{034604D4-7E60-431D-BB03-A97A27047DE7}"/>
    <cellStyle name="Percent 2 20" xfId="2182" xr:uid="{A2DDD757-5E5E-4C16-9316-58A9BBAE7BA7}"/>
    <cellStyle name="Percent 2 20 2" xfId="5068" xr:uid="{7AAE9B90-A7EF-40AF-906B-C4B18B0B367B}"/>
    <cellStyle name="Percent 2 20_Inputs" xfId="5069" xr:uid="{194C2D02-493C-4A5D-B0E8-F673A90FAD87}"/>
    <cellStyle name="Percent 2 21" xfId="2183" xr:uid="{88866913-A8D1-4C3C-93DA-96C570CD3395}"/>
    <cellStyle name="Percent 2 21 2" xfId="5070" xr:uid="{AC920E69-7E2A-45CD-AB23-3518E838A6CB}"/>
    <cellStyle name="Percent 2 21_Inputs" xfId="5071" xr:uid="{62B60371-B549-4619-927E-9350A0EFCA6B}"/>
    <cellStyle name="Percent 2 22" xfId="2184" xr:uid="{2FE8D73B-CAEA-4063-BC62-0BAE91DF34BE}"/>
    <cellStyle name="Percent 2 22 2" xfId="5072" xr:uid="{7522F0E7-C966-4046-AE8B-4D041ECAFE3D}"/>
    <cellStyle name="Percent 2 22_Inputs" xfId="5073" xr:uid="{E8C43918-44A5-437A-969E-54DEA01947BA}"/>
    <cellStyle name="Percent 2 23" xfId="2185" xr:uid="{77A87259-FD68-4EC9-AEE9-FDD0BA2998F2}"/>
    <cellStyle name="Percent 2 23 2" xfId="5074" xr:uid="{2AF40CAE-ED5A-4D3D-8120-AD1C39DC71A8}"/>
    <cellStyle name="Percent 2 23_Inputs" xfId="5075" xr:uid="{F19166A3-13AA-4C0A-A377-875EEFCB6F86}"/>
    <cellStyle name="Percent 2 24" xfId="2186" xr:uid="{BC7CB624-D2CF-4ECA-B134-B09E0A8AA3DA}"/>
    <cellStyle name="Percent 2 24 2" xfId="5076" xr:uid="{12D88668-36E8-41F3-9D54-7BD84B9F170F}"/>
    <cellStyle name="Percent 2 24_Inputs" xfId="5077" xr:uid="{84B2825A-8065-4D9A-ADCD-7F7EA559D58E}"/>
    <cellStyle name="Percent 2 25" xfId="2187" xr:uid="{AD158F25-AE03-4E35-84B2-E174B5364895}"/>
    <cellStyle name="Percent 2 25 2" xfId="5078" xr:uid="{D7DF4373-6DDD-4318-B7A8-698D077CEE40}"/>
    <cellStyle name="Percent 2 25_Inputs" xfId="5079" xr:uid="{032484B7-2A08-4B3A-84B3-499FD6498549}"/>
    <cellStyle name="Percent 2 26" xfId="2188" xr:uid="{4B15CF23-54E8-403F-BA10-0A9AEE8B59F3}"/>
    <cellStyle name="Percent 2 26 2" xfId="5080" xr:uid="{4FD9EDE1-EAAE-4135-A279-F705AC06B410}"/>
    <cellStyle name="Percent 2 26_Inputs" xfId="5081" xr:uid="{8310DBA8-C8D8-48C5-9FEF-EA68A9096CFB}"/>
    <cellStyle name="Percent 2 27" xfId="2189" xr:uid="{BB1C8745-1C23-43DB-859D-D59742A62465}"/>
    <cellStyle name="Percent 2 27 2" xfId="5082" xr:uid="{A1C9A026-9D99-4DF8-9FEC-D9AF2A75F62A}"/>
    <cellStyle name="Percent 2 27_Inputs" xfId="5083" xr:uid="{8733B627-34BE-4FA9-9804-6352449FCFB3}"/>
    <cellStyle name="Percent 2 28" xfId="2190" xr:uid="{B851C797-2F1A-46C8-8D8D-29C9A3505EEE}"/>
    <cellStyle name="Percent 2 28 2" xfId="5084" xr:uid="{164E4CD9-2D9D-4DD7-B66D-6164652555E2}"/>
    <cellStyle name="Percent 2 28_Inputs" xfId="5085" xr:uid="{BE917D2C-0F77-4E9E-BF39-2EAC2862DED3}"/>
    <cellStyle name="Percent 2 29" xfId="2191" xr:uid="{85EC0310-49B9-4A99-8205-466D161733A3}"/>
    <cellStyle name="Percent 2 29 2" xfId="5086" xr:uid="{DECC2E41-64A5-4B76-A482-034E4D9C01C9}"/>
    <cellStyle name="Percent 2 29_Inputs" xfId="5087" xr:uid="{ABBD78B1-9C86-4BED-B69B-13A3507D79A0}"/>
    <cellStyle name="Percent 2 3" xfId="2192" xr:uid="{EA5A4DF9-7772-44C2-904E-A0F1E278B78D}"/>
    <cellStyle name="Percent 2 3 2" xfId="5088" xr:uid="{4F901E45-3875-4D85-95EC-5063CB252FD8}"/>
    <cellStyle name="Percent 2 3_Inputs" xfId="5089" xr:uid="{1D48FF79-2531-47F1-B662-209C8BE61958}"/>
    <cellStyle name="Percent 2 30" xfId="2193" xr:uid="{F2B9070F-D8B8-484B-A29A-C8DEDB2FB5FD}"/>
    <cellStyle name="Percent 2 30 2" xfId="5090" xr:uid="{4C389EA6-7A19-4D06-9136-91E0A892D5C6}"/>
    <cellStyle name="Percent 2 30_Inputs" xfId="5091" xr:uid="{8EEFE50C-F836-4A9C-92B7-88A7C5E3ADA8}"/>
    <cellStyle name="Percent 2 4" xfId="2194" xr:uid="{418F6E96-54A2-4ED4-94B7-6EC45A97EB63}"/>
    <cellStyle name="Percent 2 4 2" xfId="5092" xr:uid="{1C22F561-DA64-4CCE-8F9F-72CE124F83EC}"/>
    <cellStyle name="Percent 2 4_Inputs" xfId="5093" xr:uid="{D6B6B30B-B05F-4300-85E2-4C9795E12CBD}"/>
    <cellStyle name="Percent 2 5" xfId="2195" xr:uid="{5096CAE8-ECBD-478F-99AB-99E97310523E}"/>
    <cellStyle name="Percent 2 5 2" xfId="5094" xr:uid="{B66FD0F7-8BA5-4CAB-8DB5-022E6E7AFA54}"/>
    <cellStyle name="Percent 2 5_Inputs" xfId="5095" xr:uid="{3DCE72C8-0AEC-401C-B7D7-DBD2239624F0}"/>
    <cellStyle name="Percent 2 6" xfId="2196" xr:uid="{27E470DF-757A-4AF5-8B75-63653F3189D1}"/>
    <cellStyle name="Percent 2 6 2" xfId="5096" xr:uid="{3C36E2FD-1BE7-4149-80B8-57D6A777DF32}"/>
    <cellStyle name="Percent 2 6_Inputs" xfId="5097" xr:uid="{A104AB61-1744-4367-A91F-EE4B985E7D5A}"/>
    <cellStyle name="Percent 2 7" xfId="2197" xr:uid="{FB49BC10-4D6B-4F2B-A57E-F239A1AF103A}"/>
    <cellStyle name="Percent 2 7 2" xfId="5098" xr:uid="{C08E046A-2624-41C2-BFEC-36C3A818A81F}"/>
    <cellStyle name="Percent 2 7_Inputs" xfId="5099" xr:uid="{BE505186-EE17-4AD3-831C-8518458EF36C}"/>
    <cellStyle name="Percent 2 8" xfId="2198" xr:uid="{616414C9-3AF1-46B6-AC7A-19E2C07FDDB2}"/>
    <cellStyle name="Percent 2 8 2" xfId="5100" xr:uid="{6835AFA1-3FDE-4F33-BFAB-EA512757C678}"/>
    <cellStyle name="Percent 2 8_Inputs" xfId="5101" xr:uid="{97485EAF-9946-4492-A1C0-2040CA9A57FE}"/>
    <cellStyle name="Percent 2 9" xfId="2199" xr:uid="{FC6D1F3F-192D-4551-8D2A-19844C71A5C1}"/>
    <cellStyle name="Percent 2 9 2" xfId="5102" xr:uid="{EFCDB709-6E2D-45C6-B4D6-F16DD59F9C62}"/>
    <cellStyle name="Percent 2 9_Inputs" xfId="5103" xr:uid="{0D0A813A-275D-4457-95FB-77DF6E56B0DB}"/>
    <cellStyle name="percent 2 decimal" xfId="5104" xr:uid="{57EE99A1-BE7C-4B58-BE52-A2E590D62754}"/>
    <cellStyle name="Percent 2_Inputs" xfId="5105" xr:uid="{4BD7FD12-4501-4C64-B3DA-8CFB07FFBA0A}"/>
    <cellStyle name="Percent 20" xfId="2200" xr:uid="{BC498356-D447-4A83-9413-14488DDBBE2B}"/>
    <cellStyle name="Percent 21" xfId="2201" xr:uid="{B7276571-3187-49A5-A6FA-B10E4554EC6E}"/>
    <cellStyle name="Percent 22" xfId="2202" xr:uid="{11192DDE-787F-4397-A99B-9CCFF3505234}"/>
    <cellStyle name="Percent 23" xfId="2203" xr:uid="{5C4A9772-4FFD-4887-94DB-B58BDE7FA08D}"/>
    <cellStyle name="Percent 24" xfId="2204" xr:uid="{E3B9ED62-B2A1-416F-AD25-85DB9D585B27}"/>
    <cellStyle name="Percent 25" xfId="2205" xr:uid="{3959967D-D9C7-4734-886A-77E7BDB6C7C5}"/>
    <cellStyle name="Percent 25 2" xfId="2569" xr:uid="{A943D29F-3790-42E9-8ADB-3FE9448F57F8}"/>
    <cellStyle name="Percent 25 2 2" xfId="2718" xr:uid="{3211A458-EA83-44FA-B36F-44560252C32F}"/>
    <cellStyle name="Percent 25 3" xfId="2717" xr:uid="{1E66056C-76F0-4F15-95D4-048A4F2812D5}"/>
    <cellStyle name="Percent 25 4" xfId="8245" xr:uid="{4CED66EF-B7E2-45DE-9515-41FF7BDFF29D}"/>
    <cellStyle name="Percent 25_Summary by Franchise P1B" xfId="5106" xr:uid="{50FF8898-7436-4B41-B4F9-BFB845E44DA2}"/>
    <cellStyle name="Percent 26" xfId="2206" xr:uid="{C1D96B1D-9945-4A8D-A731-87DB1792A0BC}"/>
    <cellStyle name="Percent 26 2" xfId="2570" xr:uid="{5D4F5BB0-5FE4-4DA2-8925-AE941A5A87CB}"/>
    <cellStyle name="Percent 26 2 2" xfId="2720" xr:uid="{625A9D54-16ED-4CA2-83A4-7C623B56B2B6}"/>
    <cellStyle name="Percent 26 3" xfId="2719" xr:uid="{41397D00-DCDF-407A-82B5-B37B279B04C4}"/>
    <cellStyle name="Percent 26 4" xfId="8246" xr:uid="{3BD4823F-18E1-4229-AB9B-42197AAAF0CF}"/>
    <cellStyle name="Percent 26_Summary by Franchise P1B" xfId="5107" xr:uid="{BE764194-413E-4A50-868F-E08E95A866E8}"/>
    <cellStyle name="Percent 27" xfId="2476" xr:uid="{386716B5-D940-41EB-A487-162D48A7B496}"/>
    <cellStyle name="Percent 27 2" xfId="2576" xr:uid="{478A05A5-7BA4-4F5A-B55F-B2BF66418356}"/>
    <cellStyle name="Percent 27 3" xfId="9744" xr:uid="{3D7C3813-136E-43D0-8804-9FB72A1F98BD}"/>
    <cellStyle name="Percent 27_Summary by Franchise P1B" xfId="5108" xr:uid="{842A16FD-B993-4F16-B0FD-84C407776265}"/>
    <cellStyle name="Percent 28" xfId="5109" xr:uid="{D94EFA98-AD12-4103-8B54-E8D4CB686DF8}"/>
    <cellStyle name="Percent 29" xfId="5110" xr:uid="{DC197817-05B4-4707-9418-D5E15D118415}"/>
    <cellStyle name="Percent 29 2" xfId="5111" xr:uid="{AF3850AD-87CB-4535-9F80-25F0780C9349}"/>
    <cellStyle name="Percent 29_Inputs" xfId="5112" xr:uid="{FDF2C91F-CDFE-40F2-8A75-6A8A8FC963DC}"/>
    <cellStyle name="Percent 3" xfId="214" xr:uid="{8A1BFC04-5373-457B-9295-B814E0FC9033}"/>
    <cellStyle name="Percent 3 10" xfId="2207" xr:uid="{8EC07CB6-17D9-4DD1-A53E-FFB4696FF297}"/>
    <cellStyle name="Percent 3 10 2" xfId="5113" xr:uid="{F25CAD79-D139-416E-BED7-C5A5019A9868}"/>
    <cellStyle name="Percent 3 10_Inputs" xfId="5114" xr:uid="{7FC85AD9-BDEE-4427-9903-143A9E524281}"/>
    <cellStyle name="Percent 3 11" xfId="2208" xr:uid="{91CBC5A7-3986-4A7E-BE2F-11F21E4D55D2}"/>
    <cellStyle name="Percent 3 11 2" xfId="5115" xr:uid="{03FAC87B-570A-4939-BB33-719EDC1F67C0}"/>
    <cellStyle name="Percent 3 11_Inputs" xfId="5116" xr:uid="{6AF91611-895D-4970-887E-30BA473BEA03}"/>
    <cellStyle name="Percent 3 12" xfId="2209" xr:uid="{C8AD605E-8223-4987-88E0-7BC9A13F175C}"/>
    <cellStyle name="Percent 3 12 2" xfId="5117" xr:uid="{B2845C98-0BB8-4AF0-8732-2E6C6263140C}"/>
    <cellStyle name="Percent 3 12_Inputs" xfId="5118" xr:uid="{0157B04A-9F2A-4750-B7E2-DEBFDDDAB6AB}"/>
    <cellStyle name="Percent 3 13" xfId="2210" xr:uid="{EECB2018-94CB-44EA-A395-778AE4C50607}"/>
    <cellStyle name="Percent 3 13 2" xfId="5119" xr:uid="{FF43CD96-A98E-4460-817F-F851AE4EC323}"/>
    <cellStyle name="Percent 3 13_Inputs" xfId="5120" xr:uid="{764C134C-B5EA-4F55-992B-81B15B23DA22}"/>
    <cellStyle name="Percent 3 14" xfId="2211" xr:uid="{66129350-DA23-42F4-A55F-A6A54C02B387}"/>
    <cellStyle name="Percent 3 14 2" xfId="5121" xr:uid="{4F4319CA-D170-4FAB-B5CC-973C555565EC}"/>
    <cellStyle name="Percent 3 14_Inputs" xfId="5122" xr:uid="{F5967E67-47F5-45F3-82A9-655E421325E3}"/>
    <cellStyle name="Percent 3 15" xfId="2212" xr:uid="{DBC5C18C-73F4-4015-8B8E-27D0F7A6811C}"/>
    <cellStyle name="Percent 3 15 2" xfId="5123" xr:uid="{681A6975-F185-418E-BA45-3C739F27BB59}"/>
    <cellStyle name="Percent 3 15_Inputs" xfId="5124" xr:uid="{33E2CA6A-22C2-4C87-A046-9879A3E00E40}"/>
    <cellStyle name="Percent 3 16" xfId="2213" xr:uid="{8C3A3A17-C9F3-4B70-AB91-AD0643C71420}"/>
    <cellStyle name="Percent 3 16 2" xfId="5125" xr:uid="{64D119C1-B3CB-4004-A70D-0D1BDDDD942E}"/>
    <cellStyle name="Percent 3 16_Inputs" xfId="5126" xr:uid="{4E90FEBA-CFDF-49CA-95C7-A82172C0BD28}"/>
    <cellStyle name="Percent 3 17" xfId="2214" xr:uid="{4E4CEE05-2CD4-47D4-A528-29DA08DDC876}"/>
    <cellStyle name="Percent 3 17 2" xfId="5127" xr:uid="{14C27491-5489-4BC0-BB62-4FEC96A43DD3}"/>
    <cellStyle name="Percent 3 17_Inputs" xfId="5128" xr:uid="{FFBB564B-E8E4-490E-8BE8-48B599AF988E}"/>
    <cellStyle name="Percent 3 18" xfId="2215" xr:uid="{E14A1A0F-F5BC-4E66-89F5-C72339E8A491}"/>
    <cellStyle name="Percent 3 18 2" xfId="5129" xr:uid="{626052E2-66DF-4619-8E02-F915925F31DC}"/>
    <cellStyle name="Percent 3 18_Inputs" xfId="5130" xr:uid="{1A50D0B3-B1DE-4B79-ABD1-35BF6F8D3726}"/>
    <cellStyle name="Percent 3 19" xfId="2216" xr:uid="{D2212F6B-CC41-4052-9F87-C0F32BE1C7B8}"/>
    <cellStyle name="Percent 3 19 2" xfId="5131" xr:uid="{823AF175-7EB8-4FAB-AABE-6DED657FBD2C}"/>
    <cellStyle name="Percent 3 19_Inputs" xfId="5132" xr:uid="{597903E4-D434-4CFA-BE1A-7105F1E8CF7E}"/>
    <cellStyle name="Percent 3 2" xfId="2217" xr:uid="{0F751B13-5591-47E4-A837-CD98D56B1ED3}"/>
    <cellStyle name="Percent 3 2 2" xfId="5133" xr:uid="{26517AC9-5BD6-4E8B-811D-1B09F854533D}"/>
    <cellStyle name="Percent 3 2_Inputs" xfId="5134" xr:uid="{035D043D-95CE-4FDB-80F6-4030BBCC43C1}"/>
    <cellStyle name="Percent 3 20" xfId="2218" xr:uid="{54E11C72-452E-4AF1-A333-E51898B9924A}"/>
    <cellStyle name="Percent 3 20 2" xfId="5135" xr:uid="{DF8CA468-06FD-4502-8EED-8B7763D1B36E}"/>
    <cellStyle name="Percent 3 20_Inputs" xfId="5136" xr:uid="{61DC89E6-B9FC-4B80-8DE7-B6AA59DFD735}"/>
    <cellStyle name="Percent 3 21" xfId="2219" xr:uid="{DD4CBE3C-8A55-4C64-9254-7C72E5E3A139}"/>
    <cellStyle name="Percent 3 21 2" xfId="5137" xr:uid="{07A0FE43-DEFC-4AF2-99BF-2374A1130ECC}"/>
    <cellStyle name="Percent 3 21_Inputs" xfId="5138" xr:uid="{713FE31A-47BA-45A3-A061-ADEBB484C413}"/>
    <cellStyle name="Percent 3 22" xfId="2220" xr:uid="{5BE6AC21-4221-40F4-A8D4-7D12C3FB0FA7}"/>
    <cellStyle name="Percent 3 22 2" xfId="5139" xr:uid="{F8031FF7-AD28-46F6-AA07-A4DD1FEE03C3}"/>
    <cellStyle name="Percent 3 22_Inputs" xfId="5140" xr:uid="{B4A4D77D-84E3-449C-9E64-0A145FCD7D51}"/>
    <cellStyle name="Percent 3 23" xfId="2221" xr:uid="{F4636D0A-47B2-4033-8722-03AEEFD31078}"/>
    <cellStyle name="Percent 3 23 2" xfId="5141" xr:uid="{CBE524CE-4F96-481E-A5B8-6A0635392683}"/>
    <cellStyle name="Percent 3 23_Inputs" xfId="5142" xr:uid="{3CAC5A4B-3C93-4096-8C60-AC421993234E}"/>
    <cellStyle name="Percent 3 24" xfId="2222" xr:uid="{EFEAF770-D21F-4950-9B42-E713D86511FA}"/>
    <cellStyle name="Percent 3 24 2" xfId="5143" xr:uid="{91225949-2F03-461E-BDEF-05D63CC31DAB}"/>
    <cellStyle name="Percent 3 24_Inputs" xfId="5144" xr:uid="{AEAA0EE1-15EA-46F1-BAAF-8BE27686AC06}"/>
    <cellStyle name="Percent 3 25" xfId="2223" xr:uid="{8ECC2359-D6B8-430C-9F36-E286ECFAFB2B}"/>
    <cellStyle name="Percent 3 25 2" xfId="5145" xr:uid="{FA3EC2AE-F99C-469F-9DB7-DECF8551DD69}"/>
    <cellStyle name="Percent 3 25_Inputs" xfId="5146" xr:uid="{6D0CCE73-01A3-4662-9ABB-45F794B3535E}"/>
    <cellStyle name="Percent 3 26" xfId="2224" xr:uid="{D5D2F29A-DDAF-45BF-9E0C-E589EDB5ECAE}"/>
    <cellStyle name="Percent 3 26 2" xfId="5147" xr:uid="{452B4004-7DF9-4D86-8EBD-9E6E9698173C}"/>
    <cellStyle name="Percent 3 26_Inputs" xfId="5148" xr:uid="{9E91EE32-7A9E-419A-AA6D-D4C880E9512B}"/>
    <cellStyle name="Percent 3 27" xfId="2225" xr:uid="{7B12FE0D-F092-4564-9391-68FC19CEB9AF}"/>
    <cellStyle name="Percent 3 27 2" xfId="5149" xr:uid="{A9ACF3AB-6CBA-43F6-AEBF-B866F6039A29}"/>
    <cellStyle name="Percent 3 27_Inputs" xfId="5150" xr:uid="{BBBF1BAE-3C8A-4A62-A5FB-A242ED483AD8}"/>
    <cellStyle name="Percent 3 28" xfId="2226" xr:uid="{B957D074-7215-422D-B293-F1D89F10795D}"/>
    <cellStyle name="Percent 3 28 2" xfId="5151" xr:uid="{2A9707FC-C150-4D95-B77A-619B62FBA38D}"/>
    <cellStyle name="Percent 3 28_Inputs" xfId="5152" xr:uid="{6BA9581D-96B6-448A-B3E0-F321184C0309}"/>
    <cellStyle name="Percent 3 29" xfId="2227" xr:uid="{7448B8D3-CF82-449A-B5C2-11615D636258}"/>
    <cellStyle name="Percent 3 29 2" xfId="5153" xr:uid="{CF0083AC-B1CA-4E43-83A8-F89F42E4177D}"/>
    <cellStyle name="Percent 3 29_Inputs" xfId="5154" xr:uid="{6B2660EF-BBA6-46F3-8407-92ABB39DEF14}"/>
    <cellStyle name="Percent 3 3" xfId="2228" xr:uid="{3574BB07-A04C-42CA-9DF2-D2244E70A83C}"/>
    <cellStyle name="Percent 3 3 2" xfId="5155" xr:uid="{0F726335-4958-42F3-92B6-5CABD732263A}"/>
    <cellStyle name="Percent 3 3_Inputs" xfId="5156" xr:uid="{4C3A42C4-7EAE-4F62-8E53-FD4D9E4B290A}"/>
    <cellStyle name="Percent 3 30" xfId="2229" xr:uid="{14D1CCC4-6567-4817-8A34-20F9D6A6135C}"/>
    <cellStyle name="Percent 3 30 2" xfId="5157" xr:uid="{D6C003B1-558B-4FD3-A91E-BED2A751E4FB}"/>
    <cellStyle name="Percent 3 30_Inputs" xfId="5158" xr:uid="{9CB67A85-741C-4563-9CDE-F6D124216213}"/>
    <cellStyle name="Percent 3 31" xfId="2230" xr:uid="{49E0FFF8-0315-43F7-81E9-5FD1A7E7DA36}"/>
    <cellStyle name="Percent 3 31 2" xfId="5159" xr:uid="{5A048CEB-3A06-43F4-ADBE-E370FF66DD95}"/>
    <cellStyle name="Percent 3 31_Inputs" xfId="5160" xr:uid="{308239EF-C956-4862-8176-4EF0488DF2ED}"/>
    <cellStyle name="Percent 3 32" xfId="2231" xr:uid="{44D10932-011A-4B69-9F7B-7747B79A7E2E}"/>
    <cellStyle name="Percent 3 32 2" xfId="5161" xr:uid="{B748AFEE-3173-481C-B355-9915CFA0F8CF}"/>
    <cellStyle name="Percent 3 32_Inputs" xfId="5162" xr:uid="{0AEC796A-FE80-4856-A7FA-708614FC97BD}"/>
    <cellStyle name="Percent 3 33" xfId="2232" xr:uid="{982FD8A1-02F0-4B1D-9EF6-0C00BDC5A96F}"/>
    <cellStyle name="Percent 3 33 2" xfId="5163" xr:uid="{559CCBB9-9AC6-4202-ABC8-E964CE353C04}"/>
    <cellStyle name="Percent 3 33_Inputs" xfId="5164" xr:uid="{CADA76A4-424E-48C1-84D2-F98B1CB24CD0}"/>
    <cellStyle name="Percent 3 34" xfId="2233" xr:uid="{10B43A3D-3116-46C6-B633-97496964692C}"/>
    <cellStyle name="Percent 3 34 2" xfId="5165" xr:uid="{F94AB7C5-A2E5-41FC-9774-8F0DB5D7798C}"/>
    <cellStyle name="Percent 3 34_Inputs" xfId="5166" xr:uid="{E89703B4-85F1-4C4B-A314-0C3FBE2F7FE0}"/>
    <cellStyle name="Percent 3 35" xfId="2234" xr:uid="{06A86D09-1354-4948-9BC6-39A503B84135}"/>
    <cellStyle name="Percent 3 35 2" xfId="5167" xr:uid="{1ADB4571-4A38-4D2C-A1FF-46B39F616ACF}"/>
    <cellStyle name="Percent 3 35_Inputs" xfId="5168" xr:uid="{67BABEF9-8162-493D-BA42-B32FF61189D9}"/>
    <cellStyle name="Percent 3 36" xfId="2235" xr:uid="{9FB53172-F609-46D2-93E3-2FAD14DA6327}"/>
    <cellStyle name="Percent 3 36 2" xfId="5169" xr:uid="{57AECF19-BE34-4C4B-BE71-E5A37B582ABF}"/>
    <cellStyle name="Percent 3 36_Inputs" xfId="5170" xr:uid="{6693330A-B8A0-40A4-9AB2-973E0F72F75D}"/>
    <cellStyle name="Percent 3 37" xfId="2236" xr:uid="{CC688EF0-165C-4FA8-93EF-CD4B296AA295}"/>
    <cellStyle name="Percent 3 37 2" xfId="5171" xr:uid="{DFF8471B-1C88-4DC9-87E8-29F9D698B0DD}"/>
    <cellStyle name="Percent 3 37_Inputs" xfId="5172" xr:uid="{DE64056D-F8E8-4B5C-BE17-3E9B9E4D8D89}"/>
    <cellStyle name="Percent 3 38" xfId="2237" xr:uid="{95D0AD1B-87A9-4002-957B-57BFE1AF5458}"/>
    <cellStyle name="Percent 3 38 2" xfId="5173" xr:uid="{FB0304A5-7648-477E-9FF0-7CE115163BAB}"/>
    <cellStyle name="Percent 3 38_Inputs" xfId="5174" xr:uid="{3416FE4A-6134-499D-8182-1CB0D56EFBBD}"/>
    <cellStyle name="Percent 3 39" xfId="2238" xr:uid="{96408E9F-72AB-484F-9F34-E3F77FA7C830}"/>
    <cellStyle name="Percent 3 39 2" xfId="5175" xr:uid="{2C5426D3-1752-4EF2-A52D-B3EA254DA162}"/>
    <cellStyle name="Percent 3 39_Inputs" xfId="5176" xr:uid="{4688437E-AC1D-4327-9177-E392DABC8308}"/>
    <cellStyle name="Percent 3 4" xfId="2239" xr:uid="{18A98CB1-62A2-4BF7-B833-4012A293E0A4}"/>
    <cellStyle name="Percent 3 4 2" xfId="5177" xr:uid="{F9F957F3-C7BD-4009-A729-603DF6624745}"/>
    <cellStyle name="Percent 3 4_Inputs" xfId="5178" xr:uid="{0EA61D5A-A8AA-44D0-85C2-06989B4AD586}"/>
    <cellStyle name="Percent 3 40" xfId="2240" xr:uid="{894D4324-8008-4C0C-95D3-55E1F2AB3F0A}"/>
    <cellStyle name="Percent 3 40 2" xfId="5179" xr:uid="{F0EB73A2-1262-4CC6-A230-6F9D9D5CC21A}"/>
    <cellStyle name="Percent 3 40_Inputs" xfId="5180" xr:uid="{CC9924DC-592F-4CA2-AE9B-2B89D17E42F2}"/>
    <cellStyle name="Percent 3 41" xfId="5181" xr:uid="{8F60C03D-AE39-40FF-ABD2-6F5E46A266DC}"/>
    <cellStyle name="Percent 3 5" xfId="2241" xr:uid="{92B019D5-57E0-4E02-9596-F6ED8B85B1B9}"/>
    <cellStyle name="Percent 3 5 2" xfId="5182" xr:uid="{2E4133B8-38C9-4C74-8C00-746BE2EE46C1}"/>
    <cellStyle name="Percent 3 5_Inputs" xfId="5183" xr:uid="{A9791537-5D8A-4577-90B6-875F75C63E26}"/>
    <cellStyle name="Percent 3 6" xfId="2242" xr:uid="{50DA0CAC-F063-465E-8D48-DAB76B99B552}"/>
    <cellStyle name="Percent 3 6 2" xfId="5184" xr:uid="{75044B17-1F3B-4870-8475-7D98ABC8CA75}"/>
    <cellStyle name="Percent 3 6_Inputs" xfId="5185" xr:uid="{5069DC80-DBBD-41EE-A80B-AA57C5A34F44}"/>
    <cellStyle name="Percent 3 7" xfId="2243" xr:uid="{3BF93EA3-3A6B-42FD-BF48-239541FEA320}"/>
    <cellStyle name="Percent 3 7 2" xfId="5186" xr:uid="{EB48E141-4EB4-4DA5-B47E-6C22718EDB41}"/>
    <cellStyle name="Percent 3 7_Inputs" xfId="5187" xr:uid="{28AA2872-C866-4148-9A68-7C1D5F9DBED9}"/>
    <cellStyle name="Percent 3 8" xfId="2244" xr:uid="{A613C5E3-2485-488E-B226-AAB97673927E}"/>
    <cellStyle name="Percent 3 8 2" xfId="5188" xr:uid="{0AFC8BB2-C623-491E-83AB-C7962E61C056}"/>
    <cellStyle name="Percent 3 8_Inputs" xfId="5189" xr:uid="{91DEB0C5-7C67-4FD4-8EA2-168DA60B4227}"/>
    <cellStyle name="Percent 3 9" xfId="2245" xr:uid="{09B02D42-9A14-4EE3-96F0-3308A18F6B18}"/>
    <cellStyle name="Percent 3 9 2" xfId="5190" xr:uid="{00A03F64-CAA0-47C0-BFD1-AAB4A810B309}"/>
    <cellStyle name="Percent 3 9_Inputs" xfId="5191" xr:uid="{C3B1C77D-A32E-4DB1-967B-BB9DB61BC898}"/>
    <cellStyle name="Percent 3_Inputs" xfId="5192" xr:uid="{4AE15D79-5094-4B28-9D0B-4B05BBA6F23A}"/>
    <cellStyle name="Percent 30" xfId="5193" xr:uid="{C9254CD1-B8AE-4DBF-B42F-D4C156D9CBBF}"/>
    <cellStyle name="Percent 31" xfId="5194" xr:uid="{9E1EBE1E-E202-4A3F-A88A-C1149310FBE7}"/>
    <cellStyle name="Percent 32" xfId="5195" xr:uid="{0101A889-F061-4A98-AB8E-1542F92EB934}"/>
    <cellStyle name="Percent 33" xfId="211" xr:uid="{9AD6F503-842B-4FBA-B94F-3F9CA0B68B97}"/>
    <cellStyle name="Percent 34" xfId="8274" xr:uid="{94121C40-1C1A-454B-A19A-185E22081209}"/>
    <cellStyle name="Percent 35" xfId="8780" xr:uid="{3796FB5C-5992-4E76-80CE-48FBC319D141}"/>
    <cellStyle name="Percent 36" xfId="8268" xr:uid="{420335E8-F92A-463C-9EFA-269060281B99}"/>
    <cellStyle name="Percent 37" xfId="8790" xr:uid="{B0EBE0B1-3F76-446F-8382-B2D453C46537}"/>
    <cellStyle name="Percent 38" xfId="8374" xr:uid="{AD67B5C5-A600-4C87-BBF7-4BD00EFDDF7D}"/>
    <cellStyle name="Percent 39" xfId="8287" xr:uid="{23804BEC-2F98-4EF1-9CC0-F79BAC461E4A}"/>
    <cellStyle name="Percent 4" xfId="2246" xr:uid="{04EE5304-9D9C-405C-8905-EAD0D7067C18}"/>
    <cellStyle name="Percent 4 2" xfId="2247" xr:uid="{5E548754-6153-4C2C-84FF-E94C7D53F769}"/>
    <cellStyle name="Percent 4 2 2" xfId="2572" xr:uid="{3E552FEA-677F-4656-BD0C-8F95DBFFF047}"/>
    <cellStyle name="Percent 4 2 2 2" xfId="2723" xr:uid="{64960376-F777-45B9-8CF1-8DF710F3286F}"/>
    <cellStyle name="Percent 4 2 3" xfId="2722" xr:uid="{40081CCD-4545-4ABD-B375-E54812E26953}"/>
    <cellStyle name="Percent 4 2 4" xfId="8248" xr:uid="{D0378E18-F869-4583-935B-C88EE898D9B6}"/>
    <cellStyle name="Percent 4 2_Summary by Franchise P1B" xfId="5196" xr:uid="{3855FD76-E779-4B5C-A006-97B6D3C340B0}"/>
    <cellStyle name="Percent 4 3" xfId="2248" xr:uid="{0AAA7921-5020-4FBF-B32B-24BD14FDCE81}"/>
    <cellStyle name="Percent 4 4" xfId="2571" xr:uid="{6C326872-7F35-4AC7-A052-B293ED2511BC}"/>
    <cellStyle name="Percent 4 4 2" xfId="2724" xr:uid="{E4D30A53-9449-41B7-B0C5-B9D37B370579}"/>
    <cellStyle name="Percent 4 5" xfId="2721" xr:uid="{EAB3771F-368F-4D98-8D48-F6738DD22C74}"/>
    <cellStyle name="Percent 4 6" xfId="8247" xr:uid="{BED773BC-2871-4817-8AA8-CB4E1AFDBB5B}"/>
    <cellStyle name="Percent 4_Inputs" xfId="5197" xr:uid="{F7CF920B-99BB-4D25-A891-C2A51CE999E9}"/>
    <cellStyle name="Percent 40" xfId="9976" xr:uid="{99E5EA65-0D78-4CDB-9D00-A2BAC73891B2}"/>
    <cellStyle name="Percent 41" xfId="9998" xr:uid="{6F0AA5C3-B0EE-42D4-A02E-76A19E5D36FF}"/>
    <cellStyle name="Percent 42" xfId="10001" xr:uid="{C5228373-6113-455D-8C16-BE02693B7891}"/>
    <cellStyle name="Percent 43" xfId="10002" xr:uid="{444D4E64-EDC3-4FD4-BA3F-728AA1339697}"/>
    <cellStyle name="Percent 44" xfId="10042" xr:uid="{DCBAA6ED-1295-4845-AAF7-6448E1C505AE}"/>
    <cellStyle name="Percent 45" xfId="10046" xr:uid="{B2027A52-2557-49EC-AE68-A425359402BD}"/>
    <cellStyle name="Percent 46" xfId="10049" xr:uid="{9723E586-03B6-43A1-B54F-DDC5906DB72C}"/>
    <cellStyle name="Percent 47" xfId="10050" xr:uid="{2A6ABFBE-587B-4809-9052-3DB4D130E917}"/>
    <cellStyle name="Percent 5" xfId="2249" xr:uid="{AC28B05A-1D86-4523-8A5C-D24A8A0E7267}"/>
    <cellStyle name="Percent 5 2" xfId="2250" xr:uid="{E6A430E7-96EE-419E-A1A2-96D4907A719E}"/>
    <cellStyle name="Percent 5 3" xfId="2251" xr:uid="{4B363545-1672-4D08-B6D2-D14AB911D84E}"/>
    <cellStyle name="Percent 5 4" xfId="2252" xr:uid="{11B4B2CF-F272-49EE-B12E-403E6F00D1D9}"/>
    <cellStyle name="Percent 5 5" xfId="2253" xr:uid="{2E967970-84A7-44AD-9D09-58C8B81BE553}"/>
    <cellStyle name="Percent 5 6" xfId="2254" xr:uid="{E9002BCE-D347-409E-AA7C-AAF46DC0AA0A}"/>
    <cellStyle name="Percent 5 7" xfId="2255" xr:uid="{9FDFE85F-7745-4ED7-9A8C-D1618C022C37}"/>
    <cellStyle name="Percent 5 8" xfId="5198" xr:uid="{822E692E-0FB7-41A6-8A02-3BE27C8AD96B}"/>
    <cellStyle name="Percent 5_Inputs" xfId="5199" xr:uid="{FCF3A922-E0D6-4100-A7B6-67968FBA8EAC}"/>
    <cellStyle name="Percent 6" xfId="2256" xr:uid="{4627CBF2-209C-4D54-A92B-B259F41FA51F}"/>
    <cellStyle name="Percent 6 2" xfId="2257" xr:uid="{331D9081-05CF-4952-97F8-AD1E34498150}"/>
    <cellStyle name="Percent 6 3" xfId="5200" xr:uid="{AF7EBFBF-662C-46D0-B9DE-1C5F1FD57567}"/>
    <cellStyle name="Percent 6_Inputs" xfId="5201" xr:uid="{1C4E93F5-3F3A-478E-84B7-229264D61105}"/>
    <cellStyle name="Percent 7" xfId="2258" xr:uid="{3595F590-B3D9-414C-90BD-44BF5BA4F88D}"/>
    <cellStyle name="Percent 7 2" xfId="5202" xr:uid="{DE0B89DC-D33F-4B56-8596-FFAF04FAFF06}"/>
    <cellStyle name="Percent 7_Inputs" xfId="5203" xr:uid="{4CCBEAD2-1680-4198-9514-0D3B1BE2CC7C}"/>
    <cellStyle name="Percent 8" xfId="2259" xr:uid="{12154DFC-0548-4B24-B189-9DAD7871D224}"/>
    <cellStyle name="Percent 9" xfId="2260" xr:uid="{DDB15BCD-2B70-422D-A38C-C9FFFC046C5E}"/>
    <cellStyle name="Percent Hard" xfId="5204" xr:uid="{64492C60-BC34-411B-B77B-49A159437ED7}"/>
    <cellStyle name="Percent Input" xfId="5205" xr:uid="{43256F81-722B-4300-8545-2FF19F73885D}"/>
    <cellStyle name="percent0" xfId="5206" xr:uid="{C0009112-BC88-43BE-A957-0DDA952423FC}"/>
    <cellStyle name="percent1" xfId="5207" xr:uid="{1778F19D-4880-4AB0-BCB9-CDD5F44A0B1A}"/>
    <cellStyle name="Percent1R" xfId="5208" xr:uid="{1F996743-65BE-4947-BFC6-995A0B8275F3}"/>
    <cellStyle name="Percent2" xfId="5209" xr:uid="{94C0C8B9-B27D-48B1-ABEC-B7FFAA4A052D}"/>
    <cellStyle name="Percent2R" xfId="5210" xr:uid="{11312029-BD4B-4CE3-AA12-29970FAAD1AF}"/>
    <cellStyle name="percentage" xfId="5211" xr:uid="{EE37296C-7CB9-4C1B-82FC-DA017A33658F}"/>
    <cellStyle name="PercentChange" xfId="5212" xr:uid="{5CAE9DF8-9317-4B0B-8ED0-D815BDD8DE2A}"/>
    <cellStyle name="PercentSales" xfId="5213" xr:uid="{5B5EAD7A-12DD-448A-BD3F-604A26026CB7}"/>
    <cellStyle name="percnet" xfId="5214" xr:uid="{9A45E0D5-F6E0-4BF4-9308-CF35E5DD6278}"/>
    <cellStyle name="PlainDollar" xfId="5215" xr:uid="{8EAC5A20-033F-4A17-ADA7-DEFE60484271}"/>
    <cellStyle name="Porcentual 2" xfId="2261" xr:uid="{947BAFAB-B243-491A-B1D9-C697946B7B47}"/>
    <cellStyle name="Pound" xfId="5216" xr:uid="{0E7CAF05-D231-4882-85F2-093DA6459037}"/>
    <cellStyle name="Pound [1]" xfId="5217" xr:uid="{56529B21-D778-4C24-9C4B-7D4ABF6216C1}"/>
    <cellStyle name="Pound [2]" xfId="5218" xr:uid="{11C317A3-9A3F-45D2-BA36-19DB2CE68B28}"/>
    <cellStyle name="pound_Cellnet.Operating.Model.8.28.06_valuation_LBOv11" xfId="5219" xr:uid="{2F43DEF8-1634-4D6D-A066-CF378435DD83}"/>
    <cellStyle name="Pourcentage 2" xfId="2262" xr:uid="{73921298-9E5E-44FB-AAA5-B142C5C8289C}"/>
    <cellStyle name="Pourcentage 3" xfId="2263" xr:uid="{FFE71AAB-D6A4-4E47-BC90-9B35080E81A4}"/>
    <cellStyle name="Pourcentage 3 2" xfId="2264" xr:uid="{29192B6A-8B3F-47DA-B641-E3AE29CCEB31}"/>
    <cellStyle name="Pourcentage 3_Inputs" xfId="5220" xr:uid="{351DE2AA-2844-48BF-BCFB-4F362B61EA84}"/>
    <cellStyle name="PrePop Currency (0)" xfId="5221" xr:uid="{9360B0D3-023A-4680-BEA5-F072BDB88EB3}"/>
    <cellStyle name="PrePop Currency (2)" xfId="5222" xr:uid="{176F3B3A-B00B-429D-9BB3-4B8BD17298BC}"/>
    <cellStyle name="PrePop Units (0)" xfId="5223" xr:uid="{41E745E3-D98C-4DD1-88DA-C64E78BB81EC}"/>
    <cellStyle name="PrePop Units (1)" xfId="5224" xr:uid="{E1728C2E-8A38-4857-BDEA-59A415E248FD}"/>
    <cellStyle name="PrePop Units (2)" xfId="5225" xr:uid="{02D4E6FC-BE48-464A-80C4-925E5D4CF83D}"/>
    <cellStyle name="pricing" xfId="5226" xr:uid="{64E2DD77-9FF6-44B3-AA3E-910096510815}"/>
    <cellStyle name="prin" xfId="5227" xr:uid="{24AC6A31-7B1B-47F8-A383-A441AD8FF3C7}"/>
    <cellStyle name="Profit figure" xfId="5228" xr:uid="{B3F4ABCC-59FE-42FB-A034-3AE71F011E08}"/>
    <cellStyle name="Profit figure 2" xfId="5229" xr:uid="{B61A7C90-9A8B-4C46-9A18-3DBB75F70F27}"/>
    <cellStyle name="Profit figure_Inputs" xfId="5230" xr:uid="{49A4A90D-D1A8-48EB-BBD9-D997A562AD5A}"/>
    <cellStyle name="Prozent 2" xfId="5231" xr:uid="{3E173E67-8C23-4CCB-B4B2-C8BE18A0C29C}"/>
    <cellStyle name="PSChar" xfId="215" xr:uid="{81409326-BB28-489F-8D79-68657FEFB1D6}"/>
    <cellStyle name="PSChar 2" xfId="9746" xr:uid="{8ADD2F98-A427-4139-83E7-5CF77CE2E4D3}"/>
    <cellStyle name="PSDate" xfId="216" xr:uid="{CD72EF38-60DD-4DE0-8927-C92342132521}"/>
    <cellStyle name="PSDec" xfId="217" xr:uid="{AFCB52EC-6D83-4A3B-9CB6-812262939F43}"/>
    <cellStyle name="PSHeading" xfId="218" xr:uid="{53BF361E-26F6-4BF9-9576-891E531D0444}"/>
    <cellStyle name="PSHeading 2" xfId="9747" xr:uid="{816692A5-E44B-459C-82DF-961CD7F3ADE2}"/>
    <cellStyle name="PSInt" xfId="219" xr:uid="{A238B335-CB3B-409E-89E9-A2538B18E0BE}"/>
    <cellStyle name="PSSpacer" xfId="220" xr:uid="{DF7291A1-F6C8-4283-818D-73A728729BD3}"/>
    <cellStyle name="PSSpacer 2" xfId="9748" xr:uid="{30A035D1-3332-421D-93CB-6F712A005522}"/>
    <cellStyle name="ptit" xfId="5232" xr:uid="{7F9BA1E7-A64A-4E3F-A22D-0A0317274D75}"/>
    <cellStyle name="r" xfId="5233" xr:uid="{3612B04F-0A1C-4C0B-A1B3-1A726E014C37}"/>
    <cellStyle name="r_Inputs" xfId="5234" xr:uid="{6E5D5EB9-C020-4146-98CA-F78E21B6A490}"/>
    <cellStyle name="r_MTD" xfId="5235" xr:uid="{7BB13E49-4351-462E-9F97-8C497F89EAD9}"/>
    <cellStyle name="rat" xfId="5236" xr:uid="{F260A0A5-7902-454A-9919-71D9CF60011F}"/>
    <cellStyle name="rate" xfId="5237" xr:uid="{3FA0EC8A-396B-4E6D-8BB4-DCD2807C2C42}"/>
    <cellStyle name="ratio" xfId="5238" xr:uid="{40071F58-A852-49EB-BB1B-7D4744C55CCD}"/>
    <cellStyle name="Ratio [1]" xfId="5239" xr:uid="{EB0C57A3-882D-4285-BC34-78D184F98A9F}"/>
    <cellStyle name="Ratio_Copy of BoeingModel_9 28 06_v9" xfId="5240" xr:uid="{BCD7D162-FF3E-409D-8B98-8FE1473B700E}"/>
    <cellStyle name="RatioX" xfId="5241" xr:uid="{974453F2-C29F-4719-8D82-223DEAB63497}"/>
    <cellStyle name="rborder" xfId="5242" xr:uid="{7A09FBAC-CB3F-49FF-B24F-76F67A9C3057}"/>
    <cellStyle name="Red" xfId="5243" xr:uid="{8D566A98-8436-4554-8C37-9ABFB21DE0B9}"/>
    <cellStyle name="Red font" xfId="5244" xr:uid="{0287DF6E-955D-4866-B554-586FD12E2E2A}"/>
    <cellStyle name="Red_Inputs" xfId="5245" xr:uid="{55C26403-C345-43AA-AC94-D042626BCD4C}"/>
    <cellStyle name="Reset  - Style7" xfId="2265" xr:uid="{1A1B7613-A60F-4704-8D8C-1E31AC92827F}"/>
    <cellStyle name="Reset  - Style7 2" xfId="9749" xr:uid="{EEF2B582-BF5A-46F5-9AC4-093D0FB19796}"/>
    <cellStyle name="RevList" xfId="5246" xr:uid="{ACC69AD4-1CEB-4FFF-BD28-82D2EC7E4ED5}"/>
    <cellStyle name="Right" xfId="5247" xr:uid="{A057F43C-5720-432C-BA86-4BDD5DDBB994}"/>
    <cellStyle name="rt" xfId="5248" xr:uid="{63298D77-B7F3-42E3-8F19-7A112BCB2AA3}"/>
    <cellStyle name="s" xfId="5249" xr:uid="{C949044F-0F8F-4E29-8AE2-018C50555D1F}"/>
    <cellStyle name="s_Acc (Dil) Matrix (2)" xfId="5250" xr:uid="{64CE2195-31FB-4AB4-B255-FA6A5A7C9057}"/>
    <cellStyle name="s_Acc (Dil) Matrix (2)_1" xfId="5251" xr:uid="{16582DCD-DF57-42D2-88A5-E48C1CFEA072}"/>
    <cellStyle name="s_Acc (Dil) Matrix (2)_1_Fairway financials v9" xfId="5252" xr:uid="{5B399241-B904-43C3-9CC3-F63F35464246}"/>
    <cellStyle name="s_Acc (Dil) Matrix (2)_1_Fairway financials v9_Inputs" xfId="5253" xr:uid="{4F3E2F62-F783-40C7-90D0-4243C7E5BDF8}"/>
    <cellStyle name="s_Acc (Dil) Matrix (2)_1_Fairway financials v9_MTD" xfId="5254" xr:uid="{1792B0F5-C3FE-4F4A-9D32-F56D61EFB742}"/>
    <cellStyle name="s_Acc (Dil) Matrix (2)_1_Inputs" xfId="5255" xr:uid="{4159634D-42D4-4649-AAB4-DE7086B780D0}"/>
    <cellStyle name="s_Acc (Dil) Matrix (2)_1_Lima model v2" xfId="5256" xr:uid="{B305BE31-896F-4F24-BB87-BC06B7F6FC44}"/>
    <cellStyle name="s_Acc (Dil) Matrix (2)_1_Lima model v2_Inputs" xfId="5257" xr:uid="{D715FC8B-FF8D-49CB-B9C8-5B9B1293FC60}"/>
    <cellStyle name="s_Acc (Dil) Matrix (2)_1_Lima model v2_MTD" xfId="5258" xr:uid="{39715EA7-DC61-4342-9226-37F88932BEA4}"/>
    <cellStyle name="s_Acc (Dil) Matrix (2)_1_MTD" xfId="5259" xr:uid="{49DA1FF8-A50B-4B2F-947D-C7C5D173E4B5}"/>
    <cellStyle name="s_Acc (Dil) Matrix (2)_1_Novare financials v13" xfId="5260" xr:uid="{12AE5107-384E-4171-81EB-D2053B33CA33}"/>
    <cellStyle name="s_Acc (Dil) Matrix (2)_1_Novare financials v13_Inputs" xfId="5261" xr:uid="{F1F5F3E5-C324-46D9-9895-D1C24A8056C4}"/>
    <cellStyle name="s_Acc (Dil) Matrix (2)_1_Novare financials v13_MTD" xfId="5262" xr:uid="{08079071-9526-4CE9-AC48-EAF6A22AFD2B}"/>
    <cellStyle name="s_Acc (Dil) Matrix (2)_2" xfId="5263" xr:uid="{2C236802-6C3F-4921-A248-58638463335E}"/>
    <cellStyle name="s_Acc (Dil) Matrix (2)_2_Celtic DCF" xfId="5264" xr:uid="{BE4EF752-FD2B-40E1-8F1D-BEC5A83D2070}"/>
    <cellStyle name="s_Acc (Dil) Matrix (2)_2_Celtic DCF Inputs" xfId="5265" xr:uid="{D6D6EC47-2FBE-41D6-AC20-32BEB5BA17EE}"/>
    <cellStyle name="s_Acc (Dil) Matrix (2)_2_Celtic DCF Inputs_Inputs" xfId="5266" xr:uid="{1C1C63B6-0EE3-4E36-B4B2-CE61F7B18216}"/>
    <cellStyle name="s_Acc (Dil) Matrix (2)_2_Celtic DCF Inputs_MTD" xfId="5267" xr:uid="{BF2E3598-FCF8-4E5B-86DF-E3BD4FDB1056}"/>
    <cellStyle name="s_Acc (Dil) Matrix (2)_2_Celtic DCF_Inputs" xfId="5268" xr:uid="{E516001A-EB9C-407C-BB7B-99CD986B2C1F}"/>
    <cellStyle name="s_Acc (Dil) Matrix (2)_2_Celtic DCF_MTD" xfId="5269" xr:uid="{82BF6F50-4E45-4806-9804-2E4EF4C0890B}"/>
    <cellStyle name="s_Acc (Dil) Matrix (2)_2_Inputs" xfId="5270" xr:uid="{16AC09A6-F4F1-4B14-A202-4427404160D9}"/>
    <cellStyle name="s_Acc (Dil) Matrix (2)_2_MTD" xfId="5271" xr:uid="{2B6098CD-0E6D-4639-B059-BEAD1D151B91}"/>
    <cellStyle name="s_Acc (Dil) Matrix (2)_2_Valuation Summary" xfId="5272" xr:uid="{FDE35415-246F-40D1-978E-E923DC679DC2}"/>
    <cellStyle name="s_Acc (Dil) Matrix (2)_2_Valuation Summary_Inputs" xfId="5273" xr:uid="{F417D944-2947-4083-BDDE-B63E3DE875C4}"/>
    <cellStyle name="s_Acc (Dil) Matrix (2)_2_Valuation Summary_MTD" xfId="5274" xr:uid="{04E63DE7-94E9-42B4-A23C-E9FD2B2DD7F0}"/>
    <cellStyle name="s_Acc (Dil) Matrix (2)_Fairway financials v9" xfId="5275" xr:uid="{FBF4ACA2-3EF9-4A3C-A930-C57F88F72748}"/>
    <cellStyle name="s_Acc (Dil) Matrix (2)_Fairway financials v9_Inputs" xfId="5276" xr:uid="{7E999981-BBBA-48BC-A97A-B96FEE8A4B30}"/>
    <cellStyle name="s_Acc (Dil) Matrix (2)_Fairway financials v9_MTD" xfId="5277" xr:uid="{F3573B55-F697-4861-A5B7-A5336EB86549}"/>
    <cellStyle name="s_Acc (Dil) Matrix (2)_Inputs" xfId="5278" xr:uid="{52AEE666-78B0-461B-8D38-DAD2DEF8130F}"/>
    <cellStyle name="s_Acc (Dil) Matrix (2)_Lima model v2" xfId="5279" xr:uid="{004C024B-BAA4-471E-80FD-7EB393DB6CB0}"/>
    <cellStyle name="s_Acc (Dil) Matrix (2)_Lima model v2_Inputs" xfId="5280" xr:uid="{E01B649F-BBC1-4285-BAF7-9A732CA8B466}"/>
    <cellStyle name="s_Acc (Dil) Matrix (2)_Lima model v2_MTD" xfId="5281" xr:uid="{C8E0E64B-B5B3-4845-AFDF-FC3A922CC5B5}"/>
    <cellStyle name="s_Acc (Dil) Matrix (2)_MTD" xfId="5282" xr:uid="{7BAA5B9E-5E2E-45BD-A10F-4901261F1647}"/>
    <cellStyle name="s_Acc (Dil) Matrix (2)_Novare financials v13" xfId="5283" xr:uid="{F2C2EDC0-7F2D-400A-B99C-3261D6ABECC2}"/>
    <cellStyle name="s_Acc (Dil) Matrix (2)_Novare financials v13_Inputs" xfId="5284" xr:uid="{DF895D5D-3142-49A6-8165-776AC7D50E96}"/>
    <cellStyle name="s_Acc (Dil) Matrix (2)_Novare financials v13_MTD" xfId="5285" xr:uid="{FE5D6562-5312-45DA-825D-DE5DA73E34A7}"/>
    <cellStyle name="s_Ariz_Nevada (2)" xfId="5286" xr:uid="{7BC3F7C8-2D4A-40C8-9884-535A243E0477}"/>
    <cellStyle name="s_Ariz_Nevada (2)_1" xfId="5287" xr:uid="{9EDE2D19-F268-489B-AD31-1EC7C28B0252}"/>
    <cellStyle name="s_Ariz_Nevada (2)_1_Fairway financials v9" xfId="5288" xr:uid="{DB892CD5-91E9-4366-8CFC-0B0A317D2CA0}"/>
    <cellStyle name="s_Ariz_Nevada (2)_1_Fairway financials v9_Inputs" xfId="5289" xr:uid="{E7A4D774-C245-442E-82D2-8C283C62458F}"/>
    <cellStyle name="s_Ariz_Nevada (2)_1_Fairway financials v9_MTD" xfId="5290" xr:uid="{AA17FC8F-E68C-4143-A91F-7C3C0FDD3183}"/>
    <cellStyle name="s_Ariz_Nevada (2)_1_Inputs" xfId="5291" xr:uid="{0378BDBE-05BA-40EC-8F6A-2B0AB6FE8E49}"/>
    <cellStyle name="s_Ariz_Nevada (2)_1_Lima model v2" xfId="5292" xr:uid="{122647F4-96D6-4C98-B062-0218F72550B7}"/>
    <cellStyle name="s_Ariz_Nevada (2)_1_Lima model v2_Inputs" xfId="5293" xr:uid="{38EFE3CD-71E2-4461-A4E9-6BB6CB41D1A6}"/>
    <cellStyle name="s_Ariz_Nevada (2)_1_Lima model v2_MTD" xfId="5294" xr:uid="{E7D73FC1-AEAC-4BFD-85EB-AC1DEC360CD7}"/>
    <cellStyle name="s_Ariz_Nevada (2)_1_MTD" xfId="5295" xr:uid="{D2E7B0F4-7551-4F3E-B1E2-2914261A5473}"/>
    <cellStyle name="s_Ariz_Nevada (2)_1_Novare financials v13" xfId="5296" xr:uid="{94FAC627-3695-466A-B4AF-8A019E26934F}"/>
    <cellStyle name="s_Ariz_Nevada (2)_1_Novare financials v13_Inputs" xfId="5297" xr:uid="{99424B5D-E518-4DD3-AA56-31720B8641DA}"/>
    <cellStyle name="s_Ariz_Nevada (2)_1_Novare financials v13_MTD" xfId="5298" xr:uid="{904783C3-CF59-4760-AE5A-97969E9F4322}"/>
    <cellStyle name="s_Ariz_Nevada (2)_Inputs" xfId="5299" xr:uid="{C9F10454-C293-4931-839C-6580C2FEF5EE}"/>
    <cellStyle name="s_Ariz_Nevada (2)_MTD" xfId="5300" xr:uid="{741D4F34-7B46-4F9B-A811-751357565FAD}"/>
    <cellStyle name="s_Assumptions" xfId="5301" xr:uid="{A42B023B-A4E5-450F-9423-2CDB2243B897}"/>
    <cellStyle name="s_Assumptions_Fairway financials v9" xfId="5302" xr:uid="{C14DAF8F-9A9C-4313-8060-CCCF52C96418}"/>
    <cellStyle name="s_Assumptions_Fairway financials v9_Inputs" xfId="5303" xr:uid="{D9287899-B3BA-4AAD-9CD3-1816FA8EDDDC}"/>
    <cellStyle name="s_Assumptions_Fairway financials v9_MTD" xfId="5304" xr:uid="{75069129-4F41-4089-874C-28FF6B427FD7}"/>
    <cellStyle name="s_Assumptions_Inputs" xfId="5305" xr:uid="{3814636B-8876-4DA9-B95B-6ADAA967AD6F}"/>
    <cellStyle name="s_Assumptions_Lima model v2" xfId="5306" xr:uid="{B96091AF-D365-4E4B-93AF-72D89E16BEE4}"/>
    <cellStyle name="s_Assumptions_Lima model v2_Inputs" xfId="5307" xr:uid="{1CA2F76E-9409-486D-B5DD-AAAD7B6F633B}"/>
    <cellStyle name="s_Assumptions_Lima model v2_MTD" xfId="5308" xr:uid="{876D9CF5-3BA2-4ABD-B9FC-CE05AA8E7D49}"/>
    <cellStyle name="s_Assumptions_MTD" xfId="5309" xr:uid="{04474A16-E956-4C08-A9BC-FE668460D4E4}"/>
    <cellStyle name="s_Assumptions_Novare financials v13" xfId="5310" xr:uid="{017C5706-B927-4B91-8B3C-93FA6A10825E}"/>
    <cellStyle name="s_Assumptions_Novare financials v13_Inputs" xfId="5311" xr:uid="{C2D8FC93-ED46-4C5B-AD42-A4608BE779BB}"/>
    <cellStyle name="s_Assumptions_Novare financials v13_MTD" xfId="5312" xr:uid="{E51459DF-E3D8-417D-B3B3-73E08A8B0B60}"/>
    <cellStyle name="s_B_S_Ratios _B" xfId="5313" xr:uid="{4F37A6F6-51F7-46C4-B888-3981E3CBB91A}"/>
    <cellStyle name="s_B_S_Ratios _B_Fairway financials v9" xfId="5314" xr:uid="{69B1FD57-E5C2-4012-826B-A39A07349427}"/>
    <cellStyle name="s_B_S_Ratios _B_Fairway financials v9_Inputs" xfId="5315" xr:uid="{7043863F-1B60-419E-90F2-807DECB50F2C}"/>
    <cellStyle name="s_B_S_Ratios _B_Fairway financials v9_MTD" xfId="5316" xr:uid="{22F95C8B-9B68-4DFA-BBC6-23AD7865B10A}"/>
    <cellStyle name="s_B_S_Ratios _B_Inputs" xfId="5317" xr:uid="{6CFB3948-7E8D-4C22-840B-B2E05E91AA33}"/>
    <cellStyle name="s_B_S_Ratios _B_Lima model v2" xfId="5318" xr:uid="{4B7339AA-E9B2-4EFB-AAEC-92278C864AEA}"/>
    <cellStyle name="s_B_S_Ratios _B_Lima model v2_Inputs" xfId="5319" xr:uid="{BA9040F0-54B2-4498-8602-BB38C922D4BC}"/>
    <cellStyle name="s_B_S_Ratios _B_Lima model v2_MTD" xfId="5320" xr:uid="{0DD505EE-C131-4C1A-A585-A195D4406BBC}"/>
    <cellStyle name="s_B_S_Ratios _B_MTD" xfId="5321" xr:uid="{6636BE85-2E7B-4D8A-9BBF-C16F467157D7}"/>
    <cellStyle name="s_B_S_Ratios _B_Novare financials v13" xfId="5322" xr:uid="{BECE6271-5BE5-40B2-9E21-571BCC63E731}"/>
    <cellStyle name="s_B_S_Ratios _B_Novare financials v13_Inputs" xfId="5323" xr:uid="{8FD7FEFD-4F4D-4E8C-92B0-617674983861}"/>
    <cellStyle name="s_B_S_Ratios _B_Novare financials v13_MTD" xfId="5324" xr:uid="{259E13FB-93BA-4821-A765-CF718649DA48}"/>
    <cellStyle name="s_B_S_Ratios_T" xfId="5325" xr:uid="{8A6DAEEE-F662-4946-9351-C6F46F4E135F}"/>
    <cellStyle name="s_B_S_Ratios_T_Fairway financials v9" xfId="5326" xr:uid="{7EA6904D-DC0B-4D08-A4C6-C972D1638A82}"/>
    <cellStyle name="s_B_S_Ratios_T_Fairway financials v9_Inputs" xfId="5327" xr:uid="{DDCB9632-0141-4E51-B4CB-D88F3D4390E8}"/>
    <cellStyle name="s_B_S_Ratios_T_Fairway financials v9_MTD" xfId="5328" xr:uid="{A863E305-83E6-4025-9EDA-272CCD4C0E53}"/>
    <cellStyle name="s_B_S_Ratios_T_Inputs" xfId="5329" xr:uid="{E2010899-A8BD-4499-A00A-98836DA3FE1A}"/>
    <cellStyle name="s_B_S_Ratios_T_Lima model v2" xfId="5330" xr:uid="{61B07761-98BD-4C40-9811-FA1348A58D8F}"/>
    <cellStyle name="s_B_S_Ratios_T_Lima model v2_Inputs" xfId="5331" xr:uid="{7980726D-8CEF-4441-9BA7-5FD9D66748F5}"/>
    <cellStyle name="s_B_S_Ratios_T_Lima model v2_MTD" xfId="5332" xr:uid="{C78F7FEB-E845-4D2C-9518-50388718C582}"/>
    <cellStyle name="s_B_S_Ratios_T_MTD" xfId="5333" xr:uid="{2BF82E6D-F2DB-441D-8A71-F0F742E4523B}"/>
    <cellStyle name="s_B_S_Ratios_T_Novare financials v13" xfId="5334" xr:uid="{D1426FE8-8866-4A31-AE7B-42A218044D15}"/>
    <cellStyle name="s_B_S_Ratios_T_Novare financials v13_Inputs" xfId="5335" xr:uid="{A630A5E5-E6BD-4E74-94FA-63072C801EE8}"/>
    <cellStyle name="s_B_S_Ratios_T_Novare financials v13_MTD" xfId="5336" xr:uid="{5479691B-F9E1-42DC-851D-03E4C15DDB4B}"/>
    <cellStyle name="s_Bal Sheets" xfId="5337" xr:uid="{A72AE84D-A9EB-4D5D-B07E-82F1084D712D}"/>
    <cellStyle name="s_Bal Sheets (2)" xfId="5338" xr:uid="{33460C8D-5387-414A-9749-94B53EFA62D5}"/>
    <cellStyle name="s_Bal Sheets (2)_1" xfId="5339" xr:uid="{66BD54DB-4AA5-43FE-9322-A96E1BED7F32}"/>
    <cellStyle name="s_Bal Sheets (2)_1_Inputs" xfId="5340" xr:uid="{6D37D1F7-0AA9-46FA-9599-6CEE0A1699F2}"/>
    <cellStyle name="s_Bal Sheets (2)_1_MTD" xfId="5341" xr:uid="{A3781999-899C-4F05-9604-78844F36FD2E}"/>
    <cellStyle name="s_Bal Sheets (2)_Fairway financials v9" xfId="5342" xr:uid="{40D7194E-5B4B-4E06-90A0-52DB0F73976A}"/>
    <cellStyle name="s_Bal Sheets (2)_Fairway financials v9_Inputs" xfId="5343" xr:uid="{EDA3A96E-BB54-49D3-90F1-EA7D200B7E2A}"/>
    <cellStyle name="s_Bal Sheets (2)_Fairway financials v9_MTD" xfId="5344" xr:uid="{F09FA79C-1FF8-4452-AE2E-F8A9F8E1D268}"/>
    <cellStyle name="s_Bal Sheets (2)_Inputs" xfId="5345" xr:uid="{98E6ECE7-E7CF-4747-993C-B716AD5599B8}"/>
    <cellStyle name="s_Bal Sheets (2)_Lima model v2" xfId="5346" xr:uid="{BB04144B-4EE5-4488-8912-22FCD50F8043}"/>
    <cellStyle name="s_Bal Sheets (2)_Lima model v2_Inputs" xfId="5347" xr:uid="{763C844D-9112-4734-8BF7-263B6397FA95}"/>
    <cellStyle name="s_Bal Sheets (2)_Lima model v2_MTD" xfId="5348" xr:uid="{57D2B215-D643-412A-A7C5-89E3160E516F}"/>
    <cellStyle name="s_Bal Sheets (2)_MTD" xfId="5349" xr:uid="{A0C1E46E-771D-44E1-989E-4CC968C223EE}"/>
    <cellStyle name="s_Bal Sheets (2)_Novare financials v13" xfId="5350" xr:uid="{04991037-8A8D-4747-94A9-8813793A0F91}"/>
    <cellStyle name="s_Bal Sheets (2)_Novare financials v13_Inputs" xfId="5351" xr:uid="{7923F5CA-FFBC-4A76-AD18-14E876F54A57}"/>
    <cellStyle name="s_Bal Sheets (2)_Novare financials v13_MTD" xfId="5352" xr:uid="{165230B9-D50D-4FEA-A1A0-F8E3DE1D6128}"/>
    <cellStyle name="s_Bal Sheets_1" xfId="5353" xr:uid="{9D957108-BC23-4D21-AC61-A15245A4D76D}"/>
    <cellStyle name="s_Bal Sheets_1_Brenner" xfId="5354" xr:uid="{AE948ED9-6F4F-453C-8895-23D3C1784A3A}"/>
    <cellStyle name="s_Bal Sheets_1_Brenner_Fairway financials v9" xfId="5355" xr:uid="{957D06F3-B7D5-4D41-998E-08A536EF91BF}"/>
    <cellStyle name="s_Bal Sheets_1_Brenner_Fairway financials v9_Inputs" xfId="5356" xr:uid="{5E9969EB-FF3F-4C5F-9C61-2B50139B4D09}"/>
    <cellStyle name="s_Bal Sheets_1_Brenner_Fairway financials v9_MTD" xfId="5357" xr:uid="{F162AE36-C657-42AD-9F8A-1904B352705D}"/>
    <cellStyle name="s_Bal Sheets_1_Brenner_Inputs" xfId="5358" xr:uid="{5F8CDDF1-C399-4CBD-B1C2-1C53023BADD7}"/>
    <cellStyle name="s_Bal Sheets_1_Brenner_Lima model v2" xfId="5359" xr:uid="{BF3754E9-101B-48CC-9943-01C6053A140E}"/>
    <cellStyle name="s_Bal Sheets_1_Brenner_Lima model v2_Inputs" xfId="5360" xr:uid="{9306E9DE-C807-400F-AE7A-8A613969B2F0}"/>
    <cellStyle name="s_Bal Sheets_1_Brenner_Lima model v2_MTD" xfId="5361" xr:uid="{B147F226-9B4E-4273-9ABF-976E1F9B9F55}"/>
    <cellStyle name="s_Bal Sheets_1_Brenner_MTD" xfId="5362" xr:uid="{ACEC0225-C1E1-4694-888E-E3E7D6FC4289}"/>
    <cellStyle name="s_Bal Sheets_1_Brenner_Novare financials v13" xfId="5363" xr:uid="{D7B9B82D-A676-4BF0-A5D7-093222B31683}"/>
    <cellStyle name="s_Bal Sheets_1_Brenner_Novare financials v13_Inputs" xfId="5364" xr:uid="{5269B731-7512-42CC-9161-D3AC483DFBFA}"/>
    <cellStyle name="s_Bal Sheets_1_Brenner_Novare financials v13_MTD" xfId="5365" xr:uid="{DB72FA82-7C43-4008-828E-94962CE44B7C}"/>
    <cellStyle name="s_Bal Sheets_1_Fairway financials v9" xfId="5366" xr:uid="{3FF5B7B3-A5E3-4554-95E4-FBB1E3CE1C5F}"/>
    <cellStyle name="s_Bal Sheets_1_Fairway financials v9_Inputs" xfId="5367" xr:uid="{A3C0AFE6-ECC9-4667-ABF9-E6E66FB403E1}"/>
    <cellStyle name="s_Bal Sheets_1_Fairway financials v9_MTD" xfId="5368" xr:uid="{31F7F0ED-2FA2-4FCB-895A-3AA32A161FC1}"/>
    <cellStyle name="s_Bal Sheets_1_Inputs" xfId="5369" xr:uid="{561C0EEA-A604-43E1-BA24-B8149FC5843C}"/>
    <cellStyle name="s_Bal Sheets_1_Lima model v2" xfId="5370" xr:uid="{211EC1C9-28CB-4C91-A170-9D8448505E9D}"/>
    <cellStyle name="s_Bal Sheets_1_Lima model v2_Inputs" xfId="5371" xr:uid="{0C073253-1C1F-4D3B-A6CA-D491A76516A0}"/>
    <cellStyle name="s_Bal Sheets_1_Lima model v2_MTD" xfId="5372" xr:uid="{25A8F90B-D195-4801-AB81-56C3C2B02CF5}"/>
    <cellStyle name="s_Bal Sheets_1_MTD" xfId="5373" xr:uid="{440FAA8E-7DB8-40A4-9830-4C2C7692D785}"/>
    <cellStyle name="s_Bal Sheets_1_Novare financials v13" xfId="5374" xr:uid="{77627D3F-5A40-47A9-B828-C6BD3642EDA1}"/>
    <cellStyle name="s_Bal Sheets_1_Novare financials v13_Inputs" xfId="5375" xr:uid="{C6029DCB-0695-40E3-A0D2-F14989E673F2}"/>
    <cellStyle name="s_Bal Sheets_1_Novare financials v13_MTD" xfId="5376" xr:uid="{C47D7C58-DAFB-498B-84EF-810EE470620D}"/>
    <cellStyle name="s_Bal Sheets_2" xfId="5377" xr:uid="{E5ADA1AE-2783-4315-AD1D-48624B97640C}"/>
    <cellStyle name="s_Bal Sheets_2_Inputs" xfId="5378" xr:uid="{474257FB-EEA3-40D8-9000-830660925B46}"/>
    <cellStyle name="s_Bal Sheets_2_MTD" xfId="5379" xr:uid="{A8FC20F8-05F7-442D-9A99-CFF103DB312D}"/>
    <cellStyle name="s_Bal Sheets_Brenner" xfId="5380" xr:uid="{804FCDDA-1438-46FB-A481-FE23C26B199F}"/>
    <cellStyle name="s_Bal Sheets_Brenner_Fairway financials v9" xfId="5381" xr:uid="{33B5C8B1-C45D-4AB8-9F8E-46CD4E43CE49}"/>
    <cellStyle name="s_Bal Sheets_Brenner_Fairway financials v9_Inputs" xfId="5382" xr:uid="{AEDFF1B8-3631-45F7-B78E-D22CFA73C53D}"/>
    <cellStyle name="s_Bal Sheets_Brenner_Fairway financials v9_MTD" xfId="5383" xr:uid="{6AD6FB73-CA0D-438A-B788-1385F4972096}"/>
    <cellStyle name="s_Bal Sheets_Brenner_Inputs" xfId="5384" xr:uid="{A33132AC-7E9D-48EB-A3C7-5E6A725E3065}"/>
    <cellStyle name="s_Bal Sheets_Brenner_Lima model v2" xfId="5385" xr:uid="{9AA9C8D9-DA00-4872-8746-77816F09327F}"/>
    <cellStyle name="s_Bal Sheets_Brenner_Lima model v2_Inputs" xfId="5386" xr:uid="{BC0875E1-E42C-420E-AAA8-D1323DA6A651}"/>
    <cellStyle name="s_Bal Sheets_Brenner_Lima model v2_MTD" xfId="5387" xr:uid="{938CD2B4-810D-46B4-9075-2A4BADE8767E}"/>
    <cellStyle name="s_Bal Sheets_Brenner_MTD" xfId="5388" xr:uid="{8ECF8E01-E625-4DE1-8DCE-8EF1758A8FE5}"/>
    <cellStyle name="s_Bal Sheets_Brenner_Novare financials v13" xfId="5389" xr:uid="{21726448-C20C-4815-9F4A-0EE884BA05C8}"/>
    <cellStyle name="s_Bal Sheets_Brenner_Novare financials v13_Inputs" xfId="5390" xr:uid="{79C1B92A-52FE-4F2F-A677-5FC5D3DAC7A1}"/>
    <cellStyle name="s_Bal Sheets_Brenner_Novare financials v13_MTD" xfId="5391" xr:uid="{A0445C72-98C5-4626-8061-5D8805A5E61F}"/>
    <cellStyle name="s_Bal Sheets_Fairway financials v9" xfId="5392" xr:uid="{AFE93939-9DD9-413D-801D-CD281FFB40E5}"/>
    <cellStyle name="s_Bal Sheets_Fairway financials v9_Inputs" xfId="5393" xr:uid="{4AAA6388-E365-4DA5-AA0F-4AADA602D3D0}"/>
    <cellStyle name="s_Bal Sheets_Fairway financials v9_MTD" xfId="5394" xr:uid="{9E9B9CDE-C801-46BF-A58C-1A898B42483E}"/>
    <cellStyle name="s_Bal Sheets_Inputs" xfId="5395" xr:uid="{399AD305-F692-4C70-B50A-11FD845487FC}"/>
    <cellStyle name="s_Bal Sheets_Lima model v2" xfId="5396" xr:uid="{501BB6A5-DB27-4BD7-B1FA-27B236CA330B}"/>
    <cellStyle name="s_Bal Sheets_Lima model v2_Inputs" xfId="5397" xr:uid="{BAD6DA72-F144-4BBD-93D1-98C8C1FEC3EE}"/>
    <cellStyle name="s_Bal Sheets_Lima model v2_MTD" xfId="5398" xr:uid="{72A7FF6D-E86B-4631-BED6-A69209E9AE85}"/>
    <cellStyle name="s_Bal Sheets_MTD" xfId="5399" xr:uid="{2AB062DD-51F1-45EC-B183-0AAE11D2C5B3}"/>
    <cellStyle name="s_Bal Sheets_Novare financials v13" xfId="5400" xr:uid="{33BD0269-31F8-4A1D-9204-DC79F4A4C131}"/>
    <cellStyle name="s_Bal Sheets_Novare financials v13_Inputs" xfId="5401" xr:uid="{0FEAC0D6-E58D-4871-AAD6-C784B04CC970}"/>
    <cellStyle name="s_Bal Sheets_Novare financials v13_MTD" xfId="5402" xr:uid="{89E4151F-9B58-4FCE-A223-B4F7F865CF53}"/>
    <cellStyle name="s_CA Cases (2)" xfId="5403" xr:uid="{E1BC01E4-439D-4471-A762-B62661C45DEC}"/>
    <cellStyle name="s_CA Cases (2)_1" xfId="5404" xr:uid="{B1D3678E-5802-469B-81A4-EAB7B2E6BFEB}"/>
    <cellStyle name="s_CA Cases (2)_1_Fairway financials v9" xfId="5405" xr:uid="{FBDFB51E-7294-4A17-A648-2F548F58C5FE}"/>
    <cellStyle name="s_CA Cases (2)_1_Fairway financials v9_Inputs" xfId="5406" xr:uid="{84F69EBA-A343-47E3-AEA7-BCD89B45E56F}"/>
    <cellStyle name="s_CA Cases (2)_1_Fairway financials v9_MTD" xfId="5407" xr:uid="{37D65B9E-EC9D-4220-B952-9DFEA3EA7789}"/>
    <cellStyle name="s_CA Cases (2)_1_Inputs" xfId="5408" xr:uid="{84CB403E-9EDE-4E8F-A992-56DE74F87226}"/>
    <cellStyle name="s_CA Cases (2)_1_Lima model v2" xfId="5409" xr:uid="{7621F578-27CA-46F2-A820-D383193BE650}"/>
    <cellStyle name="s_CA Cases (2)_1_Lima model v2_Inputs" xfId="5410" xr:uid="{7D31148E-D50B-45EB-B63D-C4A0CB22993B}"/>
    <cellStyle name="s_CA Cases (2)_1_Lima model v2_MTD" xfId="5411" xr:uid="{83AA30F9-2B07-4B31-8230-4551DC0175CE}"/>
    <cellStyle name="s_CA Cases (2)_1_MTD" xfId="5412" xr:uid="{6E1815BD-1589-4B3A-8C1E-6A77ED05DFCE}"/>
    <cellStyle name="s_CA Cases (2)_1_Novare financials v13" xfId="5413" xr:uid="{D3481D4F-58AB-47FF-85AB-972F5E833210}"/>
    <cellStyle name="s_CA Cases (2)_1_Novare financials v13_Inputs" xfId="5414" xr:uid="{F59E474D-4366-4F31-B5A2-EF84CC2625AA}"/>
    <cellStyle name="s_CA Cases (2)_1_Novare financials v13_MTD" xfId="5415" xr:uid="{AFEE674F-AA54-4F12-BD42-FCCBC79D1F3B}"/>
    <cellStyle name="s_CA Cases (2)_Celtic DCF" xfId="5416" xr:uid="{CF86FFD3-567D-4FFF-A2CF-810566AEB2AA}"/>
    <cellStyle name="s_CA Cases (2)_Celtic DCF Inputs" xfId="5417" xr:uid="{731A9403-8BF9-40EF-8397-113099F1752E}"/>
    <cellStyle name="s_CA Cases (2)_Celtic DCF Inputs_Inputs" xfId="5418" xr:uid="{5A6BB50D-433E-4CC1-9302-279D944410A3}"/>
    <cellStyle name="s_CA Cases (2)_Celtic DCF Inputs_MTD" xfId="5419" xr:uid="{5EDCE330-7964-4B29-9570-80EF0F7F05E0}"/>
    <cellStyle name="s_CA Cases (2)_Celtic DCF_Inputs" xfId="5420" xr:uid="{19BA4E5C-9DE9-4595-9283-7218E63492E0}"/>
    <cellStyle name="s_CA Cases (2)_Celtic DCF_MTD" xfId="5421" xr:uid="{44981FDE-9FA6-49A3-BB1B-680FEA0EAE71}"/>
    <cellStyle name="s_CA Cases (2)_Inputs" xfId="5422" xr:uid="{2872BA94-4E27-45BE-A636-D52C72C7C503}"/>
    <cellStyle name="s_CA Cases (2)_MTD" xfId="5423" xr:uid="{D1A6FAA4-ACD7-452B-896B-EAAA76D67080}"/>
    <cellStyle name="s_CA Cases (2)_Valuation Summary" xfId="5424" xr:uid="{7323AE1A-CF8D-4EDF-83A3-1A05E5A422C5}"/>
    <cellStyle name="s_CA Cases (2)_Valuation Summary_Inputs" xfId="5425" xr:uid="{C86B451A-0CBC-4F9C-95B5-2D10270334E7}"/>
    <cellStyle name="s_CA Cases (2)_Valuation Summary_MTD" xfId="5426" xr:uid="{092D0091-DD89-4992-A03C-0B96D3935C10}"/>
    <cellStyle name="s_Cal. (2)" xfId="5427" xr:uid="{C221DE5F-8E24-4A87-BEDD-EA32C909ACC0}"/>
    <cellStyle name="s_Cal. (2)_1" xfId="5428" xr:uid="{40C0DC9A-B86A-4480-8BF3-DC365D77BE87}"/>
    <cellStyle name="s_Cal. (2)_1_Fairway financials v9" xfId="5429" xr:uid="{89F81F0C-9388-4953-9B28-BD0476830A53}"/>
    <cellStyle name="s_Cal. (2)_1_Fairway financials v9_Inputs" xfId="5430" xr:uid="{035CB73B-CA4F-4809-95A6-0ADE2C875930}"/>
    <cellStyle name="s_Cal. (2)_1_Fairway financials v9_MTD" xfId="5431" xr:uid="{552A8F7B-B7CC-42C8-9211-D89833BF1160}"/>
    <cellStyle name="s_Cal. (2)_1_Inputs" xfId="5432" xr:uid="{3D99C772-5580-4A20-8D94-E366C64D8BD2}"/>
    <cellStyle name="s_Cal. (2)_1_Lima model v2" xfId="5433" xr:uid="{D640CC59-C655-458E-BC72-811CEA198F2C}"/>
    <cellStyle name="s_Cal. (2)_1_Lima model v2_Inputs" xfId="5434" xr:uid="{32A0F543-7884-419A-BED0-A4B0BEF8FCEA}"/>
    <cellStyle name="s_Cal. (2)_1_Lima model v2_MTD" xfId="5435" xr:uid="{55498300-4D47-4FAC-9A64-1123836AF602}"/>
    <cellStyle name="s_Cal. (2)_1_MTD" xfId="5436" xr:uid="{6424EA43-4AB6-423F-BC40-E47D3DBF65CB}"/>
    <cellStyle name="s_Cal. (2)_1_Novare financials v13" xfId="5437" xr:uid="{9D9FC2C5-90F9-4F87-A328-96B7DF7A1DC6}"/>
    <cellStyle name="s_Cal. (2)_1_Novare financials v13_Inputs" xfId="5438" xr:uid="{0684FB7C-BAD4-4006-8DDB-29CFC3C778E2}"/>
    <cellStyle name="s_Cal. (2)_1_Novare financials v13_MTD" xfId="5439" xr:uid="{7B2F16B1-F197-4ADA-B4F2-3B7C93A496CB}"/>
    <cellStyle name="s_Cal. (2)_Inputs" xfId="5440" xr:uid="{B9F937BE-3C2A-464E-85FC-27ECEE5A7874}"/>
    <cellStyle name="s_Cal. (2)_MTD" xfId="5441" xr:uid="{B171DBCC-F606-4CBB-A80B-4212D48FE165}"/>
    <cellStyle name="s_Cases" xfId="5442" xr:uid="{3D910B5E-82D4-4257-AC03-ADB17209637A}"/>
    <cellStyle name="s_Cases (2)" xfId="5443" xr:uid="{608B1429-A234-4CEF-A8E3-DA640C2F352D}"/>
    <cellStyle name="s_Cases (2)_1" xfId="5444" xr:uid="{8A4B5A52-FD38-4CB9-AAFA-F25EAC665B9C}"/>
    <cellStyle name="s_Cases (2)_1_Fairway financials v9" xfId="5445" xr:uid="{90FFD07B-70CB-487B-94BC-E87A4ED8C9A6}"/>
    <cellStyle name="s_Cases (2)_1_Fairway financials v9_Inputs" xfId="5446" xr:uid="{E9A3BE5C-376D-4E25-B64E-F7637448E870}"/>
    <cellStyle name="s_Cases (2)_1_Fairway financials v9_MTD" xfId="5447" xr:uid="{84617F36-45C5-4010-A0D1-6E0899397023}"/>
    <cellStyle name="s_Cases (2)_1_Inputs" xfId="5448" xr:uid="{9D4B9DF0-DFE2-45BB-8F18-54D2735757B0}"/>
    <cellStyle name="s_Cases (2)_1_Lima model v2" xfId="5449" xr:uid="{2ABF32EC-1230-41B9-95D6-4C1D199DA88B}"/>
    <cellStyle name="s_Cases (2)_1_Lima model v2_Inputs" xfId="5450" xr:uid="{3A8012DF-BDD5-4B02-BB69-50F0EA2929B1}"/>
    <cellStyle name="s_Cases (2)_1_Lima model v2_MTD" xfId="5451" xr:uid="{3B12908D-B7BB-4110-9D6A-CE04F52250F3}"/>
    <cellStyle name="s_Cases (2)_1_MTD" xfId="5452" xr:uid="{3122605E-1864-4B24-8C1C-E8556526F1B9}"/>
    <cellStyle name="s_Cases (2)_1_Novare financials v13" xfId="5453" xr:uid="{07BE90C8-D421-4291-A231-10B7091E4FD0}"/>
    <cellStyle name="s_Cases (2)_1_Novare financials v13_Inputs" xfId="5454" xr:uid="{8D9CE5A1-1137-4E84-A9DA-F4152D2D067D}"/>
    <cellStyle name="s_Cases (2)_1_Novare financials v13_MTD" xfId="5455" xr:uid="{098B50B3-067D-4BD7-863E-E0DF7CF92F56}"/>
    <cellStyle name="s_Cases (2)_Celtic DCF" xfId="5456" xr:uid="{76C1BD79-8799-43DC-9BBC-E139146B9B97}"/>
    <cellStyle name="s_Cases (2)_Celtic DCF Inputs" xfId="5457" xr:uid="{1E32BF45-4700-4068-84F1-40D81844D6A3}"/>
    <cellStyle name="s_Cases (2)_Celtic DCF Inputs_Inputs" xfId="5458" xr:uid="{3C3EAAE9-6798-48F9-918B-56B6A0A3FF6A}"/>
    <cellStyle name="s_Cases (2)_Celtic DCF Inputs_MTD" xfId="5459" xr:uid="{55B2F0B0-884C-40E1-984C-3BF22BA1A58B}"/>
    <cellStyle name="s_Cases (2)_Celtic DCF_Inputs" xfId="5460" xr:uid="{F0E361B5-E587-4FC9-87A2-19723F928CE7}"/>
    <cellStyle name="s_Cases (2)_Celtic DCF_MTD" xfId="5461" xr:uid="{76216656-0B01-4471-A415-D2951E615311}"/>
    <cellStyle name="s_Cases (2)_Inputs" xfId="5462" xr:uid="{21737C5F-2732-4435-B582-99ED9949543A}"/>
    <cellStyle name="s_Cases (2)_MTD" xfId="5463" xr:uid="{6B204048-D8C4-49EF-9489-D496589DCC81}"/>
    <cellStyle name="s_Cases (2)_Valuation Summary" xfId="5464" xr:uid="{1C3F6AF3-3CAA-4389-B850-4372571C0524}"/>
    <cellStyle name="s_Cases (2)_Valuation Summary_Inputs" xfId="5465" xr:uid="{A8FC1B2C-4C63-4A1B-9CD6-22F61E2B1CD1}"/>
    <cellStyle name="s_Cases (2)_Valuation Summary_MTD" xfId="5466" xr:uid="{C1FB4425-5A9C-4167-9786-8D9C0596C91D}"/>
    <cellStyle name="s_Cases_1" xfId="5467" xr:uid="{E25EB356-194C-46FB-86E4-6A514D136D8A}"/>
    <cellStyle name="s_Cases_1_Fairway financials v9" xfId="5468" xr:uid="{F6AA928C-15FC-47A3-8482-C6D40BD755B3}"/>
    <cellStyle name="s_Cases_1_Fairway financials v9_Inputs" xfId="5469" xr:uid="{E0CFA52E-3EB3-47EB-9CEA-4D20E8CE37B2}"/>
    <cellStyle name="s_Cases_1_Fairway financials v9_MTD" xfId="5470" xr:uid="{48A5CE78-F53A-4A82-9D39-A459D161D6E9}"/>
    <cellStyle name="s_Cases_1_Inputs" xfId="5471" xr:uid="{848C635B-BBE4-4E36-9957-7FCA1B744A9F}"/>
    <cellStyle name="s_Cases_1_Lima model v2" xfId="5472" xr:uid="{39AB3F20-F0B7-45C5-B1F1-5F20384F811B}"/>
    <cellStyle name="s_Cases_1_Lima model v2_Inputs" xfId="5473" xr:uid="{D792581D-68FB-4873-B62E-CDCEC326420B}"/>
    <cellStyle name="s_Cases_1_Lima model v2_MTD" xfId="5474" xr:uid="{48DE13DA-4AC3-4C4D-9EAA-D5874D3F9055}"/>
    <cellStyle name="s_Cases_1_MTD" xfId="5475" xr:uid="{62101B50-E587-494C-991D-764443D77D12}"/>
    <cellStyle name="s_Cases_1_Novare financials v13" xfId="5476" xr:uid="{55683181-301C-4C95-8FE0-7C8DF8F7645D}"/>
    <cellStyle name="s_Cases_1_Novare financials v13_Inputs" xfId="5477" xr:uid="{B2582B8E-3839-4485-8E23-126B75C6B2A3}"/>
    <cellStyle name="s_Cases_1_Novare financials v13_MTD" xfId="5478" xr:uid="{32F8567A-20E2-4551-A14C-5B1D5DFD7383}"/>
    <cellStyle name="s_Cases_2" xfId="5479" xr:uid="{C6E9AB0D-9BE3-4DA7-812C-AE94E7527982}"/>
    <cellStyle name="s_Cases_2_Inputs" xfId="5480" xr:uid="{36DA49AC-26AE-452B-BEFD-C333EDA52EB6}"/>
    <cellStyle name="s_Cases_2_MTD" xfId="5481" xr:uid="{66CC367A-8544-48E7-9727-ECC3E4315DCB}"/>
    <cellStyle name="s_Cases_Brenner" xfId="5482" xr:uid="{656225A2-D99A-42B0-AE72-E5BBF79E7B74}"/>
    <cellStyle name="s_Cases_Brenner_Fairway financials v9" xfId="5483" xr:uid="{36E88DDA-1F8C-406E-B6F6-280C36F7EF61}"/>
    <cellStyle name="s_Cases_Brenner_Fairway financials v9_Inputs" xfId="5484" xr:uid="{2A89042E-6E32-4029-9CB4-CBC631ACF8D8}"/>
    <cellStyle name="s_Cases_Brenner_Fairway financials v9_MTD" xfId="5485" xr:uid="{407D7F6C-161B-4CB8-83A3-A6B056AF86AB}"/>
    <cellStyle name="s_Cases_Brenner_Inputs" xfId="5486" xr:uid="{CF6E37E8-358A-457D-B036-D233F7E788B1}"/>
    <cellStyle name="s_Cases_Brenner_Lima model v2" xfId="5487" xr:uid="{B43CD7DF-8095-40C2-A427-05C1C1241D03}"/>
    <cellStyle name="s_Cases_Brenner_Lima model v2_Inputs" xfId="5488" xr:uid="{568F154C-7FD8-45C7-9140-14250A38CBD3}"/>
    <cellStyle name="s_Cases_Brenner_Lima model v2_MTD" xfId="5489" xr:uid="{60F74882-1E4E-4270-8621-4F93A2664BB4}"/>
    <cellStyle name="s_Cases_Brenner_MTD" xfId="5490" xr:uid="{EACD55F3-9CF7-40C3-9ED9-1FF827E14037}"/>
    <cellStyle name="s_Cases_Brenner_Novare financials v13" xfId="5491" xr:uid="{48044EF5-4F85-432F-8030-4C4898E5C0F7}"/>
    <cellStyle name="s_Cases_Brenner_Novare financials v13_Inputs" xfId="5492" xr:uid="{EF9FA675-D0A1-4A56-BE6B-FC46A8D68891}"/>
    <cellStyle name="s_Cases_Brenner_Novare financials v13_MTD" xfId="5493" xr:uid="{3AC8EFB1-8892-49CC-8E6A-AFA3A11FCA5D}"/>
    <cellStyle name="s_Cases_Inputs" xfId="5494" xr:uid="{3196D897-0359-4A4E-842F-2269ADB4B771}"/>
    <cellStyle name="s_Cases_MTD" xfId="5495" xr:uid="{D88814E7-243C-4462-BDF1-1B3AC6AD185B}"/>
    <cellStyle name="s_Caterpillar" xfId="5496" xr:uid="{2056A1E4-965F-4097-985C-936B61DC1F10}"/>
    <cellStyle name="s_Caterpillar_Fairway financials v9" xfId="5497" xr:uid="{6D26F3A6-C794-4EE0-A322-A1CF05C0EAE6}"/>
    <cellStyle name="s_Caterpillar_Fairway financials v9_Inputs" xfId="5498" xr:uid="{CA1F2E18-3B87-407A-AFE4-8521BBCB69A2}"/>
    <cellStyle name="s_Caterpillar_Fairway financials v9_MTD" xfId="5499" xr:uid="{86F752D4-1451-40D5-B86E-575E63B55BD1}"/>
    <cellStyle name="s_Caterpillar_Inputs" xfId="5500" xr:uid="{C58025C6-67F0-4F73-AC29-5F6147BB3AFF}"/>
    <cellStyle name="s_Caterpillar_Lima model v2" xfId="5501" xr:uid="{6731B788-FEAB-49CF-A6FA-9C3EED007E8F}"/>
    <cellStyle name="s_Caterpillar_Lima model v2_Inputs" xfId="5502" xr:uid="{9551705F-AA18-4935-AD5B-5B0F0A1DEAB0}"/>
    <cellStyle name="s_Caterpillar_Lima model v2_MTD" xfId="5503" xr:uid="{12E80ABC-3D0D-4BD9-9579-9EA5778606AD}"/>
    <cellStyle name="s_Caterpillar_MTD" xfId="5504" xr:uid="{812F7D71-4B7F-43DA-9403-4D31BF359708}"/>
    <cellStyle name="s_Caterpillar_Novare financials v13" xfId="5505" xr:uid="{E635AAEC-682D-4A41-ABFF-B441C236FCF5}"/>
    <cellStyle name="s_Caterpillar_Novare financials v13_Inputs" xfId="5506" xr:uid="{9D13D7A7-75FE-4CA7-869A-407FA6007C93}"/>
    <cellStyle name="s_Caterpillar_Novare financials v13_MTD" xfId="5507" xr:uid="{22719E55-D7F1-4F60-B393-9EE58C856499}"/>
    <cellStyle name="s_Celtic DCF" xfId="5508" xr:uid="{623E19CC-8DCE-44DF-A5E9-4A991479DF70}"/>
    <cellStyle name="s_Celtic DCF Inputs" xfId="5509" xr:uid="{C9E5BD8A-88CB-4DF9-AE83-CE802BE80AE8}"/>
    <cellStyle name="s_Celtic DCF Inputs_1" xfId="5510" xr:uid="{AE50DF4E-79A1-4F7D-BB1B-4738A278ACEF}"/>
    <cellStyle name="s_Celtic DCF Inputs_1_Inputs" xfId="5511" xr:uid="{ADAC7046-216A-429C-9CD0-8DD14446D60A}"/>
    <cellStyle name="s_Celtic DCF Inputs_1_MTD" xfId="5512" xr:uid="{7F5328EE-EDD1-4148-A5C9-11FD6ABD3B8F}"/>
    <cellStyle name="s_Celtic DCF Inputs_Fairway financials v9" xfId="5513" xr:uid="{A7C28E28-BE87-4AF7-B759-62353F2D0452}"/>
    <cellStyle name="s_Celtic DCF Inputs_Fairway financials v9_Inputs" xfId="5514" xr:uid="{4E16C205-6D01-4440-9451-049647BC2372}"/>
    <cellStyle name="s_Celtic DCF Inputs_Fairway financials v9_MTD" xfId="5515" xr:uid="{F682B44D-C2FE-4F1F-A0E4-559D888F0858}"/>
    <cellStyle name="s_Celtic DCF Inputs_Inputs" xfId="5516" xr:uid="{7C536F48-0341-4407-AE04-92BBC2040381}"/>
    <cellStyle name="s_Celtic DCF Inputs_Lima model v2" xfId="5517" xr:uid="{0E5B803F-75EB-428B-BAD9-2E215693F22A}"/>
    <cellStyle name="s_Celtic DCF Inputs_Lima model v2_Inputs" xfId="5518" xr:uid="{8397F34E-52C6-450A-8547-5F0BFDEC4FCD}"/>
    <cellStyle name="s_Celtic DCF Inputs_Lima model v2_MTD" xfId="5519" xr:uid="{C1A79D69-EFDB-425E-9C55-D14196FBCCA7}"/>
    <cellStyle name="s_Celtic DCF Inputs_MTD" xfId="5520" xr:uid="{077459AB-08E3-4AD1-ADA1-7DBB27C7C033}"/>
    <cellStyle name="s_Celtic DCF Inputs_Novare financials v13" xfId="5521" xr:uid="{A5D7A3BE-6D92-439A-B627-4B24EFB7FA93}"/>
    <cellStyle name="s_Celtic DCF Inputs_Novare financials v13_Inputs" xfId="5522" xr:uid="{2E99BD98-F776-4169-B972-294B9D1C62D1}"/>
    <cellStyle name="s_Celtic DCF Inputs_Novare financials v13_MTD" xfId="5523" xr:uid="{AF7A66D0-6D39-455B-8F85-91B2766385A1}"/>
    <cellStyle name="s_Celtic DCF_1" xfId="5524" xr:uid="{10895023-D04B-439C-AD9D-414A667A427F}"/>
    <cellStyle name="s_Celtic DCF_1_Fairway financials v9" xfId="5525" xr:uid="{D15534B0-8797-40EC-B824-B3A5A0FB03B5}"/>
    <cellStyle name="s_Celtic DCF_1_Fairway financials v9_Inputs" xfId="5526" xr:uid="{3CF00C7A-817B-446A-8830-73D1069D980D}"/>
    <cellStyle name="s_Celtic DCF_1_Fairway financials v9_MTD" xfId="5527" xr:uid="{0ECEF348-82D6-473C-B3CA-C26D92805929}"/>
    <cellStyle name="s_Celtic DCF_1_Inputs" xfId="5528" xr:uid="{7B917CF8-BFE6-4D17-9708-FE58EA5195BB}"/>
    <cellStyle name="s_Celtic DCF_1_Lima model v2" xfId="5529" xr:uid="{2D39DC5A-5221-4492-80C5-AE0405E69490}"/>
    <cellStyle name="s_Celtic DCF_1_Lima model v2_Inputs" xfId="5530" xr:uid="{1BCE241F-D1F3-41ED-A54F-558CACF7BB64}"/>
    <cellStyle name="s_Celtic DCF_1_Lima model v2_MTD" xfId="5531" xr:uid="{A510A8E9-B6DC-4A7C-8D1D-133AFA51A40E}"/>
    <cellStyle name="s_Celtic DCF_1_MTD" xfId="5532" xr:uid="{2C814D2D-8480-48FF-8E48-6DCEEC878390}"/>
    <cellStyle name="s_Celtic DCF_1_Novare financials v13" xfId="5533" xr:uid="{E6F07796-0878-4A68-92E1-5A8013E9C1AB}"/>
    <cellStyle name="s_Celtic DCF_1_Novare financials v13_Inputs" xfId="5534" xr:uid="{32973778-909F-4AD3-84B2-ACACE3BEBF60}"/>
    <cellStyle name="s_Celtic DCF_1_Novare financials v13_MTD" xfId="5535" xr:uid="{8022E63E-0034-4BBC-9AB2-28598987239A}"/>
    <cellStyle name="s_Celtic DCF_Inputs" xfId="5536" xr:uid="{5C82CB9C-9685-49CB-A925-BEE738BDF531}"/>
    <cellStyle name="s_Celtic DCF_MTD" xfId="5537" xr:uid="{D02EEA1F-1882-4511-BE9D-83FFAFAEDCE4}"/>
    <cellStyle name="s_Credit (2)" xfId="5538" xr:uid="{44DF9FCE-ED62-4322-A686-831EE97C2D81}"/>
    <cellStyle name="s_Credit (2)_1" xfId="5539" xr:uid="{7156BD2D-E180-4642-A4E5-028213328882}"/>
    <cellStyle name="s_Credit (2)_1_Inputs" xfId="5540" xr:uid="{311BEC89-5DBF-4DFD-BD86-29236CCE66E0}"/>
    <cellStyle name="s_Credit (2)_1_MTD" xfId="5541" xr:uid="{21084310-3036-4013-951F-95587D5F4EB9}"/>
    <cellStyle name="s_Credit (2)_2" xfId="5542" xr:uid="{33D60BF3-A704-425E-AB61-2C8E0E638956}"/>
    <cellStyle name="s_Credit (2)_2_Fairway financials v9" xfId="5543" xr:uid="{3E12108C-10CB-4F15-8017-8EC3A0E4FFBF}"/>
    <cellStyle name="s_Credit (2)_2_Fairway financials v9_Inputs" xfId="5544" xr:uid="{C27AEE40-EB5C-4329-8D80-7F2CB9BD639D}"/>
    <cellStyle name="s_Credit (2)_2_Fairway financials v9_MTD" xfId="5545" xr:uid="{42E0C459-DABE-4877-AEFA-36C5F37642EC}"/>
    <cellStyle name="s_Credit (2)_2_Inputs" xfId="5546" xr:uid="{2D0A335E-C06E-43D7-9847-913BD9283BD0}"/>
    <cellStyle name="s_Credit (2)_2_Lima model v2" xfId="5547" xr:uid="{A8DD038E-D5E0-4A2F-AD93-C6AE98B01B86}"/>
    <cellStyle name="s_Credit (2)_2_Lima model v2_Inputs" xfId="5548" xr:uid="{FE62A729-D472-4A3C-975E-5637420909E1}"/>
    <cellStyle name="s_Credit (2)_2_Lima model v2_MTD" xfId="5549" xr:uid="{33BDCB49-1B29-448F-A9D2-07A52A136DD9}"/>
    <cellStyle name="s_Credit (2)_2_MTD" xfId="5550" xr:uid="{38DE7468-B946-4508-B179-E42013377B1B}"/>
    <cellStyle name="s_Credit (2)_2_Novare financials v13" xfId="5551" xr:uid="{4386D413-AA0A-4A6A-89EF-07641104A522}"/>
    <cellStyle name="s_Credit (2)_2_Novare financials v13_Inputs" xfId="5552" xr:uid="{0003885A-FB03-433A-B826-529B815EBE54}"/>
    <cellStyle name="s_Credit (2)_2_Novare financials v13_MTD" xfId="5553" xr:uid="{24CCE047-AEA7-4825-BBEE-EBE49D6861DB}"/>
    <cellStyle name="s_Credit (2)_Fairway financials v9" xfId="5554" xr:uid="{B055EEE8-AF08-4492-9EEB-F18135FEDA65}"/>
    <cellStyle name="s_Credit (2)_Fairway financials v9_Inputs" xfId="5555" xr:uid="{72DC66B8-63EC-4227-AC74-F17410C737CC}"/>
    <cellStyle name="s_Credit (2)_Fairway financials v9_MTD" xfId="5556" xr:uid="{966166FB-79E1-4C05-9852-B5457CA1AE73}"/>
    <cellStyle name="s_Credit (2)_Inputs" xfId="5557" xr:uid="{56DC63FA-B733-47D9-B344-125B519A6E12}"/>
    <cellStyle name="s_Credit (2)_Lima model v2" xfId="5558" xr:uid="{E9853825-9630-4953-912F-7E7C1B066B49}"/>
    <cellStyle name="s_Credit (2)_Lima model v2_Inputs" xfId="5559" xr:uid="{A962948C-40EE-40F2-9C96-58C5755634D6}"/>
    <cellStyle name="s_Credit (2)_Lima model v2_MTD" xfId="5560" xr:uid="{870E2609-3372-4B3E-95B4-09A847744304}"/>
    <cellStyle name="s_Credit (2)_MTD" xfId="5561" xr:uid="{DDE5A1F9-1A86-4C14-ACCB-DB72C373D9DC}"/>
    <cellStyle name="s_Credit (2)_Novare financials v13" xfId="5562" xr:uid="{B8E2B7DA-6092-4902-BDD9-365E4579E6F8}"/>
    <cellStyle name="s_Credit (2)_Novare financials v13_Inputs" xfId="5563" xr:uid="{D9FB31DE-C823-4F3D-BF7C-F93D5D9F3F84}"/>
    <cellStyle name="s_Credit (2)_Novare financials v13_MTD" xfId="5564" xr:uid="{724AFB0B-31DD-46B1-A43C-B07C51D1B508}"/>
    <cellStyle name="s_Credit Buildup (2)" xfId="5565" xr:uid="{2F09851B-FDDC-4042-991E-9573B0FA472B}"/>
    <cellStyle name="s_Credit Buildup (2)_1" xfId="5566" xr:uid="{1914B57B-1A30-43B6-A8D5-589AB4715286}"/>
    <cellStyle name="s_Credit Buildup (2)_1_Fairway financials v9" xfId="5567" xr:uid="{B6ADBF0E-34DF-4FEC-9203-E0E996743FCB}"/>
    <cellStyle name="s_Credit Buildup (2)_1_Fairway financials v9_Inputs" xfId="5568" xr:uid="{625A64D6-5CD6-4184-A1FE-8D3F56634402}"/>
    <cellStyle name="s_Credit Buildup (2)_1_Fairway financials v9_MTD" xfId="5569" xr:uid="{460CEE54-52CF-4798-BCCE-3E7833604D37}"/>
    <cellStyle name="s_Credit Buildup (2)_1_Inputs" xfId="5570" xr:uid="{19DA089F-E01B-46F7-A280-3030A5CFBA60}"/>
    <cellStyle name="s_Credit Buildup (2)_1_Lima model v2" xfId="5571" xr:uid="{59AAF3F0-6626-482E-BAA0-69CF48463DC8}"/>
    <cellStyle name="s_Credit Buildup (2)_1_Lima model v2_Inputs" xfId="5572" xr:uid="{F6D1E560-48F4-4929-BD60-4D3FF6015EB8}"/>
    <cellStyle name="s_Credit Buildup (2)_1_Lima model v2_MTD" xfId="5573" xr:uid="{48F947F7-9EFE-4790-9AAF-0C9BAF9567F2}"/>
    <cellStyle name="s_Credit Buildup (2)_1_MTD" xfId="5574" xr:uid="{29ED0413-19AE-4278-8E48-096F3BCB69A0}"/>
    <cellStyle name="s_Credit Buildup (2)_1_Novare financials v13" xfId="5575" xr:uid="{A54086AB-24F0-4036-B362-54CDF82563CB}"/>
    <cellStyle name="s_Credit Buildup (2)_1_Novare financials v13_Inputs" xfId="5576" xr:uid="{0255E89C-E6EE-4D34-ADF1-6B0480B8D1F6}"/>
    <cellStyle name="s_Credit Buildup (2)_1_Novare financials v13_MTD" xfId="5577" xr:uid="{BDFED4AD-7C84-4D68-AEBE-D17223293516}"/>
    <cellStyle name="s_Credit Buildup (2)_Celtic DCF" xfId="5578" xr:uid="{92137F7E-ACC6-4006-9D10-E8ED137C8924}"/>
    <cellStyle name="s_Credit Buildup (2)_Celtic DCF Inputs" xfId="5579" xr:uid="{C7530776-45C9-46EC-BBDA-861998D4B6C2}"/>
    <cellStyle name="s_Credit Buildup (2)_Celtic DCF Inputs_Inputs" xfId="5580" xr:uid="{0A3AEEC8-BD5A-4DAE-930B-43EB7C4E3CA6}"/>
    <cellStyle name="s_Credit Buildup (2)_Celtic DCF Inputs_MTD" xfId="5581" xr:uid="{DCED3022-E368-4C54-B718-10F5B7FC7B82}"/>
    <cellStyle name="s_Credit Buildup (2)_Celtic DCF_Inputs" xfId="5582" xr:uid="{27DB6A45-8328-45DB-9DC2-764E367B798E}"/>
    <cellStyle name="s_Credit Buildup (2)_Celtic DCF_MTD" xfId="5583" xr:uid="{791879D5-7C3F-4B49-B859-218CC26D7B2D}"/>
    <cellStyle name="s_Credit Buildup (2)_Inputs" xfId="5584" xr:uid="{DE221747-AFB0-4EBE-A27C-115398918A97}"/>
    <cellStyle name="s_Credit Buildup (2)_MTD" xfId="5585" xr:uid="{A08EF4A7-E5FD-43A0-896D-23C134B53CFE}"/>
    <cellStyle name="s_Credit Buildup (2)_Valuation Summary" xfId="5586" xr:uid="{F6FAE163-AFE6-4A34-93D5-A36D66F15C75}"/>
    <cellStyle name="s_Credit Buildup (2)_Valuation Summary_Inputs" xfId="5587" xr:uid="{FA343F97-DF8B-49C3-AFA3-96E363C870FF}"/>
    <cellStyle name="s_Credit Buildup (2)_Valuation Summary_MTD" xfId="5588" xr:uid="{3549A8AC-C2B2-4AFA-9377-BB89C4C7C7EB}"/>
    <cellStyle name="s_Credit Graph" xfId="5589" xr:uid="{5D0AA1E6-4D06-49DC-AEE3-D8E1EF3F0959}"/>
    <cellStyle name="s_Credit Graph_1" xfId="5590" xr:uid="{1C5C3C28-BA22-4FAE-93E8-4ECE67FEAA8E}"/>
    <cellStyle name="s_Credit Graph_1_Fairway financials v9" xfId="5591" xr:uid="{6864D2E2-2110-43F6-A7C6-BFC23274EC27}"/>
    <cellStyle name="s_Credit Graph_1_Fairway financials v9_Inputs" xfId="5592" xr:uid="{523D726D-C050-4B9F-9F1E-D275FEDE0328}"/>
    <cellStyle name="s_Credit Graph_1_Fairway financials v9_MTD" xfId="5593" xr:uid="{3691444D-64A6-41FF-AC3B-E475E16187FE}"/>
    <cellStyle name="s_Credit Graph_1_Inputs" xfId="5594" xr:uid="{1AD2C7AC-5480-40CB-80E0-2ED2128F2B49}"/>
    <cellStyle name="s_Credit Graph_1_Lima model v2" xfId="5595" xr:uid="{E860A66C-0CEA-4E86-950A-99EB2E96F70A}"/>
    <cellStyle name="s_Credit Graph_1_Lima model v2_Inputs" xfId="5596" xr:uid="{51B3955C-8912-4954-A22A-913708C789ED}"/>
    <cellStyle name="s_Credit Graph_1_Lima model v2_MTD" xfId="5597" xr:uid="{FFE85633-B163-4114-A0D2-BAB30DB3556E}"/>
    <cellStyle name="s_Credit Graph_1_MTD" xfId="5598" xr:uid="{CAA2CB45-31B6-41B3-B8D6-36B285E941F0}"/>
    <cellStyle name="s_Credit Graph_1_Novare financials v13" xfId="5599" xr:uid="{40FD0CFF-3F54-487A-B804-42D62C4A407F}"/>
    <cellStyle name="s_Credit Graph_1_Novare financials v13_Inputs" xfId="5600" xr:uid="{34435167-F43D-48AE-9ADE-E149CE3805CE}"/>
    <cellStyle name="s_Credit Graph_1_Novare financials v13_MTD" xfId="5601" xr:uid="{60647718-B95F-4FB1-881D-DFCC9C9FD52C}"/>
    <cellStyle name="s_Credit Graph_2" xfId="5602" xr:uid="{7A050FDD-C5E3-4BEF-9359-10FFB58CB7C5}"/>
    <cellStyle name="s_Credit Graph_2_Inputs" xfId="5603" xr:uid="{F4EC203C-5F8A-40E4-BB64-E60DA721DFC1}"/>
    <cellStyle name="s_Credit Graph_2_MTD" xfId="5604" xr:uid="{F7F1810B-7CA0-4602-828F-02FB486FCC2F}"/>
    <cellStyle name="s_Credit Graph_Fairway financials v9" xfId="5605" xr:uid="{C6E4E8B7-2B60-4CE6-99C6-011F409BC8B2}"/>
    <cellStyle name="s_Credit Graph_Fairway financials v9_Inputs" xfId="5606" xr:uid="{C08821BF-DC59-4EEC-93C8-E9873CD2BEEB}"/>
    <cellStyle name="s_Credit Graph_Fairway financials v9_MTD" xfId="5607" xr:uid="{86EF3884-77E5-40FB-AF6A-7670EEBAB140}"/>
    <cellStyle name="s_Credit Graph_Inputs" xfId="5608" xr:uid="{49D99747-E4CC-4D09-A6F4-D621C862E03A}"/>
    <cellStyle name="s_Credit Graph_Lima model v2" xfId="5609" xr:uid="{451455C2-1626-4DDD-BDFB-04F3960060E5}"/>
    <cellStyle name="s_Credit Graph_Lima model v2_Inputs" xfId="5610" xr:uid="{04E158EC-9902-4CDA-8B67-2DF1A0F1ED9C}"/>
    <cellStyle name="s_Credit Graph_Lima model v2_MTD" xfId="5611" xr:uid="{CEA690F2-FFB4-42F6-9CED-77AF891C7D33}"/>
    <cellStyle name="s_Credit Graph_MTD" xfId="5612" xr:uid="{99383108-884E-44FC-AFD4-32A7E30D18A4}"/>
    <cellStyle name="s_Credit Graph_Novare financials v13" xfId="5613" xr:uid="{ACE6F2DA-039C-4A85-BAA7-9C33F5143B08}"/>
    <cellStyle name="s_Credit Graph_Novare financials v13_Inputs" xfId="5614" xr:uid="{29152996-169E-4A20-9CDD-E42E160448D4}"/>
    <cellStyle name="s_Credit Graph_Novare financials v13_MTD" xfId="5615" xr:uid="{CD8A453B-E744-45A9-A917-01ABCEC9069E}"/>
    <cellStyle name="s_CredSens" xfId="5616" xr:uid="{E5FAF6A7-5CCD-4299-85B5-0AF8CB01B3A9}"/>
    <cellStyle name="s_CredSens_1" xfId="5617" xr:uid="{2E474339-336A-4109-87C0-3568F8B877CE}"/>
    <cellStyle name="s_CredSens_1_Fairway financials v9" xfId="5618" xr:uid="{C204E10C-7036-4E11-99B4-AE40D91DA720}"/>
    <cellStyle name="s_CredSens_1_Fairway financials v9_Inputs" xfId="5619" xr:uid="{452CBC0E-4BB0-4F87-84A9-CEEAD2FB48A5}"/>
    <cellStyle name="s_CredSens_1_Fairway financials v9_MTD" xfId="5620" xr:uid="{00A39A41-D4A5-4394-AF63-A247C16B8F39}"/>
    <cellStyle name="s_CredSens_1_Inputs" xfId="5621" xr:uid="{DA3ADF12-712C-4C10-9318-66FC87F1B321}"/>
    <cellStyle name="s_CredSens_1_Lima model v2" xfId="5622" xr:uid="{9BD614F1-8E77-4348-91C4-C04365CE88AD}"/>
    <cellStyle name="s_CredSens_1_Lima model v2_Inputs" xfId="5623" xr:uid="{A681597A-F3EE-4A4A-90DF-F98F3E1C4C7E}"/>
    <cellStyle name="s_CredSens_1_Lima model v2_MTD" xfId="5624" xr:uid="{79879E63-C453-483B-AFBC-58330BED318A}"/>
    <cellStyle name="s_CredSens_1_MTD" xfId="5625" xr:uid="{2E9140EF-E171-47B6-9013-45996D63A267}"/>
    <cellStyle name="s_CredSens_1_Novare financials v13" xfId="5626" xr:uid="{A836FEE5-9F3F-4ABA-9259-9B4F026DB471}"/>
    <cellStyle name="s_CredSens_1_Novare financials v13_Inputs" xfId="5627" xr:uid="{C6F28521-BC8D-49F2-830E-7EA001C79B6B}"/>
    <cellStyle name="s_CredSens_1_Novare financials v13_MTD" xfId="5628" xr:uid="{CFBBA730-1AC6-4EA3-B5D8-72007C197AA1}"/>
    <cellStyle name="s_CredSens_2" xfId="5629" xr:uid="{EEEBA6A6-EB95-4981-9CA0-C11FAE0AF893}"/>
    <cellStyle name="s_CredSens_2_Fairway financials v9" xfId="5630" xr:uid="{C6032A34-EBEF-4334-9260-E3FBB9EB12A6}"/>
    <cellStyle name="s_CredSens_2_Fairway financials v9_Inputs" xfId="5631" xr:uid="{BAA94F45-46E9-422A-ADB8-DC691656DA3B}"/>
    <cellStyle name="s_CredSens_2_Fairway financials v9_MTD" xfId="5632" xr:uid="{59CA3617-1CDA-45FD-B298-F4206C8C9B9F}"/>
    <cellStyle name="s_CredSens_2_Inputs" xfId="5633" xr:uid="{39A57465-2B27-406E-86E9-DE3DCF658463}"/>
    <cellStyle name="s_CredSens_2_Lima model v2" xfId="5634" xr:uid="{E7B4E572-7B4E-4F41-A084-68A1CA1EAC09}"/>
    <cellStyle name="s_CredSens_2_Lima model v2_Inputs" xfId="5635" xr:uid="{55B338AD-F3E4-4504-A430-4BFFA50F6DF1}"/>
    <cellStyle name="s_CredSens_2_Lima model v2_MTD" xfId="5636" xr:uid="{F060FD6F-BDA6-42C8-90E3-9E47CB4AC4FA}"/>
    <cellStyle name="s_CredSens_2_MTD" xfId="5637" xr:uid="{7EA65B9E-2944-4186-AD3E-1D519CE2B4CE}"/>
    <cellStyle name="s_CredSens_2_Novare financials v13" xfId="5638" xr:uid="{93DF74E4-6FC1-4109-9C79-A4EDDB8359F6}"/>
    <cellStyle name="s_CredSens_2_Novare financials v13_Inputs" xfId="5639" xr:uid="{08F65D09-FA26-4DF3-9963-2B640CCD727D}"/>
    <cellStyle name="s_CredSens_2_Novare financials v13_MTD" xfId="5640" xr:uid="{5FE11764-C87F-404E-8043-E2E3EAC3F8F7}"/>
    <cellStyle name="s_CredSens_Celtic DCF" xfId="5641" xr:uid="{970E4585-DEE1-4FAA-8B4B-CCA0AD6AE565}"/>
    <cellStyle name="s_CredSens_Celtic DCF Inputs" xfId="5642" xr:uid="{C694F749-9BBB-4F1B-BE73-7A92C2891051}"/>
    <cellStyle name="s_CredSens_Celtic DCF Inputs_Inputs" xfId="5643" xr:uid="{B49A8D11-311E-4396-A563-55BD378B4CAA}"/>
    <cellStyle name="s_CredSens_Celtic DCF Inputs_MTD" xfId="5644" xr:uid="{AD3A93B5-2D2A-4544-9D33-3205251BAA09}"/>
    <cellStyle name="s_CredSens_Celtic DCF_Inputs" xfId="5645" xr:uid="{C45228E7-F5C9-432A-B778-34BDBE3F6D77}"/>
    <cellStyle name="s_CredSens_Celtic DCF_MTD" xfId="5646" xr:uid="{AC092CA1-B3E8-4643-9EC3-02522542909C}"/>
    <cellStyle name="s_CredSens_Inputs" xfId="5647" xr:uid="{DA2671DE-5207-4E8E-BFE2-2FD76C864D96}"/>
    <cellStyle name="s_CredSens_MTD" xfId="5648" xr:uid="{3CEDF8A3-2AA9-4523-9462-41DBBB8EE347}"/>
    <cellStyle name="s_CredSens_Valuation Summary" xfId="5649" xr:uid="{97E2FA9F-4CB7-4116-9CE2-797F681C6497}"/>
    <cellStyle name="s_CredSens_Valuation Summary_Inputs" xfId="5650" xr:uid="{B5973014-F679-487D-B808-199BB89DDF8A}"/>
    <cellStyle name="s_CredSens_Valuation Summary_MTD" xfId="5651" xr:uid="{9D83D628-85C3-4F4D-A08B-657841BCD297}"/>
    <cellStyle name="s_DCF" xfId="5652" xr:uid="{8641800C-1C01-442A-97DE-098B1509781B}"/>
    <cellStyle name="s_DCF Inputs" xfId="5653" xr:uid="{05D7271C-CFC8-487B-BD5E-18A6F86A93A4}"/>
    <cellStyle name="s_DCF Inputs (2)" xfId="5654" xr:uid="{81C8ECEA-365C-4953-8AAA-9D2F0460C475}"/>
    <cellStyle name="s_DCF Inputs (2)_1" xfId="5655" xr:uid="{8E7B0C37-1D48-41A2-B833-2CBEFEE1C09B}"/>
    <cellStyle name="s_DCF Inputs (2)_1_Celtic DCF" xfId="5656" xr:uid="{FE3BB4FD-5D70-41A5-B61A-6CD00906CB7D}"/>
    <cellStyle name="s_DCF Inputs (2)_1_Celtic DCF Inputs" xfId="5657" xr:uid="{75ED4244-DE18-49AB-B261-9F55C50EC3A6}"/>
    <cellStyle name="s_DCF Inputs (2)_1_Celtic DCF Inputs_Inputs" xfId="5658" xr:uid="{55D16994-C8CA-4CD6-9075-0A0533B9185C}"/>
    <cellStyle name="s_DCF Inputs (2)_1_Celtic DCF Inputs_MTD" xfId="5659" xr:uid="{516AB6BC-2F6B-42E0-B87F-056F54B58CD5}"/>
    <cellStyle name="s_DCF Inputs (2)_1_Celtic DCF_Inputs" xfId="5660" xr:uid="{C61076EF-95B2-4AA5-AF13-16ABFDD28656}"/>
    <cellStyle name="s_DCF Inputs (2)_1_Celtic DCF_MTD" xfId="5661" xr:uid="{59C67B84-C04D-4F4C-AD25-D79217ECB7CA}"/>
    <cellStyle name="s_DCF Inputs (2)_1_Inputs" xfId="5662" xr:uid="{F4F88E22-B3D8-4F7C-B327-022CD76EF8E6}"/>
    <cellStyle name="s_DCF Inputs (2)_1_MTD" xfId="5663" xr:uid="{98ADBC29-1A66-43F5-8A34-501EFACE6B63}"/>
    <cellStyle name="s_DCF Inputs (2)_1_Valuation Summary" xfId="5664" xr:uid="{6E17DD5C-D69B-419E-8391-E3E3FB640F3F}"/>
    <cellStyle name="s_DCF Inputs (2)_1_Valuation Summary_Inputs" xfId="5665" xr:uid="{05E7A229-7141-4A74-B2E1-2503C20C0703}"/>
    <cellStyle name="s_DCF Inputs (2)_1_Valuation Summary_MTD" xfId="5666" xr:uid="{63977E62-5D92-4E40-A7D8-E807AE0E3D12}"/>
    <cellStyle name="s_DCF Inputs (2)_Fairway financials v9" xfId="5667" xr:uid="{8F171163-A23C-4671-BCF4-B51E9972022D}"/>
    <cellStyle name="s_DCF Inputs (2)_Fairway financials v9_Inputs" xfId="5668" xr:uid="{72C10315-026A-47C3-A333-94ADC58BB4C5}"/>
    <cellStyle name="s_DCF Inputs (2)_Fairway financials v9_MTD" xfId="5669" xr:uid="{38581000-8CEE-4EBC-A6EE-55E5AF3B2B87}"/>
    <cellStyle name="s_DCF Inputs (2)_Inputs" xfId="5670" xr:uid="{97420055-7F54-4163-BFD1-5A10B00FA936}"/>
    <cellStyle name="s_DCF Inputs (2)_Lima model v2" xfId="5671" xr:uid="{B17EFCD5-5437-45E7-A364-D90E29217CBB}"/>
    <cellStyle name="s_DCF Inputs (2)_Lima model v2_Inputs" xfId="5672" xr:uid="{27DFCB2D-6B2A-4862-9EEC-D70110EB9E9B}"/>
    <cellStyle name="s_DCF Inputs (2)_Lima model v2_MTD" xfId="5673" xr:uid="{9E4C4497-DE35-45F1-A851-EE4589EC3DCC}"/>
    <cellStyle name="s_DCF Inputs (2)_MTD" xfId="5674" xr:uid="{BF9F7DD6-B31C-43F9-AA3F-D00EA4B04A08}"/>
    <cellStyle name="s_DCF Inputs (2)_Novare financials v13" xfId="5675" xr:uid="{6EE83065-255E-4DE8-80D8-8503478139C8}"/>
    <cellStyle name="s_DCF Inputs (2)_Novare financials v13_Inputs" xfId="5676" xr:uid="{688351F6-0DC1-4EFF-B708-058AFC89B691}"/>
    <cellStyle name="s_DCF Inputs (2)_Novare financials v13_MTD" xfId="5677" xr:uid="{7AB12B71-FCEE-4A56-8716-FCEF39000EAC}"/>
    <cellStyle name="s_DCF Inputs_1" xfId="5678" xr:uid="{37035330-394F-4599-A835-8C6DCE566D1F}"/>
    <cellStyle name="s_DCF Inputs_1_Inputs" xfId="5679" xr:uid="{468E2243-A4E2-4261-B134-332511C61A94}"/>
    <cellStyle name="s_DCF Inputs_1_MTD" xfId="5680" xr:uid="{04C4ACAC-5813-47E5-A6F6-C3311A6B954D}"/>
    <cellStyle name="s_DCF Inputs_2" xfId="5681" xr:uid="{9606AD2D-28D7-4B98-8194-45F032C5DDAD}"/>
    <cellStyle name="s_DCF Inputs_2_Fairway financials v9" xfId="5682" xr:uid="{AB53F61C-E904-47E4-9C8F-EB01C22BD88F}"/>
    <cellStyle name="s_DCF Inputs_2_Fairway financials v9_Inputs" xfId="5683" xr:uid="{A811AC3C-12EF-431B-AADF-1603325CA83A}"/>
    <cellStyle name="s_DCF Inputs_2_Fairway financials v9_MTD" xfId="5684" xr:uid="{29774B48-0F30-4C2B-8DA8-E05BD1F28A43}"/>
    <cellStyle name="s_DCF Inputs_2_Inputs" xfId="5685" xr:uid="{37A281F4-BB0E-42CC-8D90-169AFCCF8060}"/>
    <cellStyle name="s_DCF Inputs_2_Lima model v2" xfId="5686" xr:uid="{AED9E7D7-5083-4016-9234-B4B1F735660F}"/>
    <cellStyle name="s_DCF Inputs_2_Lima model v2_Inputs" xfId="5687" xr:uid="{20ACAA84-7126-4675-93E4-DA0D33B2FD7A}"/>
    <cellStyle name="s_DCF Inputs_2_Lima model v2_MTD" xfId="5688" xr:uid="{5F962D91-AA5B-4503-950D-DE7D18E4017B}"/>
    <cellStyle name="s_DCF Inputs_2_MTD" xfId="5689" xr:uid="{4A1BFF6A-5C6B-4828-925C-E3BF30350D15}"/>
    <cellStyle name="s_DCF Inputs_2_Novare financials v13" xfId="5690" xr:uid="{F380F712-565B-4C70-BD69-0C9AD6CC37DD}"/>
    <cellStyle name="s_DCF Inputs_2_Novare financials v13_Inputs" xfId="5691" xr:uid="{EF1EBBA0-1B50-4893-B802-63C4B2B08174}"/>
    <cellStyle name="s_DCF Inputs_2_Novare financials v13_MTD" xfId="5692" xr:uid="{91367298-F081-4F6A-BD96-0A5E25C1F0C3}"/>
    <cellStyle name="s_DCF Inputs_Brenner" xfId="5693" xr:uid="{84AECFBD-16E2-4E82-9B19-651E310163FD}"/>
    <cellStyle name="s_DCF Inputs_Brenner_Fairway financials v9" xfId="5694" xr:uid="{3BD1E5A8-1203-41C9-8C84-946298F0E7D0}"/>
    <cellStyle name="s_DCF Inputs_Brenner_Fairway financials v9_Inputs" xfId="5695" xr:uid="{2E749105-D127-408B-B865-72B565DF9498}"/>
    <cellStyle name="s_DCF Inputs_Brenner_Fairway financials v9_MTD" xfId="5696" xr:uid="{AC804047-A057-4A6D-9FA9-BF0FCCF074B2}"/>
    <cellStyle name="s_DCF Inputs_Brenner_Inputs" xfId="5697" xr:uid="{DA40E946-2AB4-48EC-9F1A-C72B011A9961}"/>
    <cellStyle name="s_DCF Inputs_Brenner_Lima model v2" xfId="5698" xr:uid="{EDFCEF61-252C-4D82-A680-BEAAD9D24D51}"/>
    <cellStyle name="s_DCF Inputs_Brenner_Lima model v2_Inputs" xfId="5699" xr:uid="{5D5BE419-1F24-40F2-94B2-C7B87C0A7223}"/>
    <cellStyle name="s_DCF Inputs_Brenner_Lima model v2_MTD" xfId="5700" xr:uid="{04D55CA0-96A3-4250-890C-A16D8FBD8EF4}"/>
    <cellStyle name="s_DCF Inputs_Brenner_MTD" xfId="5701" xr:uid="{E0135160-E720-4490-A09A-7487B7C4AE06}"/>
    <cellStyle name="s_DCF Inputs_Brenner_Novare financials v13" xfId="5702" xr:uid="{22B912F8-2940-4C2D-B78F-9F9CB99F0DC6}"/>
    <cellStyle name="s_DCF Inputs_Brenner_Novare financials v13_Inputs" xfId="5703" xr:uid="{57BD1328-6A93-4EA4-81BE-ABB13AD748EF}"/>
    <cellStyle name="s_DCF Inputs_Brenner_Novare financials v13_MTD" xfId="5704" xr:uid="{E986ED8A-034F-4F45-9DB8-B20340BDFE83}"/>
    <cellStyle name="s_DCF Inputs_Fairway financials v9" xfId="5705" xr:uid="{6089A93E-88FF-4F65-A166-49418A425F49}"/>
    <cellStyle name="s_DCF Inputs_Fairway financials v9_Inputs" xfId="5706" xr:uid="{13E22BDA-B403-4AA6-BA29-076203F208E3}"/>
    <cellStyle name="s_DCF Inputs_Fairway financials v9_MTD" xfId="5707" xr:uid="{3A35DC23-9CA1-4F16-86E3-9EEBDD76505A}"/>
    <cellStyle name="s_DCF Inputs_Inputs" xfId="5708" xr:uid="{387D352C-5F91-449F-9E27-9EFA082756B1}"/>
    <cellStyle name="s_DCF Inputs_Lima model v2" xfId="5709" xr:uid="{75F6073D-F983-4BE7-84B2-EAD0D0C70CF9}"/>
    <cellStyle name="s_DCF Inputs_Lima model v2_Inputs" xfId="5710" xr:uid="{A746713A-9856-4904-AC9E-1D5A5EAEA5D8}"/>
    <cellStyle name="s_DCF Inputs_Lima model v2_MTD" xfId="5711" xr:uid="{7C5BB4F9-0B2F-4E99-AB4C-F0CEDD759E71}"/>
    <cellStyle name="s_DCF Inputs_MTD" xfId="5712" xr:uid="{1FC016F2-0796-46E5-B0F6-D8617CAE0B40}"/>
    <cellStyle name="s_DCF Inputs_Novare financials v13" xfId="5713" xr:uid="{1A6D11EF-D4CE-4808-B897-58689913A14E}"/>
    <cellStyle name="s_DCF Inputs_Novare financials v13_Inputs" xfId="5714" xr:uid="{DB895F2E-5A8B-4F7B-BDF6-61B78AA7A946}"/>
    <cellStyle name="s_DCF Inputs_Novare financials v13_MTD" xfId="5715" xr:uid="{9F5B6FE2-B652-4931-922A-4E0E17B68949}"/>
    <cellStyle name="s_DCF Matrix" xfId="5716" xr:uid="{1B678EBE-CE3D-48D9-9C1C-65E46C0E9283}"/>
    <cellStyle name="s_DCF Matrix (2)" xfId="5717" xr:uid="{083B6FB5-9889-40FA-8A8A-65D900B8EFEE}"/>
    <cellStyle name="s_DCF Matrix (2)_1" xfId="5718" xr:uid="{94795FB7-B8A6-4BDF-8CCE-9A8B846277C6}"/>
    <cellStyle name="s_DCF Matrix (2)_1_Fairway financials v9" xfId="5719" xr:uid="{13C58A5A-7969-4FE9-9F9A-A19D1AEF9AF6}"/>
    <cellStyle name="s_DCF Matrix (2)_1_Fairway financials v9_Inputs" xfId="5720" xr:uid="{8F6E4047-5027-4C3A-981B-7ADEB0E61500}"/>
    <cellStyle name="s_DCF Matrix (2)_1_Fairway financials v9_MTD" xfId="5721" xr:uid="{762132B9-A598-4894-9EBF-1A13D73E174D}"/>
    <cellStyle name="s_DCF Matrix (2)_1_Inputs" xfId="5722" xr:uid="{971A5FF4-54E0-4434-A548-A87CB9B1DF68}"/>
    <cellStyle name="s_DCF Matrix (2)_1_Lima model v2" xfId="5723" xr:uid="{589BA184-D7AA-4277-B22D-54F1D592000D}"/>
    <cellStyle name="s_DCF Matrix (2)_1_Lima model v2_Inputs" xfId="5724" xr:uid="{964E3E8F-28AE-4BC2-B087-5CFF773C72F4}"/>
    <cellStyle name="s_DCF Matrix (2)_1_Lima model v2_MTD" xfId="5725" xr:uid="{7E9305FA-B561-46B4-A186-3E23BB01F024}"/>
    <cellStyle name="s_DCF Matrix (2)_1_MTD" xfId="5726" xr:uid="{2AF37E9E-A9EE-416E-B51E-4315E632A95F}"/>
    <cellStyle name="s_DCF Matrix (2)_1_Novare financials v13" xfId="5727" xr:uid="{2712BCAE-D165-477F-9ADC-E53F6BDC5EFF}"/>
    <cellStyle name="s_DCF Matrix (2)_1_Novare financials v13_Inputs" xfId="5728" xr:uid="{F359DD00-0269-4CBC-9624-2523135C11BA}"/>
    <cellStyle name="s_DCF Matrix (2)_1_Novare financials v13_MTD" xfId="5729" xr:uid="{1E02CA30-074B-4A2A-96EB-FBC9EE29FFD6}"/>
    <cellStyle name="s_DCF Matrix (2)_2" xfId="5730" xr:uid="{37D0B871-6E21-4A6A-80DA-0901CF91C2D4}"/>
    <cellStyle name="s_DCF Matrix (2)_2_Celtic DCF" xfId="5731" xr:uid="{3F46E63B-573F-4A4A-94DE-50F583C025DC}"/>
    <cellStyle name="s_DCF Matrix (2)_2_Celtic DCF Inputs" xfId="5732" xr:uid="{D78BE53B-9740-4A04-BD43-EFF8DF5D0ACE}"/>
    <cellStyle name="s_DCF Matrix (2)_2_Celtic DCF Inputs_Inputs" xfId="5733" xr:uid="{F9055203-1AFF-422C-BA5A-0BD47658D3B7}"/>
    <cellStyle name="s_DCF Matrix (2)_2_Celtic DCF Inputs_MTD" xfId="5734" xr:uid="{D417FD13-98A7-472D-939F-00A4F91C3340}"/>
    <cellStyle name="s_DCF Matrix (2)_2_Celtic DCF_Inputs" xfId="5735" xr:uid="{ED9972C0-752C-4D4A-8163-103A9BDD4ECB}"/>
    <cellStyle name="s_DCF Matrix (2)_2_Celtic DCF_MTD" xfId="5736" xr:uid="{A685D40F-A80D-4C32-A748-727D986E371C}"/>
    <cellStyle name="s_DCF Matrix (2)_2_Inputs" xfId="5737" xr:uid="{BC3BE153-5B80-4D3A-A9D5-196BFC123745}"/>
    <cellStyle name="s_DCF Matrix (2)_2_MTD" xfId="5738" xr:uid="{1A432935-394B-4355-ABD6-6B0245756E3A}"/>
    <cellStyle name="s_DCF Matrix (2)_2_Valuation Summary" xfId="5739" xr:uid="{B797B02F-BFC3-4D94-965A-8F5504C2FCBC}"/>
    <cellStyle name="s_DCF Matrix (2)_2_Valuation Summary_Inputs" xfId="5740" xr:uid="{4F198732-960B-41DA-AEA8-4F2EC7256136}"/>
    <cellStyle name="s_DCF Matrix (2)_2_Valuation Summary_MTD" xfId="5741" xr:uid="{AAAE08A9-4CA8-41CE-B53A-527879520EFB}"/>
    <cellStyle name="s_DCF Matrix (2)_Fairway financials v9" xfId="5742" xr:uid="{6827BD68-9D81-4DAC-AAEA-29091556FA09}"/>
    <cellStyle name="s_DCF Matrix (2)_Fairway financials v9_Inputs" xfId="5743" xr:uid="{1AB7D2D7-A807-4A1C-BFAB-1D6733F40306}"/>
    <cellStyle name="s_DCF Matrix (2)_Fairway financials v9_MTD" xfId="5744" xr:uid="{3C62211B-E1D1-4707-B2C6-E682E8B32E85}"/>
    <cellStyle name="s_DCF Matrix (2)_Inputs" xfId="5745" xr:uid="{C500FD31-7A27-49B1-92FD-EAB8D6ACBC95}"/>
    <cellStyle name="s_DCF Matrix (2)_Lima model v2" xfId="5746" xr:uid="{47CE0988-CB20-43E6-9DE6-FD3D3DD4BB30}"/>
    <cellStyle name="s_DCF Matrix (2)_Lima model v2_Inputs" xfId="5747" xr:uid="{CB3419F3-B0F7-44DD-BEB1-A97B7A6DA8E4}"/>
    <cellStyle name="s_DCF Matrix (2)_Lima model v2_MTD" xfId="5748" xr:uid="{D1A0F85C-F52C-4713-9919-62E29A7DBD81}"/>
    <cellStyle name="s_DCF Matrix (2)_MTD" xfId="5749" xr:uid="{7C149262-B0AF-489B-9C16-9AAF50AF7C37}"/>
    <cellStyle name="s_DCF Matrix (2)_Novare financials v13" xfId="5750" xr:uid="{9B3341D3-19B2-4903-BF3A-37C5E124D734}"/>
    <cellStyle name="s_DCF Matrix (2)_Novare financials v13_Inputs" xfId="5751" xr:uid="{85FFA38B-9706-49D7-83D3-5C37868A5A57}"/>
    <cellStyle name="s_DCF Matrix (2)_Novare financials v13_MTD" xfId="5752" xr:uid="{F028F948-7121-45F3-82D7-929ED617D0AD}"/>
    <cellStyle name="s_DCF Matrix_1" xfId="5753" xr:uid="{A734556A-AEA9-473D-A957-1DAE24861FA4}"/>
    <cellStyle name="s_DCF Matrix_1_Brenner" xfId="5754" xr:uid="{12839F73-9BE2-4206-8698-84B448380A9F}"/>
    <cellStyle name="s_DCF Matrix_1_Brenner_Fairway financials v9" xfId="5755" xr:uid="{31FD2402-D548-4FFE-AA13-20D0F9722CE2}"/>
    <cellStyle name="s_DCF Matrix_1_Brenner_Fairway financials v9_Inputs" xfId="5756" xr:uid="{F7F0BB02-1EB2-4C43-B336-5F620FBE7601}"/>
    <cellStyle name="s_DCF Matrix_1_Brenner_Fairway financials v9_MTD" xfId="5757" xr:uid="{E2755A35-4653-44E2-A5CB-C316CD135CDF}"/>
    <cellStyle name="s_DCF Matrix_1_Brenner_Inputs" xfId="5758" xr:uid="{3ED6B6A1-0766-4EDB-87CD-0B643C69FD25}"/>
    <cellStyle name="s_DCF Matrix_1_Brenner_Lima model v2" xfId="5759" xr:uid="{48A707BD-3AAF-411E-975B-76F1B5228148}"/>
    <cellStyle name="s_DCF Matrix_1_Brenner_Lima model v2_Inputs" xfId="5760" xr:uid="{C0838870-C380-4EB2-8CEA-40CB34754761}"/>
    <cellStyle name="s_DCF Matrix_1_Brenner_Lima model v2_MTD" xfId="5761" xr:uid="{0D6BC01A-F6B2-41BE-8538-6EF4F845CC4C}"/>
    <cellStyle name="s_DCF Matrix_1_Brenner_MTD" xfId="5762" xr:uid="{3D77F73F-473C-45BA-9F30-CD7CDDFFD56F}"/>
    <cellStyle name="s_DCF Matrix_1_Brenner_Novare financials v13" xfId="5763" xr:uid="{90752A79-5F71-4E6A-8850-AAAD92EEB581}"/>
    <cellStyle name="s_DCF Matrix_1_Brenner_Novare financials v13_Inputs" xfId="5764" xr:uid="{F42B0C73-8D01-4EB7-8F31-B5061E5E0D40}"/>
    <cellStyle name="s_DCF Matrix_1_Brenner_Novare financials v13_MTD" xfId="5765" xr:uid="{F98163A6-6A35-4323-A8D4-CC326448A2D2}"/>
    <cellStyle name="s_DCF Matrix_1_Inputs" xfId="5766" xr:uid="{E7E8093A-04DF-4ABF-BD4E-45B42554BF84}"/>
    <cellStyle name="s_DCF Matrix_1_IPO" xfId="5767" xr:uid="{20599A7F-F425-47F6-8D55-5EE10D338E62}"/>
    <cellStyle name="s_DCF Matrix_1_IPO_Fairway financials v9" xfId="5768" xr:uid="{F3AF97DD-5A22-4321-925E-F87F129F16F2}"/>
    <cellStyle name="s_DCF Matrix_1_IPO_Fairway financials v9_Inputs" xfId="5769" xr:uid="{DBC726FD-7BED-46F7-8101-5CA84C9315E3}"/>
    <cellStyle name="s_DCF Matrix_1_IPO_Fairway financials v9_MTD" xfId="5770" xr:uid="{3DE73D73-83DB-4744-A1A5-0FBFC871B205}"/>
    <cellStyle name="s_DCF Matrix_1_IPO_Inputs" xfId="5771" xr:uid="{637C8D95-298A-4FE3-BA8F-A1576688B22F}"/>
    <cellStyle name="s_DCF Matrix_1_IPO_Lima model v2" xfId="5772" xr:uid="{E6822A9F-17C4-474C-8235-3D85C37BAA15}"/>
    <cellStyle name="s_DCF Matrix_1_IPO_Lima model v2_Inputs" xfId="5773" xr:uid="{DA11D0F8-8114-416E-8579-0E01ABE81AD7}"/>
    <cellStyle name="s_DCF Matrix_1_IPO_Lima model v2_MTD" xfId="5774" xr:uid="{896D81EF-F9EB-4A90-9601-C137F6B62340}"/>
    <cellStyle name="s_DCF Matrix_1_IPO_MTD" xfId="5775" xr:uid="{9DA081DE-3717-47F9-93BB-C687473DC590}"/>
    <cellStyle name="s_DCF Matrix_1_IPO_Novare financials v13" xfId="5776" xr:uid="{E206D886-EE62-4062-9086-DC72A6617F03}"/>
    <cellStyle name="s_DCF Matrix_1_IPO_Novare financials v13_Inputs" xfId="5777" xr:uid="{B6B3FE84-ADC4-4B22-8D24-98F76C2F835B}"/>
    <cellStyle name="s_DCF Matrix_1_IPO_Novare financials v13_MTD" xfId="5778" xr:uid="{FEE54732-1806-43A3-8ED5-5ACAD2CCDC84}"/>
    <cellStyle name="s_DCF Matrix_1_MTD" xfId="5779" xr:uid="{90FB7C78-F7F9-4A5F-9B3E-54F415876C43}"/>
    <cellStyle name="s_DCF Matrix_2" xfId="5780" xr:uid="{B7FEDFE5-00FB-4CF5-A83E-BDC5D7C04914}"/>
    <cellStyle name="s_DCF Matrix_2_Brenner" xfId="5781" xr:uid="{52FBD450-D130-4347-B259-3ED0BA39035E}"/>
    <cellStyle name="s_DCF Matrix_2_Brenner_Inputs" xfId="5782" xr:uid="{05BEB9E7-5D50-49EE-A01D-52274DA10BAE}"/>
    <cellStyle name="s_DCF Matrix_2_Brenner_MTD" xfId="5783" xr:uid="{F9C6A267-82E3-4B1B-A6CF-45182A105A5D}"/>
    <cellStyle name="s_DCF Matrix_2_Fairway financials v9" xfId="5784" xr:uid="{E29AC37D-3329-40ED-81F2-52A35DC9475D}"/>
    <cellStyle name="s_DCF Matrix_2_Fairway financials v9_Inputs" xfId="5785" xr:uid="{2595BFF3-2D4F-4A66-8136-245B1EE3BDAE}"/>
    <cellStyle name="s_DCF Matrix_2_Fairway financials v9_MTD" xfId="5786" xr:uid="{FD963BD7-90A2-4690-A96F-433EE8AE99A0}"/>
    <cellStyle name="s_DCF Matrix_2_Inputs" xfId="5787" xr:uid="{02B98B90-912E-4EE8-8633-9269FD848E46}"/>
    <cellStyle name="s_DCF Matrix_2_Lima model v2" xfId="5788" xr:uid="{6E354A4F-1CE3-4B57-B57F-FF5E3BC423D2}"/>
    <cellStyle name="s_DCF Matrix_2_Lima model v2_Inputs" xfId="5789" xr:uid="{7DFDF91E-42F9-4A91-AA77-76609E5F36C2}"/>
    <cellStyle name="s_DCF Matrix_2_Lima model v2_MTD" xfId="5790" xr:uid="{56FCE0B8-53D4-4EAD-A0E3-12B5DFCD5163}"/>
    <cellStyle name="s_DCF Matrix_2_MTD" xfId="5791" xr:uid="{A4A205BF-730E-4FBA-A248-8E51D80B51BC}"/>
    <cellStyle name="s_DCF Matrix_2_Novare financials v13" xfId="5792" xr:uid="{629154FA-01C9-4F2D-B971-5635F2A7A15F}"/>
    <cellStyle name="s_DCF Matrix_2_Novare financials v13_Inputs" xfId="5793" xr:uid="{27C6727D-775E-4CA6-B873-ADB3DC9FE0C5}"/>
    <cellStyle name="s_DCF Matrix_2_Novare financials v13_MTD" xfId="5794" xr:uid="{E5DF321F-3050-493E-B540-F87D8E3B5D95}"/>
    <cellStyle name="s_DCF Matrix_Fairway financials v9" xfId="5795" xr:uid="{C165FD0F-9038-43B0-B77C-3FA0FE845BF9}"/>
    <cellStyle name="s_DCF Matrix_Fairway financials v9_Inputs" xfId="5796" xr:uid="{8BADA4A5-9708-4D22-858F-B25E6A7640A7}"/>
    <cellStyle name="s_DCF Matrix_Fairway financials v9_MTD" xfId="5797" xr:uid="{EFA8D594-D961-4FF4-BE61-E2BAD0BC11E7}"/>
    <cellStyle name="s_DCF Matrix_Inputs" xfId="5798" xr:uid="{A0F170B1-1B47-44DE-9CA1-6E4C42BA814A}"/>
    <cellStyle name="s_DCF Matrix_IPO" xfId="5799" xr:uid="{0895E705-4FB0-413C-9D77-E98A9B1BEB2B}"/>
    <cellStyle name="s_DCF Matrix_IPO_Inputs" xfId="5800" xr:uid="{302F9F57-2C2E-4C84-823D-36BBD73AB54E}"/>
    <cellStyle name="s_DCF Matrix_IPO_MTD" xfId="5801" xr:uid="{656F6EE2-90D5-42D1-B06A-A556098D3F79}"/>
    <cellStyle name="s_DCF Matrix_Lima model v2" xfId="5802" xr:uid="{EE16C147-C13B-427E-85FA-9D07EE7FFB0B}"/>
    <cellStyle name="s_DCF Matrix_Lima model v2_Inputs" xfId="5803" xr:uid="{90FBB853-FE06-42DE-B629-9D200005AC61}"/>
    <cellStyle name="s_DCF Matrix_Lima model v2_MTD" xfId="5804" xr:uid="{F105E065-4713-47A4-8DA3-5654E09DF017}"/>
    <cellStyle name="s_DCF Matrix_MTD" xfId="5805" xr:uid="{DC0842E1-718E-4B31-9E90-C351FAF6FD72}"/>
    <cellStyle name="s_DCF Matrix_Novare financials v13" xfId="5806" xr:uid="{56EB2CE0-ACF3-417F-9CC9-221A37CE006A}"/>
    <cellStyle name="s_DCF Matrix_Novare financials v13_Inputs" xfId="5807" xr:uid="{6C964F27-D0AF-4762-BDF7-B03C22959B2A}"/>
    <cellStyle name="s_DCF Matrix_Novare financials v13_MTD" xfId="5808" xr:uid="{928A2B18-B448-44A1-AE12-701251C9C04D}"/>
    <cellStyle name="s_DCF_1" xfId="5809" xr:uid="{24BE8B12-435E-4B51-BCCE-6160FD4A7DEE}"/>
    <cellStyle name="s_DCF_1_Fairway financials v9" xfId="5810" xr:uid="{D233AEE2-5604-42EB-A660-96B7B0C5A7B6}"/>
    <cellStyle name="s_DCF_1_Fairway financials v9_Inputs" xfId="5811" xr:uid="{706A23F9-5DE8-4284-B12E-5C86CA05C8A8}"/>
    <cellStyle name="s_DCF_1_Fairway financials v9_MTD" xfId="5812" xr:uid="{8F11420C-5575-4404-AC12-F7FF8BED8A40}"/>
    <cellStyle name="s_DCF_1_Inputs" xfId="5813" xr:uid="{2ABE0275-652A-45FE-BFAC-EC724988BDE8}"/>
    <cellStyle name="s_DCF_1_Lima model v2" xfId="5814" xr:uid="{0A1B85EF-92A9-4448-952C-A6F5F54284E7}"/>
    <cellStyle name="s_DCF_1_Lima model v2_Inputs" xfId="5815" xr:uid="{A87B8B15-B0A9-484F-A6E9-F00A245C93E6}"/>
    <cellStyle name="s_DCF_1_Lima model v2_MTD" xfId="5816" xr:uid="{A7445359-5F22-4D75-94E4-DC2ED2D015A6}"/>
    <cellStyle name="s_DCF_1_MTD" xfId="5817" xr:uid="{FA74A8A3-9496-4C2D-B2DC-6D25F791EC4D}"/>
    <cellStyle name="s_DCF_1_Novare financials v13" xfId="5818" xr:uid="{A6399D0E-D80F-4650-866D-ADB33DA0C43A}"/>
    <cellStyle name="s_DCF_1_Novare financials v13_Inputs" xfId="5819" xr:uid="{CD475065-4046-49F1-8C7B-C3B16A3A6C8A}"/>
    <cellStyle name="s_DCF_1_Novare financials v13_MTD" xfId="5820" xr:uid="{1365FCDE-F5A2-40FD-B123-10F4DC7B833A}"/>
    <cellStyle name="s_DCF_2" xfId="5821" xr:uid="{7B5DAFE6-6555-426D-B1AC-A69AC52D9168}"/>
    <cellStyle name="s_DCF_2_Inputs" xfId="5822" xr:uid="{8A474466-62FB-4677-89A6-31B3C514D72C}"/>
    <cellStyle name="s_DCF_2_MTD" xfId="5823" xr:uid="{A83BF581-FED1-4D58-82F3-1916C05EDDCA}"/>
    <cellStyle name="s_DCF_Fairway financials v9" xfId="5824" xr:uid="{BDEFB0F9-A6BF-45E4-9C57-6FAD3B41C8A4}"/>
    <cellStyle name="s_DCF_Fairway financials v9_Inputs" xfId="5825" xr:uid="{0DC94040-EBF9-4034-804B-7CFDCEC95F08}"/>
    <cellStyle name="s_DCF_Fairway financials v9_MTD" xfId="5826" xr:uid="{7C260972-99CF-464C-8AB6-09E27753627D}"/>
    <cellStyle name="s_DCF_Inputs" xfId="5827" xr:uid="{0541BADB-D3E5-4AC4-BDC1-A05847233CAF}"/>
    <cellStyle name="s_DCF_Lima model v2" xfId="5828" xr:uid="{4DD414B6-7582-4765-A278-E1B9E58FCBEE}"/>
    <cellStyle name="s_DCF_Lima model v2_Inputs" xfId="5829" xr:uid="{181FE144-24A3-4AB8-BAC0-EB920E16ADFE}"/>
    <cellStyle name="s_DCF_Lima model v2_MTD" xfId="5830" xr:uid="{44E7782C-BEF3-4F07-836F-52E95A665DEC}"/>
    <cellStyle name="s_DCF_MTD" xfId="5831" xr:uid="{4EDF196E-AFC3-4E56-B3F9-314BBCA43E99}"/>
    <cellStyle name="s_DCF_Novare financials v13" xfId="5832" xr:uid="{2844ED5B-0362-4A7D-A0E7-A8F05A8C9220}"/>
    <cellStyle name="s_DCF_Novare financials v13_Inputs" xfId="5833" xr:uid="{FD1C938C-FA02-4C4B-B826-670BEE369443}"/>
    <cellStyle name="s_DCF_Novare financials v13_MTD" xfId="5834" xr:uid="{2653E839-58DF-445E-8E23-BE6A5F3E5174}"/>
    <cellStyle name="s_DCFLBO Code" xfId="5835" xr:uid="{D23397CE-08CF-480C-8ED6-80FAB2D70FD8}"/>
    <cellStyle name="s_DCFLBO Code_1" xfId="5836" xr:uid="{D7C6C0AA-3FCA-4AF0-8935-CE6B8C043C9F}"/>
    <cellStyle name="s_DCFLBO Code_1_Fairway financials v9" xfId="5837" xr:uid="{B66429D5-EE42-472A-81C5-F2118432E1B1}"/>
    <cellStyle name="s_DCFLBO Code_1_Fairway financials v9_Inputs" xfId="5838" xr:uid="{A3F226E0-2D95-44F3-B954-5BD8514D25C8}"/>
    <cellStyle name="s_DCFLBO Code_1_Fairway financials v9_MTD" xfId="5839" xr:uid="{D3312489-2200-437C-A388-DB837B6818DF}"/>
    <cellStyle name="s_DCFLBO Code_1_Inputs" xfId="5840" xr:uid="{67850B0C-797E-4346-A912-22FA6277A699}"/>
    <cellStyle name="s_DCFLBO Code_1_Lima model v2" xfId="5841" xr:uid="{3963E512-E8F9-4178-9AE0-F07611742B0F}"/>
    <cellStyle name="s_DCFLBO Code_1_Lima model v2_Inputs" xfId="5842" xr:uid="{8B94CA70-B169-4556-8CC1-E5B738616E74}"/>
    <cellStyle name="s_DCFLBO Code_1_Lima model v2_MTD" xfId="5843" xr:uid="{0B43965B-D8BB-4598-A3A6-8A5708D2DBB2}"/>
    <cellStyle name="s_DCFLBO Code_1_MTD" xfId="5844" xr:uid="{2942CE89-65E5-4D1D-BA00-CC02BF1C2009}"/>
    <cellStyle name="s_DCFLBO Code_1_Novare financials v13" xfId="5845" xr:uid="{EEEF2658-D9C9-425B-A658-E9EDC6F90D8F}"/>
    <cellStyle name="s_DCFLBO Code_1_Novare financials v13_Inputs" xfId="5846" xr:uid="{F54A658F-FB82-474E-B6D9-4C9BBE461919}"/>
    <cellStyle name="s_DCFLBO Code_1_Novare financials v13_MTD" xfId="5847" xr:uid="{C0B9497F-8E82-44F3-8575-ADF07F9E6767}"/>
    <cellStyle name="s_DCFLBO Code_Celtic DCF" xfId="5848" xr:uid="{D85E3F30-ACD6-48FF-BDF2-FBBA955262A3}"/>
    <cellStyle name="s_DCFLBO Code_Celtic DCF Inputs" xfId="5849" xr:uid="{36860DEA-5B8F-4048-949A-ABFCE37CFDF3}"/>
    <cellStyle name="s_DCFLBO Code_Celtic DCF Inputs_Inputs" xfId="5850" xr:uid="{5E001AD6-30DF-4949-8705-2A58193E9B0B}"/>
    <cellStyle name="s_DCFLBO Code_Celtic DCF Inputs_MTD" xfId="5851" xr:uid="{3347ED1C-1D1A-4D74-822D-FB4CA2EDC65D}"/>
    <cellStyle name="s_DCFLBO Code_Celtic DCF_Inputs" xfId="5852" xr:uid="{BA022B2D-B4C4-4134-9F40-D7F0BCAA4546}"/>
    <cellStyle name="s_DCFLBO Code_Celtic DCF_MTD" xfId="5853" xr:uid="{2C750F47-30C6-4D7C-863A-030DB2D92F12}"/>
    <cellStyle name="s_DCFLBO Code_Competitive Landscape" xfId="5854" xr:uid="{F0D1D6F4-76D9-40F0-A075-552F03B0EC99}"/>
    <cellStyle name="s_DCFLBO Code_Competitive Landscape_Inputs" xfId="5855" xr:uid="{31B5BCA1-05ED-4A50-9BA8-E3D75AA42D10}"/>
    <cellStyle name="s_DCFLBO Code_Competitive Landscape_MTD" xfId="5856" xr:uid="{CB17D4AA-3285-4540-93EE-A0E5215DA5F9}"/>
    <cellStyle name="s_DCFLBO Code_Comps" xfId="5857" xr:uid="{68B7EC24-5F5D-4F21-9DA5-E34B25041D3D}"/>
    <cellStyle name="s_DCFLBO Code_Comps (version 2)" xfId="5858" xr:uid="{96B4AD17-86D3-4122-837F-2B379E6F1C48}"/>
    <cellStyle name="s_DCFLBO Code_Comps (version 2)_Inputs" xfId="5859" xr:uid="{EA188CB8-BA65-4A36-B568-F9456ADBAE86}"/>
    <cellStyle name="s_DCFLBO Code_Comps (version 2)_MTD" xfId="5860" xr:uid="{3B7B72E3-5A78-4458-BDED-0090799CE5CC}"/>
    <cellStyle name="s_DCFLBO Code_Comps_Inputs" xfId="5861" xr:uid="{C38A2211-B27E-49F1-9F72-15B0CD2C1AE7}"/>
    <cellStyle name="s_DCFLBO Code_Comps_MTD" xfId="5862" xr:uid="{39055294-37F4-4E64-A6EF-3B2407DB5D99}"/>
    <cellStyle name="s_DCFLBO Code_Inputs" xfId="5863" xr:uid="{6D63C4F1-BBEF-41C5-BA89-1955637DFBDD}"/>
    <cellStyle name="s_DCFLBO Code_MTD" xfId="5864" xr:uid="{3CF80291-1B76-4F79-9CC2-86C673AA1511}"/>
    <cellStyle name="s_DCFLBO Code_New DCF 2-20-02" xfId="5865" xr:uid="{892F0412-988F-413C-AFBF-0DAF3B7EACFF}"/>
    <cellStyle name="s_DCFLBO Code_New DCF 2-20-02_Inputs" xfId="5866" xr:uid="{BB4D903D-68EE-4D78-B1F9-4963559B26E6}"/>
    <cellStyle name="s_DCFLBO Code_New DCF 2-20-02_MTD" xfId="5867" xr:uid="{88F69373-4E46-4F9A-B522-04AA704DD82F}"/>
    <cellStyle name="s_DCFLBO Code_Rolex-Timex" xfId="5868" xr:uid="{84A0C131-EFE5-4665-BF74-12777369F907}"/>
    <cellStyle name="s_DCFLBO Code_Rolex-Timex_Inputs" xfId="5869" xr:uid="{1C032D06-15D1-42DC-A761-76290761E3D2}"/>
    <cellStyle name="s_DCFLBO Code_Rolex-Timex_MTD" xfId="5870" xr:uid="{E7BFEBCC-E377-40EE-9A3F-DD58817FA5E9}"/>
    <cellStyle name="s_DCFLBO Code_Valuation Summary" xfId="5871" xr:uid="{877BCA3D-6B52-4BA7-96D6-B44B25AC93AC}"/>
    <cellStyle name="s_DCFLBO Code_Valuation Summary_Inputs" xfId="5872" xr:uid="{0E3EF6C7-0C31-4032-8B71-7179AA8654C1}"/>
    <cellStyle name="s_DCFLBO Code_Valuation Summary_MTD" xfId="5873" xr:uid="{C8E2DE69-68E2-4AD2-8BFC-C9A71C5D2E7F}"/>
    <cellStyle name="s_Deal" xfId="5874" xr:uid="{4BD7BD72-1CB8-459D-9017-CCD3A488295C}"/>
    <cellStyle name="s_Deal_1" xfId="5875" xr:uid="{0CDC1C44-AA72-4E12-9BBD-B42247CE0E3E}"/>
    <cellStyle name="s_Deal_1_Fairway financials v9" xfId="5876" xr:uid="{AAEB1F05-7401-468C-8B86-C973F4CBD901}"/>
    <cellStyle name="s_Deal_1_Fairway financials v9_Inputs" xfId="5877" xr:uid="{A71B96AD-140F-4922-A326-AF464AEBDE7D}"/>
    <cellStyle name="s_Deal_1_Fairway financials v9_MTD" xfId="5878" xr:uid="{FE60755C-0BDE-4D00-AAC9-1DF5E5ECB9D1}"/>
    <cellStyle name="s_Deal_1_Inputs" xfId="5879" xr:uid="{D9005C7D-F206-434B-A58C-012065B2032E}"/>
    <cellStyle name="s_Deal_1_Lima model v2" xfId="5880" xr:uid="{1B11F7ED-720C-4962-8779-6AF699A01ABF}"/>
    <cellStyle name="s_Deal_1_Lima model v2_Inputs" xfId="5881" xr:uid="{C9A5A616-C85A-4FA0-8243-32ABBB861580}"/>
    <cellStyle name="s_Deal_1_Lima model v2_MTD" xfId="5882" xr:uid="{E32188E5-EC50-4981-B53C-6F436555B58C}"/>
    <cellStyle name="s_Deal_1_MTD" xfId="5883" xr:uid="{C22BCB7D-0ED7-4B6D-8091-859358CC4C17}"/>
    <cellStyle name="s_Deal_1_Novare financials v13" xfId="5884" xr:uid="{C63D6805-78FA-4319-8FE3-E20FB1B6DB1A}"/>
    <cellStyle name="s_Deal_1_Novare financials v13_Inputs" xfId="5885" xr:uid="{60A58F52-B804-482B-8A2B-A4F70B7034B2}"/>
    <cellStyle name="s_Deal_1_Novare financials v13_MTD" xfId="5886" xr:uid="{B98F0983-48EA-418C-BF43-3B3F38D16F69}"/>
    <cellStyle name="s_Deal_2" xfId="5887" xr:uid="{F497E440-8731-4B6D-8B4A-56CBD1003E2F}"/>
    <cellStyle name="s_Deal_2_Fairway financials v9" xfId="5888" xr:uid="{E9167846-6391-495D-A5C8-25EB1B84A589}"/>
    <cellStyle name="s_Deal_2_Fairway financials v9_Inputs" xfId="5889" xr:uid="{C8252D59-F936-40E4-B56A-2222F52C7302}"/>
    <cellStyle name="s_Deal_2_Fairway financials v9_MTD" xfId="5890" xr:uid="{2A9EC700-92C6-43CA-BD8C-B954D954496B}"/>
    <cellStyle name="s_Deal_2_Inputs" xfId="5891" xr:uid="{6FF0E3BD-2A3B-4E18-BBC3-6A9799829532}"/>
    <cellStyle name="s_Deal_2_Lima model v2" xfId="5892" xr:uid="{D41AADA5-CEB6-418C-B680-6E9B91E9253C}"/>
    <cellStyle name="s_Deal_2_Lima model v2_Inputs" xfId="5893" xr:uid="{93F253EF-58AD-498C-BDE7-42F4308E8FE1}"/>
    <cellStyle name="s_Deal_2_Lima model v2_MTD" xfId="5894" xr:uid="{B6298F0B-BE5E-4E80-A516-956189AF082F}"/>
    <cellStyle name="s_Deal_2_MTD" xfId="5895" xr:uid="{4D8EF55A-C136-4C77-90CE-071ED2AA2789}"/>
    <cellStyle name="s_Deal_2_Novare financials v13" xfId="5896" xr:uid="{BCB0630A-EBF5-4FA9-A47A-7753E9A578AB}"/>
    <cellStyle name="s_Deal_2_Novare financials v13_Inputs" xfId="5897" xr:uid="{2685CA84-5646-4B3D-8824-7E4F9F04ACEA}"/>
    <cellStyle name="s_Deal_2_Novare financials v13_MTD" xfId="5898" xr:uid="{85DB516A-F084-4B0E-A88C-6D39EE84E863}"/>
    <cellStyle name="s_Deal_Inputs" xfId="5899" xr:uid="{D64B16D4-239B-49C0-845B-E46675B5EB78}"/>
    <cellStyle name="s_Deal_MTD" xfId="5900" xr:uid="{95D7D26C-AA7E-4813-8430-3461A435237D}"/>
    <cellStyle name="s_Dental (2)" xfId="5901" xr:uid="{AFFA31A1-B803-427A-97E3-2394A9A6B09F}"/>
    <cellStyle name="s_Dental (2)_1" xfId="5902" xr:uid="{A40DA3C2-44FE-4B42-9557-84435545960F}"/>
    <cellStyle name="s_Dental (2)_1_Fairway financials v9" xfId="5903" xr:uid="{F758BA3E-EFF8-49B1-8732-2445C89ED0E1}"/>
    <cellStyle name="s_Dental (2)_1_Fairway financials v9_Inputs" xfId="5904" xr:uid="{B6A0E1B2-B302-4B6C-9F14-DC03E4AA7AAD}"/>
    <cellStyle name="s_Dental (2)_1_Fairway financials v9_MTD" xfId="5905" xr:uid="{C9719E33-A2DC-416B-91A5-96799CD6EB25}"/>
    <cellStyle name="s_Dental (2)_1_Inputs" xfId="5906" xr:uid="{59E9ADC4-7EB2-4489-8E46-D102E10C99C4}"/>
    <cellStyle name="s_Dental (2)_1_Lima model v2" xfId="5907" xr:uid="{7FA857D1-CB6B-44C8-8798-E62B9879A153}"/>
    <cellStyle name="s_Dental (2)_1_Lima model v2_Inputs" xfId="5908" xr:uid="{6808E1BF-2860-4223-A728-BC6900656E76}"/>
    <cellStyle name="s_Dental (2)_1_Lima model v2_MTD" xfId="5909" xr:uid="{6012854E-F65C-4BAA-B3F6-6D8AEC8770E2}"/>
    <cellStyle name="s_Dental (2)_1_MTD" xfId="5910" xr:uid="{F59EB55B-5C7B-4F58-9D2E-36DAF3F7ADFD}"/>
    <cellStyle name="s_Dental (2)_1_Novare financials v13" xfId="5911" xr:uid="{33F45469-CF63-4CE3-BB26-9AFF52A13AA6}"/>
    <cellStyle name="s_Dental (2)_1_Novare financials v13_Inputs" xfId="5912" xr:uid="{C4C51D94-7864-4D48-B38C-51FE1B86B9C2}"/>
    <cellStyle name="s_Dental (2)_1_Novare financials v13_MTD" xfId="5913" xr:uid="{740126EF-FB74-4540-8D32-6922964C3A07}"/>
    <cellStyle name="s_Dental (2)_2" xfId="5914" xr:uid="{76D4396B-7BAD-46BE-9EDB-7FAD0B5EBDD8}"/>
    <cellStyle name="s_Dental (2)_2_Celtic DCF" xfId="5915" xr:uid="{7CD3E392-310C-437D-B415-B6B29AA75A0A}"/>
    <cellStyle name="s_Dental (2)_2_Celtic DCF Inputs" xfId="5916" xr:uid="{3CD56B1E-E63E-4225-9AFB-C486B2C81C48}"/>
    <cellStyle name="s_Dental (2)_2_Celtic DCF Inputs_Inputs" xfId="5917" xr:uid="{967B7513-0809-4F1D-82CD-3ED303212B10}"/>
    <cellStyle name="s_Dental (2)_2_Celtic DCF Inputs_MTD" xfId="5918" xr:uid="{E8FE22C9-CDC0-4F1B-B023-F96F59888CDC}"/>
    <cellStyle name="s_Dental (2)_2_Celtic DCF_Inputs" xfId="5919" xr:uid="{55D3D2F2-EA46-4E3C-A538-F813CDB2B98E}"/>
    <cellStyle name="s_Dental (2)_2_Celtic DCF_MTD" xfId="5920" xr:uid="{AD445B58-0816-4CED-A41E-A7936CDC09BB}"/>
    <cellStyle name="s_Dental (2)_2_Inputs" xfId="5921" xr:uid="{9EF13FDA-6712-4DA8-A106-DEDA745905D1}"/>
    <cellStyle name="s_Dental (2)_2_MTD" xfId="5922" xr:uid="{07DAD4F2-F861-47D5-AEF4-3976178FDDBC}"/>
    <cellStyle name="s_Dental (2)_2_Valuation Summary" xfId="5923" xr:uid="{8CAB3CEE-A761-47EC-8E39-E769449B043C}"/>
    <cellStyle name="s_Dental (2)_2_Valuation Summary_Inputs" xfId="5924" xr:uid="{C2EBD7AB-0869-4AED-9706-55296B50789C}"/>
    <cellStyle name="s_Dental (2)_2_Valuation Summary_MTD" xfId="5925" xr:uid="{3EE8BD9F-1542-49D8-922F-B31097F1CEEE}"/>
    <cellStyle name="s_Dental (2)_Fairway financials v9" xfId="5926" xr:uid="{24A4EEE5-665E-42B2-80EF-5497374F4DD5}"/>
    <cellStyle name="s_Dental (2)_Fairway financials v9_Inputs" xfId="5927" xr:uid="{50BD40CD-06B8-4EE4-9FEB-69FFCECE255C}"/>
    <cellStyle name="s_Dental (2)_Fairway financials v9_MTD" xfId="5928" xr:uid="{13F728F1-95B2-411C-B610-280B479B6648}"/>
    <cellStyle name="s_Dental (2)_Inputs" xfId="5929" xr:uid="{22BB4458-0252-4B2D-9EA5-0FC49C3F1699}"/>
    <cellStyle name="s_Dental (2)_Lima model v2" xfId="5930" xr:uid="{4E57478C-3758-43A1-9701-9DEB1B3871AE}"/>
    <cellStyle name="s_Dental (2)_Lima model v2_Inputs" xfId="5931" xr:uid="{5DEA8C9D-D069-40E8-A18D-178CFEBE096C}"/>
    <cellStyle name="s_Dental (2)_Lima model v2_MTD" xfId="5932" xr:uid="{70240010-D801-4090-8A66-9FC542A1E416}"/>
    <cellStyle name="s_Dental (2)_MTD" xfId="5933" xr:uid="{0E18664B-CBAF-4910-A471-82239418580B}"/>
    <cellStyle name="s_Dental (2)_Novare financials v13" xfId="5934" xr:uid="{D82BB58B-980E-4759-A9B8-6BACC38384C1}"/>
    <cellStyle name="s_Dental (2)_Novare financials v13_Inputs" xfId="5935" xr:uid="{ECBED010-9C72-437A-8881-759D0221E742}"/>
    <cellStyle name="s_Dental (2)_Novare financials v13_MTD" xfId="5936" xr:uid="{C6B34E70-1978-4BB0-994E-3646450C46D3}"/>
    <cellStyle name="s_Dilution" xfId="5937" xr:uid="{A3D02CB9-0DA7-4468-834E-8E21D28500FE}"/>
    <cellStyle name="s_Dilution_Fairway financials v9" xfId="5938" xr:uid="{33FFB16A-93A7-4AD1-9CC6-700BACE4307A}"/>
    <cellStyle name="s_Dilution_Fairway financials v9_Inputs" xfId="5939" xr:uid="{082BFE52-4C3E-4F38-AA19-5C8605E40641}"/>
    <cellStyle name="s_Dilution_Fairway financials v9_MTD" xfId="5940" xr:uid="{1A9EF8BD-24A0-4040-B95F-7965A5DEBF6A}"/>
    <cellStyle name="s_Dilution_Inputs" xfId="5941" xr:uid="{046D1EAA-4866-4CC9-A60B-BE429D19575D}"/>
    <cellStyle name="s_Dilution_Lima model v2" xfId="5942" xr:uid="{F0B32E9F-670A-4E58-8927-BD8D85361BF3}"/>
    <cellStyle name="s_Dilution_Lima model v2_Inputs" xfId="5943" xr:uid="{3C487994-AFD4-4E3C-B23F-8C024931AF67}"/>
    <cellStyle name="s_Dilution_Lima model v2_MTD" xfId="5944" xr:uid="{6C77837F-4810-4B90-ACE3-01EFD1FB7EAC}"/>
    <cellStyle name="s_Dilution_MTD" xfId="5945" xr:uid="{F6DA38E9-C5CE-446B-B13C-BB1D1EF76123}"/>
    <cellStyle name="s_Dilution_Novare financials v13" xfId="5946" xr:uid="{2F368082-D00A-41FD-8EB1-489D6A9F5A04}"/>
    <cellStyle name="s_Dilution_Novare financials v13_Inputs" xfId="5947" xr:uid="{67C7D6F5-25E4-4A25-AE1E-07B46787D963}"/>
    <cellStyle name="s_Dilution_Novare financials v13_MTD" xfId="5948" xr:uid="{679F612E-660B-41F1-8633-4300BD032E8F}"/>
    <cellStyle name="s_E (2)" xfId="5949" xr:uid="{5A7DF7AC-8736-4335-8137-CD6E30E29CF2}"/>
    <cellStyle name="s_E (2)_1" xfId="5950" xr:uid="{256CF9BA-17C4-489A-923D-22636FE4DEBC}"/>
    <cellStyle name="s_E (2)_1_Inputs" xfId="5951" xr:uid="{400D5066-E320-4F9B-872E-F37C297D9463}"/>
    <cellStyle name="s_E (2)_1_MTD" xfId="5952" xr:uid="{D938D1A2-3B6B-4740-A5BF-C30CCDC4B108}"/>
    <cellStyle name="s_E (2)_Fairway financials v9" xfId="5953" xr:uid="{61A15D9D-28E7-4F0B-9B8D-A01E88440681}"/>
    <cellStyle name="s_E (2)_Fairway financials v9_Inputs" xfId="5954" xr:uid="{D8CD962B-1E07-4B74-9965-6E3E06112A16}"/>
    <cellStyle name="s_E (2)_Fairway financials v9_MTD" xfId="5955" xr:uid="{AD29A297-9495-4C09-ABC7-B0B953907A94}"/>
    <cellStyle name="s_E (2)_Inputs" xfId="5956" xr:uid="{A19ED6D5-0A26-40A7-B056-8A27B62488AC}"/>
    <cellStyle name="s_E (2)_Lima model v2" xfId="5957" xr:uid="{411EDD8C-01FB-469B-8F73-CCBFEA9A919B}"/>
    <cellStyle name="s_E (2)_Lima model v2_Inputs" xfId="5958" xr:uid="{F2893CC4-5345-4CB7-B88A-0FE636D2AE3B}"/>
    <cellStyle name="s_E (2)_Lima model v2_MTD" xfId="5959" xr:uid="{D53D4FE8-A9EB-4B8E-B7F6-11F9FD568216}"/>
    <cellStyle name="s_E (2)_MTD" xfId="5960" xr:uid="{D89EE156-9B64-4217-B1F9-1E88F4463D0D}"/>
    <cellStyle name="s_E (2)_Novare financials v13" xfId="5961" xr:uid="{1FDA1293-F88A-45D0-A503-8B80E4C0C427}"/>
    <cellStyle name="s_E (2)_Novare financials v13_Inputs" xfId="5962" xr:uid="{F30BEDB7-5B63-4DC8-9598-913301ADE225}"/>
    <cellStyle name="s_E (2)_Novare financials v13_MTD" xfId="5963" xr:uid="{BCD127DF-FD81-4C5F-AF6D-2345084C02CA}"/>
    <cellStyle name="s_Earnings" xfId="5964" xr:uid="{6157B68D-4920-4FE3-9BE4-110A81646813}"/>
    <cellStyle name="s_Earnings (2)" xfId="5965" xr:uid="{EB1A3B52-5025-4422-A34B-E42C6BBD4D85}"/>
    <cellStyle name="s_Earnings (2)_1" xfId="5966" xr:uid="{FE0CC93F-86C3-42BF-B1F7-87FC3B387EA5}"/>
    <cellStyle name="s_Earnings (2)_1_Fairway financials v9" xfId="5967" xr:uid="{15FF3634-5769-4BA9-9029-D080E5164ACB}"/>
    <cellStyle name="s_Earnings (2)_1_Fairway financials v9_Inputs" xfId="5968" xr:uid="{6323A691-6FFD-4234-8CFA-A279C962B3A7}"/>
    <cellStyle name="s_Earnings (2)_1_Fairway financials v9_MTD" xfId="5969" xr:uid="{2D61EE98-2152-4A0D-AE43-739A696200FC}"/>
    <cellStyle name="s_Earnings (2)_1_Inputs" xfId="5970" xr:uid="{059D82D0-5E4F-48F3-9BB9-82648451028B}"/>
    <cellStyle name="s_Earnings (2)_1_Lima model v2" xfId="5971" xr:uid="{DDF52151-F5B5-4FC3-BEB6-9AFF897B24E5}"/>
    <cellStyle name="s_Earnings (2)_1_Lima model v2_Inputs" xfId="5972" xr:uid="{08131942-6999-4C9E-894E-F75699FDD92D}"/>
    <cellStyle name="s_Earnings (2)_1_Lima model v2_MTD" xfId="5973" xr:uid="{D139069B-51CA-436E-BF53-D8C6E4D4021A}"/>
    <cellStyle name="s_Earnings (2)_1_MTD" xfId="5974" xr:uid="{E9520636-7D2C-4C9D-95AF-57CC6954BCD5}"/>
    <cellStyle name="s_Earnings (2)_1_Novare financials v13" xfId="5975" xr:uid="{D4B2E4EC-5704-4DAC-B7DB-59F72EE47B87}"/>
    <cellStyle name="s_Earnings (2)_1_Novare financials v13_Inputs" xfId="5976" xr:uid="{96596FA0-6265-46A0-BB5B-C026735F537C}"/>
    <cellStyle name="s_Earnings (2)_1_Novare financials v13_MTD" xfId="5977" xr:uid="{A97068AE-FF01-4E83-9F8E-91F922B31406}"/>
    <cellStyle name="s_Earnings (2)_Fairway financials v9" xfId="5978" xr:uid="{364E11D6-482C-466F-B29E-2DA0ECB7874D}"/>
    <cellStyle name="s_Earnings (2)_Fairway financials v9_Inputs" xfId="5979" xr:uid="{3BDFF651-7ACF-4E76-96D7-8E5C81BD99C9}"/>
    <cellStyle name="s_Earnings (2)_Fairway financials v9_MTD" xfId="5980" xr:uid="{BCA0B652-660D-4CC3-BE31-82E0CE500644}"/>
    <cellStyle name="s_Earnings (2)_Inputs" xfId="5981" xr:uid="{B022CFFE-58EA-47DE-9A2D-E7159AE85D96}"/>
    <cellStyle name="s_Earnings (2)_Lima model v2" xfId="5982" xr:uid="{5CF1B8BB-E737-4D51-99D7-D86BACEA058C}"/>
    <cellStyle name="s_Earnings (2)_Lima model v2_Inputs" xfId="5983" xr:uid="{00A0E8CB-6E6E-47EA-894C-4A43738F0330}"/>
    <cellStyle name="s_Earnings (2)_Lima model v2_MTD" xfId="5984" xr:uid="{7A1A0D29-8304-4697-BBDF-2BCDED7C07F3}"/>
    <cellStyle name="s_Earnings (2)_MTD" xfId="5985" xr:uid="{FE11F925-3AED-40CA-AFC0-910C97AFC6D4}"/>
    <cellStyle name="s_Earnings (2)_Novare financials v13" xfId="5986" xr:uid="{3100D7D4-C498-4A25-A04D-1C6E59F3B5E2}"/>
    <cellStyle name="s_Earnings (2)_Novare financials v13_Inputs" xfId="5987" xr:uid="{604945EF-0DBA-4516-8792-1D353B9B3E99}"/>
    <cellStyle name="s_Earnings (2)_Novare financials v13_MTD" xfId="5988" xr:uid="{08E8EB0C-A15D-498F-9530-8B2B524C177B}"/>
    <cellStyle name="s_Earnings_1" xfId="5989" xr:uid="{B20611FE-FB31-4D2E-8DF2-8807FAADA775}"/>
    <cellStyle name="s_Earnings_1_Brenner" xfId="5990" xr:uid="{D8B99615-D49D-4198-A30D-BDB6495904B5}"/>
    <cellStyle name="s_Earnings_1_Brenner_Fairway financials v9" xfId="5991" xr:uid="{AB81F09A-7618-44CC-86A0-3A44515A8B7C}"/>
    <cellStyle name="s_Earnings_1_Brenner_Fairway financials v9_Inputs" xfId="5992" xr:uid="{372DBAE4-5DAF-4A16-A188-F2FE9F83C305}"/>
    <cellStyle name="s_Earnings_1_Brenner_Fairway financials v9_MTD" xfId="5993" xr:uid="{C1FDA810-FAF2-425F-B55F-3A9D842D51FC}"/>
    <cellStyle name="s_Earnings_1_Brenner_Inputs" xfId="5994" xr:uid="{4994E223-BFFA-48BC-93C3-5B8037F8FB95}"/>
    <cellStyle name="s_Earnings_1_Brenner_Lima model v2" xfId="5995" xr:uid="{1A036AB5-EECB-4A76-8D78-D989A251A461}"/>
    <cellStyle name="s_Earnings_1_Brenner_Lima model v2_Inputs" xfId="5996" xr:uid="{6F675FC1-FEFA-48D2-BA53-A8233696B118}"/>
    <cellStyle name="s_Earnings_1_Brenner_Lima model v2_MTD" xfId="5997" xr:uid="{EE368F35-97D8-4A20-9C6A-FADF1CA1284C}"/>
    <cellStyle name="s_Earnings_1_Brenner_MTD" xfId="5998" xr:uid="{D53F4404-C208-432B-BD62-BF9CCBBC0E8D}"/>
    <cellStyle name="s_Earnings_1_Brenner_Novare financials v13" xfId="5999" xr:uid="{3C6A827B-7F98-48E2-9F9E-B33A345D7557}"/>
    <cellStyle name="s_Earnings_1_Brenner_Novare financials v13_Inputs" xfId="6000" xr:uid="{876D4305-9465-4B80-AA15-172172860434}"/>
    <cellStyle name="s_Earnings_1_Brenner_Novare financials v13_MTD" xfId="6001" xr:uid="{337F0C73-2027-4B5D-92A1-610C1FBBDDA7}"/>
    <cellStyle name="s_Earnings_1_Fairway financials v9" xfId="6002" xr:uid="{C5AE5F1F-CD5A-4461-8BD5-33104EC2E948}"/>
    <cellStyle name="s_Earnings_1_Fairway financials v9_Inputs" xfId="6003" xr:uid="{3DCEE633-C52C-412E-A358-6C2D91DC8049}"/>
    <cellStyle name="s_Earnings_1_Fairway financials v9_MTD" xfId="6004" xr:uid="{AC09D3F2-942E-4D3B-A1C3-AC89D7768B67}"/>
    <cellStyle name="s_Earnings_1_Inputs" xfId="6005" xr:uid="{8DD0B36D-E8B5-41A3-BAAD-D0004706A26E}"/>
    <cellStyle name="s_Earnings_1_Lima model v2" xfId="6006" xr:uid="{1AE222F3-845E-4501-81E7-0B7E2826F320}"/>
    <cellStyle name="s_Earnings_1_Lima model v2_Inputs" xfId="6007" xr:uid="{977E40DA-AF6A-492B-AC7F-1BC36570EB9A}"/>
    <cellStyle name="s_Earnings_1_Lima model v2_MTD" xfId="6008" xr:uid="{27769927-E676-45A7-9B8B-5E202BFEFCB9}"/>
    <cellStyle name="s_Earnings_1_MTD" xfId="6009" xr:uid="{ED303BCC-434A-437F-8948-27CE1CEA197F}"/>
    <cellStyle name="s_Earnings_1_Novare financials v13" xfId="6010" xr:uid="{14EC7C50-8280-4541-AD4B-B0817E018B8D}"/>
    <cellStyle name="s_Earnings_1_Novare financials v13_Inputs" xfId="6011" xr:uid="{FC0BA78D-D841-48FC-B010-245D3D0E6100}"/>
    <cellStyle name="s_Earnings_1_Novare financials v13_MTD" xfId="6012" xr:uid="{01944C76-4558-4F30-86BD-08ED950D29FC}"/>
    <cellStyle name="s_Earnings_2" xfId="6013" xr:uid="{B011237E-3B5E-41E8-BEC0-C17AADD24F8D}"/>
    <cellStyle name="s_Earnings_2_Brenner" xfId="6014" xr:uid="{A2E9499F-BFD6-49BD-934A-DC6B448FDBA5}"/>
    <cellStyle name="s_Earnings_2_Brenner_Inputs" xfId="6015" xr:uid="{273B22DE-A1CE-4484-9FD3-EF48837B3F83}"/>
    <cellStyle name="s_Earnings_2_Brenner_MTD" xfId="6016" xr:uid="{BDBA63C3-5094-4F98-9AD9-96BB37F350D6}"/>
    <cellStyle name="s_Earnings_2_Fairway financials v9" xfId="6017" xr:uid="{4D2925E0-7107-4E21-8AE6-B51F7E5FD6A7}"/>
    <cellStyle name="s_Earnings_2_Fairway financials v9_Inputs" xfId="6018" xr:uid="{6FD50D51-0C0B-4388-BE34-62B333F530A3}"/>
    <cellStyle name="s_Earnings_2_Fairway financials v9_MTD" xfId="6019" xr:uid="{5EDA53B9-CD6F-47E7-83DF-63DDD534FF9B}"/>
    <cellStyle name="s_Earnings_2_Inputs" xfId="6020" xr:uid="{D69309DB-8746-4719-A5C3-A61AF5E7752E}"/>
    <cellStyle name="s_Earnings_2_Lima model v2" xfId="6021" xr:uid="{C6296021-654A-4839-9F5B-A8A2B47786F9}"/>
    <cellStyle name="s_Earnings_2_Lima model v2_Inputs" xfId="6022" xr:uid="{6A907B92-A639-4F84-BC53-8423CCF6EC38}"/>
    <cellStyle name="s_Earnings_2_Lima model v2_MTD" xfId="6023" xr:uid="{388E623B-65C1-4AFF-A89F-65017DD822E9}"/>
    <cellStyle name="s_Earnings_2_MTD" xfId="6024" xr:uid="{F87A9529-ADA7-4AEF-A677-3671D9D22C8C}"/>
    <cellStyle name="s_Earnings_2_Novare financials v13" xfId="6025" xr:uid="{5457340C-BD1A-4022-9EB2-8FB715A1C257}"/>
    <cellStyle name="s_Earnings_2_Novare financials v13_Inputs" xfId="6026" xr:uid="{585936E7-B369-4B6E-AF0C-A85F39B7ACA1}"/>
    <cellStyle name="s_Earnings_2_Novare financials v13_MTD" xfId="6027" xr:uid="{00D0A39F-F011-455C-90C5-B2C011D42BD4}"/>
    <cellStyle name="s_Earnings_Brenner" xfId="6028" xr:uid="{438F2A0A-FA3D-4928-9BFB-E3E8F22B5C58}"/>
    <cellStyle name="s_Earnings_Brenner_Fairway financials v9" xfId="6029" xr:uid="{9A29B42D-5EC4-42DD-A520-5D92B00D5F63}"/>
    <cellStyle name="s_Earnings_Brenner_Fairway financials v9_Inputs" xfId="6030" xr:uid="{71FD9431-B427-4803-9856-475015230577}"/>
    <cellStyle name="s_Earnings_Brenner_Fairway financials v9_MTD" xfId="6031" xr:uid="{CF6A7E11-C348-4149-A86E-A7691C80EB99}"/>
    <cellStyle name="s_Earnings_Brenner_Inputs" xfId="6032" xr:uid="{2D8DE511-7489-48C0-9E3A-61ECD0FD7549}"/>
    <cellStyle name="s_Earnings_Brenner_Lima model v2" xfId="6033" xr:uid="{EBFAEEA0-4540-4EC5-90B1-1C35479A183E}"/>
    <cellStyle name="s_Earnings_Brenner_Lima model v2_Inputs" xfId="6034" xr:uid="{0A2DE3B1-AAB5-4881-AA19-2D40E00E9380}"/>
    <cellStyle name="s_Earnings_Brenner_Lima model v2_MTD" xfId="6035" xr:uid="{19B5292F-1D5F-4692-9A06-1BE6D353404D}"/>
    <cellStyle name="s_Earnings_Brenner_MTD" xfId="6036" xr:uid="{0D170AC3-42D3-47F4-BC8D-F80FC7FB1890}"/>
    <cellStyle name="s_Earnings_Brenner_Novare financials v13" xfId="6037" xr:uid="{D561D5D9-815B-4DDB-B305-43FCBB6766C6}"/>
    <cellStyle name="s_Earnings_Brenner_Novare financials v13_Inputs" xfId="6038" xr:uid="{22284DA9-82FB-4FF5-B269-00C98D070AEC}"/>
    <cellStyle name="s_Earnings_Brenner_Novare financials v13_MTD" xfId="6039" xr:uid="{7B023F38-84C5-4758-ADD5-033729B0DC88}"/>
    <cellStyle name="s_Earnings_Inputs" xfId="6040" xr:uid="{9036238D-DFD6-4E28-8595-A50509A63541}"/>
    <cellStyle name="s_Earnings_MTD" xfId="6041" xr:uid="{BF7CFE24-9FBB-4887-B4C7-B394C3C6B953}"/>
    <cellStyle name="s_East Coast (2)" xfId="6042" xr:uid="{82D93315-5950-46BB-87D0-6B8BD252445B}"/>
    <cellStyle name="s_East Coast (2)_1" xfId="6043" xr:uid="{F623B0B4-F3F5-48DB-BB91-ACE46C6D6F7A}"/>
    <cellStyle name="s_East Coast (2)_1_Fairway financials v9" xfId="6044" xr:uid="{D503B658-C210-4C2A-B91A-D7F9F5269277}"/>
    <cellStyle name="s_East Coast (2)_1_Fairway financials v9_Inputs" xfId="6045" xr:uid="{6A347D56-1060-4054-87C8-529FEEA3EDE1}"/>
    <cellStyle name="s_East Coast (2)_1_Fairway financials v9_MTD" xfId="6046" xr:uid="{F00CC6ED-5BAC-48F7-80FA-38D661111A79}"/>
    <cellStyle name="s_East Coast (2)_1_Inputs" xfId="6047" xr:uid="{36217CDB-6F8F-4071-8693-42E11166DDB0}"/>
    <cellStyle name="s_East Coast (2)_1_Lima model v2" xfId="6048" xr:uid="{50331277-3E13-4530-A490-E6C127959F7F}"/>
    <cellStyle name="s_East Coast (2)_1_Lima model v2_Inputs" xfId="6049" xr:uid="{AE694FB7-3286-4160-B569-A336FCD75369}"/>
    <cellStyle name="s_East Coast (2)_1_Lima model v2_MTD" xfId="6050" xr:uid="{73242CDD-B8F7-4D0D-A766-FA8E81543942}"/>
    <cellStyle name="s_East Coast (2)_1_MTD" xfId="6051" xr:uid="{BB5247A5-90CF-4974-94FA-7ED429047080}"/>
    <cellStyle name="s_East Coast (2)_1_Novare financials v13" xfId="6052" xr:uid="{4DAFEB9B-83DF-40C6-A742-6D279A5296D8}"/>
    <cellStyle name="s_East Coast (2)_1_Novare financials v13_Inputs" xfId="6053" xr:uid="{44487F4A-9AC4-4CBA-A839-B11FDD89842A}"/>
    <cellStyle name="s_East Coast (2)_1_Novare financials v13_MTD" xfId="6054" xr:uid="{3E052E72-EAED-48F8-8DA3-B0308855B291}"/>
    <cellStyle name="s_East Coast (2)_2" xfId="6055" xr:uid="{56D520B1-51B0-4EF0-B7D7-5E6D368134BA}"/>
    <cellStyle name="s_East Coast (2)_2_Inputs" xfId="6056" xr:uid="{F6D0F8A6-1396-4891-8AC2-692E66DA23C8}"/>
    <cellStyle name="s_East Coast (2)_2_MTD" xfId="6057" xr:uid="{060E9DB4-DDDB-4E11-B23E-862F354397FB}"/>
    <cellStyle name="s_East Coast (2)_Fairway financials v9" xfId="6058" xr:uid="{4F4A54B4-F103-47E1-892F-9A99618479CC}"/>
    <cellStyle name="s_East Coast (2)_Fairway financials v9_Inputs" xfId="6059" xr:uid="{8B431D47-6012-40F3-8F0B-FE6535408EE0}"/>
    <cellStyle name="s_East Coast (2)_Fairway financials v9_MTD" xfId="6060" xr:uid="{9802FD08-F7FC-44B8-81BC-5D58F154A911}"/>
    <cellStyle name="s_East Coast (2)_Inputs" xfId="6061" xr:uid="{452AC062-CED8-489A-B37A-B117504E07B3}"/>
    <cellStyle name="s_East Coast (2)_Lima model v2" xfId="6062" xr:uid="{D86E3289-A978-46D1-B5E3-3B09B234E56D}"/>
    <cellStyle name="s_East Coast (2)_Lima model v2_Inputs" xfId="6063" xr:uid="{E9ADC8B2-95C9-4CE5-8B75-AADFDED78A67}"/>
    <cellStyle name="s_East Coast (2)_Lima model v2_MTD" xfId="6064" xr:uid="{8F9F8081-7A3F-4BF0-ADDA-0CCE456D7704}"/>
    <cellStyle name="s_East Coast (2)_MTD" xfId="6065" xr:uid="{09865C18-3A4C-46FC-B3D8-040EC75F00CB}"/>
    <cellStyle name="s_East Coast (2)_Novare financials v13" xfId="6066" xr:uid="{DB13A1E3-2176-48C4-B8FF-FDB239996B23}"/>
    <cellStyle name="s_East Coast (2)_Novare financials v13_Inputs" xfId="6067" xr:uid="{9DA8DEAA-816F-4C5D-B909-4C6FB6F4C455}"/>
    <cellStyle name="s_East Coast (2)_Novare financials v13_MTD" xfId="6068" xr:uid="{4404AE40-6384-4291-945C-959D564C8FB5}"/>
    <cellStyle name="s_Fairway financials v9" xfId="6069" xr:uid="{205EA9A5-D216-48DA-8411-8628E04A8EB4}"/>
    <cellStyle name="s_Fairway financials v9_Inputs" xfId="6070" xr:uid="{73CF84FB-53ED-4630-AC4C-6605B0CF4B1B}"/>
    <cellStyle name="s_Fairway financials v9_MTD" xfId="6071" xr:uid="{A461A3FA-178A-4789-841B-66B177F2FBF1}"/>
    <cellStyle name="s_Fin Graph" xfId="6072" xr:uid="{1A612EF0-9E96-4E12-93AD-F73656E77382}"/>
    <cellStyle name="s_Fin Graph_1" xfId="6073" xr:uid="{60693CDA-BE25-4E71-8B3F-5C80DF1862C3}"/>
    <cellStyle name="s_Fin Graph_1_Fairway financials v9" xfId="6074" xr:uid="{123D9D7A-4115-4135-9837-AD04AD057DFA}"/>
    <cellStyle name="s_Fin Graph_1_Fairway financials v9_Inputs" xfId="6075" xr:uid="{B09BFEC2-818A-4C1F-809F-8B50EA7D01D6}"/>
    <cellStyle name="s_Fin Graph_1_Fairway financials v9_MTD" xfId="6076" xr:uid="{CC585515-F466-4DB7-9751-AEEAAA1542EB}"/>
    <cellStyle name="s_Fin Graph_1_Inputs" xfId="6077" xr:uid="{3A38ED26-03E9-41B5-8224-6F6A31722DB8}"/>
    <cellStyle name="s_Fin Graph_1_Lima model v2" xfId="6078" xr:uid="{3A0BF9DD-7689-4AC6-96FA-157CA87CE423}"/>
    <cellStyle name="s_Fin Graph_1_Lima model v2_Inputs" xfId="6079" xr:uid="{B3AE3AF3-FF7A-464A-8FF0-43958419FC42}"/>
    <cellStyle name="s_Fin Graph_1_Lima model v2_MTD" xfId="6080" xr:uid="{58023D2F-69D1-4DF2-A375-1C2F74ED8949}"/>
    <cellStyle name="s_Fin Graph_1_MTD" xfId="6081" xr:uid="{1E865FBB-51DA-492D-AFE8-A0EFF79F213E}"/>
    <cellStyle name="s_Fin Graph_1_Novare financials v13" xfId="6082" xr:uid="{289D52DA-710E-432F-8B03-A21AC30434B1}"/>
    <cellStyle name="s_Fin Graph_1_Novare financials v13_Inputs" xfId="6083" xr:uid="{60C7FA47-0466-4A15-821B-25DD1A197885}"/>
    <cellStyle name="s_Fin Graph_1_Novare financials v13_MTD" xfId="6084" xr:uid="{D630FE67-7DC4-4918-8E47-682BB2B8C393}"/>
    <cellStyle name="s_Fin Graph_2" xfId="6085" xr:uid="{1A14C0A4-8827-4034-8EBD-8256A38DB3C5}"/>
    <cellStyle name="s_Fin Graph_2_Inputs" xfId="6086" xr:uid="{5B2C037F-BDE7-442D-865F-5790168C7F81}"/>
    <cellStyle name="s_Fin Graph_2_MTD" xfId="6087" xr:uid="{9DFC86E2-7712-4752-A797-04526E85E2D4}"/>
    <cellStyle name="s_Fin Graph_Fairway financials v9" xfId="6088" xr:uid="{3CB42E61-8590-4452-8B95-A9FF6A918AEE}"/>
    <cellStyle name="s_Fin Graph_Fairway financials v9_Inputs" xfId="6089" xr:uid="{7D3DD6FE-1101-4167-A864-12FA4675BB0C}"/>
    <cellStyle name="s_Fin Graph_Fairway financials v9_MTD" xfId="6090" xr:uid="{AD670C69-DE13-40F1-A3C0-9E7A356D8256}"/>
    <cellStyle name="s_Fin Graph_Inputs" xfId="6091" xr:uid="{EE921AF4-8599-4EAF-9550-678B02AC938E}"/>
    <cellStyle name="s_Fin Graph_Lima model v2" xfId="6092" xr:uid="{44CFA8F3-B6D7-4A3A-902D-604EA5FE04CD}"/>
    <cellStyle name="s_Fin Graph_Lima model v2_Inputs" xfId="6093" xr:uid="{CD0C0045-8A9C-4A0A-AB2F-AB74D8887081}"/>
    <cellStyle name="s_Fin Graph_Lima model v2_MTD" xfId="6094" xr:uid="{471C3ECD-F8F8-4174-A435-912F38789594}"/>
    <cellStyle name="s_Fin Graph_MTD" xfId="6095" xr:uid="{6642BDDE-6CE6-4DE1-870D-1DFB62CDFD74}"/>
    <cellStyle name="s_Fin Graph_Novare financials v13" xfId="6096" xr:uid="{7EE75BBA-71DD-4A38-9FC8-595EF3D58EF0}"/>
    <cellStyle name="s_Fin Graph_Novare financials v13_Inputs" xfId="6097" xr:uid="{6A8C060E-0202-4B63-AE2A-D2ABBCE5529C}"/>
    <cellStyle name="s_Fin Graph_Novare financials v13_MTD" xfId="6098" xr:uid="{9213F30C-9FE5-49C3-B89B-F330E59DB170}"/>
    <cellStyle name="s_Financials_B" xfId="6099" xr:uid="{E766183E-038A-43BF-A7DE-1FACE55585AF}"/>
    <cellStyle name="s_Financials_B_Fairway financials v9" xfId="6100" xr:uid="{9E97D19E-C81B-4D70-9345-CC816340E788}"/>
    <cellStyle name="s_Financials_B_Fairway financials v9_Inputs" xfId="6101" xr:uid="{7D476728-298E-4919-9678-B10C1B94C8DE}"/>
    <cellStyle name="s_Financials_B_Fairway financials v9_MTD" xfId="6102" xr:uid="{20E98F18-578A-40EC-AF13-B110CDF202CD}"/>
    <cellStyle name="s_Financials_B_Inputs" xfId="6103" xr:uid="{7963E391-D6F2-4360-A7B0-DFA841958462}"/>
    <cellStyle name="s_Financials_B_Lima model v2" xfId="6104" xr:uid="{8EAA5803-139B-4866-AEFF-E4DB803D7897}"/>
    <cellStyle name="s_Financials_B_Lima model v2_Inputs" xfId="6105" xr:uid="{8CA7B0FF-7C2C-4A1C-BF3D-CF1EF55B72B5}"/>
    <cellStyle name="s_Financials_B_Lima model v2_MTD" xfId="6106" xr:uid="{0F79892A-07E5-4493-87CE-E70D4CF6EDCD}"/>
    <cellStyle name="s_Financials_B_MTD" xfId="6107" xr:uid="{B91AE134-532E-42F0-B37C-463B5A667F74}"/>
    <cellStyle name="s_Financials_B_Novare financials v13" xfId="6108" xr:uid="{EFE997A2-0EA8-4BED-AC27-826F740844BF}"/>
    <cellStyle name="s_Financials_B_Novare financials v13_Inputs" xfId="6109" xr:uid="{823A35CA-22D5-4A15-9BC7-CF0044158309}"/>
    <cellStyle name="s_Financials_B_Novare financials v13_MTD" xfId="6110" xr:uid="{E8E08AEB-1D13-4736-B9BA-03CF666D5621}"/>
    <cellStyle name="s_Financials_T" xfId="6111" xr:uid="{3BA68E7E-3D7A-45F1-97F6-58D56D3135C1}"/>
    <cellStyle name="s_Financials_T_Fairway financials v9" xfId="6112" xr:uid="{19EA6EAD-AD14-4BB8-A76E-64B97B0135A1}"/>
    <cellStyle name="s_Financials_T_Fairway financials v9_Inputs" xfId="6113" xr:uid="{82262815-33C8-41CE-AE23-7FCF3EDF0925}"/>
    <cellStyle name="s_Financials_T_Fairway financials v9_MTD" xfId="6114" xr:uid="{79D16509-E536-4A76-AA19-971921A23438}"/>
    <cellStyle name="s_Financials_T_Inputs" xfId="6115" xr:uid="{6EC0E705-0D8E-4D5D-83D0-262026177991}"/>
    <cellStyle name="s_Financials_T_Lima model v2" xfId="6116" xr:uid="{BB0C0DF7-5AA3-4DBD-B522-58512722818E}"/>
    <cellStyle name="s_Financials_T_Lima model v2_Inputs" xfId="6117" xr:uid="{E2AFE2FC-6A60-4E11-BCB8-F2A2F31B36E2}"/>
    <cellStyle name="s_Financials_T_Lima model v2_MTD" xfId="6118" xr:uid="{8CCEE8BF-6BA1-45CE-853D-C43D3FF91124}"/>
    <cellStyle name="s_Financials_T_MTD" xfId="6119" xr:uid="{E32BB6A0-9015-4D07-82A8-77064B218390}"/>
    <cellStyle name="s_Financials_T_Novare financials v13" xfId="6120" xr:uid="{81564DBF-AB61-44FC-8D2F-742A67A5122E}"/>
    <cellStyle name="s_Financials_T_Novare financials v13_Inputs" xfId="6121" xr:uid="{B30C210B-B4B9-401C-B142-E850B2C9897A}"/>
    <cellStyle name="s_Financials_T_Novare financials v13_MTD" xfId="6122" xr:uid="{3DCD150B-8427-49F8-8349-17F061229C60}"/>
    <cellStyle name="s_Florida (2)" xfId="6123" xr:uid="{7A3E692E-7DFA-4878-8EBA-92EAAB267F3B}"/>
    <cellStyle name="s_Florida (2)_1" xfId="6124" xr:uid="{106D53D3-5531-4D22-98A1-FE41BF39BDA5}"/>
    <cellStyle name="s_Florida (2)_1_Fairway financials v9" xfId="6125" xr:uid="{9C578259-8698-40CB-849C-57024606F6F8}"/>
    <cellStyle name="s_Florida (2)_1_Fairway financials v9_Inputs" xfId="6126" xr:uid="{1ADD511C-0930-4486-817A-A5F55A471AC9}"/>
    <cellStyle name="s_Florida (2)_1_Fairway financials v9_MTD" xfId="6127" xr:uid="{4CCFD5A8-BEF0-4779-890D-52C05D0C3416}"/>
    <cellStyle name="s_Florida (2)_1_Inputs" xfId="6128" xr:uid="{D07C0565-36BE-4F78-BA35-59A88E9574EE}"/>
    <cellStyle name="s_Florida (2)_1_Lima model v2" xfId="6129" xr:uid="{90110F09-C060-4F91-A630-1EDE65A088C6}"/>
    <cellStyle name="s_Florida (2)_1_Lima model v2_Inputs" xfId="6130" xr:uid="{5E62B997-B736-4B7C-87AC-1A4912F70A33}"/>
    <cellStyle name="s_Florida (2)_1_Lima model v2_MTD" xfId="6131" xr:uid="{50844970-79FD-47D7-8E4F-4483D0612536}"/>
    <cellStyle name="s_Florida (2)_1_MTD" xfId="6132" xr:uid="{1A387576-EBB1-4C98-9AC1-4B959AE6B994}"/>
    <cellStyle name="s_Florida (2)_1_Novare financials v13" xfId="6133" xr:uid="{7EE4FFA9-A3EC-42D2-A6A9-B3B93780C993}"/>
    <cellStyle name="s_Florida (2)_1_Novare financials v13_Inputs" xfId="6134" xr:uid="{F2B59E23-7C59-4604-8B79-FAF03F4F531E}"/>
    <cellStyle name="s_Florida (2)_1_Novare financials v13_MTD" xfId="6135" xr:uid="{94473E89-5E87-42FB-BD0F-8B7E498D4389}"/>
    <cellStyle name="s_Florida (2)_2" xfId="6136" xr:uid="{B34F2941-ACBC-4D1C-AD13-6C45E04AFACF}"/>
    <cellStyle name="s_Florida (2)_2_Inputs" xfId="6137" xr:uid="{7606753B-B67F-40F5-9898-65318D12FBBA}"/>
    <cellStyle name="s_Florida (2)_2_MTD" xfId="6138" xr:uid="{81D738BE-7142-450B-B8F6-339A7ADD6771}"/>
    <cellStyle name="s_Florida (2)_Fairway financials v9" xfId="6139" xr:uid="{61028027-D607-4855-BBCE-39D2512C4F15}"/>
    <cellStyle name="s_Florida (2)_Fairway financials v9_Inputs" xfId="6140" xr:uid="{E5288649-B75C-4C7F-8084-60D77E123DD8}"/>
    <cellStyle name="s_Florida (2)_Fairway financials v9_MTD" xfId="6141" xr:uid="{539677DF-A48A-4B1A-AE93-C7FDC5967B23}"/>
    <cellStyle name="s_Florida (2)_Inputs" xfId="6142" xr:uid="{8B17F283-162D-4501-A8E6-1C9187B32175}"/>
    <cellStyle name="s_Florida (2)_Lima model v2" xfId="6143" xr:uid="{ACADF1F2-8CFD-4AE2-9B96-BB206C27BCCA}"/>
    <cellStyle name="s_Florida (2)_Lima model v2_Inputs" xfId="6144" xr:uid="{E76782A6-3D8A-41AC-8ACB-9B8D4C1F8B37}"/>
    <cellStyle name="s_Florida (2)_Lima model v2_MTD" xfId="6145" xr:uid="{5C3351C3-1815-45A1-966B-7D02466E4953}"/>
    <cellStyle name="s_Florida (2)_MTD" xfId="6146" xr:uid="{BD461A90-F450-464E-A4B3-B202A36C85EF}"/>
    <cellStyle name="s_Florida (2)_Novare financials v13" xfId="6147" xr:uid="{4BB58994-C9F2-4891-9A1F-5C44DC16A4A0}"/>
    <cellStyle name="s_Florida (2)_Novare financials v13_Inputs" xfId="6148" xr:uid="{A4D50759-8924-48EF-97DC-7191D9302F6B}"/>
    <cellStyle name="s_Florida (2)_Novare financials v13_MTD" xfId="6149" xr:uid="{D6BCF0A7-0706-40BF-B7D8-06934C9929DE}"/>
    <cellStyle name="s_G" xfId="6150" xr:uid="{9C8077B8-9A24-4853-AF59-286798A28BF7}"/>
    <cellStyle name="s_G_1" xfId="6151" xr:uid="{D26CC934-7C9B-409B-8D5D-FEE56367EB44}"/>
    <cellStyle name="s_G_1_Inputs" xfId="6152" xr:uid="{8DE4BC13-7805-4B54-A621-32A2D249B893}"/>
    <cellStyle name="s_G_1_MTD" xfId="6153" xr:uid="{FED181A5-43F8-4BD6-A940-1CA5BEBAD2C0}"/>
    <cellStyle name="s_G_Fairway financials v9" xfId="6154" xr:uid="{5C20A9C6-8227-4A81-A1F8-7614F0F2DA6A}"/>
    <cellStyle name="s_G_Fairway financials v9_Inputs" xfId="6155" xr:uid="{BC9AD6F9-ED9D-4E72-86C4-E9AE1984F167}"/>
    <cellStyle name="s_G_Fairway financials v9_MTD" xfId="6156" xr:uid="{2ADB327A-56C2-4C8C-8262-87A01BAAF4A1}"/>
    <cellStyle name="s_G_Inputs" xfId="6157" xr:uid="{E503DBDD-4962-4D92-BE85-E9E035CB80E1}"/>
    <cellStyle name="s_G_Lima model v2" xfId="6158" xr:uid="{06DC9FBC-A8D1-47AC-AC13-4B07C81C9926}"/>
    <cellStyle name="s_G_Lima model v2_Inputs" xfId="6159" xr:uid="{3850AF8E-4C14-4B37-A603-E575F1808092}"/>
    <cellStyle name="s_G_Lima model v2_MTD" xfId="6160" xr:uid="{E55FA8AF-030A-48B1-91C8-E5611F5031C1}"/>
    <cellStyle name="s_G_MTD" xfId="6161" xr:uid="{31E8365F-4AAE-4445-A25D-ADA4D0AE6823}"/>
    <cellStyle name="s_G_Novare financials v13" xfId="6162" xr:uid="{74CA41A8-CAF9-48A4-8109-0DEFAA656E0B}"/>
    <cellStyle name="s_G_Novare financials v13_Inputs" xfId="6163" xr:uid="{B8C7AEAF-1A0A-4C55-AC21-7B440F3BA0CD}"/>
    <cellStyle name="s_G_Novare financials v13_MTD" xfId="6164" xr:uid="{BE3C4959-7E39-4A99-939B-229009314E79}"/>
    <cellStyle name="s_Georgia (2)" xfId="6165" xr:uid="{7AD6B0EE-84DF-4F49-956A-CF3B00C8BD45}"/>
    <cellStyle name="s_Georgia (2)_1" xfId="6166" xr:uid="{7FEE32D6-6B40-490E-90D3-4C32687FB59A}"/>
    <cellStyle name="s_Georgia (2)_1_Fairway financials v9" xfId="6167" xr:uid="{7895DB2A-A47F-43C0-8DAE-52531E8FDAAC}"/>
    <cellStyle name="s_Georgia (2)_1_Fairway financials v9_Inputs" xfId="6168" xr:uid="{13AA78EA-FC48-4B84-807D-7C14F2390C86}"/>
    <cellStyle name="s_Georgia (2)_1_Fairway financials v9_MTD" xfId="6169" xr:uid="{B94E4B08-E0B8-44C0-9BA1-217E53DF4DF5}"/>
    <cellStyle name="s_Georgia (2)_1_Inputs" xfId="6170" xr:uid="{83426928-9ED5-4A73-9A05-A09AE798A3C6}"/>
    <cellStyle name="s_Georgia (2)_1_Lima model v2" xfId="6171" xr:uid="{00209EE9-5270-4AAD-A762-59264D56A99C}"/>
    <cellStyle name="s_Georgia (2)_1_Lima model v2_Inputs" xfId="6172" xr:uid="{7317BEAE-47DC-4256-A47A-8DDEF846C3FD}"/>
    <cellStyle name="s_Georgia (2)_1_Lima model v2_MTD" xfId="6173" xr:uid="{F7AC56D1-C4C5-4CFA-A0EB-D782D4AD0ECC}"/>
    <cellStyle name="s_Georgia (2)_1_MTD" xfId="6174" xr:uid="{F4F0B123-9EA5-4600-ABB0-D55886EADA01}"/>
    <cellStyle name="s_Georgia (2)_1_Novare financials v13" xfId="6175" xr:uid="{692A7F86-E482-4709-8E46-3C07385EF651}"/>
    <cellStyle name="s_Georgia (2)_1_Novare financials v13_Inputs" xfId="6176" xr:uid="{88D4F138-A7DF-4DE8-8348-2DA8574B30CC}"/>
    <cellStyle name="s_Georgia (2)_1_Novare financials v13_MTD" xfId="6177" xr:uid="{B0EFB3A0-753F-489F-A306-1E44A98D1B22}"/>
    <cellStyle name="s_Georgia (2)_Fairway financials v9" xfId="6178" xr:uid="{0D9FF7B1-1B21-4E40-BFE8-78D470BA97AD}"/>
    <cellStyle name="s_Georgia (2)_Fairway financials v9_Inputs" xfId="6179" xr:uid="{3F784407-47D1-496B-8E77-06979E37AC9F}"/>
    <cellStyle name="s_Georgia (2)_Fairway financials v9_MTD" xfId="6180" xr:uid="{B1000EEA-5BF2-4CE6-8A2B-E7C6E23A5081}"/>
    <cellStyle name="s_Georgia (2)_Inputs" xfId="6181" xr:uid="{243E02B3-6358-40A6-B4AC-6F7743487CD9}"/>
    <cellStyle name="s_Georgia (2)_Lima model v2" xfId="6182" xr:uid="{16030D6F-98D1-4C81-B39B-409E092BA79E}"/>
    <cellStyle name="s_Georgia (2)_Lima model v2_Inputs" xfId="6183" xr:uid="{1A19084B-DE05-46E1-99E4-832E966B7FD5}"/>
    <cellStyle name="s_Georgia (2)_Lima model v2_MTD" xfId="6184" xr:uid="{12B1213E-73BF-4355-A695-76155F835617}"/>
    <cellStyle name="s_Georgia (2)_MTD" xfId="6185" xr:uid="{82E458E6-74A1-4F9F-A0F7-2034939C21A5}"/>
    <cellStyle name="s_Georgia (2)_Novare financials v13" xfId="6186" xr:uid="{04CE1221-458A-41A4-8FDB-2654C86BCD0A}"/>
    <cellStyle name="s_Georgia (2)_Novare financials v13_Inputs" xfId="6187" xr:uid="{355B0C88-8807-4DC7-B9C5-2D587BFB4190}"/>
    <cellStyle name="s_Georgia (2)_Novare financials v13_MTD" xfId="6188" xr:uid="{81526842-8503-41AD-BE62-1F8E11999F37}"/>
    <cellStyle name="s_Grouse+Pelican" xfId="6189" xr:uid="{A1786CE6-D9AB-4792-BB55-BB8A46D34151}"/>
    <cellStyle name="s_Grouse+Pelican_Inputs" xfId="6190" xr:uid="{F4AD25E6-943D-41E4-B7DE-F12967EBC960}"/>
    <cellStyle name="s_Grouse+Pelican_MTD" xfId="6191" xr:uid="{25221BB6-C8CD-440D-B4FC-AA8B2DC59EF7}"/>
    <cellStyle name="s_Hard Rock" xfId="6192" xr:uid="{F611D562-F0E9-4D21-A18A-14232393FE65}"/>
    <cellStyle name="s_Hard Rock (2)" xfId="6193" xr:uid="{9FFE4E28-3EFE-4BAB-BA5E-407431FCA6F5}"/>
    <cellStyle name="s_Hard Rock (2)_1" xfId="6194" xr:uid="{B6D7168F-1A95-4511-A741-8978D389CD55}"/>
    <cellStyle name="s_Hard Rock (2)_1_Fairway financials v9" xfId="6195" xr:uid="{49A0BE66-AA0F-4AA3-80D8-B6AC09E6262F}"/>
    <cellStyle name="s_Hard Rock (2)_1_Fairway financials v9_Inputs" xfId="6196" xr:uid="{9A3AB2DF-4910-45BF-9616-A9189E785E5D}"/>
    <cellStyle name="s_Hard Rock (2)_1_Fairway financials v9_MTD" xfId="6197" xr:uid="{E795A070-5D93-4A3E-857B-CACE02C6394B}"/>
    <cellStyle name="s_Hard Rock (2)_1_Inputs" xfId="6198" xr:uid="{CD97AFF0-CB07-4FCF-A7A4-3DAE1E501FF7}"/>
    <cellStyle name="s_Hard Rock (2)_1_Lima model v2" xfId="6199" xr:uid="{BF0A9786-46AC-4AE1-85B1-F441808DBD22}"/>
    <cellStyle name="s_Hard Rock (2)_1_Lima model v2_Inputs" xfId="6200" xr:uid="{EAD66ED5-3A9C-4A2F-A327-D5F971FFA3D0}"/>
    <cellStyle name="s_Hard Rock (2)_1_Lima model v2_MTD" xfId="6201" xr:uid="{E66ADAF3-D167-46AD-A358-6565E2577BD4}"/>
    <cellStyle name="s_Hard Rock (2)_1_MTD" xfId="6202" xr:uid="{DCE69236-F1EA-4E66-B3B4-E243F95A31A8}"/>
    <cellStyle name="s_Hard Rock (2)_1_Novare financials v13" xfId="6203" xr:uid="{195C6C6F-CC4D-46F7-87A4-E7CAB15391D5}"/>
    <cellStyle name="s_Hard Rock (2)_1_Novare financials v13_Inputs" xfId="6204" xr:uid="{CC9E7FF5-B8DB-4966-900C-0350274D15DA}"/>
    <cellStyle name="s_Hard Rock (2)_1_Novare financials v13_MTD" xfId="6205" xr:uid="{7D3282B0-A5F7-400E-87A0-0A6B97AA0F55}"/>
    <cellStyle name="s_Hard Rock (2)_Celtic DCF" xfId="6206" xr:uid="{F59292A3-DFA4-45F8-911D-7E7A4F244126}"/>
    <cellStyle name="s_Hard Rock (2)_Celtic DCF Inputs" xfId="6207" xr:uid="{15A6D1E5-AB5F-480A-A4F2-17A008E6CE19}"/>
    <cellStyle name="s_Hard Rock (2)_Celtic DCF Inputs_Inputs" xfId="6208" xr:uid="{2D197746-E80D-48DE-A79B-9B5D61FBB5E1}"/>
    <cellStyle name="s_Hard Rock (2)_Celtic DCF Inputs_MTD" xfId="6209" xr:uid="{3FD02A76-AD57-4BA9-A4A5-CED53B3DEDCB}"/>
    <cellStyle name="s_Hard Rock (2)_Celtic DCF_Inputs" xfId="6210" xr:uid="{0C2DF222-F6C5-4C18-8F74-B1F93A585B21}"/>
    <cellStyle name="s_Hard Rock (2)_Celtic DCF_MTD" xfId="6211" xr:uid="{77E471E7-9119-4159-954C-CC4F9A7C0F1B}"/>
    <cellStyle name="s_Hard Rock (2)_Inputs" xfId="6212" xr:uid="{000845E1-5E46-41F1-B835-A9F605EDE5A5}"/>
    <cellStyle name="s_Hard Rock (2)_MTD" xfId="6213" xr:uid="{5F053C88-FB73-4D7B-AA7D-028DA467DDC6}"/>
    <cellStyle name="s_Hard Rock (2)_Valuation Summary" xfId="6214" xr:uid="{64668E51-C6B8-4EF4-B679-7D60565D2700}"/>
    <cellStyle name="s_Hard Rock (2)_Valuation Summary_Inputs" xfId="6215" xr:uid="{E8C52036-A3D1-4CF4-BCF4-F0E68D22E545}"/>
    <cellStyle name="s_Hard Rock (2)_Valuation Summary_MTD" xfId="6216" xr:uid="{9A330CBC-B1F5-4CA4-B1B6-868DB8BE405E}"/>
    <cellStyle name="s_Hard Rock_1" xfId="6217" xr:uid="{392738DB-75E0-411E-B367-6F348055A3A1}"/>
    <cellStyle name="s_Hard Rock_1_Celtic DCF" xfId="6218" xr:uid="{3D5D0546-96E4-484D-BC8B-19FE776BA065}"/>
    <cellStyle name="s_Hard Rock_1_Celtic DCF Inputs" xfId="6219" xr:uid="{C724FA7F-2B95-41BD-A4FD-BDEBB19F6C05}"/>
    <cellStyle name="s_Hard Rock_1_Celtic DCF Inputs_Inputs" xfId="6220" xr:uid="{E4E87625-F4BD-499A-9EE3-7CD2B4E82A7B}"/>
    <cellStyle name="s_Hard Rock_1_Celtic DCF Inputs_MTD" xfId="6221" xr:uid="{18C7AAA6-B14B-4DC1-A498-90490CAC48DD}"/>
    <cellStyle name="s_Hard Rock_1_Celtic DCF_Inputs" xfId="6222" xr:uid="{832CAF51-A8B5-4D34-B863-3EA93E9F6F06}"/>
    <cellStyle name="s_Hard Rock_1_Celtic DCF_MTD" xfId="6223" xr:uid="{02F58BF1-996C-4276-B1E4-3DCE1713CB44}"/>
    <cellStyle name="s_Hard Rock_1_Fairway financials v9" xfId="6224" xr:uid="{A544D7F1-1783-44E4-B33F-A6C6DCA23886}"/>
    <cellStyle name="s_Hard Rock_1_Fairway financials v9_Inputs" xfId="6225" xr:uid="{74DAFD1A-5E5B-401A-A774-D2A71D458F6C}"/>
    <cellStyle name="s_Hard Rock_1_Fairway financials v9_MTD" xfId="6226" xr:uid="{329FA715-3B83-4A94-8510-EFC5ED691466}"/>
    <cellStyle name="s_Hard Rock_1_Inputs" xfId="6227" xr:uid="{95974946-1102-43F8-8454-35F2FA648729}"/>
    <cellStyle name="s_Hard Rock_1_Lima model v2" xfId="6228" xr:uid="{4F345683-3F8C-4613-9C6E-98171CDEF981}"/>
    <cellStyle name="s_Hard Rock_1_Lima model v2_Inputs" xfId="6229" xr:uid="{7C384F3A-57F2-4534-B4D9-E4999700BB30}"/>
    <cellStyle name="s_Hard Rock_1_Lima model v2_MTD" xfId="6230" xr:uid="{8C6F7DFC-1C6F-4F05-95E8-02C148F7297A}"/>
    <cellStyle name="s_Hard Rock_1_MTD" xfId="6231" xr:uid="{BE314F1A-0270-4094-B0BB-7E15106689E1}"/>
    <cellStyle name="s_Hard Rock_1_Novare financials v13" xfId="6232" xr:uid="{2B3CA6EB-DA26-4928-A6FA-8514062F4563}"/>
    <cellStyle name="s_Hard Rock_1_Novare financials v13_Inputs" xfId="6233" xr:uid="{C52DFD73-65AF-4F2A-8D21-22309E6DA773}"/>
    <cellStyle name="s_Hard Rock_1_Novare financials v13_MTD" xfId="6234" xr:uid="{DF0B108A-66F2-492F-8038-8C9F68735A28}"/>
    <cellStyle name="s_Hard Rock_1_Valuation Summary" xfId="6235" xr:uid="{C4C90F1F-6113-4A38-82FE-8A212CF74CAE}"/>
    <cellStyle name="s_Hard Rock_1_Valuation Summary_Inputs" xfId="6236" xr:uid="{5F5AE064-5E74-48EC-B6BA-F0E3D431A6C8}"/>
    <cellStyle name="s_Hard Rock_1_Valuation Summary_MTD" xfId="6237" xr:uid="{D0F43DA8-3BFE-4E40-B1E4-5A43FE07C8A9}"/>
    <cellStyle name="s_Hard Rock_2" xfId="6238" xr:uid="{E6A44532-5414-4F01-A0B1-1F6478228558}"/>
    <cellStyle name="s_Hard Rock_2_Fairway financials v9" xfId="6239" xr:uid="{5B6224D1-434E-4C0E-8D25-A11648385686}"/>
    <cellStyle name="s_Hard Rock_2_Fairway financials v9_Inputs" xfId="6240" xr:uid="{67312E36-DB36-4AEF-B08B-0038DB5FE682}"/>
    <cellStyle name="s_Hard Rock_2_Fairway financials v9_MTD" xfId="6241" xr:uid="{9B03AC61-DD0D-4381-89C2-902FD50A7BFC}"/>
    <cellStyle name="s_Hard Rock_2_Inputs" xfId="6242" xr:uid="{F2AF4D7D-0C48-40B0-85A1-7754F53B8C73}"/>
    <cellStyle name="s_Hard Rock_2_Lima model v2" xfId="6243" xr:uid="{CF2CC7B4-BE95-44EB-B27F-C6C4F339FBF7}"/>
    <cellStyle name="s_Hard Rock_2_Lima model v2_Inputs" xfId="6244" xr:uid="{A5C5EBC1-CACF-445A-982F-5FAF282D1E94}"/>
    <cellStyle name="s_Hard Rock_2_Lima model v2_MTD" xfId="6245" xr:uid="{A8F5DE12-6576-4AEA-B6A9-5C11814A16B5}"/>
    <cellStyle name="s_Hard Rock_2_MTD" xfId="6246" xr:uid="{F98BF24C-CC43-4167-B86E-FF91FB46FC40}"/>
    <cellStyle name="s_Hard Rock_2_Novare financials v13" xfId="6247" xr:uid="{95AC0074-7EDD-400B-A75A-1BD14C33CDBD}"/>
    <cellStyle name="s_Hard Rock_2_Novare financials v13_Inputs" xfId="6248" xr:uid="{358289B5-E510-4063-A706-F9BAFD347A95}"/>
    <cellStyle name="s_Hard Rock_2_Novare financials v13_MTD" xfId="6249" xr:uid="{F3912EA2-DA52-4944-ABD8-606BEBD32DAB}"/>
    <cellStyle name="s_Hard Rock_Fairway financials v9" xfId="6250" xr:uid="{B29A38E2-2B1A-4643-B39A-49034FC29BDB}"/>
    <cellStyle name="s_Hard Rock_Fairway financials v9_Inputs" xfId="6251" xr:uid="{3B14767B-CD09-4839-BD8B-AF96AB72DCE9}"/>
    <cellStyle name="s_Hard Rock_Fairway financials v9_MTD" xfId="6252" xr:uid="{FDD87D41-AF9F-40A7-8D51-DF9DA3DCA55B}"/>
    <cellStyle name="s_Hard Rock_Inputs" xfId="6253" xr:uid="{0C8EDB4C-DBC5-44E9-858C-B602E94DF944}"/>
    <cellStyle name="s_Hard Rock_Lima model v2" xfId="6254" xr:uid="{12735BD2-9266-45F9-950F-6CEF4AD1429C}"/>
    <cellStyle name="s_Hard Rock_Lima model v2_Inputs" xfId="6255" xr:uid="{842BC2AC-7B00-424E-8F37-31B855FF1E9F}"/>
    <cellStyle name="s_Hard Rock_Lima model v2_MTD" xfId="6256" xr:uid="{4A308AD3-3136-4E2E-8FCE-5AA5746E16E9}"/>
    <cellStyle name="s_Hard Rock_MTD" xfId="6257" xr:uid="{823724C1-28C8-43C0-84F8-32300C4613CE}"/>
    <cellStyle name="s_Hard Rock_Novare financials v13" xfId="6258" xr:uid="{B72A7A49-788D-4937-8184-6E6F97BBC8CC}"/>
    <cellStyle name="s_Hard Rock_Novare financials v13_Inputs" xfId="6259" xr:uid="{FAC023D5-5FEB-4056-A17A-1CB80732E610}"/>
    <cellStyle name="s_Hard Rock_Novare financials v13_MTD" xfId="6260" xr:uid="{DC387FE5-5571-4DBB-BFA5-01BBBB565831}"/>
    <cellStyle name="s_HardInc " xfId="6261" xr:uid="{E2E02348-4C14-438B-A87D-C4E6EC6E3D8C}"/>
    <cellStyle name="s_HardInc  (2)" xfId="6262" xr:uid="{9E8E2FF6-9030-443F-ABC2-69160831C448}"/>
    <cellStyle name="s_HardInc  (2)_1" xfId="6263" xr:uid="{02DCBB37-D332-4BAE-BFD9-0DB655A834A7}"/>
    <cellStyle name="s_HardInc  (2)_1_Fairway financials v9" xfId="6264" xr:uid="{AD8FE94F-8756-4AFC-A99A-FF51B19CCCD3}"/>
    <cellStyle name="s_HardInc  (2)_1_Fairway financials v9_Inputs" xfId="6265" xr:uid="{BCA89E12-9F7C-4A84-B60B-B3FFC9E53C99}"/>
    <cellStyle name="s_HardInc  (2)_1_Fairway financials v9_MTD" xfId="6266" xr:uid="{C2255247-475D-4932-85C3-44399FCB4CB3}"/>
    <cellStyle name="s_HardInc  (2)_1_Inputs" xfId="6267" xr:uid="{33A63C2D-47BF-42E7-950B-CAFDF17FF61C}"/>
    <cellStyle name="s_HardInc  (2)_1_Lima model v2" xfId="6268" xr:uid="{FD233A64-FA71-4D92-9C8F-FCBC674511AA}"/>
    <cellStyle name="s_HardInc  (2)_1_Lima model v2_Inputs" xfId="6269" xr:uid="{49030498-6007-426D-859B-188FB4916ABA}"/>
    <cellStyle name="s_HardInc  (2)_1_Lima model v2_MTD" xfId="6270" xr:uid="{672F54A9-9CF8-4D82-B71D-78E77C8B900A}"/>
    <cellStyle name="s_HardInc  (2)_1_MTD" xfId="6271" xr:uid="{D7206A14-505A-44A0-8D20-97923BF0690F}"/>
    <cellStyle name="s_HardInc  (2)_1_Novare financials v13" xfId="6272" xr:uid="{3C5D334C-5D2F-4B7B-8EED-4DF4A6483D98}"/>
    <cellStyle name="s_HardInc  (2)_1_Novare financials v13_Inputs" xfId="6273" xr:uid="{B57485E6-6EF2-47F8-8884-EBEE24E3DADB}"/>
    <cellStyle name="s_HardInc  (2)_1_Novare financials v13_MTD" xfId="6274" xr:uid="{E0F80828-6352-4968-8F25-6520B4CAE4CA}"/>
    <cellStyle name="s_HardInc  (2)_2" xfId="6275" xr:uid="{8AC41054-4CF7-404F-AD88-C1F97E552E6B}"/>
    <cellStyle name="s_HardInc  (2)_2_Fairway financials v9" xfId="6276" xr:uid="{1E5BF743-7903-4AE0-A149-873A9C3564A5}"/>
    <cellStyle name="s_HardInc  (2)_2_Fairway financials v9_Inputs" xfId="6277" xr:uid="{112E1ED6-210A-4D26-80B2-608C7ADED959}"/>
    <cellStyle name="s_HardInc  (2)_2_Fairway financials v9_MTD" xfId="6278" xr:uid="{359FDCBE-E57E-47F9-8F65-1D59C56A2471}"/>
    <cellStyle name="s_HardInc  (2)_2_Inputs" xfId="6279" xr:uid="{55746FF2-2934-4206-9997-D9250729F613}"/>
    <cellStyle name="s_HardInc  (2)_2_Lima model v2" xfId="6280" xr:uid="{2354F55C-3525-494F-81F5-FBEE1DBFF60C}"/>
    <cellStyle name="s_HardInc  (2)_2_Lima model v2_Inputs" xfId="6281" xr:uid="{671C8FD3-3DDF-48BA-8CA4-C508AA9E6484}"/>
    <cellStyle name="s_HardInc  (2)_2_Lima model v2_MTD" xfId="6282" xr:uid="{6FE1374A-A52A-42ED-A093-4510EE677AAF}"/>
    <cellStyle name="s_HardInc  (2)_2_MTD" xfId="6283" xr:uid="{2A01BB3E-B213-42AA-B310-28FF5333A1BD}"/>
    <cellStyle name="s_HardInc  (2)_2_Novare financials v13" xfId="6284" xr:uid="{89E9F6EC-E558-4403-94B3-1ABAD0E66E62}"/>
    <cellStyle name="s_HardInc  (2)_2_Novare financials v13_Inputs" xfId="6285" xr:uid="{EAD349D4-D966-4C59-A585-AB53CE2FA6D3}"/>
    <cellStyle name="s_HardInc  (2)_2_Novare financials v13_MTD" xfId="6286" xr:uid="{3323030F-5504-479F-B1B7-4A2718F9AC2F}"/>
    <cellStyle name="s_HardInc  (2)_Celtic DCF" xfId="6287" xr:uid="{FF194E39-8402-43D1-A884-D5C1FD06DF1E}"/>
    <cellStyle name="s_HardInc  (2)_Celtic DCF Inputs" xfId="6288" xr:uid="{1DA14017-3D76-4D40-8310-FDBBFB12BFBD}"/>
    <cellStyle name="s_HardInc  (2)_Celtic DCF Inputs_Inputs" xfId="6289" xr:uid="{601B9BE0-AE09-495F-9D6C-4C91E5B7529F}"/>
    <cellStyle name="s_HardInc  (2)_Celtic DCF Inputs_MTD" xfId="6290" xr:uid="{2E773AF5-95FB-48F4-BEE1-648B27EF55A9}"/>
    <cellStyle name="s_HardInc  (2)_Celtic DCF_Inputs" xfId="6291" xr:uid="{6855A0B1-A136-4C8C-8F0F-F6092D741FEC}"/>
    <cellStyle name="s_HardInc  (2)_Celtic DCF_MTD" xfId="6292" xr:uid="{E9191CE2-C1AB-4566-AED8-863382F8BD8B}"/>
    <cellStyle name="s_HardInc  (2)_Inputs" xfId="6293" xr:uid="{0EFA42F9-B5EB-4472-B382-9DE08D7F9C07}"/>
    <cellStyle name="s_HardInc  (2)_MTD" xfId="6294" xr:uid="{E8552FD1-E018-4927-8BF8-49D1C255F109}"/>
    <cellStyle name="s_HardInc  (2)_Valuation Summary" xfId="6295" xr:uid="{A8DBE888-0AC5-4769-B40D-46184DB3CD76}"/>
    <cellStyle name="s_HardInc  (2)_Valuation Summary_Inputs" xfId="6296" xr:uid="{E47A6E57-8FC9-45D9-9DAA-077B9642B485}"/>
    <cellStyle name="s_HardInc  (2)_Valuation Summary_MTD" xfId="6297" xr:uid="{177A68EB-4789-40E8-8967-96AD56B0FAA3}"/>
    <cellStyle name="s_HardInc _Celtic DCF" xfId="6298" xr:uid="{A220D0A7-022E-46FB-ACC9-126F30841988}"/>
    <cellStyle name="s_HardInc _Celtic DCF Inputs" xfId="6299" xr:uid="{6076378B-BFBC-4A82-9CA6-BB54D65B2BF6}"/>
    <cellStyle name="s_HardInc _Celtic DCF Inputs_Inputs" xfId="6300" xr:uid="{2F30F3BB-DADD-4D98-AF80-F4E1694137B4}"/>
    <cellStyle name="s_HardInc _Celtic DCF Inputs_MTD" xfId="6301" xr:uid="{1B89D450-C1A1-447B-8952-2654FFEB3D07}"/>
    <cellStyle name="s_HardInc _Celtic DCF_Inputs" xfId="6302" xr:uid="{CB40DF41-045D-4D17-80D8-FDF1BBBF1501}"/>
    <cellStyle name="s_HardInc _Celtic DCF_MTD" xfId="6303" xr:uid="{766F9CF4-F13A-404C-B4FD-3E05F520A735}"/>
    <cellStyle name="s_HardInc _Inputs" xfId="6304" xr:uid="{EC4BE611-940D-4478-899C-D33EE1528F16}"/>
    <cellStyle name="s_HardInc _MTD" xfId="6305" xr:uid="{F25F9075-A5AF-443F-9F9D-87FBBC95731B}"/>
    <cellStyle name="s_HardInc _Valuation Summary" xfId="6306" xr:uid="{D2941B12-9068-4C1D-B1E5-5176BF503DDC}"/>
    <cellStyle name="s_HardInc _Valuation Summary_Inputs" xfId="6307" xr:uid="{60654D35-06D8-4B71-AE3D-D7FE4D162C44}"/>
    <cellStyle name="s_HardInc _Valuation Summary_MTD" xfId="6308" xr:uid="{9F6E4464-3D64-4165-A6E3-053A3757C18F}"/>
    <cellStyle name="s_Has-Gets (2)" xfId="6309" xr:uid="{3674762A-5586-4092-A44C-10A451BD1FBC}"/>
    <cellStyle name="s_Has-Gets (2)_1" xfId="6310" xr:uid="{C8E144F1-76EC-4270-A4B7-2F6CFA748148}"/>
    <cellStyle name="s_Has-Gets (2)_1_Inputs" xfId="6311" xr:uid="{222C70EC-0211-4010-A308-48D304285068}"/>
    <cellStyle name="s_Has-Gets (2)_1_MTD" xfId="6312" xr:uid="{833A813A-E833-417E-A451-4C127208B4A4}"/>
    <cellStyle name="s_Has-Gets (2)_Fairway financials v9" xfId="6313" xr:uid="{A019F7CA-7ECF-4FF3-83EF-388F02B602CA}"/>
    <cellStyle name="s_Has-Gets (2)_Fairway financials v9_Inputs" xfId="6314" xr:uid="{C55DD41E-E8D5-4CC8-BCFB-F21E5ADB6776}"/>
    <cellStyle name="s_Has-Gets (2)_Fairway financials v9_MTD" xfId="6315" xr:uid="{0CD5D8D5-870F-4370-AE87-E40C6EAC67B6}"/>
    <cellStyle name="s_Has-Gets (2)_Inputs" xfId="6316" xr:uid="{45B61173-0DEB-463F-9506-7B58146EF2BC}"/>
    <cellStyle name="s_Has-Gets (2)_Lima model v2" xfId="6317" xr:uid="{4297033D-9AD1-4ADE-9B32-2C15E3BF41A4}"/>
    <cellStyle name="s_Has-Gets (2)_Lima model v2_Inputs" xfId="6318" xr:uid="{1477268A-EC60-4236-A55B-A20155932E73}"/>
    <cellStyle name="s_Has-Gets (2)_Lima model v2_MTD" xfId="6319" xr:uid="{8C94B3EB-C2CA-452A-9519-DE83F8E00B8D}"/>
    <cellStyle name="s_Has-Gets (2)_MTD" xfId="6320" xr:uid="{909E4B59-85AE-46F9-B9D5-D257E1933BE9}"/>
    <cellStyle name="s_Has-Gets (2)_Novare financials v13" xfId="6321" xr:uid="{EC5E5D31-3D90-470E-9F1B-C78B8EF8F95C}"/>
    <cellStyle name="s_Has-Gets (2)_Novare financials v13_Inputs" xfId="6322" xr:uid="{7C82F1FC-2CA7-4BFA-A856-7664DBE1B227}"/>
    <cellStyle name="s_Has-Gets (2)_Novare financials v13_MTD" xfId="6323" xr:uid="{E0BEAE8B-2060-45D8-8D6E-2AFC30746220}"/>
    <cellStyle name="s_Hist Graph" xfId="6324" xr:uid="{E728570E-51FB-46E7-9012-86B6B3C1AD52}"/>
    <cellStyle name="s_Hist Graph_1" xfId="6325" xr:uid="{94AE323B-0922-4338-9C23-C690520FC52F}"/>
    <cellStyle name="s_Hist Graph_1_Fairway financials v9" xfId="6326" xr:uid="{ADC87975-9E5C-475C-BB91-C3A0850F9816}"/>
    <cellStyle name="s_Hist Graph_1_Fairway financials v9_Inputs" xfId="6327" xr:uid="{74A25897-D3F1-4EFA-94FD-66C8089F3F9B}"/>
    <cellStyle name="s_Hist Graph_1_Fairway financials v9_MTD" xfId="6328" xr:uid="{4FDC480A-4333-4386-98B0-D5DA10F19AA9}"/>
    <cellStyle name="s_Hist Graph_1_Inputs" xfId="6329" xr:uid="{383E3DBF-1B7E-4F3E-9E8B-375ED1A7EFE0}"/>
    <cellStyle name="s_Hist Graph_1_Lima model v2" xfId="6330" xr:uid="{226B4329-15B5-4AE3-BBCF-D1F8CAC210B6}"/>
    <cellStyle name="s_Hist Graph_1_Lima model v2_Inputs" xfId="6331" xr:uid="{5E965E46-1BF1-4CCB-A1B0-B881BDEBA72F}"/>
    <cellStyle name="s_Hist Graph_1_Lima model v2_MTD" xfId="6332" xr:uid="{7D14D5DB-9D8F-4950-9051-00713D52E1EB}"/>
    <cellStyle name="s_Hist Graph_1_MTD" xfId="6333" xr:uid="{9B4BCD86-2605-41D8-83FE-E81F03BD5C2A}"/>
    <cellStyle name="s_Hist Graph_1_Novare financials v13" xfId="6334" xr:uid="{15FC9A3D-28E9-49DD-B860-51289A3B081F}"/>
    <cellStyle name="s_Hist Graph_1_Novare financials v13_Inputs" xfId="6335" xr:uid="{6590CEE3-37F2-48EB-9098-C585EF5EE2B9}"/>
    <cellStyle name="s_Hist Graph_1_Novare financials v13_MTD" xfId="6336" xr:uid="{EC9BEFCC-4F51-4770-9285-EB7D86B8F3F8}"/>
    <cellStyle name="s_Hist Graph_2" xfId="6337" xr:uid="{0019EE09-49A6-424F-A423-2D52AD76A924}"/>
    <cellStyle name="s_Hist Graph_2_Inputs" xfId="6338" xr:uid="{A2FDADFA-362A-4F9B-AD77-26169D3D2AEF}"/>
    <cellStyle name="s_Hist Graph_2_MTD" xfId="6339" xr:uid="{94928C33-FFB9-4841-AAE3-96DF6F9E60D2}"/>
    <cellStyle name="s_Hist Graph_Fairway financials v9" xfId="6340" xr:uid="{98DDFCCD-6D6B-4648-AE0C-366F78E308B4}"/>
    <cellStyle name="s_Hist Graph_Fairway financials v9_Inputs" xfId="6341" xr:uid="{E6ABBB00-22AB-4E60-860A-DF93B87BF9E3}"/>
    <cellStyle name="s_Hist Graph_Fairway financials v9_MTD" xfId="6342" xr:uid="{E5293ADB-2BB9-4D8C-84E0-C6EE2D38F234}"/>
    <cellStyle name="s_Hist Graph_Inputs" xfId="6343" xr:uid="{C1F52767-159E-4B66-A10E-FCC73F8686FC}"/>
    <cellStyle name="s_Hist Graph_Lima model v2" xfId="6344" xr:uid="{28E11E61-DC1D-4509-91F3-BC45934C14B1}"/>
    <cellStyle name="s_Hist Graph_Lima model v2_Inputs" xfId="6345" xr:uid="{1CF65F69-1C4D-4046-B311-39B4461A9FD0}"/>
    <cellStyle name="s_Hist Graph_Lima model v2_MTD" xfId="6346" xr:uid="{3A573CD5-E53A-42C6-B776-28B48EC2FBD8}"/>
    <cellStyle name="s_Hist Graph_MTD" xfId="6347" xr:uid="{C68743D5-DA4D-465C-AC84-0327C61F57E0}"/>
    <cellStyle name="s_Hist Graph_Novare financials v13" xfId="6348" xr:uid="{4F34B7B3-A8EA-4CC2-A51A-672E1ED9490A}"/>
    <cellStyle name="s_Hist Graph_Novare financials v13_Inputs" xfId="6349" xr:uid="{EA1597DE-6EE7-4F40-8F6B-573A12141B9E}"/>
    <cellStyle name="s_Hist Graph_Novare financials v13_MTD" xfId="6350" xr:uid="{86441CAE-87C0-4287-8ECC-0371E1A75B05}"/>
    <cellStyle name="s_Hist Inputs" xfId="6351" xr:uid="{62BA2D05-7974-40F7-8445-0AFD130F5C3D}"/>
    <cellStyle name="s_Hist Inputs (2)" xfId="6352" xr:uid="{BD7208C5-C798-4613-94D1-4E464C8C27B9}"/>
    <cellStyle name="s_Hist Inputs (2)_1" xfId="6353" xr:uid="{878FBDDE-6257-435D-9841-2B4F8BB7B62E}"/>
    <cellStyle name="s_Hist Inputs (2)_1_Fairway financials v9" xfId="6354" xr:uid="{BA9FC382-DB4A-432A-9A77-D92A8EAA28A7}"/>
    <cellStyle name="s_Hist Inputs (2)_1_Fairway financials v9_Inputs" xfId="6355" xr:uid="{5C11B487-7B79-427E-BCFB-82AE69471B28}"/>
    <cellStyle name="s_Hist Inputs (2)_1_Fairway financials v9_MTD" xfId="6356" xr:uid="{F7BE9C6A-031B-43F3-864D-487FF267F5E6}"/>
    <cellStyle name="s_Hist Inputs (2)_1_Inputs" xfId="6357" xr:uid="{A775B6C4-A4FE-4E68-929C-20A83398BFFC}"/>
    <cellStyle name="s_Hist Inputs (2)_1_Lima model v2" xfId="6358" xr:uid="{ACB7003B-3035-4C9E-ACD8-5BF203040FEF}"/>
    <cellStyle name="s_Hist Inputs (2)_1_Lima model v2_Inputs" xfId="6359" xr:uid="{1B3B7923-C56B-4C02-A23A-76BDAF8F8991}"/>
    <cellStyle name="s_Hist Inputs (2)_1_Lima model v2_MTD" xfId="6360" xr:uid="{4B263C01-7ECD-41C7-9299-4FAF14AE0C63}"/>
    <cellStyle name="s_Hist Inputs (2)_1_MTD" xfId="6361" xr:uid="{417B6DF0-D5A0-41D9-865F-958E5DC8B4DD}"/>
    <cellStyle name="s_Hist Inputs (2)_1_Novare financials v13" xfId="6362" xr:uid="{4371BC10-AB26-44FC-AD10-37E3B05947D8}"/>
    <cellStyle name="s_Hist Inputs (2)_1_Novare financials v13_Inputs" xfId="6363" xr:uid="{6E8F36EB-1CE9-4C6F-B7F5-7428DEFD28A0}"/>
    <cellStyle name="s_Hist Inputs (2)_1_Novare financials v13_MTD" xfId="6364" xr:uid="{5FC8472D-E93A-46D7-842F-3E00935C886E}"/>
    <cellStyle name="s_Hist Inputs (2)_Inputs" xfId="6365" xr:uid="{A74CEB9A-09BD-4B2B-9EB1-2EAED8AE9188}"/>
    <cellStyle name="s_Hist Inputs (2)_MTD" xfId="6366" xr:uid="{34CA9894-FB67-4301-A858-F7C30CA5DF1D}"/>
    <cellStyle name="s_Hist Inputs_1" xfId="6367" xr:uid="{5A0C662B-79EB-4D5A-A8E3-289E3F56DE29}"/>
    <cellStyle name="s_Hist Inputs_1_Brenner" xfId="6368" xr:uid="{1F7C8195-7166-4760-8A1A-9C372A6EF6A5}"/>
    <cellStyle name="s_Hist Inputs_1_Brenner_Fairway financials v9" xfId="6369" xr:uid="{204E89BF-2F46-4DA3-B59A-236B6FEF4CB5}"/>
    <cellStyle name="s_Hist Inputs_1_Brenner_Fairway financials v9_Inputs" xfId="6370" xr:uid="{AE090173-10FC-46F4-82B3-2C495A14B25B}"/>
    <cellStyle name="s_Hist Inputs_1_Brenner_Fairway financials v9_MTD" xfId="6371" xr:uid="{AEE32ED2-AB47-4C1E-BEBA-5551F10E7B99}"/>
    <cellStyle name="s_Hist Inputs_1_Brenner_Inputs" xfId="6372" xr:uid="{C73C1ABB-40A5-41AF-B391-716590C27235}"/>
    <cellStyle name="s_Hist Inputs_1_Brenner_Lima model v2" xfId="6373" xr:uid="{5A86CDFC-B93A-4EC8-BEE9-CB2132D44DA4}"/>
    <cellStyle name="s_Hist Inputs_1_Brenner_Lima model v2_Inputs" xfId="6374" xr:uid="{29706097-2BD2-44EC-B68F-C38C269A22A7}"/>
    <cellStyle name="s_Hist Inputs_1_Brenner_Lima model v2_MTD" xfId="6375" xr:uid="{CEEB64B4-57BE-47B0-B63C-04924D1F8FF5}"/>
    <cellStyle name="s_Hist Inputs_1_Brenner_MTD" xfId="6376" xr:uid="{DA4BBB2A-A5F7-4CE8-A3FC-E4E7EBED5540}"/>
    <cellStyle name="s_Hist Inputs_1_Brenner_Novare financials v13" xfId="6377" xr:uid="{AF39D58B-0312-4EB6-8182-E22E22A037F5}"/>
    <cellStyle name="s_Hist Inputs_1_Brenner_Novare financials v13_Inputs" xfId="6378" xr:uid="{C71CEA71-1B33-4C6D-9C3F-AC058942002B}"/>
    <cellStyle name="s_Hist Inputs_1_Brenner_Novare financials v13_MTD" xfId="6379" xr:uid="{5C00C177-C8BC-470B-8F7C-17BA45C55910}"/>
    <cellStyle name="s_Hist Inputs_1_Inputs" xfId="6380" xr:uid="{3901D24A-FA09-48FF-AB9D-0166F0F276CF}"/>
    <cellStyle name="s_Hist Inputs_1_MTD" xfId="6381" xr:uid="{B1190A3B-5207-49E3-9269-893F85BEEFBE}"/>
    <cellStyle name="s_Hist Inputs_2" xfId="6382" xr:uid="{4AB209D5-C3DC-45DE-AA2E-8933E6967E85}"/>
    <cellStyle name="s_Hist Inputs_2_Inputs" xfId="6383" xr:uid="{E878D2B7-E7BB-488E-A7BC-BEFF9A08BA73}"/>
    <cellStyle name="s_Hist Inputs_2_MTD" xfId="6384" xr:uid="{21E3F632-9FAD-4FED-9536-58CB645A23ED}"/>
    <cellStyle name="s_Hist Inputs_Brenner" xfId="6385" xr:uid="{1509B6D8-847B-43BA-8C67-AF7FBB9216DB}"/>
    <cellStyle name="s_Hist Inputs_Brenner_Fairway financials v9" xfId="6386" xr:uid="{667B0C7A-6C44-4FD3-ABFE-1627CEDD4325}"/>
    <cellStyle name="s_Hist Inputs_Brenner_Fairway financials v9_Inputs" xfId="6387" xr:uid="{31A6CC68-9FB1-40A1-8A8B-E4E976F2D8A9}"/>
    <cellStyle name="s_Hist Inputs_Brenner_Fairway financials v9_MTD" xfId="6388" xr:uid="{DBAAE43D-8AED-4CDF-BC5B-EF0659DA1531}"/>
    <cellStyle name="s_Hist Inputs_Brenner_Inputs" xfId="6389" xr:uid="{E2D99BA8-654A-42CA-9428-D1D64FB35A29}"/>
    <cellStyle name="s_Hist Inputs_Brenner_Lima model v2" xfId="6390" xr:uid="{6F8C0B56-5427-41D7-9134-F603D31F0B47}"/>
    <cellStyle name="s_Hist Inputs_Brenner_Lima model v2_Inputs" xfId="6391" xr:uid="{B6FF0189-5357-455A-A2BD-5C416CBB8799}"/>
    <cellStyle name="s_Hist Inputs_Brenner_Lima model v2_MTD" xfId="6392" xr:uid="{228BE3DE-10E7-4AA5-868A-32D8B1CF4B2E}"/>
    <cellStyle name="s_Hist Inputs_Brenner_MTD" xfId="6393" xr:uid="{BBF0E09A-2DC4-4F12-8F95-2D072AFD8FDA}"/>
    <cellStyle name="s_Hist Inputs_Brenner_Novare financials v13" xfId="6394" xr:uid="{57A6698D-2332-4BF2-8643-BEC37F5AB4A2}"/>
    <cellStyle name="s_Hist Inputs_Brenner_Novare financials v13_Inputs" xfId="6395" xr:uid="{1E518C81-8400-4BBF-9B92-7BB2E41BD683}"/>
    <cellStyle name="s_Hist Inputs_Brenner_Novare financials v13_MTD" xfId="6396" xr:uid="{058F4B6F-CDD6-4DF7-BD7A-879D5F1D284D}"/>
    <cellStyle name="s_Hist Inputs_Fairway financials v9" xfId="6397" xr:uid="{7D0D8AD8-EEB2-4983-AE53-A21EB5DAEE0D}"/>
    <cellStyle name="s_Hist Inputs_Fairway financials v9_Inputs" xfId="6398" xr:uid="{1ABB2518-32A1-466D-9311-CFD934D4BD85}"/>
    <cellStyle name="s_Hist Inputs_Fairway financials v9_MTD" xfId="6399" xr:uid="{44AFD073-3DFC-4198-A45D-ED343F8726D5}"/>
    <cellStyle name="s_Hist Inputs_Inputs" xfId="6400" xr:uid="{FD1BD873-4498-4688-A17C-5685E2A56F76}"/>
    <cellStyle name="s_Hist Inputs_Lima model v2" xfId="6401" xr:uid="{44F7459A-D63E-4AA2-B3CA-DD330785B437}"/>
    <cellStyle name="s_Hist Inputs_Lima model v2_Inputs" xfId="6402" xr:uid="{BBF3D650-1525-4E6E-8E82-2A048E34B1F1}"/>
    <cellStyle name="s_Hist Inputs_Lima model v2_MTD" xfId="6403" xr:uid="{AA6271E7-D661-41F2-AABF-9541E3214E97}"/>
    <cellStyle name="s_Hist Inputs_MTD" xfId="6404" xr:uid="{8D5A6526-53B1-4DA8-A921-0BE6E2A1896A}"/>
    <cellStyle name="s_Hist Inputs_Novare financials v13" xfId="6405" xr:uid="{30CD57A0-D2C2-4EB9-854D-1471E81A332B}"/>
    <cellStyle name="s_Hist Inputs_Novare financials v13_Inputs" xfId="6406" xr:uid="{82BC8027-1876-4AA6-B491-B23671FF5FAC}"/>
    <cellStyle name="s_Hist Inputs_Novare financials v13_MTD" xfId="6407" xr:uid="{330923B5-B744-4C05-A62A-6FD28E213A49}"/>
    <cellStyle name="s_Inputs" xfId="6408" xr:uid="{6534F47D-1180-4196-A4B7-57E7CB7683C3}"/>
    <cellStyle name="s_IPO" xfId="6409" xr:uid="{A4A68077-3C3E-451E-8F9A-C233ED4E8765}"/>
    <cellStyle name="s_IPO_Fairway financials v9" xfId="6410" xr:uid="{5276ED2B-B5A1-49BF-BAFA-B68E1EF8EABC}"/>
    <cellStyle name="s_IPO_Fairway financials v9_Inputs" xfId="6411" xr:uid="{F5772626-2D6C-4785-B2B0-CE2A72FC4290}"/>
    <cellStyle name="s_IPO_Fairway financials v9_MTD" xfId="6412" xr:uid="{62B1FBBC-83BB-4CC5-B4BC-8787A81570A9}"/>
    <cellStyle name="s_IPO_Inputs" xfId="6413" xr:uid="{2997255B-A9A2-416E-9790-509B3792F45E}"/>
    <cellStyle name="s_IPO_Lima model v2" xfId="6414" xr:uid="{B9A7BD82-9EA1-47BE-B6A6-34CEB7FBC8B2}"/>
    <cellStyle name="s_IPO_Lima model v2_Inputs" xfId="6415" xr:uid="{FA05BFC3-276D-4E79-96F6-815B67B9FE07}"/>
    <cellStyle name="s_IPO_Lima model v2_MTD" xfId="6416" xr:uid="{6647E10E-4EDE-4852-941D-A34029042DF3}"/>
    <cellStyle name="s_IPO_MTD" xfId="6417" xr:uid="{80B929A8-F465-4B14-A283-6F8434897E66}"/>
    <cellStyle name="s_IPO_Novare financials v13" xfId="6418" xr:uid="{8B8EE4AA-2812-4B32-A8F7-7B8BCA8DF1C8}"/>
    <cellStyle name="s_IPO_Novare financials v13_Inputs" xfId="6419" xr:uid="{2D4FDE00-CDE9-43AE-82B8-9F3617CF84FB}"/>
    <cellStyle name="s_IPO_Novare financials v13_MTD" xfId="6420" xr:uid="{1B001F71-303B-49EF-9761-55029D8F44DB}"/>
    <cellStyle name="s_IRR Sensitivity (2)" xfId="6421" xr:uid="{42C0C9D1-5103-4616-9BD5-F940F5193D8E}"/>
    <cellStyle name="s_IRR Sensitivity (2)_1" xfId="6422" xr:uid="{7F9C8BCC-1F81-4C82-9B45-F3C1999AF86B}"/>
    <cellStyle name="s_IRR Sensitivity (2)_1_Fairway financials v9" xfId="6423" xr:uid="{0DC2756E-23E8-42A7-9A75-0E7DDAB0A27E}"/>
    <cellStyle name="s_IRR Sensitivity (2)_1_Fairway financials v9_Inputs" xfId="6424" xr:uid="{C6A355B2-073A-408F-92C4-AF280CB1F550}"/>
    <cellStyle name="s_IRR Sensitivity (2)_1_Fairway financials v9_MTD" xfId="6425" xr:uid="{62E8D6E3-2A14-473C-B837-E043E812718C}"/>
    <cellStyle name="s_IRR Sensitivity (2)_1_Inputs" xfId="6426" xr:uid="{73AE03DD-88D3-4FF4-8C90-C3F4363F561E}"/>
    <cellStyle name="s_IRR Sensitivity (2)_1_Lima model v2" xfId="6427" xr:uid="{7FC18A9C-0ED9-4EC6-AAA9-72F94B351E89}"/>
    <cellStyle name="s_IRR Sensitivity (2)_1_Lima model v2_Inputs" xfId="6428" xr:uid="{C5C13C0E-9984-4612-8F1D-47A6050D6753}"/>
    <cellStyle name="s_IRR Sensitivity (2)_1_Lima model v2_MTD" xfId="6429" xr:uid="{115C3E9B-EEEC-486A-8161-66B9D16B8731}"/>
    <cellStyle name="s_IRR Sensitivity (2)_1_MTD" xfId="6430" xr:uid="{8AA56BC9-C44E-4066-BED1-32E47E4FB8D2}"/>
    <cellStyle name="s_IRR Sensitivity (2)_1_Novare financials v13" xfId="6431" xr:uid="{67E45FC0-FE07-41BF-BD96-5810B5B34C73}"/>
    <cellStyle name="s_IRR Sensitivity (2)_1_Novare financials v13_Inputs" xfId="6432" xr:uid="{1A83D888-C631-472B-BBDB-C4A053F7A5BD}"/>
    <cellStyle name="s_IRR Sensitivity (2)_1_Novare financials v13_MTD" xfId="6433" xr:uid="{03C16C0E-DE12-4A64-98D8-84C5DEA1944A}"/>
    <cellStyle name="s_IRR Sensitivity (2)_2" xfId="6434" xr:uid="{134958CD-6EE3-47BB-AC9F-319615E372B1}"/>
    <cellStyle name="s_IRR Sensitivity (2)_2_Fairway financials v9" xfId="6435" xr:uid="{D7D0FED6-411E-4AFC-82C3-62B92792CD03}"/>
    <cellStyle name="s_IRR Sensitivity (2)_2_Fairway financials v9_Inputs" xfId="6436" xr:uid="{B504A3A0-5AF3-4185-B50A-C2BC33609654}"/>
    <cellStyle name="s_IRR Sensitivity (2)_2_Fairway financials v9_MTD" xfId="6437" xr:uid="{0F368C2F-2E15-4E8C-BAAF-1BC0C8660109}"/>
    <cellStyle name="s_IRR Sensitivity (2)_2_Inputs" xfId="6438" xr:uid="{0ADF65BC-C195-46E2-821E-78F8328F2D70}"/>
    <cellStyle name="s_IRR Sensitivity (2)_2_Lima model v2" xfId="6439" xr:uid="{85185D7F-7BE6-44A8-A79A-1BF4FD84C233}"/>
    <cellStyle name="s_IRR Sensitivity (2)_2_Lima model v2_Inputs" xfId="6440" xr:uid="{8204DEFB-03F0-47A7-BB50-53EB3EB28F4A}"/>
    <cellStyle name="s_IRR Sensitivity (2)_2_Lima model v2_MTD" xfId="6441" xr:uid="{C091FC95-B9F0-424F-9F42-67F2607B14D4}"/>
    <cellStyle name="s_IRR Sensitivity (2)_2_MTD" xfId="6442" xr:uid="{6BF0279A-C0CB-432A-9218-6550010339DE}"/>
    <cellStyle name="s_IRR Sensitivity (2)_2_Novare financials v13" xfId="6443" xr:uid="{2CD775B7-D43E-451D-8746-60781108FAD9}"/>
    <cellStyle name="s_IRR Sensitivity (2)_2_Novare financials v13_Inputs" xfId="6444" xr:uid="{18E42CFC-D6D0-438D-BCBA-FCFCDE346FC2}"/>
    <cellStyle name="s_IRR Sensitivity (2)_2_Novare financials v13_MTD" xfId="6445" xr:uid="{FD2B68D7-BAC9-4D1F-9426-06C8ECFFDCD6}"/>
    <cellStyle name="s_IRR Sensitivity (2)_Inputs" xfId="6446" xr:uid="{B98B9589-54E5-4F0D-824B-CA84AFE15C03}"/>
    <cellStyle name="s_IRR Sensitivity (2)_MTD" xfId="6447" xr:uid="{80624EF2-9B35-4801-8227-92637B4A3707}"/>
    <cellStyle name="s_LBO" xfId="6448" xr:uid="{7057F757-DE41-4E9E-ABDD-AFDA18620A82}"/>
    <cellStyle name="s_LBO IRR" xfId="6449" xr:uid="{19BFD24D-74F8-4106-8CA0-C866CDA0AB73}"/>
    <cellStyle name="s_LBO IRR_1" xfId="6450" xr:uid="{46E953DE-B95C-4EA3-9E2B-CE7F8655A7A5}"/>
    <cellStyle name="s_LBO IRR_1_Fairway financials v9" xfId="6451" xr:uid="{44207398-3100-4226-8039-976EB9812742}"/>
    <cellStyle name="s_LBO IRR_1_Fairway financials v9_Inputs" xfId="6452" xr:uid="{8CDCDF96-D274-4EF1-B03B-A782A559938C}"/>
    <cellStyle name="s_LBO IRR_1_Fairway financials v9_MTD" xfId="6453" xr:uid="{14611305-B587-4EF4-90F1-BD07AE30CFCA}"/>
    <cellStyle name="s_LBO IRR_1_Inputs" xfId="6454" xr:uid="{AF407122-DE8B-48A2-B6F6-0ED83E83E044}"/>
    <cellStyle name="s_LBO IRR_1_Lima model v2" xfId="6455" xr:uid="{2935D031-78B2-45CA-B516-F1E911CDAFAE}"/>
    <cellStyle name="s_LBO IRR_1_Lima model v2_Inputs" xfId="6456" xr:uid="{C74128EC-A2D0-4872-9EE1-2C1D37468C8C}"/>
    <cellStyle name="s_LBO IRR_1_Lima model v2_MTD" xfId="6457" xr:uid="{AAB9E7EE-62FD-4DDF-AB01-682D8FA181C2}"/>
    <cellStyle name="s_LBO IRR_1_MTD" xfId="6458" xr:uid="{D1CC71DE-D0E9-4731-B201-B3EA2B373512}"/>
    <cellStyle name="s_LBO IRR_1_Novare financials v13" xfId="6459" xr:uid="{74CBC9CA-9668-4A31-B480-A126A43B8A2F}"/>
    <cellStyle name="s_LBO IRR_1_Novare financials v13_Inputs" xfId="6460" xr:uid="{D5340718-4594-4832-AA66-25D995F22B10}"/>
    <cellStyle name="s_LBO IRR_1_Novare financials v13_MTD" xfId="6461" xr:uid="{453BB974-F9C4-4DF0-8AE6-91A0DDF0C7A5}"/>
    <cellStyle name="s_LBO IRR_2" xfId="6462" xr:uid="{97C01CC8-C812-4AA8-902C-D7078710D74B}"/>
    <cellStyle name="s_LBO IRR_2_Inputs" xfId="6463" xr:uid="{7ED0B71D-FC6D-4EBB-AB62-786064F046EF}"/>
    <cellStyle name="s_LBO IRR_2_MTD" xfId="6464" xr:uid="{23DAA50E-7F5D-450E-9BB6-58FAFA41A241}"/>
    <cellStyle name="s_LBO IRR_Fairway financials v9" xfId="6465" xr:uid="{BFC305AD-FEDE-4DBF-8DCB-2F027C8D08E2}"/>
    <cellStyle name="s_LBO IRR_Fairway financials v9_Inputs" xfId="6466" xr:uid="{9CD440FF-F1AE-4993-8C7D-9623C3B40E06}"/>
    <cellStyle name="s_LBO IRR_Fairway financials v9_MTD" xfId="6467" xr:uid="{8A5D7EFA-4A79-4295-9910-9A597FE9B4C4}"/>
    <cellStyle name="s_LBO IRR_Inputs" xfId="6468" xr:uid="{3DE203D7-2E8C-4F5D-B5B3-DA7C7ED444DC}"/>
    <cellStyle name="s_LBO IRR_Lima model v2" xfId="6469" xr:uid="{50BB5113-84C1-40B7-BB9A-5790ADACFB91}"/>
    <cellStyle name="s_LBO IRR_Lima model v2_Inputs" xfId="6470" xr:uid="{28FB9943-B2E7-4A1A-A18C-BC23E18A4E88}"/>
    <cellStyle name="s_LBO IRR_Lima model v2_MTD" xfId="6471" xr:uid="{B446AEE7-CE27-494E-BC53-D921E94A0C23}"/>
    <cellStyle name="s_LBO IRR_MTD" xfId="6472" xr:uid="{569ECD75-390B-4052-9A82-9559DDEE9DC6}"/>
    <cellStyle name="s_LBO IRR_Novare financials v13" xfId="6473" xr:uid="{2E7E06EF-590C-4B6A-B141-CF7AADBF7B9B}"/>
    <cellStyle name="s_LBO IRR_Novare financials v13_Inputs" xfId="6474" xr:uid="{DA426A9F-B396-4F30-8322-9CCEF0F88AF8}"/>
    <cellStyle name="s_LBO IRR_Novare financials v13_MTD" xfId="6475" xr:uid="{4E3E4C3C-E370-4FF5-B878-83CEFE52913C}"/>
    <cellStyle name="s_LBO Sens" xfId="6476" xr:uid="{51965BAC-D987-4539-9E91-9473D6273565}"/>
    <cellStyle name="s_LBO Sens_1" xfId="6477" xr:uid="{549282E4-C199-49A5-B2B3-6B0223FBEABB}"/>
    <cellStyle name="s_LBO Sens_1_Fairway financials v9" xfId="6478" xr:uid="{D653A752-5502-478D-B827-30E144632261}"/>
    <cellStyle name="s_LBO Sens_1_Fairway financials v9_Inputs" xfId="6479" xr:uid="{B903AC1B-3BB6-4C20-B1E9-6836EA05846D}"/>
    <cellStyle name="s_LBO Sens_1_Fairway financials v9_MTD" xfId="6480" xr:uid="{4777AC97-CED4-4124-BF52-182BB7CEC1E8}"/>
    <cellStyle name="s_LBO Sens_1_Inputs" xfId="6481" xr:uid="{FF1D5316-ED1A-44F0-9AE0-2AA5F705F91E}"/>
    <cellStyle name="s_LBO Sens_1_Lima model v2" xfId="6482" xr:uid="{CA4CB827-A597-4AEE-A80E-5EC18E9A0D64}"/>
    <cellStyle name="s_LBO Sens_1_Lima model v2_Inputs" xfId="6483" xr:uid="{1D7F664A-CBFC-4449-989A-2496AACA47DD}"/>
    <cellStyle name="s_LBO Sens_1_Lima model v2_MTD" xfId="6484" xr:uid="{E1BFA183-B5ED-4CB8-AAA7-C4AEBE91D39B}"/>
    <cellStyle name="s_LBO Sens_1_MTD" xfId="6485" xr:uid="{5BB803D0-10AC-4380-A3F5-887222E72BA9}"/>
    <cellStyle name="s_LBO Sens_1_Novare financials v13" xfId="6486" xr:uid="{4B190980-8EDD-41D5-8A34-DAE57320E827}"/>
    <cellStyle name="s_LBO Sens_1_Novare financials v13_Inputs" xfId="6487" xr:uid="{8D60AC78-8E48-470D-81F3-1C0035F5B58A}"/>
    <cellStyle name="s_LBO Sens_1_Novare financials v13_MTD" xfId="6488" xr:uid="{E9735E5F-597E-441B-A3DC-11A5AD741F51}"/>
    <cellStyle name="s_LBO Sens_2" xfId="6489" xr:uid="{24D2D03B-17D7-422B-B4C3-FFA3D554A55A}"/>
    <cellStyle name="s_LBO Sens_2_Inputs" xfId="6490" xr:uid="{8C1D2C9C-52DF-4B68-9CB1-DE4EA901742F}"/>
    <cellStyle name="s_LBO Sens_2_MTD" xfId="6491" xr:uid="{9D798E9A-A885-42C8-B5A6-CC5710D61756}"/>
    <cellStyle name="s_LBO Sens_Fairway financials v9" xfId="6492" xr:uid="{FE4CE6A1-8537-4BE8-813D-4588AB7F91BB}"/>
    <cellStyle name="s_LBO Sens_Fairway financials v9_Inputs" xfId="6493" xr:uid="{285DC3BC-5E73-4E5C-8890-D5DB6E145B95}"/>
    <cellStyle name="s_LBO Sens_Fairway financials v9_MTD" xfId="6494" xr:uid="{76D32DDA-454E-423E-A028-620B252040FF}"/>
    <cellStyle name="s_LBO Sens_Inputs" xfId="6495" xr:uid="{D6F35CCF-D7B8-40E5-A202-3C808722ED86}"/>
    <cellStyle name="s_LBO Sens_Lima model v2" xfId="6496" xr:uid="{4B437BA2-82BE-41C9-8876-77078576F6D3}"/>
    <cellStyle name="s_LBO Sens_Lima model v2_Inputs" xfId="6497" xr:uid="{49268074-188D-4150-9ADC-F4C72BB99B42}"/>
    <cellStyle name="s_LBO Sens_Lima model v2_MTD" xfId="6498" xr:uid="{FE692306-A8F2-4DA6-8A61-74D937ABBFFB}"/>
    <cellStyle name="s_LBO Sens_MTD" xfId="6499" xr:uid="{CEAEAE88-0884-4E3E-A052-DFBEFD832E17}"/>
    <cellStyle name="s_LBO Sens_Novare financials v13" xfId="6500" xr:uid="{3135F5BA-6173-4EAB-89A6-DDED23A41C8C}"/>
    <cellStyle name="s_LBO Sens_Novare financials v13_Inputs" xfId="6501" xr:uid="{7A2DE6F6-D72B-4EC3-B488-E0FB6F70EF7B}"/>
    <cellStyle name="s_LBO Sens_Novare financials v13_MTD" xfId="6502" xr:uid="{DBC17035-7BC3-4A67-A6CC-7C17AD694F5D}"/>
    <cellStyle name="s_LBO Summary" xfId="6503" xr:uid="{6C073F85-5332-4909-BB4D-FB1D7F203FF7}"/>
    <cellStyle name="s_LBO Summary_1" xfId="6504" xr:uid="{D456B914-553D-437A-9F5B-BCB27DBA0C1C}"/>
    <cellStyle name="s_LBO Summary_1_Fairway financials v9" xfId="6505" xr:uid="{3774C18E-A1AC-4306-82EE-01803D34E625}"/>
    <cellStyle name="s_LBO Summary_1_Fairway financials v9_Inputs" xfId="6506" xr:uid="{43331857-6387-4DDA-B69A-1B27B9880456}"/>
    <cellStyle name="s_LBO Summary_1_Fairway financials v9_MTD" xfId="6507" xr:uid="{AE6F47FC-D566-454E-87C3-F1F9E2B91DBD}"/>
    <cellStyle name="s_LBO Summary_1_Inputs" xfId="6508" xr:uid="{F09E4F86-1581-4031-960D-F6B3943F5A03}"/>
    <cellStyle name="s_LBO Summary_1_Lima model v2" xfId="6509" xr:uid="{ABA89287-64DF-4994-96A2-163D72EE0DB5}"/>
    <cellStyle name="s_LBO Summary_1_Lima model v2_Inputs" xfId="6510" xr:uid="{5184C055-B3D3-433E-98C3-436C73ACA581}"/>
    <cellStyle name="s_LBO Summary_1_Lima model v2_MTD" xfId="6511" xr:uid="{E5E97E87-6C36-4FB9-B355-7D77E0C64B49}"/>
    <cellStyle name="s_LBO Summary_1_MTD" xfId="6512" xr:uid="{FF9E2245-2DE1-48C4-9D49-ACCD9D41666F}"/>
    <cellStyle name="s_LBO Summary_1_Novare financials v13" xfId="6513" xr:uid="{6A56FD1A-592F-4EC3-83B5-C4FEF362C98D}"/>
    <cellStyle name="s_LBO Summary_1_Novare financials v13_Inputs" xfId="6514" xr:uid="{DB76E028-FB9B-4948-B166-9C7C82296DA6}"/>
    <cellStyle name="s_LBO Summary_1_Novare financials v13_MTD" xfId="6515" xr:uid="{E51CB1EE-2A4B-4631-815E-728261500834}"/>
    <cellStyle name="s_LBO Summary_2" xfId="6516" xr:uid="{94734607-9AD5-40EF-A872-6B31FB9097CE}"/>
    <cellStyle name="s_LBO Summary_2_Brenner" xfId="6517" xr:uid="{E026A9F0-2E07-47DA-B374-5376317B1510}"/>
    <cellStyle name="s_LBO Summary_2_Brenner_Inputs" xfId="6518" xr:uid="{42377F16-CC70-42D8-952C-59C86E22CB42}"/>
    <cellStyle name="s_LBO Summary_2_Brenner_MTD" xfId="6519" xr:uid="{69B48B67-9422-41A5-B58D-BA64828E4432}"/>
    <cellStyle name="s_LBO Summary_2_Fairway financials v9" xfId="6520" xr:uid="{C5DA0C10-8E97-42B7-A135-E0E4780DEE9A}"/>
    <cellStyle name="s_LBO Summary_2_Fairway financials v9_Inputs" xfId="6521" xr:uid="{9CF891B1-217C-4401-AA17-27FD07F9E4EC}"/>
    <cellStyle name="s_LBO Summary_2_Fairway financials v9_MTD" xfId="6522" xr:uid="{4B013ADE-FEAC-479A-9B65-028FC485E87B}"/>
    <cellStyle name="s_LBO Summary_2_Inputs" xfId="6523" xr:uid="{C2253F19-4942-40DB-954E-6DFDC377BEB0}"/>
    <cellStyle name="s_LBO Summary_2_Lima model v2" xfId="6524" xr:uid="{10DE9B16-5B01-4DDE-BEDD-A40F2D00E972}"/>
    <cellStyle name="s_LBO Summary_2_Lima model v2_Inputs" xfId="6525" xr:uid="{2D38CD82-21EB-473B-838B-086458886879}"/>
    <cellStyle name="s_LBO Summary_2_Lima model v2_MTD" xfId="6526" xr:uid="{89D62437-6641-4D92-8B4F-D0ACA17D481B}"/>
    <cellStyle name="s_LBO Summary_2_MTD" xfId="6527" xr:uid="{3D926FE5-18BF-4574-8DDD-C26EE4ECDC17}"/>
    <cellStyle name="s_LBO Summary_2_Novare financials v13" xfId="6528" xr:uid="{D95A3283-3DFF-4C6E-BAA5-E14D8018F61B}"/>
    <cellStyle name="s_LBO Summary_2_Novare financials v13_Inputs" xfId="6529" xr:uid="{DD7C382E-D6E3-42C8-895F-0ECC2855FE18}"/>
    <cellStyle name="s_LBO Summary_2_Novare financials v13_MTD" xfId="6530" xr:uid="{41E583E2-DE84-4FDC-B56A-0DA255DFC810}"/>
    <cellStyle name="s_LBO Summary_Brenner" xfId="6531" xr:uid="{9635F7C3-29F8-44FD-8A52-6C9B062D5A2C}"/>
    <cellStyle name="s_LBO Summary_Brenner_Fairway financials v9" xfId="6532" xr:uid="{98B3C3B9-2689-4F90-A666-47B4EC2DA5DF}"/>
    <cellStyle name="s_LBO Summary_Brenner_Fairway financials v9_Inputs" xfId="6533" xr:uid="{24456793-FFD8-4C6F-B41D-C7274367D35D}"/>
    <cellStyle name="s_LBO Summary_Brenner_Fairway financials v9_MTD" xfId="6534" xr:uid="{67356A1A-C38F-46FD-BD98-F4D379E11CB3}"/>
    <cellStyle name="s_LBO Summary_Brenner_Inputs" xfId="6535" xr:uid="{67C2DA5E-7BEF-4C79-883A-16743B475E75}"/>
    <cellStyle name="s_LBO Summary_Brenner_Lima model v2" xfId="6536" xr:uid="{702F1D9D-89C7-486B-8191-BA750F029BD8}"/>
    <cellStyle name="s_LBO Summary_Brenner_Lima model v2_Inputs" xfId="6537" xr:uid="{30FA8839-D3FD-44DC-A532-1369F44394FA}"/>
    <cellStyle name="s_LBO Summary_Brenner_Lima model v2_MTD" xfId="6538" xr:uid="{C1F0822E-11E2-4F6B-8F38-EB380D62C8AD}"/>
    <cellStyle name="s_LBO Summary_Brenner_MTD" xfId="6539" xr:uid="{23DB09A4-3435-49DF-8925-E3B43BD9B2E1}"/>
    <cellStyle name="s_LBO Summary_Brenner_Novare financials v13" xfId="6540" xr:uid="{FD043784-1498-4B42-949E-D59FF91C71F9}"/>
    <cellStyle name="s_LBO Summary_Brenner_Novare financials v13_Inputs" xfId="6541" xr:uid="{5BFD5A20-E359-4A59-B9FC-0F76E970CC21}"/>
    <cellStyle name="s_LBO Summary_Brenner_Novare financials v13_MTD" xfId="6542" xr:uid="{5722B564-BABF-4CEB-B280-5182C0999934}"/>
    <cellStyle name="s_LBO Summary_Inputs" xfId="6543" xr:uid="{0B0E95EB-DB10-4936-9607-758ED9AFDF65}"/>
    <cellStyle name="s_LBO Summary_MTD" xfId="6544" xr:uid="{44CD5DAE-1784-4D09-B2AC-F4D20765494A}"/>
    <cellStyle name="s_LBO_1" xfId="6545" xr:uid="{49C2FA42-0F50-4BE5-85D8-620AE1B3070C}"/>
    <cellStyle name="s_LBO_1_Fairway financials v9" xfId="6546" xr:uid="{A1A1A2C1-1F8F-4DDC-A63B-B206F355E590}"/>
    <cellStyle name="s_LBO_1_Fairway financials v9_Inputs" xfId="6547" xr:uid="{AA1BA760-B611-4193-9B11-57D8863E07C3}"/>
    <cellStyle name="s_LBO_1_Fairway financials v9_MTD" xfId="6548" xr:uid="{E50FBE0B-3F85-45CC-95D0-68646D25C523}"/>
    <cellStyle name="s_LBO_1_Inputs" xfId="6549" xr:uid="{C8C5EE53-1F52-40BB-8F8F-D7AE5C3F84E7}"/>
    <cellStyle name="s_LBO_1_Lima model v2" xfId="6550" xr:uid="{4EB0FF72-1384-40F2-A7CA-9DC5C161AB2D}"/>
    <cellStyle name="s_LBO_1_Lima model v2_Inputs" xfId="6551" xr:uid="{A761C6D3-5566-4764-9B08-D15BFC11994C}"/>
    <cellStyle name="s_LBO_1_Lima model v2_MTD" xfId="6552" xr:uid="{F79DD1BC-21C0-4673-8E4E-0693A065021D}"/>
    <cellStyle name="s_LBO_1_MTD" xfId="6553" xr:uid="{7D654341-34A6-4984-8695-6F8F9B088C21}"/>
    <cellStyle name="s_LBO_1_Novare financials v13" xfId="6554" xr:uid="{40EFF54F-F677-40C3-84BC-4E09792581A2}"/>
    <cellStyle name="s_LBO_1_Novare financials v13_Inputs" xfId="6555" xr:uid="{3EEE2A1D-9EDE-49EE-8600-454D195B322D}"/>
    <cellStyle name="s_LBO_1_Novare financials v13_MTD" xfId="6556" xr:uid="{75F1D435-D39F-4BD4-B2E2-C995EA778F83}"/>
    <cellStyle name="s_LBO_2" xfId="6557" xr:uid="{5DC456AF-CDAB-4E9D-8A15-F3B5E537B02A}"/>
    <cellStyle name="s_LBO_2_Inputs" xfId="6558" xr:uid="{29EA51F3-0D7A-40EA-A6EC-FFB6B5859D76}"/>
    <cellStyle name="s_LBO_2_MTD" xfId="6559" xr:uid="{DE8F991C-7993-4F31-958B-FB69FEA868E9}"/>
    <cellStyle name="s_LBO_Fairway financials v9" xfId="6560" xr:uid="{B0CC8CC3-AF41-4045-9ABC-9B7B4799D96E}"/>
    <cellStyle name="s_LBO_Fairway financials v9_Inputs" xfId="6561" xr:uid="{548973CE-355F-4AC8-BCF5-A5CFC1638839}"/>
    <cellStyle name="s_LBO_Fairway financials v9_MTD" xfId="6562" xr:uid="{77C3A5D9-A951-4D33-BDD2-7F6DEB498A97}"/>
    <cellStyle name="s_LBO_Inputs" xfId="6563" xr:uid="{51C6F770-4472-4E42-81F2-105CD26BD830}"/>
    <cellStyle name="s_LBO_Lima model v2" xfId="6564" xr:uid="{E2DE804B-9488-42A3-9E75-30FC5D94306B}"/>
    <cellStyle name="s_LBO_Lima model v2_Inputs" xfId="6565" xr:uid="{B1F098C6-E27A-4759-98DC-0CBA512E5F5E}"/>
    <cellStyle name="s_LBO_Lima model v2_MTD" xfId="6566" xr:uid="{1481E75C-8BD6-46D8-B2F4-A63F5B1F906A}"/>
    <cellStyle name="s_LBO_MTD" xfId="6567" xr:uid="{3C93F6A0-ED52-40C2-BB4B-135FFC7ACE5F}"/>
    <cellStyle name="s_LBO_Novare financials v13" xfId="6568" xr:uid="{CCA5BEEF-9F79-477E-A34F-F69174B5174A}"/>
    <cellStyle name="s_LBO_Novare financials v13_Inputs" xfId="6569" xr:uid="{E940A28B-744E-47D6-B900-7D12B58BC6D2}"/>
    <cellStyle name="s_LBO_Novare financials v13_MTD" xfId="6570" xr:uid="{F3E92525-1D36-4C5F-BA75-7C01FFC899BC}"/>
    <cellStyle name="s_Lima model v2" xfId="6571" xr:uid="{888948AF-B588-481B-B5EE-6C0C5A841720}"/>
    <cellStyle name="s_Lima model v2_Inputs" xfId="6572" xr:uid="{297E382A-1887-44E4-8A07-C24E0D2F2D90}"/>
    <cellStyle name="s_Lima model v2_MTD" xfId="6573" xr:uid="{A4331874-70AE-422D-BB10-0F55A5AC4E50}"/>
    <cellStyle name="s_Mango Merger" xfId="6574" xr:uid="{4475DA19-332B-4566-B93E-4C13CBFEC72B}"/>
    <cellStyle name="s_Mango Merger 3" xfId="6575" xr:uid="{6D25D8AD-3814-41C6-8D39-B726A367D6A4}"/>
    <cellStyle name="s_Mango Merger 3_1" xfId="6576" xr:uid="{4BD193BB-AF3D-4238-899D-78B94B1967B8}"/>
    <cellStyle name="s_Mango Merger 3_1_Inputs" xfId="6577" xr:uid="{D6A3D11A-9CFA-4245-949D-A1CA36CDB8F5}"/>
    <cellStyle name="s_Mango Merger 3_1_MTD" xfId="6578" xr:uid="{29C7517A-2D68-491C-967E-98F229C71FB2}"/>
    <cellStyle name="s_Mango Merger 3_2" xfId="6579" xr:uid="{2BDF91D9-85D7-4681-BD79-02A817C5A1D1}"/>
    <cellStyle name="s_Mango Merger 3_2_Fairway financials v9" xfId="6580" xr:uid="{C69E17D7-BFE0-42AF-883B-49CAB957D9A9}"/>
    <cellStyle name="s_Mango Merger 3_2_Fairway financials v9_Inputs" xfId="6581" xr:uid="{34525ECC-18C6-4464-B7B3-C1923C98315E}"/>
    <cellStyle name="s_Mango Merger 3_2_Fairway financials v9_MTD" xfId="6582" xr:uid="{C9CE2EB6-E77C-45EC-862B-F82532199873}"/>
    <cellStyle name="s_Mango Merger 3_2_Inputs" xfId="6583" xr:uid="{083043E9-A6C8-493C-8B53-767BECD930BE}"/>
    <cellStyle name="s_Mango Merger 3_2_Lima model v2" xfId="6584" xr:uid="{BED38F9D-797E-4649-92D1-99D8464CF54A}"/>
    <cellStyle name="s_Mango Merger 3_2_Lima model v2_Inputs" xfId="6585" xr:uid="{84967BEA-55AA-4E49-A9FE-F753E51C1DA5}"/>
    <cellStyle name="s_Mango Merger 3_2_Lima model v2_MTD" xfId="6586" xr:uid="{B70EC835-BDA4-4A7E-8672-27FEE431B270}"/>
    <cellStyle name="s_Mango Merger 3_2_MTD" xfId="6587" xr:uid="{AF563393-9155-4EB2-A803-88B70746D8D4}"/>
    <cellStyle name="s_Mango Merger 3_2_Novare financials v13" xfId="6588" xr:uid="{7B703E52-86B5-4541-87B6-149E803E9C99}"/>
    <cellStyle name="s_Mango Merger 3_2_Novare financials v13_Inputs" xfId="6589" xr:uid="{9D1CABCB-B591-4C94-951D-DCD861185A88}"/>
    <cellStyle name="s_Mango Merger 3_2_Novare financials v13_MTD" xfId="6590" xr:uid="{279163C0-B2C1-434D-B731-2841DEDBD764}"/>
    <cellStyle name="s_Mango Merger 3_Fairway financials v9" xfId="6591" xr:uid="{10E638F5-A76D-4602-9BF1-8F933CFA4251}"/>
    <cellStyle name="s_Mango Merger 3_Fairway financials v9_Inputs" xfId="6592" xr:uid="{915CAA94-57E2-458A-A40B-5AC0507909EC}"/>
    <cellStyle name="s_Mango Merger 3_Fairway financials v9_MTD" xfId="6593" xr:uid="{1D6DCEAA-582C-47E4-A3C0-773918A8E7F9}"/>
    <cellStyle name="s_Mango Merger 3_Inputs" xfId="6594" xr:uid="{5948B125-9EB8-4593-BAF5-1CCEF53CC48F}"/>
    <cellStyle name="s_Mango Merger 3_Lima model v2" xfId="6595" xr:uid="{43B3C323-5639-40CF-9BDB-BFC8D6003BFD}"/>
    <cellStyle name="s_Mango Merger 3_Lima model v2_Inputs" xfId="6596" xr:uid="{976AAD73-75A6-40C1-980C-1FA63F980F9C}"/>
    <cellStyle name="s_Mango Merger 3_Lima model v2_MTD" xfId="6597" xr:uid="{1FD0C971-EF89-461F-BBA3-0BDEB085B1FA}"/>
    <cellStyle name="s_Mango Merger 3_MTD" xfId="6598" xr:uid="{D439FDC5-21D7-40EC-B190-68086EF9AE11}"/>
    <cellStyle name="s_Mango Merger 3_Novare financials v13" xfId="6599" xr:uid="{3EB40FD3-1A56-409B-BDBD-501CEEE322B2}"/>
    <cellStyle name="s_Mango Merger 3_Novare financials v13_Inputs" xfId="6600" xr:uid="{58A9E410-0E66-4668-99C0-9D751181C5F4}"/>
    <cellStyle name="s_Mango Merger 3_Novare financials v13_MTD" xfId="6601" xr:uid="{60D2FF1A-A21B-449D-9D8A-3F3B36297410}"/>
    <cellStyle name="s_Mango Merger_1" xfId="6602" xr:uid="{6936818C-2DAA-4A4D-A9E7-C6FFF10EF610}"/>
    <cellStyle name="s_Mango Merger_1_Inputs" xfId="6603" xr:uid="{5C7D064B-BF93-447D-BCA4-5E8CFCDE3FE4}"/>
    <cellStyle name="s_Mango Merger_1_MTD" xfId="6604" xr:uid="{671BBA72-8D6B-4C38-936C-4BC25F1DBEED}"/>
    <cellStyle name="s_Mango Merger_Fairway financials v9" xfId="6605" xr:uid="{CF57AA37-AB66-47F3-8978-5D525E4DEE45}"/>
    <cellStyle name="s_Mango Merger_Fairway financials v9_Inputs" xfId="6606" xr:uid="{DF3AE5E2-59C4-4B52-8B75-3DCADFEEBD91}"/>
    <cellStyle name="s_Mango Merger_Fairway financials v9_MTD" xfId="6607" xr:uid="{F3BD2CDC-2331-49B7-A4D2-0A3E076C8896}"/>
    <cellStyle name="s_Mango Merger_Inputs" xfId="6608" xr:uid="{FAFA5152-1769-4E90-B437-8C408D34A9AF}"/>
    <cellStyle name="s_Mango Merger_Lima model v2" xfId="6609" xr:uid="{E0DBB951-E799-4009-A701-5C225A3195C0}"/>
    <cellStyle name="s_Mango Merger_Lima model v2_Inputs" xfId="6610" xr:uid="{C4770E07-A7FD-406D-8F11-202CE300B43F}"/>
    <cellStyle name="s_Mango Merger_Lima model v2_MTD" xfId="6611" xr:uid="{A60245DC-9998-4C3F-B4D2-6515B3B899B1}"/>
    <cellStyle name="s_Mango Merger_MTD" xfId="6612" xr:uid="{7A23EB6B-FCFF-4366-8492-C89D861BD68E}"/>
    <cellStyle name="s_Mango Merger_Novare financials v13" xfId="6613" xr:uid="{D853DA9D-5E7C-4DF2-B3DB-22723664568E}"/>
    <cellStyle name="s_Mango Merger_Novare financials v13_Inputs" xfId="6614" xr:uid="{A59F0B20-52BF-4307-B9C8-1D7B00AAEA42}"/>
    <cellStyle name="s_Mango Merger_Novare financials v13_MTD" xfId="6615" xr:uid="{D97542D6-A47C-4D81-8DF4-30A6F6333E92}"/>
    <cellStyle name="s_Matrix_B" xfId="6616" xr:uid="{AF77C1D3-DCDA-40F5-9491-3EC49659F532}"/>
    <cellStyle name="s_Matrix_B_Fairway financials v9" xfId="6617" xr:uid="{C631A181-2287-4F90-BC62-A74857E173DE}"/>
    <cellStyle name="s_Matrix_B_Fairway financials v9_Inputs" xfId="6618" xr:uid="{DAD81654-2827-47E7-99C5-BF9A0F4FD8FD}"/>
    <cellStyle name="s_Matrix_B_Fairway financials v9_MTD" xfId="6619" xr:uid="{9D3AA953-626C-4D55-9558-D9DAAC2ED120}"/>
    <cellStyle name="s_Matrix_B_Inputs" xfId="6620" xr:uid="{168D8C8D-E732-4E54-AB7C-BCB72EE39B23}"/>
    <cellStyle name="s_Matrix_B_Lima model v2" xfId="6621" xr:uid="{33672120-EBA6-4F73-9520-FEA4204C946D}"/>
    <cellStyle name="s_Matrix_B_Lima model v2_Inputs" xfId="6622" xr:uid="{899ECB09-5607-41D1-95AE-D3CF42A75294}"/>
    <cellStyle name="s_Matrix_B_Lima model v2_MTD" xfId="6623" xr:uid="{A5256129-3FBE-4A2B-8F58-B8DFC90FB34E}"/>
    <cellStyle name="s_Matrix_B_MTD" xfId="6624" xr:uid="{EB30649F-883A-4169-B347-4FBF8A42A693}"/>
    <cellStyle name="s_Matrix_B_Novare financials v13" xfId="6625" xr:uid="{FE2CE614-DA54-42F0-B657-D13DAFB79AE3}"/>
    <cellStyle name="s_Matrix_B_Novare financials v13_Inputs" xfId="6626" xr:uid="{B80DDEF7-1551-448C-BF53-D73E384E235E}"/>
    <cellStyle name="s_Matrix_B_Novare financials v13_MTD" xfId="6627" xr:uid="{39B28CE9-658A-4091-997A-9058BDF01FD7}"/>
    <cellStyle name="s_Matrix_T" xfId="6628" xr:uid="{6C4B51DE-6E35-4E11-8128-C687F872CDA6}"/>
    <cellStyle name="s_Matrix_T_Fairway financials v9" xfId="6629" xr:uid="{0FDC084C-1A52-42E2-B040-1181F5ADFF3B}"/>
    <cellStyle name="s_Matrix_T_Fairway financials v9_Inputs" xfId="6630" xr:uid="{04A2A00C-C4E6-4A71-A966-3A235B45009A}"/>
    <cellStyle name="s_Matrix_T_Fairway financials v9_MTD" xfId="6631" xr:uid="{0F6B20FB-3BC2-49D0-BE18-2FA92D7FE734}"/>
    <cellStyle name="s_Matrix_T_Inputs" xfId="6632" xr:uid="{EB095DA6-62D4-4F52-B621-4061D7A94A85}"/>
    <cellStyle name="s_Matrix_T_Lima model v2" xfId="6633" xr:uid="{423C4ED2-D1D3-4F1B-A1B4-BC82F1834BD9}"/>
    <cellStyle name="s_Matrix_T_Lima model v2_Inputs" xfId="6634" xr:uid="{F8B4D845-9E25-4F00-85DC-B274820138B9}"/>
    <cellStyle name="s_Matrix_T_Lima model v2_MTD" xfId="6635" xr:uid="{F57A56F1-CE2C-4553-84FA-EF99B9E1DF32}"/>
    <cellStyle name="s_Matrix_T_MTD" xfId="6636" xr:uid="{901F982D-F565-4C3C-8D09-DFCB69B23FB3}"/>
    <cellStyle name="s_Matrix_T_Novare financials v13" xfId="6637" xr:uid="{CDF22982-C9E5-425C-8B2A-D23C8B8AD254}"/>
    <cellStyle name="s_Matrix_T_Novare financials v13_Inputs" xfId="6638" xr:uid="{6D45CD19-6DC3-4872-B48E-374DE4E01B58}"/>
    <cellStyle name="s_Matrix_T_Novare financials v13_MTD" xfId="6639" xr:uid="{F0C82FEC-DD88-4E46-8927-B3490E52DE1F}"/>
    <cellStyle name="s_Merger" xfId="6640" xr:uid="{30F7DAD5-8468-473B-92A6-C967601889E3}"/>
    <cellStyle name="s_Merger_Fairway financials v9" xfId="6641" xr:uid="{377409A0-3D29-41D8-84AE-4ACC9EC8552A}"/>
    <cellStyle name="s_Merger_Fairway financials v9_Inputs" xfId="6642" xr:uid="{F460A814-0D44-406C-AFC0-C6C4F959C6EA}"/>
    <cellStyle name="s_Merger_Fairway financials v9_MTD" xfId="6643" xr:uid="{5BDB5414-31CF-474E-978B-5A309BCDCE58}"/>
    <cellStyle name="s_Merger_Inputs" xfId="6644" xr:uid="{E36287E2-C64B-46B8-9DD9-B6EDC05DD819}"/>
    <cellStyle name="s_Merger_Lima model v2" xfId="6645" xr:uid="{AD912174-4AB5-4B9C-A53B-0C0DD5FED3BE}"/>
    <cellStyle name="s_Merger_Lima model v2_Inputs" xfId="6646" xr:uid="{1BC5DA53-E937-43D6-A825-9140E882916B}"/>
    <cellStyle name="s_Merger_Lima model v2_MTD" xfId="6647" xr:uid="{D4461D2B-5493-44FA-955B-7E6B0E127C6A}"/>
    <cellStyle name="s_Merger_MTD" xfId="6648" xr:uid="{0C3C6A3C-83E3-48E0-AFB5-1303F83E822D}"/>
    <cellStyle name="s_Merger_Novare financials v13" xfId="6649" xr:uid="{CF1F7382-04EA-4A2E-89D0-2B38015452C8}"/>
    <cellStyle name="s_Merger_Novare financials v13_Inputs" xfId="6650" xr:uid="{3C6221B2-DCC1-450D-A8EF-A46B45A3C4CC}"/>
    <cellStyle name="s_Merger_Novare financials v13_MTD" xfId="6651" xr:uid="{3111AFD6-100D-47F3-ADFC-1DF56C1E3F13}"/>
    <cellStyle name="s_Model Assumptions (2)" xfId="6652" xr:uid="{287E6147-840F-4FC6-84CE-BBE2EB47E7C1}"/>
    <cellStyle name="s_Model Assumptions (2)_1" xfId="6653" xr:uid="{A9049658-5C4C-4938-B4FF-5EE494FBA829}"/>
    <cellStyle name="s_Model Assumptions (2)_1_Fairway financials v9" xfId="6654" xr:uid="{3D4E7CD6-AC67-42DA-A657-DF6D3120846F}"/>
    <cellStyle name="s_Model Assumptions (2)_1_Fairway financials v9_Inputs" xfId="6655" xr:uid="{5D2D2FC4-3F45-475B-A3AD-C76A8465C06F}"/>
    <cellStyle name="s_Model Assumptions (2)_1_Fairway financials v9_MTD" xfId="6656" xr:uid="{F0D6E664-A8FF-49D3-8A7D-F14C848A1AD9}"/>
    <cellStyle name="s_Model Assumptions (2)_1_Inputs" xfId="6657" xr:uid="{9FC7A31D-4B0F-413C-A4BD-674F399975DC}"/>
    <cellStyle name="s_Model Assumptions (2)_1_Lima model v2" xfId="6658" xr:uid="{19A5D50B-F81D-46AF-A373-AD983BF41148}"/>
    <cellStyle name="s_Model Assumptions (2)_1_Lima model v2_Inputs" xfId="6659" xr:uid="{6C8A7903-09DA-4AB2-A0DB-F82C6BFE1798}"/>
    <cellStyle name="s_Model Assumptions (2)_1_Lima model v2_MTD" xfId="6660" xr:uid="{CBB8EF0C-B2DD-4A67-87D9-CBE6A707293B}"/>
    <cellStyle name="s_Model Assumptions (2)_1_MTD" xfId="6661" xr:uid="{9EEBD81E-AE05-4BA5-81FD-C71F5E85A20E}"/>
    <cellStyle name="s_Model Assumptions (2)_1_Novare financials v13" xfId="6662" xr:uid="{3DE3FC05-7BF4-4EFB-9B36-4B62B4F8F89D}"/>
    <cellStyle name="s_Model Assumptions (2)_1_Novare financials v13_Inputs" xfId="6663" xr:uid="{F8065BE7-D1FF-4C61-97F3-DBB87303B3D7}"/>
    <cellStyle name="s_Model Assumptions (2)_1_Novare financials v13_MTD" xfId="6664" xr:uid="{7063E854-D0FE-4FA7-AD2B-6C3FB6B31C12}"/>
    <cellStyle name="s_Model Assumptions (2)_Fairway financials v9" xfId="6665" xr:uid="{CC151CCF-17E4-4615-AD36-4DCC36BD2B30}"/>
    <cellStyle name="s_Model Assumptions (2)_Fairway financials v9_Inputs" xfId="6666" xr:uid="{32DB46D0-D730-45DF-B94B-EFD3287E2E74}"/>
    <cellStyle name="s_Model Assumptions (2)_Fairway financials v9_MTD" xfId="6667" xr:uid="{737F53DD-0517-44EB-9BF9-4290869CA588}"/>
    <cellStyle name="s_Model Assumptions (2)_Inputs" xfId="6668" xr:uid="{AD4FEC81-4C14-45B3-9751-6B9F49EE8E27}"/>
    <cellStyle name="s_Model Assumptions (2)_Lima model v2" xfId="6669" xr:uid="{87686804-D6A6-44EB-BF46-32A64CFD2EFF}"/>
    <cellStyle name="s_Model Assumptions (2)_Lima model v2_Inputs" xfId="6670" xr:uid="{B4DFEA70-E302-4F7C-A24B-D89A2FF97ABE}"/>
    <cellStyle name="s_Model Assumptions (2)_Lima model v2_MTD" xfId="6671" xr:uid="{837BF082-D498-49CF-A831-975D6F67C353}"/>
    <cellStyle name="s_Model Assumptions (2)_MTD" xfId="6672" xr:uid="{ED3ED2C5-0B84-419D-AFA7-A80582DFFE88}"/>
    <cellStyle name="s_Model Assumptions (2)_Novare financials v13" xfId="6673" xr:uid="{04BC126F-F8A2-4118-84D5-BD68867B1511}"/>
    <cellStyle name="s_Model Assumptions (2)_Novare financials v13_Inputs" xfId="6674" xr:uid="{F5D5F21E-08FF-4E9A-A7DF-E668C72532B2}"/>
    <cellStyle name="s_Model Assumptions (2)_Novare financials v13_MTD" xfId="6675" xr:uid="{A22EAC98-90BF-49AD-BFFF-D39BC62A9049}"/>
    <cellStyle name="s_model2" xfId="6676" xr:uid="{3E7F4509-895A-4A63-A5D3-4C0702B82A76}"/>
    <cellStyle name="s_model2_Fairway financials v9" xfId="6677" xr:uid="{CA9E48FC-1E6A-42CF-8DA5-4FAB83363CCD}"/>
    <cellStyle name="s_model2_Fairway financials v9_Inputs" xfId="6678" xr:uid="{4608D096-4E9D-4E0A-904F-91B7C5E37199}"/>
    <cellStyle name="s_model2_Fairway financials v9_MTD" xfId="6679" xr:uid="{BB65ACBE-74AE-47B0-ABF7-D9C7AA114623}"/>
    <cellStyle name="s_model2_Inputs" xfId="6680" xr:uid="{89078C8B-5A4A-4155-843D-DA2B4C8DA2F7}"/>
    <cellStyle name="s_model2_Lima model v2" xfId="6681" xr:uid="{6CADB173-271F-4888-8304-1DCEBC2D5F76}"/>
    <cellStyle name="s_model2_Lima model v2_Inputs" xfId="6682" xr:uid="{DA453E1E-DB0A-43EE-86ED-96C6FE6D074E}"/>
    <cellStyle name="s_model2_Lima model v2_MTD" xfId="6683" xr:uid="{B24F2BEA-20F1-4253-A301-B44B1E3CD9A1}"/>
    <cellStyle name="s_model2_MTD" xfId="6684" xr:uid="{825FDA31-F887-4306-B796-2B29D6D2D429}"/>
    <cellStyle name="s_model2_Novare financials v13" xfId="6685" xr:uid="{F8EDF367-7096-4DB4-BCC2-DB8420E8A4B4}"/>
    <cellStyle name="s_model2_Novare financials v13_Inputs" xfId="6686" xr:uid="{99DD09DC-49DB-4BEC-A2E6-5D13C43A0476}"/>
    <cellStyle name="s_model2_Novare financials v13_MTD" xfId="6687" xr:uid="{A9FFF560-C1ED-4A88-8D2E-8A1065E03777}"/>
    <cellStyle name="s_MTD" xfId="6688" xr:uid="{E14BF7CD-1E41-40E1-A1EA-14628C5A1313}"/>
    <cellStyle name="s_Novare financials v13" xfId="6689" xr:uid="{29CD4010-F514-415E-B8DB-1015809C75EE}"/>
    <cellStyle name="s_Novare financials v13_Inputs" xfId="6690" xr:uid="{310A5AE2-1160-4D29-9473-7961C2B76B44}"/>
    <cellStyle name="s_Novare financials v13_MTD" xfId="6691" xr:uid="{7BD4F230-CDDF-4115-A590-40B88F235485}"/>
    <cellStyle name="s_OBGYN (2)" xfId="6692" xr:uid="{0FAC906D-316C-4D28-91C7-F6D5221C129B}"/>
    <cellStyle name="s_OBGYN (2)_1" xfId="6693" xr:uid="{E358858D-0A8F-4C33-B234-429E03BA1935}"/>
    <cellStyle name="s_OBGYN (2)_1_Fairway financials v9" xfId="6694" xr:uid="{2519FF72-1821-4286-9304-0F373CFDF9B5}"/>
    <cellStyle name="s_OBGYN (2)_1_Fairway financials v9_Inputs" xfId="6695" xr:uid="{8872A6E2-30B3-4D9A-86C1-0C84250DBDB2}"/>
    <cellStyle name="s_OBGYN (2)_1_Fairway financials v9_MTD" xfId="6696" xr:uid="{F05A13DF-F065-4162-B739-52FDD4A117FB}"/>
    <cellStyle name="s_OBGYN (2)_1_Inputs" xfId="6697" xr:uid="{FAE3FAC3-BD68-4E15-87F4-279472E4A1CF}"/>
    <cellStyle name="s_OBGYN (2)_1_Lima model v2" xfId="6698" xr:uid="{B26706D3-AA23-419D-83A2-D627AA18EBE3}"/>
    <cellStyle name="s_OBGYN (2)_1_Lima model v2_Inputs" xfId="6699" xr:uid="{F4FB7F23-78D4-464F-96F8-5EAA15EEEA0E}"/>
    <cellStyle name="s_OBGYN (2)_1_Lima model v2_MTD" xfId="6700" xr:uid="{417EFAD8-8769-4ABA-B84A-A0142D9CDC4D}"/>
    <cellStyle name="s_OBGYN (2)_1_MTD" xfId="6701" xr:uid="{698D6230-9966-4715-908A-213C1BD9707C}"/>
    <cellStyle name="s_OBGYN (2)_1_Novare financials v13" xfId="6702" xr:uid="{9DBC327B-C55E-4EE3-9A7D-442C39BCBAD9}"/>
    <cellStyle name="s_OBGYN (2)_1_Novare financials v13_Inputs" xfId="6703" xr:uid="{0A05977A-7068-4F26-9DF2-153F1218C3A8}"/>
    <cellStyle name="s_OBGYN (2)_1_Novare financials v13_MTD" xfId="6704" xr:uid="{F2ABB474-E1B3-4EBF-B0ED-40C5D83DAC20}"/>
    <cellStyle name="s_OBGYN (2)_2" xfId="6705" xr:uid="{F16CAE31-0777-4A8E-9CB0-E79729620430}"/>
    <cellStyle name="s_OBGYN (2)_2_Inputs" xfId="6706" xr:uid="{0F33D7DC-44CC-4F6E-9985-99107A285462}"/>
    <cellStyle name="s_OBGYN (2)_2_MTD" xfId="6707" xr:uid="{42B404BA-6D94-49F5-AD66-EA9861D8617A}"/>
    <cellStyle name="s_OBGYN (2)_Fairway financials v9" xfId="6708" xr:uid="{619038A2-B3EF-4001-B6EB-3679CD6E8D6A}"/>
    <cellStyle name="s_OBGYN (2)_Fairway financials v9_Inputs" xfId="6709" xr:uid="{F271D593-D51C-4061-A4C1-5C93A93765C9}"/>
    <cellStyle name="s_OBGYN (2)_Fairway financials v9_MTD" xfId="6710" xr:uid="{98F1667C-44DB-4411-912C-73D2BCB920B0}"/>
    <cellStyle name="s_OBGYN (2)_Inputs" xfId="6711" xr:uid="{D85447C0-4A21-44D0-833A-D425D4CCE5AD}"/>
    <cellStyle name="s_OBGYN (2)_Lima model v2" xfId="6712" xr:uid="{53F24E02-526B-4246-8CDF-DAEF665AD9F7}"/>
    <cellStyle name="s_OBGYN (2)_Lima model v2_Inputs" xfId="6713" xr:uid="{05867FE8-28B7-4EF8-BB74-4FE54FE1F854}"/>
    <cellStyle name="s_OBGYN (2)_Lima model v2_MTD" xfId="6714" xr:uid="{5A36996A-953A-408C-BB61-48D0F7276EF7}"/>
    <cellStyle name="s_OBGYN (2)_MTD" xfId="6715" xr:uid="{D3677D84-B8DD-4D89-8A9A-DB0E6E1CD45F}"/>
    <cellStyle name="s_OBGYN (2)_Novare financials v13" xfId="6716" xr:uid="{10CCDCFD-E376-4216-82F2-FF351B38E246}"/>
    <cellStyle name="s_OBGYN (2)_Novare financials v13_Inputs" xfId="6717" xr:uid="{C52E0F32-1C30-4F75-8DEC-80DB6BDC3C08}"/>
    <cellStyle name="s_OBGYN (2)_Novare financials v13_MTD" xfId="6718" xr:uid="{CD9E2B24-9CB9-41EB-B79E-168FD07ECD65}"/>
    <cellStyle name="s_Other Businesses (2)" xfId="6719" xr:uid="{78B2FB72-D0BC-4447-89E8-95FDB712F873}"/>
    <cellStyle name="s_Other Businesses (2)_1" xfId="6720" xr:uid="{E067ACBC-A24C-4C9D-A3EC-59B4CA324534}"/>
    <cellStyle name="s_Other Businesses (2)_1_Fairway financials v9" xfId="6721" xr:uid="{D6C50FC3-E153-40A0-85C9-AB8A9416A2B0}"/>
    <cellStyle name="s_Other Businesses (2)_1_Fairway financials v9_Inputs" xfId="6722" xr:uid="{B1F2A1B7-55F2-4EF8-B038-58C2D2554A35}"/>
    <cellStyle name="s_Other Businesses (2)_1_Fairway financials v9_MTD" xfId="6723" xr:uid="{DB7E5721-BC43-4674-888D-C6F4053A57CC}"/>
    <cellStyle name="s_Other Businesses (2)_1_Inputs" xfId="6724" xr:uid="{38A1255A-6643-4597-9A81-B51F0A03EA68}"/>
    <cellStyle name="s_Other Businesses (2)_1_Lima model v2" xfId="6725" xr:uid="{74A5AD85-A9E6-4EEA-8E03-04CF47115DEA}"/>
    <cellStyle name="s_Other Businesses (2)_1_Lima model v2_Inputs" xfId="6726" xr:uid="{8E938B39-6E7B-477F-A521-AC6D0AD73B12}"/>
    <cellStyle name="s_Other Businesses (2)_1_Lima model v2_MTD" xfId="6727" xr:uid="{7E561A3F-D8C8-4667-89D1-7465FFB5C5BA}"/>
    <cellStyle name="s_Other Businesses (2)_1_MTD" xfId="6728" xr:uid="{5BCF28A7-2BAF-4908-BCFA-0B23973B4B19}"/>
    <cellStyle name="s_Other Businesses (2)_1_Novare financials v13" xfId="6729" xr:uid="{B5053886-2119-4279-A217-DD506BF087CE}"/>
    <cellStyle name="s_Other Businesses (2)_1_Novare financials v13_Inputs" xfId="6730" xr:uid="{B58F8C47-7169-468D-864D-177E4EA9931A}"/>
    <cellStyle name="s_Other Businesses (2)_1_Novare financials v13_MTD" xfId="6731" xr:uid="{A302FBAB-03A3-4C25-9DB8-4A3AF795729B}"/>
    <cellStyle name="s_Other Businesses (2)_2" xfId="6732" xr:uid="{0278AECE-6281-4474-9E12-EBAEB0787E29}"/>
    <cellStyle name="s_Other Businesses (2)_2_Fairway financials v9" xfId="6733" xr:uid="{83328F16-7DC9-4105-863A-20B92D38ED6F}"/>
    <cellStyle name="s_Other Businesses (2)_2_Fairway financials v9_Inputs" xfId="6734" xr:uid="{3F7078B9-4050-4036-B847-81A0E1612443}"/>
    <cellStyle name="s_Other Businesses (2)_2_Fairway financials v9_MTD" xfId="6735" xr:uid="{F1259869-2265-40D3-9D5A-300D7290BF29}"/>
    <cellStyle name="s_Other Businesses (2)_2_Inputs" xfId="6736" xr:uid="{F76F135F-449B-4276-9F0A-77E76940CFB4}"/>
    <cellStyle name="s_Other Businesses (2)_2_Lima model v2" xfId="6737" xr:uid="{17F19A35-DD8D-488E-ACF8-E391F05DC84A}"/>
    <cellStyle name="s_Other Businesses (2)_2_Lima model v2_Inputs" xfId="6738" xr:uid="{33641FF3-57B9-4F78-988F-37BA0E42CCD5}"/>
    <cellStyle name="s_Other Businesses (2)_2_Lima model v2_MTD" xfId="6739" xr:uid="{3A392545-6560-475E-B23D-499E8ECD67FD}"/>
    <cellStyle name="s_Other Businesses (2)_2_MTD" xfId="6740" xr:uid="{AB30B06A-67DB-47A0-94ED-6C4F5FB72688}"/>
    <cellStyle name="s_Other Businesses (2)_2_Novare financials v13" xfId="6741" xr:uid="{0A08DCBD-4FFF-4312-BB5F-C4B753485CCE}"/>
    <cellStyle name="s_Other Businesses (2)_2_Novare financials v13_Inputs" xfId="6742" xr:uid="{E281AEB1-36B4-463B-B34A-89069137A60B}"/>
    <cellStyle name="s_Other Businesses (2)_2_Novare financials v13_MTD" xfId="6743" xr:uid="{537F9146-02F7-4F5A-957C-FFAE4AB341AB}"/>
    <cellStyle name="s_Other Businesses (2)_Inputs" xfId="6744" xr:uid="{EA2E5D7E-8D73-46FB-92AC-525C066E21E7}"/>
    <cellStyle name="s_Other Businesses (2)_MTD" xfId="6745" xr:uid="{BFA7BB29-AF8A-40C9-B71F-89EB505E6653}"/>
    <cellStyle name="s_Ownership" xfId="6746" xr:uid="{639225B6-8C04-492C-AF27-F3FD40094B1C}"/>
    <cellStyle name="s_Ownership_1" xfId="6747" xr:uid="{18A6207D-8010-4070-A43C-B9974976959F}"/>
    <cellStyle name="s_Ownership_1_Fairway financials v9" xfId="6748" xr:uid="{A1262938-B770-4FBF-8BB9-E7BC6B994375}"/>
    <cellStyle name="s_Ownership_1_Fairway financials v9_Inputs" xfId="6749" xr:uid="{D87B4CEE-801A-4A6E-AE0B-A69B70C25307}"/>
    <cellStyle name="s_Ownership_1_Fairway financials v9_MTD" xfId="6750" xr:uid="{9A61DE6A-B552-4E01-A251-5CF120940E09}"/>
    <cellStyle name="s_Ownership_1_Inputs" xfId="6751" xr:uid="{D4D1C0D1-4687-4C28-B945-9A1DCC1A7BDE}"/>
    <cellStyle name="s_Ownership_1_Lima model v2" xfId="6752" xr:uid="{66049FAA-41BF-4F64-AD65-9C3897CDF6B0}"/>
    <cellStyle name="s_Ownership_1_Lima model v2_Inputs" xfId="6753" xr:uid="{D0037CA5-8656-4BD2-AD73-8254FFC8EC7F}"/>
    <cellStyle name="s_Ownership_1_Lima model v2_MTD" xfId="6754" xr:uid="{65379735-C493-4E06-8FAE-EE3C03B49E2A}"/>
    <cellStyle name="s_Ownership_1_MTD" xfId="6755" xr:uid="{338CA696-D987-4525-9597-5689415E54B5}"/>
    <cellStyle name="s_Ownership_1_Novare financials v13" xfId="6756" xr:uid="{1B39DDBD-EF78-47BD-810B-9E662215A180}"/>
    <cellStyle name="s_Ownership_1_Novare financials v13_Inputs" xfId="6757" xr:uid="{EE2D92CB-2F9D-4281-BCE3-524E2688FF82}"/>
    <cellStyle name="s_Ownership_1_Novare financials v13_MTD" xfId="6758" xr:uid="{42CC0FCB-2684-4DA0-B79B-958D7C5640CE}"/>
    <cellStyle name="s_Ownership_Inputs" xfId="6759" xr:uid="{36A91EC8-BAD2-4805-9493-8A7C3C464E34}"/>
    <cellStyle name="s_Ownership_MTD" xfId="6760" xr:uid="{D2420E9C-6051-421B-9AB6-635DBC3D10F6}"/>
    <cellStyle name="s_P_L_Ratios" xfId="6761" xr:uid="{230C0F63-1D26-4C6F-838E-01B3C7C7EB70}"/>
    <cellStyle name="s_P_L_Ratios_B" xfId="6762" xr:uid="{B1F05BAD-EF71-4853-8DC7-64C13B172D66}"/>
    <cellStyle name="s_P_L_Ratios_B_Fairway financials v9" xfId="6763" xr:uid="{37A7621C-7DF8-4093-B9D5-E3F48CC621DC}"/>
    <cellStyle name="s_P_L_Ratios_B_Fairway financials v9_Inputs" xfId="6764" xr:uid="{DDD68757-3785-445C-A814-A2184372717D}"/>
    <cellStyle name="s_P_L_Ratios_B_Fairway financials v9_MTD" xfId="6765" xr:uid="{95B04040-B8EF-46D0-8B10-AA949A7A3C56}"/>
    <cellStyle name="s_P_L_Ratios_B_Inputs" xfId="6766" xr:uid="{43DAC508-269A-43DC-B032-C2B202519680}"/>
    <cellStyle name="s_P_L_Ratios_B_Lima model v2" xfId="6767" xr:uid="{2723AF16-C73B-4CCB-B7B3-C8D21559F82A}"/>
    <cellStyle name="s_P_L_Ratios_B_Lima model v2_Inputs" xfId="6768" xr:uid="{2A5509F4-AF12-490B-A997-26ED2C291165}"/>
    <cellStyle name="s_P_L_Ratios_B_Lima model v2_MTD" xfId="6769" xr:uid="{0FECC599-F5BE-4740-82A9-4FB0DF5CD595}"/>
    <cellStyle name="s_P_L_Ratios_B_MTD" xfId="6770" xr:uid="{D3AB32F1-3749-4FD1-9C1F-1FA8B3286333}"/>
    <cellStyle name="s_P_L_Ratios_B_Novare financials v13" xfId="6771" xr:uid="{82E2DA38-2E6F-451F-AA38-07D022125076}"/>
    <cellStyle name="s_P_L_Ratios_B_Novare financials v13_Inputs" xfId="6772" xr:uid="{2448B4B3-3794-48CF-AE5F-41C14FCE9450}"/>
    <cellStyle name="s_P_L_Ratios_B_Novare financials v13_MTD" xfId="6773" xr:uid="{BE41EE5A-861A-4E53-9493-3FD60734B142}"/>
    <cellStyle name="s_P_L_Ratios_Fairway financials v9" xfId="6774" xr:uid="{A916B624-64EA-46F2-BE58-DC7580FBA916}"/>
    <cellStyle name="s_P_L_Ratios_Fairway financials v9_Inputs" xfId="6775" xr:uid="{D8E4A570-3993-4129-8BF4-12AAD4CBBC48}"/>
    <cellStyle name="s_P_L_Ratios_Fairway financials v9_MTD" xfId="6776" xr:uid="{32E460B4-074A-4805-89F4-0660A774D8CA}"/>
    <cellStyle name="s_P_L_Ratios_Inputs" xfId="6777" xr:uid="{069CB5EB-F0F1-4074-B21D-ED3D006290FB}"/>
    <cellStyle name="s_P_L_Ratios_Lima model v2" xfId="6778" xr:uid="{2223AAF4-78DC-4926-83F9-604DEC426833}"/>
    <cellStyle name="s_P_L_Ratios_Lima model v2_Inputs" xfId="6779" xr:uid="{6AC278F1-8A48-4EFB-912F-E46380297121}"/>
    <cellStyle name="s_P_L_Ratios_Lima model v2_MTD" xfId="6780" xr:uid="{B102B8B2-C8F0-4605-B081-CC0DE5C24665}"/>
    <cellStyle name="s_P_L_Ratios_MTD" xfId="6781" xr:uid="{0FC99813-268B-489E-B588-52A59B4A211B}"/>
    <cellStyle name="s_P_L_Ratios_Novare financials v13" xfId="6782" xr:uid="{64FBBC55-2949-43B6-BC78-CDF98A12F134}"/>
    <cellStyle name="s_P_L_Ratios_Novare financials v13_Inputs" xfId="6783" xr:uid="{4284E855-E436-43BC-BA16-BB509414C7D8}"/>
    <cellStyle name="s_P_L_Ratios_Novare financials v13_MTD" xfId="6784" xr:uid="{C3C4E74C-610F-405A-BBBC-44D0FBC9C6BA}"/>
    <cellStyle name="s_PFMA Cap" xfId="6785" xr:uid="{9E68F1FF-0F02-44F9-BB5D-40C1498395BB}"/>
    <cellStyle name="s_PFMA Cap_1" xfId="6786" xr:uid="{7D13EAC4-C34A-4343-91E6-3FC139744214}"/>
    <cellStyle name="s_PFMA Cap_1_Fairway financials v9" xfId="6787" xr:uid="{96350A1B-2552-474F-8247-C84A2E1612A4}"/>
    <cellStyle name="s_PFMA Cap_1_Fairway financials v9_Inputs" xfId="6788" xr:uid="{2D7C24CA-D3B2-4F2A-AA73-1496A33F5EC3}"/>
    <cellStyle name="s_PFMA Cap_1_Fairway financials v9_MTD" xfId="6789" xr:uid="{68D364EC-7990-45F5-9885-A33B03EDE6A9}"/>
    <cellStyle name="s_PFMA Cap_1_Inputs" xfId="6790" xr:uid="{515CFFA5-578F-4505-82F4-9BDDEE36767D}"/>
    <cellStyle name="s_PFMA Cap_1_Lima model v2" xfId="6791" xr:uid="{A4427FF3-B03E-40F8-9AFA-56AD9B80FE49}"/>
    <cellStyle name="s_PFMA Cap_1_Lima model v2_Inputs" xfId="6792" xr:uid="{1C057650-4CB9-44BB-9DA2-B36D39A8D335}"/>
    <cellStyle name="s_PFMA Cap_1_Lima model v2_MTD" xfId="6793" xr:uid="{5FF8FA75-6F2E-43B9-BBFE-05BF14523D69}"/>
    <cellStyle name="s_PFMA Cap_1_MTD" xfId="6794" xr:uid="{368606B6-B51E-4EFF-B9F4-D8DEAC42DA1C}"/>
    <cellStyle name="s_PFMA Cap_1_Novare financials v13" xfId="6795" xr:uid="{252A938C-C17B-4BFA-9185-CB5C744C2C9E}"/>
    <cellStyle name="s_PFMA Cap_1_Novare financials v13_Inputs" xfId="6796" xr:uid="{75D8953B-4436-43DB-BBED-CEF79791181F}"/>
    <cellStyle name="s_PFMA Cap_1_Novare financials v13_MTD" xfId="6797" xr:uid="{4D2733F7-9B1D-48F0-92DB-15E13311025D}"/>
    <cellStyle name="s_PFMA Cap_2" xfId="6798" xr:uid="{C706DC59-CE62-4AB6-9F95-9E2586657CBF}"/>
    <cellStyle name="s_PFMA Cap_2_Inputs" xfId="6799" xr:uid="{8DEDFE9D-BF88-4BDE-8472-C66A6A214F88}"/>
    <cellStyle name="s_PFMA Cap_2_MTD" xfId="6800" xr:uid="{0E56364C-65A2-4742-8ED7-AF82075491DB}"/>
    <cellStyle name="s_PFMA Cap_Fairway financials v9" xfId="6801" xr:uid="{4A2B0E93-A821-4863-91E1-94DA8E588A4A}"/>
    <cellStyle name="s_PFMA Cap_Fairway financials v9_Inputs" xfId="6802" xr:uid="{AA9BB6D2-9807-4358-B505-7BBCF8795973}"/>
    <cellStyle name="s_PFMA Cap_Fairway financials v9_MTD" xfId="6803" xr:uid="{969A6BF8-3BDE-40D3-97F7-340603678FFD}"/>
    <cellStyle name="s_PFMA Cap_Inputs" xfId="6804" xr:uid="{905739A2-FFF8-4776-967D-2A684C6C9A33}"/>
    <cellStyle name="s_PFMA Cap_Lima model v2" xfId="6805" xr:uid="{5CA86053-20EE-47CF-8F23-C72FE8FCE153}"/>
    <cellStyle name="s_PFMA Cap_Lima model v2_Inputs" xfId="6806" xr:uid="{3CDB4028-0348-4B35-A517-97362838019D}"/>
    <cellStyle name="s_PFMA Cap_Lima model v2_MTD" xfId="6807" xr:uid="{56941F23-0394-45F3-9F1D-7DCB1BC88581}"/>
    <cellStyle name="s_PFMA Cap_MTD" xfId="6808" xr:uid="{AAC86A20-D815-4AAF-AA16-9DB2BE5C1776}"/>
    <cellStyle name="s_PFMA Cap_Novare financials v13" xfId="6809" xr:uid="{C4127D0C-8915-4531-8080-8512F6C9F96C}"/>
    <cellStyle name="s_PFMA Cap_Novare financials v13_Inputs" xfId="6810" xr:uid="{78E5DDBB-1856-4E42-BB56-CB0C401554A2}"/>
    <cellStyle name="s_PFMA Cap_Novare financials v13_MTD" xfId="6811" xr:uid="{53A4E241-FF49-4A00-806B-55387DE41848}"/>
    <cellStyle name="s_PFMA Credit" xfId="6812" xr:uid="{323F09F9-99D0-46AF-95E9-E8659A0FC629}"/>
    <cellStyle name="s_PFMA Credit_1" xfId="6813" xr:uid="{AB99230D-9ABF-4A97-969A-0AA6BE867198}"/>
    <cellStyle name="s_PFMA Credit_1_Fairway financials v9" xfId="6814" xr:uid="{54BFD26B-7F8B-4374-B131-367835D1F7E6}"/>
    <cellStyle name="s_PFMA Credit_1_Fairway financials v9_Inputs" xfId="6815" xr:uid="{E0A76C7C-401D-4E83-8676-25861F525AA9}"/>
    <cellStyle name="s_PFMA Credit_1_Fairway financials v9_MTD" xfId="6816" xr:uid="{C2794B50-12B5-44ED-B497-9D325B56A88E}"/>
    <cellStyle name="s_PFMA Credit_1_Inputs" xfId="6817" xr:uid="{D74F9B53-9FE2-4540-A899-7C5E0C0A7EA5}"/>
    <cellStyle name="s_PFMA Credit_1_Lima model v2" xfId="6818" xr:uid="{417C3CFB-249B-4BF4-A9D7-7698D374E1C7}"/>
    <cellStyle name="s_PFMA Credit_1_Lima model v2_Inputs" xfId="6819" xr:uid="{4B7FF311-0056-447E-B06F-2F2C9989A411}"/>
    <cellStyle name="s_PFMA Credit_1_Lima model v2_MTD" xfId="6820" xr:uid="{FEB0E833-0FE7-4BC6-B520-BC8A1A0BABE0}"/>
    <cellStyle name="s_PFMA Credit_1_MTD" xfId="6821" xr:uid="{EF5B1BA2-C353-45DA-A13E-F7059B0A30C1}"/>
    <cellStyle name="s_PFMA Credit_1_Novare financials v13" xfId="6822" xr:uid="{1F783ED1-66D4-49AC-91CF-8EAFF358C4B1}"/>
    <cellStyle name="s_PFMA Credit_1_Novare financials v13_Inputs" xfId="6823" xr:uid="{CDE08B72-5A98-4779-8BA9-DAE3A0467A6F}"/>
    <cellStyle name="s_PFMA Credit_1_Novare financials v13_MTD" xfId="6824" xr:uid="{13587414-4DAC-4736-A974-FCEC437A7860}"/>
    <cellStyle name="s_PFMA Credit_2" xfId="6825" xr:uid="{7D9BBC81-ED6D-407D-A35E-13607C139BBC}"/>
    <cellStyle name="s_PFMA Credit_2_Inputs" xfId="6826" xr:uid="{DF61597F-B13A-4F2F-8869-99E12E591731}"/>
    <cellStyle name="s_PFMA Credit_2_MTD" xfId="6827" xr:uid="{BC80EAF0-1DF7-4D1A-BCFF-3FB6568D8FB1}"/>
    <cellStyle name="s_PFMA Credit_Fairway financials v9" xfId="6828" xr:uid="{4C202707-9142-41B1-93A7-32FF26DA607B}"/>
    <cellStyle name="s_PFMA Credit_Fairway financials v9_Inputs" xfId="6829" xr:uid="{1B551D69-D3FC-4A6C-B09A-5E6795A01B05}"/>
    <cellStyle name="s_PFMA Credit_Fairway financials v9_MTD" xfId="6830" xr:uid="{159E1641-A724-4EEE-8090-D2E671513447}"/>
    <cellStyle name="s_PFMA Credit_Inputs" xfId="6831" xr:uid="{5ECE95E6-6A84-47B6-A71A-0682F517472F}"/>
    <cellStyle name="s_PFMA Credit_Lima model v2" xfId="6832" xr:uid="{EF806326-462E-4ADE-818D-161B266EBC44}"/>
    <cellStyle name="s_PFMA Credit_Lima model v2_Inputs" xfId="6833" xr:uid="{3B8B30F4-0437-4717-AA05-1822D6E954C5}"/>
    <cellStyle name="s_PFMA Credit_Lima model v2_MTD" xfId="6834" xr:uid="{3B212C95-5972-4FAB-B01D-5AFE7CD6BE7E}"/>
    <cellStyle name="s_PFMA Credit_MTD" xfId="6835" xr:uid="{3A87050E-ABB8-438F-B85E-89420DB8A692}"/>
    <cellStyle name="s_PFMA Credit_Novare financials v13" xfId="6836" xr:uid="{763A7386-3FBD-4CFE-A36B-F936DBDB517B}"/>
    <cellStyle name="s_PFMA Credit_Novare financials v13_Inputs" xfId="6837" xr:uid="{4D0AF509-A608-48CB-8DDD-73CDE31F5691}"/>
    <cellStyle name="s_PFMA Credit_Novare financials v13_MTD" xfId="6838" xr:uid="{726ABF30-33C2-4D6E-A781-CAD39D0FEA3B}"/>
    <cellStyle name="s_PFMA Fin Sum" xfId="6839" xr:uid="{F11F0D07-58E5-4E3C-9DCE-459544325E51}"/>
    <cellStyle name="s_PFMA Fin Sum_1" xfId="6840" xr:uid="{4DB2370E-662B-45D1-9E72-EA4EB3C069D1}"/>
    <cellStyle name="s_PFMA Fin Sum_1_Fairway financials v9" xfId="6841" xr:uid="{459B6E10-BD45-4520-B3F1-B0FEE5AD4902}"/>
    <cellStyle name="s_PFMA Fin Sum_1_Fairway financials v9_Inputs" xfId="6842" xr:uid="{B7112350-BB74-408D-AE97-AF09026FCA52}"/>
    <cellStyle name="s_PFMA Fin Sum_1_Fairway financials v9_MTD" xfId="6843" xr:uid="{3EA732C5-43BD-47A3-8BC0-297B8A344461}"/>
    <cellStyle name="s_PFMA Fin Sum_1_Inputs" xfId="6844" xr:uid="{230990EC-A738-4C36-9573-21CC7E110761}"/>
    <cellStyle name="s_PFMA Fin Sum_1_Lima model v2" xfId="6845" xr:uid="{B8825949-4EF4-4547-9B4A-E01A2937E4DD}"/>
    <cellStyle name="s_PFMA Fin Sum_1_Lima model v2_Inputs" xfId="6846" xr:uid="{59914A6F-AF2D-4A3F-AB08-1500A6594411}"/>
    <cellStyle name="s_PFMA Fin Sum_1_Lima model v2_MTD" xfId="6847" xr:uid="{F209F730-2C9E-44FD-8AF1-E694D5C33FFE}"/>
    <cellStyle name="s_PFMA Fin Sum_1_MTD" xfId="6848" xr:uid="{2A97E370-63A2-478A-9E8F-B185F73AEE7B}"/>
    <cellStyle name="s_PFMA Fin Sum_1_Novare financials v13" xfId="6849" xr:uid="{D128FDE1-BDFB-4F1B-BBE3-7D207EA90782}"/>
    <cellStyle name="s_PFMA Fin Sum_1_Novare financials v13_Inputs" xfId="6850" xr:uid="{ECEA7C67-86C0-4EF5-A804-51E840DB95F0}"/>
    <cellStyle name="s_PFMA Fin Sum_1_Novare financials v13_MTD" xfId="6851" xr:uid="{9275A738-40F8-4340-B790-F35FDB5901CA}"/>
    <cellStyle name="s_PFMA Fin Sum_2" xfId="6852" xr:uid="{89213AFA-9C6E-456C-850F-84C21EB9055E}"/>
    <cellStyle name="s_PFMA Fin Sum_2_Inputs" xfId="6853" xr:uid="{348AD94A-8F59-4B54-942D-E6B10D63D62A}"/>
    <cellStyle name="s_PFMA Fin Sum_2_MTD" xfId="6854" xr:uid="{76BF33A4-4F9F-4FEE-8E83-6882B7F6FBF9}"/>
    <cellStyle name="s_PFMA Fin Sum_Fairway financials v9" xfId="6855" xr:uid="{FE1E1EE4-72C1-431C-AA49-A80D98A2F677}"/>
    <cellStyle name="s_PFMA Fin Sum_Fairway financials v9_Inputs" xfId="6856" xr:uid="{E58794F2-BA67-4E18-B9FD-4EA651332537}"/>
    <cellStyle name="s_PFMA Fin Sum_Fairway financials v9_MTD" xfId="6857" xr:uid="{1552D9B7-AAC3-4C46-95D7-DE8CD80A3087}"/>
    <cellStyle name="s_PFMA Fin Sum_Inputs" xfId="6858" xr:uid="{E57AB059-340E-4F0C-9933-DEC727B49DFA}"/>
    <cellStyle name="s_PFMA Fin Sum_Lima model v2" xfId="6859" xr:uid="{BB51CFF1-A8CA-463F-910D-317A2804E57E}"/>
    <cellStyle name="s_PFMA Fin Sum_Lima model v2_Inputs" xfId="6860" xr:uid="{1C926B66-8DD9-4615-A79A-A1831BCC5E4F}"/>
    <cellStyle name="s_PFMA Fin Sum_Lima model v2_MTD" xfId="6861" xr:uid="{2DCC83AC-075C-4D4B-9E84-E0E1321AE7E5}"/>
    <cellStyle name="s_PFMA Fin Sum_MTD" xfId="6862" xr:uid="{38B4798D-29D1-443E-B2F7-8FB182B9AEAE}"/>
    <cellStyle name="s_PFMA Fin Sum_Novare financials v13" xfId="6863" xr:uid="{E5904548-8105-427A-9B53-3A5FF229441C}"/>
    <cellStyle name="s_PFMA Fin Sum_Novare financials v13_Inputs" xfId="6864" xr:uid="{70845EF9-009A-46D3-9379-6A50E1C8964F}"/>
    <cellStyle name="s_PFMA Fin Sum_Novare financials v13_MTD" xfId="6865" xr:uid="{4857A39F-52AB-4CC6-AFB6-D4D1F52FDD8C}"/>
    <cellStyle name="s_PFMA Income (2)" xfId="6866" xr:uid="{891CE38E-95B5-414E-95C5-352EB6EA1B32}"/>
    <cellStyle name="s_PFMA Income (2)_1" xfId="6867" xr:uid="{BA72F966-FB4C-495D-B44D-ABD76E6DD0AD}"/>
    <cellStyle name="s_PFMA Income (2)_1_Fairway financials v9" xfId="6868" xr:uid="{C577DAF3-4039-4D54-8916-2E749BF97271}"/>
    <cellStyle name="s_PFMA Income (2)_1_Fairway financials v9_Inputs" xfId="6869" xr:uid="{EA25844B-F21F-4EE0-800C-1FAF59BDED73}"/>
    <cellStyle name="s_PFMA Income (2)_1_Fairway financials v9_MTD" xfId="6870" xr:uid="{D129510E-0AE1-473F-84BF-6C0E1B592761}"/>
    <cellStyle name="s_PFMA Income (2)_1_Inputs" xfId="6871" xr:uid="{B6A8C293-7CA1-403C-8B49-721618739B1A}"/>
    <cellStyle name="s_PFMA Income (2)_1_Lima model v2" xfId="6872" xr:uid="{D669A2F4-AE3D-4C23-8721-BAF6E044DC98}"/>
    <cellStyle name="s_PFMA Income (2)_1_Lima model v2_Inputs" xfId="6873" xr:uid="{3915D8FC-BE9C-47A6-9DDC-534F3E97DD8A}"/>
    <cellStyle name="s_PFMA Income (2)_1_Lima model v2_MTD" xfId="6874" xr:uid="{D192CABE-AC78-47CA-B4C9-3E4636FF7E4F}"/>
    <cellStyle name="s_PFMA Income (2)_1_MTD" xfId="6875" xr:uid="{5EDF10A2-4C87-4A99-B7EC-01D202A3B031}"/>
    <cellStyle name="s_PFMA Income (2)_1_Novare financials v13" xfId="6876" xr:uid="{B835CFEB-E314-4675-A3A8-D1922F8F67C0}"/>
    <cellStyle name="s_PFMA Income (2)_1_Novare financials v13_Inputs" xfId="6877" xr:uid="{B8C3635A-4D8D-4913-8E67-8ABB4BAD2131}"/>
    <cellStyle name="s_PFMA Income (2)_1_Novare financials v13_MTD" xfId="6878" xr:uid="{CFDC08F8-7E81-4A6A-B8B7-424DA9CE10FF}"/>
    <cellStyle name="s_PFMA Income (2)_2" xfId="6879" xr:uid="{336C1BF7-3FF6-4E24-BEE9-5FD45FBCD90E}"/>
    <cellStyle name="s_PFMA Income (2)_2_Celtic DCF" xfId="6880" xr:uid="{FBF7818B-7F42-4BB4-8E98-B1332BC7EC86}"/>
    <cellStyle name="s_PFMA Income (2)_2_Celtic DCF Inputs" xfId="6881" xr:uid="{DDD345F3-B458-4353-912B-3753529835A9}"/>
    <cellStyle name="s_PFMA Income (2)_2_Celtic DCF Inputs_Inputs" xfId="6882" xr:uid="{68BE7712-467D-43EE-8622-5603B284FD8F}"/>
    <cellStyle name="s_PFMA Income (2)_2_Celtic DCF Inputs_MTD" xfId="6883" xr:uid="{F7B88FEE-4227-4B0B-9BA6-95C9E8798349}"/>
    <cellStyle name="s_PFMA Income (2)_2_Celtic DCF_Inputs" xfId="6884" xr:uid="{773F81B4-39FE-4AEA-8A19-F53BD4F7791F}"/>
    <cellStyle name="s_PFMA Income (2)_2_Celtic DCF_MTD" xfId="6885" xr:uid="{3CC7E9E1-461F-47AA-8AE1-11301DA44959}"/>
    <cellStyle name="s_PFMA Income (2)_2_Inputs" xfId="6886" xr:uid="{36CF40C0-7090-40FD-AD57-344BE9A9A7D2}"/>
    <cellStyle name="s_PFMA Income (2)_2_MTD" xfId="6887" xr:uid="{8D184369-CBBB-467D-844B-2EE49DBED4A1}"/>
    <cellStyle name="s_PFMA Income (2)_2_Valuation Summary" xfId="6888" xr:uid="{134C4BC7-DFAC-4B88-AFDA-1115ED654F0C}"/>
    <cellStyle name="s_PFMA Income (2)_2_Valuation Summary_Inputs" xfId="6889" xr:uid="{8C143C9C-7FFB-4C93-BF25-B36CECD2D3FC}"/>
    <cellStyle name="s_PFMA Income (2)_2_Valuation Summary_MTD" xfId="6890" xr:uid="{9A011D8D-4A10-4D20-9A70-15D969A6F1D5}"/>
    <cellStyle name="s_PFMA Income (2)_Fairway financials v9" xfId="6891" xr:uid="{C1EFB25A-A311-4657-8883-9BA956BEC885}"/>
    <cellStyle name="s_PFMA Income (2)_Fairway financials v9_Inputs" xfId="6892" xr:uid="{0995230E-A4B1-46F9-BBE0-9E0E3FFFE2FD}"/>
    <cellStyle name="s_PFMA Income (2)_Fairway financials v9_MTD" xfId="6893" xr:uid="{8BDBF53F-F7A7-4863-B21D-509861110BDE}"/>
    <cellStyle name="s_PFMA Income (2)_Inputs" xfId="6894" xr:uid="{C3E827BE-3A08-4782-A3B0-16E9A9FD8CB2}"/>
    <cellStyle name="s_PFMA Income (2)_Lima model v2" xfId="6895" xr:uid="{A4779179-8ECA-4343-B14E-2E1D3A43DCF0}"/>
    <cellStyle name="s_PFMA Income (2)_Lima model v2_Inputs" xfId="6896" xr:uid="{C31AE9DB-60A7-4FEB-B6F0-CD7E2CDA05CC}"/>
    <cellStyle name="s_PFMA Income (2)_Lima model v2_MTD" xfId="6897" xr:uid="{92828521-7477-4A13-B2C7-6CCD5A18C81A}"/>
    <cellStyle name="s_PFMA Income (2)_MTD" xfId="6898" xr:uid="{14173057-96CC-4EB4-A421-B298BE01BA8E}"/>
    <cellStyle name="s_PFMA Income (2)_Novare financials v13" xfId="6899" xr:uid="{D1C04FA7-5423-40ED-B459-2E572A40640A}"/>
    <cellStyle name="s_PFMA Income (2)_Novare financials v13_Inputs" xfId="6900" xr:uid="{2C88CF9B-8465-4B79-B819-88FF6737AEA8}"/>
    <cellStyle name="s_PFMA Income (2)_Novare financials v13_MTD" xfId="6901" xr:uid="{E5E8BEAA-E612-4DB1-BC82-831C9E0CC91B}"/>
    <cellStyle name="s_PFMA Statements" xfId="6902" xr:uid="{CDB40DA3-E0AD-4A38-BB41-DE8ACA64EE8B}"/>
    <cellStyle name="s_PFMA Statements_1" xfId="6903" xr:uid="{E3312E08-BC29-429D-BEDF-824FB96F0C98}"/>
    <cellStyle name="s_PFMA Statements_1_Fairway financials v9" xfId="6904" xr:uid="{E2690EB4-093A-4FD7-A2AB-5D6876203ECB}"/>
    <cellStyle name="s_PFMA Statements_1_Fairway financials v9_Inputs" xfId="6905" xr:uid="{682BD2B3-CCFF-484E-996F-7C12EC75CB8E}"/>
    <cellStyle name="s_PFMA Statements_1_Fairway financials v9_MTD" xfId="6906" xr:uid="{9A88BCE2-8448-43A4-9292-C2BFC70869B1}"/>
    <cellStyle name="s_PFMA Statements_1_Inputs" xfId="6907" xr:uid="{5C125E11-7712-429F-A2B6-9197E4F4BB0A}"/>
    <cellStyle name="s_PFMA Statements_1_Lima model v2" xfId="6908" xr:uid="{063AEAFE-B545-494B-A66A-D09E9EFBB1B6}"/>
    <cellStyle name="s_PFMA Statements_1_Lima model v2_Inputs" xfId="6909" xr:uid="{A179A643-F10B-4876-8D18-FA997C6CDA7D}"/>
    <cellStyle name="s_PFMA Statements_1_Lima model v2_MTD" xfId="6910" xr:uid="{310D1404-A7D0-4DAB-8376-50A681D84E72}"/>
    <cellStyle name="s_PFMA Statements_1_MTD" xfId="6911" xr:uid="{230EC645-9603-4BE9-BAAF-5AE47AC86B32}"/>
    <cellStyle name="s_PFMA Statements_1_Novare financials v13" xfId="6912" xr:uid="{F9D7BB25-846B-41A8-AD9F-51DA8A734660}"/>
    <cellStyle name="s_PFMA Statements_1_Novare financials v13_Inputs" xfId="6913" xr:uid="{6D85EC53-AC41-4E3A-B11B-3C268C08A28D}"/>
    <cellStyle name="s_PFMA Statements_1_Novare financials v13_MTD" xfId="6914" xr:uid="{429218CA-B420-410D-BC03-D62C4CCA01DA}"/>
    <cellStyle name="s_PFMA Statements_2" xfId="6915" xr:uid="{C7A5CD3E-B898-4801-BE5F-1D7093E83D64}"/>
    <cellStyle name="s_PFMA Statements_2_Inputs" xfId="6916" xr:uid="{A99720FF-6718-4502-B6E0-CB006B522364}"/>
    <cellStyle name="s_PFMA Statements_2_MTD" xfId="6917" xr:uid="{493961E1-1675-4DFF-B36C-EDEC0C7DA758}"/>
    <cellStyle name="s_PFMA Statements_Fairway financials v9" xfId="6918" xr:uid="{23EAFF80-164B-4A57-BCB2-8F2BBD322C87}"/>
    <cellStyle name="s_PFMA Statements_Fairway financials v9_Inputs" xfId="6919" xr:uid="{B7756AEE-BBDB-4253-B114-0B2DA771116B}"/>
    <cellStyle name="s_PFMA Statements_Fairway financials v9_MTD" xfId="6920" xr:uid="{2D180DB0-305E-4715-B2E3-695075EDC720}"/>
    <cellStyle name="s_PFMA Statements_Inputs" xfId="6921" xr:uid="{A6EDB266-C7B3-4449-8792-19FCC2F0A114}"/>
    <cellStyle name="s_PFMA Statements_Lima model v2" xfId="6922" xr:uid="{05D9E473-0745-4DC2-9A53-A9F841F21059}"/>
    <cellStyle name="s_PFMA Statements_Lima model v2_Inputs" xfId="6923" xr:uid="{145C6018-AD27-448F-85AF-AF9B409F4E00}"/>
    <cellStyle name="s_PFMA Statements_Lima model v2_MTD" xfId="6924" xr:uid="{412F661F-DEA6-4A18-9287-9F62818C585E}"/>
    <cellStyle name="s_PFMA Statements_MTD" xfId="6925" xr:uid="{A286E8C4-2F13-410A-9F7E-E7F03DA72C16}"/>
    <cellStyle name="s_PFMA Statements_Novare financials v13" xfId="6926" xr:uid="{B27E9BB1-BC1E-4D1A-A4A3-9604100134C1}"/>
    <cellStyle name="s_PFMA Statements_Novare financials v13_Inputs" xfId="6927" xr:uid="{3108FCFA-5889-4700-A164-845AECA2E1F8}"/>
    <cellStyle name="s_PFMA Statements_Novare financials v13_MTD" xfId="6928" xr:uid="{74597CEA-87F7-4B96-BEFC-908335F98C1E}"/>
    <cellStyle name="s_Pippen (2)" xfId="6929" xr:uid="{D3625C08-DEE6-4DA7-96BB-9B41852A2AEB}"/>
    <cellStyle name="s_Pippen (2)_1" xfId="6930" xr:uid="{F99C7EFC-EE48-4D86-96C1-4241A2A6A9CA}"/>
    <cellStyle name="s_Pippen (2)_1_Inputs" xfId="6931" xr:uid="{507072D2-DD64-4001-A9C3-5D78725873F3}"/>
    <cellStyle name="s_Pippen (2)_1_MTD" xfId="6932" xr:uid="{46E3B1B3-B783-43BB-8427-5BDACF27F7C0}"/>
    <cellStyle name="s_Pippen (2)_Fairway financials v9" xfId="6933" xr:uid="{AFC05AF8-1600-4FE5-BC62-05822F1763B4}"/>
    <cellStyle name="s_Pippen (2)_Fairway financials v9_Inputs" xfId="6934" xr:uid="{CF651E08-68D1-4791-A121-09EC8A76C17B}"/>
    <cellStyle name="s_Pippen (2)_Fairway financials v9_MTD" xfId="6935" xr:uid="{38A64E20-A8A5-4E35-BA9C-5716E5538E3F}"/>
    <cellStyle name="s_Pippen (2)_Inputs" xfId="6936" xr:uid="{A403B396-D16F-4AAE-B87D-B60AC8CB82D0}"/>
    <cellStyle name="s_Pippen (2)_Lima model v2" xfId="6937" xr:uid="{3832F49B-BF66-448C-A211-E17BCCAE9E6C}"/>
    <cellStyle name="s_Pippen (2)_Lima model v2_Inputs" xfId="6938" xr:uid="{0A36A061-5123-4CA6-AF33-6F6DBB5C2F72}"/>
    <cellStyle name="s_Pippen (2)_Lima model v2_MTD" xfId="6939" xr:uid="{CBE8E35B-168A-4632-BD55-B7D8FC780ED8}"/>
    <cellStyle name="s_Pippen (2)_MTD" xfId="6940" xr:uid="{924AC46B-DBDD-4791-AD6C-5533B23781E5}"/>
    <cellStyle name="s_Pippen (2)_Novare financials v13" xfId="6941" xr:uid="{E65F887E-B229-4183-AE1E-563008645CFC}"/>
    <cellStyle name="s_Pippen (2)_Novare financials v13_Inputs" xfId="6942" xr:uid="{BF6D0971-C2B8-4CC4-BD28-B50A90294511}"/>
    <cellStyle name="s_Pippen (2)_Novare financials v13_MTD" xfId="6943" xr:uid="{012B5C4F-E240-4FFA-96E4-75295D7B796B}"/>
    <cellStyle name="s_Pippen Cases (2)" xfId="6944" xr:uid="{2EBA70C2-E0F4-4448-A622-2EB1CCC8ABDD}"/>
    <cellStyle name="s_Pippen Cases (2)_1" xfId="6945" xr:uid="{834FEF33-971E-434D-A44B-3430A3E8CBFC}"/>
    <cellStyle name="s_Pippen Cases (2)_1_Inputs" xfId="6946" xr:uid="{E63F994F-E847-498A-A2CE-B91C70804C98}"/>
    <cellStyle name="s_Pippen Cases (2)_1_MTD" xfId="6947" xr:uid="{2AEF8E7E-D1CA-4734-8E31-A6EE9BB11B57}"/>
    <cellStyle name="s_Pippen Cases (2)_Fairway financials v9" xfId="6948" xr:uid="{CD780A50-D94F-458F-8ECF-C57D26199D59}"/>
    <cellStyle name="s_Pippen Cases (2)_Fairway financials v9_Inputs" xfId="6949" xr:uid="{866997E4-3C57-4827-A555-A851F35D7B5B}"/>
    <cellStyle name="s_Pippen Cases (2)_Fairway financials v9_MTD" xfId="6950" xr:uid="{C57AB95F-0887-4F29-9669-2E1B46FE72FA}"/>
    <cellStyle name="s_Pippen Cases (2)_Inputs" xfId="6951" xr:uid="{13F0885D-FA08-4458-B134-AF89AF2C11F1}"/>
    <cellStyle name="s_Pippen Cases (2)_Lima model v2" xfId="6952" xr:uid="{327EC9AF-BC31-4275-BC63-25C2E9D494A9}"/>
    <cellStyle name="s_Pippen Cases (2)_Lima model v2_Inputs" xfId="6953" xr:uid="{C58DEDE0-90D5-4B3F-8353-0702D59DA5BD}"/>
    <cellStyle name="s_Pippen Cases (2)_Lima model v2_MTD" xfId="6954" xr:uid="{9D5FAD9F-4EF8-4A0E-B636-45192022409C}"/>
    <cellStyle name="s_Pippen Cases (2)_MTD" xfId="6955" xr:uid="{B39BF36F-F63F-47C4-8D1A-5197AC22236A}"/>
    <cellStyle name="s_Pippen Cases (2)_Novare financials v13" xfId="6956" xr:uid="{74FEEF88-D444-4F3E-837A-1D41D6B8C973}"/>
    <cellStyle name="s_Pippen Cases (2)_Novare financials v13_Inputs" xfId="6957" xr:uid="{C37AE7C3-FF7D-4A04-81B0-C4C89E34B8F1}"/>
    <cellStyle name="s_Pippen Cases (2)_Novare financials v13_MTD" xfId="6958" xr:uid="{8D687C4B-45A9-4DB9-8774-2A36CC68D23A}"/>
    <cellStyle name="s_Pippen ValMatrix (2)" xfId="6959" xr:uid="{ACE3CEA9-418A-41E3-8FBC-AB5AEA560C41}"/>
    <cellStyle name="s_Pippen ValMatrix (2)_1" xfId="6960" xr:uid="{7A2E4B78-8804-4F43-878B-FF19878605C7}"/>
    <cellStyle name="s_Pippen ValMatrix (2)_1_Fairway financials v9" xfId="6961" xr:uid="{B813F4AB-365B-4690-B41A-D7FDFC9761CD}"/>
    <cellStyle name="s_Pippen ValMatrix (2)_1_Fairway financials v9_Inputs" xfId="6962" xr:uid="{A788BF27-52FF-4104-8317-CA9038640276}"/>
    <cellStyle name="s_Pippen ValMatrix (2)_1_Fairway financials v9_MTD" xfId="6963" xr:uid="{5996E809-FE2D-49CE-86A4-1EC292ADA9D0}"/>
    <cellStyle name="s_Pippen ValMatrix (2)_1_Inputs" xfId="6964" xr:uid="{3578F6CB-06D9-43F6-A72F-694969205DD4}"/>
    <cellStyle name="s_Pippen ValMatrix (2)_1_Lima model v2" xfId="6965" xr:uid="{96EB519A-920C-4D22-8D8D-0DC2139CD95F}"/>
    <cellStyle name="s_Pippen ValMatrix (2)_1_Lima model v2_Inputs" xfId="6966" xr:uid="{67909F5A-7157-4941-AFFE-E7009FE979AA}"/>
    <cellStyle name="s_Pippen ValMatrix (2)_1_Lima model v2_MTD" xfId="6967" xr:uid="{A8EDF9DF-859F-4E1E-8014-EC367EB45235}"/>
    <cellStyle name="s_Pippen ValMatrix (2)_1_MTD" xfId="6968" xr:uid="{72093253-7EFE-49B9-997C-F10B4052E9DB}"/>
    <cellStyle name="s_Pippen ValMatrix (2)_1_Novare financials v13" xfId="6969" xr:uid="{F7B95FD1-6C3A-422E-8355-A5F07656D567}"/>
    <cellStyle name="s_Pippen ValMatrix (2)_1_Novare financials v13_Inputs" xfId="6970" xr:uid="{9D343EF0-E019-4FB2-A358-818999C2E7B4}"/>
    <cellStyle name="s_Pippen ValMatrix (2)_1_Novare financials v13_MTD" xfId="6971" xr:uid="{9438882A-88E3-40E5-B865-AB5B1E1D44AC}"/>
    <cellStyle name="s_Pippen ValMatrix (2)_Inputs" xfId="6972" xr:uid="{56B7D854-C442-4256-9E2B-CE352B4983C7}"/>
    <cellStyle name="s_Pippen ValMatrix (2)_MTD" xfId="6973" xr:uid="{B2003F4C-52E0-4C5E-9833-F7F359F97430}"/>
    <cellStyle name="s_PMAT (2)" xfId="6974" xr:uid="{C9036D9E-1E27-4882-BD3B-872127CE6994}"/>
    <cellStyle name="s_PMAT (2)_1" xfId="6975" xr:uid="{C7FD8EE1-A194-432A-A7A7-FE9216F486EA}"/>
    <cellStyle name="s_PMAT (2)_1_Fairway financials v9" xfId="6976" xr:uid="{0535188A-0DD1-4E33-846D-8DD6A8C36786}"/>
    <cellStyle name="s_PMAT (2)_1_Fairway financials v9_Inputs" xfId="6977" xr:uid="{63A5A47B-CC12-4526-BB96-C1BA59154AB4}"/>
    <cellStyle name="s_PMAT (2)_1_Fairway financials v9_MTD" xfId="6978" xr:uid="{4E2121CB-452B-4D96-A2C1-A76267B05BAB}"/>
    <cellStyle name="s_PMAT (2)_1_Inputs" xfId="6979" xr:uid="{454278F7-9CEC-4E02-B491-97478BA5AB72}"/>
    <cellStyle name="s_PMAT (2)_1_Lima model v2" xfId="6980" xr:uid="{F5087FED-A3A1-4E63-B7E5-C20D8218BF54}"/>
    <cellStyle name="s_PMAT (2)_1_Lima model v2_Inputs" xfId="6981" xr:uid="{F19B0A49-15FD-4EE4-B0D6-CF1C30FE3FB6}"/>
    <cellStyle name="s_PMAT (2)_1_Lima model v2_MTD" xfId="6982" xr:uid="{55856647-86D2-4A96-B5C6-DFE4DF87599C}"/>
    <cellStyle name="s_PMAT (2)_1_MTD" xfId="6983" xr:uid="{FAA5A89B-7027-4678-B394-9934FC69DA90}"/>
    <cellStyle name="s_PMAT (2)_1_Novare financials v13" xfId="6984" xr:uid="{8E91C0EB-A471-40AF-A5CA-674F4AA89523}"/>
    <cellStyle name="s_PMAT (2)_1_Novare financials v13_Inputs" xfId="6985" xr:uid="{B63A2EA5-4701-4CF4-907E-6B457E400C39}"/>
    <cellStyle name="s_PMAT (2)_1_Novare financials v13_MTD" xfId="6986" xr:uid="{745C56D2-2E4A-48CB-93A6-6D34C4BD311F}"/>
    <cellStyle name="s_PMAT (2)_Celtic DCF" xfId="6987" xr:uid="{40506482-D3FF-44DE-B787-AE78057794DB}"/>
    <cellStyle name="s_PMAT (2)_Celtic DCF Inputs" xfId="6988" xr:uid="{ABA82ADC-4DFB-44F2-B8AA-8CB92C76D9E4}"/>
    <cellStyle name="s_PMAT (2)_Celtic DCF Inputs_Inputs" xfId="6989" xr:uid="{4814046E-BFB8-4F1D-8E5A-94FB69529D8A}"/>
    <cellStyle name="s_PMAT (2)_Celtic DCF Inputs_MTD" xfId="6990" xr:uid="{3744F745-3BEE-459C-9F76-8DE8AD247F7B}"/>
    <cellStyle name="s_PMAT (2)_Celtic DCF_Inputs" xfId="6991" xr:uid="{DF1B888A-509B-44FA-BA68-036716CE9874}"/>
    <cellStyle name="s_PMAT (2)_Celtic DCF_MTD" xfId="6992" xr:uid="{CF96869B-97F1-4445-AD5C-5F81AF55C288}"/>
    <cellStyle name="s_PMAT (2)_Inputs" xfId="6993" xr:uid="{5FAC2F45-DF57-4904-BA11-7A30FF838692}"/>
    <cellStyle name="s_PMAT (2)_MTD" xfId="6994" xr:uid="{D2E85928-A9E2-4EFB-A702-59CDEFF9DCBE}"/>
    <cellStyle name="s_PMAT (2)_Valuation Summary" xfId="6995" xr:uid="{4E72E46D-7604-48CC-ACF7-81FECF703F03}"/>
    <cellStyle name="s_PMAT (2)_Valuation Summary_Inputs" xfId="6996" xr:uid="{9819D901-5850-45D9-91CD-1B91E3A386F0}"/>
    <cellStyle name="s_PMAT (2)_Valuation Summary_MTD" xfId="6997" xr:uid="{6154107C-E282-4C64-B3C9-9A7E49B633F9}"/>
    <cellStyle name="s_PMAT (3)" xfId="6998" xr:uid="{9D0CB54B-F62E-46E3-A953-0F2692B6158A}"/>
    <cellStyle name="s_PMAT (3)_1" xfId="6999" xr:uid="{750B8867-9F74-4716-9FF7-49A09ACE6923}"/>
    <cellStyle name="s_PMAT (3)_1_Fairway financials v9" xfId="7000" xr:uid="{6338DA91-22FF-4BE2-8C20-7269A0EB65E2}"/>
    <cellStyle name="s_PMAT (3)_1_Fairway financials v9_Inputs" xfId="7001" xr:uid="{497FBD73-284B-4928-94CE-91180515E270}"/>
    <cellStyle name="s_PMAT (3)_1_Fairway financials v9_MTD" xfId="7002" xr:uid="{3E78A327-C15C-4C83-A79D-0C13FA0F6906}"/>
    <cellStyle name="s_PMAT (3)_1_Inputs" xfId="7003" xr:uid="{A8921E95-3D35-4AA1-8C5A-19FF60834389}"/>
    <cellStyle name="s_PMAT (3)_1_Lima model v2" xfId="7004" xr:uid="{06994219-963C-4638-85B3-37881F5B891F}"/>
    <cellStyle name="s_PMAT (3)_1_Lima model v2_Inputs" xfId="7005" xr:uid="{8453EC04-59C8-43F7-9A5A-D8A13CD6DA66}"/>
    <cellStyle name="s_PMAT (3)_1_Lima model v2_MTD" xfId="7006" xr:uid="{37D78F3E-3123-42AA-8CA8-D94246A829F2}"/>
    <cellStyle name="s_PMAT (3)_1_MTD" xfId="7007" xr:uid="{19A37B5E-674D-4196-B2EE-275C79A42079}"/>
    <cellStyle name="s_PMAT (3)_1_Novare financials v13" xfId="7008" xr:uid="{58BEE61D-18D7-4748-A13F-510113796110}"/>
    <cellStyle name="s_PMAT (3)_1_Novare financials v13_Inputs" xfId="7009" xr:uid="{73930E78-E0E1-4EFD-8DF6-BE465B1C5727}"/>
    <cellStyle name="s_PMAT (3)_1_Novare financials v13_MTD" xfId="7010" xr:uid="{63FFAF05-8F42-4C38-BA67-69F5B5572C04}"/>
    <cellStyle name="s_PMAT (3)_2" xfId="7011" xr:uid="{8483E728-2664-487A-9D6A-E9B8C54B0689}"/>
    <cellStyle name="s_PMAT (3)_2_Fairway financials v9" xfId="7012" xr:uid="{9EAA66D0-C2CF-443B-903B-C881E965A871}"/>
    <cellStyle name="s_PMAT (3)_2_Fairway financials v9_Inputs" xfId="7013" xr:uid="{DFB21530-1FD9-4E33-A833-55E26C28DB69}"/>
    <cellStyle name="s_PMAT (3)_2_Fairway financials v9_MTD" xfId="7014" xr:uid="{9BBA8358-3C15-408C-A41C-21380C467639}"/>
    <cellStyle name="s_PMAT (3)_2_Inputs" xfId="7015" xr:uid="{4C5DEB74-637D-41C5-AF73-79DC014154DD}"/>
    <cellStyle name="s_PMAT (3)_2_Lima model v2" xfId="7016" xr:uid="{708983D1-8EEC-4349-80E6-8D20B1324DCC}"/>
    <cellStyle name="s_PMAT (3)_2_Lima model v2_Inputs" xfId="7017" xr:uid="{7634D721-500D-420E-9476-EA315B3C779E}"/>
    <cellStyle name="s_PMAT (3)_2_Lima model v2_MTD" xfId="7018" xr:uid="{2A32AF74-6823-4BBE-9AE0-5EC6A2A4F88C}"/>
    <cellStyle name="s_PMAT (3)_2_MTD" xfId="7019" xr:uid="{407C4466-520E-435A-B81A-1D7CE4479D30}"/>
    <cellStyle name="s_PMAT (3)_2_Novare financials v13" xfId="7020" xr:uid="{B3A8179F-8E90-414C-B960-51C9F2703BE4}"/>
    <cellStyle name="s_PMAT (3)_2_Novare financials v13_Inputs" xfId="7021" xr:uid="{256D36F9-D965-4E79-8D9C-586192E7A3FC}"/>
    <cellStyle name="s_PMAT (3)_2_Novare financials v13_MTD" xfId="7022" xr:uid="{825B1EA0-28CA-45AC-8085-554AE38B1EC8}"/>
    <cellStyle name="s_PMAT (3)_Celtic DCF" xfId="7023" xr:uid="{30BEEF2A-2AF7-4DBE-B411-897BE8DF4B66}"/>
    <cellStyle name="s_PMAT (3)_Celtic DCF Inputs" xfId="7024" xr:uid="{083900BC-B1D1-49C4-A745-67FC62FE3E56}"/>
    <cellStyle name="s_PMAT (3)_Celtic DCF Inputs_Inputs" xfId="7025" xr:uid="{22E1A2C5-DABA-4AEC-8A3A-6EC765763EBB}"/>
    <cellStyle name="s_PMAT (3)_Celtic DCF Inputs_MTD" xfId="7026" xr:uid="{938AD08F-25C2-430B-84D5-6CDD966FBB2B}"/>
    <cellStyle name="s_PMAT (3)_Celtic DCF_Inputs" xfId="7027" xr:uid="{302481E1-3D91-4F25-98B9-BB5513AEEDB8}"/>
    <cellStyle name="s_PMAT (3)_Celtic DCF_MTD" xfId="7028" xr:uid="{5B2E9F17-A26B-4564-9E70-4B6C4346E579}"/>
    <cellStyle name="s_PMAT (3)_Inputs" xfId="7029" xr:uid="{A6E3B673-D7F8-4694-9AD8-3A7771A58255}"/>
    <cellStyle name="s_PMAT (3)_MTD" xfId="7030" xr:uid="{357FF42B-8E1A-494F-B9CA-6A3408EE88A9}"/>
    <cellStyle name="s_PMAT (3)_Valuation Summary" xfId="7031" xr:uid="{C1462DBF-A34A-4C59-8215-1F8EC80B3555}"/>
    <cellStyle name="s_PMAT (3)_Valuation Summary_Inputs" xfId="7032" xr:uid="{0475B3DA-DEE1-49A1-AB5D-F4B9B90204ED}"/>
    <cellStyle name="s_PMAT (3)_Valuation Summary_MTD" xfId="7033" xr:uid="{EB9BC87B-5811-4FAE-948F-0528CE595182}"/>
    <cellStyle name="s_PoundInc" xfId="7034" xr:uid="{7829DC11-2357-4165-9FC2-4E1FBB5BCE8A}"/>
    <cellStyle name="s_PoundInc (2)" xfId="7035" xr:uid="{F8966C0D-1127-4764-8410-7BE786A9596E}"/>
    <cellStyle name="s_PoundInc (2)_1" xfId="7036" xr:uid="{282BE43D-891E-429A-9704-D1A8813814C8}"/>
    <cellStyle name="s_PoundInc (2)_1_Celtic DCF" xfId="7037" xr:uid="{3004E2ED-2F84-4C0A-B89B-E0C9AEBD979D}"/>
    <cellStyle name="s_PoundInc (2)_1_Celtic DCF Inputs" xfId="7038" xr:uid="{76ED7A0B-B061-4D0B-BE7E-9AC456B3410A}"/>
    <cellStyle name="s_PoundInc (2)_1_Celtic DCF Inputs_Inputs" xfId="7039" xr:uid="{8B117CAB-367D-4B3F-A3D4-9FC861064FE4}"/>
    <cellStyle name="s_PoundInc (2)_1_Celtic DCF Inputs_MTD" xfId="7040" xr:uid="{E1DF53D5-59A1-48A7-AF65-518E1B45A008}"/>
    <cellStyle name="s_PoundInc (2)_1_Celtic DCF_Inputs" xfId="7041" xr:uid="{81A21960-00DD-4DD6-A18E-24304309D977}"/>
    <cellStyle name="s_PoundInc (2)_1_Celtic DCF_MTD" xfId="7042" xr:uid="{FC6101B9-42CA-4C31-B47E-3B8D7498D1DF}"/>
    <cellStyle name="s_PoundInc (2)_1_Inputs" xfId="7043" xr:uid="{A3C2FCAF-B736-4270-A341-53BC24CD2029}"/>
    <cellStyle name="s_PoundInc (2)_1_MTD" xfId="7044" xr:uid="{11C8F7C5-D2F4-4FB1-8E58-1B08FCF046E9}"/>
    <cellStyle name="s_PoundInc (2)_1_Valuation Summary" xfId="7045" xr:uid="{D602949C-28C4-45EF-BE7D-5D86E8907473}"/>
    <cellStyle name="s_PoundInc (2)_1_Valuation Summary_Inputs" xfId="7046" xr:uid="{0632CAF2-7010-4D58-81BD-3BD540A56706}"/>
    <cellStyle name="s_PoundInc (2)_1_Valuation Summary_MTD" xfId="7047" xr:uid="{469780C8-3A0E-4B72-95D3-CAB87B43F082}"/>
    <cellStyle name="s_PoundInc (2)_2" xfId="7048" xr:uid="{A34104DC-6EE7-4A37-8DB5-F45FD6B7E183}"/>
    <cellStyle name="s_PoundInc (2)_2_Fairway financials v9" xfId="7049" xr:uid="{27C13057-6A09-4941-BF4A-94D0FBA8279B}"/>
    <cellStyle name="s_PoundInc (2)_2_Fairway financials v9_Inputs" xfId="7050" xr:uid="{0C9201D9-F503-478E-8F71-D0FF248DE23C}"/>
    <cellStyle name="s_PoundInc (2)_2_Fairway financials v9_MTD" xfId="7051" xr:uid="{0293F602-07CF-474F-8256-F6765239D80D}"/>
    <cellStyle name="s_PoundInc (2)_2_Inputs" xfId="7052" xr:uid="{4A8AAA4F-7AA2-4C99-8952-A2D71F0C5A4C}"/>
    <cellStyle name="s_PoundInc (2)_2_Lima model v2" xfId="7053" xr:uid="{EB4B0BB8-97B7-4D01-987E-9C43EF4F36B4}"/>
    <cellStyle name="s_PoundInc (2)_2_Lima model v2_Inputs" xfId="7054" xr:uid="{6E30430A-2AD7-414E-8950-3501896B3568}"/>
    <cellStyle name="s_PoundInc (2)_2_Lima model v2_MTD" xfId="7055" xr:uid="{419B159A-D4B2-403E-B2F3-E42AD30613E1}"/>
    <cellStyle name="s_PoundInc (2)_2_MTD" xfId="7056" xr:uid="{9D29B63E-8673-4AD4-B3FA-4009A32D589D}"/>
    <cellStyle name="s_PoundInc (2)_2_Novare financials v13" xfId="7057" xr:uid="{06E42CDF-7C62-44FA-A893-2CB8A565B4F9}"/>
    <cellStyle name="s_PoundInc (2)_2_Novare financials v13_Inputs" xfId="7058" xr:uid="{9D552DEB-B5DE-4DCD-8174-9F3E0A6FF1DA}"/>
    <cellStyle name="s_PoundInc (2)_2_Novare financials v13_MTD" xfId="7059" xr:uid="{663A960F-165C-4039-9B81-49F864CFAF52}"/>
    <cellStyle name="s_PoundInc (2)_Fairway financials v9" xfId="7060" xr:uid="{E70879C2-74AB-4776-BE62-3EBD6194AE48}"/>
    <cellStyle name="s_PoundInc (2)_Fairway financials v9_Inputs" xfId="7061" xr:uid="{FD34D49D-03F7-4BE5-A42D-5095B4CF1423}"/>
    <cellStyle name="s_PoundInc (2)_Fairway financials v9_MTD" xfId="7062" xr:uid="{9F927FC0-EA62-463B-8B3C-8EEB1BD4E4E2}"/>
    <cellStyle name="s_PoundInc (2)_Inputs" xfId="7063" xr:uid="{97CCAA0C-9A58-4176-9BCF-37811B06C782}"/>
    <cellStyle name="s_PoundInc (2)_Lima model v2" xfId="7064" xr:uid="{EB9E2B8B-CAD0-4880-A4F0-FD14BBCEF56E}"/>
    <cellStyle name="s_PoundInc (2)_Lima model v2_Inputs" xfId="7065" xr:uid="{73445140-0ACE-4422-98D7-148CF9DEF051}"/>
    <cellStyle name="s_PoundInc (2)_Lima model v2_MTD" xfId="7066" xr:uid="{53A67235-58DE-437C-B03B-9F0578CA9DCC}"/>
    <cellStyle name="s_PoundInc (2)_MTD" xfId="7067" xr:uid="{172321D7-BB71-474B-911E-33EE3D3476E7}"/>
    <cellStyle name="s_PoundInc (2)_Novare financials v13" xfId="7068" xr:uid="{7026E4F1-692E-48D2-8E54-14A4C7C33206}"/>
    <cellStyle name="s_PoundInc (2)_Novare financials v13_Inputs" xfId="7069" xr:uid="{B9F13137-FB8A-4010-A6B6-8EEFECE93337}"/>
    <cellStyle name="s_PoundInc (2)_Novare financials v13_MTD" xfId="7070" xr:uid="{B08E401C-D1BC-4838-82FB-D196D93CAF71}"/>
    <cellStyle name="s_PoundInc_Celtic DCF" xfId="7071" xr:uid="{1B6D782D-91E5-4FCE-BD0D-7769149EFBED}"/>
    <cellStyle name="s_PoundInc_Celtic DCF Inputs" xfId="7072" xr:uid="{C508D95D-C975-4424-9F3D-982E82A916C3}"/>
    <cellStyle name="s_PoundInc_Celtic DCF Inputs_Inputs" xfId="7073" xr:uid="{EAC64FED-0256-4885-9BD0-A641D8EDDC0F}"/>
    <cellStyle name="s_PoundInc_Celtic DCF Inputs_MTD" xfId="7074" xr:uid="{8B41FB75-340E-482A-906B-3DCBA3E97032}"/>
    <cellStyle name="s_PoundInc_Celtic DCF_Inputs" xfId="7075" xr:uid="{1ED04FAE-E59B-41C6-9F42-4CAE354060B7}"/>
    <cellStyle name="s_PoundInc_Celtic DCF_MTD" xfId="7076" xr:uid="{EC3C7703-BC32-4E2C-82EC-228950D186DB}"/>
    <cellStyle name="s_PoundInc_Inputs" xfId="7077" xr:uid="{CC5ECF46-142F-44DF-8C5B-AC516CE50788}"/>
    <cellStyle name="s_PoundInc_MTD" xfId="7078" xr:uid="{52399A33-F2F5-4FD7-9459-3EF464D530C1}"/>
    <cellStyle name="s_PoundInc_Valuation Summary" xfId="7079" xr:uid="{56B2D4F1-3630-4009-83F3-E5F7F484211B}"/>
    <cellStyle name="s_PoundInc_Valuation Summary_Inputs" xfId="7080" xr:uid="{10B1BA6C-58D9-4EE1-9BD3-4D0C95C57E0F}"/>
    <cellStyle name="s_PoundInc_Valuation Summary_MTD" xfId="7081" xr:uid="{B4C19DDD-F6AB-4366-A304-40F125639C76}"/>
    <cellStyle name="s_Poundstone (2)" xfId="7082" xr:uid="{F4D91619-141C-49CE-9C33-F78EE023AA5A}"/>
    <cellStyle name="s_Poundstone (2)_1" xfId="7083" xr:uid="{879E8820-0D9F-4B0C-ACE7-15DE695D7341}"/>
    <cellStyle name="s_Poundstone (2)_1_Fairway financials v9" xfId="7084" xr:uid="{7060365E-F66B-473A-8906-905134302E9C}"/>
    <cellStyle name="s_Poundstone (2)_1_Fairway financials v9_Inputs" xfId="7085" xr:uid="{1286B0D4-6EDA-4327-91C8-A7ADD6A74D79}"/>
    <cellStyle name="s_Poundstone (2)_1_Fairway financials v9_MTD" xfId="7086" xr:uid="{047F2556-7F07-448B-961A-04338843954F}"/>
    <cellStyle name="s_Poundstone (2)_1_Inputs" xfId="7087" xr:uid="{EB618A2D-74A6-4294-B702-5852AAD47AA9}"/>
    <cellStyle name="s_Poundstone (2)_1_Lima model v2" xfId="7088" xr:uid="{F82BCBD7-154F-4E77-8D2D-F8FFC2D55D66}"/>
    <cellStyle name="s_Poundstone (2)_1_Lima model v2_Inputs" xfId="7089" xr:uid="{D8FF8AC8-A2C1-4C56-868A-2E392D8CCA67}"/>
    <cellStyle name="s_Poundstone (2)_1_Lima model v2_MTD" xfId="7090" xr:uid="{A64930EC-DCC1-4151-A376-C6AC97605882}"/>
    <cellStyle name="s_Poundstone (2)_1_MTD" xfId="7091" xr:uid="{AB21EF48-EA2A-480D-BB33-3987DF34E6A7}"/>
    <cellStyle name="s_Poundstone (2)_1_Novare financials v13" xfId="7092" xr:uid="{C144896E-8F9A-4FF6-911E-2BD8BEF48302}"/>
    <cellStyle name="s_Poundstone (2)_1_Novare financials v13_Inputs" xfId="7093" xr:uid="{ABE766C9-7291-4406-A7E7-8CE9AE52E138}"/>
    <cellStyle name="s_Poundstone (2)_1_Novare financials v13_MTD" xfId="7094" xr:uid="{9FB0197F-D093-447C-8A57-F0E41952FD74}"/>
    <cellStyle name="s_Poundstone (2)_2" xfId="7095" xr:uid="{6E7D950A-51A9-4574-867A-1250FCCBACB6}"/>
    <cellStyle name="s_Poundstone (2)_2_Fairway financials v9" xfId="7096" xr:uid="{A09D9694-2C6D-4A87-9C1B-0215263FBA5D}"/>
    <cellStyle name="s_Poundstone (2)_2_Fairway financials v9_Inputs" xfId="7097" xr:uid="{E8CC12DF-8B1B-40BB-9FD4-AC38B5FF7533}"/>
    <cellStyle name="s_Poundstone (2)_2_Fairway financials v9_MTD" xfId="7098" xr:uid="{8AC1B91F-4F0F-4AA0-B3AA-D76AD01B6F91}"/>
    <cellStyle name="s_Poundstone (2)_2_Inputs" xfId="7099" xr:uid="{7E4AEC3E-020A-430B-A8F9-F9815CB2C231}"/>
    <cellStyle name="s_Poundstone (2)_2_Lima model v2" xfId="7100" xr:uid="{B5D22175-33B6-4A5A-9F25-B62F234378E9}"/>
    <cellStyle name="s_Poundstone (2)_2_Lima model v2_Inputs" xfId="7101" xr:uid="{21A72BB2-421E-4FB6-87EB-FBF73BCE9667}"/>
    <cellStyle name="s_Poundstone (2)_2_Lima model v2_MTD" xfId="7102" xr:uid="{303863D1-A4B9-4568-A1AF-52B1B3BE2E2D}"/>
    <cellStyle name="s_Poundstone (2)_2_MTD" xfId="7103" xr:uid="{547F3C0C-2B4A-4DBB-A629-46AC51E797EA}"/>
    <cellStyle name="s_Poundstone (2)_2_Novare financials v13" xfId="7104" xr:uid="{34FFD905-73C4-48ED-AAA8-8550882D868F}"/>
    <cellStyle name="s_Poundstone (2)_2_Novare financials v13_Inputs" xfId="7105" xr:uid="{4753C2F3-189E-4157-A7F1-C600BD92FF93}"/>
    <cellStyle name="s_Poundstone (2)_2_Novare financials v13_MTD" xfId="7106" xr:uid="{ED48B0C0-FF4D-4061-B782-6FBAEF910B08}"/>
    <cellStyle name="s_Poundstone (2)_Celtic DCF" xfId="7107" xr:uid="{B61985BE-5BB1-4B85-8885-B448DF917041}"/>
    <cellStyle name="s_Poundstone (2)_Celtic DCF Inputs" xfId="7108" xr:uid="{693ED4FA-805E-470C-B3C7-1D4CBE111F32}"/>
    <cellStyle name="s_Poundstone (2)_Celtic DCF Inputs_Inputs" xfId="7109" xr:uid="{EFFA5B2A-DCD5-4A56-95E3-FFB9D8A4FA14}"/>
    <cellStyle name="s_Poundstone (2)_Celtic DCF Inputs_MTD" xfId="7110" xr:uid="{EE52C048-F535-46D5-A74A-FCC30AD1616C}"/>
    <cellStyle name="s_Poundstone (2)_Celtic DCF_Inputs" xfId="7111" xr:uid="{74E3BD1E-8669-4291-AF6B-D70592C874BA}"/>
    <cellStyle name="s_Poundstone (2)_Celtic DCF_MTD" xfId="7112" xr:uid="{51D5C874-58F2-49F8-BC44-1C33747F7EB2}"/>
    <cellStyle name="s_Poundstone (2)_Inputs" xfId="7113" xr:uid="{EA428CD6-BE1E-4899-BCD5-B7A2E3399237}"/>
    <cellStyle name="s_Poundstone (2)_MTD" xfId="7114" xr:uid="{8D18D626-C7CD-4993-8AE6-77EEA789907C}"/>
    <cellStyle name="s_Poundstone (2)_Valuation Summary" xfId="7115" xr:uid="{1EB1ACC9-B112-4007-9F03-61738A0F24FA}"/>
    <cellStyle name="s_Poundstone (2)_Valuation Summary_Inputs" xfId="7116" xr:uid="{811051FE-A607-440E-B6EE-8EC05A14DE4D}"/>
    <cellStyle name="s_Poundstone (2)_Valuation Summary_MTD" xfId="7117" xr:uid="{DCDB086C-6156-4987-84DC-5AC703EE688B}"/>
    <cellStyle name="s_Preliminary Poundstone (2)" xfId="7118" xr:uid="{71482D8A-D98A-4DF9-B3A7-BA12AAF41468}"/>
    <cellStyle name="s_Preliminary Poundstone (2)_1" xfId="7119" xr:uid="{57A6449F-EFD8-4990-9801-E3287F1ACD88}"/>
    <cellStyle name="s_Preliminary Poundstone (2)_1_Fairway financials v9" xfId="7120" xr:uid="{AD7BB451-7EE4-4E69-B877-E2FC79695DCD}"/>
    <cellStyle name="s_Preliminary Poundstone (2)_1_Fairway financials v9_Inputs" xfId="7121" xr:uid="{C7EBFCC5-A5BD-4166-9E2E-5B4C33E8C2F7}"/>
    <cellStyle name="s_Preliminary Poundstone (2)_1_Fairway financials v9_MTD" xfId="7122" xr:uid="{88762A4A-C1DC-4976-8F94-DC13F24A45DC}"/>
    <cellStyle name="s_Preliminary Poundstone (2)_1_Inputs" xfId="7123" xr:uid="{64CFF6A6-FD09-40A7-8CA5-C7B6C57FAC8A}"/>
    <cellStyle name="s_Preliminary Poundstone (2)_1_Lima model v2" xfId="7124" xr:uid="{AB1695DE-B9FB-44BF-910A-40E40EE9A983}"/>
    <cellStyle name="s_Preliminary Poundstone (2)_1_Lima model v2_Inputs" xfId="7125" xr:uid="{C4F91222-6B69-4203-9BF1-AC32B0DBF9C5}"/>
    <cellStyle name="s_Preliminary Poundstone (2)_1_Lima model v2_MTD" xfId="7126" xr:uid="{1B9191FE-182F-4342-969A-9E0F3C052E25}"/>
    <cellStyle name="s_Preliminary Poundstone (2)_1_MTD" xfId="7127" xr:uid="{1B4DA38D-B7E0-4E04-A5DC-60C72060C8B6}"/>
    <cellStyle name="s_Preliminary Poundstone (2)_1_Novare financials v13" xfId="7128" xr:uid="{F37E1537-C54F-4C3D-9C5C-EBD48AEE6196}"/>
    <cellStyle name="s_Preliminary Poundstone (2)_1_Novare financials v13_Inputs" xfId="7129" xr:uid="{C742D168-C0ED-4D5C-97A6-2BB9E1DA2C61}"/>
    <cellStyle name="s_Preliminary Poundstone (2)_1_Novare financials v13_MTD" xfId="7130" xr:uid="{E9FD1892-F2A0-45C5-B34F-A9C60A0116D0}"/>
    <cellStyle name="s_Preliminary Poundstone (2)_Fairway financials v9" xfId="7131" xr:uid="{86B49855-5EDC-4B67-8ADC-25D4F83CF41E}"/>
    <cellStyle name="s_Preliminary Poundstone (2)_Fairway financials v9_Inputs" xfId="7132" xr:uid="{1F1AFD33-F6CA-478E-8778-698838B39D4F}"/>
    <cellStyle name="s_Preliminary Poundstone (2)_Fairway financials v9_MTD" xfId="7133" xr:uid="{ECE71038-C5CB-48AA-A51C-C6AD0E7DBEA0}"/>
    <cellStyle name="s_Preliminary Poundstone (2)_Inputs" xfId="7134" xr:uid="{4BE59308-F956-4459-A45F-B48E0C7FE9B0}"/>
    <cellStyle name="s_Preliminary Poundstone (2)_Lima model v2" xfId="7135" xr:uid="{5CADA2CE-4A3A-42A1-9021-CE5D22EC6383}"/>
    <cellStyle name="s_Preliminary Poundstone (2)_Lima model v2_Inputs" xfId="7136" xr:uid="{ACCB1D23-F58B-476D-B2E2-4AEDF095F06B}"/>
    <cellStyle name="s_Preliminary Poundstone (2)_Lima model v2_MTD" xfId="7137" xr:uid="{1786ECFE-937A-4722-9EE1-2545EEC4C88E}"/>
    <cellStyle name="s_Preliminary Poundstone (2)_MTD" xfId="7138" xr:uid="{514CF1EF-35E3-40D4-842F-AD00DE7A28B0}"/>
    <cellStyle name="s_Preliminary Poundstone (2)_Novare financials v13" xfId="7139" xr:uid="{836D791C-6AA6-4BEF-992B-DD84A36A88E3}"/>
    <cellStyle name="s_Preliminary Poundstone (2)_Novare financials v13_Inputs" xfId="7140" xr:uid="{CD1FD8FD-552A-4651-92E8-8B71FF39F0F4}"/>
    <cellStyle name="s_Preliminary Poundstone (2)_Novare financials v13_MTD" xfId="7141" xr:uid="{FEEABEB7-E3DF-4B7E-9BD5-BEE370DCECD1}"/>
    <cellStyle name="s_Proj Graph" xfId="7142" xr:uid="{6C16236E-0321-46EC-8114-A66297C1F26B}"/>
    <cellStyle name="s_Proj Graph_1" xfId="7143" xr:uid="{48EE9E56-C15E-4F89-BBAB-961AD3D6049A}"/>
    <cellStyle name="s_Proj Graph_1_Fairway financials v9" xfId="7144" xr:uid="{AEFAD17F-5427-438F-A1C8-C58E90BC5A26}"/>
    <cellStyle name="s_Proj Graph_1_Fairway financials v9_Inputs" xfId="7145" xr:uid="{C0C993E6-1220-4FEE-8791-96A3CBB7FE91}"/>
    <cellStyle name="s_Proj Graph_1_Fairway financials v9_MTD" xfId="7146" xr:uid="{05093AD9-E8E4-4BE0-90F7-3BBB5AF9FCE2}"/>
    <cellStyle name="s_Proj Graph_1_Inputs" xfId="7147" xr:uid="{498F8416-4D99-435C-935B-532D8899B33F}"/>
    <cellStyle name="s_Proj Graph_1_Lima model v2" xfId="7148" xr:uid="{4F5D4344-1527-4803-8B0F-1BA7C6D1E96A}"/>
    <cellStyle name="s_Proj Graph_1_Lima model v2_Inputs" xfId="7149" xr:uid="{86A1A78B-4C5A-4677-9A2E-F957016278FC}"/>
    <cellStyle name="s_Proj Graph_1_Lima model v2_MTD" xfId="7150" xr:uid="{EB31DD92-C8C6-45B0-A1A3-E4F5DBFAE361}"/>
    <cellStyle name="s_Proj Graph_1_MTD" xfId="7151" xr:uid="{E58FD45A-05F1-4EC1-8DF0-6DE0916D23A3}"/>
    <cellStyle name="s_Proj Graph_1_Novare financials v13" xfId="7152" xr:uid="{5DABF6D4-C4B0-429E-AE28-E3D6AD764EB9}"/>
    <cellStyle name="s_Proj Graph_1_Novare financials v13_Inputs" xfId="7153" xr:uid="{4E48B83D-F7A9-438C-9F37-63186FA81841}"/>
    <cellStyle name="s_Proj Graph_1_Novare financials v13_MTD" xfId="7154" xr:uid="{DCF1F8D3-C261-414F-AA23-7DFA9D654BC7}"/>
    <cellStyle name="s_Proj Graph_2" xfId="7155" xr:uid="{2C61024C-9A48-4AFE-A9F8-0EA00DC041D9}"/>
    <cellStyle name="s_Proj Graph_2_Inputs" xfId="7156" xr:uid="{842BD873-2312-4673-B2E8-E6C2C6D35CB9}"/>
    <cellStyle name="s_Proj Graph_2_MTD" xfId="7157" xr:uid="{7AF16184-81D1-4707-94B3-0A0847E9D7B8}"/>
    <cellStyle name="s_Proj Graph_Fairway financials v9" xfId="7158" xr:uid="{2DC7C243-36E1-4565-940E-65C51EF0AFBD}"/>
    <cellStyle name="s_Proj Graph_Fairway financials v9_Inputs" xfId="7159" xr:uid="{E600EA66-27F0-4C85-AEEA-277E0612BE64}"/>
    <cellStyle name="s_Proj Graph_Fairway financials v9_MTD" xfId="7160" xr:uid="{D65AADBE-71F9-4FA9-A1E3-570A6D8AB8FC}"/>
    <cellStyle name="s_Proj Graph_Inputs" xfId="7161" xr:uid="{2F03A3BC-5B85-4938-9144-69873674FBD8}"/>
    <cellStyle name="s_Proj Graph_Lima model v2" xfId="7162" xr:uid="{DF2CA55A-9371-42B0-A1A0-D9AC58727AF8}"/>
    <cellStyle name="s_Proj Graph_Lima model v2_Inputs" xfId="7163" xr:uid="{08797B06-A41E-4D8D-BBC9-B19312ADEBF8}"/>
    <cellStyle name="s_Proj Graph_Lima model v2_MTD" xfId="7164" xr:uid="{7533A693-1473-4057-AC88-641250E18818}"/>
    <cellStyle name="s_Proj Graph_MTD" xfId="7165" xr:uid="{5D05759C-2084-46EC-AF5A-068B9130EFF6}"/>
    <cellStyle name="s_Proj Graph_Novare financials v13" xfId="7166" xr:uid="{3AC55781-2865-413F-B378-AB6996C7B723}"/>
    <cellStyle name="s_Proj Graph_Novare financials v13_Inputs" xfId="7167" xr:uid="{69B262FA-2042-4C55-BB53-855588EDCBAE}"/>
    <cellStyle name="s_Proj Graph_Novare financials v13_MTD" xfId="7168" xr:uid="{B9451988-4858-4CBD-BA6E-F206F7FC1AC0}"/>
    <cellStyle name="s_Rolex-Timex" xfId="7169" xr:uid="{CB8D089B-25A6-4611-8CA1-74A07FDCBEEB}"/>
    <cellStyle name="s_Rolex-Timex_1" xfId="7170" xr:uid="{D9FFB749-E185-462B-9AC8-6901724A71F1}"/>
    <cellStyle name="s_Rolex-Timex_1_Inputs" xfId="7171" xr:uid="{26985E99-20A4-4739-ACD6-36453E365ED2}"/>
    <cellStyle name="s_Rolex-Timex_1_MTD" xfId="7172" xr:uid="{F736CB86-0469-4632-A9F8-9A308FF06D62}"/>
    <cellStyle name="s_Rolex-Timex_Fairway financials v9" xfId="7173" xr:uid="{C148879F-5391-49CE-8F8A-4446369AF52C}"/>
    <cellStyle name="s_Rolex-Timex_Fairway financials v9_Inputs" xfId="7174" xr:uid="{859FD8BA-A7DF-48F5-A7F2-4A45832C19F1}"/>
    <cellStyle name="s_Rolex-Timex_Fairway financials v9_MTD" xfId="7175" xr:uid="{7E1023EC-B229-445F-9912-8D3B8BC375AF}"/>
    <cellStyle name="s_Rolex-Timex_Inputs" xfId="7176" xr:uid="{6DADD759-AA3B-46DF-9183-4895BBD27C16}"/>
    <cellStyle name="s_Rolex-Timex_Lima model v2" xfId="7177" xr:uid="{C3AE0322-50D3-4F9C-8C88-20871A08D117}"/>
    <cellStyle name="s_Rolex-Timex_Lima model v2_Inputs" xfId="7178" xr:uid="{39F4178B-2C68-47A1-A4D0-4FCEB90C389B}"/>
    <cellStyle name="s_Rolex-Timex_Lima model v2_MTD" xfId="7179" xr:uid="{60BD0334-14AC-4151-84B5-AA6704622BA5}"/>
    <cellStyle name="s_Rolex-Timex_MTD" xfId="7180" xr:uid="{DDA8D387-4383-4954-B1D0-059491E5F4DB}"/>
    <cellStyle name="s_Rolex-Timex_Novare financials v13" xfId="7181" xr:uid="{F02378CA-9B4C-4A27-B00C-9791FA6FB465}"/>
    <cellStyle name="s_Rolex-Timex_Novare financials v13_Inputs" xfId="7182" xr:uid="{3231DE91-6434-48AA-A6A6-CDBCB95F5475}"/>
    <cellStyle name="s_Rolex-Timex_Novare financials v13_MTD" xfId="7183" xr:uid="{3B8099A2-62E6-4B7B-B942-4C29CDD24D33}"/>
    <cellStyle name="s_RushValSum (2)" xfId="7184" xr:uid="{A0114A10-AA23-43CB-BB5E-EB1A3470E322}"/>
    <cellStyle name="s_RushValSum (2)_1" xfId="7185" xr:uid="{62991294-C587-4ABE-8A64-6ECAFAA24745}"/>
    <cellStyle name="s_RushValSum (2)_1_Fairway financials v9" xfId="7186" xr:uid="{B98D297A-0912-4F92-9FAA-A4D8F92BC898}"/>
    <cellStyle name="s_RushValSum (2)_1_Fairway financials v9_Inputs" xfId="7187" xr:uid="{E1D62AA1-FF75-42A9-83D8-749E090B24B0}"/>
    <cellStyle name="s_RushValSum (2)_1_Fairway financials v9_MTD" xfId="7188" xr:uid="{2EB9C01D-7F56-4887-9BF6-102903C63ED5}"/>
    <cellStyle name="s_RushValSum (2)_1_Inputs" xfId="7189" xr:uid="{77FD5C36-DAA2-4B31-A717-6C66812D8EFA}"/>
    <cellStyle name="s_RushValSum (2)_1_Lima model v2" xfId="7190" xr:uid="{2E24B182-5BC2-4CF6-AD1D-4EDA3D710941}"/>
    <cellStyle name="s_RushValSum (2)_1_Lima model v2_Inputs" xfId="7191" xr:uid="{EFDB0F49-2C17-4014-B9DF-1EB7CEE63D54}"/>
    <cellStyle name="s_RushValSum (2)_1_Lima model v2_MTD" xfId="7192" xr:uid="{C95631AB-2F24-4703-80DA-5982F05F4A68}"/>
    <cellStyle name="s_RushValSum (2)_1_MTD" xfId="7193" xr:uid="{2033CF5F-5E1D-40FB-9AE7-239D96B30961}"/>
    <cellStyle name="s_RushValSum (2)_1_Novare financials v13" xfId="7194" xr:uid="{A58322A0-D76D-4058-95CD-339821BC014F}"/>
    <cellStyle name="s_RushValSum (2)_1_Novare financials v13_Inputs" xfId="7195" xr:uid="{A010CEDD-4D18-4E65-9D3B-243B3B161ACA}"/>
    <cellStyle name="s_RushValSum (2)_1_Novare financials v13_MTD" xfId="7196" xr:uid="{BE93233C-6C60-41B3-B47F-19150D2012C9}"/>
    <cellStyle name="s_RushValSum (2)_2" xfId="7197" xr:uid="{47D9EADA-C3EA-4059-9084-9BE8A28003F2}"/>
    <cellStyle name="s_RushValSum (2)_2_Fairway financials v9" xfId="7198" xr:uid="{DF8BC801-EA00-4992-9B97-C94BE391D625}"/>
    <cellStyle name="s_RushValSum (2)_2_Fairway financials v9_Inputs" xfId="7199" xr:uid="{B72302B4-C974-4F5D-BB11-D932FCFC5FFA}"/>
    <cellStyle name="s_RushValSum (2)_2_Fairway financials v9_MTD" xfId="7200" xr:uid="{DF87B3DF-8F02-429A-8F8E-F8C5CB23BC24}"/>
    <cellStyle name="s_RushValSum (2)_2_Inputs" xfId="7201" xr:uid="{6D0BF9D8-6DC5-4521-B050-682F72A2016D}"/>
    <cellStyle name="s_RushValSum (2)_2_Lima model v2" xfId="7202" xr:uid="{6A69C95A-9D3C-4315-B25E-64AB69D3C655}"/>
    <cellStyle name="s_RushValSum (2)_2_Lima model v2_Inputs" xfId="7203" xr:uid="{35FCBEC9-1915-4D40-8B8A-3EC85131AD4E}"/>
    <cellStyle name="s_RushValSum (2)_2_Lima model v2_MTD" xfId="7204" xr:uid="{EEA7593B-7A57-4973-8675-F27588572B55}"/>
    <cellStyle name="s_RushValSum (2)_2_MTD" xfId="7205" xr:uid="{8F39A669-A2EB-42A8-8D61-B42DAB316617}"/>
    <cellStyle name="s_RushValSum (2)_2_Novare financials v13" xfId="7206" xr:uid="{11A341FA-E579-4A9F-8413-B87BF7D8268B}"/>
    <cellStyle name="s_RushValSum (2)_2_Novare financials v13_Inputs" xfId="7207" xr:uid="{538CE79B-B32C-459A-817E-06AB2F378BEE}"/>
    <cellStyle name="s_RushValSum (2)_2_Novare financials v13_MTD" xfId="7208" xr:uid="{98B9EA15-59EA-4B65-AE74-777C6E981FCF}"/>
    <cellStyle name="s_RushValSum (2)_Celtic DCF" xfId="7209" xr:uid="{B9FDDFB4-70D7-4AAF-8F83-550C9AEBC5C1}"/>
    <cellStyle name="s_RushValSum (2)_Celtic DCF Inputs" xfId="7210" xr:uid="{564A3BBD-6B97-4E46-B390-9D15B42F55FD}"/>
    <cellStyle name="s_RushValSum (2)_Celtic DCF Inputs_Inputs" xfId="7211" xr:uid="{E89AEF9E-63E2-4F4D-BFBD-9A94221C3FEC}"/>
    <cellStyle name="s_RushValSum (2)_Celtic DCF Inputs_MTD" xfId="7212" xr:uid="{7358BA68-CA49-4062-92B2-5A2EEAF454FA}"/>
    <cellStyle name="s_RushValSum (2)_Celtic DCF_Inputs" xfId="7213" xr:uid="{2197EA2D-6AF8-4BC0-A161-6F5471E6AF9B}"/>
    <cellStyle name="s_RushValSum (2)_Celtic DCF_MTD" xfId="7214" xr:uid="{E1E3DF35-83B4-4619-9F5C-4C0C41AD99EF}"/>
    <cellStyle name="s_RushValSum (2)_Inputs" xfId="7215" xr:uid="{96427F91-181A-4C98-A4EA-523BC81CB488}"/>
    <cellStyle name="s_RushValSum (2)_MTD" xfId="7216" xr:uid="{C9874B04-B3AA-49A8-BBB7-B41F94B689CE}"/>
    <cellStyle name="s_RushValSum (2)_Valuation Summary" xfId="7217" xr:uid="{3DA3E34D-EFC3-4FBE-A34B-37202AA51771}"/>
    <cellStyle name="s_RushValSum (2)_Valuation Summary_Inputs" xfId="7218" xr:uid="{AB63396E-9264-43D8-B3CF-2618C7567CF3}"/>
    <cellStyle name="s_RushValSum (2)_Valuation Summary_MTD" xfId="7219" xr:uid="{160D182B-88E4-4F2D-9335-A4AE073AFF5B}"/>
    <cellStyle name="s_S_By_S" xfId="7220" xr:uid="{9C324680-9F9C-4522-AC14-565DD51DB8FB}"/>
    <cellStyle name="s_S_By_S_Fairway financials v9" xfId="7221" xr:uid="{B16B9AFA-3F46-4A65-B269-2362687BA247}"/>
    <cellStyle name="s_S_By_S_Fairway financials v9_Inputs" xfId="7222" xr:uid="{EE5BBB50-7E8F-4CCD-B234-9077B261B4D2}"/>
    <cellStyle name="s_S_By_S_Fairway financials v9_MTD" xfId="7223" xr:uid="{33971F6F-DB07-47A0-92D8-E7CF376C8B7B}"/>
    <cellStyle name="s_S_By_S_Inputs" xfId="7224" xr:uid="{A5D0ABF4-667C-457E-9D8A-1176A07179E6}"/>
    <cellStyle name="s_S_By_S_Lima model v2" xfId="7225" xr:uid="{8440DD76-3778-428E-B030-1C71E1299ED2}"/>
    <cellStyle name="s_S_By_S_Lima model v2_Inputs" xfId="7226" xr:uid="{1EAF22A3-613C-4C64-8D3E-FD3785DBE472}"/>
    <cellStyle name="s_S_By_S_Lima model v2_MTD" xfId="7227" xr:uid="{E6C162E8-AD74-4968-93B2-C5F58BF48C1B}"/>
    <cellStyle name="s_S_By_S_MTD" xfId="7228" xr:uid="{7E2DCE98-DBC9-48CC-8F7E-358BBDD9D764}"/>
    <cellStyle name="s_S_By_S_Novare financials v13" xfId="7229" xr:uid="{EB6197DA-8D10-4071-BAEC-D8053DE9611A}"/>
    <cellStyle name="s_S_By_S_Novare financials v13_Inputs" xfId="7230" xr:uid="{93C666F6-F165-4A77-A0B1-D71C0FE99D00}"/>
    <cellStyle name="s_S_By_S_Novare financials v13_MTD" xfId="7231" xr:uid="{96CAE40C-DE3B-4BF1-8EBC-ACC453ECCA3E}"/>
    <cellStyle name="s_Schedules" xfId="7232" xr:uid="{25C988F5-DD20-4083-B09A-9D927AFA747C}"/>
    <cellStyle name="s_Schedules_1" xfId="7233" xr:uid="{66C095BC-3575-4383-A93B-A805618F9A3A}"/>
    <cellStyle name="s_Schedules_1_Brenner" xfId="7234" xr:uid="{9CDA8104-EB8F-45D0-BF84-74FAD4948B15}"/>
    <cellStyle name="s_Schedules_1_Brenner_Fairway financials v9" xfId="7235" xr:uid="{44C5743F-701C-4BA9-9DF4-49DA3C7319B0}"/>
    <cellStyle name="s_Schedules_1_Brenner_Fairway financials v9_Inputs" xfId="7236" xr:uid="{E957EC28-117F-45B6-8638-1878218543CC}"/>
    <cellStyle name="s_Schedules_1_Brenner_Fairway financials v9_MTD" xfId="7237" xr:uid="{247B8F70-6F64-4078-BADD-1875858FC3D4}"/>
    <cellStyle name="s_Schedules_1_Brenner_Inputs" xfId="7238" xr:uid="{6F5B35EE-0F55-40EC-B64C-D9330A2D2FE6}"/>
    <cellStyle name="s_Schedules_1_Brenner_Lima model v2" xfId="7239" xr:uid="{94E7FE52-70AD-4839-B4AD-868F36E8A579}"/>
    <cellStyle name="s_Schedules_1_Brenner_Lima model v2_Inputs" xfId="7240" xr:uid="{389FAFD7-A576-493E-975D-CDB10273D5D6}"/>
    <cellStyle name="s_Schedules_1_Brenner_Lima model v2_MTD" xfId="7241" xr:uid="{9C6446A9-64EA-40D2-A015-FA20BB0B34DE}"/>
    <cellStyle name="s_Schedules_1_Brenner_MTD" xfId="7242" xr:uid="{B8A12FF1-CB13-4B80-B89B-4EFAE4FCB81A}"/>
    <cellStyle name="s_Schedules_1_Brenner_Novare financials v13" xfId="7243" xr:uid="{2134422A-C0AF-4180-8564-43B4CC48EE10}"/>
    <cellStyle name="s_Schedules_1_Brenner_Novare financials v13_Inputs" xfId="7244" xr:uid="{38FDE539-9F8A-48C6-8F57-CA060BDCCE0C}"/>
    <cellStyle name="s_Schedules_1_Brenner_Novare financials v13_MTD" xfId="7245" xr:uid="{AECA313F-87BA-4A87-A07A-5D93ADDAD3EA}"/>
    <cellStyle name="s_Schedules_1_Fairway financials v9" xfId="7246" xr:uid="{911932F2-F774-4F01-815E-94454AA796E5}"/>
    <cellStyle name="s_Schedules_1_Fairway financials v9_Inputs" xfId="7247" xr:uid="{E2DCD82F-DF5C-46BC-90B2-BF66B52898C9}"/>
    <cellStyle name="s_Schedules_1_Fairway financials v9_MTD" xfId="7248" xr:uid="{21429762-B850-46FD-8761-5D12D36227B5}"/>
    <cellStyle name="s_Schedules_1_Inputs" xfId="7249" xr:uid="{04E7B403-5E87-4A34-8437-0B08EEF67216}"/>
    <cellStyle name="s_Schedules_1_Lima model v2" xfId="7250" xr:uid="{89E8AB39-3DD3-473C-B79A-B8149242D53D}"/>
    <cellStyle name="s_Schedules_1_Lima model v2_Inputs" xfId="7251" xr:uid="{3D98E170-26E8-41D0-82B3-43712976E69C}"/>
    <cellStyle name="s_Schedules_1_Lima model v2_MTD" xfId="7252" xr:uid="{760F0F74-09D7-4197-90FA-E6610532E6D9}"/>
    <cellStyle name="s_Schedules_1_MTD" xfId="7253" xr:uid="{126EBE9A-3F42-400E-8AC8-7713C9F5E81E}"/>
    <cellStyle name="s_Schedules_1_Novare financials v13" xfId="7254" xr:uid="{E1D73BE2-04BC-464A-B71E-2EDA3734C99C}"/>
    <cellStyle name="s_Schedules_1_Novare financials v13_Inputs" xfId="7255" xr:uid="{614FD016-0232-45C6-B181-1ACEE2AC18A0}"/>
    <cellStyle name="s_Schedules_1_Novare financials v13_MTD" xfId="7256" xr:uid="{C1061618-CE35-4695-9947-7B85D36F4A5B}"/>
    <cellStyle name="s_Schedules_2" xfId="7257" xr:uid="{BDEC676A-7681-478E-9FC5-EC831F8CB2B8}"/>
    <cellStyle name="s_Schedules_2_Inputs" xfId="7258" xr:uid="{C4407E51-C536-4C88-B46D-3D6C8E24ADD2}"/>
    <cellStyle name="s_Schedules_2_MTD" xfId="7259" xr:uid="{98A07A21-C3E2-4BFB-82CE-09CD0F4969B1}"/>
    <cellStyle name="s_Schedules_Brenner" xfId="7260" xr:uid="{CD133FFF-5697-4AEE-A66E-E3439286AB64}"/>
    <cellStyle name="s_Schedules_Brenner_Fairway financials v9" xfId="7261" xr:uid="{C8223ED2-E2B8-4F5A-9E02-40BFB557CC8B}"/>
    <cellStyle name="s_Schedules_Brenner_Fairway financials v9_Inputs" xfId="7262" xr:uid="{E3C0F602-BD55-4594-8B09-74F64813BA64}"/>
    <cellStyle name="s_Schedules_Brenner_Fairway financials v9_MTD" xfId="7263" xr:uid="{6C3DB9D5-D54D-4C35-817B-81648F764F07}"/>
    <cellStyle name="s_Schedules_Brenner_Inputs" xfId="7264" xr:uid="{598EE1CD-939D-4F61-B9E5-93AE42E96B67}"/>
    <cellStyle name="s_Schedules_Brenner_Lima model v2" xfId="7265" xr:uid="{38208397-105F-454F-9944-1C9D32213C14}"/>
    <cellStyle name="s_Schedules_Brenner_Lima model v2_Inputs" xfId="7266" xr:uid="{63A08ADD-84DD-45E4-A532-24ED0B53F660}"/>
    <cellStyle name="s_Schedules_Brenner_Lima model v2_MTD" xfId="7267" xr:uid="{00309577-EE19-47C8-82D4-E8A830DBBF3F}"/>
    <cellStyle name="s_Schedules_Brenner_MTD" xfId="7268" xr:uid="{B15A18E7-2A2B-4BF2-8D86-8594EBADF4DD}"/>
    <cellStyle name="s_Schedules_Brenner_Novare financials v13" xfId="7269" xr:uid="{6A36F530-2AA1-463F-ADBC-AF06A88FAA9F}"/>
    <cellStyle name="s_Schedules_Brenner_Novare financials v13_Inputs" xfId="7270" xr:uid="{192E12A0-D778-4685-ACFE-302DF999203B}"/>
    <cellStyle name="s_Schedules_Brenner_Novare financials v13_MTD" xfId="7271" xr:uid="{C837FC40-B44C-4493-BFA5-BCF23679DB2E}"/>
    <cellStyle name="s_Schedules_Inputs" xfId="7272" xr:uid="{F1610719-D13A-4069-BC91-3249245EF9A7}"/>
    <cellStyle name="s_Schedules_MTD" xfId="7273" xr:uid="{826F9D96-9DB1-42B8-83A5-7C9D9691DA88}"/>
    <cellStyle name="s_Sheet5" xfId="7274" xr:uid="{8BF6573D-C22C-49DE-91F6-CFF00A2065ED}"/>
    <cellStyle name="s_Sheet5_Fairway financials v9" xfId="7275" xr:uid="{5C7AA78E-CDB2-4C83-8CE0-0A5E8DA2D31B}"/>
    <cellStyle name="s_Sheet5_Fairway financials v9_Inputs" xfId="7276" xr:uid="{FB5414E4-E7A6-49D2-BE17-E06918857EFB}"/>
    <cellStyle name="s_Sheet5_Fairway financials v9_MTD" xfId="7277" xr:uid="{620B770C-38DF-4E5D-B4D7-0A16F8722CB0}"/>
    <cellStyle name="s_Sheet5_Inputs" xfId="7278" xr:uid="{89201F15-C77E-4634-AA1A-3BA9D8601A97}"/>
    <cellStyle name="s_Sheet5_Lima model v2" xfId="7279" xr:uid="{93DBEE23-1BA5-4892-A057-1197B9EC1B1A}"/>
    <cellStyle name="s_Sheet5_Lima model v2_Inputs" xfId="7280" xr:uid="{0086CFBE-4931-4FC3-8841-2B8B8E33195C}"/>
    <cellStyle name="s_Sheet5_Lima model v2_MTD" xfId="7281" xr:uid="{F4BCC5A1-B1B1-4F7C-B037-5A553FFC20DA}"/>
    <cellStyle name="s_Sheet5_MTD" xfId="7282" xr:uid="{B53EC141-73DD-41E9-830C-B10D6D2AB828}"/>
    <cellStyle name="s_Sheet5_Novare financials v13" xfId="7283" xr:uid="{8A9137D6-A8B2-4C3E-A757-C5F497A5E094}"/>
    <cellStyle name="s_Sheet5_Novare financials v13_Inputs" xfId="7284" xr:uid="{27C3C254-7D93-43F1-B0FB-173CC0D330D7}"/>
    <cellStyle name="s_Sheet5_Novare financials v13_MTD" xfId="7285" xr:uid="{C9C3065E-245B-4AB8-84F0-09FF1FF1228B}"/>
    <cellStyle name="s_Standalone" xfId="7286" xr:uid="{4596550A-1A76-4D32-809B-076B1171F337}"/>
    <cellStyle name="s_Standalone_1" xfId="7287" xr:uid="{93337E88-6FFE-4054-82F1-5222A8A09012}"/>
    <cellStyle name="s_Standalone_1_Fairway financials v9" xfId="7288" xr:uid="{DADD98B3-9BD4-4D9A-A161-A5511AECE3B1}"/>
    <cellStyle name="s_Standalone_1_Fairway financials v9_Inputs" xfId="7289" xr:uid="{5D940FB1-231B-443B-A024-C0AEE13AC4C3}"/>
    <cellStyle name="s_Standalone_1_Fairway financials v9_MTD" xfId="7290" xr:uid="{B4103035-5CD4-45E5-BFC9-5919E27C1A01}"/>
    <cellStyle name="s_Standalone_1_Inputs" xfId="7291" xr:uid="{D9B30D71-BD1C-46F2-B49F-796E6CFC1A22}"/>
    <cellStyle name="s_Standalone_1_Lima model v2" xfId="7292" xr:uid="{A1681D61-45A4-4557-9D3A-CBD5852AFD5E}"/>
    <cellStyle name="s_Standalone_1_Lima model v2_Inputs" xfId="7293" xr:uid="{1791B8AF-6D68-4EB1-ACEF-9279C04AC7CD}"/>
    <cellStyle name="s_Standalone_1_Lima model v2_MTD" xfId="7294" xr:uid="{C68C39EF-1A20-4DDB-B455-0F4BBD9E9887}"/>
    <cellStyle name="s_Standalone_1_MTD" xfId="7295" xr:uid="{7316C448-C324-4944-863A-7C03FB041940}"/>
    <cellStyle name="s_Standalone_1_Novare financials v13" xfId="7296" xr:uid="{91D3D5A5-34FE-4ABB-AE32-5D2DE1B3318F}"/>
    <cellStyle name="s_Standalone_1_Novare financials v13_Inputs" xfId="7297" xr:uid="{39625F39-332F-4D49-A322-5DDA0E7CF3A4}"/>
    <cellStyle name="s_Standalone_1_Novare financials v13_MTD" xfId="7298" xr:uid="{586ECB27-1CF2-4387-A897-87130ADD71BA}"/>
    <cellStyle name="s_Standalone_2" xfId="7299" xr:uid="{E6ECC3E1-9077-48A2-8DFE-B49F8078D2E3}"/>
    <cellStyle name="s_Standalone_2_Inputs" xfId="7300" xr:uid="{01FD1510-6F1E-4378-BE82-082297EC6F71}"/>
    <cellStyle name="s_Standalone_2_MTD" xfId="7301" xr:uid="{A3C03009-4C97-42DB-B75A-1AB3906B558E}"/>
    <cellStyle name="s_Standalone_Fairway financials v9" xfId="7302" xr:uid="{089252BA-695D-4080-800B-5DD0CE2ADE56}"/>
    <cellStyle name="s_Standalone_Fairway financials v9_Inputs" xfId="7303" xr:uid="{B68037BB-F9DF-4214-8758-3133F3E86689}"/>
    <cellStyle name="s_Standalone_Fairway financials v9_MTD" xfId="7304" xr:uid="{9A88F48F-6C78-42AC-AF96-2093771AAECC}"/>
    <cellStyle name="s_Standalone_Inputs" xfId="7305" xr:uid="{34F00B0D-8C79-4B6A-8A1B-4E1CBBA28E83}"/>
    <cellStyle name="s_Standalone_Lima model v2" xfId="7306" xr:uid="{4EAEA728-D419-43C4-9102-A75F65104652}"/>
    <cellStyle name="s_Standalone_Lima model v2_Inputs" xfId="7307" xr:uid="{549F05F6-D28F-4099-A97F-3A15A381531C}"/>
    <cellStyle name="s_Standalone_Lima model v2_MTD" xfId="7308" xr:uid="{6278840C-D174-45CD-B6EF-7026880B7ECA}"/>
    <cellStyle name="s_Standalone_MTD" xfId="7309" xr:uid="{B332ED92-1791-4F30-88B5-6A68AD8C2350}"/>
    <cellStyle name="s_Standalone_Novare financials v13" xfId="7310" xr:uid="{2D4DFA42-98FA-4192-B266-412084543826}"/>
    <cellStyle name="s_Standalone_Novare financials v13_Inputs" xfId="7311" xr:uid="{1DE307AE-84D6-4AF7-A4E8-6414C3661F55}"/>
    <cellStyle name="s_Standalone_Novare financials v13_MTD" xfId="7312" xr:uid="{54B8B00A-7792-4CF4-ABEF-283B067C3C3F}"/>
    <cellStyle name="s_Stub Value" xfId="7313" xr:uid="{1940EB3D-5985-498C-8FE1-7B044FD67ECB}"/>
    <cellStyle name="s_Stub Value_1" xfId="7314" xr:uid="{0226D621-D527-4EC3-83D2-9BA8FB9CD1D3}"/>
    <cellStyle name="s_Stub Value_1_Fairway financials v9" xfId="7315" xr:uid="{AE502E51-5076-4E24-9F6A-42223E252B0B}"/>
    <cellStyle name="s_Stub Value_1_Fairway financials v9_Inputs" xfId="7316" xr:uid="{D72FF4CE-6265-48A8-B40A-5E88BA663095}"/>
    <cellStyle name="s_Stub Value_1_Fairway financials v9_MTD" xfId="7317" xr:uid="{37A9989C-D133-443C-A023-21AC8BB558E0}"/>
    <cellStyle name="s_Stub Value_1_Inputs" xfId="7318" xr:uid="{1389C8A6-4309-4068-AE4A-E3D8F668CEFD}"/>
    <cellStyle name="s_Stub Value_1_Lima model v2" xfId="7319" xr:uid="{ADE310C2-5B31-401B-A793-61F17FBBEF0C}"/>
    <cellStyle name="s_Stub Value_1_Lima model v2_Inputs" xfId="7320" xr:uid="{69FD5BA4-43B1-4A90-8585-558DF562360F}"/>
    <cellStyle name="s_Stub Value_1_Lima model v2_MTD" xfId="7321" xr:uid="{3100070C-39F3-4C2B-8EFF-54364AFC7366}"/>
    <cellStyle name="s_Stub Value_1_MTD" xfId="7322" xr:uid="{6DAE94DE-3EAE-4960-8EBA-4203EB2E71DA}"/>
    <cellStyle name="s_Stub Value_1_Novare financials v13" xfId="7323" xr:uid="{CF4777A5-B6AD-4F70-A932-33DDC74BC19C}"/>
    <cellStyle name="s_Stub Value_1_Novare financials v13_Inputs" xfId="7324" xr:uid="{38CF4225-DB17-4A5C-856F-2ECEBB6FACCC}"/>
    <cellStyle name="s_Stub Value_1_Novare financials v13_MTD" xfId="7325" xr:uid="{A657E38B-3B12-42C9-BB7E-00D816312DF5}"/>
    <cellStyle name="s_Stub Value_Inputs" xfId="7326" xr:uid="{44F9E322-F91D-4F93-B77A-94B21B7D177E}"/>
    <cellStyle name="s_Stub Value_MTD" xfId="7327" xr:uid="{0257D54B-2A11-48C2-9204-7A79937C3BB7}"/>
    <cellStyle name="s_Summary of Pro Forma (2)" xfId="7328" xr:uid="{BAB194F3-13B6-469C-8A01-71A54DF637AE}"/>
    <cellStyle name="s_Summary of Pro Forma (2)_1" xfId="7329" xr:uid="{D0EE5432-FEF5-4074-BEBF-2B06A5912BC8}"/>
    <cellStyle name="s_Summary of Pro Forma (2)_1_Fairway financials v9" xfId="7330" xr:uid="{FA1AB7F2-B6A9-4E16-A164-E57E99EBB859}"/>
    <cellStyle name="s_Summary of Pro Forma (2)_1_Fairway financials v9_Inputs" xfId="7331" xr:uid="{EF56AC6F-4120-4B89-90FE-0106502DA075}"/>
    <cellStyle name="s_Summary of Pro Forma (2)_1_Fairway financials v9_MTD" xfId="7332" xr:uid="{5B0CF916-A3DE-461C-A3D0-0AB7F30BF1ED}"/>
    <cellStyle name="s_Summary of Pro Forma (2)_1_Inputs" xfId="7333" xr:uid="{5DCFDD49-1615-425C-808B-9D368A93A009}"/>
    <cellStyle name="s_Summary of Pro Forma (2)_1_Lima model v2" xfId="7334" xr:uid="{52FB97CC-FEBD-46B8-B380-9E5512BCDEC2}"/>
    <cellStyle name="s_Summary of Pro Forma (2)_1_Lima model v2_Inputs" xfId="7335" xr:uid="{D7EB6727-2E99-4DDC-BFF0-3BBCCC661E95}"/>
    <cellStyle name="s_Summary of Pro Forma (2)_1_Lima model v2_MTD" xfId="7336" xr:uid="{B93B2FB1-3715-4584-8D78-C3475148F006}"/>
    <cellStyle name="s_Summary of Pro Forma (2)_1_MTD" xfId="7337" xr:uid="{23EECAB9-B10A-4604-BAFF-12C0CAAD5439}"/>
    <cellStyle name="s_Summary of Pro Forma (2)_1_Novare financials v13" xfId="7338" xr:uid="{AD6633B1-BB91-45F3-9226-6A886ECA760F}"/>
    <cellStyle name="s_Summary of Pro Forma (2)_1_Novare financials v13_Inputs" xfId="7339" xr:uid="{077A4D74-DBD7-4932-8EF9-ADC2A723A6BD}"/>
    <cellStyle name="s_Summary of Pro Forma (2)_1_Novare financials v13_MTD" xfId="7340" xr:uid="{D13A1323-B3D0-40D6-A41E-797E7BB3D2D3}"/>
    <cellStyle name="s_Summary of Pro Forma (2)_2" xfId="7341" xr:uid="{8ECE85F8-E956-4831-B100-F09860935496}"/>
    <cellStyle name="s_Summary of Pro Forma (2)_2_Fairway financials v9" xfId="7342" xr:uid="{C0E89220-C748-4B21-A490-15F19EF03857}"/>
    <cellStyle name="s_Summary of Pro Forma (2)_2_Fairway financials v9_Inputs" xfId="7343" xr:uid="{31CDE6C2-5C20-4622-911C-54D3EED29384}"/>
    <cellStyle name="s_Summary of Pro Forma (2)_2_Fairway financials v9_MTD" xfId="7344" xr:uid="{92405A3D-A238-4BC9-8582-D6D29FA9D873}"/>
    <cellStyle name="s_Summary of Pro Forma (2)_2_Inputs" xfId="7345" xr:uid="{55BFB3E3-AC3C-4F92-B3B1-52B0AC55E2B3}"/>
    <cellStyle name="s_Summary of Pro Forma (2)_2_Lima model v2" xfId="7346" xr:uid="{5A54EE0B-74E0-4DAD-A398-4AFD867B53DF}"/>
    <cellStyle name="s_Summary of Pro Forma (2)_2_Lima model v2_Inputs" xfId="7347" xr:uid="{7E97E697-95EB-4E33-BA8B-B23EF25262B2}"/>
    <cellStyle name="s_Summary of Pro Forma (2)_2_Lima model v2_MTD" xfId="7348" xr:uid="{4566FE3A-A847-4DF6-BAB1-615D47F5F58D}"/>
    <cellStyle name="s_Summary of Pro Forma (2)_2_MTD" xfId="7349" xr:uid="{D4177F13-EB34-4620-B894-07C57896BC4D}"/>
    <cellStyle name="s_Summary of Pro Forma (2)_2_Novare financials v13" xfId="7350" xr:uid="{48C69263-4CB5-4BF2-B8E9-34088A57CCBF}"/>
    <cellStyle name="s_Summary of Pro Forma (2)_2_Novare financials v13_Inputs" xfId="7351" xr:uid="{55955E1B-4526-4B27-8273-B9A8DE11F0FA}"/>
    <cellStyle name="s_Summary of Pro Forma (2)_2_Novare financials v13_MTD" xfId="7352" xr:uid="{85CD4429-62AF-4ABC-8348-E13057DBCD88}"/>
    <cellStyle name="s_Summary of Pro Forma (2)_Celtic DCF" xfId="7353" xr:uid="{388A06D7-224A-408A-8003-581B1F87772B}"/>
    <cellStyle name="s_Summary of Pro Forma (2)_Celtic DCF Inputs" xfId="7354" xr:uid="{636ED5C6-DFA4-4F0D-B30A-34B8AB85D340}"/>
    <cellStyle name="s_Summary of Pro Forma (2)_Celtic DCF Inputs_Inputs" xfId="7355" xr:uid="{09997085-DB41-4E32-A73F-B8B7D564A96D}"/>
    <cellStyle name="s_Summary of Pro Forma (2)_Celtic DCF Inputs_MTD" xfId="7356" xr:uid="{DE938555-809D-4D90-B3A6-8E7496BCD1AD}"/>
    <cellStyle name="s_Summary of Pro Forma (2)_Celtic DCF_Inputs" xfId="7357" xr:uid="{BC38E458-FBC1-4D69-8777-11CD93E3BDA5}"/>
    <cellStyle name="s_Summary of Pro Forma (2)_Celtic DCF_MTD" xfId="7358" xr:uid="{12BCB756-2E6C-4A0F-969D-17936C1E992A}"/>
    <cellStyle name="s_Summary of Pro Forma (2)_Inputs" xfId="7359" xr:uid="{BB6BEBCA-8727-4004-9EDF-FC115AC1B40D}"/>
    <cellStyle name="s_Summary of Pro Forma (2)_MTD" xfId="7360" xr:uid="{01C1180E-E6C3-453F-B5AE-FD030D29AC4B}"/>
    <cellStyle name="s_Summary of Pro Forma (2)_Valuation Summary" xfId="7361" xr:uid="{2E7FDEDA-B078-4D0F-8D59-1216512EE1AB}"/>
    <cellStyle name="s_Summary of Pro Forma (2)_Valuation Summary_Inputs" xfId="7362" xr:uid="{C21BD40D-6263-4B63-82A5-24FA2A4D9143}"/>
    <cellStyle name="s_Summary of Pro Forma (2)_Valuation Summary_MTD" xfId="7363" xr:uid="{2DEC4A6F-7ED0-4E7F-9A56-747D725B4DC1}"/>
    <cellStyle name="s_Summary of Pro Forma (3)" xfId="7364" xr:uid="{7C1D9FC4-93E4-4D26-A218-106A561CA83B}"/>
    <cellStyle name="s_Summary of Pro Forma (3)_1" xfId="7365" xr:uid="{FE41A783-E6DD-4E89-88B6-0DC219AB91B0}"/>
    <cellStyle name="s_Summary of Pro Forma (3)_1_Fairway financials v9" xfId="7366" xr:uid="{C222DB8B-DEE0-4FC6-B364-17F5CCC39D86}"/>
    <cellStyle name="s_Summary of Pro Forma (3)_1_Fairway financials v9_Inputs" xfId="7367" xr:uid="{43CA6BD3-985E-473C-B429-C789C89D0B5F}"/>
    <cellStyle name="s_Summary of Pro Forma (3)_1_Fairway financials v9_MTD" xfId="7368" xr:uid="{AF441C08-9D7A-4932-BC24-652D43C5F4C8}"/>
    <cellStyle name="s_Summary of Pro Forma (3)_1_Inputs" xfId="7369" xr:uid="{639BFA02-57AD-4A50-B8F1-54C1F1D619F0}"/>
    <cellStyle name="s_Summary of Pro Forma (3)_1_Lima model v2" xfId="7370" xr:uid="{99997DFE-843F-4F82-92AF-92A8C73491C0}"/>
    <cellStyle name="s_Summary of Pro Forma (3)_1_Lima model v2_Inputs" xfId="7371" xr:uid="{A4239E21-2A64-4A41-B496-DC2232A500CA}"/>
    <cellStyle name="s_Summary of Pro Forma (3)_1_Lima model v2_MTD" xfId="7372" xr:uid="{47E925C5-2AA3-430F-9F04-ABCA006D4116}"/>
    <cellStyle name="s_Summary of Pro Forma (3)_1_MTD" xfId="7373" xr:uid="{DAEF8AE7-CBA0-4971-BE52-C93CC382D0C0}"/>
    <cellStyle name="s_Summary of Pro Forma (3)_1_Novare financials v13" xfId="7374" xr:uid="{2793A779-408B-47C5-9A5E-7BD069B6F98A}"/>
    <cellStyle name="s_Summary of Pro Forma (3)_1_Novare financials v13_Inputs" xfId="7375" xr:uid="{A3EFD2CB-B36F-40E0-A7A3-0E01BA554417}"/>
    <cellStyle name="s_Summary of Pro Forma (3)_1_Novare financials v13_MTD" xfId="7376" xr:uid="{4EE7E108-72AE-4B0C-A9F8-DBD2CFC17E27}"/>
    <cellStyle name="s_Summary of Pro Forma (3)_Celtic DCF" xfId="7377" xr:uid="{EA72F484-11A7-42F7-977E-CAB103537331}"/>
    <cellStyle name="s_Summary of Pro Forma (3)_Celtic DCF Inputs" xfId="7378" xr:uid="{7F2AC5EC-5B24-411F-8E9F-43F23102954E}"/>
    <cellStyle name="s_Summary of Pro Forma (3)_Celtic DCF Inputs_Inputs" xfId="7379" xr:uid="{0A805BA9-85D9-40E7-B497-97CC199FF3B2}"/>
    <cellStyle name="s_Summary of Pro Forma (3)_Celtic DCF Inputs_MTD" xfId="7380" xr:uid="{4F2C4280-D791-428E-AA09-92B01F53F2B2}"/>
    <cellStyle name="s_Summary of Pro Forma (3)_Celtic DCF_Inputs" xfId="7381" xr:uid="{CFF38C3D-3641-41EF-886B-1C3D6EDB8C0A}"/>
    <cellStyle name="s_Summary of Pro Forma (3)_Celtic DCF_MTD" xfId="7382" xr:uid="{4C093717-F3C4-4B4C-9B4F-27B7D874CFD1}"/>
    <cellStyle name="s_Summary of Pro Forma (3)_Inputs" xfId="7383" xr:uid="{87BA32D1-5A30-49F4-B312-F87F62AD4E9D}"/>
    <cellStyle name="s_Summary of Pro Forma (3)_MTD" xfId="7384" xr:uid="{04F1EBB8-6B43-4A02-823E-08AA3D07BFFB}"/>
    <cellStyle name="s_Summary of Pro Forma (3)_Valuation Summary" xfId="7385" xr:uid="{E2407BE1-38C9-4332-814E-D8AC73A72064}"/>
    <cellStyle name="s_Summary of Pro Forma (3)_Valuation Summary_Inputs" xfId="7386" xr:uid="{293DFF69-EB99-457D-81B4-416286E57BC1}"/>
    <cellStyle name="s_Summary of Pro Forma (3)_Valuation Summary_MTD" xfId="7387" xr:uid="{46F501F6-CF6C-407B-82C8-15F23B6F829B}"/>
    <cellStyle name="s_Texas_Louisiana (2)" xfId="7388" xr:uid="{BF03214B-1A1A-4430-A48D-CB3C8B117655}"/>
    <cellStyle name="s_Texas_Louisiana (2)_1" xfId="7389" xr:uid="{965B1D08-80D8-44C4-9F87-455B15464165}"/>
    <cellStyle name="s_Texas_Louisiana (2)_1_Inputs" xfId="7390" xr:uid="{A222DC1F-BEBF-4A72-821C-63EFA56596ED}"/>
    <cellStyle name="s_Texas_Louisiana (2)_1_MTD" xfId="7391" xr:uid="{BC0E366D-7DC5-4AD6-B0C8-DF298E742FEF}"/>
    <cellStyle name="s_Texas_Louisiana (2)_Fairway financials v9" xfId="7392" xr:uid="{AC6C75B6-3E59-43A7-A2E9-441A4FB4AE20}"/>
    <cellStyle name="s_Texas_Louisiana (2)_Fairway financials v9_Inputs" xfId="7393" xr:uid="{500A0FEE-61B3-4140-AFDB-501887B55683}"/>
    <cellStyle name="s_Texas_Louisiana (2)_Fairway financials v9_MTD" xfId="7394" xr:uid="{59518012-1485-41D5-828D-4457DD23F4C8}"/>
    <cellStyle name="s_Texas_Louisiana (2)_Inputs" xfId="7395" xr:uid="{EE59E447-DC38-49AD-B586-C214FAD6692D}"/>
    <cellStyle name="s_Texas_Louisiana (2)_Lima model v2" xfId="7396" xr:uid="{17C4E2E1-8DDD-40C3-A437-714D04E83904}"/>
    <cellStyle name="s_Texas_Louisiana (2)_Lima model v2_Inputs" xfId="7397" xr:uid="{DDA9B156-390D-4EE4-AEC0-7D84F9BCE13E}"/>
    <cellStyle name="s_Texas_Louisiana (2)_Lima model v2_MTD" xfId="7398" xr:uid="{46FB5F57-790B-4A8C-A1AF-119D74A212B9}"/>
    <cellStyle name="s_Texas_Louisiana (2)_MTD" xfId="7399" xr:uid="{E45F4E9B-6704-4424-810F-727E552384CF}"/>
    <cellStyle name="s_Texas_Louisiana (2)_Novare financials v13" xfId="7400" xr:uid="{9086A375-7AC1-4349-AC86-ED9F2A5E86DB}"/>
    <cellStyle name="s_Texas_Louisiana (2)_Novare financials v13_Inputs" xfId="7401" xr:uid="{1D687D6A-0338-4772-9E09-1E504B247667}"/>
    <cellStyle name="s_Texas_Louisiana (2)_Novare financials v13_MTD" xfId="7402" xr:uid="{C679FAB5-5B5F-48C5-B90A-008ECD68167E}"/>
    <cellStyle name="s_Timex-Gucci Merger2" xfId="7403" xr:uid="{1B4B9324-3FA0-45B7-B432-72530E7C07EC}"/>
    <cellStyle name="s_Timex-Gucci Merger2_1" xfId="7404" xr:uid="{67A96B07-06E3-40A4-8137-E2041DE00249}"/>
    <cellStyle name="s_Timex-Gucci Merger2_1_Fairway financials v9" xfId="7405" xr:uid="{EC245BDF-1455-4526-8607-80952036E886}"/>
    <cellStyle name="s_Timex-Gucci Merger2_1_Fairway financials v9_Inputs" xfId="7406" xr:uid="{CBF7FCD5-F83D-49DD-9EA0-0DF33CE6AB3A}"/>
    <cellStyle name="s_Timex-Gucci Merger2_1_Fairway financials v9_MTD" xfId="7407" xr:uid="{80225EB3-5C19-4CF8-8221-1BD2FFA8C314}"/>
    <cellStyle name="s_Timex-Gucci Merger2_1_Inputs" xfId="7408" xr:uid="{B2F23A7D-EEE6-4C18-95D1-085E86447C73}"/>
    <cellStyle name="s_Timex-Gucci Merger2_1_Lima model v2" xfId="7409" xr:uid="{3A03A4D8-9DAB-497E-9966-C5CE03EAE3D7}"/>
    <cellStyle name="s_Timex-Gucci Merger2_1_Lima model v2_Inputs" xfId="7410" xr:uid="{5CC38242-6A81-462A-8B84-1AD4C8F62F26}"/>
    <cellStyle name="s_Timex-Gucci Merger2_1_Lima model v2_MTD" xfId="7411" xr:uid="{E1ABD14F-D6D9-49A6-A09C-EBEE5DEF4227}"/>
    <cellStyle name="s_Timex-Gucci Merger2_1_MTD" xfId="7412" xr:uid="{A9D84EB0-7853-4D58-97FE-6C948E327F0E}"/>
    <cellStyle name="s_Timex-Gucci Merger2_1_Novare financials v13" xfId="7413" xr:uid="{1F266305-AA7D-4EF3-BAC2-77976BF5E675}"/>
    <cellStyle name="s_Timex-Gucci Merger2_1_Novare financials v13_Inputs" xfId="7414" xr:uid="{B65F5301-A9FF-4597-B787-5766E5AEAC19}"/>
    <cellStyle name="s_Timex-Gucci Merger2_1_Novare financials v13_MTD" xfId="7415" xr:uid="{A69A1B4A-0800-4030-AC23-BD1D132FFA2E}"/>
    <cellStyle name="s_Timex-Gucci Merger2_Fairway financials v9" xfId="7416" xr:uid="{E3556006-5E64-40EC-B429-2C9C6AED9E9A}"/>
    <cellStyle name="s_Timex-Gucci Merger2_Fairway financials v9_Inputs" xfId="7417" xr:uid="{DDFE93C6-ECFE-49E3-A399-36F1C1CC148C}"/>
    <cellStyle name="s_Timex-Gucci Merger2_Fairway financials v9_MTD" xfId="7418" xr:uid="{6B9DA86E-7D8C-4A26-A0CC-C25B1F54262A}"/>
    <cellStyle name="s_Timex-Gucci Merger2_Inputs" xfId="7419" xr:uid="{090F69DF-1299-4EB7-AEE4-ECA64F9BDEC3}"/>
    <cellStyle name="s_Timex-Gucci Merger2_Lima model v2" xfId="7420" xr:uid="{4990041F-D075-4CB2-A391-7B76161859DD}"/>
    <cellStyle name="s_Timex-Gucci Merger2_Lima model v2_Inputs" xfId="7421" xr:uid="{F1B6C077-67A5-4AD3-94F5-1788B25D69B2}"/>
    <cellStyle name="s_Timex-Gucci Merger2_Lima model v2_MTD" xfId="7422" xr:uid="{2B5904EC-2527-4414-BF44-1D67E89721C0}"/>
    <cellStyle name="s_Timex-Gucci Merger2_MTD" xfId="7423" xr:uid="{560BFD2E-0F8B-4E07-8E37-6A6696521E09}"/>
    <cellStyle name="s_Timex-Gucci Merger2_Novare financials v13" xfId="7424" xr:uid="{9C31EC6F-4DDD-4AD6-95EC-A76880A6A882}"/>
    <cellStyle name="s_Timex-Gucci Merger2_Novare financials v13_Inputs" xfId="7425" xr:uid="{99C678CF-4DB6-4DEC-9A4A-7933A9E44DCB}"/>
    <cellStyle name="s_Timex-Gucci Merger2_Novare financials v13_MTD" xfId="7426" xr:uid="{4349BF7E-A4E1-4D24-82FF-780BA3F144E7}"/>
    <cellStyle name="s_Trading Val Calc" xfId="7427" xr:uid="{146CAA72-2D0D-4172-AA6D-F11B92EADF85}"/>
    <cellStyle name="s_Trading Val Calc_1" xfId="7428" xr:uid="{48987D1E-0D11-4634-9625-00277C5BDBE0}"/>
    <cellStyle name="s_Trading Val Calc_1_Fairway financials v9" xfId="7429" xr:uid="{2D0EA870-5847-4449-95DB-559DD7914643}"/>
    <cellStyle name="s_Trading Val Calc_1_Fairway financials v9_Inputs" xfId="7430" xr:uid="{FA383164-0F27-44AC-81B4-E4B240E289DD}"/>
    <cellStyle name="s_Trading Val Calc_1_Fairway financials v9_MTD" xfId="7431" xr:uid="{323C5C57-E4BA-487A-A5CF-5A2E9E45ADEE}"/>
    <cellStyle name="s_Trading Val Calc_1_Inputs" xfId="7432" xr:uid="{FF87E900-0719-4CF3-A009-DF7F8A02D576}"/>
    <cellStyle name="s_Trading Val Calc_1_Lima model v2" xfId="7433" xr:uid="{62B70CF3-18B1-4CF1-BA63-5EA2F132A3A3}"/>
    <cellStyle name="s_Trading Val Calc_1_Lima model v2_Inputs" xfId="7434" xr:uid="{52568415-07E1-4C0D-BC96-B6C7DFB72FA6}"/>
    <cellStyle name="s_Trading Val Calc_1_Lima model v2_MTD" xfId="7435" xr:uid="{5BB480E8-E632-416B-8F3A-1A7116752728}"/>
    <cellStyle name="s_Trading Val Calc_1_MTD" xfId="7436" xr:uid="{49DDA9DE-A639-4BD6-9376-842BF7B54528}"/>
    <cellStyle name="s_Trading Val Calc_1_Novare financials v13" xfId="7437" xr:uid="{552B5CFF-2A86-43D3-B630-026A9E7EF2F9}"/>
    <cellStyle name="s_Trading Val Calc_1_Novare financials v13_Inputs" xfId="7438" xr:uid="{975EA7F0-0919-4E88-8670-606180DD4125}"/>
    <cellStyle name="s_Trading Val Calc_1_Novare financials v13_MTD" xfId="7439" xr:uid="{D3958777-787D-4800-BAF0-19EFFF06D6E4}"/>
    <cellStyle name="s_Trading Val Calc_2" xfId="7440" xr:uid="{497F2401-1429-4B67-98A7-6A91F28956E0}"/>
    <cellStyle name="s_Trading Val Calc_2_Inputs" xfId="7441" xr:uid="{C9DA4C16-4FF8-49AD-9D75-F423764F5B3D}"/>
    <cellStyle name="s_Trading Val Calc_2_MTD" xfId="7442" xr:uid="{BCD019AC-A0F7-4BE9-879A-8394E8577533}"/>
    <cellStyle name="s_Trading Val Calc_Brenner" xfId="7443" xr:uid="{A7779885-A61C-4393-A7DB-8806185EB75C}"/>
    <cellStyle name="s_Trading Val Calc_Brenner_Fairway financials v9" xfId="7444" xr:uid="{43CF6B2C-40BE-4444-90AE-CDE45F2972F1}"/>
    <cellStyle name="s_Trading Val Calc_Brenner_Fairway financials v9_Inputs" xfId="7445" xr:uid="{EBD0D7B0-771C-46CB-B248-1B3F7E4700EB}"/>
    <cellStyle name="s_Trading Val Calc_Brenner_Fairway financials v9_MTD" xfId="7446" xr:uid="{16581835-91CB-47EB-AAC3-0D21EB57C541}"/>
    <cellStyle name="s_Trading Val Calc_Brenner_Inputs" xfId="7447" xr:uid="{2F43BCA9-F179-4B38-998A-62EFA1036328}"/>
    <cellStyle name="s_Trading Val Calc_Brenner_Lima model v2" xfId="7448" xr:uid="{8AE722F4-00B1-4B1F-A833-40E736BC4447}"/>
    <cellStyle name="s_Trading Val Calc_Brenner_Lima model v2_Inputs" xfId="7449" xr:uid="{C9439972-D41A-4718-882D-8756C81244EB}"/>
    <cellStyle name="s_Trading Val Calc_Brenner_Lima model v2_MTD" xfId="7450" xr:uid="{2B8BE65D-0ED2-4AC6-AFD9-3F5115E4CDC9}"/>
    <cellStyle name="s_Trading Val Calc_Brenner_MTD" xfId="7451" xr:uid="{0AEC9F7E-808C-43B7-A152-F961EC37C2EE}"/>
    <cellStyle name="s_Trading Val Calc_Brenner_Novare financials v13" xfId="7452" xr:uid="{1B2B4C6B-51DB-4B97-B868-5B0E31A11A7D}"/>
    <cellStyle name="s_Trading Val Calc_Brenner_Novare financials v13_Inputs" xfId="7453" xr:uid="{1E96FC5B-6D44-4237-AA66-2DF619F88990}"/>
    <cellStyle name="s_Trading Val Calc_Brenner_Novare financials v13_MTD" xfId="7454" xr:uid="{4F186F91-A38A-446E-A364-790B300C3DF5}"/>
    <cellStyle name="s_Trading Val Calc_Inputs" xfId="7455" xr:uid="{92F0C295-94B4-4DE1-85EA-09AB436EBA10}"/>
    <cellStyle name="s_Trading Val Calc_MTD" xfId="7456" xr:uid="{5FB38FB8-316F-4352-B874-35E6152CC8A9}"/>
    <cellStyle name="s_Trading Value" xfId="7457" xr:uid="{8A81BB96-B3E1-4CB2-81E0-6AEA88FB2A30}"/>
    <cellStyle name="s_Trading Value_1" xfId="7458" xr:uid="{5ECE75FD-8FE5-4C6E-A287-5E7F4A2396B5}"/>
    <cellStyle name="s_Trading Value_1_Fairway financials v9" xfId="7459" xr:uid="{C6217E40-DE4F-4832-883D-2285A3C22460}"/>
    <cellStyle name="s_Trading Value_1_Fairway financials v9_Inputs" xfId="7460" xr:uid="{55ACE943-B6F0-4C0C-9793-64A270495231}"/>
    <cellStyle name="s_Trading Value_1_Fairway financials v9_MTD" xfId="7461" xr:uid="{C98B4F23-DAD0-41CD-9743-AFF6CFAB9A7A}"/>
    <cellStyle name="s_Trading Value_1_Inputs" xfId="7462" xr:uid="{66555C49-0E8D-47C4-8278-29A986FCB972}"/>
    <cellStyle name="s_Trading Value_1_Lima model v2" xfId="7463" xr:uid="{808A7367-BF0B-4B0B-B9D7-329E90DC3BBE}"/>
    <cellStyle name="s_Trading Value_1_Lima model v2_Inputs" xfId="7464" xr:uid="{6D96A9FB-CAEB-4BAB-A7E3-DEF5ABE7FEE9}"/>
    <cellStyle name="s_Trading Value_1_Lima model v2_MTD" xfId="7465" xr:uid="{B3546EE6-B72E-4BA3-9AD0-27B70D25BE4E}"/>
    <cellStyle name="s_Trading Value_1_MTD" xfId="7466" xr:uid="{2C56FBDC-7C9F-4A2B-8E2A-22281FFBF8C4}"/>
    <cellStyle name="s_Trading Value_1_Novare financials v13" xfId="7467" xr:uid="{D5534926-917F-4A64-AEA2-CB32F7D4E6DE}"/>
    <cellStyle name="s_Trading Value_1_Novare financials v13_Inputs" xfId="7468" xr:uid="{8AACB266-6547-4931-BF9B-CCDF20F148B2}"/>
    <cellStyle name="s_Trading Value_1_Novare financials v13_MTD" xfId="7469" xr:uid="{9E8E0EB3-11DF-473D-9D17-E52DF226D2DA}"/>
    <cellStyle name="s_Trading Value_2" xfId="7470" xr:uid="{067A7433-5419-4823-80E2-F1471300D630}"/>
    <cellStyle name="s_Trading Value_2_Inputs" xfId="7471" xr:uid="{7BBAA57A-56A8-4844-81AA-03E155A24723}"/>
    <cellStyle name="s_Trading Value_2_MTD" xfId="7472" xr:uid="{C2B37181-4267-45DD-BC84-F87F5C1938EA}"/>
    <cellStyle name="s_Trading Value_Fairway financials v9" xfId="7473" xr:uid="{0C9A8799-B39E-4B05-837A-C19F76296875}"/>
    <cellStyle name="s_Trading Value_Fairway financials v9_Inputs" xfId="7474" xr:uid="{9EA95745-AC85-4D89-9DB1-531BFEB8657A}"/>
    <cellStyle name="s_Trading Value_Fairway financials v9_MTD" xfId="7475" xr:uid="{94465027-71F7-4D3B-A603-1EFE575BE47C}"/>
    <cellStyle name="s_Trading Value_Inputs" xfId="7476" xr:uid="{127CAD5C-D1D9-4922-8898-3E438AE7AC1F}"/>
    <cellStyle name="s_Trading Value_Lima model v2" xfId="7477" xr:uid="{6AD71767-88C7-4554-B527-C6A26E0B6A81}"/>
    <cellStyle name="s_Trading Value_Lima model v2_Inputs" xfId="7478" xr:uid="{46A96F70-6908-4757-8433-D840DABBE217}"/>
    <cellStyle name="s_Trading Value_Lima model v2_MTD" xfId="7479" xr:uid="{7D5744EB-5486-4E69-B350-975E7BBCE766}"/>
    <cellStyle name="s_Trading Value_MTD" xfId="7480" xr:uid="{B97D1E71-F11A-40E7-961B-D5F85667EFCE}"/>
    <cellStyle name="s_Trading Value_Novare financials v13" xfId="7481" xr:uid="{73713774-EE51-4A6E-BCA6-97DA2775A440}"/>
    <cellStyle name="s_Trading Value_Novare financials v13_Inputs" xfId="7482" xr:uid="{9A80040E-FF5B-4CB1-A745-FE387032C3FB}"/>
    <cellStyle name="s_Trading Value_Novare financials v13_MTD" xfId="7483" xr:uid="{1F6EBD16-B5E4-4E05-B616-81FD1D76C796}"/>
    <cellStyle name="s_Trans Assump" xfId="7484" xr:uid="{71934957-19B4-4BF5-87B5-45CD4837151C}"/>
    <cellStyle name="s_Trans Assump (2)" xfId="7485" xr:uid="{F0BDB81F-CD6F-405C-91FF-A36051CCDDF4}"/>
    <cellStyle name="s_Trans Assump (2)_1" xfId="7486" xr:uid="{C511942A-4F71-4626-B09D-D1EC743B4C16}"/>
    <cellStyle name="s_Trans Assump (2)_1_Fairway financials v9" xfId="7487" xr:uid="{82CDABA9-703A-4D59-8965-0A040591C16C}"/>
    <cellStyle name="s_Trans Assump (2)_1_Fairway financials v9_Inputs" xfId="7488" xr:uid="{C55F3FBE-9FCB-4791-BD30-9EDF52720BB1}"/>
    <cellStyle name="s_Trans Assump (2)_1_Fairway financials v9_MTD" xfId="7489" xr:uid="{DCCBAC57-ECE0-437F-B7FA-115D54E57746}"/>
    <cellStyle name="s_Trans Assump (2)_1_Inputs" xfId="7490" xr:uid="{90454709-71C1-4598-B403-9604AF2D02AF}"/>
    <cellStyle name="s_Trans Assump (2)_1_Lima model v2" xfId="7491" xr:uid="{319064A6-DEA5-4732-886B-46EB44BAB1CB}"/>
    <cellStyle name="s_Trans Assump (2)_1_Lima model v2_Inputs" xfId="7492" xr:uid="{98FAE3DA-4873-47B0-B091-0C8C7A4D6F18}"/>
    <cellStyle name="s_Trans Assump (2)_1_Lima model v2_MTD" xfId="7493" xr:uid="{5651DE5B-2DF4-42A5-BDB4-92EC66FAEC02}"/>
    <cellStyle name="s_Trans Assump (2)_1_MTD" xfId="7494" xr:uid="{33557F53-E087-4334-ACCE-353F90D9B348}"/>
    <cellStyle name="s_Trans Assump (2)_1_Novare financials v13" xfId="7495" xr:uid="{43C1130D-589F-4609-B533-C15F0E0AF1A0}"/>
    <cellStyle name="s_Trans Assump (2)_1_Novare financials v13_Inputs" xfId="7496" xr:uid="{FA839ACC-F835-4A7F-932D-33DDA06F96DC}"/>
    <cellStyle name="s_Trans Assump (2)_1_Novare financials v13_MTD" xfId="7497" xr:uid="{AD325A96-ED74-47BB-84A0-55AD9E299537}"/>
    <cellStyle name="s_Trans Assump (2)_Inputs" xfId="7498" xr:uid="{1C5F50E4-A0B9-47B1-960C-5E98BFCD7344}"/>
    <cellStyle name="s_Trans Assump (2)_MTD" xfId="7499" xr:uid="{B2EBCB70-4E12-4555-A290-90F4A8B7CDF6}"/>
    <cellStyle name="s_Trans Assump_1" xfId="7500" xr:uid="{230CDA9F-9DC9-4079-9240-82568AD7C7DE}"/>
    <cellStyle name="s_Trans Assump_1_Brenner" xfId="7501" xr:uid="{46BF4402-7DFC-4369-B748-03CFFD77C79B}"/>
    <cellStyle name="s_Trans Assump_1_Brenner_Fairway financials v9" xfId="7502" xr:uid="{9DE1E164-9908-4F05-8EE0-21D004F3627B}"/>
    <cellStyle name="s_Trans Assump_1_Brenner_Fairway financials v9_Inputs" xfId="7503" xr:uid="{28AB0FBC-E428-43DD-A302-A00141E58A73}"/>
    <cellStyle name="s_Trans Assump_1_Brenner_Fairway financials v9_MTD" xfId="7504" xr:uid="{A9029ACA-84B8-4F01-ADDE-3937F343BD15}"/>
    <cellStyle name="s_Trans Assump_1_Brenner_Inputs" xfId="7505" xr:uid="{7ADC2DD3-157A-42C2-8411-855D12D22BBA}"/>
    <cellStyle name="s_Trans Assump_1_Brenner_Lima model v2" xfId="7506" xr:uid="{F81483EA-A8C0-449B-8C49-F2A2E52825EA}"/>
    <cellStyle name="s_Trans Assump_1_Brenner_Lima model v2_Inputs" xfId="7507" xr:uid="{51291E98-E4BF-4815-A7D9-0059BCCDA2A5}"/>
    <cellStyle name="s_Trans Assump_1_Brenner_Lima model v2_MTD" xfId="7508" xr:uid="{DF98B477-32AC-43ED-944E-A639C081A9A1}"/>
    <cellStyle name="s_Trans Assump_1_Brenner_MTD" xfId="7509" xr:uid="{F9C512F0-4A70-47A0-8981-02CA1F6179CC}"/>
    <cellStyle name="s_Trans Assump_1_Brenner_Novare financials v13" xfId="7510" xr:uid="{6FCCE744-47B2-4FD2-8095-10764F6E8D62}"/>
    <cellStyle name="s_Trans Assump_1_Brenner_Novare financials v13_Inputs" xfId="7511" xr:uid="{DEB8B709-D4B2-4178-AD83-8650A05A6CAE}"/>
    <cellStyle name="s_Trans Assump_1_Brenner_Novare financials v13_MTD" xfId="7512" xr:uid="{A711468F-5113-4D8D-BF06-13E56683AF78}"/>
    <cellStyle name="s_Trans Assump_1_Inputs" xfId="7513" xr:uid="{A3680FBD-AC5B-473A-B115-0B5603AC2F97}"/>
    <cellStyle name="s_Trans Assump_1_MTD" xfId="7514" xr:uid="{7D5C387E-129F-4C52-89B9-A559596FF27A}"/>
    <cellStyle name="s_Trans Assump_2" xfId="7515" xr:uid="{795D82BC-05E0-4CE3-B8DF-B2E18251A784}"/>
    <cellStyle name="s_Trans Assump_2_Inputs" xfId="7516" xr:uid="{424974F9-AC17-4BBC-AE42-95FB6F6A71D9}"/>
    <cellStyle name="s_Trans Assump_2_MTD" xfId="7517" xr:uid="{A84F0E93-C4DC-407A-A1B0-99F8FB65636B}"/>
    <cellStyle name="s_Trans Assump_Brenner" xfId="7518" xr:uid="{D9E733A6-0017-4640-8E07-BF5B40D97D31}"/>
    <cellStyle name="s_Trans Assump_Brenner_Fairway financials v9" xfId="7519" xr:uid="{12237561-4145-4DDA-8E6F-CD4B1BC6435C}"/>
    <cellStyle name="s_Trans Assump_Brenner_Fairway financials v9_Inputs" xfId="7520" xr:uid="{1EF3BE75-0590-4752-B462-98D40F14B7B1}"/>
    <cellStyle name="s_Trans Assump_Brenner_Fairway financials v9_MTD" xfId="7521" xr:uid="{FFA6E292-911F-413B-919E-08A3ECDFC9D3}"/>
    <cellStyle name="s_Trans Assump_Brenner_Inputs" xfId="7522" xr:uid="{3CEEDE48-E8BC-4F73-86D1-B465EC277CAB}"/>
    <cellStyle name="s_Trans Assump_Brenner_Lima model v2" xfId="7523" xr:uid="{CE5A8D6F-1676-4F0E-AFD7-71D0FB36F700}"/>
    <cellStyle name="s_Trans Assump_Brenner_Lima model v2_Inputs" xfId="7524" xr:uid="{A7B0A23D-264D-48BE-BC46-8B175993FF21}"/>
    <cellStyle name="s_Trans Assump_Brenner_Lima model v2_MTD" xfId="7525" xr:uid="{420BB383-E28F-47EC-9F00-A1930198225C}"/>
    <cellStyle name="s_Trans Assump_Brenner_MTD" xfId="7526" xr:uid="{53AB261F-F549-42C7-8A23-DED0E223CC68}"/>
    <cellStyle name="s_Trans Assump_Brenner_Novare financials v13" xfId="7527" xr:uid="{A37001EB-FBA8-4204-867D-DFDD89CAFEB0}"/>
    <cellStyle name="s_Trans Assump_Brenner_Novare financials v13_Inputs" xfId="7528" xr:uid="{10D2C072-926A-4706-AE3C-AC73C3A726E0}"/>
    <cellStyle name="s_Trans Assump_Brenner_Novare financials v13_MTD" xfId="7529" xr:uid="{90E74812-0CFE-4222-8DB5-5A558AB3064C}"/>
    <cellStyle name="s_Trans Assump_Fairway financials v9" xfId="7530" xr:uid="{EFC65D8E-BBAF-4779-AD08-52B56C3C6261}"/>
    <cellStyle name="s_Trans Assump_Fairway financials v9_Inputs" xfId="7531" xr:uid="{E6CFB866-C069-41E0-9817-61ED2E17FD67}"/>
    <cellStyle name="s_Trans Assump_Fairway financials v9_MTD" xfId="7532" xr:uid="{340D150D-28DB-42B3-914B-585086022FE8}"/>
    <cellStyle name="s_Trans Assump_Inputs" xfId="7533" xr:uid="{E766FBA9-B9FE-4D21-99CD-3DD3914DDA8E}"/>
    <cellStyle name="s_Trans Assump_Lima model v2" xfId="7534" xr:uid="{D132B689-4C32-486A-A991-372CDF1121E4}"/>
    <cellStyle name="s_Trans Assump_Lima model v2_Inputs" xfId="7535" xr:uid="{2627E65A-3846-4193-B963-C9A3D2B24D0F}"/>
    <cellStyle name="s_Trans Assump_Lima model v2_MTD" xfId="7536" xr:uid="{2BCC88A4-2713-4B98-B33A-301C8FAD0275}"/>
    <cellStyle name="s_Trans Assump_MTD" xfId="7537" xr:uid="{14E8CFDD-EB2E-481A-A2D5-7444CB6BD69E}"/>
    <cellStyle name="s_Trans Assump_Novare financials v13" xfId="7538" xr:uid="{31F7865A-8B1D-457D-B570-80FAB87D1C0F}"/>
    <cellStyle name="s_Trans Assump_Novare financials v13_Inputs" xfId="7539" xr:uid="{EB987398-5C18-4A74-A0D4-97B149460A54}"/>
    <cellStyle name="s_Trans Assump_Novare financials v13_MTD" xfId="7540" xr:uid="{BBD89C2B-A311-4CD5-942A-33FEAF4FC6CD}"/>
    <cellStyle name="s_Trans Assump_Trans Sum" xfId="7541" xr:uid="{5637316E-885D-48E3-8B82-04511A684455}"/>
    <cellStyle name="s_Trans Assump_Trans Sum_Fairway financials v9" xfId="7542" xr:uid="{6D582720-ECDF-4D99-923D-1BB8BCA2D5F6}"/>
    <cellStyle name="s_Trans Assump_Trans Sum_Fairway financials v9_Inputs" xfId="7543" xr:uid="{621B2070-06D0-4AB5-A4C9-447A64AC9635}"/>
    <cellStyle name="s_Trans Assump_Trans Sum_Fairway financials v9_MTD" xfId="7544" xr:uid="{ABBC1DA2-F507-4317-A199-A0AF8E5C501B}"/>
    <cellStyle name="s_Trans Assump_Trans Sum_Inputs" xfId="7545" xr:uid="{DB356363-35B7-47F0-954F-9A1004E61BF6}"/>
    <cellStyle name="s_Trans Assump_Trans Sum_Lima model v2" xfId="7546" xr:uid="{D53EC588-AD37-4742-A914-02EC5A22AF51}"/>
    <cellStyle name="s_Trans Assump_Trans Sum_Lima model v2_Inputs" xfId="7547" xr:uid="{8B5ABB61-93EC-41A6-81DF-EC2CE755DF63}"/>
    <cellStyle name="s_Trans Assump_Trans Sum_Lima model v2_MTD" xfId="7548" xr:uid="{8CC5C246-60C6-42D0-A1B6-9798D0D06FCE}"/>
    <cellStyle name="s_Trans Assump_Trans Sum_MTD" xfId="7549" xr:uid="{746E2413-EA0A-41F2-8E9F-F3B6EB3B5704}"/>
    <cellStyle name="s_Trans Assump_Trans Sum_Novare financials v13" xfId="7550" xr:uid="{62E2377E-D6B8-4876-9668-97F334EE0600}"/>
    <cellStyle name="s_Trans Assump_Trans Sum_Novare financials v13_Inputs" xfId="7551" xr:uid="{E31A545E-E8AE-4248-A14F-A419AA5D3E5E}"/>
    <cellStyle name="s_Trans Assump_Trans Sum_Novare financials v13_MTD" xfId="7552" xr:uid="{474603B4-7FA7-4899-8206-7A82CA6AA13B}"/>
    <cellStyle name="s_Trans Sum" xfId="7553" xr:uid="{1F4BE4F8-52C6-4ADE-86B6-347F0C3A37BF}"/>
    <cellStyle name="s_Trans Sum_1" xfId="7554" xr:uid="{B32F4D75-92E5-4294-98BB-E05F14BFE8B2}"/>
    <cellStyle name="s_Trans Sum_1_Inputs" xfId="7555" xr:uid="{668D9AF9-0EDD-47F0-938C-A69E67A3FE2E}"/>
    <cellStyle name="s_Trans Sum_1_MTD" xfId="7556" xr:uid="{55DB65F1-66F0-47F4-B214-D46A09D051C9}"/>
    <cellStyle name="s_Trans Sum_2" xfId="7557" xr:uid="{48307F66-499E-47D1-B106-385262B60822}"/>
    <cellStyle name="s_Trans Sum_2_Fairway financials v9" xfId="7558" xr:uid="{2349A804-873F-449A-8057-EA288DB950A6}"/>
    <cellStyle name="s_Trans Sum_2_Fairway financials v9_Inputs" xfId="7559" xr:uid="{FC10B22E-9F2B-483E-BD5B-5668434D7DD5}"/>
    <cellStyle name="s_Trans Sum_2_Fairway financials v9_MTD" xfId="7560" xr:uid="{3E086E2A-CC91-479C-B683-3889CFFF5840}"/>
    <cellStyle name="s_Trans Sum_2_Inputs" xfId="7561" xr:uid="{9CE2B881-EAFD-4F2C-AEC9-E7D7897F3DD1}"/>
    <cellStyle name="s_Trans Sum_2_Lima model v2" xfId="7562" xr:uid="{E0BE6797-EFF8-42AE-9DF7-8397979FF634}"/>
    <cellStyle name="s_Trans Sum_2_Lima model v2_Inputs" xfId="7563" xr:uid="{F57F4BF9-AAA9-4126-8F0D-CD29A1E7D563}"/>
    <cellStyle name="s_Trans Sum_2_Lima model v2_MTD" xfId="7564" xr:uid="{4985A998-933A-4799-91CA-58A7F4C0BBA2}"/>
    <cellStyle name="s_Trans Sum_2_MTD" xfId="7565" xr:uid="{69BB2C77-A297-49BA-961B-05153F98BB0F}"/>
    <cellStyle name="s_Trans Sum_2_Novare financials v13" xfId="7566" xr:uid="{54E08BD5-1A83-489A-A5B9-C0EA52B39AA1}"/>
    <cellStyle name="s_Trans Sum_2_Novare financials v13_Inputs" xfId="7567" xr:uid="{AE011569-D911-4153-8B11-C8393D4E1C89}"/>
    <cellStyle name="s_Trans Sum_2_Novare financials v13_MTD" xfId="7568" xr:uid="{B0899048-ABD9-4DA1-9E82-EF0C2415BC9D}"/>
    <cellStyle name="s_Trans Sum_Fairway financials v9" xfId="7569" xr:uid="{161EE2CA-6034-4B85-93BD-84590014D63D}"/>
    <cellStyle name="s_Trans Sum_Fairway financials v9_Inputs" xfId="7570" xr:uid="{93C86B4D-7EC3-483D-AE9C-3174ADD4A986}"/>
    <cellStyle name="s_Trans Sum_Fairway financials v9_MTD" xfId="7571" xr:uid="{804C1F06-146E-4190-9B21-A359114993F3}"/>
    <cellStyle name="s_Trans Sum_Inputs" xfId="7572" xr:uid="{F739C451-4DF1-461C-A645-4845375D14EA}"/>
    <cellStyle name="s_Trans Sum_Lima model v2" xfId="7573" xr:uid="{5F042583-3E42-449C-B45C-31C4DE36B735}"/>
    <cellStyle name="s_Trans Sum_Lima model v2_Inputs" xfId="7574" xr:uid="{58131090-8E6C-4B7E-B4A6-787268495B57}"/>
    <cellStyle name="s_Trans Sum_Lima model v2_MTD" xfId="7575" xr:uid="{E047353E-1984-40EE-A22D-76CD15BEAC6E}"/>
    <cellStyle name="s_Trans Sum_MTD" xfId="7576" xr:uid="{B72AC20F-1862-49D0-97DC-14735881CD74}"/>
    <cellStyle name="s_Trans Sum_Novare financials v13" xfId="7577" xr:uid="{827ED967-BEBE-4219-ABCE-D1F87B38F911}"/>
    <cellStyle name="s_Trans Sum_Novare financials v13_Inputs" xfId="7578" xr:uid="{830A5B6B-5FEE-4FCE-A661-9DFDB7A1E5C2}"/>
    <cellStyle name="s_Trans Sum_Novare financials v13_MTD" xfId="7579" xr:uid="{95669F75-1246-425F-B477-7646C171938D}"/>
    <cellStyle name="s_Trans Sum_Trans Assump" xfId="7580" xr:uid="{ED7543BE-DBC2-4016-BB58-BD5E16CFB765}"/>
    <cellStyle name="s_Trans Sum_Trans Assump_Fairway financials v9" xfId="7581" xr:uid="{4B31323F-F1EA-466C-B988-BBD54DEC026F}"/>
    <cellStyle name="s_Trans Sum_Trans Assump_Fairway financials v9_Inputs" xfId="7582" xr:uid="{88A90D98-6943-4B01-9D2A-6A39622C5C27}"/>
    <cellStyle name="s_Trans Sum_Trans Assump_Fairway financials v9_MTD" xfId="7583" xr:uid="{5370498B-716F-46BF-85AC-3A956169C2B3}"/>
    <cellStyle name="s_Trans Sum_Trans Assump_Inputs" xfId="7584" xr:uid="{B9D6A758-093C-4CC7-BD36-531DD1A3F6ED}"/>
    <cellStyle name="s_Trans Sum_Trans Assump_Lima model v2" xfId="7585" xr:uid="{A7E924A8-C09F-49C4-97AA-9AA5D13E26F4}"/>
    <cellStyle name="s_Trans Sum_Trans Assump_Lima model v2_Inputs" xfId="7586" xr:uid="{1B3867A7-3ED4-4207-A3BC-5D77EA73B16B}"/>
    <cellStyle name="s_Trans Sum_Trans Assump_Lima model v2_MTD" xfId="7587" xr:uid="{B8E6ADB2-F802-46F7-B700-D6959C6A59EA}"/>
    <cellStyle name="s_Trans Sum_Trans Assump_MTD" xfId="7588" xr:uid="{59BF3A9E-1B06-491B-BACC-5B24E97598A5}"/>
    <cellStyle name="s_Trans Sum_Trans Assump_Novare financials v13" xfId="7589" xr:uid="{9CC5DA6F-2E5E-4FD7-8876-3AD777F0005D}"/>
    <cellStyle name="s_Trans Sum_Trans Assump_Novare financials v13_Inputs" xfId="7590" xr:uid="{8B69513D-3BC2-44DB-9C9F-44909A551978}"/>
    <cellStyle name="s_Trans Sum_Trans Assump_Novare financials v13_MTD" xfId="7591" xr:uid="{A2B1C603-8103-4EF4-A87E-CA736718AF06}"/>
    <cellStyle name="s_Unit Price Sen. (2)" xfId="7592" xr:uid="{E8CAD68C-BF5A-4F1F-BAF8-BE45A1E7DC27}"/>
    <cellStyle name="s_Unit Price Sen. (2)_1" xfId="7593" xr:uid="{B8A1F2B3-8C95-4C77-A7E6-7F70FBEF12EC}"/>
    <cellStyle name="s_Unit Price Sen. (2)_1_Fairway financials v9" xfId="7594" xr:uid="{56EC5F78-5072-4B37-A600-B83DE2A58234}"/>
    <cellStyle name="s_Unit Price Sen. (2)_1_Fairway financials v9_Inputs" xfId="7595" xr:uid="{323AD67F-2EDF-4541-BEBA-19566CAE5DB7}"/>
    <cellStyle name="s_Unit Price Sen. (2)_1_Fairway financials v9_MTD" xfId="7596" xr:uid="{FB33D9A3-EDC1-4651-AC37-60B94EB4A580}"/>
    <cellStyle name="s_Unit Price Sen. (2)_1_Inputs" xfId="7597" xr:uid="{A2DCB9A3-BE5E-4976-ACDE-4D6AF9E8C7FD}"/>
    <cellStyle name="s_Unit Price Sen. (2)_1_Lima model v2" xfId="7598" xr:uid="{1F4CC1D7-876A-4718-B6BA-46CE8AEE1C90}"/>
    <cellStyle name="s_Unit Price Sen. (2)_1_Lima model v2_Inputs" xfId="7599" xr:uid="{6EF22384-FBB4-4F19-B4C4-05F449A4B288}"/>
    <cellStyle name="s_Unit Price Sen. (2)_1_Lima model v2_MTD" xfId="7600" xr:uid="{83729496-CE20-47DD-BB8D-5E82D6B17A67}"/>
    <cellStyle name="s_Unit Price Sen. (2)_1_MTD" xfId="7601" xr:uid="{7C68953C-4A04-4EBD-86A2-3A753A485EA4}"/>
    <cellStyle name="s_Unit Price Sen. (2)_1_Novare financials v13" xfId="7602" xr:uid="{6BCBAD37-46ED-4392-95F4-60B75BE59901}"/>
    <cellStyle name="s_Unit Price Sen. (2)_1_Novare financials v13_Inputs" xfId="7603" xr:uid="{AE3D0B54-1E25-4C7C-8003-119A48F3AF69}"/>
    <cellStyle name="s_Unit Price Sen. (2)_1_Novare financials v13_MTD" xfId="7604" xr:uid="{15EE3D3D-04DC-4597-970D-9EAA3F0EED50}"/>
    <cellStyle name="s_Unit Price Sen. (2)_2" xfId="7605" xr:uid="{662B1CC2-3F09-4B04-A4B4-14656370E8AA}"/>
    <cellStyle name="s_Unit Price Sen. (2)_2_Inputs" xfId="7606" xr:uid="{551DD37A-693A-477D-8FBE-0AE640185003}"/>
    <cellStyle name="s_Unit Price Sen. (2)_2_MTD" xfId="7607" xr:uid="{C0D601BB-1BC4-4927-850B-E2DA56EA4221}"/>
    <cellStyle name="s_Unit Price Sen. (2)_Fairway financials v9" xfId="7608" xr:uid="{E5E5D137-44C8-44E5-891C-EEA9BD79FF12}"/>
    <cellStyle name="s_Unit Price Sen. (2)_Fairway financials v9_Inputs" xfId="7609" xr:uid="{C800F557-2290-4634-89E9-7D5318FC5C25}"/>
    <cellStyle name="s_Unit Price Sen. (2)_Fairway financials v9_MTD" xfId="7610" xr:uid="{A9342255-106C-4002-84C5-9CEBD098D9FB}"/>
    <cellStyle name="s_Unit Price Sen. (2)_Inputs" xfId="7611" xr:uid="{D1DE915F-29D5-4A25-805A-C45DACABD2D1}"/>
    <cellStyle name="s_Unit Price Sen. (2)_Lima model v2" xfId="7612" xr:uid="{68DF7986-C781-4CEB-869D-3BB6987779B7}"/>
    <cellStyle name="s_Unit Price Sen. (2)_Lima model v2_Inputs" xfId="7613" xr:uid="{30B5CA7E-ECA5-4376-9D5E-2B1841BF8B88}"/>
    <cellStyle name="s_Unit Price Sen. (2)_Lima model v2_MTD" xfId="7614" xr:uid="{6DEF9BC5-FAD3-42AF-8FE1-5D6426FA92D7}"/>
    <cellStyle name="s_Unit Price Sen. (2)_MTD" xfId="7615" xr:uid="{10D3CA03-473F-4CB2-91BC-8532BB063CC4}"/>
    <cellStyle name="s_Unit Price Sen. (2)_Novare financials v13" xfId="7616" xr:uid="{B3F6CDE4-3A4C-46AD-B83D-7DA37B09DA43}"/>
    <cellStyle name="s_Unit Price Sen. (2)_Novare financials v13_Inputs" xfId="7617" xr:uid="{82568DB7-9476-46BE-8901-188BC878B0F1}"/>
    <cellStyle name="s_Unit Price Sen. (2)_Novare financials v13_MTD" xfId="7618" xr:uid="{27AA3632-D84E-4301-B13D-23B64CA2397E}"/>
    <cellStyle name="s_Val Anal" xfId="7619" xr:uid="{F408366E-EE8B-45B7-8E54-C107E2E65092}"/>
    <cellStyle name="s_Val Anal_Fairway financials v9" xfId="7620" xr:uid="{2E99247A-ABC2-4345-803C-0572BA3BF891}"/>
    <cellStyle name="s_Val Anal_Fairway financials v9_Inputs" xfId="7621" xr:uid="{2BC22D48-C065-467C-8F6B-2BB5F9261649}"/>
    <cellStyle name="s_Val Anal_Fairway financials v9_MTD" xfId="7622" xr:uid="{06F689EF-C88D-41B9-A2E7-C7114A3864E1}"/>
    <cellStyle name="s_Val Anal_Inputs" xfId="7623" xr:uid="{321964C8-10D7-4055-8EE0-EE86A56C7455}"/>
    <cellStyle name="s_Val Anal_Lima model v2" xfId="7624" xr:uid="{F7D3BC8A-89AA-44C7-837A-368A211B3742}"/>
    <cellStyle name="s_Val Anal_Lima model v2_Inputs" xfId="7625" xr:uid="{A899D112-A52B-4735-BF2B-8A7C03BA31CD}"/>
    <cellStyle name="s_Val Anal_Lima model v2_MTD" xfId="7626" xr:uid="{210BB07B-F144-4A16-BBF0-AC5BE11CD2AF}"/>
    <cellStyle name="s_Val Anal_MTD" xfId="7627" xr:uid="{45E9D301-84E4-4C0B-AF36-ED85DAEA40DF}"/>
    <cellStyle name="s_Val Anal_Novare financials v13" xfId="7628" xr:uid="{2413E118-6F93-4AFB-A3E7-9DDD2EEEFBAC}"/>
    <cellStyle name="s_Val Anal_Novare financials v13_Inputs" xfId="7629" xr:uid="{81BBF6B9-A4D3-4E78-B3E5-8DC34AC37EAF}"/>
    <cellStyle name="s_Val Anal_Novare financials v13_MTD" xfId="7630" xr:uid="{2433F783-F070-4A2E-A7BA-7A077366E2EA}"/>
    <cellStyle name="s_Valuation " xfId="7631" xr:uid="{4D1A5D33-F7D8-47AA-839E-507DCE6B97B2}"/>
    <cellStyle name="s_Valuation _Fairway financials v9" xfId="7632" xr:uid="{9B2A9E5D-F58F-4ECA-80D4-FA3C6CFC7970}"/>
    <cellStyle name="s_Valuation _Fairway financials v9_Inputs" xfId="7633" xr:uid="{C12E78F2-F0A7-47A6-B0AE-D62BEEB2E3E0}"/>
    <cellStyle name="s_Valuation _Fairway financials v9_MTD" xfId="7634" xr:uid="{6DDFF75E-6978-4467-889D-3A4EBFAA3EFB}"/>
    <cellStyle name="s_Valuation _Inputs" xfId="7635" xr:uid="{B6C26C76-D4A6-4D4C-81A7-0142804A5CBE}"/>
    <cellStyle name="s_Valuation _Lima model v2" xfId="7636" xr:uid="{E8F2A411-CC9E-4AC4-AD3A-5E4606AA89DF}"/>
    <cellStyle name="s_Valuation _Lima model v2_Inputs" xfId="7637" xr:uid="{81EB7C72-2D7D-4796-91B3-D2EE2202837F}"/>
    <cellStyle name="s_Valuation _Lima model v2_MTD" xfId="7638" xr:uid="{8580AFCA-5F6F-41D4-9D71-CDEF40181568}"/>
    <cellStyle name="s_Valuation _MTD" xfId="7639" xr:uid="{D25B2297-D427-42E9-8A75-7844659FED07}"/>
    <cellStyle name="s_Valuation _Novare financials v13" xfId="7640" xr:uid="{64FB6C06-D5C3-4506-96FC-2FD0D8022813}"/>
    <cellStyle name="s_Valuation _Novare financials v13_Inputs" xfId="7641" xr:uid="{7FEC8C75-3167-4AA8-A4B2-CB1DC812D133}"/>
    <cellStyle name="s_Valuation _Novare financials v13_MTD" xfId="7642" xr:uid="{9A3E523E-79E6-4F64-BA13-A76D228A6D46}"/>
    <cellStyle name="s_Valuation Summary" xfId="7643" xr:uid="{C4E93B24-1B65-4766-957D-5B6872764D5E}"/>
    <cellStyle name="s_Valuation Summary (2)" xfId="7644" xr:uid="{3CEBFADD-413E-47C2-8671-CA656A6F2A52}"/>
    <cellStyle name="s_Valuation Summary (2)_1" xfId="7645" xr:uid="{0D5883AE-FD60-43D7-8BC1-48C3E929F332}"/>
    <cellStyle name="s_Valuation Summary (2)_1_Celtic DCF" xfId="7646" xr:uid="{D469B4E0-BE30-4F0E-9EB0-31A66085EAED}"/>
    <cellStyle name="s_Valuation Summary (2)_1_Celtic DCF Inputs" xfId="7647" xr:uid="{243A33D2-CB7E-4C3E-9DF6-E40610FCF105}"/>
    <cellStyle name="s_Valuation Summary (2)_1_Celtic DCF Inputs_Inputs" xfId="7648" xr:uid="{36D32F63-61E2-456A-A951-FBD10234CAD4}"/>
    <cellStyle name="s_Valuation Summary (2)_1_Celtic DCF Inputs_MTD" xfId="7649" xr:uid="{98C94598-18BC-4C6F-9193-967713E4F9B4}"/>
    <cellStyle name="s_Valuation Summary (2)_1_Celtic DCF_Inputs" xfId="7650" xr:uid="{BA09CD76-8BDD-4760-8951-47E1A69BB229}"/>
    <cellStyle name="s_Valuation Summary (2)_1_Celtic DCF_MTD" xfId="7651" xr:uid="{E201E36E-EE6C-460A-AF66-E320757EC084}"/>
    <cellStyle name="s_Valuation Summary (2)_1_Inputs" xfId="7652" xr:uid="{4A9AC92F-8CB5-4A58-A1F6-77DD49B55ED4}"/>
    <cellStyle name="s_Valuation Summary (2)_1_MTD" xfId="7653" xr:uid="{ECDBBA63-3222-4DD3-91E1-5CB14AC367D1}"/>
    <cellStyle name="s_Valuation Summary (2)_1_Valuation Summary" xfId="7654" xr:uid="{8B09DBFC-1445-4386-A471-22691E69E6A4}"/>
    <cellStyle name="s_Valuation Summary (2)_1_Valuation Summary_Inputs" xfId="7655" xr:uid="{2B70B7F7-856A-4476-814E-EA7F4F2435B3}"/>
    <cellStyle name="s_Valuation Summary (2)_1_Valuation Summary_MTD" xfId="7656" xr:uid="{A4BC76E2-4093-48C3-A3EF-487F8B71B90B}"/>
    <cellStyle name="s_Valuation Summary (2)_2" xfId="7657" xr:uid="{05AC9069-4D13-4A5B-911D-17D4EB1F9ADA}"/>
    <cellStyle name="s_Valuation Summary (2)_2_Fairway financials v9" xfId="7658" xr:uid="{DF013C7D-207C-4FB3-81E4-700C116C5141}"/>
    <cellStyle name="s_Valuation Summary (2)_2_Fairway financials v9_Inputs" xfId="7659" xr:uid="{B0A25A40-32D8-4E64-BB70-6BA6B594BF66}"/>
    <cellStyle name="s_Valuation Summary (2)_2_Fairway financials v9_MTD" xfId="7660" xr:uid="{28674939-8B0E-471A-8A18-8E7ACABE3BDD}"/>
    <cellStyle name="s_Valuation Summary (2)_2_Inputs" xfId="7661" xr:uid="{1246B696-83D7-4AE5-A1CA-1E430845DA73}"/>
    <cellStyle name="s_Valuation Summary (2)_2_Lima model v2" xfId="7662" xr:uid="{C76440F4-E2B8-4EDF-B9EB-25FE50A9C0BC}"/>
    <cellStyle name="s_Valuation Summary (2)_2_Lima model v2_Inputs" xfId="7663" xr:uid="{19EEAE6C-38E7-4890-A03F-050310DCEB2C}"/>
    <cellStyle name="s_Valuation Summary (2)_2_Lima model v2_MTD" xfId="7664" xr:uid="{3C63ACF2-C4FC-4D61-B907-1038A994A5B6}"/>
    <cellStyle name="s_Valuation Summary (2)_2_MTD" xfId="7665" xr:uid="{F0237A37-A8D8-4D23-A131-64C40CE1100D}"/>
    <cellStyle name="s_Valuation Summary (2)_2_Novare financials v13" xfId="7666" xr:uid="{5FEC29C8-90EA-4F38-8D9F-02387B02F6EB}"/>
    <cellStyle name="s_Valuation Summary (2)_2_Novare financials v13_Inputs" xfId="7667" xr:uid="{F45F5A4D-7EC9-416B-98ED-4469645F8FD5}"/>
    <cellStyle name="s_Valuation Summary (2)_2_Novare financials v13_MTD" xfId="7668" xr:uid="{AF63DD5D-7614-4E73-8E68-FDE667386DC1}"/>
    <cellStyle name="s_Valuation Summary (2)_Fairway financials v9" xfId="7669" xr:uid="{AD1561A9-C64C-4BAE-92E7-61CF43DD12A6}"/>
    <cellStyle name="s_Valuation Summary (2)_Fairway financials v9_Inputs" xfId="7670" xr:uid="{31FD12EB-111E-4CBB-A08B-4446FDDA5D30}"/>
    <cellStyle name="s_Valuation Summary (2)_Fairway financials v9_MTD" xfId="7671" xr:uid="{C3718682-432C-4EFA-ABB6-C76C71E3415F}"/>
    <cellStyle name="s_Valuation Summary (2)_Inputs" xfId="7672" xr:uid="{59180803-B2B1-4B1B-902D-49701ADF366F}"/>
    <cellStyle name="s_Valuation Summary (2)_Lima model v2" xfId="7673" xr:uid="{C4430F00-F213-4F80-BDDA-55A9D9354E40}"/>
    <cellStyle name="s_Valuation Summary (2)_Lima model v2_Inputs" xfId="7674" xr:uid="{BF140348-A5E0-424D-AFB3-515905681BF7}"/>
    <cellStyle name="s_Valuation Summary (2)_Lima model v2_MTD" xfId="7675" xr:uid="{F752F545-24CA-40A4-9A95-701E63A00D6A}"/>
    <cellStyle name="s_Valuation Summary (2)_MTD" xfId="7676" xr:uid="{CEC7EA11-54D8-483A-AB35-0709FBB8D491}"/>
    <cellStyle name="s_Valuation Summary (2)_Novare financials v13" xfId="7677" xr:uid="{C5C18963-F7B5-46F7-830F-EE9E7CAACA38}"/>
    <cellStyle name="s_Valuation Summary (2)_Novare financials v13_Inputs" xfId="7678" xr:uid="{E0FF8CAF-98C3-458F-812C-D6CB7AE33E4B}"/>
    <cellStyle name="s_Valuation Summary (2)_Novare financials v13_MTD" xfId="7679" xr:uid="{589F587B-5301-4557-BB95-5510C82E135F}"/>
    <cellStyle name="s_Valuation Summary_1" xfId="7680" xr:uid="{D19B9854-AF4D-4C83-B081-4AAE6154B016}"/>
    <cellStyle name="s_Valuation Summary_1_Inputs" xfId="7681" xr:uid="{48E2EB45-C47E-4399-8ACD-CB943F89BBA8}"/>
    <cellStyle name="s_Valuation Summary_1_MTD" xfId="7682" xr:uid="{0C610E4F-1B2C-4307-A487-F264D534A5AF}"/>
    <cellStyle name="s_Valuation Summary_2" xfId="7683" xr:uid="{D234035B-0CE7-4BB2-BDDD-300EDACAC840}"/>
    <cellStyle name="s_Valuation Summary_2_Fairway financials v9" xfId="7684" xr:uid="{07029F99-5146-4BE5-A3BE-5972B66CF8A4}"/>
    <cellStyle name="s_Valuation Summary_2_Fairway financials v9_Inputs" xfId="7685" xr:uid="{8774C749-E55B-4197-96F2-72E05A118FA6}"/>
    <cellStyle name="s_Valuation Summary_2_Fairway financials v9_MTD" xfId="7686" xr:uid="{51DBA34E-A11C-4BA5-99CA-7430A633CD97}"/>
    <cellStyle name="s_Valuation Summary_2_Inputs" xfId="7687" xr:uid="{99A78979-D836-484F-BA80-B9E60EEF00F5}"/>
    <cellStyle name="s_Valuation Summary_2_Lima model v2" xfId="7688" xr:uid="{50E073FC-97A2-4647-B087-A3937DE3B155}"/>
    <cellStyle name="s_Valuation Summary_2_Lima model v2_Inputs" xfId="7689" xr:uid="{96B086C5-C4BF-45E6-A789-334BCB229843}"/>
    <cellStyle name="s_Valuation Summary_2_Lima model v2_MTD" xfId="7690" xr:uid="{0D921F24-919E-426B-9486-85A218C3CC47}"/>
    <cellStyle name="s_Valuation Summary_2_MTD" xfId="7691" xr:uid="{319C5D61-967C-4A9D-8915-8BBB7F48908A}"/>
    <cellStyle name="s_Valuation Summary_2_Novare financials v13" xfId="7692" xr:uid="{8A1050B3-9589-4799-9070-1F6DC6488E12}"/>
    <cellStyle name="s_Valuation Summary_2_Novare financials v13_Inputs" xfId="7693" xr:uid="{AC49B0BA-A874-4666-88D5-54E98C8EDB95}"/>
    <cellStyle name="s_Valuation Summary_2_Novare financials v13_MTD" xfId="7694" xr:uid="{AB9B032A-7A0B-4DBA-8609-763ED4B2ED6E}"/>
    <cellStyle name="s_Valuation Summary_Fairway financials v9" xfId="7695" xr:uid="{37A17CC8-B596-426C-B631-74E10253D90F}"/>
    <cellStyle name="s_Valuation Summary_Fairway financials v9_Inputs" xfId="7696" xr:uid="{408059B4-4964-4F85-8820-147CF4EDD057}"/>
    <cellStyle name="s_Valuation Summary_Fairway financials v9_MTD" xfId="7697" xr:uid="{A192167D-6082-4874-A4A9-75A4D1774CD6}"/>
    <cellStyle name="s_Valuation Summary_Inputs" xfId="7698" xr:uid="{F91A0A40-BE41-4D7D-BC33-3136959F061B}"/>
    <cellStyle name="s_Valuation Summary_Lima model v2" xfId="7699" xr:uid="{C52C1136-6003-45D3-A504-FB55D6781287}"/>
    <cellStyle name="s_Valuation Summary_Lima model v2_Inputs" xfId="7700" xr:uid="{52C5652E-4E12-41E2-A5EB-A45372ED9D06}"/>
    <cellStyle name="s_Valuation Summary_Lima model v2_MTD" xfId="7701" xr:uid="{79507237-4C56-42A5-8153-73F67A32DF2E}"/>
    <cellStyle name="s_Valuation Summary_MTD" xfId="7702" xr:uid="{432001AB-B105-414F-B702-C5B7C125DF71}"/>
    <cellStyle name="s_Valuation Summary_Novare financials v13" xfId="7703" xr:uid="{CDB6C4A5-E0AF-4B6E-913F-9EBDABA691B1}"/>
    <cellStyle name="s_Valuation Summary_Novare financials v13_Inputs" xfId="7704" xr:uid="{5D0C45F7-8DD3-4C4D-8BEC-186329604265}"/>
    <cellStyle name="s_Valuation Summary_Novare financials v13_MTD" xfId="7705" xr:uid="{A9168EFF-B96E-4BF3-9B5D-EA269E5277D1}"/>
    <cellStyle name="s_Warrant" xfId="7706" xr:uid="{CF3134D0-1BD8-4A61-84DB-E025D9D092B0}"/>
    <cellStyle name="s_Warrant_1" xfId="7707" xr:uid="{9BCC4A83-7197-4D78-9254-F23833A9363E}"/>
    <cellStyle name="s_Warrant_1_Fairway financials v9" xfId="7708" xr:uid="{22DA2EE4-D475-4741-BB78-630BACDE360A}"/>
    <cellStyle name="s_Warrant_1_Fairway financials v9_Inputs" xfId="7709" xr:uid="{6198EA7D-478F-469D-A9BC-21E0FD584125}"/>
    <cellStyle name="s_Warrant_1_Fairway financials v9_MTD" xfId="7710" xr:uid="{4A4206B5-8127-419C-B4BF-A274C7C7067E}"/>
    <cellStyle name="s_Warrant_1_Inputs" xfId="7711" xr:uid="{F9FDF2EA-0739-48E3-BF00-200CFF35C66E}"/>
    <cellStyle name="s_Warrant_1_Lima model v2" xfId="7712" xr:uid="{887AA27D-B4A9-49EF-8402-EDBA01E8FDFA}"/>
    <cellStyle name="s_Warrant_1_Lima model v2_Inputs" xfId="7713" xr:uid="{D08C7989-FE96-49AE-A01F-8CCD6FF1CCD4}"/>
    <cellStyle name="s_Warrant_1_Lima model v2_MTD" xfId="7714" xr:uid="{AC592D49-3155-41B0-A508-48598559D9E7}"/>
    <cellStyle name="s_Warrant_1_MTD" xfId="7715" xr:uid="{8BCA6B9A-E633-4A02-A429-69921D01D658}"/>
    <cellStyle name="s_Warrant_1_Novare financials v13" xfId="7716" xr:uid="{11BD6C80-583F-457A-B860-F9AB5A1DBC98}"/>
    <cellStyle name="s_Warrant_1_Novare financials v13_Inputs" xfId="7717" xr:uid="{8989DD06-A7F4-41A4-A004-60001DF9B885}"/>
    <cellStyle name="s_Warrant_1_Novare financials v13_MTD" xfId="7718" xr:uid="{33112046-6432-443A-947C-F3406B2A0F1B}"/>
    <cellStyle name="s_Warrant_2" xfId="7719" xr:uid="{AD2550E0-76F1-4E09-8F9C-F2284C86684D}"/>
    <cellStyle name="s_Warrant_2_Fairway financials v9" xfId="7720" xr:uid="{9C20F9EF-A5F3-4D50-946E-CC28555FC4B9}"/>
    <cellStyle name="s_Warrant_2_Fairway financials v9_Inputs" xfId="7721" xr:uid="{3CB08354-BC86-4821-80DA-B48F5221EBBF}"/>
    <cellStyle name="s_Warrant_2_Fairway financials v9_MTD" xfId="7722" xr:uid="{8872504E-B012-4885-8E0E-35D9A6E5B5D7}"/>
    <cellStyle name="s_Warrant_2_Inputs" xfId="7723" xr:uid="{B38F2C07-B50B-429A-81C8-6713418E5FEF}"/>
    <cellStyle name="s_Warrant_2_Lima model v2" xfId="7724" xr:uid="{148E5B80-AB50-435A-9DB4-A3299F33E275}"/>
    <cellStyle name="s_Warrant_2_Lima model v2_Inputs" xfId="7725" xr:uid="{3AE346B9-C6C6-469E-9152-46698C9AE29E}"/>
    <cellStyle name="s_Warrant_2_Lima model v2_MTD" xfId="7726" xr:uid="{13CE647C-2524-479F-ABB8-940DC56546E4}"/>
    <cellStyle name="s_Warrant_2_MTD" xfId="7727" xr:uid="{75CA6A75-F62B-458D-8F6A-F06B9DF59BB3}"/>
    <cellStyle name="s_Warrant_2_Novare financials v13" xfId="7728" xr:uid="{6FA1BCAF-3683-4442-BFEC-EB3A0CD8F9FB}"/>
    <cellStyle name="s_Warrant_2_Novare financials v13_Inputs" xfId="7729" xr:uid="{78589503-0624-4BF2-B40D-05FDF2640050}"/>
    <cellStyle name="s_Warrant_2_Novare financials v13_MTD" xfId="7730" xr:uid="{E7FA5A9E-5AD6-446D-BE5F-BBE3BE96C199}"/>
    <cellStyle name="s_Warrant_Inputs" xfId="7731" xr:uid="{A36F297B-D142-40D6-A63B-C0BE2F9FEBA4}"/>
    <cellStyle name="s_Warrant_MTD" xfId="7732" xr:uid="{123A591C-1989-412D-8643-9264064BFC8A}"/>
    <cellStyle name="Salida" xfId="2266" xr:uid="{214D7935-E6C6-457B-9B8F-9F557BB30BE7}"/>
    <cellStyle name="Salida 2" xfId="2725" xr:uid="{3E63D605-886D-41E8-8B9E-FDA2095D2C92}"/>
    <cellStyle name="Salida 2 2" xfId="8667" xr:uid="{1A942C93-8685-45A3-8DE6-D069A0AC846B}"/>
    <cellStyle name="Salida 2 3" xfId="8765" xr:uid="{B7EF0F95-DA63-440A-ACBA-F92F2DE95C66}"/>
    <cellStyle name="Salida 3" xfId="9750" xr:uid="{833C794C-C66E-4D7B-BE1B-DEE306D80E4B}"/>
    <cellStyle name="Salida_Summary by Franchise P1B" xfId="7733" xr:uid="{D05F180C-8DF6-49BB-AA69-9DEED2DF4077}"/>
    <cellStyle name="SAPBEXaggData" xfId="221" xr:uid="{B678368B-1F1A-4799-B2FC-A6294C59C08C}"/>
    <cellStyle name="SAPBEXaggData 2" xfId="2726" xr:uid="{774BE1A3-6CEF-428D-BCAE-A8F9A62417B4}"/>
    <cellStyle name="SAPBEXaggData 2 2" xfId="8666" xr:uid="{C627BF30-6C00-4974-A661-218516777B02}"/>
    <cellStyle name="SAPBEXaggData 2 3" xfId="8339" xr:uid="{A8A58197-903B-4AF4-9604-0BFBC837C6C5}"/>
    <cellStyle name="SAPBEXaggData_Summary by Franchise P1B" xfId="7734" xr:uid="{AD072EE8-E490-4655-9150-8984A58C172C}"/>
    <cellStyle name="SAPBEXaggDataEmph" xfId="222" xr:uid="{31720E6F-D2FF-4FEA-8C0D-E94EEC57AE56}"/>
    <cellStyle name="SAPBEXaggDataEmph 2" xfId="2727" xr:uid="{557BD60A-CEC9-4730-A103-6A7BB0F11952}"/>
    <cellStyle name="SAPBEXaggDataEmph 2 2" xfId="8665" xr:uid="{77A13D2D-4EB0-4C75-BEE5-1E6C78CDA421}"/>
    <cellStyle name="SAPBEXaggDataEmph 2 3" xfId="8477" xr:uid="{CBEC1DE0-A686-40AE-B55D-05F30DA8FBEE}"/>
    <cellStyle name="SAPBEXaggDataEmph_Summary by Franchise P1B" xfId="7735" xr:uid="{2B83FC93-8C41-4693-8454-DFEADBCF668B}"/>
    <cellStyle name="SAPBEXaggItem" xfId="223" xr:uid="{3FDDD148-EEF7-4AEF-B607-2E835DDB28BA}"/>
    <cellStyle name="SAPBEXaggItem 2" xfId="2728" xr:uid="{6BCFEA30-28BB-4B05-A3FB-1B7C16B17659}"/>
    <cellStyle name="SAPBEXaggItem 2 2" xfId="8664" xr:uid="{8EE96E79-4359-4BB5-A478-80F2D5AC079F}"/>
    <cellStyle name="SAPBEXaggItem 2 3" xfId="8315" xr:uid="{8CF8A301-A9FF-4C58-8570-E28464710E55}"/>
    <cellStyle name="SAPBEXaggItem_Summary by Franchise P1B" xfId="7736" xr:uid="{C90DD8A7-40C7-4240-B866-14C75CFB2322}"/>
    <cellStyle name="SAPBEXaggItemX" xfId="224" xr:uid="{E1E7AAF6-CEAA-484D-9C04-27826D3F7DE5}"/>
    <cellStyle name="SAPBEXaggItemX 2" xfId="2729" xr:uid="{F8BC2164-9572-4F00-A962-4B376A792710}"/>
    <cellStyle name="SAPBEXaggItemX 2 2" xfId="8663" xr:uid="{AC8A5B50-59B0-45EF-8EAF-8B2CF931463A}"/>
    <cellStyle name="SAPBEXaggItemX 2 3" xfId="8764" xr:uid="{9FBD0C4A-B98D-48F0-BE54-E7085B691823}"/>
    <cellStyle name="SAPBEXaggItemX_Summary by Franchise P1B" xfId="7737" xr:uid="{E949B73C-D6BF-44E7-9943-581E50145B83}"/>
    <cellStyle name="SAPBEXchaText" xfId="225" xr:uid="{C029BC14-515D-4395-BD3A-D81229174F59}"/>
    <cellStyle name="SAPBEXchaText 10" xfId="2267" xr:uid="{EAA65878-FC45-4795-B0CA-F13057A8D6DE}"/>
    <cellStyle name="SAPBEXchaText 10 2" xfId="2731" xr:uid="{2D70B7CA-CB70-464F-BB45-356E752E2023}"/>
    <cellStyle name="SAPBEXchaText 10 2 2" xfId="8661" xr:uid="{452E228B-76EF-4C89-A5ED-C3B919CFBD5F}"/>
    <cellStyle name="SAPBEXchaText 10 2 3" xfId="8476" xr:uid="{96FEABCB-9F9F-4DD1-B8D9-EBDD8632AC3C}"/>
    <cellStyle name="SAPBEXchaText 10 3" xfId="9752" xr:uid="{9AAD8567-905D-4C1A-90AC-A73E36DA8C73}"/>
    <cellStyle name="SAPBEXchaText 10_Summary by Franchise P1B" xfId="7738" xr:uid="{FCB8D5A5-1EDC-4CEE-9E47-4F6840ECB3C1}"/>
    <cellStyle name="SAPBEXchaText 11" xfId="2730" xr:uid="{4FEA6C34-CA28-46DA-809C-80C3A50683CD}"/>
    <cellStyle name="SAPBEXchaText 11 2" xfId="8662" xr:uid="{79844484-4D2B-4A34-A9D0-F1EDDA32F71B}"/>
    <cellStyle name="SAPBEXchaText 11 3" xfId="8741" xr:uid="{6064BBC2-6586-4E6C-A966-8A989455F70D}"/>
    <cellStyle name="SAPBEXchaText 12" xfId="9751" xr:uid="{F9A849D5-5BA3-469B-85AF-8924564231E2}"/>
    <cellStyle name="SAPBEXchaText 2" xfId="2268" xr:uid="{1CA64921-95DB-4081-A4BA-FA35435E9915}"/>
    <cellStyle name="SAPBEXchaText 2 2" xfId="2732" xr:uid="{509E7096-DB1C-46D8-9421-763B9324047F}"/>
    <cellStyle name="SAPBEXchaText 2 2 2" xfId="8660" xr:uid="{B8C03A12-3D3E-419D-95A1-BA05A9A1AC6D}"/>
    <cellStyle name="SAPBEXchaText 2 2 3" xfId="8403" xr:uid="{34CF5863-3F7C-4FFB-ABFD-115C2FF05240}"/>
    <cellStyle name="SAPBEXchaText 2 3" xfId="9753" xr:uid="{CFDD68FE-9DA7-499D-B338-141A29A42333}"/>
    <cellStyle name="SAPBEXchaText 2_Summary by Franchise P1B" xfId="7739" xr:uid="{3BF892E3-EAC0-4DA2-AD58-5EE25ECE8661}"/>
    <cellStyle name="SAPBEXchaText 3" xfId="2269" xr:uid="{9316A766-A285-4613-9920-EF37000C5AE1}"/>
    <cellStyle name="SAPBEXchaText 3 2" xfId="2733" xr:uid="{91F08769-59EE-412F-8E09-322A867374B5}"/>
    <cellStyle name="SAPBEXchaText 3 2 2" xfId="8659" xr:uid="{4DF4BFD7-9282-40EA-BF41-90C9D03B15AA}"/>
    <cellStyle name="SAPBEXchaText 3 2 3" xfId="8763" xr:uid="{09D23B18-997D-4647-A97F-3EB192B67788}"/>
    <cellStyle name="SAPBEXchaText 3 3" xfId="9754" xr:uid="{4A1AD679-03E7-4589-9779-0E482B7E1773}"/>
    <cellStyle name="SAPBEXchaText 3_Summary by Franchise P1B" xfId="7740" xr:uid="{96DE1505-B21B-4E58-AB6A-75200BE1778C}"/>
    <cellStyle name="SAPBEXchaText 4" xfId="2270" xr:uid="{19087EB2-AC49-47BE-8901-A56FAD366F42}"/>
    <cellStyle name="SAPBEXchaText 4 2" xfId="2734" xr:uid="{10E1328E-3FE2-4D91-ABFC-3F09E39BD087}"/>
    <cellStyle name="SAPBEXchaText 4 2 2" xfId="8658" xr:uid="{770EC501-1333-474C-B34B-F6586AE266AB}"/>
    <cellStyle name="SAPBEXchaText 4 2 3" xfId="8314" xr:uid="{BDBF3B8F-A8F5-4F8B-9641-FC09D368CCB0}"/>
    <cellStyle name="SAPBEXchaText 4 3" xfId="9755" xr:uid="{8D62F490-83FC-4CCD-80C5-71DD26872226}"/>
    <cellStyle name="SAPBEXchaText 4_Summary by Franchise P1B" xfId="7741" xr:uid="{D7044A0D-BE1F-43CC-AFEA-4AC4156D2A7C}"/>
    <cellStyle name="SAPBEXchaText 5" xfId="2271" xr:uid="{756883AF-7DB8-464D-89A7-AEBB6A5B1598}"/>
    <cellStyle name="SAPBEXchaText 5 2" xfId="2735" xr:uid="{43991B03-FE44-44A4-AF1C-AEA9FE910653}"/>
    <cellStyle name="SAPBEXchaText 5 2 2" xfId="8657" xr:uid="{587C4891-B51B-4010-AB89-C42F4CA2351F}"/>
    <cellStyle name="SAPBEXchaText 5 2 3" xfId="8475" xr:uid="{60B0C99F-22CB-43AA-A2AB-1423D5ADB02F}"/>
    <cellStyle name="SAPBEXchaText 5 3" xfId="9756" xr:uid="{871D18F9-72BA-40A5-8DFD-5F6C40B1B440}"/>
    <cellStyle name="SAPBEXchaText 5_Summary by Franchise P1B" xfId="7742" xr:uid="{1D3E455F-8928-4ADA-B98E-9FF12837FD63}"/>
    <cellStyle name="SAPBEXchaText 6" xfId="2272" xr:uid="{842001EB-268B-4F20-BE33-733A2D02F004}"/>
    <cellStyle name="SAPBEXchaText 6 2" xfId="2736" xr:uid="{C892601C-F703-4939-8E1B-70A04EF68FE1}"/>
    <cellStyle name="SAPBEXchaText 6 2 2" xfId="8656" xr:uid="{C532745E-5DF6-4CA1-A398-79157D1224C9}"/>
    <cellStyle name="SAPBEXchaText 6 2 3" xfId="8433" xr:uid="{2568194B-9177-4C83-8F0C-E7E98791C5F7}"/>
    <cellStyle name="SAPBEXchaText 6 3" xfId="9757" xr:uid="{33E351FD-17F3-4A91-86FA-90CDB257B74A}"/>
    <cellStyle name="SAPBEXchaText 6_Summary by Franchise P1B" xfId="7743" xr:uid="{4597060B-9F14-44E5-8103-5461DF79229C}"/>
    <cellStyle name="SAPBEXchaText 7" xfId="2273" xr:uid="{11C691FC-303D-4339-AFC9-BBC171B3EC2D}"/>
    <cellStyle name="SAPBEXchaText 7 2" xfId="2737" xr:uid="{997D7A6A-874A-4401-964E-868F0A0149E7}"/>
    <cellStyle name="SAPBEXchaText 7 2 2" xfId="8655" xr:uid="{90076FDD-1A45-4C88-9F6F-0923D0D98BFA}"/>
    <cellStyle name="SAPBEXchaText 7 2 3" xfId="8278" xr:uid="{25AD9D1D-37E5-41C4-A318-271DA996716C}"/>
    <cellStyle name="SAPBEXchaText 7 3" xfId="9758" xr:uid="{6BED5C7C-7F7E-42EC-ABFF-7D54E8B481F6}"/>
    <cellStyle name="SAPBEXchaText 7_Summary by Franchise P1B" xfId="7744" xr:uid="{21C66221-7820-4B3E-BA0A-53B55D7189E7}"/>
    <cellStyle name="SAPBEXchaText 8" xfId="2274" xr:uid="{DEF2EC08-4C78-48B2-A814-2C67CBCC72F2}"/>
    <cellStyle name="SAPBEXchaText 8 2" xfId="2738" xr:uid="{6C0C4969-816D-4539-8D01-6132C58C967F}"/>
    <cellStyle name="SAPBEXchaText 8 2 2" xfId="8654" xr:uid="{69822B08-DC10-4A83-83AF-D00E46B2F208}"/>
    <cellStyle name="SAPBEXchaText 8 2 3" xfId="8402" xr:uid="{89A578D7-B3F8-4DDF-A395-25512076C060}"/>
    <cellStyle name="SAPBEXchaText 8 3" xfId="9759" xr:uid="{77B44334-092D-4D18-9D7F-ABC61BEE8307}"/>
    <cellStyle name="SAPBEXchaText 8_Summary by Franchise P1B" xfId="7745" xr:uid="{543103B4-3054-49FB-A350-BF03B6E9B04A}"/>
    <cellStyle name="SAPBEXchaText 9" xfId="2275" xr:uid="{8D5CD33B-D6E7-49C6-8B68-C2DFA4187BAE}"/>
    <cellStyle name="SAPBEXchaText 9 2" xfId="2739" xr:uid="{ABAC7BBB-34BE-4BA9-B5DF-BC52F4D123B8}"/>
    <cellStyle name="SAPBEXchaText 9 2 2" xfId="8653" xr:uid="{7F203703-F6BD-4204-83B1-6960561CC03A}"/>
    <cellStyle name="SAPBEXchaText 9 2 3" xfId="8474" xr:uid="{098E8EDC-7B3E-49F2-A1A9-9233B34C09CC}"/>
    <cellStyle name="SAPBEXchaText 9 3" xfId="9760" xr:uid="{D39D19F4-D0D5-4376-96C9-E68F9725972F}"/>
    <cellStyle name="SAPBEXchaText 9_Summary by Franchise P1B" xfId="7746" xr:uid="{7DB9CFD3-67DB-4D68-8C20-1B66BBA0E31B}"/>
    <cellStyle name="SAPBEXchaText_Inputs" xfId="7747" xr:uid="{D7E11F68-A1EF-4429-9EDC-C6163CE2819E}"/>
    <cellStyle name="SAPBEXexcBad7" xfId="226" xr:uid="{B03AD97D-2854-46FF-AC27-AFABAD48FC18}"/>
    <cellStyle name="SAPBEXexcBad7 2" xfId="2740" xr:uid="{0813E68B-C6DD-4F84-AE26-F8BE6BB9C494}"/>
    <cellStyle name="SAPBEXexcBad7 2 2" xfId="8652" xr:uid="{DF5DD775-E71D-4ADC-8304-04A0B53E2B62}"/>
    <cellStyle name="SAPBEXexcBad7 2 3" xfId="8740" xr:uid="{514DCD46-E808-424A-A924-0B44BF42D207}"/>
    <cellStyle name="SAPBEXexcBad7_Summary by Franchise P1B" xfId="7748" xr:uid="{0A01882A-73FD-456F-96BB-B74FB7158827}"/>
    <cellStyle name="SAPBEXexcBad8" xfId="227" xr:uid="{FF89EF2B-022E-49C6-A932-7D21B4B9DDEC}"/>
    <cellStyle name="SAPBEXexcBad8 2" xfId="2741" xr:uid="{E7905986-B8FE-42C6-ABD8-577739936B78}"/>
    <cellStyle name="SAPBEXexcBad8 2 2" xfId="8651" xr:uid="{4CD2F1BC-E081-469E-96D8-EF15086B2734}"/>
    <cellStyle name="SAPBEXexcBad8 2 3" xfId="8762" xr:uid="{F0EED26C-0A82-466C-BAC8-3A0171B38CA1}"/>
    <cellStyle name="SAPBEXexcBad8_Summary by Franchise P1B" xfId="7749" xr:uid="{F970580B-6D97-48B6-846C-02E6449D4EE5}"/>
    <cellStyle name="SAPBEXexcBad9" xfId="228" xr:uid="{FAD4870F-99E8-43BA-A3EA-B42274D4F139}"/>
    <cellStyle name="SAPBEXexcBad9 2" xfId="2742" xr:uid="{B8B4F67B-A7A7-4B52-AF00-EFAF554F8A57}"/>
    <cellStyle name="SAPBEXexcBad9 2 2" xfId="8650" xr:uid="{2CF96D9C-0182-4ED6-99D8-C8D258414393}"/>
    <cellStyle name="SAPBEXexcBad9 2 3" xfId="8313" xr:uid="{27633B86-0D06-4AF5-AC3D-61D57275AC1C}"/>
    <cellStyle name="SAPBEXexcBad9_Summary by Franchise P1B" xfId="7750" xr:uid="{641E155B-3DA3-419D-A240-438B08FF3FB3}"/>
    <cellStyle name="SAPBEXexcCritical4" xfId="229" xr:uid="{C9FF5A8D-22E9-4608-BA7B-255C7454CC8E}"/>
    <cellStyle name="SAPBEXexcCritical4 2" xfId="2743" xr:uid="{B6681410-A29C-4B8D-95AF-E016928A0119}"/>
    <cellStyle name="SAPBEXexcCritical4 2 2" xfId="8649" xr:uid="{15BBA334-301C-41FC-A969-F0CB6A9B941F}"/>
    <cellStyle name="SAPBEXexcCritical4 2 3" xfId="8473" xr:uid="{20ED3489-5324-4263-9AB5-560C50F48E0F}"/>
    <cellStyle name="SAPBEXexcCritical4_Summary by Franchise P1B" xfId="7751" xr:uid="{0EC9C747-53D1-4410-8DD7-F369C6CEC960}"/>
    <cellStyle name="SAPBEXexcCritical5" xfId="230" xr:uid="{7AEFAA32-E2BE-42D1-8305-C3D9CC5C1AA2}"/>
    <cellStyle name="SAPBEXexcCritical5 2" xfId="2744" xr:uid="{14BFFA3C-F268-46FB-89A9-BC2EFBBE7AD0}"/>
    <cellStyle name="SAPBEXexcCritical5 2 2" xfId="8648" xr:uid="{E2D65F72-A4D1-4B08-9761-DEE4A9031F28}"/>
    <cellStyle name="SAPBEXexcCritical5 2 3" xfId="8338" xr:uid="{24E05A0E-5B92-4FEB-ADB5-3F133DDB7EF6}"/>
    <cellStyle name="SAPBEXexcCritical5_Summary by Franchise P1B" xfId="7752" xr:uid="{A49152B0-AC31-4E27-8ABC-0F01D3605CF1}"/>
    <cellStyle name="SAPBEXexcCritical6" xfId="231" xr:uid="{0D10E9D6-34D1-4DE2-96FF-FB5A0752A364}"/>
    <cellStyle name="SAPBEXexcCritical6 2" xfId="2745" xr:uid="{48BE661D-3121-455B-9D93-A2DB40F8B100}"/>
    <cellStyle name="SAPBEXexcCritical6 2 2" xfId="8647" xr:uid="{06C61E11-1E8C-4A1C-A3BE-2EB7E4330D3A}"/>
    <cellStyle name="SAPBEXexcCritical6 2 3" xfId="8761" xr:uid="{EB54F97B-B161-4A89-A368-C215FF99DB67}"/>
    <cellStyle name="SAPBEXexcCritical6_Summary by Franchise P1B" xfId="7753" xr:uid="{668C100C-CDCA-44E3-9542-EC3022B21DCF}"/>
    <cellStyle name="SAPBEXexcGood1" xfId="232" xr:uid="{99EE4108-5F60-48B2-B601-34097755323B}"/>
    <cellStyle name="SAPBEXexcGood1 2" xfId="2746" xr:uid="{871DC4B8-2FE0-4A2A-A6B2-06B4B9CCAA36}"/>
    <cellStyle name="SAPBEXexcGood1 2 2" xfId="8646" xr:uid="{0E63D834-3BD2-4826-B382-8D1E1FDFEAF7}"/>
    <cellStyle name="SAPBEXexcGood1 2 3" xfId="8739" xr:uid="{7813CCB4-B9FB-4B8F-9B9F-E8C260744BD1}"/>
    <cellStyle name="SAPBEXexcGood1_Summary by Franchise P1B" xfId="7754" xr:uid="{2D452307-8711-4A55-8113-118655551147}"/>
    <cellStyle name="SAPBEXexcGood2" xfId="233" xr:uid="{1BF1ABFD-1096-43E0-A733-0C9590F6A8B2}"/>
    <cellStyle name="SAPBEXexcGood2 2" xfId="2747" xr:uid="{42BB8F00-1391-4D54-925E-0F054D9BB9B0}"/>
    <cellStyle name="SAPBEXexcGood2 2 2" xfId="8645" xr:uid="{103716BC-5AEE-4730-9FAB-C611DA1C8A72}"/>
    <cellStyle name="SAPBEXexcGood2 2 3" xfId="8472" xr:uid="{840B6B88-3B69-4726-B3E3-BC79232649CE}"/>
    <cellStyle name="SAPBEXexcGood2_Summary by Franchise P1B" xfId="7755" xr:uid="{0E1D4D94-8BA1-49B8-ABAC-D5E0AF368312}"/>
    <cellStyle name="SAPBEXexcGood3" xfId="234" xr:uid="{9ABC38E6-7E2C-4C1E-A410-4A2BC6352247}"/>
    <cellStyle name="SAPBEXexcGood3 2" xfId="2748" xr:uid="{AB10C811-C2F1-4AC6-A740-4B9202D30443}"/>
    <cellStyle name="SAPBEXexcGood3 2 2" xfId="8644" xr:uid="{CDE57F9E-FFD0-44B3-A79D-0B5717966F75}"/>
    <cellStyle name="SAPBEXexcGood3 2 3" xfId="8401" xr:uid="{9DFA8FDE-9972-4589-9057-59120510DC17}"/>
    <cellStyle name="SAPBEXexcGood3_Summary by Franchise P1B" xfId="7756" xr:uid="{CFE4F8BA-AC3D-47B8-A047-CF595038639F}"/>
    <cellStyle name="SAPBEXfilterDrill" xfId="235" xr:uid="{2B60A2E7-EE29-4B4F-AFB9-F6EBD4A8EDC4}"/>
    <cellStyle name="SAPBEXfilterDrill 2" xfId="2749" xr:uid="{72A9F932-F44C-462F-9AAA-E9DC9B192101}"/>
    <cellStyle name="SAPBEXfilterDrill 2 2" xfId="8643" xr:uid="{79B0202F-47FA-4E7D-BFF8-8C7DF713D840}"/>
    <cellStyle name="SAPBEXfilterDrill 2 3" xfId="8432" xr:uid="{00CDAB02-E0B0-41FA-A129-5DEFDF78A829}"/>
    <cellStyle name="SAPBEXfilterDrill_Summary by Franchise P1B" xfId="7757" xr:uid="{636424A6-6C21-4B0E-B444-5CC5CF43578C}"/>
    <cellStyle name="SAPBEXfilterItem" xfId="236" xr:uid="{207AC838-C049-477C-9614-506F2363BCE5}"/>
    <cellStyle name="SAPBEXfilterText" xfId="237" xr:uid="{667C5620-5197-4937-A5E0-9D2ABA5D45B2}"/>
    <cellStyle name="SAPBEXfilterText 2" xfId="2276" xr:uid="{0DD7D828-79A2-44C4-993C-F1B89A3F0382}"/>
    <cellStyle name="SAPBEXfilterText_Inputs" xfId="7758" xr:uid="{7FFE6955-E855-477D-98F2-15068675FEE9}"/>
    <cellStyle name="SAPBEXformats" xfId="238" xr:uid="{F2686609-9952-46AC-AD80-9C23E93DBD95}"/>
    <cellStyle name="SAPBEXformats 10" xfId="2277" xr:uid="{F7FE9D3A-67E5-4CD6-8D8B-758C3710BAAE}"/>
    <cellStyle name="SAPBEXformats 10 2" xfId="2751" xr:uid="{75630D11-7FCA-4A31-B00F-CAB5E671174D}"/>
    <cellStyle name="SAPBEXformats 10 2 2" xfId="8641" xr:uid="{4CB60320-708F-4637-ABB9-350B602F07DD}"/>
    <cellStyle name="SAPBEXformats 10 2 3" xfId="8312" xr:uid="{C504C5E6-D731-4748-97D1-CA9D6E33CEB4}"/>
    <cellStyle name="SAPBEXformats 10 3" xfId="9763" xr:uid="{07F6B396-D833-423C-94AC-DCA192C3E95E}"/>
    <cellStyle name="SAPBEXformats 10_Summary by Franchise P1B" xfId="7759" xr:uid="{F7E23DA0-AEEA-424D-89CD-E79F5F7F97A3}"/>
    <cellStyle name="SAPBEXformats 11" xfId="2750" xr:uid="{409AD332-B415-4D92-B03D-4763F86FB9F5}"/>
    <cellStyle name="SAPBEXformats 11 2" xfId="8642" xr:uid="{298C9C97-A4AA-4168-84D0-11184C0B5164}"/>
    <cellStyle name="SAPBEXformats 11 3" xfId="8368" xr:uid="{524FB973-16A9-4E63-ADCD-A1072117B6D2}"/>
    <cellStyle name="SAPBEXformats 12" xfId="9762" xr:uid="{DD8FAEEA-E792-4BF1-9B7A-676B9CF1D404}"/>
    <cellStyle name="SAPBEXformats 2" xfId="2278" xr:uid="{2BEA1707-EC96-4800-9F28-848A1CDF19CA}"/>
    <cellStyle name="SAPBEXformats 2 2" xfId="2752" xr:uid="{5483FEE6-05EF-4E41-8DB3-699686492222}"/>
    <cellStyle name="SAPBEXformats 2 2 2" xfId="8640" xr:uid="{3657ABB1-6DC6-47CA-A843-C1043385587F}"/>
    <cellStyle name="SAPBEXformats 2 2 3" xfId="8471" xr:uid="{754C8197-625C-4C8D-BBD7-2100E5A43B42}"/>
    <cellStyle name="SAPBEXformats 2 3" xfId="9764" xr:uid="{B3A4A72E-DEC3-47E0-828A-B7B1A7C442A5}"/>
    <cellStyle name="SAPBEXformats 2_Summary by Franchise P1B" xfId="7760" xr:uid="{798D3239-01B8-4101-9B08-26FF539EC1D4}"/>
    <cellStyle name="SAPBEXformats 3" xfId="2279" xr:uid="{AE365199-5EF9-4197-8807-ADF461CB1B63}"/>
    <cellStyle name="SAPBEXformats 3 2" xfId="2753" xr:uid="{F6BD6D6D-B2FD-456A-85AA-34102BA8E7F7}"/>
    <cellStyle name="SAPBEXformats 3 2 2" xfId="8639" xr:uid="{11AB8946-C38B-4CA9-8A33-EFDF581F61B2}"/>
    <cellStyle name="SAPBEXformats 3 2 3" xfId="8738" xr:uid="{40F10777-77DB-4D06-9BCB-6DE50E3E318B}"/>
    <cellStyle name="SAPBEXformats 3 3" xfId="9765" xr:uid="{1D5965D3-144D-4348-8C40-43C3585EF49B}"/>
    <cellStyle name="SAPBEXformats 3_Summary by Franchise P1B" xfId="7761" xr:uid="{30EE2B73-C505-414B-9DA2-DB82BA2244D3}"/>
    <cellStyle name="SAPBEXformats 4" xfId="2280" xr:uid="{2AEB520F-D54B-4C09-842F-BEB6F01E32A3}"/>
    <cellStyle name="SAPBEXformats 4 2" xfId="2754" xr:uid="{036B2F0B-3292-48CF-BF3F-7FE017D974E2}"/>
    <cellStyle name="SAPBEXformats 4 2 2" xfId="8638" xr:uid="{F3AD3C39-D2F2-4F81-8EE7-663BD64E0632}"/>
    <cellStyle name="SAPBEXformats 4 2 3" xfId="8277" xr:uid="{D72B69F6-8C38-40A0-A209-20DE8A840EF1}"/>
    <cellStyle name="SAPBEXformats 4 3" xfId="9766" xr:uid="{C56C1E12-B111-4A43-A231-EE3DB99EA95B}"/>
    <cellStyle name="SAPBEXformats 4_Summary by Franchise P1B" xfId="7762" xr:uid="{8E2B0C08-0013-4F30-8B0F-5CFB47AAAAC1}"/>
    <cellStyle name="SAPBEXformats 5" xfId="2281" xr:uid="{7E1A707C-5673-441E-8E69-49FB2D5DAEF1}"/>
    <cellStyle name="SAPBEXformats 5 2" xfId="2755" xr:uid="{D8976485-7C72-402B-B58A-55693BF6208A}"/>
    <cellStyle name="SAPBEXformats 5 2 2" xfId="8637" xr:uid="{4A21B991-B402-4EA4-AE22-FF25EF7F11F1}"/>
    <cellStyle name="SAPBEXformats 5 2 3" xfId="8400" xr:uid="{DF04F49B-B79D-4660-902E-AB52B96D5980}"/>
    <cellStyle name="SAPBEXformats 5 3" xfId="9767" xr:uid="{8E0CB8C4-907A-489B-8425-95AF1DE2F7A8}"/>
    <cellStyle name="SAPBEXformats 5_Summary by Franchise P1B" xfId="7763" xr:uid="{0CEA3F2E-B5BC-4A74-A104-72018ECE374E}"/>
    <cellStyle name="SAPBEXformats 6" xfId="2282" xr:uid="{8AF9268D-2192-4D12-8F0A-81B64BCA2525}"/>
    <cellStyle name="SAPBEXformats 6 2" xfId="2756" xr:uid="{00193D83-0D7A-4DE8-91CD-693AC626672E}"/>
    <cellStyle name="SAPBEXformats 6 2 2" xfId="8636" xr:uid="{4DF592F1-8C0F-494A-B4E9-7D53FCBD95A8}"/>
    <cellStyle name="SAPBEXformats 6 2 3" xfId="8470" xr:uid="{4F6F97AE-BBBD-4A42-A5D3-4E8015EBB233}"/>
    <cellStyle name="SAPBEXformats 6 3" xfId="9768" xr:uid="{382020BB-336B-410D-B5D5-1AD444B5C2DB}"/>
    <cellStyle name="SAPBEXformats 6_Summary by Franchise P1B" xfId="7764" xr:uid="{720A64B0-07A3-4E06-A932-A245DE93CF33}"/>
    <cellStyle name="SAPBEXformats 7" xfId="2283" xr:uid="{0E3E3B07-FA26-411B-8C9A-44856D11F047}"/>
    <cellStyle name="SAPBEXformats 7 2" xfId="2757" xr:uid="{7C1CB2EC-CB89-4157-9481-3EAE1786C8F1}"/>
    <cellStyle name="SAPBEXformats 7 2 2" xfId="8635" xr:uid="{C074C2CD-3578-48C3-8418-6D79AA053310}"/>
    <cellStyle name="SAPBEXformats 7 2 3" xfId="8337" xr:uid="{E1229177-EB5F-4ADA-AC4D-B909020C5408}"/>
    <cellStyle name="SAPBEXformats 7 3" xfId="9769" xr:uid="{77B6A8E4-D4B3-4421-92FA-5050AE9B2292}"/>
    <cellStyle name="SAPBEXformats 7_Summary by Franchise P1B" xfId="7765" xr:uid="{6D3B8FC5-A02E-4480-B6DF-EC98E4E2DC06}"/>
    <cellStyle name="SAPBEXformats 8" xfId="2284" xr:uid="{574636CA-ADAA-4520-B1A3-6643A7A9B89D}"/>
    <cellStyle name="SAPBEXformats 8 2" xfId="2758" xr:uid="{49845768-54E9-4BEC-BCD6-4AA18605C69F}"/>
    <cellStyle name="SAPBEXformats 8 2 2" xfId="8634" xr:uid="{AA404339-B3A3-4435-BD23-2C0533F0448F}"/>
    <cellStyle name="SAPBEXformats 8 2 3" xfId="8760" xr:uid="{25B2ABA7-B6FE-481A-A643-930F150574D2}"/>
    <cellStyle name="SAPBEXformats 8 3" xfId="9770" xr:uid="{7C86E0B5-89E4-48AD-A25F-ECEDEF1AB5B5}"/>
    <cellStyle name="SAPBEXformats 8_Summary by Franchise P1B" xfId="7766" xr:uid="{B12CCCED-F823-4A86-A44D-30217500F047}"/>
    <cellStyle name="SAPBEXformats 9" xfId="2285" xr:uid="{11D5D487-D6AC-441A-A97F-5E61D54EB086}"/>
    <cellStyle name="SAPBEXformats 9 2" xfId="2759" xr:uid="{3EBE0346-2AB5-4D45-BC63-423F59267A44}"/>
    <cellStyle name="SAPBEXformats 9 2 2" xfId="8633" xr:uid="{4701DE6D-8EF5-496C-86F7-D8EC7BCF157C}"/>
    <cellStyle name="SAPBEXformats 9 2 3" xfId="8311" xr:uid="{29FE351F-2D01-4492-A08A-28E80472C98C}"/>
    <cellStyle name="SAPBEXformats 9 3" xfId="9771" xr:uid="{85E22500-3836-4BED-84B2-F8C96A268534}"/>
    <cellStyle name="SAPBEXformats 9_Summary by Franchise P1B" xfId="7767" xr:uid="{E4DC4794-D2DC-4883-965A-0CCF4E3AFD0B}"/>
    <cellStyle name="SAPBEXformats_Inputs" xfId="7768" xr:uid="{7054B633-1F83-4D73-9920-E53E979EB528}"/>
    <cellStyle name="SAPBEXheaderItem" xfId="239" xr:uid="{C11B53DE-46F2-4A36-B24E-475E6074E239}"/>
    <cellStyle name="SAPBEXheaderItem 10" xfId="2286" xr:uid="{AB90ED6B-4A4C-41AD-BC95-101BB69FD004}"/>
    <cellStyle name="SAPBEXheaderItem 10 2" xfId="2761" xr:uid="{61A0C0A2-2171-49FF-A585-864E9AF932E4}"/>
    <cellStyle name="SAPBEXheaderItem 10 2 2" xfId="8631" xr:uid="{7DC9F330-03BD-49DC-88F8-35DD8CFCAAEB}"/>
    <cellStyle name="SAPBEXheaderItem 10 2 3" xfId="8431" xr:uid="{8581F03E-1553-4A2D-A552-392D6418B16D}"/>
    <cellStyle name="SAPBEXheaderItem 10_Summary by Franchise P1B" xfId="7769" xr:uid="{4F017A63-2853-4A4F-8AB2-ABAF821B083D}"/>
    <cellStyle name="SAPBEXheaderItem 11" xfId="2760" xr:uid="{FE41A376-1EC8-446F-966B-C48B3ECD15CA}"/>
    <cellStyle name="SAPBEXheaderItem 11 2" xfId="8632" xr:uid="{70892139-73EE-4078-9D14-E42A723985C2}"/>
    <cellStyle name="SAPBEXheaderItem 11 3" xfId="8469" xr:uid="{B82A36EB-A8F8-4E39-9ED8-A86937095B39}"/>
    <cellStyle name="SAPBEXheaderItem 2" xfId="2287" xr:uid="{11750E24-EE13-4CF3-83CE-EFC31344C231}"/>
    <cellStyle name="SAPBEXheaderItem 2 2" xfId="2762" xr:uid="{01EE294C-A2F3-48BF-923D-4DC014C035A6}"/>
    <cellStyle name="SAPBEXheaderItem 2 2 2" xfId="8630" xr:uid="{120D8716-B753-4507-82AB-39D41E7853B7}"/>
    <cellStyle name="SAPBEXheaderItem 2 2 3" xfId="8318" xr:uid="{71075F85-2054-425E-88CD-85D2A6460E7A}"/>
    <cellStyle name="SAPBEXheaderItem 2_Summary by Franchise P1B" xfId="7770" xr:uid="{13C877FD-1A91-4215-85D8-66362CF5B715}"/>
    <cellStyle name="SAPBEXheaderItem 3" xfId="2288" xr:uid="{CC33E308-58D2-44E7-8602-00370772C242}"/>
    <cellStyle name="SAPBEXheaderItem 3 2" xfId="2763" xr:uid="{D25622C7-01DD-4D70-80DB-F50306DCB469}"/>
    <cellStyle name="SAPBEXheaderItem 3 2 2" xfId="8629" xr:uid="{6A983A2E-5A1E-4F69-B3D4-E09645689DBF}"/>
    <cellStyle name="SAPBEXheaderItem 3 2 3" xfId="8355" xr:uid="{4BDA6846-0CE7-4D9E-9B11-9F49EF1ABFA1}"/>
    <cellStyle name="SAPBEXheaderItem 3_Summary by Franchise P1B" xfId="7771" xr:uid="{C40C35DE-75B4-4657-BFF1-D989913600F5}"/>
    <cellStyle name="SAPBEXheaderItem 4" xfId="2289" xr:uid="{88C94F30-D753-41C8-BF8A-F31659F98380}"/>
    <cellStyle name="SAPBEXheaderItem 4 2" xfId="2764" xr:uid="{85CE4181-FBEE-49FB-BDC8-F31EDA85C09C}"/>
    <cellStyle name="SAPBEXheaderItem 4 2 2" xfId="8628" xr:uid="{C5BEE4D5-3610-450C-B62C-40540110F72A}"/>
    <cellStyle name="SAPBEXheaderItem 4 2 3" xfId="8468" xr:uid="{ABDCBED8-495F-4491-B065-FDD3FCF0EE67}"/>
    <cellStyle name="SAPBEXheaderItem 4_Summary by Franchise P1B" xfId="7772" xr:uid="{C7E3AA0E-68DF-442A-91DC-DAA28009D7AE}"/>
    <cellStyle name="SAPBEXheaderItem 5" xfId="2290" xr:uid="{056ECBDE-AA2B-4012-8909-D49DC6582C0E}"/>
    <cellStyle name="SAPBEXheaderItem 5 2" xfId="2765" xr:uid="{11C7A3F3-B133-456C-ABFF-A3C501C57878}"/>
    <cellStyle name="SAPBEXheaderItem 5 2 2" xfId="8627" xr:uid="{65EF8B81-78C5-4EFA-9F11-C09B907072CF}"/>
    <cellStyle name="SAPBEXheaderItem 5 2 3" xfId="8276" xr:uid="{F55CEEB1-4FCD-4516-83AE-B41B2A6CAF32}"/>
    <cellStyle name="SAPBEXheaderItem 5_Summary by Franchise P1B" xfId="7773" xr:uid="{A4556952-49B1-4282-941F-FBC68AB7BD51}"/>
    <cellStyle name="SAPBEXheaderItem 6" xfId="2291" xr:uid="{A30C6A9E-6A00-4298-82B7-13EE40BB1189}"/>
    <cellStyle name="SAPBEXheaderItem 6 2" xfId="2766" xr:uid="{6FA5E399-B725-4B18-B110-12565368AEA4}"/>
    <cellStyle name="SAPBEXheaderItem 6 2 2" xfId="8626" xr:uid="{209E8863-AE7A-4EAE-8B8B-E241C08C2721}"/>
    <cellStyle name="SAPBEXheaderItem 6 2 3" xfId="8467" xr:uid="{4345207B-E4D1-4391-9C88-BE9458F55958}"/>
    <cellStyle name="SAPBEXheaderItem 6_Summary by Franchise P1B" xfId="7774" xr:uid="{C228FCAB-A120-4519-BFE9-720BD4D0EAF4}"/>
    <cellStyle name="SAPBEXheaderItem 7" xfId="2292" xr:uid="{11654AC8-9E80-40B7-9736-D2F455775C5A}"/>
    <cellStyle name="SAPBEXheaderItem 7 2" xfId="2767" xr:uid="{DB68D622-132E-4DF3-BA13-674BDA41BC14}"/>
    <cellStyle name="SAPBEXheaderItem 7 2 2" xfId="8625" xr:uid="{D49D843B-014A-45EC-8496-AF329463E8CA}"/>
    <cellStyle name="SAPBEXheaderItem 7 2 3" xfId="8442" xr:uid="{69145E94-94DF-4309-A6BF-E6B7B0E76058}"/>
    <cellStyle name="SAPBEXheaderItem 7_Summary by Franchise P1B" xfId="7775" xr:uid="{A9938910-9EBE-4050-899A-36867C016102}"/>
    <cellStyle name="SAPBEXheaderItem 8" xfId="2293" xr:uid="{746A5BFF-C52B-48AA-8604-9669820086B7}"/>
    <cellStyle name="SAPBEXheaderItem 8 2" xfId="2768" xr:uid="{794F70FD-25E8-4C75-882D-27CE9FB521ED}"/>
    <cellStyle name="SAPBEXheaderItem 8 2 2" xfId="8624" xr:uid="{18BFCC48-7912-468F-9AF4-800DE8B377DE}"/>
    <cellStyle name="SAPBEXheaderItem 8 2 3" xfId="8748" xr:uid="{58133E84-F5FC-425E-8DC1-C775276B946E}"/>
    <cellStyle name="SAPBEXheaderItem 8_Summary by Franchise P1B" xfId="7776" xr:uid="{ADD3B0F4-C253-44D0-A8D0-C90DFD67D86A}"/>
    <cellStyle name="SAPBEXheaderItem 9" xfId="2294" xr:uid="{06C11498-0FC1-40FB-BE3A-2526D5546E57}"/>
    <cellStyle name="SAPBEXheaderItem 9 2" xfId="2769" xr:uid="{AB8B4414-E2BC-45C4-BC63-B601A39BE059}"/>
    <cellStyle name="SAPBEXheaderItem 9 2 2" xfId="8623" xr:uid="{425714A7-A631-4B47-AE1B-D03F85C970CB}"/>
    <cellStyle name="SAPBEXheaderItem 9 2 3" xfId="8441" xr:uid="{36FC205C-2B98-4CDA-A95B-6B485866572D}"/>
    <cellStyle name="SAPBEXheaderItem 9_Summary by Franchise P1B" xfId="7777" xr:uid="{6A5C31F0-5A12-455A-AE1D-35B0893583B8}"/>
    <cellStyle name="SAPBEXheaderItem_Inputs" xfId="7778" xr:uid="{AD3A22B9-406F-463F-A728-02917C847179}"/>
    <cellStyle name="SAPBEXheaderText" xfId="240" xr:uid="{958D5D42-2CA8-4EC6-906F-509E9A6CF89D}"/>
    <cellStyle name="SAPBEXheaderText 10" xfId="2295" xr:uid="{0A522771-D78D-4FB8-ADE3-BEDF7D838103}"/>
    <cellStyle name="SAPBEXheaderText 10 2" xfId="2771" xr:uid="{3404D357-D6B7-4272-A1A2-3C77E0297B6D}"/>
    <cellStyle name="SAPBEXheaderText 10 2 2" xfId="8621" xr:uid="{EDAA8E70-9F1B-4CBD-85A8-6F0B8A36DE0F}"/>
    <cellStyle name="SAPBEXheaderText 10 2 3" xfId="8759" xr:uid="{D2AF87C7-6EBF-47C3-AC6D-DDAF69AFF3B2}"/>
    <cellStyle name="SAPBEXheaderText 10_Summary by Franchise P1B" xfId="7779" xr:uid="{E5EF2DD4-EEBC-4BFF-A115-CEA052B81DCE}"/>
    <cellStyle name="SAPBEXheaderText 11" xfId="2770" xr:uid="{FD3B7BCF-DD74-44C5-BBBC-B21A6DC37DC0}"/>
    <cellStyle name="SAPBEXheaderText 11 2" xfId="8622" xr:uid="{295F2883-E22C-46B2-950B-59FA0AC126EA}"/>
    <cellStyle name="SAPBEXheaderText 11 3" xfId="8325" xr:uid="{10B77D79-B8C1-412E-BCAF-EB1821BEEA23}"/>
    <cellStyle name="SAPBEXheaderText 2" xfId="2296" xr:uid="{D1E6B100-611F-4438-80D3-7E7F7D576C2F}"/>
    <cellStyle name="SAPBEXheaderText 2 2" xfId="2772" xr:uid="{6913D638-C028-4FFD-A9A3-A55EBD47B3EC}"/>
    <cellStyle name="SAPBEXheaderText 2 2 2" xfId="8620" xr:uid="{A0C46496-0AD3-4E0E-9728-5CB84C7A45AC}"/>
    <cellStyle name="SAPBEXheaderText 2 2 3" xfId="8750" xr:uid="{B141AEF4-7A80-478D-8127-39D5156EE194}"/>
    <cellStyle name="SAPBEXheaderText 2_Summary by Franchise P1B" xfId="7780" xr:uid="{B55C5ADD-A358-4484-87C5-30D72CE464C1}"/>
    <cellStyle name="SAPBEXheaderText 3" xfId="2297" xr:uid="{C66A2121-6863-4468-B2BB-B829634FCD62}"/>
    <cellStyle name="SAPBEXheaderText 3 2" xfId="2773" xr:uid="{3FDAF934-DAED-42F8-940B-EA33D09F6E2B}"/>
    <cellStyle name="SAPBEXheaderText 3 2 2" xfId="8619" xr:uid="{4E68A2DB-908E-4E9D-9706-25877FA31213}"/>
    <cellStyle name="SAPBEXheaderText 3 2 3" xfId="8342" xr:uid="{C7A9E5FE-A2DB-4C9B-A111-BF59FC5D3655}"/>
    <cellStyle name="SAPBEXheaderText 3_Summary by Franchise P1B" xfId="7781" xr:uid="{EA609CAC-41F1-4776-A1B6-BFBF13062C6F}"/>
    <cellStyle name="SAPBEXheaderText 4" xfId="2298" xr:uid="{324E8316-028C-49B4-808F-13A06106D973}"/>
    <cellStyle name="SAPBEXheaderText 4 2" xfId="2774" xr:uid="{F55BE9F4-0A5A-4280-8F85-643921FD1C8E}"/>
    <cellStyle name="SAPBEXheaderText 4 2 2" xfId="8618" xr:uid="{B9447763-A198-423D-A602-0286A7BB465A}"/>
    <cellStyle name="SAPBEXheaderText 4 2 3" xfId="8399" xr:uid="{2BA028ED-1FF5-4F6E-8973-0BBB03CD344E}"/>
    <cellStyle name="SAPBEXheaderText 4_Summary by Franchise P1B" xfId="7782" xr:uid="{90FAD2DC-4F97-40C9-BD23-DD1F84BB31D7}"/>
    <cellStyle name="SAPBEXheaderText 5" xfId="2299" xr:uid="{B1708905-00BD-4C20-A201-7D04D06D0681}"/>
    <cellStyle name="SAPBEXheaderText 5 2" xfId="2775" xr:uid="{F08EE81D-5F69-4B2D-BE63-3D8767B4C8BA}"/>
    <cellStyle name="SAPBEXheaderText 5 2 2" xfId="8617" xr:uid="{A279BAFF-2087-4D12-B88F-4E54B40B796B}"/>
    <cellStyle name="SAPBEXheaderText 5 2 3" xfId="8737" xr:uid="{133E39DE-9839-4D08-8654-3B79772D970F}"/>
    <cellStyle name="SAPBEXheaderText 5_Summary by Franchise P1B" xfId="7783" xr:uid="{CC11D855-55D9-4444-9118-4406808EB87B}"/>
    <cellStyle name="SAPBEXheaderText 6" xfId="2300" xr:uid="{D3F24480-BB48-440A-9F8C-409371EDA2E0}"/>
    <cellStyle name="SAPBEXheaderText 6 2" xfId="2776" xr:uid="{8D7C0F7D-DD07-4EB6-981B-945527FF66D0}"/>
    <cellStyle name="SAPBEXheaderText 6 2 2" xfId="8616" xr:uid="{856D0E0B-54ED-48C8-8C76-95755B97AB44}"/>
    <cellStyle name="SAPBEXheaderText 6 2 3" xfId="8466" xr:uid="{C541CA9F-F6B6-4E68-BB89-02285900D514}"/>
    <cellStyle name="SAPBEXheaderText 6_Summary by Franchise P1B" xfId="7784" xr:uid="{7DCDFD97-9497-4AED-B506-239264CC1A62}"/>
    <cellStyle name="SAPBEXheaderText 7" xfId="2301" xr:uid="{B1774641-8DC8-4BE3-9BEA-F721A49D1833}"/>
    <cellStyle name="SAPBEXheaderText 7 2" xfId="2777" xr:uid="{EA16CAB9-5D9B-408C-B8BC-8780034AA8C2}"/>
    <cellStyle name="SAPBEXheaderText 7 2 2" xfId="8615" xr:uid="{06C69D49-394B-4700-9193-B023D285647F}"/>
    <cellStyle name="SAPBEXheaderText 7 2 3" xfId="8758" xr:uid="{1F16F2FC-4134-4E6D-BD7C-3797EBC7D95D}"/>
    <cellStyle name="SAPBEXheaderText 7_Summary by Franchise P1B" xfId="7785" xr:uid="{9690DBF0-B42E-4227-847C-C79D10C53CC5}"/>
    <cellStyle name="SAPBEXheaderText 8" xfId="2302" xr:uid="{2D6542D3-474C-4267-914E-C8D5B12818F1}"/>
    <cellStyle name="SAPBEXheaderText 8 2" xfId="2778" xr:uid="{F4AF4A12-3873-4C47-832D-73D519D45DFE}"/>
    <cellStyle name="SAPBEXheaderText 8 2 2" xfId="8614" xr:uid="{B0C98BC9-C478-4C5B-8255-1855F6E2EBBA}"/>
    <cellStyle name="SAPBEXheaderText 8 2 3" xfId="8310" xr:uid="{44CA24EB-DEF2-4E49-81BB-2D36FE186CE8}"/>
    <cellStyle name="SAPBEXheaderText 8_Summary by Franchise P1B" xfId="7786" xr:uid="{B2CDA8C2-4569-4A29-929A-534589EDA5DC}"/>
    <cellStyle name="SAPBEXheaderText 9" xfId="2303" xr:uid="{79E0E095-E696-4464-8BE1-C4110FC5F1EB}"/>
    <cellStyle name="SAPBEXheaderText 9 2" xfId="2779" xr:uid="{ABABF012-0B82-4B4C-AFF8-51E879C692CE}"/>
    <cellStyle name="SAPBEXheaderText 9 2 2" xfId="8613" xr:uid="{5566AE99-4D33-4AFE-98EF-F434B96D1BBD}"/>
    <cellStyle name="SAPBEXheaderText 9 2 3" xfId="8465" xr:uid="{2D21B949-C956-4C60-BC5F-04416A17CEF1}"/>
    <cellStyle name="SAPBEXheaderText 9_Summary by Franchise P1B" xfId="7787" xr:uid="{6AECD083-0426-46A7-8281-CF25AF0DB597}"/>
    <cellStyle name="SAPBEXheaderText_Inputs" xfId="7788" xr:uid="{27A4F697-5CB5-45AA-B687-26FCDC012E2B}"/>
    <cellStyle name="SAPBEXHLevel0" xfId="241" xr:uid="{CC960B36-4C40-47F1-81C3-BAD4BA4A3C49}"/>
    <cellStyle name="SAPBEXHLevel0 10" xfId="2304" xr:uid="{D4FC2164-7149-4FB0-8C26-40BEB9E80DE6}"/>
    <cellStyle name="SAPBEXHLevel0 10 2" xfId="2305" xr:uid="{3A40F873-02FE-4866-AE34-3888C44A93ED}"/>
    <cellStyle name="SAPBEXHLevel0 10 2 2" xfId="2781" xr:uid="{B49ACDDF-8052-4BDC-BBE9-C70E170B42B4}"/>
    <cellStyle name="SAPBEXHLevel0 10 2 2 2" xfId="8611" xr:uid="{CA246CBA-7B14-413F-8E8C-1178E0D3E642}"/>
    <cellStyle name="SAPBEXHLevel0 10 2 2 3" xfId="8749" xr:uid="{06B566E6-3E62-4905-B05B-23232EFBB26A}"/>
    <cellStyle name="SAPBEXHLevel0 10 2 3" xfId="9774" xr:uid="{CA882026-D619-4A74-9313-2870FA48BA96}"/>
    <cellStyle name="SAPBEXHLevel0 10 2_Summary by Franchise P1B" xfId="7789" xr:uid="{5BFC0924-5F48-4CB1-9656-7E19E649A385}"/>
    <cellStyle name="SAPBEXHLevel0 10 3" xfId="2780" xr:uid="{6B2EAC0C-66C1-4E86-BAEE-46D880A99F47}"/>
    <cellStyle name="SAPBEXHLevel0 10 3 2" xfId="8612" xr:uid="{4C2BA981-1D08-4A0D-A4CD-96D308C2E458}"/>
    <cellStyle name="SAPBEXHLevel0 10 3 3" xfId="8336" xr:uid="{889FB438-CCBF-4E2F-B4CF-9A9B8B7AA752}"/>
    <cellStyle name="SAPBEXHLevel0 10 4" xfId="9773" xr:uid="{90C95939-585B-4DF4-8C75-F176400D10E6}"/>
    <cellStyle name="SAPBEXHLevel0 10_Inputs" xfId="7790" xr:uid="{2647ECBB-E7D3-4B3E-9C73-C94FE2A749BE}"/>
    <cellStyle name="SAPBEXHLevel0 11" xfId="2306" xr:uid="{0F16E0D5-1285-47DA-B736-78C52F12A4E8}"/>
    <cellStyle name="SAPBEXHLevel0 11 2" xfId="2782" xr:uid="{B3AB0EB0-A1D8-4365-9828-EAF93F8C96DD}"/>
    <cellStyle name="SAPBEXHLevel0 11 2 2" xfId="8610" xr:uid="{9989A2F9-B276-45A9-9041-4D495FAE2F21}"/>
    <cellStyle name="SAPBEXHLevel0 11 2 3" xfId="8747" xr:uid="{AC281205-EDC1-4908-BBD9-9D2DDAAE946A}"/>
    <cellStyle name="SAPBEXHLevel0 11 3" xfId="9775" xr:uid="{F6E29EA1-1598-4A23-BC3F-C73EA8DED519}"/>
    <cellStyle name="SAPBEXHLevel0 11_Summary by Franchise P1B" xfId="7791" xr:uid="{51635B0B-7FBC-4435-9950-FDD6F903EEE6}"/>
    <cellStyle name="SAPBEXHLevel0 12" xfId="2620" xr:uid="{CF918D5E-B647-4F1A-BA9F-B619F4996D82}"/>
    <cellStyle name="SAPBEXHLevel0 12 2" xfId="8708" xr:uid="{B34559AC-70A5-4B22-8349-1E677E8FBD79}"/>
    <cellStyle name="SAPBEXHLevel0 12 3" xfId="8285" xr:uid="{FCB4AE28-01FC-4C8D-A13C-D8D86CA98EE5}"/>
    <cellStyle name="SAPBEXHLevel0 13" xfId="2621" xr:uid="{0A4F5D3B-DE22-4093-83C6-AAFAC022C1DA}"/>
    <cellStyle name="SAPBEXHLevel0 13 2" xfId="8707" xr:uid="{DD8CEA34-E9C4-4716-BD4F-D48E98AFC49C}"/>
    <cellStyle name="SAPBEXHLevel0 13 3" xfId="8411" xr:uid="{B55EB9E5-D160-4F0F-8726-AF202CB6C5C6}"/>
    <cellStyle name="SAPBEXHLevel0 14" xfId="9772" xr:uid="{3B690B9B-34FF-4EFC-850F-61B82FAC7645}"/>
    <cellStyle name="SAPBEXHLevel0 2" xfId="2307" xr:uid="{51BBB3E8-B9D0-47E9-91D3-02515F90B57B}"/>
    <cellStyle name="SAPBEXHLevel0 2 10" xfId="8486" xr:uid="{75962751-F565-46D7-92BE-7BFD140BE90F}"/>
    <cellStyle name="SAPBEXHLevel0 2 11" xfId="9776" xr:uid="{7C3C6AA5-6F9D-41E1-8E6E-36633976BE94}"/>
    <cellStyle name="SAPBEXHLevel0 2 2" xfId="2308" xr:uid="{6EED79F1-A0C1-46EA-8FC0-6AFEECDC53BA}"/>
    <cellStyle name="SAPBEXHLevel0 2 2 2" xfId="2783" xr:uid="{427E1C03-A029-49A6-B225-52DAAB0ED8BB}"/>
    <cellStyle name="SAPBEXHLevel0 2 2 2 2" xfId="8609" xr:uid="{8D31FF40-54AB-4D42-AEE9-56F9451D5030}"/>
    <cellStyle name="SAPBEXHLevel0 2 2 2 3" xfId="8440" xr:uid="{6B26B35B-F529-4CA9-8DB7-FA7E2916AADA}"/>
    <cellStyle name="SAPBEXHLevel0 2 2 3" xfId="9777" xr:uid="{05C3A50A-9839-4EB2-92F0-1A98E16D791C}"/>
    <cellStyle name="SAPBEXHLevel0 2 2_Summary by Franchise P1B" xfId="7792" xr:uid="{3FC516D9-80F4-4A48-9F2D-A303103A440C}"/>
    <cellStyle name="SAPBEXHLevel0 2 3" xfId="2622" xr:uid="{84BDC717-24E7-4DC2-88EB-4C033BF41126}"/>
    <cellStyle name="SAPBEXHLevel0 2 3 2" xfId="8706" xr:uid="{6944D83B-1D17-4D13-961D-C04F04456337}"/>
    <cellStyle name="SAPBEXHLevel0 2 3 3" xfId="8280" xr:uid="{CD7EBF87-88B1-4FEF-AB3B-C446C530376F}"/>
    <cellStyle name="SAPBEXHLevel0 2 4" xfId="8249" xr:uid="{B79103E3-A368-43FF-8E65-A24D881706C7}"/>
    <cellStyle name="SAPBEXHLevel0 2 4 2" xfId="8263" xr:uid="{D593C15C-3F13-4AD1-9815-AA1CA0B9A1D2}"/>
    <cellStyle name="SAPBEXHLevel0 2 4 3" xfId="8795" xr:uid="{F0E235AF-8A97-4211-AE38-E7CDD09D4BFC}"/>
    <cellStyle name="SAPBEXHLevel0 2 5" xfId="8344" xr:uid="{2DB131AB-2C19-46AD-ABB3-F7C289BD84AF}"/>
    <cellStyle name="SAPBEXHLevel0 2 6" xfId="8713" xr:uid="{163E00A0-23B2-47F2-B59B-73D737EB4566}"/>
    <cellStyle name="SAPBEXHLevel0 2 7" xfId="8319" xr:uid="{CEFAE4C4-2706-4F1E-B33B-41D3077315F4}"/>
    <cellStyle name="SAPBEXHLevel0 2 8" xfId="8275" xr:uid="{85BCF0FF-77AA-4EBC-BF45-AF36750F79E1}"/>
    <cellStyle name="SAPBEXHLevel0 2 9" xfId="8288" xr:uid="{659DEA36-BE5A-41DC-AD32-60BED6BF13BF}"/>
    <cellStyle name="SAPBEXHLevel0 2_Inputs" xfId="7793" xr:uid="{9A0EA72A-6474-4522-A8CE-8B6CF3B8D4DA}"/>
    <cellStyle name="SAPBEXHLevel0 3" xfId="2309" xr:uid="{C6604A09-F9F6-4984-B9C4-08E71F17FD5C}"/>
    <cellStyle name="SAPBEXHLevel0 3 2" xfId="2784" xr:uid="{75281DBE-B95D-4DE5-AC61-2E19FFB8BE1A}"/>
    <cellStyle name="SAPBEXHLevel0 3 2 2" xfId="8608" xr:uid="{39FB764D-797A-4341-B3EC-8C2B737E7D11}"/>
    <cellStyle name="SAPBEXHLevel0 3 2 3" xfId="8418" xr:uid="{E785340B-4D79-4898-B714-D11FCB95D140}"/>
    <cellStyle name="SAPBEXHLevel0 3 3" xfId="9778" xr:uid="{9297D271-4C38-4BB8-8B96-7270A8D40130}"/>
    <cellStyle name="SAPBEXHLevel0 3_Summary by Franchise P1B" xfId="7794" xr:uid="{12CA05F4-DCB2-4E1D-99FD-31ED228DDA0B}"/>
    <cellStyle name="SAPBEXHLevel0 4" xfId="2310" xr:uid="{503B6F5C-C1ED-42FE-B150-828115565BA2}"/>
    <cellStyle name="SAPBEXHLevel0 4 2" xfId="2785" xr:uid="{2111566C-B6E5-4AD0-BE06-6362D407DDCB}"/>
    <cellStyle name="SAPBEXHLevel0 4 2 2" xfId="8607" xr:uid="{E9163405-E4D0-4A3A-BCCB-00B0FA8AEC00}"/>
    <cellStyle name="SAPBEXHLevel0 4 2 3" xfId="8367" xr:uid="{A1A950F5-A050-4E33-9329-129E97BDDDB2}"/>
    <cellStyle name="SAPBEXHLevel0 4 3" xfId="9779" xr:uid="{04377167-08AB-448E-9E6C-B43B1E36BC2D}"/>
    <cellStyle name="SAPBEXHLevel0 4_Summary by Franchise P1B" xfId="7795" xr:uid="{951E8F18-FB76-413B-B080-76096500CCAE}"/>
    <cellStyle name="SAPBEXHLevel0 5" xfId="2311" xr:uid="{030EFA96-EB44-4D44-B9DD-5ABD50B55E37}"/>
    <cellStyle name="SAPBEXHLevel0 5 2" xfId="2786" xr:uid="{C2C3E675-3802-4E82-9824-C90610E6A77E}"/>
    <cellStyle name="SAPBEXHLevel0 5 2 2" xfId="8606" xr:uid="{885B4E26-E2BB-4DD1-BC49-3279F6CA2EBD}"/>
    <cellStyle name="SAPBEXHLevel0 5 2 3" xfId="8464" xr:uid="{A8592D7A-7B8A-4CE0-84B0-B25D294CCE4F}"/>
    <cellStyle name="SAPBEXHLevel0 5 3" xfId="9780" xr:uid="{355FCBB6-B51E-43CE-A7C3-4EE192A7CC71}"/>
    <cellStyle name="SAPBEXHLevel0 5_Summary by Franchise P1B" xfId="7796" xr:uid="{E2838D87-D86A-43FA-8A54-456F4A769602}"/>
    <cellStyle name="SAPBEXHLevel0 6" xfId="2312" xr:uid="{8E84116F-03EC-4731-A29C-2011B3C18C18}"/>
    <cellStyle name="SAPBEXHLevel0 6 2" xfId="2787" xr:uid="{D8336CA1-55B7-408A-B91C-F85AE40875B3}"/>
    <cellStyle name="SAPBEXHLevel0 6 2 2" xfId="8605" xr:uid="{3769F3B4-B658-406D-A0EF-7716E8A7D823}"/>
    <cellStyle name="SAPBEXHLevel0 6 2 3" xfId="8398" xr:uid="{45FE77AE-704B-46D4-90D6-3DF99D9327F2}"/>
    <cellStyle name="SAPBEXHLevel0 6 3" xfId="9781" xr:uid="{67511645-BD51-426B-BCEF-AACC309712ED}"/>
    <cellStyle name="SAPBEXHLevel0 6_Summary by Franchise P1B" xfId="7797" xr:uid="{9005B92D-1854-4D53-B0B3-97AEC936F90E}"/>
    <cellStyle name="SAPBEXHLevel0 7" xfId="2313" xr:uid="{A1327618-5B05-4E47-B721-90C560664DC7}"/>
    <cellStyle name="SAPBEXHLevel0 7 2" xfId="2788" xr:uid="{C150F273-B9CE-4BA9-A843-0CBEC27F77A7}"/>
    <cellStyle name="SAPBEXHLevel0 7 2 2" xfId="8604" xr:uid="{393788DB-C0D8-4E20-B512-12A0066E08B6}"/>
    <cellStyle name="SAPBEXHLevel0 7 2 3" xfId="8354" xr:uid="{37EBD07E-EB4C-45F0-8311-B7E2D29625D7}"/>
    <cellStyle name="SAPBEXHLevel0 7 3" xfId="9782" xr:uid="{7F383EF5-3E2D-4130-87B8-B77CF111ADB1}"/>
    <cellStyle name="SAPBEXHLevel0 7_Summary by Franchise P1B" xfId="7798" xr:uid="{A41B904B-2E2E-4ECC-BD35-543AABB42E12}"/>
    <cellStyle name="SAPBEXHLevel0 8" xfId="2314" xr:uid="{CA3D7042-D020-496C-902B-D6AC06941AEB}"/>
    <cellStyle name="SAPBEXHLevel0 8 2" xfId="2789" xr:uid="{A9AD083E-62FD-454D-A0D4-83C4245852D4}"/>
    <cellStyle name="SAPBEXHLevel0 8 2 2" xfId="8603" xr:uid="{96AF72B1-91BF-4373-ACE8-FE1B173E860B}"/>
    <cellStyle name="SAPBEXHLevel0 8 2 3" xfId="8736" xr:uid="{42B89B16-91C6-4256-8DAC-468BD038885B}"/>
    <cellStyle name="SAPBEXHLevel0 8 3" xfId="9783" xr:uid="{C8431540-19C4-477A-ABE5-EBD630BE5E1B}"/>
    <cellStyle name="SAPBEXHLevel0 8_Summary by Franchise P1B" xfId="7799" xr:uid="{3AD497CB-7E6D-4AFD-A48E-3AAB286CAE4C}"/>
    <cellStyle name="SAPBEXHLevel0 9" xfId="2315" xr:uid="{9718EA17-DB85-47CF-BA21-68238E08A3B0}"/>
    <cellStyle name="SAPBEXHLevel0 9 2" xfId="2790" xr:uid="{68DCD23C-5FE9-4C58-993F-36798B6D4F96}"/>
    <cellStyle name="SAPBEXHLevel0 9 2 2" xfId="8602" xr:uid="{1000C1FA-4FDA-4443-8D13-CC7187EE5846}"/>
    <cellStyle name="SAPBEXHLevel0 9 2 3" xfId="8463" xr:uid="{437AB0CD-A637-48B4-8717-E9D2E44E59A3}"/>
    <cellStyle name="SAPBEXHLevel0 9 3" xfId="9784" xr:uid="{05B59F0B-326C-44B4-AEEF-F51F0513A285}"/>
    <cellStyle name="SAPBEXHLevel0 9_Summary by Franchise P1B" xfId="7800" xr:uid="{3C91080D-2A61-4455-8C1E-BE8074AD62F8}"/>
    <cellStyle name="SAPBEXHLevel0_Inputs" xfId="7801" xr:uid="{C013FDBD-9131-459B-B8CE-FB251343174D}"/>
    <cellStyle name="SAPBEXHLevel0X" xfId="242" xr:uid="{8EA6C4EB-6C89-4243-AAD6-56F7381839F0}"/>
    <cellStyle name="SAPBEXHLevel0X 10" xfId="2316" xr:uid="{C21B7F8A-3AD9-428A-8C80-A6DD64C9B170}"/>
    <cellStyle name="SAPBEXHLevel0X 10 2" xfId="2792" xr:uid="{E663BDFA-F712-41A4-A752-60B9D521C346}"/>
    <cellStyle name="SAPBEXHLevel0X 10 2 2" xfId="8600" xr:uid="{29DFF93D-DE55-40AC-A2F9-E9FAAFBB0D04}"/>
    <cellStyle name="SAPBEXHLevel0X 10 2 3" xfId="8757" xr:uid="{FD0FD6E0-E7D1-4B69-AF72-1235F86E55A7}"/>
    <cellStyle name="SAPBEXHLevel0X 10 3" xfId="9786" xr:uid="{4CA772C8-6136-4B8E-B11C-29D0F484B783}"/>
    <cellStyle name="SAPBEXHLevel0X 10_Summary by Franchise P1B" xfId="7802" xr:uid="{8A90C08E-9CEB-4290-8362-184A4FB3CF48}"/>
    <cellStyle name="SAPBEXHLevel0X 11" xfId="2791" xr:uid="{7FC091CA-C636-4C75-BDC6-0D5E5C9A405E}"/>
    <cellStyle name="SAPBEXHLevel0X 11 2" xfId="8601" xr:uid="{8F06B65C-D53A-494E-96F7-B26725D97EB0}"/>
    <cellStyle name="SAPBEXHLevel0X 11 3" xfId="8309" xr:uid="{FA0288B8-D086-4BBF-A7CE-41D1081B9DDD}"/>
    <cellStyle name="SAPBEXHLevel0X 12" xfId="9785" xr:uid="{F1357B19-55DE-4798-A86D-0B48823821CA}"/>
    <cellStyle name="SAPBEXHLevel0X 2" xfId="2317" xr:uid="{5D2E8600-93D5-4ED4-98DA-0D9EFAF36605}"/>
    <cellStyle name="SAPBEXHLevel0X 2 2" xfId="2793" xr:uid="{590E6405-8F19-4921-8B89-024213FDB45A}"/>
    <cellStyle name="SAPBEXHLevel0X 2 2 2" xfId="8599" xr:uid="{07C58D74-3A04-451D-B995-F4CFB6FB9480}"/>
    <cellStyle name="SAPBEXHLevel0X 2 2 3" xfId="8430" xr:uid="{C01BE17A-3AAA-420D-BC36-E81D03546D69}"/>
    <cellStyle name="SAPBEXHLevel0X 2 3" xfId="9787" xr:uid="{12B54126-9AA6-4C15-A6DE-D07E1C717533}"/>
    <cellStyle name="SAPBEXHLevel0X 2_Summary by Franchise P1B" xfId="7803" xr:uid="{3FAAE227-4390-4ED1-A420-96C2D6619D49}"/>
    <cellStyle name="SAPBEXHLevel0X 3" xfId="2318" xr:uid="{27A85B97-77CC-40EF-916F-1DF58B38282A}"/>
    <cellStyle name="SAPBEXHLevel0X 3 2" xfId="2794" xr:uid="{B46ABE14-DBF8-4E76-8BB4-6F6FDABD3D88}"/>
    <cellStyle name="SAPBEXHLevel0X 3 2 2" xfId="8598" xr:uid="{14AF64D5-5C3D-4448-8295-013BA1F98BDC}"/>
    <cellStyle name="SAPBEXHLevel0X 3 2 3" xfId="8462" xr:uid="{A6967892-BB6B-4D9A-B867-C17CF56C25E3}"/>
    <cellStyle name="SAPBEXHLevel0X 3 3" xfId="9788" xr:uid="{6F794A50-B3E2-463F-873E-7A4B45F5382A}"/>
    <cellStyle name="SAPBEXHLevel0X 3_Summary by Franchise P1B" xfId="7804" xr:uid="{2CAE9C49-21F7-4770-82D7-8EAFBF1FD904}"/>
    <cellStyle name="SAPBEXHLevel0X 4" xfId="2319" xr:uid="{878D58CF-8BD1-4D18-B9E8-3A8381812A4B}"/>
    <cellStyle name="SAPBEXHLevel0X 4 2" xfId="2795" xr:uid="{67F23B71-9A6D-4E1A-8E43-81F03A64AB1A}"/>
    <cellStyle name="SAPBEXHLevel0X 4 2 2" xfId="8597" xr:uid="{5FA40FC1-A551-4A95-951C-EAECCAEC8C20}"/>
    <cellStyle name="SAPBEXHLevel0X 4 2 3" xfId="8397" xr:uid="{80880563-8DD6-4AC8-9BC8-CA44AB9BFFDC}"/>
    <cellStyle name="SAPBEXHLevel0X 4 3" xfId="9789" xr:uid="{D7210214-8324-4320-80AC-82993A4DC05D}"/>
    <cellStyle name="SAPBEXHLevel0X 4_Summary by Franchise P1B" xfId="7805" xr:uid="{0DF92AB8-F58B-4FAF-8CA5-41044E8D962E}"/>
    <cellStyle name="SAPBEXHLevel0X 5" xfId="2320" xr:uid="{4BAE9401-3D6F-4E2D-A3CF-8A28E3CD969E}"/>
    <cellStyle name="SAPBEXHLevel0X 5 2" xfId="2796" xr:uid="{678ED016-6755-4A4D-A3AD-F7DF4FDF864A}"/>
    <cellStyle name="SAPBEXHLevel0X 5 2 2" xfId="8596" xr:uid="{EAB4B388-7153-4E79-AB70-3DE6F1872F85}"/>
    <cellStyle name="SAPBEXHLevel0X 5 2 3" xfId="8366" xr:uid="{792220B0-8E8C-44A9-8C3F-A4DB48AB3715}"/>
    <cellStyle name="SAPBEXHLevel0X 5 3" xfId="9790" xr:uid="{407CD1B1-2FDC-40FD-B088-6E6E03F53BFC}"/>
    <cellStyle name="SAPBEXHLevel0X 5_Summary by Franchise P1B" xfId="7806" xr:uid="{2F7899FB-AF35-4F42-BB15-EFFD95C6482F}"/>
    <cellStyle name="SAPBEXHLevel0X 6" xfId="2321" xr:uid="{64B854DA-3B6B-4FD9-A8B6-A1E1D8D4CA87}"/>
    <cellStyle name="SAPBEXHLevel0X 6 2" xfId="2797" xr:uid="{933AA15E-3803-4D87-94E9-925DE56ABF54}"/>
    <cellStyle name="SAPBEXHLevel0X 6 2 2" xfId="8595" xr:uid="{A20D08F5-E2D1-4F73-8C3C-C615F8FA0A0B}"/>
    <cellStyle name="SAPBEXHLevel0X 6 2 3" xfId="8308" xr:uid="{B0A2557A-5D6E-42F8-A1B5-B2FA354AA566}"/>
    <cellStyle name="SAPBEXHLevel0X 6 3" xfId="9791" xr:uid="{269DA835-1690-4091-A147-AD56D01E2116}"/>
    <cellStyle name="SAPBEXHLevel0X 6_Summary by Franchise P1B" xfId="7807" xr:uid="{4789BE55-EE1C-4339-A520-C4B8797729D2}"/>
    <cellStyle name="SAPBEXHLevel0X 7" xfId="2322" xr:uid="{AF0EAE0F-CFF1-48D2-B685-15E5D0011BCA}"/>
    <cellStyle name="SAPBEXHLevel0X 7 2" xfId="2798" xr:uid="{2B80B3F2-DD53-434A-B1D5-C1A2EDD9BFB0}"/>
    <cellStyle name="SAPBEXHLevel0X 7 2 2" xfId="8594" xr:uid="{292131FF-7D18-4B97-A57E-9261CFC9BB3C}"/>
    <cellStyle name="SAPBEXHLevel0X 7 2 3" xfId="8461" xr:uid="{248C8E93-2E9C-42E7-8D32-E007F1252CB8}"/>
    <cellStyle name="SAPBEXHLevel0X 7 3" xfId="9792" xr:uid="{49D2417C-78A9-4AAB-A61E-8F801A90EFA4}"/>
    <cellStyle name="SAPBEXHLevel0X 7_Summary by Franchise P1B" xfId="7808" xr:uid="{7BB32955-C1B0-42FB-8BBC-40C30B0CD15A}"/>
    <cellStyle name="SAPBEXHLevel0X 8" xfId="2323" xr:uid="{626C539E-3625-425F-AD9D-36125674E359}"/>
    <cellStyle name="SAPBEXHLevel0X 8 2" xfId="2799" xr:uid="{30969B52-E5FB-4F1C-B333-ED4267705A68}"/>
    <cellStyle name="SAPBEXHLevel0X 8 2 2" xfId="8593" xr:uid="{599C5384-7B4E-4DFF-9646-B08E7A8101C8}"/>
    <cellStyle name="SAPBEXHLevel0X 8 2 3" xfId="8735" xr:uid="{75F38ED3-95A0-4EA3-BA2C-3409B38B6821}"/>
    <cellStyle name="SAPBEXHLevel0X 8 3" xfId="9793" xr:uid="{BBC111AE-BC17-442D-9CC2-C840EDB63833}"/>
    <cellStyle name="SAPBEXHLevel0X 8_Summary by Franchise P1B" xfId="7809" xr:uid="{F5FB2A18-F6F3-411A-A8AE-B01370EBA46F}"/>
    <cellStyle name="SAPBEXHLevel0X 9" xfId="2324" xr:uid="{758CD5CF-E28B-4D48-9DA8-4C5BD10BAEF5}"/>
    <cellStyle name="SAPBEXHLevel0X 9 2" xfId="2800" xr:uid="{099065E9-60BD-4BD6-9419-198BB5D35E9C}"/>
    <cellStyle name="SAPBEXHLevel0X 9 2 2" xfId="8592" xr:uid="{328E5419-B076-45C5-8D74-46BA410E9A86}"/>
    <cellStyle name="SAPBEXHLevel0X 9 2 3" xfId="8353" xr:uid="{B26F8F81-A1B0-43FA-A9A9-EFFB7034D69C}"/>
    <cellStyle name="SAPBEXHLevel0X 9 3" xfId="9794" xr:uid="{3D985587-2A2C-4223-8979-5ECBC56B4A36}"/>
    <cellStyle name="SAPBEXHLevel0X 9_Summary by Franchise P1B" xfId="7810" xr:uid="{7DD3A35C-3583-4C86-8D53-678729D02C7E}"/>
    <cellStyle name="SAPBEXHLevel0X_Inputs" xfId="7811" xr:uid="{E2E347C5-7D41-4B5D-B1D4-9182ADCED708}"/>
    <cellStyle name="SAPBEXHLevel1" xfId="243" xr:uid="{214B1335-F49E-4497-83A5-98F3DB885242}"/>
    <cellStyle name="SAPBEXHLevel1 10" xfId="2325" xr:uid="{7534A607-F0DB-46C3-A480-BF5FF6F527DD}"/>
    <cellStyle name="SAPBEXHLevel1 10 2" xfId="2326" xr:uid="{CE9BF26C-CE4A-4231-BCEE-4BA29EED2112}"/>
    <cellStyle name="SAPBEXHLevel1 10 2 2" xfId="2802" xr:uid="{174045C0-C757-43FD-B0C3-73209148C4E5}"/>
    <cellStyle name="SAPBEXHLevel1 10 2 2 2" xfId="8590" xr:uid="{91EA4C20-6AC8-417A-B33A-1DBEA0EC221D}"/>
    <cellStyle name="SAPBEXHLevel1 10 2 2 3" xfId="8460" xr:uid="{6B3A8BAE-E68F-4B74-9C41-D3D2F928CC0B}"/>
    <cellStyle name="SAPBEXHLevel1 10 2 3" xfId="9797" xr:uid="{786DCE3B-D481-4DC9-831C-BAA35B8522B6}"/>
    <cellStyle name="SAPBEXHLevel1 10 2_Summary by Franchise P1B" xfId="7812" xr:uid="{FFFA04E9-A51B-4F24-BC57-EDDB7DC71903}"/>
    <cellStyle name="SAPBEXHLevel1 10 3" xfId="2801" xr:uid="{AA25E774-749E-4F10-AEE6-28D97D883B0C}"/>
    <cellStyle name="SAPBEXHLevel1 10 3 2" xfId="8591" xr:uid="{7D36F489-90BE-4619-AA1D-31E8FEC2D153}"/>
    <cellStyle name="SAPBEXHLevel1 10 3 3" xfId="8396" xr:uid="{DC4C594C-4A19-45C5-BAF9-F377F06685A0}"/>
    <cellStyle name="SAPBEXHLevel1 10 4" xfId="9796" xr:uid="{D5D2D671-685B-4CB1-B812-3BC9718F16DF}"/>
    <cellStyle name="SAPBEXHLevel1 10_Inputs" xfId="7813" xr:uid="{9DEC7738-D9B7-4560-A308-920A87809337}"/>
    <cellStyle name="SAPBEXHLevel1 11" xfId="2327" xr:uid="{B0ACD759-6B49-433F-8F88-EF3922FAC670}"/>
    <cellStyle name="SAPBEXHLevel1 11 2" xfId="2803" xr:uid="{2954AAC3-E6C0-48BF-8623-E680535E5086}"/>
    <cellStyle name="SAPBEXHLevel1 11 2 2" xfId="8589" xr:uid="{CB176B7F-954C-4739-AD19-7BEB4BE2A782}"/>
    <cellStyle name="SAPBEXHLevel1 11 2 3" xfId="8335" xr:uid="{5CFC2C8F-4704-494B-ABAB-76E0F78851C0}"/>
    <cellStyle name="SAPBEXHLevel1 11 3" xfId="9798" xr:uid="{75F3ACB3-DCF7-4F6A-AC8B-D98B88DA017E}"/>
    <cellStyle name="SAPBEXHLevel1 11_Summary by Franchise P1B" xfId="7814" xr:uid="{37BE030D-BBF7-479A-B794-A6652D038766}"/>
    <cellStyle name="SAPBEXHLevel1 12" xfId="2623" xr:uid="{27BF9800-ACE3-45CA-9855-47F426DE9DAF}"/>
    <cellStyle name="SAPBEXHLevel1 12 2" xfId="8705" xr:uid="{111910F0-21BC-4174-B809-42B3BAC3BAD2}"/>
    <cellStyle name="SAPBEXHLevel1 12 3" xfId="8323" xr:uid="{09EE3F9A-2414-45A3-ADDD-5E25E4B35CF1}"/>
    <cellStyle name="SAPBEXHLevel1 13" xfId="2624" xr:uid="{B4F634E1-87C8-4B1D-AD45-8D307BA9D8BC}"/>
    <cellStyle name="SAPBEXHLevel1 13 2" xfId="8704" xr:uid="{A633D853-B9C8-4FAD-9C2C-758619491D8D}"/>
    <cellStyle name="SAPBEXHLevel1 13 3" xfId="8777" xr:uid="{0842BDDA-B17F-48D6-856A-C70080F312B7}"/>
    <cellStyle name="SAPBEXHLevel1 14" xfId="9795" xr:uid="{7DD68669-0FEC-45A6-B824-02B31DC38D8B}"/>
    <cellStyle name="SAPBEXHLevel1 2" xfId="2328" xr:uid="{147AA9C5-60A7-4386-877A-C9C2C98EF5DB}"/>
    <cellStyle name="SAPBEXHLevel1 2 10" xfId="8407" xr:uid="{2311B3B1-0530-49EB-BB33-2E54101D52F1}"/>
    <cellStyle name="SAPBEXHLevel1 2 11" xfId="9799" xr:uid="{5B24F912-49F0-41F8-BDE4-F064431795EB}"/>
    <cellStyle name="SAPBEXHLevel1 2 2" xfId="2329" xr:uid="{1C0D273D-4E2E-4C2C-9818-42A55EDC3F61}"/>
    <cellStyle name="SAPBEXHLevel1 2 2 2" xfId="2804" xr:uid="{6FB2643D-6CAC-4646-A89A-21CD49714EDE}"/>
    <cellStyle name="SAPBEXHLevel1 2 2 2 2" xfId="8588" xr:uid="{9D654FDB-5226-4B7F-AA9E-34ABBABDE427}"/>
    <cellStyle name="SAPBEXHLevel1 2 2 2 3" xfId="8756" xr:uid="{B840943F-F220-401A-8A2A-C2BE58E8060D}"/>
    <cellStyle name="SAPBEXHLevel1 2 2 3" xfId="9800" xr:uid="{F5C89202-BA74-4419-BFC9-0A4587C497CF}"/>
    <cellStyle name="SAPBEXHLevel1 2 2_Summary by Franchise P1B" xfId="7815" xr:uid="{D1EF13A9-6B2C-4F9C-8454-953E4AA19C71}"/>
    <cellStyle name="SAPBEXHLevel1 2 3" xfId="2625" xr:uid="{FD940BC7-87A3-4DDC-8960-9B0B62F90A4E}"/>
    <cellStyle name="SAPBEXHLevel1 2 3 2" xfId="8703" xr:uid="{203CF84E-34D4-4A42-B760-1EA2BDAD444F}"/>
    <cellStyle name="SAPBEXHLevel1 2 3 3" xfId="8436" xr:uid="{A215F252-E58D-47A5-89B9-7563A1F63510}"/>
    <cellStyle name="SAPBEXHLevel1 2 4" xfId="8250" xr:uid="{62F8229E-4F1A-4CA0-BEF9-A2C165CFA928}"/>
    <cellStyle name="SAPBEXHLevel1 2 4 2" xfId="8370" xr:uid="{00A50D7A-897D-47C6-BF12-8887B849FFC4}"/>
    <cellStyle name="SAPBEXHLevel1 2 4 3" xfId="8796" xr:uid="{E33A2345-ECE7-410D-9B3B-8407835A491B}"/>
    <cellStyle name="SAPBEXHLevel1 2 5" xfId="8345" xr:uid="{EBB2FE0F-9F1A-4B4D-8C1D-58D5CB6213BB}"/>
    <cellStyle name="SAPBEXHLevel1 2 6" xfId="8712" xr:uid="{8AEE769C-FF21-4DA8-A50A-67F2E409B9FC}"/>
    <cellStyle name="SAPBEXHLevel1 2 7" xfId="8320" xr:uid="{2FB0D7AB-066C-4293-9B08-7B94F1E5D035}"/>
    <cellStyle name="SAPBEXHLevel1 2 8" xfId="8343" xr:uid="{2E1A96D1-6D2E-42C9-AC90-9C671B7A26D8}"/>
    <cellStyle name="SAPBEXHLevel1 2 9" xfId="8359" xr:uid="{FC299DE5-FF94-4C93-8D58-227769EAB882}"/>
    <cellStyle name="SAPBEXHLevel1 2_Inputs" xfId="7816" xr:uid="{37B373B4-2E31-40D4-93F6-D7B0CB3B2914}"/>
    <cellStyle name="SAPBEXHLevel1 3" xfId="2330" xr:uid="{1547B6D4-94FA-414F-9CEB-45CAA21AA9AD}"/>
    <cellStyle name="SAPBEXHLevel1 3 2" xfId="2805" xr:uid="{8628E799-5916-4502-AA70-EC2E10B3A02C}"/>
    <cellStyle name="SAPBEXHLevel1 3 2 2" xfId="8587" xr:uid="{8AAA7599-D7DA-4497-B86A-DF58B67FDFF3}"/>
    <cellStyle name="SAPBEXHLevel1 3 2 3" xfId="8307" xr:uid="{B44A74D2-6676-4ABC-BEDE-6113DF7224F6}"/>
    <cellStyle name="SAPBEXHLevel1 3 3" xfId="9801" xr:uid="{1CB68D1C-8C3B-4F49-B39D-F1B53D89A582}"/>
    <cellStyle name="SAPBEXHLevel1 3_Summary by Franchise P1B" xfId="7817" xr:uid="{F17D8F2F-664A-439F-AB05-04446F75CE67}"/>
    <cellStyle name="SAPBEXHLevel1 4" xfId="2331" xr:uid="{ADA7B8E6-9CE3-4B38-A4DF-0B54D638140B}"/>
    <cellStyle name="SAPBEXHLevel1 4 2" xfId="2806" xr:uid="{2FE37C44-4012-4E58-B261-BD2543201F46}"/>
    <cellStyle name="SAPBEXHLevel1 4 2 2" xfId="8586" xr:uid="{8750FD86-0167-4AE6-847E-BEDEDECF884B}"/>
    <cellStyle name="SAPBEXHLevel1 4 2 3" xfId="8459" xr:uid="{E987A716-9FF6-4333-84D3-73587447D97F}"/>
    <cellStyle name="SAPBEXHLevel1 4 3" xfId="9802" xr:uid="{637F26DE-AEA0-4FC8-9A50-E0BD088B9CA7}"/>
    <cellStyle name="SAPBEXHLevel1 4_Summary by Franchise P1B" xfId="7818" xr:uid="{4D9EE1F0-DBCF-4AB2-B780-C72110D2A3FA}"/>
    <cellStyle name="SAPBEXHLevel1 5" xfId="2332" xr:uid="{6177EE71-AA5A-4D2A-8E6B-C82AC5AF7FEE}"/>
    <cellStyle name="SAPBEXHLevel1 5 2" xfId="2807" xr:uid="{261FCA71-E98A-463F-AF29-A49CAC08E081}"/>
    <cellStyle name="SAPBEXHLevel1 5 2 2" xfId="8585" xr:uid="{EEDBE79D-4E30-4D98-AEF4-D6B7E7ADEE2D}"/>
    <cellStyle name="SAPBEXHLevel1 5 2 3" xfId="8734" xr:uid="{A48470F9-1BF4-4FF3-B1B2-A8D318DEB0A4}"/>
    <cellStyle name="SAPBEXHLevel1 5 3" xfId="9803" xr:uid="{98483845-5E44-4647-825A-4884B2BE5BC4}"/>
    <cellStyle name="SAPBEXHLevel1 5_Summary by Franchise P1B" xfId="7819" xr:uid="{BB808E8D-41D5-45E2-B679-2D0DCC7807BC}"/>
    <cellStyle name="SAPBEXHLevel1 6" xfId="2333" xr:uid="{C92ED32F-DCA7-4588-8E2C-7E40F88CE089}"/>
    <cellStyle name="SAPBEXHLevel1 6 2" xfId="2808" xr:uid="{7B4BC8B0-3E2B-43F9-9690-EE2E7051E790}"/>
    <cellStyle name="SAPBEXHLevel1 6 2 2" xfId="8584" xr:uid="{FCCA63DD-0C0F-4533-BEF1-9B79F13EDBB7}"/>
    <cellStyle name="SAPBEXHLevel1 6 2 3" xfId="8458" xr:uid="{1B1F94DB-8274-4291-8E8C-E3782B8BF166}"/>
    <cellStyle name="SAPBEXHLevel1 6 3" xfId="9804" xr:uid="{2BD65917-B2D2-454A-B30A-EA5469B54755}"/>
    <cellStyle name="SAPBEXHLevel1 6_Summary by Franchise P1B" xfId="7820" xr:uid="{625D4BAA-EEFC-4F1A-852B-C5817751320D}"/>
    <cellStyle name="SAPBEXHLevel1 7" xfId="2334" xr:uid="{EA207A13-E4F5-4364-9B76-AFE1A6CBE644}"/>
    <cellStyle name="SAPBEXHLevel1 7 2" xfId="2809" xr:uid="{37112C69-638D-4340-B080-AE5B9974963B}"/>
    <cellStyle name="SAPBEXHLevel1 7 2 2" xfId="8583" xr:uid="{37BA0E33-E635-4206-9DD3-BDD1343C6368}"/>
    <cellStyle name="SAPBEXHLevel1 7 2 3" xfId="8395" xr:uid="{BC9985BB-E02F-41FE-8616-BBEE29792052}"/>
    <cellStyle name="SAPBEXHLevel1 7 3" xfId="9805" xr:uid="{DD1117C1-B236-4BF0-A604-29C50C4C3433}"/>
    <cellStyle name="SAPBEXHLevel1 7_Summary by Franchise P1B" xfId="7821" xr:uid="{C8EE7D56-2CAC-4712-BCEC-29B7268AC1FC}"/>
    <cellStyle name="SAPBEXHLevel1 8" xfId="2335" xr:uid="{24D81D0A-8836-421B-AAEE-2F2390039491}"/>
    <cellStyle name="SAPBEXHLevel1 8 2" xfId="2810" xr:uid="{8367611C-4ED4-45E1-9380-76D404E7A782}"/>
    <cellStyle name="SAPBEXHLevel1 8 2 2" xfId="8582" xr:uid="{708FD403-7316-4C60-BD36-5A720CF4E6C3}"/>
    <cellStyle name="SAPBEXHLevel1 8 2 3" xfId="8365" xr:uid="{BD1AB271-BAD9-478B-9672-E5A4106540A7}"/>
    <cellStyle name="SAPBEXHLevel1 8 3" xfId="9806" xr:uid="{56DA6B23-8256-4760-A5C5-ADCBE2060D55}"/>
    <cellStyle name="SAPBEXHLevel1 8_Summary by Franchise P1B" xfId="7822" xr:uid="{2D72E4DD-421E-442B-BE81-AE98A5777C50}"/>
    <cellStyle name="SAPBEXHLevel1 9" xfId="2336" xr:uid="{AAFF6E51-2B7B-4389-85E2-979119B0D10F}"/>
    <cellStyle name="SAPBEXHLevel1 9 2" xfId="2811" xr:uid="{D85FF6A2-CDB4-4988-8853-DF65BE041C6E}"/>
    <cellStyle name="SAPBEXHLevel1 9 2 2" xfId="8581" xr:uid="{D5CAEF95-4138-41D8-A183-E82600488FEC}"/>
    <cellStyle name="SAPBEXHLevel1 9 2 3" xfId="8429" xr:uid="{BFA96852-21A5-42D3-B309-898FA97A4C31}"/>
    <cellStyle name="SAPBEXHLevel1 9 3" xfId="9807" xr:uid="{41C1D36B-6158-43FB-B6C0-62CBD82AFEFE}"/>
    <cellStyle name="SAPBEXHLevel1 9_Summary by Franchise P1B" xfId="7823" xr:uid="{D015975F-75DB-4A03-B6DF-52D46D9F7AE3}"/>
    <cellStyle name="SAPBEXHLevel1_Inputs" xfId="7824" xr:uid="{DD71E244-4903-4A1F-925B-5BA9BE8CBBC6}"/>
    <cellStyle name="SAPBEXHLevel1X" xfId="244" xr:uid="{3F8A7458-B8E7-444C-B7D5-CB16979A496C}"/>
    <cellStyle name="SAPBEXHLevel1X 10" xfId="2337" xr:uid="{C047E5AC-78B5-4C62-BBEA-F4ED70CC841C}"/>
    <cellStyle name="SAPBEXHLevel1X 10 2" xfId="2813" xr:uid="{4563AA1E-4308-424C-883C-946EA30DDB66}"/>
    <cellStyle name="SAPBEXHLevel1X 10 2 2" xfId="8579" xr:uid="{029B03D0-415D-4891-9037-C2ECFB33F4E3}"/>
    <cellStyle name="SAPBEXHLevel1X 10 2 3" xfId="8306" xr:uid="{C1A553DB-D3EB-4432-BDF1-7AF64F5C395D}"/>
    <cellStyle name="SAPBEXHLevel1X 10 3" xfId="9809" xr:uid="{6B520A5A-6CDD-4B5D-BC60-36C51A5821E9}"/>
    <cellStyle name="SAPBEXHLevel1X 10_Summary by Franchise P1B" xfId="7825" xr:uid="{DB3952FD-893A-486A-B07A-3E8D46AE008D}"/>
    <cellStyle name="SAPBEXHLevel1X 11" xfId="2812" xr:uid="{773F71D5-62D3-449D-A025-B6E5EB70D4F3}"/>
    <cellStyle name="SAPBEXHLevel1X 11 2" xfId="8580" xr:uid="{E0A21201-65CE-47C7-A919-BFE466468040}"/>
    <cellStyle name="SAPBEXHLevel1X 11 3" xfId="8457" xr:uid="{438E63FC-4D80-4768-875F-931BFEE31D77}"/>
    <cellStyle name="SAPBEXHLevel1X 12" xfId="9808" xr:uid="{ECC58FFC-E93D-445C-950A-7CCF16C67066}"/>
    <cellStyle name="SAPBEXHLevel1X 2" xfId="2338" xr:uid="{66A73D16-75A3-4714-BB0F-4E7CCECFAF4C}"/>
    <cellStyle name="SAPBEXHLevel1X 2 2" xfId="2814" xr:uid="{83D7EC75-04E3-4D68-9D73-FA28CA012DC4}"/>
    <cellStyle name="SAPBEXHLevel1X 2 2 2" xfId="8578" xr:uid="{AC9C4B54-E85E-4D16-A8A7-D52F64264DB4}"/>
    <cellStyle name="SAPBEXHLevel1X 2 2 3" xfId="8352" xr:uid="{5EB52100-F7FE-4D31-BA52-E39BFFA6EB6B}"/>
    <cellStyle name="SAPBEXHLevel1X 2 3" xfId="9810" xr:uid="{6D62C2C3-E183-4853-AFE7-FD5E27EC921F}"/>
    <cellStyle name="SAPBEXHLevel1X 2_Summary by Franchise P1B" xfId="7826" xr:uid="{4249B81B-C109-4ECB-851A-8A3F54E7E88E}"/>
    <cellStyle name="SAPBEXHLevel1X 3" xfId="2339" xr:uid="{04E5635B-17F1-441F-B59B-6D59B2B2860A}"/>
    <cellStyle name="SAPBEXHLevel1X 3 2" xfId="2815" xr:uid="{E180BF7A-57FB-43B1-9458-BA06680C47FC}"/>
    <cellStyle name="SAPBEXHLevel1X 3 2 2" xfId="8577" xr:uid="{2CEDB4B4-6EBC-431F-892B-B8E54C4A38E6}"/>
    <cellStyle name="SAPBEXHLevel1X 3 2 3" xfId="8733" xr:uid="{A9332E65-1856-41BC-9F3F-B8557BAE6546}"/>
    <cellStyle name="SAPBEXHLevel1X 3 3" xfId="9811" xr:uid="{91313578-BB24-412D-9176-CB5A369E628D}"/>
    <cellStyle name="SAPBEXHLevel1X 3_Summary by Franchise P1B" xfId="7827" xr:uid="{EACFD135-A410-4098-9D4E-33B830B54258}"/>
    <cellStyle name="SAPBEXHLevel1X 4" xfId="2340" xr:uid="{A8B4E903-0CC6-4237-818A-10256EA2CB4C}"/>
    <cellStyle name="SAPBEXHLevel1X 4 2" xfId="2816" xr:uid="{1D4244F1-1538-4859-AD92-5F3599C7AAE2}"/>
    <cellStyle name="SAPBEXHLevel1X 4 2 2" xfId="8576" xr:uid="{6AE76999-82DD-429C-AEA0-42884F514CE8}"/>
    <cellStyle name="SAPBEXHLevel1X 4 2 3" xfId="8456" xr:uid="{80202259-8DF6-4501-BA35-E9C8EC95AF5C}"/>
    <cellStyle name="SAPBEXHLevel1X 4 3" xfId="9812" xr:uid="{B3223326-5438-4EAB-A0C9-D01DB80E095B}"/>
    <cellStyle name="SAPBEXHLevel1X 4_Summary by Franchise P1B" xfId="7828" xr:uid="{ECA5FCE2-C47C-4E07-B550-1CDCA05CAE2D}"/>
    <cellStyle name="SAPBEXHLevel1X 5" xfId="2341" xr:uid="{54F12FF7-FE46-41F2-8C1A-9945A7D2F61E}"/>
    <cellStyle name="SAPBEXHLevel1X 5 2" xfId="2817" xr:uid="{DEA15D13-37EC-4562-833E-57FE5D875757}"/>
    <cellStyle name="SAPBEXHLevel1X 5 2 2" xfId="8575" xr:uid="{89374F81-638A-4BF1-997A-BCDCBF1260A8}"/>
    <cellStyle name="SAPBEXHLevel1X 5 2 3" xfId="8394" xr:uid="{834D821C-116F-459E-AF61-E2464F98EF8F}"/>
    <cellStyle name="SAPBEXHLevel1X 5 3" xfId="9813" xr:uid="{4D69396E-20FC-43EE-B0E3-D3BFC8A3E009}"/>
    <cellStyle name="SAPBEXHLevel1X 5_Summary by Franchise P1B" xfId="7829" xr:uid="{D337D331-0014-4A0B-B90E-F8B365A704CF}"/>
    <cellStyle name="SAPBEXHLevel1X 6" xfId="2342" xr:uid="{CEF948C7-DF09-44D0-B6B5-8FE474F50C98}"/>
    <cellStyle name="SAPBEXHLevel1X 6 2" xfId="2818" xr:uid="{E5861FAE-0B82-4BDF-9759-DA44D134CB77}"/>
    <cellStyle name="SAPBEXHLevel1X 6 2 2" xfId="8574" xr:uid="{446900CA-C5AD-4FD6-9058-5D336AACA1AF}"/>
    <cellStyle name="SAPBEXHLevel1X 6 2 3" xfId="8755" xr:uid="{D71F02A6-3019-4D14-BBA0-CC3D07ECDC2E}"/>
    <cellStyle name="SAPBEXHLevel1X 6 3" xfId="9814" xr:uid="{A921B018-7048-4B6D-918C-8179D0CE6C96}"/>
    <cellStyle name="SAPBEXHLevel1X 6_Summary by Franchise P1B" xfId="7830" xr:uid="{BB70ACD4-0671-40BA-AAF4-AA19820B907B}"/>
    <cellStyle name="SAPBEXHLevel1X 7" xfId="2343" xr:uid="{6812DC6E-FCD3-45FC-A4AE-8547DD97014C}"/>
    <cellStyle name="SAPBEXHLevel1X 7 2" xfId="2819" xr:uid="{7D6EF714-4329-402F-8B18-8B889F4A8E1B}"/>
    <cellStyle name="SAPBEXHLevel1X 7 2 2" xfId="8573" xr:uid="{2183179C-223B-4C30-BD79-349F15EE61BA}"/>
    <cellStyle name="SAPBEXHLevel1X 7 2 3" xfId="8334" xr:uid="{928D20AF-C8EB-49D3-9DE3-AB2F8F7CB54D}"/>
    <cellStyle name="SAPBEXHLevel1X 7 3" xfId="9815" xr:uid="{1E4AEB35-8B2C-4764-B5DF-9D76E6EDCFD1}"/>
    <cellStyle name="SAPBEXHLevel1X 7_Summary by Franchise P1B" xfId="7831" xr:uid="{B1F09DE6-485E-4EFA-95BA-DDFA2CCCB1B6}"/>
    <cellStyle name="SAPBEXHLevel1X 8" xfId="2344" xr:uid="{454B5021-44AA-4752-98C9-132F79C8FC11}"/>
    <cellStyle name="SAPBEXHLevel1X 8 2" xfId="2820" xr:uid="{206C0865-F5F6-453A-87FC-BE1C4FF108F0}"/>
    <cellStyle name="SAPBEXHLevel1X 8 2 2" xfId="8572" xr:uid="{B6F1DDC7-D5C4-4F66-8285-C8EE8E09844C}"/>
    <cellStyle name="SAPBEXHLevel1X 8 2 3" xfId="8455" xr:uid="{75722025-6C99-42E1-865A-83E4ACABF208}"/>
    <cellStyle name="SAPBEXHLevel1X 8 3" xfId="9816" xr:uid="{DC97A333-EB70-49B5-AD8B-8DF17E76EFEB}"/>
    <cellStyle name="SAPBEXHLevel1X 8_Summary by Franchise P1B" xfId="7832" xr:uid="{46F84F66-F48B-4BC1-B0E2-ECEE4878314B}"/>
    <cellStyle name="SAPBEXHLevel1X 9" xfId="2345" xr:uid="{F786E3D6-0F40-44DC-B549-23A601495FA9}"/>
    <cellStyle name="SAPBEXHLevel1X 9 2" xfId="2821" xr:uid="{C361231B-E823-4D48-925E-D4A732C0D9FC}"/>
    <cellStyle name="SAPBEXHLevel1X 9 2 2" xfId="8571" xr:uid="{CD3D7E79-A8A0-4228-9C51-A512BD43E0D6}"/>
    <cellStyle name="SAPBEXHLevel1X 9 2 3" xfId="8732" xr:uid="{099DF4F8-718D-41EC-B3BC-4675753611CA}"/>
    <cellStyle name="SAPBEXHLevel1X 9 3" xfId="9817" xr:uid="{05EAB6D1-10BB-4F82-A177-E10E1E0E4C61}"/>
    <cellStyle name="SAPBEXHLevel1X 9_Summary by Franchise P1B" xfId="7833" xr:uid="{600148C9-79E7-4FC8-B71B-3723D4F0E6A8}"/>
    <cellStyle name="SAPBEXHLevel1X_Inputs" xfId="7834" xr:uid="{30E66C34-746C-46B3-A466-0C2EB2F8907F}"/>
    <cellStyle name="SAPBEXHLevel2" xfId="245" xr:uid="{A9D2559A-1AA9-4AC6-81ED-8B7F357CF407}"/>
    <cellStyle name="SAPBEXHLevel2 10" xfId="2346" xr:uid="{D66C7145-A654-444F-B303-1FD47668D7CC}"/>
    <cellStyle name="SAPBEXHLevel2 10 2" xfId="2347" xr:uid="{9FF3BDFA-14FD-494D-A7A9-ACEFBACC6D10}"/>
    <cellStyle name="SAPBEXHLevel2 10 2 2" xfId="2823" xr:uid="{D222BC26-7C8B-4AA8-A7FA-5EAAF046C1FE}"/>
    <cellStyle name="SAPBEXHLevel2 10 2 2 2" xfId="8569" xr:uid="{94E8A0F9-0939-4533-B974-F134570868C6}"/>
    <cellStyle name="SAPBEXHLevel2 10 2 2 3" xfId="8305" xr:uid="{73C6FDBC-72C1-4858-8A66-6618F5931F0C}"/>
    <cellStyle name="SAPBEXHLevel2 10 2 3" xfId="9820" xr:uid="{7E51B1D3-9C7C-434E-AFA0-41D1146F8388}"/>
    <cellStyle name="SAPBEXHLevel2 10 2_Summary by Franchise P1B" xfId="7835" xr:uid="{9D2B7514-8755-4A2C-9D33-AABC1B0712AF}"/>
    <cellStyle name="SAPBEXHLevel2 10 3" xfId="2822" xr:uid="{7E44984F-B36B-4283-882D-3D099ED3B067}"/>
    <cellStyle name="SAPBEXHLevel2 10 3 2" xfId="8570" xr:uid="{EF8BE0DC-ADD7-4B6E-8B58-81F265DFD007}"/>
    <cellStyle name="SAPBEXHLevel2 10 3 3" xfId="8364" xr:uid="{C056848B-2C00-4529-B5A2-E2A7D3C98791}"/>
    <cellStyle name="SAPBEXHLevel2 10 4" xfId="9819" xr:uid="{E4CA0E77-7695-4835-A8CA-F645CAA67BA4}"/>
    <cellStyle name="SAPBEXHLevel2 10_Inputs" xfId="7836" xr:uid="{D5942DF4-CAC7-44F4-9415-685D68138786}"/>
    <cellStyle name="SAPBEXHLevel2 11" xfId="2348" xr:uid="{97B16DAB-DAE5-4137-A559-09EABE9FF0BB}"/>
    <cellStyle name="SAPBEXHLevel2 11 2" xfId="2824" xr:uid="{EC77424A-AE81-45B9-8D43-6D6E04B74C1D}"/>
    <cellStyle name="SAPBEXHLevel2 11 2 2" xfId="8568" xr:uid="{76D95FE4-6CCF-4C09-8701-E0A5FBDEFAAD}"/>
    <cellStyle name="SAPBEXHLevel2 11 2 3" xfId="8454" xr:uid="{EE458937-D909-483F-9981-D193EBEF4C73}"/>
    <cellStyle name="SAPBEXHLevel2 11 3" xfId="9821" xr:uid="{2D75DB2A-D6F5-40F1-989F-5FF9C08026DB}"/>
    <cellStyle name="SAPBEXHLevel2 11_Summary by Franchise P1B" xfId="7837" xr:uid="{0B77EFDF-DB62-4F5C-AF0D-88669273F357}"/>
    <cellStyle name="SAPBEXHLevel2 12" xfId="2626" xr:uid="{0DDBD192-2E6A-41E5-880B-7DC7FEBC84FA}"/>
    <cellStyle name="SAPBEXHLevel2 12 2" xfId="8702" xr:uid="{46D8CFB1-3B46-48A7-A7FD-4D440F6D9A8B}"/>
    <cellStyle name="SAPBEXHLevel2 12 3" xfId="8279" xr:uid="{5ABA5E4C-7920-48A2-BA03-101163FE0997}"/>
    <cellStyle name="SAPBEXHLevel2 13" xfId="2627" xr:uid="{C5D58168-7804-49A8-BE2B-5D0E435CC46A}"/>
    <cellStyle name="SAPBEXHLevel2 13 2" xfId="8701" xr:uid="{6ED24B9F-F69B-4A3A-80CA-6A18ADEFF60F}"/>
    <cellStyle name="SAPBEXHLevel2 13 3" xfId="8744" xr:uid="{3DC3520B-08EF-430E-9008-8AEEB9FCD808}"/>
    <cellStyle name="SAPBEXHLevel2 14" xfId="9818" xr:uid="{CBE57E3D-7B46-4F02-B42D-B9AE69409601}"/>
    <cellStyle name="SAPBEXHLevel2 2" xfId="2349" xr:uid="{D8269487-883B-47CF-9777-5C55B2994243}"/>
    <cellStyle name="SAPBEXHLevel2 2 10" xfId="8437" xr:uid="{F88A459D-7DB8-4A57-9008-A77C66B4C804}"/>
    <cellStyle name="SAPBEXHLevel2 2 11" xfId="9823" xr:uid="{958DC54E-70D9-4C01-BC9F-A4C53E333E3E}"/>
    <cellStyle name="SAPBEXHLevel2 2 2" xfId="2350" xr:uid="{DE44CA42-94B4-43FE-8FFD-76FDAB1C1AB7}"/>
    <cellStyle name="SAPBEXHLevel2 2 2 2" xfId="2825" xr:uid="{85E8C021-9B0B-4929-84FF-D261AD59FF52}"/>
    <cellStyle name="SAPBEXHLevel2 2 2 2 2" xfId="8567" xr:uid="{825D0B2F-3CE1-450E-887E-58F1C4CADAD9}"/>
    <cellStyle name="SAPBEXHLevel2 2 2 2 3" xfId="8428" xr:uid="{47225CA4-02E2-4AAE-B63B-C8A7A16D059F}"/>
    <cellStyle name="SAPBEXHLevel2 2 2 3" xfId="9824" xr:uid="{B7C55304-F6D2-4E3F-90B2-B68D7AE9CFB9}"/>
    <cellStyle name="SAPBEXHLevel2 2 2_Summary by Franchise P1B" xfId="7838" xr:uid="{8634396B-07E0-4E5D-8E60-B468B375F592}"/>
    <cellStyle name="SAPBEXHLevel2 2 3" xfId="2628" xr:uid="{03A864E8-3DAB-4BD1-913A-489F72FDAA2C}"/>
    <cellStyle name="SAPBEXHLevel2 2 3 2" xfId="8700" xr:uid="{F5EF6120-48A7-4705-B0A5-B3E2E0523FD1}"/>
    <cellStyle name="SAPBEXHLevel2 2 3 3" xfId="8776" xr:uid="{599E2735-FEF4-4F0F-BF6C-31647116AAAD}"/>
    <cellStyle name="SAPBEXHLevel2 2 4" xfId="8251" xr:uid="{E2220038-0FC1-4895-9FB9-94DADA69C954}"/>
    <cellStyle name="SAPBEXHLevel2 2 4 2" xfId="8785" xr:uid="{2A7C2F08-D727-4DDB-BB10-9B06DA9F8405}"/>
    <cellStyle name="SAPBEXHLevel2 2 4 3" xfId="8797" xr:uid="{7C0C2624-6141-4C81-B39B-C87967E3B60B}"/>
    <cellStyle name="SAPBEXHLevel2 2 5" xfId="8346" xr:uid="{A6F0DBD5-E90D-436A-8A07-94D667CC4BBC}"/>
    <cellStyle name="SAPBEXHLevel2 2 6" xfId="8711" xr:uid="{957F0D5B-B3F6-48FF-8A86-5106AF2F7392}"/>
    <cellStyle name="SAPBEXHLevel2 2 7" xfId="8408" xr:uid="{3E95E467-E242-4F78-AC2F-8FD9412FDA15}"/>
    <cellStyle name="SAPBEXHLevel2 2 8" xfId="8445" xr:uid="{8083A28D-ABF0-4368-A0A2-BC1967F8886F}"/>
    <cellStyle name="SAPBEXHLevel2 2 9" xfId="8714" xr:uid="{EDF26CA5-867D-4E11-AA87-CCBF1E3561C9}"/>
    <cellStyle name="SAPBEXHLevel2 2_Inputs" xfId="7839" xr:uid="{8CFD50C9-A400-44C2-9E35-46BEE70684F4}"/>
    <cellStyle name="SAPBEXHLevel2 3" xfId="2351" xr:uid="{2802D202-33F3-490B-A715-72D598D71C09}"/>
    <cellStyle name="SAPBEXHLevel2 3 2" xfId="2826" xr:uid="{8F233195-4E25-4CBC-958B-374D55195D57}"/>
    <cellStyle name="SAPBEXHLevel2 3 2 2" xfId="8566" xr:uid="{69BCE084-9233-48B6-BF2A-D577B05747CC}"/>
    <cellStyle name="SAPBEXHLevel2 3 2 3" xfId="8351" xr:uid="{D3AEE779-6B1D-46C6-B99E-8B0EE2469DAC}"/>
    <cellStyle name="SAPBEXHLevel2 3 3" xfId="9825" xr:uid="{130B7F58-976C-46F8-8547-1FCE8CD7A5AF}"/>
    <cellStyle name="SAPBEXHLevel2 3_Summary by Franchise P1B" xfId="7840" xr:uid="{A4DB84B0-4829-463B-8843-8476D35670F3}"/>
    <cellStyle name="SAPBEXHLevel2 4" xfId="2352" xr:uid="{64897145-F605-4303-9957-05842709523F}"/>
    <cellStyle name="SAPBEXHLevel2 4 2" xfId="2827" xr:uid="{F2940893-F60B-4FC6-B1F6-35D254E7F835}"/>
    <cellStyle name="SAPBEXHLevel2 4 2 2" xfId="8565" xr:uid="{94B8792B-4F70-4CBB-B94C-E24398102A11}"/>
    <cellStyle name="SAPBEXHLevel2 4 2 3" xfId="8393" xr:uid="{86D06E92-C725-450D-8ABD-648255C3B378}"/>
    <cellStyle name="SAPBEXHLevel2 4 3" xfId="9826" xr:uid="{8C09E2D9-C0EC-4CE3-B29D-1E5475C68108}"/>
    <cellStyle name="SAPBEXHLevel2 4_Summary by Franchise P1B" xfId="7841" xr:uid="{9589B57C-8A23-4EB1-93B9-D2911472F376}"/>
    <cellStyle name="SAPBEXHLevel2 5" xfId="2353" xr:uid="{4DEBDC61-E538-47AB-B68F-1DC5768F2710}"/>
    <cellStyle name="SAPBEXHLevel2 5 2" xfId="2828" xr:uid="{AA4F72EE-F553-4AAF-A475-BABB8D403078}"/>
    <cellStyle name="SAPBEXHLevel2 5 2 2" xfId="8564" xr:uid="{D21D3F77-7298-423E-9859-0D06B4623D5F}"/>
    <cellStyle name="SAPBEXHLevel2 5 2 3" xfId="8453" xr:uid="{251D72EE-4D06-4783-861E-4410E05C249A}"/>
    <cellStyle name="SAPBEXHLevel2 5 3" xfId="9827" xr:uid="{2B9A7F9E-C2C0-4574-8AE7-AE8624CF056E}"/>
    <cellStyle name="SAPBEXHLevel2 5_Summary by Franchise P1B" xfId="7842" xr:uid="{1CB2A19A-BE79-4EB2-8F5F-9865E6B43E28}"/>
    <cellStyle name="SAPBEXHLevel2 6" xfId="2354" xr:uid="{21B5C9E2-83E9-40BA-ADF0-EDC9D6838DB5}"/>
    <cellStyle name="SAPBEXHLevel2 6 2" xfId="2829" xr:uid="{3F2CB34F-2E0B-4C90-882F-A7AFE6A233D8}"/>
    <cellStyle name="SAPBEXHLevel2 6 2 2" xfId="8563" xr:uid="{ADADAD29-228F-4C02-BAC8-6E1316F9B250}"/>
    <cellStyle name="SAPBEXHLevel2 6 2 3" xfId="8731" xr:uid="{7529A15C-F243-4EFE-9DB3-B04630369B4D}"/>
    <cellStyle name="SAPBEXHLevel2 6 3" xfId="9828" xr:uid="{920C7974-B50A-4579-A6BE-28BE6BC29411}"/>
    <cellStyle name="SAPBEXHLevel2 6_Summary by Franchise P1B" xfId="7843" xr:uid="{021FB9EE-2D26-4CAC-B10A-C5EDC1F636BB}"/>
    <cellStyle name="SAPBEXHLevel2 7" xfId="2355" xr:uid="{62FC5E65-60EB-44E0-890A-8D87DAF0F669}"/>
    <cellStyle name="SAPBEXHLevel2 7 2" xfId="2830" xr:uid="{FB02866C-7518-409B-9A16-7292A1198C5D}"/>
    <cellStyle name="SAPBEXHLevel2 7 2 2" xfId="8562" xr:uid="{B733DA98-1BE7-4774-9260-B37976095839}"/>
    <cellStyle name="SAPBEXHLevel2 7 2 3" xfId="8754" xr:uid="{6A5E0E36-B011-4E71-9FD7-C96AD977E54E}"/>
    <cellStyle name="SAPBEXHLevel2 7 3" xfId="9829" xr:uid="{AFE9D90A-D928-4536-A814-25404CA48BBF}"/>
    <cellStyle name="SAPBEXHLevel2 7_Summary by Franchise P1B" xfId="7844" xr:uid="{547ECC7D-4A9C-4AE2-B78F-24520F6D83DB}"/>
    <cellStyle name="SAPBEXHLevel2 8" xfId="2356" xr:uid="{528292FA-678E-4E13-BF80-86E5F5CFDB4A}"/>
    <cellStyle name="SAPBEXHLevel2 8 2" xfId="2831" xr:uid="{A65A06BF-14D7-4CC9-AB7E-18B39BEC14F4}"/>
    <cellStyle name="SAPBEXHLevel2 8 2 2" xfId="8561" xr:uid="{889EA013-56C7-4AD1-9A69-548C7E587EB0}"/>
    <cellStyle name="SAPBEXHLevel2 8 2 3" xfId="8452" xr:uid="{B162171E-5E72-49F7-9271-8500F14DC237}"/>
    <cellStyle name="SAPBEXHLevel2 8 3" xfId="9830" xr:uid="{D4326936-0BBB-44D6-92F8-E7E177F0DCB1}"/>
    <cellStyle name="SAPBEXHLevel2 8_Summary by Franchise P1B" xfId="7845" xr:uid="{0B06890B-6BB1-4AF9-9FCB-DEDF55E56CAB}"/>
    <cellStyle name="SAPBEXHLevel2 9" xfId="2357" xr:uid="{485B3907-4B05-4C2A-8696-A360E0DF0134}"/>
    <cellStyle name="SAPBEXHLevel2 9 2" xfId="2832" xr:uid="{1CB909A5-99CD-4369-836C-B9E85E36DF97}"/>
    <cellStyle name="SAPBEXHLevel2 9 2 2" xfId="8560" xr:uid="{A02C5EA7-45ED-4537-AB77-147A54A34235}"/>
    <cellStyle name="SAPBEXHLevel2 9 2 3" xfId="8304" xr:uid="{CCD34E15-3876-443B-B0B9-27E3EDE4AD2D}"/>
    <cellStyle name="SAPBEXHLevel2 9 3" xfId="9831" xr:uid="{7BDE6DCD-BDD9-46B6-A4AC-BB6AAF26D187}"/>
    <cellStyle name="SAPBEXHLevel2 9_Summary by Franchise P1B" xfId="7846" xr:uid="{14A458C5-C1ED-447A-B6CF-069E15F721FD}"/>
    <cellStyle name="SAPBEXHLevel2_Inputs" xfId="7847" xr:uid="{1972CBDF-3BA9-4CA6-A072-C087D2D39478}"/>
    <cellStyle name="SAPBEXHLevel2X" xfId="246" xr:uid="{C0264D82-0593-44BA-BE86-29F07BABF9CA}"/>
    <cellStyle name="SAPBEXHLevel2X 10" xfId="2358" xr:uid="{BB9ED296-A2B4-4A82-B379-EEDA26B5620E}"/>
    <cellStyle name="SAPBEXHLevel2X 10 2" xfId="2834" xr:uid="{5CC86D77-91F2-48D2-880C-F3C14CB430E7}"/>
    <cellStyle name="SAPBEXHLevel2X 10 2 2" xfId="8558" xr:uid="{67CAD0E2-7ED8-4A75-9485-0032D34BE8D5}"/>
    <cellStyle name="SAPBEXHLevel2X 10 2 3" xfId="8730" xr:uid="{812D6E30-1608-4495-9F00-A2B98327625F}"/>
    <cellStyle name="SAPBEXHLevel2X 10 3" xfId="9833" xr:uid="{810CEA7D-513B-4737-81FE-BF0AFAC0EA1A}"/>
    <cellStyle name="SAPBEXHLevel2X 10_Summary by Franchise P1B" xfId="7848" xr:uid="{7196F7EF-7A48-4ADF-9964-4A27A586F9B8}"/>
    <cellStyle name="SAPBEXHLevel2X 11" xfId="2833" xr:uid="{FFD948FD-223C-4D88-B13D-CB8873889679}"/>
    <cellStyle name="SAPBEXHLevel2X 11 2" xfId="8559" xr:uid="{05096B70-4AA9-4F0C-B741-66695DB9B0FD}"/>
    <cellStyle name="SAPBEXHLevel2X 11 3" xfId="8363" xr:uid="{F87D6AE8-8465-4EAA-8606-56BFE8E1A9D7}"/>
    <cellStyle name="SAPBEXHLevel2X 12" xfId="9832" xr:uid="{22A388C1-F7FA-48EE-87A5-D62936D69A81}"/>
    <cellStyle name="SAPBEXHLevel2X 2" xfId="2359" xr:uid="{2505177C-AA40-4765-AE49-258B405D5450}"/>
    <cellStyle name="SAPBEXHLevel2X 2 2" xfId="2835" xr:uid="{4C41327E-0A7D-4B3D-9F04-FB1ACD126211}"/>
    <cellStyle name="SAPBEXHLevel2X 2 2 2" xfId="8557" xr:uid="{258D2D28-6C26-4DA3-8DE5-08DBAD12BF38}"/>
    <cellStyle name="SAPBEXHLevel2X 2 2 3" xfId="8350" xr:uid="{2CC8855B-5023-4FF6-A579-FCB36BC3B83F}"/>
    <cellStyle name="SAPBEXHLevel2X 2 3" xfId="9834" xr:uid="{9FB0501C-B9D0-4F05-81B1-D6AD1A998C4E}"/>
    <cellStyle name="SAPBEXHLevel2X 2_Summary by Franchise P1B" xfId="7849" xr:uid="{9C82A563-3FAA-4560-9CAB-94DF0C17E762}"/>
    <cellStyle name="SAPBEXHLevel2X 3" xfId="2360" xr:uid="{5962F3DD-3D1E-40A7-B8B4-3D31EDCF9011}"/>
    <cellStyle name="SAPBEXHLevel2X 3 2" xfId="2836" xr:uid="{EB1B6E3B-0B77-499B-96D8-F5A8E43FBFF9}"/>
    <cellStyle name="SAPBEXHLevel2X 3 2 2" xfId="8556" xr:uid="{BC14723C-1B4E-4BFE-8293-58FFC8FE11A1}"/>
    <cellStyle name="SAPBEXHLevel2X 3 2 3" xfId="8392" xr:uid="{B4B2D733-A4ED-42BE-8676-828D1D227F37}"/>
    <cellStyle name="SAPBEXHLevel2X 3 3" xfId="9835" xr:uid="{81D622C9-F2E8-4EF4-91B8-F62CBEF5A1BC}"/>
    <cellStyle name="SAPBEXHLevel2X 3_Summary by Franchise P1B" xfId="7850" xr:uid="{E8B76BC9-AF7C-430E-9F56-39A73A764A4B}"/>
    <cellStyle name="SAPBEXHLevel2X 4" xfId="2361" xr:uid="{B27C5777-41B0-4EBF-82F7-DA58B0630C19}"/>
    <cellStyle name="SAPBEXHLevel2X 4 2" xfId="2837" xr:uid="{21ACF6F9-1330-467A-B9C9-C92952233C92}"/>
    <cellStyle name="SAPBEXHLevel2X 4 2 2" xfId="8555" xr:uid="{0EDE4BD7-E430-4B3B-BDF0-9E7BF3CC3FB8}"/>
    <cellStyle name="SAPBEXHLevel2X 4 2 3" xfId="8451" xr:uid="{DCCFCFFC-3C9A-4DBB-8CE9-E66AA2989C3B}"/>
    <cellStyle name="SAPBEXHLevel2X 4 3" xfId="9836" xr:uid="{E1F7EA4A-DE53-42A8-8BF0-3E51BEC48DDA}"/>
    <cellStyle name="SAPBEXHLevel2X 4_Summary by Franchise P1B" xfId="7851" xr:uid="{4A0B200F-8926-4B39-BD4E-240EB0F55730}"/>
    <cellStyle name="SAPBEXHLevel2X 5" xfId="2362" xr:uid="{81968FA6-8D73-4621-AB52-1E7B15A45354}"/>
    <cellStyle name="SAPBEXHLevel2X 5 2" xfId="2838" xr:uid="{8DE37934-EDE4-4534-8485-399817B65718}"/>
    <cellStyle name="SAPBEXHLevel2X 5 2 2" xfId="8554" xr:uid="{C40FBD9D-2A5B-4542-89D2-7D3ACC66BEAA}"/>
    <cellStyle name="SAPBEXHLevel2X 5 2 3" xfId="8333" xr:uid="{E92F2818-3735-47F6-A568-778098DF4EC3}"/>
    <cellStyle name="SAPBEXHLevel2X 5 3" xfId="9837" xr:uid="{58B18517-9FD9-4B68-9BB3-089575F6A359}"/>
    <cellStyle name="SAPBEXHLevel2X 5_Summary by Franchise P1B" xfId="7852" xr:uid="{317770ED-18BE-4731-B7E4-BE2280E441A2}"/>
    <cellStyle name="SAPBEXHLevel2X 6" xfId="2363" xr:uid="{A3DA85FC-D903-43CC-B22F-59DEB40B1921}"/>
    <cellStyle name="SAPBEXHLevel2X 6 2" xfId="2839" xr:uid="{887091D3-4F8B-4ACB-B6BC-8C9B4A8A381D}"/>
    <cellStyle name="SAPBEXHLevel2X 6 2 2" xfId="8553" xr:uid="{2AA6BCF8-19DA-4B6B-ADE3-2C11094296DA}"/>
    <cellStyle name="SAPBEXHLevel2X 6 2 3" xfId="8753" xr:uid="{1F254566-AB6D-4444-837D-A3DE3CBFF1F0}"/>
    <cellStyle name="SAPBEXHLevel2X 6 3" xfId="9838" xr:uid="{8F8BC451-6476-4CE1-87F5-51B98F74322A}"/>
    <cellStyle name="SAPBEXHLevel2X 6_Summary by Franchise P1B" xfId="7853" xr:uid="{A589BE28-3042-4037-BA65-D9457C0E1A01}"/>
    <cellStyle name="SAPBEXHLevel2X 7" xfId="2364" xr:uid="{43435E7C-82C4-4E05-A113-882E3EF9BCCB}"/>
    <cellStyle name="SAPBEXHLevel2X 7 2" xfId="2840" xr:uid="{359129B8-0122-48B3-B1D9-6F6EF9BA4DE3}"/>
    <cellStyle name="SAPBEXHLevel2X 7 2 2" xfId="8552" xr:uid="{40C51D5E-AD4C-4342-863C-AE4786872EB4}"/>
    <cellStyle name="SAPBEXHLevel2X 7 2 3" xfId="8303" xr:uid="{5BD40DBD-70B9-4652-A5EA-F48D0D7E51FB}"/>
    <cellStyle name="SAPBEXHLevel2X 7 3" xfId="9839" xr:uid="{EBBD5EE2-F31D-4CD0-B9C3-A236483FE930}"/>
    <cellStyle name="SAPBEXHLevel2X 7_Summary by Franchise P1B" xfId="7854" xr:uid="{A6D5B546-0AEA-45AC-B5E3-8C7F1B0F53CD}"/>
    <cellStyle name="SAPBEXHLevel2X 8" xfId="2365" xr:uid="{AD4F637F-002D-48A3-ACB6-1BF93F193898}"/>
    <cellStyle name="SAPBEXHLevel2X 8 2" xfId="2841" xr:uid="{3374C8F9-2897-45CD-9139-97B0533C98D5}"/>
    <cellStyle name="SAPBEXHLevel2X 8 2 2" xfId="8551" xr:uid="{5B621129-82F4-47DC-AF4A-5BEA408ED4C6}"/>
    <cellStyle name="SAPBEXHLevel2X 8 2 3" xfId="8450" xr:uid="{D278AC71-CEA8-4323-867F-46342AB4FA87}"/>
    <cellStyle name="SAPBEXHLevel2X 8 3" xfId="9840" xr:uid="{BE74DF5D-28A2-4418-82E0-3C77E93FC381}"/>
    <cellStyle name="SAPBEXHLevel2X 8_Summary by Franchise P1B" xfId="7855" xr:uid="{65AA6D52-BEF4-447D-BF81-92A6745FB810}"/>
    <cellStyle name="SAPBEXHLevel2X 9" xfId="2366" xr:uid="{F9C7EB40-5AC1-4155-830A-27EC29A1FF35}"/>
    <cellStyle name="SAPBEXHLevel2X 9 2" xfId="2842" xr:uid="{44DE97DC-238D-4E34-BE82-43A22F9283BF}"/>
    <cellStyle name="SAPBEXHLevel2X 9 2 2" xfId="8550" xr:uid="{17CE98DC-EB66-4917-97AC-BCCB8F8A0F47}"/>
    <cellStyle name="SAPBEXHLevel2X 9 2 3" xfId="8729" xr:uid="{082B2F0A-741F-4268-B925-2C63EBEA6DC3}"/>
    <cellStyle name="SAPBEXHLevel2X 9 3" xfId="9841" xr:uid="{65963A42-FD7B-4659-B7BE-78340AD34DE0}"/>
    <cellStyle name="SAPBEXHLevel2X 9_Summary by Franchise P1B" xfId="7856" xr:uid="{8FCB0380-4D23-48D6-99F0-1DD3A487E02F}"/>
    <cellStyle name="SAPBEXHLevel2X_Inputs" xfId="7857" xr:uid="{6C1006F3-0202-431F-94C3-96D6C4F0D2D0}"/>
    <cellStyle name="SAPBEXHLevel3" xfId="247" xr:uid="{CDBCBA8D-14E7-4FE4-987C-47F0ACF9F325}"/>
    <cellStyle name="SAPBEXHLevel3 10" xfId="2367" xr:uid="{904E9069-F779-40EF-9BBA-D547B330F7AF}"/>
    <cellStyle name="SAPBEXHLevel3 10 2" xfId="2844" xr:uid="{F7E2D22F-4F6A-4181-83B0-0DF625F160D1}"/>
    <cellStyle name="SAPBEXHLevel3 10 2 2" xfId="8548" xr:uid="{8AAA4AB3-0C29-455D-B101-3AD0E3048FA3}"/>
    <cellStyle name="SAPBEXHLevel3 10 2 3" xfId="8449" xr:uid="{9848A13D-F9A6-44E6-9FDB-AF7D875441BE}"/>
    <cellStyle name="SAPBEXHLevel3 10 3" xfId="9843" xr:uid="{8FD4885F-AC5B-40EB-868B-2ADA0644B696}"/>
    <cellStyle name="SAPBEXHLevel3 10_Summary by Franchise P1B" xfId="7858" xr:uid="{C99B0624-4C4E-40C0-B9CF-A1D1DD94FCD6}"/>
    <cellStyle name="SAPBEXHLevel3 11" xfId="2843" xr:uid="{DA43611C-B84D-4EDE-8C1F-B1481081C7D1}"/>
    <cellStyle name="SAPBEXHLevel3 11 2" xfId="8549" xr:uid="{A7C37B2B-7EAC-4AE6-8113-5DF6383CDCE7}"/>
    <cellStyle name="SAPBEXHLevel3 11 3" xfId="8362" xr:uid="{C68C92AF-7F17-44C1-9693-0421AC5FC352}"/>
    <cellStyle name="SAPBEXHLevel3 12" xfId="9842" xr:uid="{1E3C6384-569D-4970-8BA5-9BB5BFB2D9C2}"/>
    <cellStyle name="SAPBEXHLevel3 2" xfId="2368" xr:uid="{36D61D16-6EF8-47FB-AE3C-DFF4CAE70021}"/>
    <cellStyle name="SAPBEXHLevel3 2 10" xfId="8484" xr:uid="{E5BC17F0-2330-40A5-B4E2-EA077DA489CE}"/>
    <cellStyle name="SAPBEXHLevel3 2 11" xfId="9844" xr:uid="{78C8485A-A140-4B28-B990-5CB7CABFE9DD}"/>
    <cellStyle name="SAPBEXHLevel3 2 2" xfId="2369" xr:uid="{9C26F3D9-BEC1-4F05-A862-1C2AA1653615}"/>
    <cellStyle name="SAPBEXHLevel3 2 2 2" xfId="2846" xr:uid="{F0122C7B-997C-49B2-B94B-5B2AEBBF28F6}"/>
    <cellStyle name="SAPBEXHLevel3 2 2 2 2" xfId="8546" xr:uid="{B9442355-94DC-4F64-BA2F-2945E8EC6B93}"/>
    <cellStyle name="SAPBEXHLevel3 2 2 2 3" xfId="8448" xr:uid="{25F17AD7-FAEF-492F-A89E-68469A8F9BDD}"/>
    <cellStyle name="SAPBEXHLevel3 2 2 3" xfId="9845" xr:uid="{10D55757-B975-4778-B898-9F92CFE4A5BD}"/>
    <cellStyle name="SAPBEXHLevel3 2 2_Summary by Franchise P1B" xfId="7859" xr:uid="{214375C4-24F3-45B4-9076-FF353F70A791}"/>
    <cellStyle name="SAPBEXHLevel3 2 3" xfId="2845" xr:uid="{A7834174-4616-41C0-92E4-C81AD31DDA1A}"/>
    <cellStyle name="SAPBEXHLevel3 2 3 2" xfId="8547" xr:uid="{85406678-D8BD-4782-8690-81CE1313CEEF}"/>
    <cellStyle name="SAPBEXHLevel3 2 3 3" xfId="8349" xr:uid="{9C5FC06F-70DD-48DD-801C-5DDC810299D2}"/>
    <cellStyle name="SAPBEXHLevel3 2 4" xfId="8252" xr:uid="{0FA1A1DE-A5AC-4BC9-8AF2-A7D68DCC7586}"/>
    <cellStyle name="SAPBEXHLevel3 2 4 2" xfId="8786" xr:uid="{FCFA0C94-B1D3-41FC-ADB8-BC72340B3C80}"/>
    <cellStyle name="SAPBEXHLevel3 2 4 3" xfId="8798" xr:uid="{2F219237-D8DC-42EA-ACD4-45F3B6BBA088}"/>
    <cellStyle name="SAPBEXHLevel3 2 5" xfId="8347" xr:uid="{F7E54260-DB26-49EE-9F3E-3EF250588CA2}"/>
    <cellStyle name="SAPBEXHLevel3 2 6" xfId="8710" xr:uid="{36FDCC5F-E4A0-4423-90E2-B9B35F844ABE}"/>
    <cellStyle name="SAPBEXHLevel3 2 7" xfId="8409" xr:uid="{341CEE50-1497-4F6E-9130-608BDC704E92}"/>
    <cellStyle name="SAPBEXHLevel3 2 8" xfId="8444" xr:uid="{0475CE78-634E-4595-9913-5D4214B0140A}"/>
    <cellStyle name="SAPBEXHLevel3 2 9" xfId="8289" xr:uid="{EDA6312B-8D81-416A-9491-D2AD87CCA9F1}"/>
    <cellStyle name="SAPBEXHLevel3 2_Inputs" xfId="7860" xr:uid="{6D73D994-85A9-4A03-BAA8-347621D224A5}"/>
    <cellStyle name="SAPBEXHLevel3 3" xfId="2370" xr:uid="{F2707300-15F2-4332-BB6D-BE753CF6D94B}"/>
    <cellStyle name="SAPBEXHLevel3 3 2" xfId="2847" xr:uid="{980BFB2F-0449-48C6-B46C-122F958BC7AA}"/>
    <cellStyle name="SAPBEXHLevel3 3 2 2" xfId="8545" xr:uid="{AA2A8E5B-D5FB-4E9B-8AE9-533041516D25}"/>
    <cellStyle name="SAPBEXHLevel3 3 2 3" xfId="8752" xr:uid="{720DA96D-398D-4E21-8DCE-0E8667321260}"/>
    <cellStyle name="SAPBEXHLevel3 3 3" xfId="9846" xr:uid="{A29FAD92-F91F-4581-A715-C4958CF9FA9F}"/>
    <cellStyle name="SAPBEXHLevel3 3_Summary by Franchise P1B" xfId="7861" xr:uid="{6B5A4FE4-2C91-411E-9F26-0DCA08B90AE1}"/>
    <cellStyle name="SAPBEXHLevel3 4" xfId="2371" xr:uid="{E5C2A71C-CD33-4AA8-A304-B6E0D64B7ECD}"/>
    <cellStyle name="SAPBEXHLevel3 4 2" xfId="2848" xr:uid="{3E1B0B5D-6ACD-47F9-81B0-0C72936544EF}"/>
    <cellStyle name="SAPBEXHLevel3 4 2 2" xfId="8544" xr:uid="{D389A4B5-D198-41DE-AA0A-10795BBCDFB0}"/>
    <cellStyle name="SAPBEXHLevel3 4 2 3" xfId="8447" xr:uid="{C9883E13-365B-4A4A-A8C9-D7E1CDF430FC}"/>
    <cellStyle name="SAPBEXHLevel3 4 3" xfId="9847" xr:uid="{734F617C-DF0E-4160-844F-CFC4A4E9D26D}"/>
    <cellStyle name="SAPBEXHLevel3 4_Summary by Franchise P1B" xfId="7862" xr:uid="{325BCC81-4298-4757-BC26-A72EE157A802}"/>
    <cellStyle name="SAPBEXHLevel3 5" xfId="2372" xr:uid="{2FAAE9CD-C449-4C81-8A8E-A27FE3BDF2F7}"/>
    <cellStyle name="SAPBEXHLevel3 5 2" xfId="2849" xr:uid="{20D4BAD0-8001-4666-B8A9-038C46D78DDB}"/>
    <cellStyle name="SAPBEXHLevel3 5 2 2" xfId="8543" xr:uid="{A00B75A9-A8BB-4FC5-B394-A3C6E25E4A15}"/>
    <cellStyle name="SAPBEXHLevel3 5 2 3" xfId="8391" xr:uid="{FAAEA0D1-A820-494C-ACF3-482F0B84DFAF}"/>
    <cellStyle name="SAPBEXHLevel3 5 3" xfId="9848" xr:uid="{7BB43FC2-4DD5-4D9E-A722-C001B9D6A6B0}"/>
    <cellStyle name="SAPBEXHLevel3 5_Summary by Franchise P1B" xfId="7863" xr:uid="{9778881C-B028-40C0-896A-AC72E37F0514}"/>
    <cellStyle name="SAPBEXHLevel3 6" xfId="2373" xr:uid="{FC318972-6F61-4B63-9A6C-3EE15833B3B2}"/>
    <cellStyle name="SAPBEXHLevel3 6 2" xfId="2850" xr:uid="{D3E0155B-BE36-4A13-AFCF-E3A85D97EF9E}"/>
    <cellStyle name="SAPBEXHLevel3 6 2 2" xfId="8542" xr:uid="{B1CBF722-AA29-4C05-9734-9085C1863185}"/>
    <cellStyle name="SAPBEXHLevel3 6 2 3" xfId="8427" xr:uid="{D0432FDB-EA6F-4ACE-99B0-25070D2C516F}"/>
    <cellStyle name="SAPBEXHLevel3 6 3" xfId="9849" xr:uid="{69FE7AC4-1070-491D-9562-27F80CD73D85}"/>
    <cellStyle name="SAPBEXHLevel3 6_Summary by Franchise P1B" xfId="7864" xr:uid="{004356C7-F924-4A88-8CC6-C7283314DF02}"/>
    <cellStyle name="SAPBEXHLevel3 7" xfId="2374" xr:uid="{641A164C-ECEA-44B3-95D0-9007D13633BD}"/>
    <cellStyle name="SAPBEXHLevel3 7 2" xfId="2851" xr:uid="{88FC4937-38EC-4620-BD3A-960DEFF0A7A2}"/>
    <cellStyle name="SAPBEXHLevel3 7 2 2" xfId="8541" xr:uid="{0638C576-37E8-4B6F-BFB0-40D5A2895868}"/>
    <cellStyle name="SAPBEXHLevel3 7 2 3" xfId="8302" xr:uid="{5BFADC51-268D-40E7-9A7E-54C9FCE4FEF5}"/>
    <cellStyle name="SAPBEXHLevel3 7 3" xfId="9850" xr:uid="{500767FF-A711-4887-ADFA-C8F18EAACC58}"/>
    <cellStyle name="SAPBEXHLevel3 7_Summary by Franchise P1B" xfId="7865" xr:uid="{EA7C5D8B-1B1F-4E99-B301-79070BA2E209}"/>
    <cellStyle name="SAPBEXHLevel3 8" xfId="2375" xr:uid="{7BAAAA80-7E97-4D93-9DBF-F57BC2C83BB6}"/>
    <cellStyle name="SAPBEXHLevel3 8 2" xfId="2852" xr:uid="{8B9213F2-F54A-4CFF-8093-297C88733312}"/>
    <cellStyle name="SAPBEXHLevel3 8 2 2" xfId="8540" xr:uid="{2CB09008-18C4-42B4-8BBA-F1FBE29C6DB6}"/>
    <cellStyle name="SAPBEXHLevel3 8 2 3" xfId="8390" xr:uid="{7B9AEE99-B156-4F2C-BA1A-9B33EC1EE07F}"/>
    <cellStyle name="SAPBEXHLevel3 8 3" xfId="9851" xr:uid="{68DFD299-BF8E-435A-B566-6BF33B7175BF}"/>
    <cellStyle name="SAPBEXHLevel3 8_Summary by Franchise P1B" xfId="7866" xr:uid="{E8CDC51E-379F-4C8C-8325-C3012509DE15}"/>
    <cellStyle name="SAPBEXHLevel3 9" xfId="2376" xr:uid="{C91FD052-F698-4FDD-BEB3-9267DDAEBA40}"/>
    <cellStyle name="SAPBEXHLevel3 9 2" xfId="2853" xr:uid="{B2ABAD67-F3AC-4728-A3D2-A9F4475620A4}"/>
    <cellStyle name="SAPBEXHLevel3 9 2 2" xfId="8539" xr:uid="{5A7C9132-3870-4D78-870D-A60E73BACE50}"/>
    <cellStyle name="SAPBEXHLevel3 9 2 3" xfId="8728" xr:uid="{8754EE56-56C7-40E5-BE05-A1EA45D35245}"/>
    <cellStyle name="SAPBEXHLevel3 9 3" xfId="9852" xr:uid="{82DC03A9-8CF3-473E-829D-1374788536CB}"/>
    <cellStyle name="SAPBEXHLevel3 9_Summary by Franchise P1B" xfId="7867" xr:uid="{09F376D1-235F-450D-9B47-E7769D88637A}"/>
    <cellStyle name="SAPBEXHLevel3_Inputs" xfId="7868" xr:uid="{64EF5A24-5BCE-45E9-B0E3-D6BB0A3B2794}"/>
    <cellStyle name="SAPBEXHLevel3X" xfId="248" xr:uid="{48030995-2A3B-46C4-819B-A87867738D52}"/>
    <cellStyle name="SAPBEXHLevel3X 10" xfId="2377" xr:uid="{29A6256F-3C09-4C0C-9FBF-F90A656E7619}"/>
    <cellStyle name="SAPBEXHLevel3X 10 2" xfId="2855" xr:uid="{61A15915-BFDD-471D-A29A-B74C3F2E43ED}"/>
    <cellStyle name="SAPBEXHLevel3X 10 2 2" xfId="8537" xr:uid="{CB3BD97D-66A4-403C-95B8-C7423A3E357A}"/>
    <cellStyle name="SAPBEXHLevel3X 10 2 3" xfId="8332" xr:uid="{D98D606D-25A0-496C-ACD5-57B73CFC5CFD}"/>
    <cellStyle name="SAPBEXHLevel3X 10 3" xfId="9854" xr:uid="{CFFC6CDF-EBFF-4645-A616-79B5C6221A90}"/>
    <cellStyle name="SAPBEXHLevel3X 10_Summary by Franchise P1B" xfId="7869" xr:uid="{80D8F698-0E1C-46B8-AD71-386214F6DCA3}"/>
    <cellStyle name="SAPBEXHLevel3X 11" xfId="2854" xr:uid="{53E7BF93-F336-4B63-8FF3-9110A12AAFBD}"/>
    <cellStyle name="SAPBEXHLevel3X 11 2" xfId="8538" xr:uid="{F5D510D1-6AC8-47A9-A1EB-977DED89EEA8}"/>
    <cellStyle name="SAPBEXHLevel3X 11 3" xfId="8301" xr:uid="{1C6D29F5-88EC-4F56-BE08-8B607FB86B86}"/>
    <cellStyle name="SAPBEXHLevel3X 12" xfId="9853" xr:uid="{1242CF23-D2C8-4B6D-ADD1-965C25162E95}"/>
    <cellStyle name="SAPBEXHLevel3X 2" xfId="2378" xr:uid="{336BC8A7-AD87-4DAB-8F7D-832FF662A92E}"/>
    <cellStyle name="SAPBEXHLevel3X 2 2" xfId="2856" xr:uid="{399640DB-F296-48A9-ACF9-F3910EFF4424}"/>
    <cellStyle name="SAPBEXHLevel3X 2 2 2" xfId="8536" xr:uid="{56D2A793-9D71-4DB8-BBBF-D1CA6345CAF9}"/>
    <cellStyle name="SAPBEXHLevel3X 2 2 3" xfId="8389" xr:uid="{48C6C2F8-82D4-4422-BD00-07FF5BFE6623}"/>
    <cellStyle name="SAPBEXHLevel3X 2 3" xfId="9855" xr:uid="{4C921CC4-22D0-4848-B812-6E8C7EBB2643}"/>
    <cellStyle name="SAPBEXHLevel3X 2_Summary by Franchise P1B" xfId="7870" xr:uid="{D3292330-027B-476E-838D-CE729AC52CC0}"/>
    <cellStyle name="SAPBEXHLevel3X 3" xfId="2379" xr:uid="{43AA05E0-F210-46EA-AD90-6174840AF6EF}"/>
    <cellStyle name="SAPBEXHLevel3X 3 2" xfId="2857" xr:uid="{41627157-00DA-4F6E-B6EB-5EEBBC1C91F8}"/>
    <cellStyle name="SAPBEXHLevel3X 3 2 2" xfId="8535" xr:uid="{4534DA33-5D04-4BD7-8C23-DA99C32EBCF9}"/>
    <cellStyle name="SAPBEXHLevel3X 3 2 3" xfId="8727" xr:uid="{F6212E7E-8495-49D9-B5D9-77CAB96D9DC3}"/>
    <cellStyle name="SAPBEXHLevel3X 3 3" xfId="9856" xr:uid="{221E6F27-30E0-4CE2-8054-E4CB9BD023C6}"/>
    <cellStyle name="SAPBEXHLevel3X 3_Summary by Franchise P1B" xfId="7871" xr:uid="{9959ED46-55DE-4241-BF10-BDE78D826A13}"/>
    <cellStyle name="SAPBEXHLevel3X 4" xfId="2380" xr:uid="{BDD31C04-E254-46EA-B0D3-162BBB728AFD}"/>
    <cellStyle name="SAPBEXHLevel3X 4 2" xfId="2858" xr:uid="{77C4D8A5-6F75-4BA1-97A1-7B176AF6E933}"/>
    <cellStyle name="SAPBEXHLevel3X 4 2 2" xfId="8534" xr:uid="{AE264D9E-019B-4ECC-A8F9-073005D67E67}"/>
    <cellStyle name="SAPBEXHLevel3X 4 2 3" xfId="8426" xr:uid="{FBB7FEAF-E1C9-4196-927E-3DAF63AEFECE}"/>
    <cellStyle name="SAPBEXHLevel3X 4 3" xfId="9857" xr:uid="{2AA3788F-0027-4838-9AF3-68724B909802}"/>
    <cellStyle name="SAPBEXHLevel3X 4_Summary by Franchise P1B" xfId="7872" xr:uid="{9E10E1CD-3BD8-466C-804D-EAF13512BA7D}"/>
    <cellStyle name="SAPBEXHLevel3X 5" xfId="2381" xr:uid="{BFD4673C-411F-478E-8B69-7527F9FF2F48}"/>
    <cellStyle name="SAPBEXHLevel3X 5 2" xfId="2859" xr:uid="{4EADCF34-3B2D-4AAD-857F-4EA6A40CDCFD}"/>
    <cellStyle name="SAPBEXHLevel3X 5 2 2" xfId="8533" xr:uid="{FB73566E-F51F-4670-B039-C913D7EEEF7F}"/>
    <cellStyle name="SAPBEXHLevel3X 5 2 3" xfId="8300" xr:uid="{F99D465E-848E-461F-A406-C70B4C6715EF}"/>
    <cellStyle name="SAPBEXHLevel3X 5 3" xfId="9858" xr:uid="{CC434584-8346-4445-B3D1-32DACF9EEB14}"/>
    <cellStyle name="SAPBEXHLevel3X 5_Summary by Franchise P1B" xfId="7873" xr:uid="{1E134D9A-BC72-4DD2-ADDF-6A14B9B15D43}"/>
    <cellStyle name="SAPBEXHLevel3X 6" xfId="2382" xr:uid="{CB48B6D8-551C-46DC-84F2-F3ACCF3CF7BC}"/>
    <cellStyle name="SAPBEXHLevel3X 6 2" xfId="2860" xr:uid="{B1D8C304-699B-4207-999F-B8E3C80732F0}"/>
    <cellStyle name="SAPBEXHLevel3X 6 2 2" xfId="8532" xr:uid="{FA220733-53A4-40DC-B691-27EC9D441DC3}"/>
    <cellStyle name="SAPBEXHLevel3X 6 2 3" xfId="8726" xr:uid="{9472F34F-5DFE-4C7A-A5BF-3C5CD0A03DDB}"/>
    <cellStyle name="SAPBEXHLevel3X 6 3" xfId="9859" xr:uid="{ECC12032-2BB1-4ABA-B1CC-35B3FAC32092}"/>
    <cellStyle name="SAPBEXHLevel3X 6_Summary by Franchise P1B" xfId="7874" xr:uid="{894D3CF5-AA35-4E56-80D7-27B759071FD2}"/>
    <cellStyle name="SAPBEXHLevel3X 7" xfId="2383" xr:uid="{4F9EBC40-F497-49E7-82FF-D96EFE3E4986}"/>
    <cellStyle name="SAPBEXHLevel3X 7 2" xfId="2861" xr:uid="{3DB382A8-FC0E-49B9-BE29-A6B7A0C784A2}"/>
    <cellStyle name="SAPBEXHLevel3X 7 2 2" xfId="8531" xr:uid="{2D10457C-CE4B-4497-A5D6-1165472CB56F}"/>
    <cellStyle name="SAPBEXHLevel3X 7 2 3" xfId="8388" xr:uid="{5CCA84B3-D80E-4370-B9EC-5393A053CBF7}"/>
    <cellStyle name="SAPBEXHLevel3X 7 3" xfId="9860" xr:uid="{EE8B1C2F-E69D-4F27-916A-D288D4DF332F}"/>
    <cellStyle name="SAPBEXHLevel3X 7_Summary by Franchise P1B" xfId="7875" xr:uid="{7A9AC265-78A9-4C7F-AF43-D8076F5EFEB0}"/>
    <cellStyle name="SAPBEXHLevel3X 8" xfId="2384" xr:uid="{4E6BFA5E-25F6-4B2A-8DDC-EBB23C614A3D}"/>
    <cellStyle name="SAPBEXHLevel3X 8 2" xfId="2862" xr:uid="{A4299D1B-6AB6-4695-9E09-925C0E9860B0}"/>
    <cellStyle name="SAPBEXHLevel3X 8 2 2" xfId="8530" xr:uid="{92299057-4C15-4262-8AA5-1B39126D0B6A}"/>
    <cellStyle name="SAPBEXHLevel3X 8 2 3" xfId="8361" xr:uid="{2097E92F-7673-49E0-AD3F-7AE899F54F34}"/>
    <cellStyle name="SAPBEXHLevel3X 8 3" xfId="9861" xr:uid="{DC5C1FF1-3BA5-4725-B40B-F58C8495359A}"/>
    <cellStyle name="SAPBEXHLevel3X 8_Summary by Franchise P1B" xfId="7876" xr:uid="{91972F98-C696-4B92-BDF3-AFD6CD0BA753}"/>
    <cellStyle name="SAPBEXHLevel3X 9" xfId="2385" xr:uid="{5217A7C2-6B54-42A6-A55C-8E027BF073A0}"/>
    <cellStyle name="SAPBEXHLevel3X 9 2" xfId="2863" xr:uid="{CA2969D0-ACA0-44BA-A6DD-AB7F4F5DD430}"/>
    <cellStyle name="SAPBEXHLevel3X 9 2 2" xfId="8529" xr:uid="{5E761850-BCE0-4449-A733-A08AC90CFEC2}"/>
    <cellStyle name="SAPBEXHLevel3X 9 2 3" xfId="8331" xr:uid="{4875A45D-64CA-444D-892A-1BC4A163DA3E}"/>
    <cellStyle name="SAPBEXHLevel3X 9 3" xfId="9862" xr:uid="{8F1EF453-4FEE-4281-89D7-47D98F29B05E}"/>
    <cellStyle name="SAPBEXHLevel3X 9_Summary by Franchise P1B" xfId="7877" xr:uid="{835779F8-C6FA-4614-AEAD-E43E2BB8E733}"/>
    <cellStyle name="SAPBEXHLevel3X_Inputs" xfId="7878" xr:uid="{65007F7D-9F9A-4E1F-85E8-13BFAE7F6CE1}"/>
    <cellStyle name="SAPBEXresData" xfId="249" xr:uid="{C7E77213-DBA9-4749-BDB4-C0C3C8F3D32C}"/>
    <cellStyle name="SAPBEXresData 2" xfId="2864" xr:uid="{8787B058-97FB-40DA-A339-3D7821767616}"/>
    <cellStyle name="SAPBEXresData 2 2" xfId="8528" xr:uid="{D512656F-EB0D-4134-BB49-25F1490E6FFB}"/>
    <cellStyle name="SAPBEXresData 2 3" xfId="8299" xr:uid="{3A4329CC-DA58-4BDC-B923-050BD738D118}"/>
    <cellStyle name="SAPBEXresData_Summary by Franchise P1B" xfId="7879" xr:uid="{D9DCCD90-FEBE-4E9E-A729-DCEC3DAECEBB}"/>
    <cellStyle name="SAPBEXresDataEmph" xfId="250" xr:uid="{79C690BB-57BC-4B48-805B-7E2AF96BABC5}"/>
    <cellStyle name="SAPBEXresDataEmph 2" xfId="2865" xr:uid="{419FC370-4B62-4D2F-A520-105CDD36680B}"/>
    <cellStyle name="SAPBEXresDataEmph 2 2" xfId="8527" xr:uid="{AA7F3EAF-A732-4AF1-9EBC-DDF41D653AB0}"/>
    <cellStyle name="SAPBEXresDataEmph 2 3" xfId="8725" xr:uid="{46DBD671-5B34-4490-A650-10A2099273D3}"/>
    <cellStyle name="SAPBEXresDataEmph_Summary by Franchise P1B" xfId="7880" xr:uid="{0036AA03-B789-4BB2-A399-F9D7CE9F1C1B}"/>
    <cellStyle name="SAPBEXresItem" xfId="251" xr:uid="{8F1047CD-78B0-4B53-A03A-397FF7E4D2A3}"/>
    <cellStyle name="SAPBEXresItem 2" xfId="2866" xr:uid="{20942780-F8C2-42AD-B0CA-0C09C911F8F4}"/>
    <cellStyle name="SAPBEXresItem 2 2" xfId="8526" xr:uid="{B548780E-FB59-4140-B86F-2B2C888A9C03}"/>
    <cellStyle name="SAPBEXresItem 2 3" xfId="8298" xr:uid="{B4321A39-C3F2-487C-839E-C64C717EB68E}"/>
    <cellStyle name="SAPBEXresItem_Summary by Franchise P1B" xfId="7881" xr:uid="{E08E2E5D-4428-41FC-999A-F5009D1EA163}"/>
    <cellStyle name="SAPBEXresItemX" xfId="252" xr:uid="{312E5EAF-248F-408B-B4DD-55A49559EDE3}"/>
    <cellStyle name="SAPBEXresItemX 2" xfId="2867" xr:uid="{EB96B4D7-2774-4241-BCEF-27B5370498E1}"/>
    <cellStyle name="SAPBEXresItemX 2 2" xfId="8525" xr:uid="{C05161B8-44BD-4B09-A757-D1BF3823AA93}"/>
    <cellStyle name="SAPBEXresItemX 2 3" xfId="8425" xr:uid="{BD399CD2-AAF3-4CA8-A5DE-33CC7502A982}"/>
    <cellStyle name="SAPBEXresItemX_Summary by Franchise P1B" xfId="7882" xr:uid="{64044D92-B916-4504-B169-6B904CAB172E}"/>
    <cellStyle name="SAPBEXstdData" xfId="253" xr:uid="{0A321A95-8239-447E-9201-A25AC8E4F292}"/>
    <cellStyle name="SAPBEXstdData 2" xfId="2868" xr:uid="{9017EF65-CA14-41E9-A14E-8C81568E3D73}"/>
    <cellStyle name="SAPBEXstdData 2 2" xfId="8524" xr:uid="{8FBA77D3-0D34-44BE-8E61-5CB13C1F8767}"/>
    <cellStyle name="SAPBEXstdData 2 3" xfId="8387" xr:uid="{3E15CDC0-7118-4916-ACDA-72DE407B7877}"/>
    <cellStyle name="SAPBEXstdData_Summary by Franchise P1B" xfId="7883" xr:uid="{DDEB743A-54DA-4D57-88BF-4C288865BE3A}"/>
    <cellStyle name="SAPBEXstdDataEmph" xfId="254" xr:uid="{8E294CC4-248C-4467-A8C6-34B1EF4F08F1}"/>
    <cellStyle name="SAPBEXstdDataEmph 2" xfId="2869" xr:uid="{AA1161CF-1E13-4E32-AD3C-49CCEE695040}"/>
    <cellStyle name="SAPBEXstdDataEmph 2 2" xfId="8523" xr:uid="{99E153DF-7CCF-48E4-A997-080C389A05BD}"/>
    <cellStyle name="SAPBEXstdDataEmph 2 3" xfId="8724" xr:uid="{DC9C4315-3137-4A3B-BE29-7885D8E829B0}"/>
    <cellStyle name="SAPBEXstdDataEmph_Summary by Franchise P1B" xfId="7884" xr:uid="{48E3BD5C-0E24-4815-B06E-B70F314B935F}"/>
    <cellStyle name="SAPBEXstdItem" xfId="255" xr:uid="{2850BEEE-9B06-4630-8BAE-325B3DDF39A3}"/>
    <cellStyle name="SAPBEXstdItem 10" xfId="2386" xr:uid="{C9FDA358-6583-46AA-B436-18BAEC7D6515}"/>
    <cellStyle name="SAPBEXstdItem 10 2" xfId="2871" xr:uid="{4B41CE9E-925F-4CBC-91D7-5B65FCAD6D97}"/>
    <cellStyle name="SAPBEXstdItem 10 2 2" xfId="8521" xr:uid="{59A6F2F2-FD5F-4296-B5EA-6D3F034A04D3}"/>
    <cellStyle name="SAPBEXstdItem 10 2 3" xfId="8446" xr:uid="{B7364623-0A4F-4F79-AA3D-8AE76ED37296}"/>
    <cellStyle name="SAPBEXstdItem 10 3" xfId="9865" xr:uid="{BF451120-A417-4655-8E56-4D13F1B3DAFE}"/>
    <cellStyle name="SAPBEXstdItem 10_Summary by Franchise P1B" xfId="7885" xr:uid="{06F7B968-75FC-4398-98D5-D2F8EC4AB24C}"/>
    <cellStyle name="SAPBEXstdItem 11" xfId="2870" xr:uid="{2AC71EF0-5500-4075-959A-0B0C89C6D396}"/>
    <cellStyle name="SAPBEXstdItem 11 2" xfId="8522" xr:uid="{42B1805C-00BB-4074-ADE5-6B1638CEBFFF}"/>
    <cellStyle name="SAPBEXstdItem 11 3" xfId="8297" xr:uid="{94461963-1604-4758-862E-78A8359421A2}"/>
    <cellStyle name="SAPBEXstdItem 12" xfId="9864" xr:uid="{F3C01A8D-B067-4D6E-8FE8-69B11C8E5B6B}"/>
    <cellStyle name="SAPBEXstdItem 2" xfId="2387" xr:uid="{C57C742A-86F2-4AFB-85C0-84E9EEA4E242}"/>
    <cellStyle name="SAPBEXstdItem 2 2" xfId="2872" xr:uid="{14C859F1-C7AF-4FBC-AD7E-E36BDD964B00}"/>
    <cellStyle name="SAPBEXstdItem 2 2 2" xfId="8520" xr:uid="{BB2E4E46-07EC-447F-81D8-24AC64B1DB90}"/>
    <cellStyle name="SAPBEXstdItem 2 2 3" xfId="8746" xr:uid="{18E797F0-4CD3-4460-81BA-43304C20E4E5}"/>
    <cellStyle name="SAPBEXstdItem 2 3" xfId="9866" xr:uid="{5E70DC73-E56A-4429-81F5-74430C0442D5}"/>
    <cellStyle name="SAPBEXstdItem 2_Summary by Franchise P1B" xfId="7886" xr:uid="{00BCABDD-C3DB-4082-A8D9-F7E3F1B2187D}"/>
    <cellStyle name="SAPBEXstdItem 3" xfId="2388" xr:uid="{A20255AB-BFF1-4D9F-9299-C8373A6EB493}"/>
    <cellStyle name="SAPBEXstdItem 3 2" xfId="2873" xr:uid="{392773A5-B7D0-4253-9D58-24FDB9497E05}"/>
    <cellStyle name="SAPBEXstdItem 3 2 2" xfId="8519" xr:uid="{9E90FA2C-5EB0-457E-A6C3-0E44B2D68B9C}"/>
    <cellStyle name="SAPBEXstdItem 3 2 3" xfId="8417" xr:uid="{F375F990-5A0C-4567-BB22-4CA7302F632A}"/>
    <cellStyle name="SAPBEXstdItem 3 3" xfId="9867" xr:uid="{04A38CA1-202F-4EA1-92B9-FA29FCD9724A}"/>
    <cellStyle name="SAPBEXstdItem 3_Summary by Franchise P1B" xfId="7887" xr:uid="{C0B0F377-0212-4B75-8504-93AC7DC71358}"/>
    <cellStyle name="SAPBEXstdItem 4" xfId="2389" xr:uid="{43B1DFC0-852E-4FBF-89AF-58C962CC0DBD}"/>
    <cellStyle name="SAPBEXstdItem 4 2" xfId="2874" xr:uid="{F861AD66-8F5B-4EB2-B036-A7167BC70112}"/>
    <cellStyle name="SAPBEXstdItem 4 2 2" xfId="8518" xr:uid="{F2635C78-220F-442D-BA85-5438C8ABDD9D}"/>
    <cellStyle name="SAPBEXstdItem 4 2 3" xfId="8330" xr:uid="{51023AE1-1B05-4A8D-9EAF-641D3F9375B8}"/>
    <cellStyle name="SAPBEXstdItem 4 3" xfId="9868" xr:uid="{9ED828F7-A05F-4EFF-8962-9D758255B6AD}"/>
    <cellStyle name="SAPBEXstdItem 4_Summary by Franchise P1B" xfId="7888" xr:uid="{14AE6709-6F17-450F-B677-4BE4C0623CEC}"/>
    <cellStyle name="SAPBEXstdItem 5" xfId="2390" xr:uid="{E03FBA8A-E30A-4AAF-95BF-168A00EE1FB6}"/>
    <cellStyle name="SAPBEXstdItem 5 2" xfId="2875" xr:uid="{B18985C7-23F9-4B25-9A77-320F4F74F90F}"/>
    <cellStyle name="SAPBEXstdItem 5 2 2" xfId="8517" xr:uid="{AEDB0377-5E50-41E7-8AB7-CFCD9DC9F7A9}"/>
    <cellStyle name="SAPBEXstdItem 5 2 3" xfId="8386" xr:uid="{50B52CEC-64CD-41CB-9A6E-53C4E0C41FEB}"/>
    <cellStyle name="SAPBEXstdItem 5 3" xfId="9869" xr:uid="{C3F584C3-FBDF-4835-A597-0BD6F89C80C8}"/>
    <cellStyle name="SAPBEXstdItem 5_Summary by Franchise P1B" xfId="7889" xr:uid="{FE094851-C996-4E0A-BD98-05DED2578853}"/>
    <cellStyle name="SAPBEXstdItem 6" xfId="2391" xr:uid="{4FBEEDD0-9A94-4E03-B336-176D65A7DB12}"/>
    <cellStyle name="SAPBEXstdItem 6 2" xfId="2876" xr:uid="{EEA5B084-1923-4438-AB02-0983C6A8AB6B}"/>
    <cellStyle name="SAPBEXstdItem 6 2 2" xfId="8516" xr:uid="{D3192AA6-A0D4-4182-B9F7-C2A26D5FB767}"/>
    <cellStyle name="SAPBEXstdItem 6 2 3" xfId="8723" xr:uid="{C7FD1D33-1D85-42A0-B454-17E08AC4546C}"/>
    <cellStyle name="SAPBEXstdItem 6 3" xfId="9870" xr:uid="{06F79EFB-4804-47F2-8FFC-65D6ACA6F7E1}"/>
    <cellStyle name="SAPBEXstdItem 6_Summary by Franchise P1B" xfId="7890" xr:uid="{B91540F5-4FCD-4627-8232-C870C754A4D6}"/>
    <cellStyle name="SAPBEXstdItem 7" xfId="2392" xr:uid="{64AD1EAC-8207-4609-8949-FB8B88365B27}"/>
    <cellStyle name="SAPBEXstdItem 7 2" xfId="2877" xr:uid="{5A792094-E0DB-49DB-A0A2-BF8F6F595E02}"/>
    <cellStyle name="SAPBEXstdItem 7 2 2" xfId="8515" xr:uid="{A7D9724C-09D3-43BA-AC64-BACB847F7B91}"/>
    <cellStyle name="SAPBEXstdItem 7 2 3" xfId="8296" xr:uid="{94608093-CDD9-4F8A-8FA0-0336661CDA80}"/>
    <cellStyle name="SAPBEXstdItem 7 3" xfId="9871" xr:uid="{32423DEA-B094-4E61-8EC6-FB6A042155D2}"/>
    <cellStyle name="SAPBEXstdItem 7_Summary by Franchise P1B" xfId="7891" xr:uid="{735DABCD-AD15-40DB-82E0-8895E3B94D7E}"/>
    <cellStyle name="SAPBEXstdItem 8" xfId="2393" xr:uid="{B0C5EEEF-D52E-4149-B6B5-3916EF333397}"/>
    <cellStyle name="SAPBEXstdItem 8 2" xfId="2878" xr:uid="{64F89ADA-3CE4-441C-8148-3B4CA14A7B97}"/>
    <cellStyle name="SAPBEXstdItem 8 2 2" xfId="8514" xr:uid="{0EDF3155-2E93-44C1-80C0-B80ABC0D0660}"/>
    <cellStyle name="SAPBEXstdItem 8 2 3" xfId="8424" xr:uid="{6F817DAE-6CFC-4262-B498-B9DE2353CA3E}"/>
    <cellStyle name="SAPBEXstdItem 8 3" xfId="9872" xr:uid="{4C3A2B0C-1F00-47CA-A108-E9C5F0B176B1}"/>
    <cellStyle name="SAPBEXstdItem 8_Summary by Franchise P1B" xfId="7892" xr:uid="{060FD834-B394-4D09-B2D4-32244DB2ADAA}"/>
    <cellStyle name="SAPBEXstdItem 9" xfId="2394" xr:uid="{ABE0AC1E-706D-4B3F-955D-318BD2E28ACB}"/>
    <cellStyle name="SAPBEXstdItem 9 2" xfId="2879" xr:uid="{C862CB4D-DB77-464D-8E8A-AF6D0408DACC}"/>
    <cellStyle name="SAPBEXstdItem 9 2 2" xfId="8513" xr:uid="{AB8D816B-6608-4D51-9A21-73F139E91CCE}"/>
    <cellStyle name="SAPBEXstdItem 9 2 3" xfId="8385" xr:uid="{8B385C01-AB6E-4A05-A35D-BABFD209963F}"/>
    <cellStyle name="SAPBEXstdItem 9 3" xfId="9873" xr:uid="{3B097512-5EF7-412F-B909-DBE1744D0DA3}"/>
    <cellStyle name="SAPBEXstdItem 9_Summary by Franchise P1B" xfId="7893" xr:uid="{48784BA2-F448-4860-B867-039DCA838B2C}"/>
    <cellStyle name="SAPBEXstdItem_Inputs" xfId="7894" xr:uid="{090D6695-B6D1-401F-A783-C597A79EFAA8}"/>
    <cellStyle name="SAPBEXstdItemX" xfId="256" xr:uid="{B35DA1A7-88D4-4B70-8429-99A0B291D29B}"/>
    <cellStyle name="SAPBEXstdItemX 10" xfId="2395" xr:uid="{DF4D8442-DC69-4302-BD85-B8512E1C3C4F}"/>
    <cellStyle name="SAPBEXstdItemX 10 2" xfId="2881" xr:uid="{D4506623-7C83-4DFC-803E-51EC2F3C1C88}"/>
    <cellStyle name="SAPBEXstdItemX 10 2 2" xfId="8511" xr:uid="{C2227899-5FB2-454D-97C9-D4D007CB5D06}"/>
    <cellStyle name="SAPBEXstdItemX 10 2 3" xfId="8722" xr:uid="{33D97709-DC72-4719-947D-6A70A3290A57}"/>
    <cellStyle name="SAPBEXstdItemX 10 3" xfId="9875" xr:uid="{C678B092-4D20-43A5-BB20-67A9F0EB20A9}"/>
    <cellStyle name="SAPBEXstdItemX 10_Summary by Franchise P1B" xfId="7895" xr:uid="{D1A51C2A-3928-4C30-B455-5C165B7957FC}"/>
    <cellStyle name="SAPBEXstdItemX 11" xfId="2880" xr:uid="{B01B554A-6C16-4982-9C64-194A0A378D6A}"/>
    <cellStyle name="SAPBEXstdItemX 11 2" xfId="8512" xr:uid="{DB00408D-019E-4214-AB67-76EB0634A35A}"/>
    <cellStyle name="SAPBEXstdItemX 11 3" xfId="8295" xr:uid="{F5B91B41-C04B-4149-A8D3-4042319A6B91}"/>
    <cellStyle name="SAPBEXstdItemX 12" xfId="9874" xr:uid="{9874C3E3-94F0-45B2-B193-4C3BD84D833D}"/>
    <cellStyle name="SAPBEXstdItemX 2" xfId="2396" xr:uid="{F178BC4F-4673-4AAE-BBE5-3456CBA4F4CA}"/>
    <cellStyle name="SAPBEXstdItemX 2 2" xfId="2882" xr:uid="{0320A1B9-44DA-4809-A75E-45096B641E84}"/>
    <cellStyle name="SAPBEXstdItemX 2 2 2" xfId="8510" xr:uid="{BBAC898E-3CBD-4217-BBB0-96D2DDC7C9C5}"/>
    <cellStyle name="SAPBEXstdItemX 2 2 3" xfId="8384" xr:uid="{A0D70C18-DCE4-4255-9DF5-2679C43DE3C7}"/>
    <cellStyle name="SAPBEXstdItemX 2 3" xfId="9876" xr:uid="{C1D6D2ED-DECA-4246-A60D-278964A821C4}"/>
    <cellStyle name="SAPBEXstdItemX 2_Summary by Franchise P1B" xfId="7896" xr:uid="{280FB1C6-15AA-432C-ACBA-5B51627EA6BA}"/>
    <cellStyle name="SAPBEXstdItemX 3" xfId="2397" xr:uid="{209ADAAF-FF72-4551-9B39-29CC5559D52F}"/>
    <cellStyle name="SAPBEXstdItemX 3 2" xfId="2883" xr:uid="{E4045A4F-53A8-4652-A345-A46DDA0E0615}"/>
    <cellStyle name="SAPBEXstdItemX 3 2 2" xfId="8509" xr:uid="{96BD05D7-BE0F-4027-887F-A692430ABB8F}"/>
    <cellStyle name="SAPBEXstdItemX 3 2 3" xfId="8329" xr:uid="{5D79E573-10D8-42B7-8478-3F8294ABE873}"/>
    <cellStyle name="SAPBEXstdItemX 3 3" xfId="9877" xr:uid="{621FC875-EDBA-411F-B35D-643D0333B2FB}"/>
    <cellStyle name="SAPBEXstdItemX 3_Summary by Franchise P1B" xfId="7897" xr:uid="{FB8033BF-7D09-4C1D-BA73-134CD0A72D2D}"/>
    <cellStyle name="SAPBEXstdItemX 4" xfId="2398" xr:uid="{72FB841A-E126-4557-869E-14B846DB3173}"/>
    <cellStyle name="SAPBEXstdItemX 4 2" xfId="2884" xr:uid="{05AA3586-521A-462D-A8B7-66D4F6FB8165}"/>
    <cellStyle name="SAPBEXstdItemX 4 2 2" xfId="8508" xr:uid="{4721A1A4-9DB0-4DC3-93E0-7D073B17AF6F}"/>
    <cellStyle name="SAPBEXstdItemX 4 2 3" xfId="8294" xr:uid="{0F5088C2-1604-4F9F-8364-6FE9FAE874EE}"/>
    <cellStyle name="SAPBEXstdItemX 4 3" xfId="9878" xr:uid="{9E2CF7A5-557D-498A-A603-6F789FC04F28}"/>
    <cellStyle name="SAPBEXstdItemX 4_Summary by Franchise P1B" xfId="7898" xr:uid="{248AE200-8079-4865-B669-632FD89885BB}"/>
    <cellStyle name="SAPBEXstdItemX 5" xfId="2399" xr:uid="{6487F79F-4A68-4104-BC05-06C79296D3DF}"/>
    <cellStyle name="SAPBEXstdItemX 5 2" xfId="2885" xr:uid="{6A1E31A9-5B0E-4DDB-87BD-5B6B4F1B5C50}"/>
    <cellStyle name="SAPBEXstdItemX 5 2 2" xfId="8507" xr:uid="{37F702F2-C46C-44EF-891E-0B10C9F821B0}"/>
    <cellStyle name="SAPBEXstdItemX 5 2 3" xfId="8721" xr:uid="{9C5C0FC7-1642-4FD2-B3E6-1CFA597D871A}"/>
    <cellStyle name="SAPBEXstdItemX 5 3" xfId="9879" xr:uid="{855B3C57-890F-4F0C-9B9F-2F9F1829DD5B}"/>
    <cellStyle name="SAPBEXstdItemX 5_Summary by Franchise P1B" xfId="7899" xr:uid="{650ABA50-A4D3-4C56-AB0D-061D50B860FF}"/>
    <cellStyle name="SAPBEXstdItemX 6" xfId="2400" xr:uid="{CEE83378-16DB-4DB4-A5CB-B37669526E15}"/>
    <cellStyle name="SAPBEXstdItemX 6 2" xfId="2886" xr:uid="{4C412FBC-375A-48D6-8565-00B15813CA5E}"/>
    <cellStyle name="SAPBEXstdItemX 6 2 2" xfId="8506" xr:uid="{7531DC1B-8E85-45E4-B19F-2A663DA86F75}"/>
    <cellStyle name="SAPBEXstdItemX 6 2 3" xfId="8383" xr:uid="{DFB854E7-CBAB-4C4F-B7A1-3E9B0763A4FF}"/>
    <cellStyle name="SAPBEXstdItemX 6 3" xfId="9880" xr:uid="{430105D6-2119-4EC7-832B-DF4473D48495}"/>
    <cellStyle name="SAPBEXstdItemX 6_Summary by Franchise P1B" xfId="7900" xr:uid="{7AEBC9E9-37D8-4519-B52A-7A2D00110985}"/>
    <cellStyle name="SAPBEXstdItemX 7" xfId="2401" xr:uid="{E1B7533F-ABB0-4C6C-A8B8-56DD14DF9680}"/>
    <cellStyle name="SAPBEXstdItemX 7 2" xfId="2887" xr:uid="{7C41A05F-262B-4679-977A-292F7155AB21}"/>
    <cellStyle name="SAPBEXstdItemX 7 2 2" xfId="8505" xr:uid="{4B56476A-FBBC-4276-89D5-FACBBEB361D7}"/>
    <cellStyle name="SAPBEXstdItemX 7 2 3" xfId="8423" xr:uid="{C11F77D0-C1C7-43E4-A899-311D2A25E9D5}"/>
    <cellStyle name="SAPBEXstdItemX 7 3" xfId="9881" xr:uid="{589101BF-9186-41D9-8AB2-EB0EE7401FDE}"/>
    <cellStyle name="SAPBEXstdItemX 7_Summary by Franchise P1B" xfId="7901" xr:uid="{05B8AE6C-AD37-4A39-827C-CB8EDA783E29}"/>
    <cellStyle name="SAPBEXstdItemX 8" xfId="2402" xr:uid="{33484D9E-2574-4843-9B59-E83A4788A077}"/>
    <cellStyle name="SAPBEXstdItemX 8 2" xfId="2888" xr:uid="{0857E35F-C956-42F2-9BF6-CDFA90A8BEBB}"/>
    <cellStyle name="SAPBEXstdItemX 8 2 2" xfId="8504" xr:uid="{93459B75-551E-4B01-B887-9EAABD8105B7}"/>
    <cellStyle name="SAPBEXstdItemX 8 2 3" xfId="8293" xr:uid="{717850D0-2C02-4A29-B78B-FEC7E412D22B}"/>
    <cellStyle name="SAPBEXstdItemX 8 3" xfId="9882" xr:uid="{013FC774-0FF0-453A-B273-634AD346FB6F}"/>
    <cellStyle name="SAPBEXstdItemX 8_Summary by Franchise P1B" xfId="7902" xr:uid="{E03FACD5-6AAE-4EE8-BC4D-CE6E11F49BBD}"/>
    <cellStyle name="SAPBEXstdItemX 9" xfId="2403" xr:uid="{851138C1-9B2B-4E48-B545-22CF460C1538}"/>
    <cellStyle name="SAPBEXstdItemX 9 2" xfId="2889" xr:uid="{1DC1F755-8617-4CEF-A19B-52C72F39AAE4}"/>
    <cellStyle name="SAPBEXstdItemX 9 2 2" xfId="8503" xr:uid="{334A4165-AAD1-42FE-9B4F-1ABDCE05EA82}"/>
    <cellStyle name="SAPBEXstdItemX 9 2 3" xfId="8720" xr:uid="{14E3BB07-1BC5-4F0A-A1B7-65EAFD7B3BA1}"/>
    <cellStyle name="SAPBEXstdItemX 9 3" xfId="9883" xr:uid="{D7F95CDE-3E79-419F-892E-7E8FA2EFB912}"/>
    <cellStyle name="SAPBEXstdItemX 9_Summary by Franchise P1B" xfId="7903" xr:uid="{416E1F04-E661-4433-B8BA-CC88BFF6C022}"/>
    <cellStyle name="SAPBEXstdItemX_Inputs" xfId="7904" xr:uid="{1D60B310-CF71-4193-9443-FA7F14498201}"/>
    <cellStyle name="SAPBEXtitle" xfId="257" xr:uid="{5376A151-9C73-47ED-B627-59881DA49155}"/>
    <cellStyle name="SAPBEXtitle 2" xfId="2404" xr:uid="{481A5628-C4DE-44EE-ABCD-6218EE4BD5B3}"/>
    <cellStyle name="SAPBEXtitle 2 2" xfId="9885" xr:uid="{215DC3F0-AD25-4283-88EF-D6FD905930E9}"/>
    <cellStyle name="SAPBEXtitle 3" xfId="9884" xr:uid="{484C025F-4650-45A7-B363-A2DA5D930EB5}"/>
    <cellStyle name="SAPBEXtitle_Inputs" xfId="7905" xr:uid="{3EE2116F-5170-4ED4-BDCA-71A80DAF7682}"/>
    <cellStyle name="SAPBEXundefined" xfId="258" xr:uid="{DF9659B1-DC7D-47CF-8D07-7DE6E433CCD4}"/>
    <cellStyle name="SAPBEXundefined 2" xfId="2890" xr:uid="{DCCA5999-E79A-45B5-B660-64A427BF594A}"/>
    <cellStyle name="SAPBEXundefined 2 2" xfId="8502" xr:uid="{9AA0235A-7FFD-46BD-B55A-C11746F73C5E}"/>
    <cellStyle name="SAPBEXundefined 2 3" xfId="8382" xr:uid="{30130DC2-E319-4FAE-B2ED-90013F34CCCD}"/>
    <cellStyle name="SAPBEXundefined_Summary by Franchise P1B" xfId="7906" xr:uid="{F5C48682-3B91-4377-9124-6A826D824855}"/>
    <cellStyle name="scenario" xfId="7907" xr:uid="{6D3C855E-8662-4098-942F-EE5487E8B8D4}"/>
    <cellStyle name="Schlecht" xfId="259" xr:uid="{FF404FFE-A01A-4C5E-907D-9070DE20792B}"/>
    <cellStyle name="Schlecht 2" xfId="9886" xr:uid="{394F188F-756D-4E5D-92DB-77F937903369}"/>
    <cellStyle name="ScripFactor" xfId="7908" xr:uid="{026DA92C-E142-478D-BEC6-984C55C9E226}"/>
    <cellStyle name="SectionHeading" xfId="7909" xr:uid="{05062A43-5FE0-4DEA-90DA-633EFEAFB5B8}"/>
    <cellStyle name="Shaded" xfId="7910" xr:uid="{D8E74C4D-7552-43EB-9D47-5D30FF67EDB5}"/>
    <cellStyle name="Shading" xfId="7911" xr:uid="{6C8E557C-1F85-42C6-8299-D0B1FC37AD69}"/>
    <cellStyle name="Shares" xfId="7912" xr:uid="{0EB508F8-F7FE-4D62-8D4B-B1FEF9A3EDCA}"/>
    <cellStyle name="Sheetmult" xfId="7913" xr:uid="{B6A9E95A-679A-4A0C-BDF8-0F9A2CD0EE64}"/>
    <cellStyle name="Shtmultx" xfId="7914" xr:uid="{246B83CD-7CB6-4858-A80C-59B8D9A03CE5}"/>
    <cellStyle name="Single Accounting" xfId="7915" xr:uid="{3238C1AD-DB7C-40F5-9DD3-BC4F171DD0F9}"/>
    <cellStyle name="Size10Pt" xfId="7916" xr:uid="{4CE06398-BF5A-42D5-BD58-8A2F1D677675}"/>
    <cellStyle name="Size12Pt" xfId="7917" xr:uid="{B5712FD9-D736-49F2-94BC-E0764003FC85}"/>
    <cellStyle name="SSComma0" xfId="7918" xr:uid="{2D29FA21-9849-482E-A541-97C78F97CD6D}"/>
    <cellStyle name="SSComma2" xfId="7919" xr:uid="{C614D1D7-13D5-4483-99CF-79116A1EBA3E}"/>
    <cellStyle name="SSDecs3" xfId="7920" xr:uid="{B77C2BFF-267B-4264-B57E-88BC46C5051D}"/>
    <cellStyle name="SSDflt" xfId="7921" xr:uid="{901AFB5D-257F-417C-8101-7AB76ACAFDCF}"/>
    <cellStyle name="SSDfltPct" xfId="7922" xr:uid="{9C5772DC-7518-4351-BBF3-D0D833C32184}"/>
    <cellStyle name="SSDfltPct0" xfId="7923" xr:uid="{3E075423-6C62-441F-839F-B84A5DBECB39}"/>
    <cellStyle name="SSFixed2" xfId="7924" xr:uid="{FCA15291-9A11-4039-B0C8-486772164896}"/>
    <cellStyle name="ssp " xfId="7925" xr:uid="{73182702-ED70-40E7-A4B8-595CD1178759}"/>
    <cellStyle name="Standard" xfId="7926" xr:uid="{96E158AB-8B54-450C-8388-A6685FA0E269}"/>
    <cellStyle name="Standard 2" xfId="2405" xr:uid="{4F67CB2F-F38C-4332-A170-92025F10BB75}"/>
    <cellStyle name="Standard 2 2" xfId="9887" xr:uid="{D159BC2D-D96E-40D9-952D-DC6E085A6EE9}"/>
    <cellStyle name="Standard 3" xfId="7927" xr:uid="{BCD6226D-D9AE-4211-8C86-FC9943F521F5}"/>
    <cellStyle name="Standard_Inputs" xfId="7928" xr:uid="{E9A3731A-FB53-4075-915D-A246A3C0B802}"/>
    <cellStyle name="Stil 1" xfId="260" xr:uid="{E3DA2503-77ED-4FC3-96B6-636A53034AB3}"/>
    <cellStyle name="Stil 1 2" xfId="9888" xr:uid="{B8F969FC-6618-42DA-9BC3-FD14BDA98716}"/>
    <cellStyle name="Strange" xfId="7929" xr:uid="{990DDEEE-0731-4FE9-8AB1-95F1D311472F}"/>
    <cellStyle name="Style 1" xfId="261" xr:uid="{28B342D3-4843-459C-BE44-EF81413DD14E}"/>
    <cellStyle name="Style 1 10" xfId="2406" xr:uid="{62E97ACA-E365-4A86-B463-14EF83F2B968}"/>
    <cellStyle name="Style 1 10 2" xfId="7930" xr:uid="{CA70AE28-091A-4754-BF2B-F34C0C06FF61}"/>
    <cellStyle name="Style 1 10 3" xfId="9890" xr:uid="{53BF136F-8F6F-40C4-8037-C0EAB400681D}"/>
    <cellStyle name="Style 1 10_Inputs" xfId="7931" xr:uid="{63C30F4B-EC2B-42C0-8E61-9F93F23E94FD}"/>
    <cellStyle name="Style 1 11" xfId="2407" xr:uid="{59EAFE65-D391-4A84-A2D0-DD6DE30B2330}"/>
    <cellStyle name="Style 1 11 2" xfId="7932" xr:uid="{27BE4B02-4230-475C-AAC1-7799F71D3FA1}"/>
    <cellStyle name="Style 1 11 3" xfId="9891" xr:uid="{4A975A0E-D52B-440A-8EAC-2CF415545298}"/>
    <cellStyle name="Style 1 11_Inputs" xfId="7933" xr:uid="{E67020A7-6E79-4457-8483-A0FF18C282F0}"/>
    <cellStyle name="Style 1 12" xfId="2408" xr:uid="{38AB53F4-2FD2-42D4-BD87-58EDFE355315}"/>
    <cellStyle name="Style 1 12 2" xfId="7934" xr:uid="{A851439B-B27F-4772-AFF1-C54E4588B944}"/>
    <cellStyle name="Style 1 12 3" xfId="9892" xr:uid="{153EB522-3B5A-4BB1-A9A8-F951D90F1038}"/>
    <cellStyle name="Style 1 12_Inputs" xfId="7935" xr:uid="{E2389734-3DED-4DCD-A6E2-B458D67D581B}"/>
    <cellStyle name="Style 1 13" xfId="2409" xr:uid="{D3487B10-4487-4B3C-8660-57A9F4AC5AAF}"/>
    <cellStyle name="Style 1 13 2" xfId="7936" xr:uid="{B11C9458-F348-4060-ADF2-35614C205206}"/>
    <cellStyle name="Style 1 13 3" xfId="9893" xr:uid="{4BE3511D-CD0E-41F2-9ADC-11801032D75D}"/>
    <cellStyle name="Style 1 13_Inputs" xfId="7937" xr:uid="{497DF49C-5596-413D-A4C5-26900E603F07}"/>
    <cellStyle name="Style 1 14" xfId="2410" xr:uid="{19EFC0C6-E514-4971-B124-2F7DA3AE371F}"/>
    <cellStyle name="Style 1 14 2" xfId="7938" xr:uid="{BEB34489-F57F-49F5-8298-17677F4C8C2C}"/>
    <cellStyle name="Style 1 14 3" xfId="9894" xr:uid="{1786D825-8DE0-4C15-94DC-B354CA9FCDCF}"/>
    <cellStyle name="Style 1 14_Inputs" xfId="7939" xr:uid="{18242D15-FBC2-4063-B25F-79DFB22BB396}"/>
    <cellStyle name="Style 1 15" xfId="2411" xr:uid="{17E3F353-2F9F-47BA-9C90-BB2DF6C3921C}"/>
    <cellStyle name="Style 1 15 2" xfId="7940" xr:uid="{0ACD1ED7-AC99-40BB-93FD-089E486198BE}"/>
    <cellStyle name="Style 1 15 3" xfId="9895" xr:uid="{3BEA583F-2B71-4D0A-B948-D2071DAA5941}"/>
    <cellStyle name="Style 1 15_Inputs" xfId="7941" xr:uid="{9AC4F13D-B76F-4123-98B9-34E1389383BC}"/>
    <cellStyle name="Style 1 16" xfId="2412" xr:uid="{5CBD1492-8F80-4BC9-A90D-559EC531E2B1}"/>
    <cellStyle name="Style 1 16 2" xfId="7942" xr:uid="{11BC3BDB-10C4-40CD-B389-94CD232BF09D}"/>
    <cellStyle name="Style 1 16 3" xfId="9896" xr:uid="{620EA5A7-7A1B-4F53-8E76-C3CABC2CEC58}"/>
    <cellStyle name="Style 1 16_Inputs" xfId="7943" xr:uid="{DF7D20E5-252A-4E98-8F50-1CEC74FA60F9}"/>
    <cellStyle name="Style 1 17" xfId="2413" xr:uid="{6069CCA4-F180-4996-A4CC-3E4DE4248B51}"/>
    <cellStyle name="Style 1 17 2" xfId="7944" xr:uid="{4B8699F0-BBD3-452E-846B-08B05F088149}"/>
    <cellStyle name="Style 1 17 3" xfId="9897" xr:uid="{45949D5D-6706-4504-86A6-939E302ED749}"/>
    <cellStyle name="Style 1 17_Inputs" xfId="7945" xr:uid="{CD6122A5-087D-4B53-9743-6AFB531BFA59}"/>
    <cellStyle name="Style 1 18" xfId="2414" xr:uid="{6E1D480B-3343-4A0F-90CB-B9D43039AA7E}"/>
    <cellStyle name="Style 1 18 2" xfId="7946" xr:uid="{540A36B0-4E08-476D-933B-214F53F22229}"/>
    <cellStyle name="Style 1 18 3" xfId="9898" xr:uid="{B4D69F2A-BC87-4078-B569-2DED0D4E5D9A}"/>
    <cellStyle name="Style 1 18_Inputs" xfId="7947" xr:uid="{E0E58E00-8CB1-4132-A83B-14D28F7E1EFC}"/>
    <cellStyle name="Style 1 19" xfId="2415" xr:uid="{7D0029E5-A80F-4F73-A065-9822398A0A0B}"/>
    <cellStyle name="Style 1 19 2" xfId="7948" xr:uid="{FE77194D-E7A8-455A-BEB0-EF627AC1C148}"/>
    <cellStyle name="Style 1 19 3" xfId="9899" xr:uid="{70B19BE9-D384-4FC3-AD3B-28F7E65EBB8E}"/>
    <cellStyle name="Style 1 19_Inputs" xfId="7949" xr:uid="{43F00F29-4B3A-4075-954F-5A5EE14A5B54}"/>
    <cellStyle name="Style 1 2" xfId="2416" xr:uid="{20C5AF02-EB06-4A72-B2FD-EBCCBB252F2B}"/>
    <cellStyle name="Style 1 2 2" xfId="7950" xr:uid="{CE56AC1A-16D1-4A46-9A33-C1B7048BD7B7}"/>
    <cellStyle name="Style 1 2 3" xfId="9900" xr:uid="{73824C16-B244-4FFE-B392-DA47F6AD7D85}"/>
    <cellStyle name="Style 1 2_Inputs" xfId="7951" xr:uid="{ADC31915-3F35-4DDD-B16B-4B163093D368}"/>
    <cellStyle name="Style 1 20" xfId="2417" xr:uid="{5D588EA0-3FD9-4CB7-BA57-C76657FD21A5}"/>
    <cellStyle name="Style 1 20 2" xfId="7952" xr:uid="{A0F116B9-90E9-4947-BD9D-ABD11095D5A2}"/>
    <cellStyle name="Style 1 20 3" xfId="9901" xr:uid="{89F5C0EA-724D-4E74-A76F-0120AF08C5AF}"/>
    <cellStyle name="Style 1 20_Inputs" xfId="7953" xr:uid="{C28673D3-8C81-44D0-B868-6F5EDC12C510}"/>
    <cellStyle name="Style 1 21" xfId="2418" xr:uid="{F55802AF-35F8-486D-B89B-7CA3CF6F4C0B}"/>
    <cellStyle name="Style 1 21 2" xfId="7954" xr:uid="{8CB9F6D3-84CB-4A28-9F7A-CECA72A81469}"/>
    <cellStyle name="Style 1 21 3" xfId="9902" xr:uid="{F233861F-E56B-426C-B944-0D04C25336A7}"/>
    <cellStyle name="Style 1 21_Inputs" xfId="7955" xr:uid="{23E7052D-B341-4CF2-9A64-E90C2E0C8F9C}"/>
    <cellStyle name="Style 1 22" xfId="2419" xr:uid="{5B542145-D4D1-4070-9C1E-EEF9C0FBC28E}"/>
    <cellStyle name="Style 1 22 2" xfId="7956" xr:uid="{D04FCA90-D7A9-414F-B139-48A5A391C075}"/>
    <cellStyle name="Style 1 22 3" xfId="9903" xr:uid="{0FE272C6-6306-45E7-BC43-1B9FE246E183}"/>
    <cellStyle name="Style 1 22_Inputs" xfId="7957" xr:uid="{230509BA-100F-4B62-8A3E-7FD27E0E2260}"/>
    <cellStyle name="Style 1 23" xfId="2420" xr:uid="{426E7310-187D-4E06-A287-4321E5556CC2}"/>
    <cellStyle name="Style 1 23 2" xfId="7958" xr:uid="{A4D4304A-1DD0-45A8-AC59-739170AF3FFB}"/>
    <cellStyle name="Style 1 23 3" xfId="9904" xr:uid="{F4A3517F-C1B1-42FE-803B-D2D0859D9E96}"/>
    <cellStyle name="Style 1 23_Inputs" xfId="7959" xr:uid="{ADBFB885-0ABC-4B6B-893D-C21F1570587D}"/>
    <cellStyle name="Style 1 24" xfId="2421" xr:uid="{A1FE34CC-5E37-4BD6-8CEF-D16DFF7A8F02}"/>
    <cellStyle name="Style 1 24 2" xfId="7960" xr:uid="{9C28B16E-6ABF-467B-ADB5-773DF01FE25A}"/>
    <cellStyle name="Style 1 24 3" xfId="9905" xr:uid="{59AAEB77-8082-4680-A661-99EE994CB710}"/>
    <cellStyle name="Style 1 24_Inputs" xfId="7961" xr:uid="{FFE32CF8-C800-46B6-A115-3BA64690318F}"/>
    <cellStyle name="Style 1 25" xfId="2422" xr:uid="{B75691CA-0B1D-4AA7-99E1-B61F45ABEC11}"/>
    <cellStyle name="Style 1 25 2" xfId="7962" xr:uid="{DA5CA8D7-5113-4B46-9ABE-8A13A95B4394}"/>
    <cellStyle name="Style 1 25 3" xfId="9906" xr:uid="{6EE43A40-C839-4E4D-BACF-6075AB4C47ED}"/>
    <cellStyle name="Style 1 25_Inputs" xfId="7963" xr:uid="{E965C966-4215-43D2-8C13-72E070042FFC}"/>
    <cellStyle name="Style 1 26" xfId="2423" xr:uid="{2E076269-F8FE-4AD4-A573-04E3C7FA1942}"/>
    <cellStyle name="Style 1 26 2" xfId="7964" xr:uid="{BAA60B4C-4C8F-4969-A395-94F7C73B55E2}"/>
    <cellStyle name="Style 1 26 3" xfId="9907" xr:uid="{E3F3C7CE-AAD5-4D82-AB7E-6851EDD943D2}"/>
    <cellStyle name="Style 1 26_Inputs" xfId="7965" xr:uid="{8A151FF2-D391-4C89-9AF8-F7C5845EAB35}"/>
    <cellStyle name="Style 1 27" xfId="2424" xr:uid="{73C87A78-50F7-4A57-ADAD-636520E17413}"/>
    <cellStyle name="Style 1 27 2" xfId="7966" xr:uid="{F70E61DD-68F3-4685-B94E-915F14FA0FDE}"/>
    <cellStyle name="Style 1 27 3" xfId="9908" xr:uid="{527EDBAD-3386-4238-A492-08098F35C7E1}"/>
    <cellStyle name="Style 1 27_Inputs" xfId="7967" xr:uid="{A2DED6DD-C214-431A-BF83-E28A9A9CC116}"/>
    <cellStyle name="Style 1 28" xfId="2425" xr:uid="{0A7D295B-0077-42A5-9547-9A479C59E28E}"/>
    <cellStyle name="Style 1 28 2" xfId="7968" xr:uid="{506BCE66-B341-4253-84D3-20A36F119827}"/>
    <cellStyle name="Style 1 28 3" xfId="9909" xr:uid="{DBCEAE37-E6F4-40FD-AB77-BDE362305CFC}"/>
    <cellStyle name="Style 1 28_Inputs" xfId="7969" xr:uid="{0571D793-BCE9-459A-95A6-47F88B903350}"/>
    <cellStyle name="Style 1 29" xfId="2426" xr:uid="{6CEA51CC-4B27-4AFC-906E-00AFCA2F755C}"/>
    <cellStyle name="Style 1 29 2" xfId="7970" xr:uid="{2980D9A6-A635-4AFB-B3BE-B0738EB11569}"/>
    <cellStyle name="Style 1 29 3" xfId="9910" xr:uid="{A577B6E3-EFCA-4910-844C-15837065A4D3}"/>
    <cellStyle name="Style 1 29_Inputs" xfId="7971" xr:uid="{4C2192AC-B469-493F-ACF2-6A75A38CC4E2}"/>
    <cellStyle name="Style 1 3" xfId="2427" xr:uid="{3CD880FB-5520-4C08-B6FB-15A52447FF18}"/>
    <cellStyle name="Style 1 3 2" xfId="7972" xr:uid="{D0A3483D-C547-4E5A-924A-E7C24F45487F}"/>
    <cellStyle name="Style 1 3 3" xfId="9911" xr:uid="{E95A81A8-3231-43DA-9256-D43FE2B0D211}"/>
    <cellStyle name="Style 1 3_Inputs" xfId="7973" xr:uid="{40D2E4B4-D0A9-4202-AD10-3431E92EA934}"/>
    <cellStyle name="Style 1 30" xfId="2428" xr:uid="{55A04885-1C78-4630-BD59-837A426AD4EC}"/>
    <cellStyle name="Style 1 30 2" xfId="7974" xr:uid="{CFDC774E-AB88-4F5E-9AEE-3228F714CDE2}"/>
    <cellStyle name="Style 1 30 3" xfId="9912" xr:uid="{D89629E5-739F-463C-B90D-8C9CEE59DC31}"/>
    <cellStyle name="Style 1 30_Inputs" xfId="7975" xr:uid="{B205B668-A6AD-44D2-9887-EBA75119DEF9}"/>
    <cellStyle name="Style 1 31" xfId="2429" xr:uid="{A0C4D7B9-0427-4EE0-8432-ACEF8FFD9AB6}"/>
    <cellStyle name="Style 1 31 2" xfId="7976" xr:uid="{8C1C6868-1A6B-47DF-9F3F-DEBC581975DA}"/>
    <cellStyle name="Style 1 31 3" xfId="9913" xr:uid="{85F8B26B-BF73-411B-A5AB-1FA399B7C85E}"/>
    <cellStyle name="Style 1 31_Inputs" xfId="7977" xr:uid="{D4B600BE-DCDE-434F-9B51-3A4668E750C1}"/>
    <cellStyle name="Style 1 32" xfId="2430" xr:uid="{C124975C-B14E-42F9-8704-5D2D83760644}"/>
    <cellStyle name="Style 1 32 2" xfId="7978" xr:uid="{2BB9265F-513B-4AFB-AFC9-08E43074A994}"/>
    <cellStyle name="Style 1 32 3" xfId="9914" xr:uid="{3E3FF1BD-836D-4DC1-A557-4BBA3B7BA11C}"/>
    <cellStyle name="Style 1 32_Inputs" xfId="7979" xr:uid="{B2870653-BEE5-4D39-9406-C617FBF93B09}"/>
    <cellStyle name="Style 1 33" xfId="7980" xr:uid="{4D2A6C23-E703-4E76-A454-83857C460383}"/>
    <cellStyle name="Style 1 34" xfId="9889" xr:uid="{C6CCE219-BC99-4BD2-94D5-4AA067B75DFD}"/>
    <cellStyle name="Style 1 35" xfId="9991" xr:uid="{C30A2DFA-0345-4B1B-B1A0-77278A0824B2}"/>
    <cellStyle name="Style 1 36" xfId="9745" xr:uid="{63C60075-5E31-45E2-BF20-8AAE34909A25}"/>
    <cellStyle name="Style 1 37" xfId="9992" xr:uid="{4F3F9C12-F571-4FE5-A5DE-FC3C8E9664FE}"/>
    <cellStyle name="Style 1 38" xfId="10035" xr:uid="{94E0B165-1EF8-4F16-AAD0-45C1326FCB90}"/>
    <cellStyle name="Style 1 39" xfId="10008" xr:uid="{DA113630-7B96-4203-B3DE-F470487AF234}"/>
    <cellStyle name="Style 1 4" xfId="2431" xr:uid="{4A0AE937-C816-4004-AE3A-63C77E16260F}"/>
    <cellStyle name="Style 1 4 2" xfId="7981" xr:uid="{1CD9B6CF-3295-46BD-ABA5-0DBF7D4ECCBD}"/>
    <cellStyle name="Style 1 4 3" xfId="9915" xr:uid="{C8C595D4-5524-4A26-B8DE-F41E9E5B4B04}"/>
    <cellStyle name="Style 1 4_Inputs" xfId="7982" xr:uid="{4CB02CC5-E014-4972-9E04-6F999A254E80}"/>
    <cellStyle name="Style 1 40" xfId="10036" xr:uid="{110BD59D-D4FD-4B04-96E6-42C03CBFE4B7}"/>
    <cellStyle name="Style 1 41" xfId="10007" xr:uid="{45D304A5-DA10-42D7-ADB0-55439E7AFD3B}"/>
    <cellStyle name="Style 1 5" xfId="2432" xr:uid="{55F895BF-835C-4BCD-A6B3-E35DC7660B63}"/>
    <cellStyle name="Style 1 5 2" xfId="7983" xr:uid="{7E758C89-8153-4B2D-81D2-AC25CF5C4A16}"/>
    <cellStyle name="Style 1 5 3" xfId="9916" xr:uid="{5072EC7B-8312-45AD-B737-8833C3539CE4}"/>
    <cellStyle name="Style 1 5_Inputs" xfId="7984" xr:uid="{D535E4B7-4858-46A5-9A24-D9F8BD2DC2EF}"/>
    <cellStyle name="Style 1 6" xfId="2433" xr:uid="{5ED7B2D2-4835-44B6-BC3F-66DD11FC365D}"/>
    <cellStyle name="Style 1 6 2" xfId="7985" xr:uid="{EDFF1DE0-FF6F-42C2-A027-05E19330ADF3}"/>
    <cellStyle name="Style 1 6 3" xfId="9917" xr:uid="{9DE30F0D-85B4-4AFE-BDE1-A141F9E2A413}"/>
    <cellStyle name="Style 1 6_Inputs" xfId="7986" xr:uid="{0ECBDF8E-2B3D-4BE3-A611-BE0735E66708}"/>
    <cellStyle name="Style 1 7" xfId="2434" xr:uid="{DF0CDA61-3A1B-41BA-92F7-C5FF08E7E39E}"/>
    <cellStyle name="Style 1 7 2" xfId="7987" xr:uid="{1C56D559-1F9A-4056-A98D-A92E0E869E7C}"/>
    <cellStyle name="Style 1 7 3" xfId="9918" xr:uid="{77536E27-40F5-4966-B388-5EBA09DC875E}"/>
    <cellStyle name="Style 1 7_Inputs" xfId="7988" xr:uid="{49BDE6A6-2A09-45D7-9CC9-DFCB7D404968}"/>
    <cellStyle name="Style 1 8" xfId="2435" xr:uid="{6013C41D-B852-46DB-A20A-0BA6616C7D00}"/>
    <cellStyle name="Style 1 8 2" xfId="7989" xr:uid="{6D19D1DF-F793-416C-BFE3-4F6D12A1F111}"/>
    <cellStyle name="Style 1 8 3" xfId="9919" xr:uid="{52A8671B-D897-487F-95F0-AD3CF146F182}"/>
    <cellStyle name="Style 1 8_Inputs" xfId="7990" xr:uid="{4E0C0F1F-8D77-4B6F-9EBF-4397404666D1}"/>
    <cellStyle name="Style 1 9" xfId="2436" xr:uid="{EA0DF0DC-C7FC-4A51-BBF7-E478BEE1D67A}"/>
    <cellStyle name="Style 1 9 2" xfId="7991" xr:uid="{2F56539D-DA06-4839-A038-67544FBC6DE0}"/>
    <cellStyle name="Style 1 9 3" xfId="9920" xr:uid="{DE02A597-C957-48A3-99DB-84E2F41B760F}"/>
    <cellStyle name="Style 1 9_Inputs" xfId="7992" xr:uid="{B7304568-81CC-470F-B53C-6CFFD8EDC1C6}"/>
    <cellStyle name="Style 1_GRIFFIN Cash Flow Analysis 070210 v28 (2)" xfId="2437" xr:uid="{D68111F5-AB86-40B5-AF00-3F28A34BBC4F}"/>
    <cellStyle name="Style 2" xfId="7993" xr:uid="{7CE4B85C-019F-42DD-9273-8BD88F219166}"/>
    <cellStyle name="Style 21" xfId="7994" xr:uid="{7F988576-DBBF-4540-A2F1-43E2332553D8}"/>
    <cellStyle name="Style 22" xfId="7995" xr:uid="{AACACD35-6D8E-491D-B43E-24F54BCF1DA8}"/>
    <cellStyle name="Style 23" xfId="7996" xr:uid="{A49694EF-3253-4E2F-8170-7CA6DC7432B2}"/>
    <cellStyle name="Style 24" xfId="7997" xr:uid="{5B24D8BB-5A6F-41E1-8E25-C67DDC1E8126}"/>
    <cellStyle name="Style 25" xfId="7998" xr:uid="{DEE3F98A-86A1-4F41-A0DD-0EF4D8174D3B}"/>
    <cellStyle name="Style 26" xfId="7999" xr:uid="{FF50C499-E44E-4C0F-A718-5271F430B0D1}"/>
    <cellStyle name="Style 27" xfId="8000" xr:uid="{645AF27B-887E-4775-B10A-C12B4DD86AA6}"/>
    <cellStyle name="Style 28" xfId="8001" xr:uid="{96DE3322-B340-4AF3-869F-14094203417B}"/>
    <cellStyle name="Style 29" xfId="8002" xr:uid="{2725FCBD-C2B9-40B8-9067-9CDFBD77545F}"/>
    <cellStyle name="Style 3" xfId="8003" xr:uid="{B857BE40-AE40-4E7A-AA3E-7B9C31A4CEAD}"/>
    <cellStyle name="Style 30" xfId="8004" xr:uid="{4684976E-4891-4DDA-B65D-3D94BBB36924}"/>
    <cellStyle name="Style 31" xfId="8005" xr:uid="{6FA1ACD7-5F59-4D18-A3D8-1EE439121DC1}"/>
    <cellStyle name="Style 32" xfId="8006" xr:uid="{2E4CDB59-98E2-42AF-B621-3E2EABD1D395}"/>
    <cellStyle name="Style 33" xfId="8007" xr:uid="{8296E181-3233-4CDD-9DDE-50B267978C07}"/>
    <cellStyle name="Style 34" xfId="8008" xr:uid="{3A15D7DF-36DA-46D2-8B3B-1B4D72E978FA}"/>
    <cellStyle name="Style 35" xfId="8009" xr:uid="{D4535E10-E708-4A88-85EC-D2997BE828A7}"/>
    <cellStyle name="Style 41" xfId="8010" xr:uid="{C45C13DD-6FC3-49ED-AD63-1090B3C426CB}"/>
    <cellStyle name="STYLE1" xfId="8011" xr:uid="{A3EC13DA-BF45-45B2-9430-18F3FC478C4F}"/>
    <cellStyle name="STYLE1 2" xfId="8012" xr:uid="{822B087D-37F5-43FE-8B4A-BE3ADC6E769F}"/>
    <cellStyle name="STYLE1_Inputs" xfId="8013" xr:uid="{AAF31A71-C51E-4DC8-8E7C-82659E84F005}"/>
    <cellStyle name="STYLE2" xfId="8014" xr:uid="{AD42E22B-5A47-43DF-96B2-8DC0EEFDBFC8}"/>
    <cellStyle name="STYLE4" xfId="8015" xr:uid="{8DEE7791-2651-4BC1-87A4-BE8EF0CFA0EF}"/>
    <cellStyle name="subhead" xfId="8016" xr:uid="{560FFA33-E543-48FB-9EEE-3DE8BB55F8BF}"/>
    <cellStyle name="Subscribers" xfId="8017" xr:uid="{60CD0B89-44E6-494C-A527-9CDC310C5C4F}"/>
    <cellStyle name="Subtotal" xfId="8018" xr:uid="{90F0F35E-C6EC-43E4-ADF7-95663FE0985B}"/>
    <cellStyle name="Superscript" xfId="2438" xr:uid="{6937C87A-7034-4EFA-BEA2-508B7E8FCDA1}"/>
    <cellStyle name="Superscript 2" xfId="9921" xr:uid="{CDFB977B-9735-4AC0-9762-7AA3A86223AC}"/>
    <cellStyle name="SwitchCell" xfId="8019" xr:uid="{2ECB1774-1229-47C1-837B-AA072950BB82}"/>
    <cellStyle name="t" xfId="8020" xr:uid="{C47EFCB5-9C79-46E2-B80A-476B2AF5623E}"/>
    <cellStyle name="t_Compsretail 050901" xfId="8021" xr:uid="{B78874AC-4F83-4935-9903-B4F296E0B97A}"/>
    <cellStyle name="t_Compsretail 050901_Fairway financials v9" xfId="8022" xr:uid="{2C16A227-F5F4-4B66-B338-22D380550F53}"/>
    <cellStyle name="t_Compsretail 050901_Fairway financials v9_Inputs" xfId="8023" xr:uid="{6F85766F-C888-4078-8AD7-D7F1255F3EAF}"/>
    <cellStyle name="t_Compsretail 050901_Fairway financials v9_MTD" xfId="8024" xr:uid="{AA27A4BA-82AA-4A32-BE0E-4E3BC45CEFDF}"/>
    <cellStyle name="t_Compsretail 050901_Inputs" xfId="8025" xr:uid="{B9D63189-3E6B-40BC-8FE2-5F795151834C}"/>
    <cellStyle name="t_Compsretail 050901_Lima model v2" xfId="8026" xr:uid="{E3922166-B102-4A99-BD5E-2056F43A6BDA}"/>
    <cellStyle name="t_Compsretail 050901_Lima model v2_Inputs" xfId="8027" xr:uid="{B5D22E6D-4EF1-4408-AE6C-2FBCF618458E}"/>
    <cellStyle name="t_Compsretail 050901_Lima model v2_MTD" xfId="8028" xr:uid="{E5F391EC-BF71-4CEC-BF76-ED690DF6A691}"/>
    <cellStyle name="t_Compsretail 050901_MTD" xfId="8029" xr:uid="{FB968DCC-689C-410E-9904-9A271C344A17}"/>
    <cellStyle name="t_Compsretail 050901_Novare financials v13" xfId="8030" xr:uid="{44BB6B01-07A1-48F2-A354-09C072436677}"/>
    <cellStyle name="t_Compsretail 050901_Novare financials v13_Inputs" xfId="8031" xr:uid="{A91A03B2-51F6-4F5B-B24D-3ECCE88AB92D}"/>
    <cellStyle name="t_Compsretail 050901_Novare financials v13_MTD" xfId="8032" xr:uid="{96246AB8-35FB-4B0C-A006-0EC2839372E6}"/>
    <cellStyle name="t_Fairway financials v9" xfId="8033" xr:uid="{CCC25CF1-5D99-4095-BB15-7E5926AEE008}"/>
    <cellStyle name="t_Fairway financials v9_Inputs" xfId="8034" xr:uid="{A2E2307A-D00F-4B67-B428-426D286860E3}"/>
    <cellStyle name="t_Fairway financials v9_MTD" xfId="8035" xr:uid="{94CBC07C-27E9-40C0-8F93-5029B46B39CE}"/>
    <cellStyle name="t_French Banks Research Summary - Latest" xfId="8036" xr:uid="{874AC632-74B8-43D5-8975-1CB42B730BE9}"/>
    <cellStyle name="t_French Banks Research Summary - Latest_Fairway financials v9" xfId="8037" xr:uid="{5AA362C4-8CD5-43E8-AF62-6427CC423E36}"/>
    <cellStyle name="t_French Banks Research Summary - Latest_Fairway financials v9_Inputs" xfId="8038" xr:uid="{478D56DE-DE12-4D28-80AE-289032D7A3BE}"/>
    <cellStyle name="t_French Banks Research Summary - Latest_Fairway financials v9_MTD" xfId="8039" xr:uid="{00AFC633-78CB-4505-BD44-EAA5CD265CDF}"/>
    <cellStyle name="t_French Banks Research Summary - Latest_Inputs" xfId="8040" xr:uid="{33953CE3-1DC8-49ED-A9CB-CB9A2426CA20}"/>
    <cellStyle name="t_French Banks Research Summary - Latest_Lima model v2" xfId="8041" xr:uid="{584F9980-0A6D-4EA1-AD3A-A9FCE382C050}"/>
    <cellStyle name="t_French Banks Research Summary - Latest_Lima model v2_Inputs" xfId="8042" xr:uid="{23FEA398-EE80-4239-B145-657508CF21B2}"/>
    <cellStyle name="t_French Banks Research Summary - Latest_Lima model v2_MTD" xfId="8043" xr:uid="{5EEF5E30-2A95-48EC-825A-9D1616321E29}"/>
    <cellStyle name="t_French Banks Research Summary - Latest_MTD" xfId="8044" xr:uid="{82008164-5B01-4434-81DA-0025D4B78688}"/>
    <cellStyle name="t_French Banks Research Summary - Latest_Novare financials v13" xfId="8045" xr:uid="{277BBEB2-EA88-4F74-8E0F-9922A1C4CE4E}"/>
    <cellStyle name="t_French Banks Research Summary - Latest_Novare financials v13_Inputs" xfId="8046" xr:uid="{D191F254-F981-439B-B617-5183827366DE}"/>
    <cellStyle name="t_French Banks Research Summary - Latest_Novare financials v13_MTD" xfId="8047" xr:uid="{C42F9906-3AE7-4D15-BC08-F799C4F265E2}"/>
    <cellStyle name="t_Inputs" xfId="8048" xr:uid="{E7151997-693B-4F29-B0CB-F2995193A565}"/>
    <cellStyle name="t_Lima model v2" xfId="8049" xr:uid="{9C1748BA-F189-4DF0-8875-D35D50575B96}"/>
    <cellStyle name="t_Lima model v2_Inputs" xfId="8050" xr:uid="{B4B51851-CF56-469B-A831-1D919D11AF59}"/>
    <cellStyle name="t_Lima model v2_MTD" xfId="8051" xr:uid="{B8EFBCCC-7A75-48D7-84F4-CA378C5602A4}"/>
    <cellStyle name="t_Manager" xfId="8052" xr:uid="{351E94B0-7C7C-4992-9710-02C4BE21D10A}"/>
    <cellStyle name="t_Manager_Fairway financials v9" xfId="8053" xr:uid="{62036BDC-81BB-410A-B37D-74CA87AF063B}"/>
    <cellStyle name="t_Manager_Fairway financials v9_Inputs" xfId="8054" xr:uid="{222476B8-16D6-46F8-A41C-686403DEFC82}"/>
    <cellStyle name="t_Manager_Fairway financials v9_MTD" xfId="8055" xr:uid="{4E3F06A2-26D1-4820-B2BA-FD24DD87DA6F}"/>
    <cellStyle name="t_Manager_Inputs" xfId="8056" xr:uid="{E523F163-E925-4DF1-A2A6-F66F3144DAC3}"/>
    <cellStyle name="t_Manager_Lima model v2" xfId="8057" xr:uid="{71A7DDE4-3F9D-4737-96C3-5E8F9BD1222B}"/>
    <cellStyle name="t_Manager_Lima model v2_Inputs" xfId="8058" xr:uid="{3254DBF7-E791-44CF-9E65-07535C452D9A}"/>
    <cellStyle name="t_Manager_Lima model v2_MTD" xfId="8059" xr:uid="{72981823-99D5-4E0C-97CE-19291F40977A}"/>
    <cellStyle name="t_Manager_MTD" xfId="8060" xr:uid="{4ED8A212-D1A8-491F-968D-382893FB9543}"/>
    <cellStyle name="t_Manager_Novare financials v13" xfId="8061" xr:uid="{61ADC7D8-DC49-499C-ADCE-A31FBF8C4A04}"/>
    <cellStyle name="t_Manager_Novare financials v13_Inputs" xfId="8062" xr:uid="{A88B050A-D546-4195-A733-BA665CD8D2D1}"/>
    <cellStyle name="t_Manager_Novare financials v13_MTD" xfId="8063" xr:uid="{D09D82D1-623D-448A-838F-59EAB47D286E}"/>
    <cellStyle name="t_MTD" xfId="8064" xr:uid="{B2AAA789-A964-48F5-BFB1-AF30ABE0190B}"/>
    <cellStyle name="t_Novare financials v13" xfId="8065" xr:uid="{E8B95286-5455-4BDA-BE67-48D0E1A7E420}"/>
    <cellStyle name="t_Novare financials v13_Inputs" xfId="8066" xr:uid="{BA8B1651-A0BD-43DA-9C82-245B458D5785}"/>
    <cellStyle name="t_Novare financials v13_MTD" xfId="8067" xr:uid="{DEE8DFB3-6D9D-4387-AD45-BA7BCE3B13E9}"/>
    <cellStyle name="t_Repartion du RN par metier-130901" xfId="8068" xr:uid="{03B48555-3732-4597-B2DF-7FC8678D25B7}"/>
    <cellStyle name="t_Repartion du RN par metier-130901_Fairway financials v9" xfId="8069" xr:uid="{BECD1D89-703C-4BA6-8309-0CB040E7F34A}"/>
    <cellStyle name="t_Repartion du RN par metier-130901_Fairway financials v9_Inputs" xfId="8070" xr:uid="{8D03C823-60F0-4783-9F7D-52B27A728D4C}"/>
    <cellStyle name="t_Repartion du RN par metier-130901_Fairway financials v9_MTD" xfId="8071" xr:uid="{4B2C4CE5-C4D1-4AA0-86DD-04A0A3F5AF1F}"/>
    <cellStyle name="t_Repartion du RN par metier-130901_Inputs" xfId="8072" xr:uid="{06E8161A-5338-47FE-8F8E-C9F5AEE531DB}"/>
    <cellStyle name="t_Repartion du RN par metier-130901_Lima model v2" xfId="8073" xr:uid="{F4BD40F9-8292-4CED-A3D4-0935F0BAC8D5}"/>
    <cellStyle name="t_Repartion du RN par metier-130901_Lima model v2_Inputs" xfId="8074" xr:uid="{4B962AAA-CAA2-4282-AB22-8F561E5C2403}"/>
    <cellStyle name="t_Repartion du RN par metier-130901_Lima model v2_MTD" xfId="8075" xr:uid="{98F58AA9-93A0-4D93-A42F-927B38243C42}"/>
    <cellStyle name="t_Repartion du RN par metier-130901_MTD" xfId="8076" xr:uid="{69C4BD36-4C01-4435-9090-9E1658938F06}"/>
    <cellStyle name="t_Repartion du RN par metier-130901_Novare financials v13" xfId="8077" xr:uid="{1A68302A-9D95-4D31-9A0B-C0AB0F6A1D56}"/>
    <cellStyle name="t_Repartion du RN par metier-130901_Novare financials v13_Inputs" xfId="8078" xr:uid="{5AE0C23B-BC2F-4369-A829-29730425E0D0}"/>
    <cellStyle name="t_Repartion du RN par metier-130901_Novare financials v13_MTD" xfId="8079" xr:uid="{69A73693-D69D-4FAD-A446-57A7ECB83ED7}"/>
    <cellStyle name="t_Weekly Market Update-07-04-2003-final" xfId="8080" xr:uid="{9B08BDD6-6987-4EE3-AABE-847915CF951A}"/>
    <cellStyle name="t_Weekly Market Update-07-04-2003-final_Fairway financials v9" xfId="8081" xr:uid="{F66C7E02-0AB4-44F1-AABB-39D003F440CC}"/>
    <cellStyle name="t_Weekly Market Update-07-04-2003-final_Fairway financials v9_Inputs" xfId="8082" xr:uid="{522477D1-E1C2-400D-A60C-8D39D8000491}"/>
    <cellStyle name="t_Weekly Market Update-07-04-2003-final_Fairway financials v9_MTD" xfId="8083" xr:uid="{08BC6FA5-A1C3-444F-ADA5-137109F287E7}"/>
    <cellStyle name="t_Weekly Market Update-07-04-2003-final_Inputs" xfId="8084" xr:uid="{021ED289-799D-43F6-B981-0F2B51FC7335}"/>
    <cellStyle name="t_Weekly Market Update-07-04-2003-final_Lima model v2" xfId="8085" xr:uid="{915CE3C7-77DB-4C2F-AE6B-B70F2B2355A9}"/>
    <cellStyle name="t_Weekly Market Update-07-04-2003-final_Lima model v2_Inputs" xfId="8086" xr:uid="{CB24984D-47F7-4A75-AEE0-E4D7AFD4C247}"/>
    <cellStyle name="t_Weekly Market Update-07-04-2003-final_Lima model v2_MTD" xfId="8087" xr:uid="{3181A022-C9AA-4A5D-A447-200CC19C7D4A}"/>
    <cellStyle name="t_Weekly Market Update-07-04-2003-final_MTD" xfId="8088" xr:uid="{4AD7575B-CE2B-46E3-8361-741F9E60BE60}"/>
    <cellStyle name="t_Weekly Market Update-07-04-2003-final_Novare financials v13" xfId="8089" xr:uid="{FDB90197-1CF6-4A94-9221-2BE66D150856}"/>
    <cellStyle name="t_Weekly Market Update-07-04-2003-final_Novare financials v13_Inputs" xfId="8090" xr:uid="{64CA71DE-AE8A-489A-B749-3D170D39219A}"/>
    <cellStyle name="t_Weekly Market Update-07-04-2003-final_Novare financials v13_MTD" xfId="8091" xr:uid="{B6EFCC37-6CD0-4790-990A-8381F18B18C2}"/>
    <cellStyle name="t2" xfId="8092" xr:uid="{6A524C14-9335-4D66-941A-3BCE34E63978}"/>
    <cellStyle name="Table  - Style6" xfId="2439" xr:uid="{D70E845E-79BC-466C-8F22-85D7C88C0FE6}"/>
    <cellStyle name="Table  - Style6 2" xfId="2891" xr:uid="{3ED2929E-B867-421C-A289-FB515ACD8DED}"/>
    <cellStyle name="Table  - Style6 2 2" xfId="8501" xr:uid="{ACDF81E3-FE5F-46F8-8059-A79B96DA4C6E}"/>
    <cellStyle name="Table  - Style6 2 3" xfId="8328" xr:uid="{C9EF1B37-FAF9-48CE-B554-3E336871C514}"/>
    <cellStyle name="Table  - Style6 3" xfId="8253" xr:uid="{1D12EC86-56E0-46D2-8015-CEA3B69097C8}"/>
    <cellStyle name="Table  - Style6 3 2" xfId="8787" xr:uid="{6B76A581-B66B-4A47-9DF1-EADB3AACCB01}"/>
    <cellStyle name="Table  - Style6 3 3" xfId="8799" xr:uid="{D5DA1078-CF84-4A24-A6A9-48BE2DA70AE0}"/>
    <cellStyle name="Table  - Style6 4" xfId="9922" xr:uid="{19D27A36-4D60-4C17-9678-BE48DAB32349}"/>
    <cellStyle name="Table  - Style6_Inputs" xfId="8093" xr:uid="{EDF1EDF2-7C67-43A2-86AD-3281FD03C79C}"/>
    <cellStyle name="Table Col Head" xfId="8094" xr:uid="{A3D241C7-439A-456F-ABA7-E6B9D787B110}"/>
    <cellStyle name="Table Head" xfId="8095" xr:uid="{356EFEC7-7637-4B35-BD50-23C9452355DC}"/>
    <cellStyle name="Table Head Aligned" xfId="8096" xr:uid="{A019F97D-7857-47CB-AD44-AA79D207599B}"/>
    <cellStyle name="Table Head Blue" xfId="8097" xr:uid="{E57C4434-3D2E-4026-8AA3-E9E1FDBE7BAC}"/>
    <cellStyle name="Table Head Green" xfId="8098" xr:uid="{7708BBB0-47C1-4B28-9303-9D28783C82DC}"/>
    <cellStyle name="Table Head_Inputs" xfId="8099" xr:uid="{1AC98347-2EF9-460E-AA45-E89D6BEF7842}"/>
    <cellStyle name="Table Heading" xfId="8100" xr:uid="{C8E2658D-6C4D-4B1D-BBAF-D3D35179ADC1}"/>
    <cellStyle name="Table Sub Head" xfId="8101" xr:uid="{3EA3D416-EFDE-406D-B558-8CB1557BA333}"/>
    <cellStyle name="Table Title" xfId="8102" xr:uid="{A1CBE594-E0D6-4AA4-825A-E63D91BBB9E6}"/>
    <cellStyle name="Table Units" xfId="8103" xr:uid="{2B153DBA-B401-4B5C-93DB-CD4C25D20A95}"/>
    <cellStyle name="Table_Header" xfId="8104" xr:uid="{B478AFAD-B564-4B39-88C1-FBFADA276375}"/>
    <cellStyle name="TableBorder" xfId="8105" xr:uid="{99044FED-7BE5-47B5-A15A-AA808124170E}"/>
    <cellStyle name="TableColumnHeader" xfId="8106" xr:uid="{59953C4F-A290-4CF5-A55D-41E71758BF8F}"/>
    <cellStyle name="TableColumnHeading" xfId="8107" xr:uid="{49CC7AA7-A9C7-46EA-A079-F53F7C2FB37E}"/>
    <cellStyle name="TableHeading" xfId="8108" xr:uid="{CB73DA6A-93E3-48F9-B015-C5830C097AB1}"/>
    <cellStyle name="TableHighlight" xfId="8109" xr:uid="{4D2BA599-7DB3-403F-AF1D-CE52BDD2A0B1}"/>
    <cellStyle name="TableNote" xfId="8110" xr:uid="{93B0437D-6A8B-4BF7-A4ED-AF1CAB09A55B}"/>
    <cellStyle name="TableSubTitleItalic" xfId="8111" xr:uid="{694287DA-AFFE-4808-81D0-6353D1F4FE69}"/>
    <cellStyle name="TableText" xfId="8112" xr:uid="{01A7C276-8888-4DB8-B9B5-5CA4A468EBCB}"/>
    <cellStyle name="TableTitle" xfId="8113" xr:uid="{9308B1E5-6975-4323-ACC4-35084F1AFFBD}"/>
    <cellStyle name="taples Plaza" xfId="262" xr:uid="{0D8E2780-45DD-4D63-AC4D-731D076C440B}"/>
    <cellStyle name="taples Plaza 2" xfId="9923" xr:uid="{7117E6D7-7A41-403F-B1B7-0A8A58C1784F}"/>
    <cellStyle name="tb" xfId="8114" xr:uid="{6961FD7E-5F12-4D96-9B7D-26B0E1345962}"/>
    <cellStyle name="Test [green]" xfId="8115" xr:uid="{1D536442-DAD1-4DED-A648-CBBC175A6572}"/>
    <cellStyle name="test a style" xfId="8116" xr:uid="{4166208E-CB3B-4B51-AA10-FFFE52E40640}"/>
    <cellStyle name="Text Indent A" xfId="8117" xr:uid="{10D186CD-5274-454C-9F07-DADB2336DBCB}"/>
    <cellStyle name="Text Indent A 2" xfId="8118" xr:uid="{A6329C03-C3BF-4AE0-BB0B-6FE295769524}"/>
    <cellStyle name="Text Indent A_Inputs" xfId="8119" xr:uid="{B632AE6E-3E60-4F1B-9332-C2FE776F46CF}"/>
    <cellStyle name="Text Indent B" xfId="8120" xr:uid="{A218825C-A389-45D6-B438-41B138A11CAB}"/>
    <cellStyle name="Text Indent C" xfId="8121" xr:uid="{94E11383-7217-4AFB-9FF8-574767E91A7C}"/>
    <cellStyle name="textbold" xfId="8122" xr:uid="{494E3547-09A7-485A-BE30-6F2FA0F047F7}"/>
    <cellStyle name="TextDys0" xfId="8123" xr:uid="{4F9A84F4-2A56-46CF-948E-48DF4E509BC1}"/>
    <cellStyle name="TextDys1" xfId="8124" xr:uid="{E0915E59-6F7C-4C36-8795-6BC050546C5B}"/>
    <cellStyle name="Texto de advertencia" xfId="2440" xr:uid="{DB50874D-F593-4828-98EA-71F6CA478E9D}"/>
    <cellStyle name="Texto de advertencia 2" xfId="9924" xr:uid="{5B1FF7DB-727A-43B5-A48C-3BDFE618FD45}"/>
    <cellStyle name="Texto explicativo" xfId="2441" xr:uid="{73CCAEE0-49E8-43EC-A219-726FB8DCB763}"/>
    <cellStyle name="Texto explicativo 2" xfId="9925" xr:uid="{904ED743-51BE-40FE-A0A8-F442435B9170}"/>
    <cellStyle name="TextYrs0" xfId="8125" xr:uid="{E4BBCF62-8B58-4F1C-9768-EDEEA0BEF1B4}"/>
    <cellStyle name="TextYrs1" xfId="8126" xr:uid="{A8CA803A-18FB-43F1-8C10-5C93BAD7FA90}"/>
    <cellStyle name="TFCF" xfId="8127" xr:uid="{54B758B8-F39D-4532-910D-FA8E4B79B3DD}"/>
    <cellStyle name="Times 10" xfId="8128" xr:uid="{8F0E35C5-7444-47B9-B744-D6023A3AFE38}"/>
    <cellStyle name="Times 12" xfId="8129" xr:uid="{9BF49443-4CBC-4C70-A144-8D1CD2D5703A}"/>
    <cellStyle name="Times New Roman" xfId="2442" xr:uid="{CE24AB10-A81F-4185-B2D2-C5862D16F9CE}"/>
    <cellStyle name="Titel" xfId="263" xr:uid="{4B99674D-A52D-413D-AB7C-2EA178E8548A}"/>
    <cellStyle name="Title  - Style1" xfId="2443" xr:uid="{BD63D1CE-92AC-4D42-BD10-3B43B488E780}"/>
    <cellStyle name="Title  - Style1 2" xfId="9927" xr:uid="{BA402BA0-B03D-4D32-A870-504D979A3867}"/>
    <cellStyle name="Title - Underline" xfId="8130" xr:uid="{43B2AD82-E701-4F16-858C-A178F1B3EE31}"/>
    <cellStyle name="Title 10" xfId="8269" xr:uid="{78BFAB93-A49D-4F0B-8725-0EDDCE5E9FF4}"/>
    <cellStyle name="Title 11" xfId="8789" xr:uid="{B4872DF7-1AA4-4758-9071-0EF0BFD1C2BF}"/>
    <cellStyle name="Title 12" xfId="8283" xr:uid="{6C41C936-3C99-4884-8954-9E6C64501894}"/>
    <cellStyle name="Title 13" xfId="8488" xr:uid="{5B7CAA49-7A1E-4ECE-99AA-A415EA7E94B0}"/>
    <cellStyle name="Title 2" xfId="2444" xr:uid="{C2775229-6827-4AC4-8B84-1A0A98EB2094}"/>
    <cellStyle name="Title 2 2" xfId="9928" xr:uid="{37535D38-169B-4ED1-B30F-FCD03D855BC8}"/>
    <cellStyle name="Title 3" xfId="2445" xr:uid="{59E93AEF-CC06-458F-829A-0338C628E562}"/>
    <cellStyle name="Title 3 2" xfId="9929" xr:uid="{7AA832E0-628F-423B-82E4-403F2FA9D93E}"/>
    <cellStyle name="Title 4" xfId="2527" xr:uid="{0754495E-71D1-4282-A6D4-69B5F11E092A}"/>
    <cellStyle name="Title 5" xfId="2530" xr:uid="{E183A722-C4F9-4CCC-8C7E-DA70A6472C4A}"/>
    <cellStyle name="Title 6" xfId="2525" xr:uid="{ABA1C5C4-ECE9-45C1-A183-30AA79FA00F8}"/>
    <cellStyle name="Title 7" xfId="264" xr:uid="{7FA8585A-7779-4C79-8AE3-9351D2117F41}"/>
    <cellStyle name="Title 8" xfId="8281" xr:uid="{321953D1-B785-4F9D-9D07-DDBB6786B3E2}"/>
    <cellStyle name="Title 9" xfId="8779" xr:uid="{9154FF71-5AAD-46BE-A7F1-3F61D2D12318}"/>
    <cellStyle name="Title1" xfId="8131" xr:uid="{4E853802-16B5-402C-ADA8-CF640764D989}"/>
    <cellStyle name="Titles" xfId="8132" xr:uid="{674BF9FA-EF99-4B71-81C7-880F74F8FAB5}"/>
    <cellStyle name="Titles - Other" xfId="8133" xr:uid="{F33224A1-3B86-4E65-9682-69140CB5CDB0}"/>
    <cellStyle name="Titles_Inputs" xfId="8134" xr:uid="{97CDEA9B-61EA-4E8A-9195-EA32C1499CE4}"/>
    <cellStyle name="Título" xfId="2446" xr:uid="{09053765-9392-4A1E-910D-1264BE143BE5}"/>
    <cellStyle name="Título 1" xfId="2447" xr:uid="{E36CC4EC-6A9D-4821-BBA9-5266D9D49E6C}"/>
    <cellStyle name="Título 1 2" xfId="9931" xr:uid="{AB9F44D4-0A7A-4939-9B5B-53B9BD773DCD}"/>
    <cellStyle name="Título 2" xfId="2448" xr:uid="{C4360A06-A0AB-4BD9-A416-4932A8917A84}"/>
    <cellStyle name="Título 2 2" xfId="9932" xr:uid="{4F66E33B-DA9C-4817-BE48-7AEA6CA86999}"/>
    <cellStyle name="Título 3" xfId="2449" xr:uid="{5A52263E-8640-4CB0-BDFB-352A2D28317E}"/>
    <cellStyle name="Título 3 2" xfId="9933" xr:uid="{ECE5BE12-763D-4D0A-9592-F226F399858E}"/>
    <cellStyle name="Título 4" xfId="9930" xr:uid="{17732325-6C73-4EBA-86D6-5C9712F7FC36}"/>
    <cellStyle name="Título_Inputs" xfId="8135" xr:uid="{AA1493DD-8747-4D10-83C4-60366A7B1436}"/>
    <cellStyle name="TOC_StyleInfo" xfId="8136" xr:uid="{86868217-ABB0-415D-AEE3-A5ADED25D933}"/>
    <cellStyle name="top" xfId="8137" xr:uid="{EDDF220F-23E3-44F4-B544-40B1E764053D}"/>
    <cellStyle name="Totaal" xfId="265" xr:uid="{827B5341-D8AE-485D-A63C-E325E048D159}"/>
    <cellStyle name="Totaal 2" xfId="2892" xr:uid="{B16A61B9-E7C1-4E16-976E-33B8442B2D7C}"/>
    <cellStyle name="Totaal 2 2" xfId="8500" xr:uid="{99A51528-9DDC-4ADA-879A-8C5F0E270F92}"/>
    <cellStyle name="Totaal 2 3" xfId="8719" xr:uid="{863A0A43-E347-4166-9CCD-869238C9A9CB}"/>
    <cellStyle name="Total 2" xfId="2450" xr:uid="{CA2A7B4C-F6B7-4783-B429-0B974AD479F4}"/>
    <cellStyle name="Total 2 2" xfId="2893" xr:uid="{2C37B48E-9A1E-43B2-8E4B-2EB67998FF44}"/>
    <cellStyle name="Total 2 2 2" xfId="8499" xr:uid="{EF159756-65ED-4D79-BB10-340EFE3AFB97}"/>
    <cellStyle name="Total 2 2 3" xfId="8292" xr:uid="{C1D7B5C4-A106-4EB8-8D48-8475100BECD9}"/>
    <cellStyle name="Total 2 3" xfId="9934" xr:uid="{BAB474C1-3B91-4BC0-BC0E-71D7B5825F7B}"/>
    <cellStyle name="Total 2_Inputs" xfId="8138" xr:uid="{146CAE1B-F95A-45AA-BC68-B381164641C3}"/>
    <cellStyle name="Total 3" xfId="2451" xr:uid="{264DCA20-4EDC-461A-A9B6-336FC6892C30}"/>
    <cellStyle name="Total 3 2" xfId="2894" xr:uid="{A1AF687D-2643-4C06-8073-DFD484B81A2C}"/>
    <cellStyle name="Total 3 2 2" xfId="8498" xr:uid="{25AE3422-C339-431E-830D-1956EE4A0793}"/>
    <cellStyle name="Total 3 2 3" xfId="8422" xr:uid="{593E8655-3E4E-4DC8-A0F8-0BC19E347C32}"/>
    <cellStyle name="Total 3 3" xfId="9935" xr:uid="{57366A52-648C-4AB0-BA4C-23022285704D}"/>
    <cellStyle name="Total 3_Inputs" xfId="8139" xr:uid="{C9768F72-C299-4F8C-818C-78B14B10C245}"/>
    <cellStyle name="Total 4" xfId="2528" xr:uid="{006A775E-2E6D-4B15-8ACE-EEDDAF0D1B2A}"/>
    <cellStyle name="Total 4 2" xfId="2895" xr:uid="{317A97B1-037C-46AD-BD39-68112E5376AD}"/>
    <cellStyle name="Total 4 2 2" xfId="8497" xr:uid="{6F023B7E-924D-4C5A-9857-E5570E605009}"/>
    <cellStyle name="Total 4 2 3" xfId="8381" xr:uid="{27A0A973-5169-4F9B-B864-1455D46D2618}"/>
    <cellStyle name="Total 4_Summary by Franchise P1B" xfId="8140" xr:uid="{694E9FD4-4A2F-445B-BB59-DFF68EBBB49A}"/>
    <cellStyle name="Total 5" xfId="8141" xr:uid="{DA1FCA46-8881-4214-821D-E4DA47694C7F}"/>
    <cellStyle name="Total 6" xfId="266" xr:uid="{93423EBC-1124-42C3-AB27-99DBAD1A2ED1}"/>
    <cellStyle name="TotCol - Style5" xfId="2452" xr:uid="{68CAC61F-4E21-4273-B084-00F0F2060239}"/>
    <cellStyle name="TotCol - Style5 2" xfId="9936" xr:uid="{7967AFB5-45E0-48C6-AC8D-882012CF2674}"/>
    <cellStyle name="TotRow - Style4" xfId="2453" xr:uid="{6D4FE837-6961-45FC-8685-C074D74B3AE1}"/>
    <cellStyle name="TotRow - Style4 2" xfId="2896" xr:uid="{6C06098A-B996-4419-99B6-F9649B60E9C5}"/>
    <cellStyle name="TotRow - Style4 2 2" xfId="8496" xr:uid="{D2CAAFA2-D544-4F7F-9A1D-44737FFDAC62}"/>
    <cellStyle name="TotRow - Style4 2 3" xfId="8718" xr:uid="{79ACE004-0247-4368-B57E-DA5BFADD8A68}"/>
    <cellStyle name="TotRow - Style4 3" xfId="8254" xr:uid="{7EBF9E83-674A-4966-8F38-07B82BD3D23E}"/>
    <cellStyle name="TotRow - Style4 3 2" xfId="8788" xr:uid="{61069ACB-6B78-4575-BF0B-9CF30ADDB11D}"/>
    <cellStyle name="TotRow - Style4 3 3" xfId="8800" xr:uid="{8AF2E0D6-7FCC-4ACA-A6A1-2418C3D66C16}"/>
    <cellStyle name="TotRow - Style4 4" xfId="9937" xr:uid="{F7D3BF9A-4131-4D9E-BF84-0C4EFFC4C853}"/>
    <cellStyle name="TotRow - Style4_Inputs" xfId="8142" xr:uid="{D289780B-D5BC-41F4-B3A7-CAB89DB14E86}"/>
    <cellStyle name="Tusental (0)_pldt" xfId="2454" xr:uid="{1E0B872B-2FD6-49C0-8106-4D88B36F76AF}"/>
    <cellStyle name="Tusental_pldt" xfId="2455" xr:uid="{4BCD0B7A-49A2-4478-9298-EA630C470294}"/>
    <cellStyle name="Twodig" xfId="8143" xr:uid="{938ACC47-C2A3-4104-9FD9-CA4B48A68452}"/>
    <cellStyle name="u" xfId="8144" xr:uid="{E38F8C21-08E1-4547-AA86-0C592E891E2A}"/>
    <cellStyle name="u_Inputs" xfId="8145" xr:uid="{1A163BF1-0A64-422C-9200-1B8E1A204F85}"/>
    <cellStyle name="u_MTD" xfId="8146" xr:uid="{45D05A25-0332-466F-A228-2EE01DE7104E}"/>
    <cellStyle name="Überschrift" xfId="267" xr:uid="{80F709D8-B900-44EE-9610-BA5BA3C73AED}"/>
    <cellStyle name="Überschrift 1" xfId="268" xr:uid="{8CC29FFF-FCA7-4E4E-8391-52099D06CC5E}"/>
    <cellStyle name="Überschrift 1 2" xfId="9940" xr:uid="{FEE78611-71C8-4569-A806-0E5F21396FDC}"/>
    <cellStyle name="Überschrift 10" xfId="10006" xr:uid="{4410EBFE-0126-4821-846C-CB543CE70150}"/>
    <cellStyle name="Überschrift 2" xfId="269" xr:uid="{6B11BB7F-40F0-4C6A-B381-DB6C63CE7C93}"/>
    <cellStyle name="Überschrift 2 2" xfId="8147" xr:uid="{13396344-475C-4986-BB47-ECAA7C143445}"/>
    <cellStyle name="Überschrift 2 3" xfId="9941" xr:uid="{E80A095D-D0DC-4BE6-A1B3-2ABE58024F5A}"/>
    <cellStyle name="Überschrift 2_Inputs" xfId="8148" xr:uid="{995C3F44-6C80-45F8-AC85-5A8300E2DF52}"/>
    <cellStyle name="Überschrift 3" xfId="270" xr:uid="{1EA0F054-47CE-468F-AC5E-A1D1729921C2}"/>
    <cellStyle name="Überschrift 3 2" xfId="8149" xr:uid="{62BB4679-557F-40D3-9902-D85F3F4256FC}"/>
    <cellStyle name="Überschrift 3 3" xfId="9942" xr:uid="{0A8FE6CF-23B9-4F0D-A307-0ACBD94079CD}"/>
    <cellStyle name="Überschrift 3_Inputs" xfId="8150" xr:uid="{61FB7C3C-0387-476E-BB3A-C1427DB16838}"/>
    <cellStyle name="Überschrift 4" xfId="271" xr:uid="{6B9FFB39-DC30-4D0D-9100-511DBAD67EEB}"/>
    <cellStyle name="Überschrift 4 2" xfId="9943" xr:uid="{8B177898-1222-425F-99E3-4145514AB4C1}"/>
    <cellStyle name="Überschrift 5" xfId="9939" xr:uid="{A2C4F804-D104-4824-9B79-5EE04367EAF0}"/>
    <cellStyle name="Überschrift 6" xfId="9993" xr:uid="{91612CC0-B078-48AE-A23A-3B97BCF94E4C}"/>
    <cellStyle name="Überschrift 7" xfId="9761" xr:uid="{B61A282B-CEC3-4407-9B5B-3EA63F1237D4}"/>
    <cellStyle name="Überschrift 8" xfId="9994" xr:uid="{B8C107F2-7784-4278-B350-D8332381AAEF}"/>
    <cellStyle name="Überschrift 9" xfId="10037" xr:uid="{2254FB84-C614-49F9-93A9-2984C706C2A8}"/>
    <cellStyle name="Überschrift_Inputs" xfId="8151" xr:uid="{93EA5CB9-6295-4467-A5B8-6548CA567FD9}"/>
    <cellStyle name="Uitvoer" xfId="272" xr:uid="{626219F4-7286-48F8-8797-07441AED9D13}"/>
    <cellStyle name="Uitvoer 2" xfId="2897" xr:uid="{51951CC7-1CC7-46D3-B2D8-AE4B41FF073C}"/>
    <cellStyle name="Uitvoer 2 2" xfId="8495" xr:uid="{84316037-153D-40B9-8428-DDDE6321DDBA}"/>
    <cellStyle name="Uitvoer 2 3" xfId="8291" xr:uid="{8761B548-254A-45EE-BA77-3BB76B645011}"/>
    <cellStyle name="Undefiniert" xfId="8152" xr:uid="{4AB83D05-539E-4C6F-89BB-B8BDAED323F7}"/>
    <cellStyle name="UnderLine" xfId="8153" xr:uid="{08735FEA-35A5-41FB-952A-4D782E11E278}"/>
    <cellStyle name="Unprot" xfId="8154" xr:uid="{58802FC9-D8ED-4A8D-9996-DAE2FB14F984}"/>
    <cellStyle name="Unprot$" xfId="8155" xr:uid="{A8A23D1B-99B4-4D3F-94AC-E9E73A92CF8C}"/>
    <cellStyle name="Unprot_CurrencySKorea" xfId="8156" xr:uid="{37EC6E90-8C30-4935-AB5D-88405B3024C4}"/>
    <cellStyle name="Unprotect" xfId="8157" xr:uid="{C55475C6-27C5-4E71-A23C-C95661F1F69C}"/>
    <cellStyle name="Upload Only" xfId="8158" xr:uid="{09E4BC66-CCC7-463E-A019-1FFEB8DC3FED}"/>
    <cellStyle name="Validation" xfId="8159" xr:uid="{0F77D3C0-546C-4983-84E2-F61AB9621948}"/>
    <cellStyle name="value" xfId="8160" xr:uid="{3D1B59F7-CED6-43F7-B17B-101D46998932}"/>
    <cellStyle name="Valuta (0)_pldt" xfId="2456" xr:uid="{CE35B4E6-6674-4516-8DB6-2E45CC54BBF3}"/>
    <cellStyle name="Valuta_pldt" xfId="2457" xr:uid="{D2C4E9CC-0E45-436C-B16C-A367FFC9B0E2}"/>
    <cellStyle name="Verklarende tekst" xfId="273" xr:uid="{842E361B-CEA6-4D98-888D-61321055A4E8}"/>
    <cellStyle name="Verknüpfte Zelle" xfId="274" xr:uid="{89503BFB-CCD4-430F-8C21-698E870AE83D}"/>
    <cellStyle name="Verknüpfte Zelle 2" xfId="9944" xr:uid="{ACE15814-FA1B-4DE8-B6FA-506E0BF2C59B}"/>
    <cellStyle name="w" xfId="8161" xr:uid="{6E957DBC-B9A7-4E88-95E7-EAB32EADEA2D}"/>
    <cellStyle name="w_Fortress Comps" xfId="8162" xr:uid="{07FBE80D-C969-4A40-B38E-E19CA99D5F9D}"/>
    <cellStyle name="w_Fortress Comps_Inputs" xfId="8163" xr:uid="{1ED808EB-0DCE-41A3-A0E0-244EB13BCB72}"/>
    <cellStyle name="w_Fortress Comps_MTD" xfId="8164" xr:uid="{A38006BB-FE13-4493-B2DB-DD2ED11C7F18}"/>
    <cellStyle name="w_Inputs" xfId="8165" xr:uid="{B3E8DC91-B19D-4C90-AF7E-058CCA54CA6C}"/>
    <cellStyle name="w_Model Inputs" xfId="8166" xr:uid="{B901E3EF-9F50-48C1-AD19-616690ADE926}"/>
    <cellStyle name="w_Model Inputs_Inputs" xfId="8167" xr:uid="{61513DC0-31C8-49CF-B391-8EA2D2093A8C}"/>
    <cellStyle name="w_Model Inputs_MTD" xfId="8168" xr:uid="{62A8F6E1-44F7-4092-A06E-0B3AD963D57F}"/>
    <cellStyle name="w_MTD" xfId="8169" xr:uid="{5164D6D9-7C41-44AB-8638-FDF2E06B495F}"/>
    <cellStyle name="Waarschuwingstekst" xfId="275" xr:uid="{F49F8428-6572-4F62-9DB1-0BCE0BA83930}"/>
    <cellStyle name="Währung [0]_BERICH91" xfId="8170" xr:uid="{B96D1A3B-B347-4A98-9C86-5E5D02D7A6BA}"/>
    <cellStyle name="Währung 2" xfId="8171" xr:uid="{7B92F074-4ADB-4A59-B6EB-19AF67576B8D}"/>
    <cellStyle name="Währung 2 2" xfId="8172" xr:uid="{FFEF6434-1D4C-40FD-95C1-195FAC3A5A24}"/>
    <cellStyle name="Währung 2_Inputs" xfId="8173" xr:uid="{2771FB87-E117-4BF2-A47F-F9A8EA13A312}"/>
    <cellStyle name="Währung 3" xfId="8174" xr:uid="{6510EBBA-4EA7-44F4-A49D-97EBC5CB3600}"/>
    <cellStyle name="Währung 3 2" xfId="8175" xr:uid="{6B394910-D346-4E8D-B8D7-3DECC64B2F11}"/>
    <cellStyle name="Währung 3 2 2" xfId="8176" xr:uid="{FC0D0D06-FB0A-4C7C-9BA4-D174A11D5042}"/>
    <cellStyle name="Währung 3 2_Inputs" xfId="8177" xr:uid="{1896342C-B1A3-43CD-B053-99824E6803C0}"/>
    <cellStyle name="Währung 3 3" xfId="8178" xr:uid="{3CEF2F62-5564-4E43-A532-027CC921E402}"/>
    <cellStyle name="Währung 3 3 2" xfId="8179" xr:uid="{A23D2AF6-FC3E-4BEC-AD64-42879FC93240}"/>
    <cellStyle name="Währung 3 3_Inputs" xfId="8180" xr:uid="{D82144FB-D8C8-441E-8C3D-807B658B5E2C}"/>
    <cellStyle name="Währung 3 4" xfId="8181" xr:uid="{E6CA08D5-7D3F-42FA-BB67-279845EBCE2D}"/>
    <cellStyle name="Währung 3_Inputs" xfId="8182" xr:uid="{2076DE22-E62D-4650-A9F8-809C788F3D9F}"/>
    <cellStyle name="Währung_BERICH91" xfId="8183" xr:uid="{ECC92748-7571-467D-91E2-61EB6E819BCD}"/>
    <cellStyle name="Warburg" xfId="8184" xr:uid="{016D6316-41CC-4C20-BDDB-7F4983E7DF23}"/>
    <cellStyle name="Warnender Text" xfId="276" xr:uid="{E5786CF6-1ECB-4745-A6E4-E207EA8C496D}"/>
    <cellStyle name="Warnender Text 2" xfId="9945" xr:uid="{8190EFB8-31D5-42F9-9BB8-301451E8BD9F}"/>
    <cellStyle name="Warning Text 2" xfId="2458" xr:uid="{CA0BD9F3-E4CA-4A44-BF99-CB3B97367B36}"/>
    <cellStyle name="Warning Text 2 2" xfId="9946" xr:uid="{6D764585-9B91-4504-9D95-8FC68420AB00}"/>
    <cellStyle name="Warning Text 3" xfId="2459" xr:uid="{E4362B1A-A5B5-4CF8-B286-28D03F6C3935}"/>
    <cellStyle name="Warning Text 3 2" xfId="9947" xr:uid="{910A8014-AAB2-4127-A2F7-F9443357482B}"/>
    <cellStyle name="Warning Text 4" xfId="2529" xr:uid="{FAED12EF-71B1-4D79-AFE2-1531EEB5534D}"/>
    <cellStyle name="Warning Text 5" xfId="277" xr:uid="{248F0D76-5ADB-4FE0-B361-CADE6A49D851}"/>
    <cellStyle name="White" xfId="8185" xr:uid="{800483D4-940A-451A-B037-278EF032FD62}"/>
    <cellStyle name="WhiteCells" xfId="8186" xr:uid="{0D7499D2-7DC3-4E18-A926-0CBC3C279905}"/>
    <cellStyle name="WingDing" xfId="8187" xr:uid="{61F0664C-1286-43EA-A55A-DC77700AED86}"/>
    <cellStyle name="Wrap" xfId="8188" xr:uid="{5F047482-C03C-4C99-B436-39F8E53E2974}"/>
    <cellStyle name="X" xfId="8189" xr:uid="{12120BDF-77BB-493F-9165-CD032C738358}"/>
    <cellStyle name="X - None" xfId="8190" xr:uid="{8EA7FF84-4083-4125-B510-27C6A36CCCC3}"/>
    <cellStyle name="X_Inputs" xfId="8191" xr:uid="{3B5E0A4C-F478-4E93-A5A9-FF38C9463DD4}"/>
    <cellStyle name="X_MTD" xfId="8192" xr:uid="{34FBA31D-913B-4C23-8EE8-9845153BEE54}"/>
    <cellStyle name="x2" xfId="8193" xr:uid="{768E0D4A-5EEC-4BD7-8E7C-5FAE9E51F9C5}"/>
    <cellStyle name="Year" xfId="8194" xr:uid="{45062CF4-0485-4F2D-ACEB-1BF650301213}"/>
    <cellStyle name="Yen" xfId="8195" xr:uid="{B2D39D98-70A6-4E1E-B52C-54CB528E86DF}"/>
    <cellStyle name="YesNo" xfId="8196" xr:uid="{ED62A920-1673-49C8-A96B-2BD6FC666637}"/>
    <cellStyle name="yra" xfId="8197" xr:uid="{EFBF52A1-F617-4AB2-9992-89E5E64CAA73}"/>
    <cellStyle name="yrActual" xfId="8198" xr:uid="{FA6A87F9-7767-4801-B76F-F2CF6C2644E0}"/>
    <cellStyle name="yre" xfId="8199" xr:uid="{49AD7FD4-A9BC-4411-A334-E5F13EE87E43}"/>
    <cellStyle name="yrExpect" xfId="8200" xr:uid="{10D343AC-B56A-464D-9FF8-4AABF955989E}"/>
    <cellStyle name="YYYY" xfId="8201" xr:uid="{6CDC6C30-DBB5-4732-BD1F-B8E6E6DC969B}"/>
    <cellStyle name="Zelle überprüfen" xfId="278" xr:uid="{A2DFBC42-6BCB-4BFB-B1F1-E4A62E53E967}"/>
    <cellStyle name="Zelle überprüfen 2" xfId="9948" xr:uid="{67377CA5-E0C6-4110-954C-87B577935D8D}"/>
    <cellStyle name="메모 2" xfId="2629" xr:uid="{E52C1E99-55BE-4860-AD1B-9679748D79F2}"/>
    <cellStyle name="메모 2 2" xfId="8699" xr:uid="{216BDA37-8EBC-4F87-B241-E37124AAC32A}"/>
    <cellStyle name="메모 2 3" xfId="8341" xr:uid="{4ACEBE8D-325A-4B35-A3ED-2E48CCB690B3}"/>
    <cellStyle name="쉼표_Country Name _Agenda (2)" xfId="2460" xr:uid="{E700D8BF-1346-4A9F-81DD-B9683F647D15}"/>
    <cellStyle name="표준_Country Name _Agenda (2)" xfId="2464" xr:uid="{6C4B1304-7E91-4A32-9736-CB1FE78E6413}"/>
    <cellStyle name="一般_AG-June 2001" xfId="2461" xr:uid="{2280557B-D6A3-4AD8-BA0C-7E3A3799877B}"/>
    <cellStyle name="中等" xfId="279" xr:uid="{81DC99B7-B899-4F27-B751-3935DFC37E32}"/>
    <cellStyle name="中等 2" xfId="9949" xr:uid="{A28A5B67-C5C9-492D-BD98-B0CF4B724352}"/>
    <cellStyle name="備註" xfId="280" xr:uid="{CD31737E-B3B6-4F1D-86F6-6F653E54093E}"/>
    <cellStyle name="備註 2" xfId="2898" xr:uid="{5FB31053-0670-4AEC-9775-C620C63A890F}"/>
    <cellStyle name="備註 2 2" xfId="8494" xr:uid="{896BA33F-BB0A-4AB7-9F31-CEA217618B5A}"/>
    <cellStyle name="備註 2 3" xfId="8327" xr:uid="{1AE4AB14-D9BC-408A-A3B0-03DB6D120451}"/>
    <cellStyle name="備註 3" xfId="9950" xr:uid="{5B314B50-301F-45CC-B2BF-B10FE7E30A62}"/>
    <cellStyle name="備註_Summary by Franchise P1B" xfId="8202" xr:uid="{7D728B80-EF80-47C1-99F1-ABA6E586CC7E}"/>
    <cellStyle name="千位分隔 2" xfId="2462" xr:uid="{7ACD4B2D-0D73-4D95-8F73-D7D6950DA22F}"/>
    <cellStyle name="千位分隔 2 2" xfId="2463" xr:uid="{67DCC2C5-4ED2-4FF8-9561-84FD65DF0BBA}"/>
    <cellStyle name="千位分隔 2_Inputs" xfId="8203" xr:uid="{39338ED4-A316-4E84-A13B-966CDA2FBE1C}"/>
    <cellStyle name="千位分隔 3" xfId="2582" xr:uid="{4F388423-4936-4809-8CE8-0659D3AB1CFC}"/>
    <cellStyle name="千位分隔 3 2" xfId="2899" xr:uid="{107F3070-BB97-433B-97CC-BED9A4EB77C4}"/>
    <cellStyle name="合計" xfId="281" xr:uid="{84006EF3-785E-4491-8C16-524026AEE581}"/>
    <cellStyle name="合計 2" xfId="2900" xr:uid="{D862A8A5-FF47-4D41-9098-F6ED631C9B19}"/>
    <cellStyle name="合計 2 2" xfId="8493" xr:uid="{DD3D41A4-3C8D-41DE-9A06-CAEA49DA3046}"/>
    <cellStyle name="合計 2 3" xfId="8717" xr:uid="{475FA5D8-8010-4C35-A5DD-D6D341FBBA4C}"/>
    <cellStyle name="合計 3" xfId="9951" xr:uid="{72C1E322-08A1-4FDA-B6C9-893889BC7659}"/>
    <cellStyle name="合計_Summary by Franchise P1B" xfId="8204" xr:uid="{460133AB-4E09-4E0F-A5B2-4ACE0F3B342E}"/>
    <cellStyle name="壞" xfId="282" xr:uid="{B59E0795-3D4F-43E6-AE54-F6C41F3B2EB8}"/>
    <cellStyle name="壞 2" xfId="9952" xr:uid="{31BB5021-1CE7-487A-BDBB-0D4D1CE7F4C8}"/>
    <cellStyle name="壞_Inputs" xfId="8206" xr:uid="{2B83C60C-0149-462D-8D9E-1B685F84514A}"/>
    <cellStyle name="壞_MTD" xfId="8207" xr:uid="{B03A948D-0C55-4B2F-87EA-298755C7B700}"/>
    <cellStyle name="壞_Summary by Franchise P1B" xfId="8205" xr:uid="{5E394C2D-E563-450D-8CF1-FE56056C5B8B}"/>
    <cellStyle name="好" xfId="283" xr:uid="{AAD5602A-4929-43C2-9201-B9321A88B91A}"/>
    <cellStyle name="好 2" xfId="9953" xr:uid="{0CB21A29-86B4-459F-9D81-507932D489DE}"/>
    <cellStyle name="好_Inputs" xfId="8209" xr:uid="{378772D8-BB93-4C01-9F32-116D0A261D0B}"/>
    <cellStyle name="好_MTD" xfId="8210" xr:uid="{28E0DF6D-E3DE-4B7E-AED8-CF1EFFF4A96E}"/>
    <cellStyle name="好_Summary by Franchise P1B" xfId="8208" xr:uid="{67864C70-0F65-470A-AD31-64D88A2AB668}"/>
    <cellStyle name="常规 2" xfId="2580" xr:uid="{3A60AF4D-021B-4699-851F-8BB1A6225A83}"/>
    <cellStyle name="常规 2 2" xfId="9954" xr:uid="{CC927C03-116C-4AC3-8B76-B01E781DD9F5}"/>
    <cellStyle name="常规 3" xfId="2581" xr:uid="{21DAC682-B594-407A-87A0-71D8B28CC56C}"/>
    <cellStyle name="常规 3 2" xfId="2901" xr:uid="{C3CB76FE-967F-4A3F-9A5F-678D5D0B2E78}"/>
    <cellStyle name="常规 4" xfId="2585" xr:uid="{4C30366C-0AB1-47C5-BDF4-327B2AEEF5DD}"/>
    <cellStyle name="桁区切り [0.00]_CREDIT" xfId="8211" xr:uid="{613EAAE3-5224-44F9-A626-D483917C3BF1}"/>
    <cellStyle name="桁区切り_08StrategicPlan080312perXavier" xfId="2465" xr:uid="{36C9704A-881C-462F-99F7-B3C7B9D603AA}"/>
    <cellStyle name="標準 2" xfId="2466" xr:uid="{0B390FF4-9F5C-4C60-9264-E56734CF86B0}"/>
    <cellStyle name="標準 2 2" xfId="2467" xr:uid="{20651840-1EE7-4AC3-9D44-0244484040BC}"/>
    <cellStyle name="標準 2 2 2" xfId="9956" xr:uid="{5A3C9004-95F8-46DC-A0F1-598942DF7A27}"/>
    <cellStyle name="標準 2 3" xfId="9955" xr:uid="{05255ADA-0DD4-4EE7-B81D-CC5A5763900F}"/>
    <cellStyle name="標準 2_Inputs" xfId="8212" xr:uid="{BF09530F-7A24-47A1-BF27-45326E6B392B}"/>
    <cellStyle name="標準_1102_Inventory_rsv_All_Mfg" xfId="284" xr:uid="{501B0EBF-F236-4C92-9C5E-62E6AD433AF4}"/>
    <cellStyle name="標題" xfId="285" xr:uid="{359A9F7F-E8D7-4F3D-A2E0-33EE56160981}"/>
    <cellStyle name="標題 1" xfId="286" xr:uid="{6B6719D8-5835-47FC-80E3-F85E6F2E237C}"/>
    <cellStyle name="標題 1 2" xfId="9958" xr:uid="{5A209695-D9E3-4D0F-AF73-E715A925BF35}"/>
    <cellStyle name="標題 2" xfId="287" xr:uid="{9ED85660-2FAB-4A4C-80D7-D15B55FA0A59}"/>
    <cellStyle name="標題 2 2" xfId="9959" xr:uid="{EB698B16-8D81-48D6-B74F-FD2BF005B8BA}"/>
    <cellStyle name="標題 3" xfId="288" xr:uid="{9AF11B35-53EE-4D0E-A593-1C7D2573588E}"/>
    <cellStyle name="標題 3 2" xfId="9960" xr:uid="{5CBC1761-55AF-492E-8214-92859640EDCB}"/>
    <cellStyle name="標題 4" xfId="289" xr:uid="{68106864-1918-49F5-A064-6DAACB2F76B7}"/>
    <cellStyle name="標題 4 2" xfId="9961" xr:uid="{03C61BBA-8F51-4BBC-8297-11AD9D17D8A2}"/>
    <cellStyle name="標題 5" xfId="9957" xr:uid="{0AF9ED90-D5CF-4F62-9348-417FC40365FC}"/>
    <cellStyle name="標題_Inputs" xfId="8213" xr:uid="{438B3AEB-DC6A-4F89-AD09-C1AE8F2110C5}"/>
    <cellStyle name="檢查儲存格" xfId="290" xr:uid="{24D298BC-C345-43D9-8151-83E0F4C18D38}"/>
    <cellStyle name="檢查儲存格 2" xfId="9962" xr:uid="{D45EFB6C-0BB5-4896-B289-4AFF46E4589F}"/>
    <cellStyle name="百分比 2" xfId="2583" xr:uid="{8C3179E9-7D66-4241-800D-E85CAB8E96E4}"/>
    <cellStyle name="百分比 2 2" xfId="2902" xr:uid="{3573F1CA-8793-4365-9E5A-DC933AB0D4EE}"/>
    <cellStyle name="百分比 2 3" xfId="9963" xr:uid="{F147D632-FEE3-4E02-8835-A119FE02AEA5}"/>
    <cellStyle name="計算方式" xfId="291" xr:uid="{580C1359-BCFC-439E-AD6F-40B69AE90AC9}"/>
    <cellStyle name="計算方式 2" xfId="2903" xr:uid="{B483FB22-4C9D-445A-8CFC-37FA7D73D051}"/>
    <cellStyle name="計算方式 2 2" xfId="8492" xr:uid="{77A1EF31-AE29-4450-B995-1AD272174AA7}"/>
    <cellStyle name="計算方式 2 3" xfId="8380" xr:uid="{50A38183-2A7D-4AD8-8076-D544088D8E28}"/>
    <cellStyle name="計算方式 3" xfId="9964" xr:uid="{27F969F9-4C4F-4F4E-B288-3360A2F93BF8}"/>
    <cellStyle name="計算方式_Summary by Franchise P1B" xfId="8214" xr:uid="{EBAF03A7-2830-4AE8-A524-E4586902F91D}"/>
    <cellStyle name="說明文字" xfId="292" xr:uid="{5433731E-BFD5-4C70-96A7-D20867E1D489}"/>
    <cellStyle name="說明文字 2" xfId="9965" xr:uid="{CB99B63A-3459-452C-835E-F28D01A75321}"/>
    <cellStyle name="警告文字" xfId="293" xr:uid="{55E6D1C9-7FD4-4320-902F-137FCC903D0D}"/>
    <cellStyle name="警告文字 2" xfId="9966" xr:uid="{AC604A60-1226-4556-8BF2-FC4D9E5D15BD}"/>
    <cellStyle name="货币 2" xfId="2468" xr:uid="{1F4AE22E-9F2A-43D9-9F46-746217AAC4A5}"/>
    <cellStyle name="货币 2 2" xfId="2469" xr:uid="{5D11BF6F-3554-4DDD-957A-B66490A32A34}"/>
    <cellStyle name="货币 2_Inputs" xfId="8215" xr:uid="{6B9C9BC7-3637-4F8B-BC25-82FF4D61DAC4}"/>
    <cellStyle name="货币 3" xfId="2584" xr:uid="{3BC19395-8D6A-4AAF-B7C4-0E8536F0D08A}"/>
    <cellStyle name="货币 3 2" xfId="2904" xr:uid="{2ECDC6D1-8707-44C7-8F5E-1958B040FC81}"/>
    <cellStyle name="輔色1" xfId="294" xr:uid="{120ED040-016E-4FAE-9046-D79573002883}"/>
    <cellStyle name="輔色1 2" xfId="9967" xr:uid="{07A320BA-B864-4772-BDA9-6A4DDBD8A973}"/>
    <cellStyle name="輔色2" xfId="295" xr:uid="{89974C9A-C6B2-4391-BFA2-B7FB36E1A3B6}"/>
    <cellStyle name="輔色2 2" xfId="9968" xr:uid="{91895133-A55A-40FF-8790-BB05198D27AD}"/>
    <cellStyle name="輔色3" xfId="296" xr:uid="{68519B61-B90B-49CD-B376-17CA0BD674CE}"/>
    <cellStyle name="輔色3 2" xfId="9969" xr:uid="{4ECF235A-1ACD-494A-8C06-D68E695533AD}"/>
    <cellStyle name="輔色4" xfId="297" xr:uid="{80569607-1555-4EC5-A06D-25372635AFF0}"/>
    <cellStyle name="輔色4 2" xfId="9970" xr:uid="{6EC6D85A-A247-4EFC-8192-158DD5348DC9}"/>
    <cellStyle name="輔色5" xfId="298" xr:uid="{034CCFA3-5B11-4A7B-B393-2A7048C5CC46}"/>
    <cellStyle name="輔色5 2" xfId="9971" xr:uid="{534EEE5D-5ECC-4935-B7E0-F7EF19B6C6F7}"/>
    <cellStyle name="輔色6" xfId="299" xr:uid="{355135BB-7574-4672-A4CC-E5B0E5E6D9B5}"/>
    <cellStyle name="輔色6 2" xfId="9972" xr:uid="{E4E5682B-54F7-494B-9B0F-AC8C3CA317C2}"/>
    <cellStyle name="輸入" xfId="300" xr:uid="{97233094-BB2E-45B2-B175-29484BBDB9FE}"/>
    <cellStyle name="輸入 2" xfId="2905" xr:uid="{4D0BCA32-C3EA-4619-AFE4-A3D809AAD3E9}"/>
    <cellStyle name="輸入 2 2" xfId="8491" xr:uid="{87F230D3-1459-4C5F-86C6-F9F737B033AE}"/>
    <cellStyle name="輸入 2 3" xfId="8791" xr:uid="{5F0165E3-B071-4C9D-B011-F28792E4A4B4}"/>
    <cellStyle name="輸入 3" xfId="9973" xr:uid="{DB4886FF-AEA2-4416-8543-3EB5308801A2}"/>
    <cellStyle name="輸入_Summary by Franchise P1B" xfId="8216" xr:uid="{A5891CC3-A9FD-43D1-A223-1DC3561C30BF}"/>
    <cellStyle name="輸出" xfId="301" xr:uid="{C0BDEDCF-46E7-4182-BA8A-17ACC7F5B76D}"/>
    <cellStyle name="輸出 2" xfId="2906" xr:uid="{798A3A99-87E5-4631-90B6-D5B45561BC79}"/>
    <cellStyle name="輸出 2 2" xfId="8490" xr:uid="{BA954BC7-541E-4D73-8FEC-279AF319C98B}"/>
    <cellStyle name="輸出 2 3" xfId="8439" xr:uid="{2007779D-EE7E-4364-974F-73A06CE5E331}"/>
    <cellStyle name="輸出 3" xfId="9974" xr:uid="{69CCCE9E-D57A-47B4-9DE6-B4F70F110BAE}"/>
    <cellStyle name="輸出_Summary by Franchise P1B" xfId="8217" xr:uid="{EBA02330-1617-46D4-AE00-DE6D5D9504A9}"/>
    <cellStyle name="通貨 2" xfId="2470" xr:uid="{58E5CDB7-CA5F-4BDB-B2F0-E05E339B9E34}"/>
    <cellStyle name="通貨 2 2" xfId="2471" xr:uid="{068A9EEE-32AB-46AC-B4DF-20A91E7E2785}"/>
    <cellStyle name="通貨 2_Inputs" xfId="8218" xr:uid="{4B984395-904C-495F-8C0C-6583EBCE245C}"/>
    <cellStyle name="連結的儲存格" xfId="302" xr:uid="{2C0E8CED-4B18-4D0F-8787-F475AB218C49}"/>
    <cellStyle name="連結的儲存格 2" xfId="9975" xr:uid="{7787BFD3-4823-4259-8B99-5EDA0B660991}"/>
  </cellStyles>
  <dxfs count="5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E2EFDA"/>
        </patternFill>
      </fill>
    </dxf>
    <dxf>
      <font>
        <color auto="1"/>
      </font>
      <fill>
        <patternFill>
          <bgColor rgb="FFC6E0B4"/>
        </patternFill>
      </fill>
    </dxf>
    <dxf>
      <font>
        <color auto="1"/>
      </font>
      <fill>
        <patternFill>
          <bgColor rgb="FFA9D08E"/>
        </patternFill>
      </fill>
    </dxf>
    <dxf>
      <font>
        <color auto="1"/>
      </font>
      <fill>
        <patternFill>
          <bgColor rgb="FFFFE699"/>
        </patternFill>
      </fill>
    </dxf>
    <dxf>
      <font>
        <color rgb="FFC00000"/>
      </font>
      <fill>
        <patternFill>
          <bgColor rgb="FFFFD966"/>
        </patternFill>
      </fill>
    </dxf>
    <dxf>
      <font>
        <color auto="1"/>
      </font>
      <fill>
        <patternFill>
          <bgColor rgb="FFFF5050"/>
        </patternFill>
      </fill>
    </dxf>
    <dxf>
      <font>
        <color theme="0"/>
      </font>
      <fill>
        <patternFill>
          <bgColor rgb="FFC0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&quot;$&quot;#,##0;\ \(&quot;$&quot;#,##0\)"/>
    </dxf>
    <dxf>
      <numFmt numFmtId="32" formatCode="_(&quot;$&quot;* #,##0_);_(&quot;$&quot;* \(#,##0\);_(&quot;$&quot;* &quot;-&quot;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&quot;$&quot;#,##0;\ \(&quot;$&quot;#,##0\)"/>
    </dxf>
  </dxfs>
  <tableStyles count="0" defaultTableStyle="TableStyleMedium2" defaultPivotStyle="PivotStyleLight16"/>
  <colors>
    <mruColors>
      <color rgb="FFD60000"/>
      <color rgb="FFC00000"/>
      <color rgb="FFFFB500"/>
      <color rgb="FF0000FF"/>
      <color rgb="FF8CB9B7"/>
      <color rgb="FF0563C1"/>
      <color rgb="FFA9D08E"/>
      <color rgb="FFFF5050"/>
      <color rgb="FF404040"/>
      <color rgb="FFB7CBC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0.xml"/><Relationship Id="rId21" Type="http://schemas.openxmlformats.org/officeDocument/2006/relationships/externalLink" Target="externalLinks/externalLink12.xml"/><Relationship Id="rId34" Type="http://schemas.openxmlformats.org/officeDocument/2006/relationships/externalLink" Target="externalLinks/externalLink25.xml"/><Relationship Id="rId42" Type="http://schemas.openxmlformats.org/officeDocument/2006/relationships/externalLink" Target="externalLinks/externalLink33.xml"/><Relationship Id="rId47" Type="http://schemas.openxmlformats.org/officeDocument/2006/relationships/externalLink" Target="externalLinks/externalLink38.xml"/><Relationship Id="rId50" Type="http://schemas.openxmlformats.org/officeDocument/2006/relationships/externalLink" Target="externalLinks/externalLink41.xml"/><Relationship Id="rId55" Type="http://schemas.openxmlformats.org/officeDocument/2006/relationships/pivotCacheDefinition" Target="pivotCache/pivotCacheDefinition2.xml"/><Relationship Id="rId63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9" Type="http://schemas.openxmlformats.org/officeDocument/2006/relationships/externalLink" Target="externalLinks/externalLink20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32" Type="http://schemas.openxmlformats.org/officeDocument/2006/relationships/externalLink" Target="externalLinks/externalLink23.xml"/><Relationship Id="rId37" Type="http://schemas.openxmlformats.org/officeDocument/2006/relationships/externalLink" Target="externalLinks/externalLink28.xml"/><Relationship Id="rId40" Type="http://schemas.openxmlformats.org/officeDocument/2006/relationships/externalLink" Target="externalLinks/externalLink31.xml"/><Relationship Id="rId45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44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externalLink" Target="externalLinks/externalLink10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34.xml"/><Relationship Id="rId48" Type="http://schemas.openxmlformats.org/officeDocument/2006/relationships/externalLink" Target="externalLinks/externalLink39.xml"/><Relationship Id="rId56" Type="http://schemas.openxmlformats.org/officeDocument/2006/relationships/theme" Target="theme/theme1.xml"/><Relationship Id="rId64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2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24.xml"/><Relationship Id="rId38" Type="http://schemas.openxmlformats.org/officeDocument/2006/relationships/externalLink" Target="externalLinks/externalLink29.xml"/><Relationship Id="rId46" Type="http://schemas.openxmlformats.org/officeDocument/2006/relationships/externalLink" Target="externalLinks/externalLink37.xml"/><Relationship Id="rId59" Type="http://schemas.openxmlformats.org/officeDocument/2006/relationships/sharedStrings" Target="sharedStrings.xml"/><Relationship Id="rId20" Type="http://schemas.openxmlformats.org/officeDocument/2006/relationships/externalLink" Target="externalLinks/externalLink11.xml"/><Relationship Id="rId41" Type="http://schemas.openxmlformats.org/officeDocument/2006/relationships/externalLink" Target="externalLinks/externalLink32.xml"/><Relationship Id="rId54" Type="http://schemas.openxmlformats.org/officeDocument/2006/relationships/pivotCacheDefinition" Target="pivotCache/pivotCacheDefinition1.xml"/><Relationship Id="rId62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36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0.xml"/><Relationship Id="rId57" Type="http://schemas.openxmlformats.org/officeDocument/2006/relationships/connections" Target="connections.xml"/><Relationship Id="rId10" Type="http://schemas.openxmlformats.org/officeDocument/2006/relationships/externalLink" Target="externalLinks/externalLink1.xml"/><Relationship Id="rId31" Type="http://schemas.openxmlformats.org/officeDocument/2006/relationships/externalLink" Target="externalLinks/externalLink22.xml"/><Relationship Id="rId44" Type="http://schemas.openxmlformats.org/officeDocument/2006/relationships/externalLink" Target="externalLinks/externalLink35.xml"/><Relationship Id="rId52" Type="http://schemas.openxmlformats.org/officeDocument/2006/relationships/externalLink" Target="externalLinks/externalLink43.xml"/><Relationship Id="rId6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404040"/>
                </a:solidFill>
              </a:rPr>
              <a:t>Trailing 15 Months</a:t>
            </a:r>
            <a:r>
              <a:rPr lang="en-US" b="1" baseline="0">
                <a:solidFill>
                  <a:srgbClr val="404040"/>
                </a:solidFill>
              </a:rPr>
              <a:t>                                                 </a:t>
            </a:r>
            <a:r>
              <a:rPr lang="en-US" b="1">
                <a:solidFill>
                  <a:srgbClr val="404040"/>
                </a:solidFill>
              </a:rPr>
              <a:t>ADD vs. Plan (In MM)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Analysis'!$E$4</c:f>
              <c:strCache>
                <c:ptCount val="1"/>
                <c:pt idx="0">
                  <c:v>ADD</c:v>
                </c:pt>
              </c:strCache>
            </c:strRef>
          </c:tx>
          <c:spPr>
            <a:ln w="28575" cap="rnd">
              <a:solidFill>
                <a:srgbClr val="FFB500"/>
              </a:solidFill>
              <a:round/>
            </a:ln>
            <a:effectLst/>
          </c:spPr>
          <c:marker>
            <c:symbol val="none"/>
          </c:marker>
          <c:cat>
            <c:numRef>
              <c:f>'Trend Analysis'!$D$5:$D$19</c:f>
              <c:numCache>
                <c:formatCode>[$-409]mmm\-yy;@</c:formatCode>
                <c:ptCount val="15"/>
                <c:pt idx="0">
                  <c:v>44317</c:v>
                </c:pt>
                <c:pt idx="1">
                  <c:v>44348</c:v>
                </c:pt>
                <c:pt idx="2">
                  <c:v>44378</c:v>
                </c:pt>
                <c:pt idx="3">
                  <c:v>44409</c:v>
                </c:pt>
                <c:pt idx="4">
                  <c:v>44440</c:v>
                </c:pt>
                <c:pt idx="5">
                  <c:v>44470</c:v>
                </c:pt>
                <c:pt idx="6">
                  <c:v>44501</c:v>
                </c:pt>
                <c:pt idx="7">
                  <c:v>44531</c:v>
                </c:pt>
                <c:pt idx="8">
                  <c:v>44562</c:v>
                </c:pt>
                <c:pt idx="9">
                  <c:v>44593</c:v>
                </c:pt>
                <c:pt idx="10">
                  <c:v>44621</c:v>
                </c:pt>
                <c:pt idx="11">
                  <c:v>44652</c:v>
                </c:pt>
                <c:pt idx="12">
                  <c:v>44682</c:v>
                </c:pt>
                <c:pt idx="13">
                  <c:v>44713</c:v>
                </c:pt>
                <c:pt idx="14">
                  <c:v>44743</c:v>
                </c:pt>
              </c:numCache>
            </c:numRef>
          </c:cat>
          <c:val>
            <c:numRef>
              <c:f>'Trend Analysis'!$E$5:$E$19</c:f>
              <c:numCache>
                <c:formatCode>_("$"* #,##0.00_);_("$"* \(#,##0.00\);_("$"* "-"??_);_(@_)</c:formatCode>
                <c:ptCount val="15"/>
                <c:pt idx="0">
                  <c:v>0.188406832</c:v>
                </c:pt>
                <c:pt idx="1">
                  <c:v>0.19030930545454547</c:v>
                </c:pt>
                <c:pt idx="2">
                  <c:v>0.19274052699999997</c:v>
                </c:pt>
                <c:pt idx="3">
                  <c:v>0.17154982818181819</c:v>
                </c:pt>
                <c:pt idx="4">
                  <c:v>0.21031567142857147</c:v>
                </c:pt>
                <c:pt idx="5">
                  <c:v>0.1611341704761905</c:v>
                </c:pt>
                <c:pt idx="6">
                  <c:v>0.19845022450000002</c:v>
                </c:pt>
                <c:pt idx="7">
                  <c:v>0.20197344199999998</c:v>
                </c:pt>
                <c:pt idx="8">
                  <c:v>0.15810541150000001</c:v>
                </c:pt>
                <c:pt idx="9">
                  <c:v>0.16849414500000001</c:v>
                </c:pt>
                <c:pt idx="10">
                  <c:v>0.16121827347826084</c:v>
                </c:pt>
                <c:pt idx="11">
                  <c:v>0.18049280095238093</c:v>
                </c:pt>
                <c:pt idx="12">
                  <c:v>0.18241945428571443</c:v>
                </c:pt>
                <c:pt idx="13">
                  <c:v>0.18086209727272723</c:v>
                </c:pt>
                <c:pt idx="14">
                  <c:v>0.15884811052631581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8-457F-BD36-00211A41DDF0}"/>
            </c:ext>
          </c:extLst>
        </c:ser>
        <c:ser>
          <c:idx val="1"/>
          <c:order val="1"/>
          <c:tx>
            <c:strRef>
              <c:f>'Trend Analysis'!$P$4</c:f>
              <c:strCache>
                <c:ptCount val="1"/>
                <c:pt idx="0">
                  <c:v>Plan</c:v>
                </c:pt>
              </c:strCache>
            </c:strRef>
          </c:tx>
          <c:spPr>
            <a:ln w="28575" cap="rnd">
              <a:solidFill>
                <a:srgbClr val="00206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'Trend Analysis'!$D$5:$D$19</c:f>
              <c:numCache>
                <c:formatCode>[$-409]mmm\-yy;@</c:formatCode>
                <c:ptCount val="15"/>
                <c:pt idx="0">
                  <c:v>44317</c:v>
                </c:pt>
                <c:pt idx="1">
                  <c:v>44348</c:v>
                </c:pt>
                <c:pt idx="2">
                  <c:v>44378</c:v>
                </c:pt>
                <c:pt idx="3">
                  <c:v>44409</c:v>
                </c:pt>
                <c:pt idx="4">
                  <c:v>44440</c:v>
                </c:pt>
                <c:pt idx="5">
                  <c:v>44470</c:v>
                </c:pt>
                <c:pt idx="6">
                  <c:v>44501</c:v>
                </c:pt>
                <c:pt idx="7">
                  <c:v>44531</c:v>
                </c:pt>
                <c:pt idx="8">
                  <c:v>44562</c:v>
                </c:pt>
                <c:pt idx="9">
                  <c:v>44593</c:v>
                </c:pt>
                <c:pt idx="10">
                  <c:v>44621</c:v>
                </c:pt>
                <c:pt idx="11">
                  <c:v>44652</c:v>
                </c:pt>
                <c:pt idx="12">
                  <c:v>44682</c:v>
                </c:pt>
                <c:pt idx="13">
                  <c:v>44713</c:v>
                </c:pt>
                <c:pt idx="14">
                  <c:v>44743</c:v>
                </c:pt>
              </c:numCache>
            </c:numRef>
          </c:cat>
          <c:val>
            <c:numRef>
              <c:f>'Trend Analysis'!$P$5:$P$19</c:f>
              <c:numCache>
                <c:formatCode>_("$"* #,##0.00_);_("$"* \(#,##0.00\);_("$"* "-"??_);_(@_)</c:formatCode>
                <c:ptCount val="15"/>
                <c:pt idx="0">
                  <c:v>0.20508889447569767</c:v>
                </c:pt>
                <c:pt idx="1">
                  <c:v>0.18250209628706862</c:v>
                </c:pt>
                <c:pt idx="2">
                  <c:v>0.18250209628706862</c:v>
                </c:pt>
                <c:pt idx="3">
                  <c:v>0.19132496052001918</c:v>
                </c:pt>
                <c:pt idx="4">
                  <c:v>0.1943730349204548</c:v>
                </c:pt>
                <c:pt idx="5">
                  <c:v>0.1943730349204548</c:v>
                </c:pt>
                <c:pt idx="6">
                  <c:v>0.1943730349204548</c:v>
                </c:pt>
                <c:pt idx="7">
                  <c:v>0.20959067031101189</c:v>
                </c:pt>
                <c:pt idx="8">
                  <c:v>0.19836287396321295</c:v>
                </c:pt>
                <c:pt idx="9">
                  <c:v>0.19602804888338557</c:v>
                </c:pt>
                <c:pt idx="10">
                  <c:v>0.19983396465078293</c:v>
                </c:pt>
                <c:pt idx="11">
                  <c:v>0.22328552380988689</c:v>
                </c:pt>
                <c:pt idx="12">
                  <c:v>0.14865182942461402</c:v>
                </c:pt>
                <c:pt idx="13">
                  <c:v>0.19121579605502168</c:v>
                </c:pt>
                <c:pt idx="14">
                  <c:v>0.20407338791180141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C8-457F-BD36-00211A41D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8087008"/>
        <c:axId val="1728087424"/>
      </c:lineChart>
      <c:dateAx>
        <c:axId val="17280870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  <a:alpha val="97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40404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087424"/>
        <c:crosses val="autoZero"/>
        <c:auto val="1"/>
        <c:lblOffset val="100"/>
        <c:baseTimeUnit val="months"/>
      </c:dateAx>
      <c:valAx>
        <c:axId val="172808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40404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087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404040"/>
                </a:solidFill>
              </a:rPr>
              <a:t>Trailing 15 Months</a:t>
            </a:r>
            <a:r>
              <a:rPr lang="en-US" b="1" baseline="0">
                <a:solidFill>
                  <a:srgbClr val="404040"/>
                </a:solidFill>
              </a:rPr>
              <a:t>                                            </a:t>
            </a:r>
            <a:r>
              <a:rPr lang="en-US" b="1">
                <a:solidFill>
                  <a:srgbClr val="404040"/>
                </a:solidFill>
              </a:rPr>
              <a:t>COVID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Analysis'!$E$40</c:f>
              <c:strCache>
                <c:ptCount val="1"/>
                <c:pt idx="0">
                  <c:v>ADD</c:v>
                </c:pt>
              </c:strCache>
            </c:strRef>
          </c:tx>
          <c:spPr>
            <a:ln w="28575" cap="rnd">
              <a:solidFill>
                <a:srgbClr val="FFB500"/>
              </a:solidFill>
              <a:round/>
            </a:ln>
            <a:effectLst/>
          </c:spPr>
          <c:marker>
            <c:symbol val="none"/>
          </c:marker>
          <c:cat>
            <c:numRef>
              <c:f>'Trend Analysis'!$D$41:$D$55</c:f>
              <c:numCache>
                <c:formatCode>[$-409]mmm\-yy;@</c:formatCode>
                <c:ptCount val="15"/>
                <c:pt idx="0">
                  <c:v>44317</c:v>
                </c:pt>
                <c:pt idx="1">
                  <c:v>44348</c:v>
                </c:pt>
                <c:pt idx="2">
                  <c:v>44378</c:v>
                </c:pt>
                <c:pt idx="3">
                  <c:v>44409</c:v>
                </c:pt>
                <c:pt idx="4">
                  <c:v>44440</c:v>
                </c:pt>
                <c:pt idx="5">
                  <c:v>44470</c:v>
                </c:pt>
                <c:pt idx="6">
                  <c:v>44501</c:v>
                </c:pt>
                <c:pt idx="7">
                  <c:v>44531</c:v>
                </c:pt>
                <c:pt idx="8">
                  <c:v>44562</c:v>
                </c:pt>
                <c:pt idx="9">
                  <c:v>44593</c:v>
                </c:pt>
                <c:pt idx="10">
                  <c:v>44621</c:v>
                </c:pt>
                <c:pt idx="11">
                  <c:v>44652</c:v>
                </c:pt>
                <c:pt idx="12">
                  <c:v>44682</c:v>
                </c:pt>
                <c:pt idx="13">
                  <c:v>44713</c:v>
                </c:pt>
                <c:pt idx="14">
                  <c:v>44743</c:v>
                </c:pt>
              </c:numCache>
            </c:numRef>
          </c:cat>
          <c:val>
            <c:numRef>
              <c:f>'Trend Analysis'!$E$41:$E$55</c:f>
              <c:numCache>
                <c:formatCode>#,##0.0_);\(#,##0.0\)</c:formatCode>
                <c:ptCount val="15"/>
                <c:pt idx="0">
                  <c:v>6</c:v>
                </c:pt>
                <c:pt idx="1">
                  <c:v>5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7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D5-4695-B960-A4DC0DD34625}"/>
            </c:ext>
          </c:extLst>
        </c:ser>
        <c:ser>
          <c:idx val="1"/>
          <c:order val="1"/>
          <c:tx>
            <c:strRef>
              <c:f>'Trend Analysis'!$P$40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rgbClr val="00206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'Trend Analysis'!$D$41:$D$55</c:f>
              <c:numCache>
                <c:formatCode>[$-409]mmm\-yy;@</c:formatCode>
                <c:ptCount val="15"/>
                <c:pt idx="0">
                  <c:v>44317</c:v>
                </c:pt>
                <c:pt idx="1">
                  <c:v>44348</c:v>
                </c:pt>
                <c:pt idx="2">
                  <c:v>44378</c:v>
                </c:pt>
                <c:pt idx="3">
                  <c:v>44409</c:v>
                </c:pt>
                <c:pt idx="4">
                  <c:v>44440</c:v>
                </c:pt>
                <c:pt idx="5">
                  <c:v>44470</c:v>
                </c:pt>
                <c:pt idx="6">
                  <c:v>44501</c:v>
                </c:pt>
                <c:pt idx="7">
                  <c:v>44531</c:v>
                </c:pt>
                <c:pt idx="8">
                  <c:v>44562</c:v>
                </c:pt>
                <c:pt idx="9">
                  <c:v>44593</c:v>
                </c:pt>
                <c:pt idx="10">
                  <c:v>44621</c:v>
                </c:pt>
                <c:pt idx="11">
                  <c:v>44652</c:v>
                </c:pt>
                <c:pt idx="12">
                  <c:v>44682</c:v>
                </c:pt>
                <c:pt idx="13">
                  <c:v>44713</c:v>
                </c:pt>
                <c:pt idx="14">
                  <c:v>44743</c:v>
                </c:pt>
              </c:numCache>
            </c:numRef>
          </c:cat>
          <c:val>
            <c:numRef>
              <c:f>'Trend Analysis'!$P$41:$P$55</c:f>
              <c:numCache>
                <c:formatCode>#,##0.0_);\(#,##0.0\)</c:formatCode>
                <c:ptCount val="15"/>
                <c:pt idx="0">
                  <c:v>6.916666666666667</c:v>
                </c:pt>
                <c:pt idx="1">
                  <c:v>6.916666666666667</c:v>
                </c:pt>
                <c:pt idx="2">
                  <c:v>6.916666666666667</c:v>
                </c:pt>
                <c:pt idx="3">
                  <c:v>6.916666666666667</c:v>
                </c:pt>
                <c:pt idx="4">
                  <c:v>6.916666666666667</c:v>
                </c:pt>
                <c:pt idx="5">
                  <c:v>6.916666666666667</c:v>
                </c:pt>
                <c:pt idx="6">
                  <c:v>6.916666666666667</c:v>
                </c:pt>
                <c:pt idx="7">
                  <c:v>6.916666666666667</c:v>
                </c:pt>
                <c:pt idx="8">
                  <c:v>6.916666666666667</c:v>
                </c:pt>
                <c:pt idx="9">
                  <c:v>6.916666666666667</c:v>
                </c:pt>
                <c:pt idx="10">
                  <c:v>6.916666666666667</c:v>
                </c:pt>
                <c:pt idx="11">
                  <c:v>6.916666666666667</c:v>
                </c:pt>
                <c:pt idx="12">
                  <c:v>6.916666666666667</c:v>
                </c:pt>
                <c:pt idx="13">
                  <c:v>6.916666666666667</c:v>
                </c:pt>
                <c:pt idx="14">
                  <c:v>6.916666666666667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D5-4695-B960-A4DC0DD34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8087008"/>
        <c:axId val="1728087424"/>
      </c:lineChart>
      <c:dateAx>
        <c:axId val="17280870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40404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087424"/>
        <c:crosses val="autoZero"/>
        <c:auto val="1"/>
        <c:lblOffset val="100"/>
        <c:baseTimeUnit val="months"/>
      </c:dateAx>
      <c:valAx>
        <c:axId val="172808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\(#,##0.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40404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087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404040"/>
                </a:solidFill>
              </a:rPr>
              <a:t>Trailing</a:t>
            </a:r>
            <a:r>
              <a:rPr lang="en-US" b="1" baseline="0">
                <a:solidFill>
                  <a:srgbClr val="404040"/>
                </a:solidFill>
              </a:rPr>
              <a:t> 15 Months - </a:t>
            </a:r>
            <a:r>
              <a:rPr lang="en-US" b="1">
                <a:solidFill>
                  <a:srgbClr val="404040"/>
                </a:solidFill>
              </a:rPr>
              <a:t>East</a:t>
            </a:r>
            <a:r>
              <a:rPr lang="en-US" b="1" baseline="0">
                <a:solidFill>
                  <a:srgbClr val="404040"/>
                </a:solidFill>
              </a:rPr>
              <a:t> </a:t>
            </a:r>
            <a:r>
              <a:rPr lang="en-US" b="1">
                <a:solidFill>
                  <a:srgbClr val="404040"/>
                </a:solidFill>
              </a:rPr>
              <a:t>Region                        ADD vs. Plan (In MM)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Analysis'!$X$4</c:f>
              <c:strCache>
                <c:ptCount val="1"/>
                <c:pt idx="0">
                  <c:v>ADD</c:v>
                </c:pt>
              </c:strCache>
            </c:strRef>
          </c:tx>
          <c:spPr>
            <a:ln w="28575" cap="rnd">
              <a:solidFill>
                <a:srgbClr val="FFB500"/>
              </a:solidFill>
              <a:round/>
            </a:ln>
            <a:effectLst/>
          </c:spPr>
          <c:marker>
            <c:symbol val="none"/>
          </c:marker>
          <c:cat>
            <c:numRef>
              <c:f>'Trend Analysis'!$W$5:$W$19</c:f>
              <c:numCache>
                <c:formatCode>[$-409]mmm\-yy;@</c:formatCode>
                <c:ptCount val="15"/>
                <c:pt idx="0">
                  <c:v>44317</c:v>
                </c:pt>
                <c:pt idx="1">
                  <c:v>44348</c:v>
                </c:pt>
                <c:pt idx="2">
                  <c:v>44378</c:v>
                </c:pt>
                <c:pt idx="3">
                  <c:v>44409</c:v>
                </c:pt>
                <c:pt idx="4">
                  <c:v>44440</c:v>
                </c:pt>
                <c:pt idx="5">
                  <c:v>44470</c:v>
                </c:pt>
                <c:pt idx="6">
                  <c:v>44501</c:v>
                </c:pt>
                <c:pt idx="7">
                  <c:v>44531</c:v>
                </c:pt>
                <c:pt idx="8">
                  <c:v>44562</c:v>
                </c:pt>
                <c:pt idx="9">
                  <c:v>44593</c:v>
                </c:pt>
                <c:pt idx="10">
                  <c:v>44621</c:v>
                </c:pt>
                <c:pt idx="11">
                  <c:v>44652</c:v>
                </c:pt>
                <c:pt idx="12">
                  <c:v>44682</c:v>
                </c:pt>
                <c:pt idx="13">
                  <c:v>44713</c:v>
                </c:pt>
                <c:pt idx="14">
                  <c:v>44743</c:v>
                </c:pt>
              </c:numCache>
            </c:numRef>
          </c:cat>
          <c:val>
            <c:numRef>
              <c:f>'Trend Analysis'!$X$5:$X$19</c:f>
              <c:numCache>
                <c:formatCode>_("$"* #,##0.00_);_("$"* \(#,##0.00\);_("$"* "-"??_);_(@_)</c:formatCode>
                <c:ptCount val="15"/>
                <c:pt idx="0">
                  <c:v>0.97445991400000009</c:v>
                </c:pt>
                <c:pt idx="1">
                  <c:v>0.98676584045454552</c:v>
                </c:pt>
                <c:pt idx="2">
                  <c:v>1.0316255605</c:v>
                </c:pt>
                <c:pt idx="3">
                  <c:v>0.93921906363636376</c:v>
                </c:pt>
                <c:pt idx="4">
                  <c:v>1.0298627876190476</c:v>
                </c:pt>
                <c:pt idx="5">
                  <c:v>0.93908500809523809</c:v>
                </c:pt>
                <c:pt idx="6">
                  <c:v>1.1322660569999998</c:v>
                </c:pt>
                <c:pt idx="7">
                  <c:v>1.108361363</c:v>
                </c:pt>
                <c:pt idx="8">
                  <c:v>0.92569191699999998</c:v>
                </c:pt>
                <c:pt idx="9">
                  <c:v>0.96907792050000008</c:v>
                </c:pt>
                <c:pt idx="10">
                  <c:v>0.99034322391304341</c:v>
                </c:pt>
                <c:pt idx="11">
                  <c:v>1.0394561804761906</c:v>
                </c:pt>
                <c:pt idx="12">
                  <c:v>0.9709514780952383</c:v>
                </c:pt>
                <c:pt idx="13">
                  <c:v>0.91359772772727255</c:v>
                </c:pt>
                <c:pt idx="14">
                  <c:v>0.95647652736842104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9-4085-A904-9D502D2732EF}"/>
            </c:ext>
          </c:extLst>
        </c:ser>
        <c:ser>
          <c:idx val="1"/>
          <c:order val="1"/>
          <c:tx>
            <c:strRef>
              <c:f>'Trend Analysis'!$AI$4</c:f>
              <c:strCache>
                <c:ptCount val="1"/>
                <c:pt idx="0">
                  <c:v>Plan</c:v>
                </c:pt>
              </c:strCache>
            </c:strRef>
          </c:tx>
          <c:spPr>
            <a:ln w="28575" cap="rnd">
              <a:solidFill>
                <a:srgbClr val="00206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'Trend Analysis'!$W$5:$W$19</c:f>
              <c:numCache>
                <c:formatCode>[$-409]mmm\-yy;@</c:formatCode>
                <c:ptCount val="15"/>
                <c:pt idx="0">
                  <c:v>44317</c:v>
                </c:pt>
                <c:pt idx="1">
                  <c:v>44348</c:v>
                </c:pt>
                <c:pt idx="2">
                  <c:v>44378</c:v>
                </c:pt>
                <c:pt idx="3">
                  <c:v>44409</c:v>
                </c:pt>
                <c:pt idx="4">
                  <c:v>44440</c:v>
                </c:pt>
                <c:pt idx="5">
                  <c:v>44470</c:v>
                </c:pt>
                <c:pt idx="6">
                  <c:v>44501</c:v>
                </c:pt>
                <c:pt idx="7">
                  <c:v>44531</c:v>
                </c:pt>
                <c:pt idx="8">
                  <c:v>44562</c:v>
                </c:pt>
                <c:pt idx="9">
                  <c:v>44593</c:v>
                </c:pt>
                <c:pt idx="10">
                  <c:v>44621</c:v>
                </c:pt>
                <c:pt idx="11">
                  <c:v>44652</c:v>
                </c:pt>
                <c:pt idx="12">
                  <c:v>44682</c:v>
                </c:pt>
                <c:pt idx="13">
                  <c:v>44713</c:v>
                </c:pt>
                <c:pt idx="14">
                  <c:v>44743</c:v>
                </c:pt>
              </c:numCache>
            </c:numRef>
          </c:cat>
          <c:val>
            <c:numRef>
              <c:f>'Trend Analysis'!$AI$5:$AI$19</c:f>
              <c:numCache>
                <c:formatCode>_("$"* #,##0.00_);_("$"* \(#,##0.00\);_("$"* "-"??_);_(@_)</c:formatCode>
                <c:ptCount val="15"/>
                <c:pt idx="0">
                  <c:v>1.0645964781899673</c:v>
                </c:pt>
                <c:pt idx="1">
                  <c:v>0.9473506084578478</c:v>
                </c:pt>
                <c:pt idx="2">
                  <c:v>0.9473506084578478</c:v>
                </c:pt>
                <c:pt idx="3">
                  <c:v>0.99059558003994752</c:v>
                </c:pt>
                <c:pt idx="4">
                  <c:v>1.0063771540724089</c:v>
                </c:pt>
                <c:pt idx="5">
                  <c:v>1.0063771540724089</c:v>
                </c:pt>
                <c:pt idx="6">
                  <c:v>1.0063771540724089</c:v>
                </c:pt>
                <c:pt idx="7">
                  <c:v>1.0840156368875851</c:v>
                </c:pt>
                <c:pt idx="8">
                  <c:v>1.0753938523551523</c:v>
                </c:pt>
                <c:pt idx="9">
                  <c:v>1.0627359568175194</c:v>
                </c:pt>
                <c:pt idx="10">
                  <c:v>1.083369144556066</c:v>
                </c:pt>
                <c:pt idx="11">
                  <c:v>1.2451495531185401</c:v>
                </c:pt>
                <c:pt idx="12">
                  <c:v>0.82895548184264245</c:v>
                </c:pt>
                <c:pt idx="13">
                  <c:v>1.0663130280216293</c:v>
                </c:pt>
                <c:pt idx="14">
                  <c:v>1.084854009255994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9-4085-A904-9D502D273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8087008"/>
        <c:axId val="1728087424"/>
      </c:lineChart>
      <c:dateAx>
        <c:axId val="17280870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40404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087424"/>
        <c:crosses val="autoZero"/>
        <c:auto val="1"/>
        <c:lblOffset val="100"/>
        <c:baseTimeUnit val="months"/>
      </c:dateAx>
      <c:valAx>
        <c:axId val="172808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40404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087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40404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404040"/>
                </a:solidFill>
              </a:rPr>
              <a:t>Trailing</a:t>
            </a:r>
            <a:r>
              <a:rPr lang="en-US" b="1" baseline="0">
                <a:solidFill>
                  <a:srgbClr val="404040"/>
                </a:solidFill>
              </a:rPr>
              <a:t> 15 Months - </a:t>
            </a:r>
            <a:r>
              <a:rPr lang="en-US" b="1">
                <a:solidFill>
                  <a:srgbClr val="404040"/>
                </a:solidFill>
              </a:rPr>
              <a:t>West</a:t>
            </a:r>
            <a:r>
              <a:rPr lang="en-US" b="1" baseline="0">
                <a:solidFill>
                  <a:srgbClr val="404040"/>
                </a:solidFill>
              </a:rPr>
              <a:t> </a:t>
            </a:r>
            <a:r>
              <a:rPr lang="en-US" b="1">
                <a:solidFill>
                  <a:srgbClr val="404040"/>
                </a:solidFill>
              </a:rPr>
              <a:t>Region                     ADD vs. Plan (In MM)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Analysis'!$X$22</c:f>
              <c:strCache>
                <c:ptCount val="1"/>
                <c:pt idx="0">
                  <c:v>ADD</c:v>
                </c:pt>
              </c:strCache>
            </c:strRef>
          </c:tx>
          <c:spPr>
            <a:ln w="28575" cap="rnd">
              <a:solidFill>
                <a:srgbClr val="FFB500"/>
              </a:solidFill>
              <a:round/>
            </a:ln>
            <a:effectLst/>
          </c:spPr>
          <c:marker>
            <c:symbol val="none"/>
          </c:marker>
          <c:cat>
            <c:numRef>
              <c:f>'Trend Analysis'!$W$23:$W$37</c:f>
              <c:numCache>
                <c:formatCode>[$-409]mmm\-yy;@</c:formatCode>
                <c:ptCount val="15"/>
                <c:pt idx="0">
                  <c:v>44317</c:v>
                </c:pt>
                <c:pt idx="1">
                  <c:v>44348</c:v>
                </c:pt>
                <c:pt idx="2">
                  <c:v>44378</c:v>
                </c:pt>
                <c:pt idx="3">
                  <c:v>44409</c:v>
                </c:pt>
                <c:pt idx="4">
                  <c:v>44440</c:v>
                </c:pt>
                <c:pt idx="5">
                  <c:v>44470</c:v>
                </c:pt>
                <c:pt idx="6">
                  <c:v>44501</c:v>
                </c:pt>
                <c:pt idx="7">
                  <c:v>44531</c:v>
                </c:pt>
                <c:pt idx="8">
                  <c:v>44562</c:v>
                </c:pt>
                <c:pt idx="9">
                  <c:v>44593</c:v>
                </c:pt>
                <c:pt idx="10">
                  <c:v>44621</c:v>
                </c:pt>
                <c:pt idx="11">
                  <c:v>44652</c:v>
                </c:pt>
                <c:pt idx="12">
                  <c:v>44682</c:v>
                </c:pt>
                <c:pt idx="13">
                  <c:v>44713</c:v>
                </c:pt>
                <c:pt idx="14">
                  <c:v>44743</c:v>
                </c:pt>
              </c:numCache>
            </c:numRef>
          </c:cat>
          <c:val>
            <c:numRef>
              <c:f>'Trend Analysis'!$X$23:$X$37</c:f>
              <c:numCache>
                <c:formatCode>_("$"* #,##0.00_);_("$"* \(#,##0.00\);_("$"* "-"??_);_(@_)</c:formatCode>
                <c:ptCount val="15"/>
                <c:pt idx="0">
                  <c:v>0.79393992499999988</c:v>
                </c:pt>
                <c:pt idx="1">
                  <c:v>0.77007247499999998</c:v>
                </c:pt>
                <c:pt idx="2">
                  <c:v>0.82698524050000011</c:v>
                </c:pt>
                <c:pt idx="3">
                  <c:v>0.77430049227272735</c:v>
                </c:pt>
                <c:pt idx="4">
                  <c:v>0.77990473142857142</c:v>
                </c:pt>
                <c:pt idx="5">
                  <c:v>0.74541182666666672</c:v>
                </c:pt>
                <c:pt idx="6">
                  <c:v>0.77042332549999992</c:v>
                </c:pt>
                <c:pt idx="7">
                  <c:v>0.77425568450000015</c:v>
                </c:pt>
                <c:pt idx="8">
                  <c:v>0.82786991250000019</c:v>
                </c:pt>
                <c:pt idx="9">
                  <c:v>0.72816222699999988</c:v>
                </c:pt>
                <c:pt idx="10">
                  <c:v>0.80012903173913053</c:v>
                </c:pt>
                <c:pt idx="11">
                  <c:v>0.81363596999999988</c:v>
                </c:pt>
                <c:pt idx="12">
                  <c:v>0.87523325380952388</c:v>
                </c:pt>
                <c:pt idx="13">
                  <c:v>0.76602479409090907</c:v>
                </c:pt>
                <c:pt idx="14">
                  <c:v>0.7820141568421054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6-4C42-ADBD-7C575DC928AC}"/>
            </c:ext>
          </c:extLst>
        </c:ser>
        <c:ser>
          <c:idx val="1"/>
          <c:order val="1"/>
          <c:tx>
            <c:strRef>
              <c:f>'Trend Analysis'!$AI$22</c:f>
              <c:strCache>
                <c:ptCount val="1"/>
                <c:pt idx="0">
                  <c:v>Plan</c:v>
                </c:pt>
              </c:strCache>
            </c:strRef>
          </c:tx>
          <c:spPr>
            <a:ln w="28575" cap="rnd">
              <a:solidFill>
                <a:srgbClr val="00206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'Trend Analysis'!$W$23:$W$37</c:f>
              <c:numCache>
                <c:formatCode>[$-409]mmm\-yy;@</c:formatCode>
                <c:ptCount val="15"/>
                <c:pt idx="0">
                  <c:v>44317</c:v>
                </c:pt>
                <c:pt idx="1">
                  <c:v>44348</c:v>
                </c:pt>
                <c:pt idx="2">
                  <c:v>44378</c:v>
                </c:pt>
                <c:pt idx="3">
                  <c:v>44409</c:v>
                </c:pt>
                <c:pt idx="4">
                  <c:v>44440</c:v>
                </c:pt>
                <c:pt idx="5">
                  <c:v>44470</c:v>
                </c:pt>
                <c:pt idx="6">
                  <c:v>44501</c:v>
                </c:pt>
                <c:pt idx="7">
                  <c:v>44531</c:v>
                </c:pt>
                <c:pt idx="8">
                  <c:v>44562</c:v>
                </c:pt>
                <c:pt idx="9">
                  <c:v>44593</c:v>
                </c:pt>
                <c:pt idx="10">
                  <c:v>44621</c:v>
                </c:pt>
                <c:pt idx="11">
                  <c:v>44652</c:v>
                </c:pt>
                <c:pt idx="12">
                  <c:v>44682</c:v>
                </c:pt>
                <c:pt idx="13">
                  <c:v>44713</c:v>
                </c:pt>
                <c:pt idx="14">
                  <c:v>44743</c:v>
                </c:pt>
              </c:numCache>
            </c:numRef>
          </c:cat>
          <c:val>
            <c:numRef>
              <c:f>'Trend Analysis'!$AI$23:$AI$37</c:f>
              <c:numCache>
                <c:formatCode>_("$"* #,##0.00_);_("$"* \(#,##0.00\);_("$"* "-"??_);_(@_)</c:formatCode>
                <c:ptCount val="15"/>
                <c:pt idx="0">
                  <c:v>0.86623157109236293</c:v>
                </c:pt>
                <c:pt idx="1">
                  <c:v>0.77083197507376555</c:v>
                </c:pt>
                <c:pt idx="2">
                  <c:v>0.77083197507376555</c:v>
                </c:pt>
                <c:pt idx="3">
                  <c:v>0.80533927816191009</c:v>
                </c:pt>
                <c:pt idx="4">
                  <c:v>0.81816946001982693</c:v>
                </c:pt>
                <c:pt idx="5">
                  <c:v>0.81816946001982693</c:v>
                </c:pt>
                <c:pt idx="6">
                  <c:v>0.81816946001982693</c:v>
                </c:pt>
                <c:pt idx="7">
                  <c:v>0.88165157148456486</c:v>
                </c:pt>
                <c:pt idx="8">
                  <c:v>0.84178974764484771</c:v>
                </c:pt>
                <c:pt idx="9">
                  <c:v>0.83188148318248034</c:v>
                </c:pt>
                <c:pt idx="10">
                  <c:v>0.84803259457436864</c:v>
                </c:pt>
                <c:pt idx="11">
                  <c:v>1.0061166207215704</c:v>
                </c:pt>
                <c:pt idx="12">
                  <c:v>0.66981985098198082</c:v>
                </c:pt>
                <c:pt idx="13">
                  <c:v>0.86161156922679427</c:v>
                </c:pt>
                <c:pt idx="14">
                  <c:v>0.86045432798776855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6-4C42-ADBD-7C575DC92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8087008"/>
        <c:axId val="1728087424"/>
      </c:lineChart>
      <c:dateAx>
        <c:axId val="17280870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40404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087424"/>
        <c:crosses val="autoZero"/>
        <c:auto val="1"/>
        <c:lblOffset val="100"/>
        <c:baseTimeUnit val="months"/>
      </c:dateAx>
      <c:valAx>
        <c:axId val="172808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40404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087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40404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404040"/>
                </a:solidFill>
              </a:rPr>
              <a:t>Trailing</a:t>
            </a:r>
            <a:r>
              <a:rPr lang="en-US" b="1" baseline="0">
                <a:solidFill>
                  <a:srgbClr val="404040"/>
                </a:solidFill>
              </a:rPr>
              <a:t> 15 Months                                      </a:t>
            </a:r>
            <a:r>
              <a:rPr lang="en-US" b="1">
                <a:solidFill>
                  <a:srgbClr val="404040"/>
                </a:solidFill>
              </a:rPr>
              <a:t>Franchise ADD (In MM)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Analysis'!$E$58</c:f>
              <c:strCache>
                <c:ptCount val="1"/>
                <c:pt idx="0">
                  <c:v>ADD</c:v>
                </c:pt>
              </c:strCache>
            </c:strRef>
          </c:tx>
          <c:spPr>
            <a:ln w="28575" cap="rnd">
              <a:solidFill>
                <a:srgbClr val="FFB500"/>
              </a:solidFill>
              <a:round/>
            </a:ln>
            <a:effectLst/>
          </c:spPr>
          <c:marker>
            <c:symbol val="none"/>
          </c:marker>
          <c:cat>
            <c:numRef>
              <c:f>'Trend Analysis'!$D$59:$D$73</c:f>
              <c:numCache>
                <c:formatCode>[$-409]mmm\-yy;@</c:formatCode>
                <c:ptCount val="15"/>
                <c:pt idx="0">
                  <c:v>44317</c:v>
                </c:pt>
                <c:pt idx="1">
                  <c:v>44348</c:v>
                </c:pt>
                <c:pt idx="2">
                  <c:v>44378</c:v>
                </c:pt>
                <c:pt idx="3">
                  <c:v>44409</c:v>
                </c:pt>
                <c:pt idx="4">
                  <c:v>44440</c:v>
                </c:pt>
                <c:pt idx="5">
                  <c:v>44470</c:v>
                </c:pt>
                <c:pt idx="6">
                  <c:v>44501</c:v>
                </c:pt>
                <c:pt idx="7">
                  <c:v>44531</c:v>
                </c:pt>
                <c:pt idx="8">
                  <c:v>44562</c:v>
                </c:pt>
                <c:pt idx="9">
                  <c:v>44593</c:v>
                </c:pt>
                <c:pt idx="10">
                  <c:v>44621</c:v>
                </c:pt>
                <c:pt idx="11">
                  <c:v>44652</c:v>
                </c:pt>
                <c:pt idx="12">
                  <c:v>44682</c:v>
                </c:pt>
                <c:pt idx="13">
                  <c:v>44713</c:v>
                </c:pt>
                <c:pt idx="14">
                  <c:v>44743</c:v>
                </c:pt>
              </c:numCache>
            </c:numRef>
          </c:cat>
          <c:val>
            <c:numRef>
              <c:f>'Trend Analysis'!$E$59:$E$73</c:f>
              <c:numCache>
                <c:formatCode>_("$"* #,##0.00_);_("$"* \(#,##0.00\);_("$"* "-"??_);_(@_)</c:formatCode>
                <c:ptCount val="15"/>
                <c:pt idx="0">
                  <c:v>0.15241445123479999</c:v>
                </c:pt>
                <c:pt idx="1">
                  <c:v>0.13554166939118184</c:v>
                </c:pt>
                <c:pt idx="2">
                  <c:v>0.19147158749740001</c:v>
                </c:pt>
                <c:pt idx="3">
                  <c:v>0.1400764848480909</c:v>
                </c:pt>
                <c:pt idx="4">
                  <c:v>0.13395019571304762</c:v>
                </c:pt>
                <c:pt idx="5">
                  <c:v>0.17216344110904763</c:v>
                </c:pt>
                <c:pt idx="6">
                  <c:v>0.15612848299870005</c:v>
                </c:pt>
                <c:pt idx="7">
                  <c:v>0.18565805149350001</c:v>
                </c:pt>
                <c:pt idx="8">
                  <c:v>0.12324252949869997</c:v>
                </c:pt>
                <c:pt idx="9">
                  <c:v>0.16385755733160001</c:v>
                </c:pt>
                <c:pt idx="10">
                  <c:v>0.17587171449086952</c:v>
                </c:pt>
                <c:pt idx="11">
                  <c:v>0.15120409698247617</c:v>
                </c:pt>
                <c:pt idx="12">
                  <c:v>0.11711970301380951</c:v>
                </c:pt>
                <c:pt idx="13">
                  <c:v>0.14486958454072732</c:v>
                </c:pt>
                <c:pt idx="14">
                  <c:v>0.13804907280336837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BD-4953-B79F-EFF8B63187F9}"/>
            </c:ext>
          </c:extLst>
        </c:ser>
        <c:ser>
          <c:idx val="1"/>
          <c:order val="1"/>
          <c:tx>
            <c:strRef>
              <c:f>'Trend Analysis'!$P$58</c:f>
              <c:strCache>
                <c:ptCount val="1"/>
                <c:pt idx="0">
                  <c:v>Plan</c:v>
                </c:pt>
              </c:strCache>
            </c:strRef>
          </c:tx>
          <c:spPr>
            <a:ln w="28575" cap="rnd">
              <a:solidFill>
                <a:srgbClr val="00206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'Trend Analysis'!$D$59:$D$73</c:f>
              <c:numCache>
                <c:formatCode>[$-409]mmm\-yy;@</c:formatCode>
                <c:ptCount val="15"/>
                <c:pt idx="0">
                  <c:v>44317</c:v>
                </c:pt>
                <c:pt idx="1">
                  <c:v>44348</c:v>
                </c:pt>
                <c:pt idx="2">
                  <c:v>44378</c:v>
                </c:pt>
                <c:pt idx="3">
                  <c:v>44409</c:v>
                </c:pt>
                <c:pt idx="4">
                  <c:v>44440</c:v>
                </c:pt>
                <c:pt idx="5">
                  <c:v>44470</c:v>
                </c:pt>
                <c:pt idx="6">
                  <c:v>44501</c:v>
                </c:pt>
                <c:pt idx="7">
                  <c:v>44531</c:v>
                </c:pt>
                <c:pt idx="8">
                  <c:v>44562</c:v>
                </c:pt>
                <c:pt idx="9">
                  <c:v>44593</c:v>
                </c:pt>
                <c:pt idx="10">
                  <c:v>44621</c:v>
                </c:pt>
                <c:pt idx="11">
                  <c:v>44652</c:v>
                </c:pt>
                <c:pt idx="12">
                  <c:v>44682</c:v>
                </c:pt>
                <c:pt idx="13">
                  <c:v>44713</c:v>
                </c:pt>
                <c:pt idx="14">
                  <c:v>44743</c:v>
                </c:pt>
              </c:numCache>
            </c:numRef>
          </c:cat>
          <c:val>
            <c:numRef>
              <c:f>'Trend Analysis'!$P$59:$P$73</c:f>
              <c:numCache>
                <c:formatCode>_("$"* #,##0.00_);_("$"* \(#,##0.00\);_("$"* "-"??_);_(@_)</c:formatCode>
                <c:ptCount val="15"/>
                <c:pt idx="0">
                  <c:v>0.15018257623532807</c:v>
                </c:pt>
                <c:pt idx="1">
                  <c:v>0.15018257623532807</c:v>
                </c:pt>
                <c:pt idx="2">
                  <c:v>0.15018257623532807</c:v>
                </c:pt>
                <c:pt idx="3">
                  <c:v>0.15018257623532807</c:v>
                </c:pt>
                <c:pt idx="4">
                  <c:v>0.15018257623532807</c:v>
                </c:pt>
                <c:pt idx="5">
                  <c:v>0.15018257623532807</c:v>
                </c:pt>
                <c:pt idx="6">
                  <c:v>0.15018257623532807</c:v>
                </c:pt>
                <c:pt idx="7">
                  <c:v>0.15018257623532807</c:v>
                </c:pt>
                <c:pt idx="8">
                  <c:v>0.15018257623532807</c:v>
                </c:pt>
                <c:pt idx="9">
                  <c:v>0.15018257623532807</c:v>
                </c:pt>
                <c:pt idx="10">
                  <c:v>0.15018257623532807</c:v>
                </c:pt>
                <c:pt idx="11">
                  <c:v>0.15018257623532807</c:v>
                </c:pt>
                <c:pt idx="12">
                  <c:v>0.15018257623532807</c:v>
                </c:pt>
                <c:pt idx="13">
                  <c:v>0.15018257623532807</c:v>
                </c:pt>
                <c:pt idx="14">
                  <c:v>0.15018257623532807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BD-4953-B79F-EFF8B6318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8087008"/>
        <c:axId val="1728087424"/>
      </c:lineChart>
      <c:dateAx>
        <c:axId val="17280870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  <a:alpha val="97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40404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087424"/>
        <c:crosses val="autoZero"/>
        <c:auto val="1"/>
        <c:lblOffset val="100"/>
        <c:baseTimeUnit val="months"/>
      </c:dateAx>
      <c:valAx>
        <c:axId val="172808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40404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087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</xdr:row>
      <xdr:rowOff>14287</xdr:rowOff>
    </xdr:from>
    <xdr:to>
      <xdr:col>13</xdr:col>
      <xdr:colOff>314325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31BD35-FB7D-400A-8861-6DFDBBC0F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9525</xdr:colOff>
      <xdr:row>38</xdr:row>
      <xdr:rowOff>14287</xdr:rowOff>
    </xdr:from>
    <xdr:to>
      <xdr:col>13</xdr:col>
      <xdr:colOff>314325</xdr:colOff>
      <xdr:row>54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34E4EA-39AE-4EC8-81C4-AB58588ED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9525</xdr:colOff>
      <xdr:row>2</xdr:row>
      <xdr:rowOff>14287</xdr:rowOff>
    </xdr:from>
    <xdr:to>
      <xdr:col>32</xdr:col>
      <xdr:colOff>314325</xdr:colOff>
      <xdr:row>19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5984F1-6F7F-4731-8774-C0E0F98B61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9525</xdr:colOff>
      <xdr:row>20</xdr:row>
      <xdr:rowOff>14287</xdr:rowOff>
    </xdr:from>
    <xdr:to>
      <xdr:col>32</xdr:col>
      <xdr:colOff>314325</xdr:colOff>
      <xdr:row>37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2CC51AD-5DB6-4973-A46F-00B22ECA0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9525</xdr:colOff>
      <xdr:row>56</xdr:row>
      <xdr:rowOff>14287</xdr:rowOff>
    </xdr:from>
    <xdr:to>
      <xdr:col>13</xdr:col>
      <xdr:colOff>314325</xdr:colOff>
      <xdr:row>73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29B1FB3-EAE8-4E10-AB0E-696BB08487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efile01\acctg-fin\ACCT\VICKI\Financial%20Statements\Formats\1999\7%20Cost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ACCT\Tmm\Flash\1998%20Flash\Flash%20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efs1\FINANCE\ACCT\Tmm\Flash\1998%20Flash\Flash%201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efile01\acctg-fin\ACCT\Vicki-Lauren\Financial%20Statements\Formats\2000\08%20Balance%20Shee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ll\scc%20departments\ACCT\Tmm\Flash\1998%20Flash\Flash%201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efile01\acctg-fin\Finance%20-%20Planning\Neurovascular\2010\Month%20End\Reporting\WW%202010\Aug10\WW%20Sales%20Analysis%20Neurovascular%20Aug10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3Balance%20Sheet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efile01\acctg-fin\LAmerica\LA%20Projection\Budget%20Formats%2005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stin\shared\ACCT\Lin\CASH\2002\CASH%2006-0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efs1\FINANCE\FIN\_ACCOUNTS\STRYKER\Mar%202011\Inventory\Inventory%20Rollforward%20Correction%20Example%20-%20ANZ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801-006\net_j\ACCT\Acct%20Dept%20Shared%20Files\Financial%20Statements\Formats\2001\08%20Balance%20Shee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801-006\NET_J\ACCT\Tmm\Flash\1998%20Flash\Flash%201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ll\SCC%20Departments\Documents%20and%20Settings\lnilsen\My%20Documents\Month%20End\2006\0906\Comm%20Cash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sntdc01\GENACC\GENACCT\2003\Budget\Targets\2003%20Budget_Spending_Targets_0212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snwfps02\vol1\GENACCT\1999\1999close\Formats\5%20Balance%20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gifford\Desktop\EMS%202016%20Budget%20Load%20Sheet%2009.28.15.xlsm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nilsen\Local%20Settings\Temporary%20Internet%20Files\OLK68\IC%20Managment%20JE%20Recurring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AXIS%20Model%20V15-Base-11-19-09%20(Final)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owerPlay\Cubes\Reports\U.S.%20Daily%20Sales%2006-25-07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efs1\FINANCE\Documents%20and%20Settings\wongj2\My%20Documents\Jason%20Documents\+%202013\0913.Sept\1.%20Sales%20Dashboards\130930%20Franchise%20Summary%20(APAC%20only)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efs1\FINANCE\Documents%20and%20Settings\wirjadt\Application%20Data\Microsoft\Excel\Trevo%20Dashboard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Allendale\Boyle\Reduction%20in%20Sales%20for%20%20Agent%20Term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s.accenture.com/Users/vikas.a.saini/Desktop/Stryker/SmartView%20Templates/Sample%20.XLSM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efs1\FINANCE\Accounting-Finance\Sales%20Finance\Daily%20International%20Cubes\2013\Jan13\Neurovascular%20Sales%20Forecast%20Template%20-Jan13_Final_V2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efile01\acctg-fin\Finance%20-%20Planning\Neurovascular\2011\Month%20End\International\Intl%20OPEX%20Bookclose%20-%20NV%20OUS\2011_05%20-%20May%202011%20(NV%20OUS%20OPEX)\Judgment%20-%20Excess%20Inventory(May%202011)%20-%20TBD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H_2011%20and%202012%20budget\2012_budget%20planning\2012_flash%202012%20Budget_draft%20to%20start%20discussion_vers5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ydata\genacc\GENACCT\2001\01Close\MonthlyExpense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efile01\acctg-fin\Finance%20-%20Planning\Neurovascular\2011\Month%20End\International\JEs\Dec'11\MJE%20-%20Taiwan%20Sales%20Deferment%20(Dec%202011)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onet\GENACCT\2013\Projections\PIIIa\Upload%20Files\Income%20Statement\Marketing%20&amp;%20RD%20-%20HFM%20Upload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efile01\acctg-fin\Documents%20and%20Settings\floydj\Local%20Settings\Temporary%20Internet%20Files\Content.Outlook\F1OYQNF0\Nov%20Violin%20US%20Conversion%20Template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efs1\FINANCE\Accounting%20&amp;%20Finance\2017\Forecast\6.%20P3A\WW%20Consolidation\PIIIA%20WW%20Consolidation%20Template-v4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efile01\acctg-fin\Product%20Sales\To%20Tier2\Original%20Source%20Data\ZV44_Mar2011%20EDIT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efile01\acctg-fin\Product%20Sales\To%20Tier2\Revised%20Source%20Data\SNVOL%20ZAR6%20DBase%20Extract%20Summary%202%20Returns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stin\crutkoskie$\ACCT\VICKI\Financial%20Statements\Formats\1999\7%20Costs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efile01\acctg-fin\Standard%20Cost\2011\NV%20Revised%20Standard%20Costs%201Jul11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efs1\FINANCE\Documents%20and%20Settings\gackierg\Local%20Settings\Temporary%20Internet%20Files\Content.Outlook\K819QMRH\2012%20Standard%20Costs%20(1July)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efile01\acctg-fin\Documents%20and%20Settings\v_cdonahue\Local%20Settings\Temporary%20Internet%20Files\Content.Outlook\VUSC3ILR\Standard%20Price%20List%201Jul1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onet\Business%20Unit%20Finance\General\Expense%20Consolidation\2010\Projections\Actuals\Consolidated%20Expense%20Review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onet\Finance\Instrument%20By%20Product%20Type\2003%20Instruments%20Purchases%20By%20Product%20Group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ACCT\Acct%20Dept%20Shared%20Files\Reports\Sales%20&amp;%20Op%20Income%20Analysis\2012\Master%20File\2013%20Sales%20Reports%20Simplified%20-%20BUDGET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GENACCT\2012\Product%20Line\PIIa\2011%20v2.0%20Product-Line%20P&amp;L%20Bridge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%20Orange\Orange_vMaster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stin\shared\ACCT\Mike\EXCEL\JE\Misc%20Wire%20Transfer\2004\Misc.%20Wire%20Transfer%2011-04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efs1\FINANCE\Documents%20and%20Settings\wirjadt\Local%20Settings\Temporary%20Internet%20Files\Content.Outlook\EZ062ZE8\2013%20Standard%20Costs_s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-Contribution p.1"/>
      <sheetName val="Sales-Contribution p.2"/>
      <sheetName val="Royalty"/>
      <sheetName val="Variable"/>
      <sheetName val="Fixed"/>
      <sheetName val="R &amp; D"/>
      <sheetName val="Marketing"/>
      <sheetName val="Selling"/>
      <sheetName val="G &amp; A"/>
      <sheetName val="Headcount"/>
      <sheetName val="Prepaid"/>
      <sheetName val="Intangibles"/>
      <sheetName val="Reserves p.1"/>
      <sheetName val="Reserves p.2"/>
      <sheetName val="Cap Exp"/>
      <sheetName val="HC-Comp 832"/>
      <sheetName val="XT17"/>
      <sheetName val="Trevo"/>
      <sheetName val="INFINITY 1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lash - M"/>
      <sheetName val="Osn - M"/>
      <sheetName val="OSN-Q"/>
      <sheetName val="OSN-Y"/>
      <sheetName val="PMYTD"/>
      <sheetName val="PMQTD"/>
      <sheetName val="Vs PIVa"/>
      <sheetName val="Margins"/>
      <sheetName val="Ship-Div"/>
      <sheetName val="Ship-PrGp"/>
      <sheetName val="Ship-Sum"/>
      <sheetName val="By Division"/>
      <sheetName val="By Prod Grp"/>
      <sheetName val="FORMULA DATA"/>
      <sheetName val="OPEN ORDER REC"/>
      <sheetName val="Ships-to-go"/>
      <sheetName val="Sheet1"/>
      <sheetName val="Sheet2"/>
      <sheetName val="Sheet3"/>
      <sheetName val="36. Revenue Drivers"/>
      <sheetName val="38. OPEX"/>
      <sheetName val="Flash_-_M"/>
      <sheetName val="Osn_-_M"/>
      <sheetName val="Vs_PIVa"/>
      <sheetName val="Drop Down Data_Scoring"/>
      <sheetName val="Lists"/>
      <sheetName val="Index"/>
      <sheetName val="AIS Quarterly Calcs"/>
      <sheetName val="AIS Quarterly Calcs (2)"/>
      <sheetName val="AIS Quarterly Calcs (3)"/>
      <sheetName val="AIS Quarterly Calcs (4)"/>
      <sheetName val="AIS Quarterly Calcs (5)"/>
      <sheetName val="AIS Quarterly Calcs (6)"/>
      <sheetName val="ICAD Quarterly Calcs"/>
      <sheetName val="ICAD"/>
      <sheetName val="ICAD Quarterly Calcs (2)"/>
      <sheetName val="ICAD Quarterly Calcs (3)"/>
      <sheetName val="ICAD Quarterly Calcs (4)"/>
      <sheetName val="ICAD Quarterly Calcs (5)"/>
      <sheetName val="ICAD Quarterly Calcs (6)"/>
      <sheetName val="AnU Quarterly Calcs"/>
      <sheetName val="Aneurysm-Unruptured"/>
      <sheetName val="AnU Quarterly Calcs (2)"/>
      <sheetName val="AnU Quarterly Calcs (3)"/>
      <sheetName val="AnU Quarterly Calcs (4)"/>
      <sheetName val="AnU Quarterly Calcs (5)"/>
      <sheetName val="AnU Quarterly Calcs (6)"/>
      <sheetName val="AnR Quarterly Calcs"/>
      <sheetName val="AnR Quarterly Calcs (2)"/>
      <sheetName val="AnR Quarterly Calcs (3)"/>
      <sheetName val="AnR Quarterly Calcs (4)"/>
      <sheetName val="AnR Quarterly Calcs (5)"/>
      <sheetName val="AnR Quarterly Calcs (6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lash - M"/>
      <sheetName val="Osn - M"/>
      <sheetName val="OSN-Q"/>
      <sheetName val="OSN-Y"/>
      <sheetName val="PMYTD"/>
      <sheetName val="PMQTD"/>
      <sheetName val="Vs PIVa"/>
      <sheetName val="Margins"/>
      <sheetName val="Ship-Div"/>
      <sheetName val="Ship-PrGp"/>
      <sheetName val="Ship-Sum"/>
      <sheetName val="By Division"/>
      <sheetName val="By Prod Grp"/>
      <sheetName val="FORMULA DATA"/>
      <sheetName val="OPEN ORDER REC"/>
      <sheetName val="Ships-to-go"/>
      <sheetName val="Sheet1"/>
      <sheetName val="Sheet2"/>
      <sheetName val="Sheet3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"/>
      <sheetName val="Month"/>
      <sheetName val="Cons"/>
      <sheetName val="Statutory"/>
      <sheetName val="DSO graph"/>
      <sheetName val="AR Sum"/>
      <sheetName val="AR Aging"/>
      <sheetName val="Inv graph"/>
      <sheetName val="INV Sum"/>
      <sheetName val="Fifo"/>
      <sheetName val="Mgmt Sum"/>
      <sheetName val="Orders by Country"/>
      <sheetName val="BS"/>
      <sheetName val="CFS"/>
      <sheetName val="30. IS Summary"/>
      <sheetName val="32. Sales Profile (x Fran)"/>
      <sheetName val="38. OP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lash - M"/>
      <sheetName val="Osn - M"/>
      <sheetName val="OSN-Q"/>
      <sheetName val="OSN-Y"/>
      <sheetName val="PMYTD"/>
      <sheetName val="PMQTD"/>
      <sheetName val="Vs PIVa"/>
      <sheetName val="Margins"/>
      <sheetName val="Ship-Div"/>
      <sheetName val="Ship-PrGp"/>
      <sheetName val="Ship-Sum"/>
      <sheetName val="36. Revenue Drivers"/>
      <sheetName val="38. OPEX"/>
      <sheetName val="By Division"/>
      <sheetName val="By Prod Grp"/>
      <sheetName val="FORMULA DATA"/>
      <sheetName val="OPEN ORDER REC"/>
      <sheetName val="Ships-to-go"/>
      <sheetName val="Sheet1"/>
      <sheetName val="Sheet2"/>
      <sheetName val="Sheet3"/>
      <sheetName val="Flash_-_M"/>
      <sheetName val="Osn_-_M"/>
      <sheetName val="Vs_PIVa"/>
      <sheetName val="Drop Down Data_Scoring"/>
      <sheetName val="Lists"/>
      <sheetName val="Index"/>
      <sheetName val="AIS Quarterly Calcs"/>
      <sheetName val="AIS Quarterly Calcs (2)"/>
      <sheetName val="AIS Quarterly Calcs (3)"/>
      <sheetName val="AIS Quarterly Calcs (4)"/>
      <sheetName val="AIS Quarterly Calcs (5)"/>
      <sheetName val="AIS Quarterly Calcs (6)"/>
      <sheetName val="ICAD Quarterly Calcs"/>
      <sheetName val="ICAD"/>
      <sheetName val="ICAD Quarterly Calcs (2)"/>
      <sheetName val="ICAD Quarterly Calcs (3)"/>
      <sheetName val="ICAD Quarterly Calcs (4)"/>
      <sheetName val="ICAD Quarterly Calcs (5)"/>
      <sheetName val="ICAD Quarterly Calcs (6)"/>
      <sheetName val="AnU Quarterly Calcs"/>
      <sheetName val="Aneurysm-Unruptured"/>
      <sheetName val="AnU Quarterly Calcs (2)"/>
      <sheetName val="AnU Quarterly Calcs (3)"/>
      <sheetName val="AnU Quarterly Calcs (4)"/>
      <sheetName val="AnU Quarterly Calcs (5)"/>
      <sheetName val="AnU Quarterly Calcs (6)"/>
      <sheetName val="AnR Quarterly Calcs"/>
      <sheetName val="AnR Quarterly Calcs (2)"/>
      <sheetName val="AnR Quarterly Calcs (3)"/>
      <sheetName val="AnR Quarterly Calcs (4)"/>
      <sheetName val="AnR Quarterly Calcs (5)"/>
      <sheetName val="AnR Quarterly Calcs (6)"/>
      <sheetName val="Control"/>
      <sheetName val="Price Impact"/>
      <sheetName val="KE5Z"/>
      <sheetName val="Key"/>
      <sheetName val="Entities"/>
      <sheetName val="Auto calculation"/>
      <sheetName val="Legenda"/>
      <sheetName val="MTD"/>
      <sheetName val="AUTO CALC"/>
      <sheetName val="Apollo"/>
      <sheetName val="Summary"/>
      <sheetName val="FY fcst EUROPE $"/>
      <sheetName val="EUROPE $"/>
      <sheetName val="EUROPE LC"/>
      <sheetName val="GER"/>
      <sheetName val="FY fcst GER"/>
      <sheetName val="ITA"/>
      <sheetName val="FY fcst Italy"/>
      <sheetName val="Month"/>
      <sheetName val="Quarter"/>
      <sheetName val="Demo tracker"/>
      <sheetName val="Comms Pipe"/>
      <sheetName val="UK"/>
      <sheetName val="FY fcst UK"/>
      <sheetName val="FRA"/>
      <sheetName val="FY fcst FRA"/>
      <sheetName val="IBERICA"/>
      <sheetName val="FY Fcst Iberica"/>
      <sheetName val="POR"/>
      <sheetName val="ESP"/>
      <sheetName val="BENESAP"/>
      <sheetName val="FY fcst BENESAP $"/>
      <sheetName val="BEL"/>
      <sheetName val="HOL"/>
      <sheetName val="SWI"/>
      <sheetName val="AUS"/>
      <sheetName val="POL"/>
      <sheetName val="NORDICS"/>
      <sheetName val="FY fcst NORDICS $"/>
      <sheetName val="Tot Year Forecast ELIM"/>
      <sheetName val="Helios"/>
      <sheetName val="Rates"/>
      <sheetName val="Capital Sales"/>
      <sheetName val="Orders"/>
      <sheetName val="Capital to go"/>
      <sheetName val="Dimensions"/>
      <sheetName val="2007 Budget"/>
      <sheetName val="Hips"/>
      <sheetName val="Admin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PBEXqueries"/>
      <sheetName val="SAPBEXfilters"/>
      <sheetName val="Rev Summary"/>
      <sheetName val="Rev By Franchise"/>
      <sheetName val="WW 2010"/>
      <sheetName val="Top 12 by mth"/>
      <sheetName val="Fcst"/>
      <sheetName val="Fcst by Franchise"/>
      <sheetName val="2009"/>
      <sheetName val="HFM Check"/>
      <sheetName val="FCPR Check"/>
      <sheetName val="FCPR Check 2010"/>
      <sheetName val="Region Mapping"/>
      <sheetName val="Top 12"/>
      <sheetName val="WW Franchise"/>
      <sheetName val="WW Franchise 2008"/>
      <sheetName val="32. Sales Profile (x Fran)"/>
      <sheetName val="INV Sum"/>
      <sheetName val="Rev_Summary"/>
      <sheetName val="Rev_By_Franchise"/>
      <sheetName val="WW_2010"/>
      <sheetName val="Top_12_by_mth"/>
      <sheetName val="Fcst_by_Franchise"/>
      <sheetName val="HFM_Check"/>
      <sheetName val="FCPR_Check"/>
      <sheetName val="FCPR_Check_2010"/>
      <sheetName val="Region_Mapping"/>
      <sheetName val="Top_12"/>
      <sheetName val="WW_Franchise"/>
      <sheetName val="WW_Franchise_2008"/>
      <sheetName val="32__Sales_Profile_(x_Fran)"/>
    </sheetNames>
    <sheetDataSet>
      <sheetData sheetId="0"/>
      <sheetData sheetId="1"/>
      <sheetData sheetId="2"/>
      <sheetData sheetId="3"/>
      <sheetData sheetId="4">
        <row r="19">
          <cell r="C19" t="str">
            <v>Neurovascular</v>
          </cell>
          <cell r="D19">
            <v>27752143.068943199</v>
          </cell>
          <cell r="E19">
            <v>29627177.486781601</v>
          </cell>
          <cell r="F19">
            <v>-1875034.41783843</v>
          </cell>
          <cell r="G19">
            <v>-6.3287649279999997E-2</v>
          </cell>
          <cell r="H19">
            <v>9632364.5600004904</v>
          </cell>
          <cell r="I19">
            <v>10997595.6700809</v>
          </cell>
          <cell r="J19">
            <v>-1365231.1100804501</v>
          </cell>
          <cell r="K19">
            <v>-0.12413905285</v>
          </cell>
          <cell r="L19">
            <v>18119778.508942701</v>
          </cell>
          <cell r="M19">
            <v>18629581.816700701</v>
          </cell>
          <cell r="N19">
            <v>-509803.30775798502</v>
          </cell>
          <cell r="O19">
            <v>-2.7365257729999998E-2</v>
          </cell>
          <cell r="P19">
            <v>6591677.8503486896</v>
          </cell>
          <cell r="Q19">
            <v>7101905.3103021597</v>
          </cell>
          <cell r="R19">
            <v>-510227.45995346701</v>
          </cell>
          <cell r="S19">
            <v>-7.1843743000000002E-2</v>
          </cell>
          <cell r="T19">
            <v>4765514.5808168901</v>
          </cell>
          <cell r="U19">
            <v>4743026.06264144</v>
          </cell>
          <cell r="V19">
            <v>22488.518175445999</v>
          </cell>
          <cell r="W19">
            <v>4.7413861700000004E-3</v>
          </cell>
          <cell r="X19">
            <v>2649977.0734095401</v>
          </cell>
          <cell r="Y19">
            <v>2396983.6372377598</v>
          </cell>
          <cell r="Z19">
            <v>252993.43617177801</v>
          </cell>
          <cell r="AA19">
            <v>0.10554658457</v>
          </cell>
          <cell r="AB19">
            <v>2115537.50740735</v>
          </cell>
          <cell r="AC19">
            <v>2346042.4254036802</v>
          </cell>
          <cell r="AD19">
            <v>-230504.91799633301</v>
          </cell>
          <cell r="AE19">
            <v>-9.8252663929999998E-2</v>
          </cell>
          <cell r="AF19">
            <v>6762586.0777771696</v>
          </cell>
          <cell r="AG19">
            <v>6784650.4437571</v>
          </cell>
          <cell r="AH19">
            <v>-22064.365979938</v>
          </cell>
          <cell r="AI19">
            <v>-3.25210063E-3</v>
          </cell>
        </row>
        <row r="20">
          <cell r="C20" t="str">
            <v>Catheters</v>
          </cell>
          <cell r="D20">
            <v>4417986.6413330901</v>
          </cell>
          <cell r="E20">
            <v>4917169.42049623</v>
          </cell>
          <cell r="F20">
            <v>-499182.77916313999</v>
          </cell>
          <cell r="G20">
            <v>-0.10151832009</v>
          </cell>
          <cell r="H20">
            <v>1514356.73</v>
          </cell>
          <cell r="I20">
            <v>1756445.4399999799</v>
          </cell>
          <cell r="J20">
            <v>-242088.70999998</v>
          </cell>
          <cell r="K20">
            <v>-0.1378287674</v>
          </cell>
          <cell r="L20">
            <v>2903629.9113330902</v>
          </cell>
          <cell r="M20">
            <v>3160723.9804962501</v>
          </cell>
          <cell r="N20">
            <v>-257094.06916315999</v>
          </cell>
          <cell r="O20">
            <v>-8.1340246970000002E-2</v>
          </cell>
          <cell r="P20">
            <v>1287020.1653712699</v>
          </cell>
          <cell r="Q20">
            <v>1557632.06468091</v>
          </cell>
          <cell r="R20">
            <v>-270611.899309634</v>
          </cell>
          <cell r="S20">
            <v>-0.17373287662</v>
          </cell>
          <cell r="T20">
            <v>695667.582500485</v>
          </cell>
          <cell r="U20">
            <v>834836.19264092005</v>
          </cell>
          <cell r="V20">
            <v>-139168.61014043499</v>
          </cell>
          <cell r="W20">
            <v>-0.16670169712999999</v>
          </cell>
          <cell r="X20">
            <v>348416.60914113797</v>
          </cell>
          <cell r="Y20">
            <v>353667.74324704002</v>
          </cell>
          <cell r="Z20">
            <v>-5251.1341059019996</v>
          </cell>
          <cell r="AA20">
            <v>-1.4847647849999999E-2</v>
          </cell>
          <cell r="AB20">
            <v>347250.97335934697</v>
          </cell>
          <cell r="AC20">
            <v>481168.44939387997</v>
          </cell>
          <cell r="AD20">
            <v>-133917.476034533</v>
          </cell>
          <cell r="AE20">
            <v>-0.27831724254000001</v>
          </cell>
          <cell r="AF20">
            <v>920942.16346133</v>
          </cell>
          <cell r="AG20">
            <v>768255.72317441902</v>
          </cell>
          <cell r="AH20">
            <v>152686.44028691101</v>
          </cell>
          <cell r="AI20">
            <v>0.19874429265999999</v>
          </cell>
        </row>
        <row r="21">
          <cell r="C21" t="str">
            <v>Guidewires</v>
          </cell>
          <cell r="D21">
            <v>4076263.2143744002</v>
          </cell>
          <cell r="E21">
            <v>4090353.77325112</v>
          </cell>
          <cell r="F21">
            <v>-14090.558876720001</v>
          </cell>
          <cell r="G21">
            <v>-3.4448264500000002E-3</v>
          </cell>
          <cell r="H21">
            <v>2006292.58</v>
          </cell>
          <cell r="I21">
            <v>2087879.00000001</v>
          </cell>
          <cell r="J21">
            <v>-81586.420000009995</v>
          </cell>
          <cell r="K21">
            <v>-3.9076220410000001E-2</v>
          </cell>
          <cell r="L21">
            <v>2069970.6343743999</v>
          </cell>
          <cell r="M21">
            <v>2002474.77325111</v>
          </cell>
          <cell r="N21">
            <v>67495.86112329</v>
          </cell>
          <cell r="O21">
            <v>3.3706222930000002E-2</v>
          </cell>
          <cell r="P21">
            <v>1106511.01022947</v>
          </cell>
          <cell r="Q21">
            <v>1109135.92791747</v>
          </cell>
          <cell r="R21">
            <v>-2624.917688001</v>
          </cell>
          <cell r="S21">
            <v>-2.3666329999999999E-3</v>
          </cell>
          <cell r="T21">
            <v>642577.55623313203</v>
          </cell>
          <cell r="U21">
            <v>581189.36543747794</v>
          </cell>
          <cell r="V21">
            <v>61388.190795654002</v>
          </cell>
          <cell r="W21">
            <v>0.10562511024</v>
          </cell>
          <cell r="X21">
            <v>377668.17433805601</v>
          </cell>
          <cell r="Y21">
            <v>319674.80135991098</v>
          </cell>
          <cell r="Z21">
            <v>57993.372978145002</v>
          </cell>
          <cell r="AA21">
            <v>0.18141365140999999</v>
          </cell>
          <cell r="AB21">
            <v>264909.38189507602</v>
          </cell>
          <cell r="AC21">
            <v>261514.56407756699</v>
          </cell>
          <cell r="AD21">
            <v>3394.8178175090002</v>
          </cell>
          <cell r="AE21">
            <v>1.298137192E-2</v>
          </cell>
          <cell r="AF21">
            <v>320882.06791178999</v>
          </cell>
          <cell r="AG21">
            <v>312149.47989615903</v>
          </cell>
          <cell r="AH21">
            <v>8732.5880156309995</v>
          </cell>
          <cell r="AI21">
            <v>2.7975660950000002E-2</v>
          </cell>
        </row>
        <row r="22">
          <cell r="C22" t="str">
            <v>Detachable Coils</v>
          </cell>
          <cell r="D22">
            <v>14669390.848253099</v>
          </cell>
          <cell r="E22">
            <v>15484804.353965299</v>
          </cell>
          <cell r="F22">
            <v>-815413.50571225595</v>
          </cell>
          <cell r="G22">
            <v>-5.2658947900000003E-2</v>
          </cell>
          <cell r="H22">
            <v>3927120.21</v>
          </cell>
          <cell r="I22">
            <v>4403782.2148599597</v>
          </cell>
          <cell r="J22">
            <v>-476662.00485996</v>
          </cell>
          <cell r="K22">
            <v>-0.10823923201000001</v>
          </cell>
          <cell r="L22">
            <v>10742270.6382531</v>
          </cell>
          <cell r="M22">
            <v>11081022.139105299</v>
          </cell>
          <cell r="N22">
            <v>-338751.50085229799</v>
          </cell>
          <cell r="O22">
            <v>-3.0570420000000001E-2</v>
          </cell>
          <cell r="P22">
            <v>3372672.0853495402</v>
          </cell>
          <cell r="Q22">
            <v>3443558.2212508898</v>
          </cell>
          <cell r="R22">
            <v>-70886.135901344998</v>
          </cell>
          <cell r="S22">
            <v>-2.0585142269999999E-2</v>
          </cell>
          <cell r="T22">
            <v>2217910.1791835399</v>
          </cell>
          <cell r="U22">
            <v>2254776.3227899498</v>
          </cell>
          <cell r="V22">
            <v>-36866.143606404003</v>
          </cell>
          <cell r="W22">
            <v>-1.635024425E-2</v>
          </cell>
          <cell r="X22">
            <v>913807.24752001802</v>
          </cell>
          <cell r="Y22">
            <v>906056.34726845205</v>
          </cell>
          <cell r="Z22">
            <v>7750.9002515660004</v>
          </cell>
          <cell r="AA22">
            <v>8.5545454999999999E-3</v>
          </cell>
          <cell r="AB22">
            <v>1304102.9316635299</v>
          </cell>
          <cell r="AC22">
            <v>1348719.9755215</v>
          </cell>
          <cell r="AD22">
            <v>-44617.043857969998</v>
          </cell>
          <cell r="AE22">
            <v>-3.3081028429999999E-2</v>
          </cell>
          <cell r="AF22">
            <v>5151688.3737199996</v>
          </cell>
          <cell r="AG22">
            <v>5382687.5950645199</v>
          </cell>
          <cell r="AH22">
            <v>-230999.22134451999</v>
          </cell>
          <cell r="AI22">
            <v>-4.2915219820000003E-2</v>
          </cell>
        </row>
        <row r="23">
          <cell r="C23" t="str">
            <v>Accessories</v>
          </cell>
          <cell r="D23">
            <v>299292.84473558998</v>
          </cell>
          <cell r="E23">
            <v>310907.286935254</v>
          </cell>
          <cell r="F23">
            <v>-11614.442199663999</v>
          </cell>
          <cell r="G23">
            <v>-3.7356609790000002E-2</v>
          </cell>
          <cell r="H23">
            <v>82123.97</v>
          </cell>
          <cell r="I23">
            <v>85868.455252</v>
          </cell>
          <cell r="J23">
            <v>-3744.4852519999999</v>
          </cell>
          <cell r="K23">
            <v>-4.3607227370000001E-2</v>
          </cell>
          <cell r="L23">
            <v>217168.87473559001</v>
          </cell>
          <cell r="M23">
            <v>225038.83168325399</v>
          </cell>
          <cell r="N23">
            <v>-7869.9569476639999</v>
          </cell>
          <cell r="O23">
            <v>-3.4971550859999999E-2</v>
          </cell>
          <cell r="P23">
            <v>111788.126701731</v>
          </cell>
          <cell r="Q23">
            <v>103976.181018622</v>
          </cell>
          <cell r="R23">
            <v>7811.9456831090001</v>
          </cell>
          <cell r="S23">
            <v>7.5132069740000001E-2</v>
          </cell>
          <cell r="T23">
            <v>45022.365180809</v>
          </cell>
          <cell r="U23">
            <v>52763.157494582003</v>
          </cell>
          <cell r="V23">
            <v>-7740.7923137730004</v>
          </cell>
          <cell r="W23">
            <v>-0.14670828437</v>
          </cell>
          <cell r="X23">
            <v>19266.126616395999</v>
          </cell>
          <cell r="Y23">
            <v>17560.830510389998</v>
          </cell>
          <cell r="Z23">
            <v>1705.2961060059999</v>
          </cell>
          <cell r="AA23">
            <v>9.7107941729999994E-2</v>
          </cell>
          <cell r="AB23">
            <v>25756.238564413001</v>
          </cell>
          <cell r="AC23">
            <v>35202.326984191997</v>
          </cell>
          <cell r="AD23">
            <v>-9446.0884197790001</v>
          </cell>
          <cell r="AE23">
            <v>-0.26833704555999999</v>
          </cell>
          <cell r="AF23">
            <v>60358.382853050003</v>
          </cell>
          <cell r="AG23">
            <v>68299.493170050002</v>
          </cell>
          <cell r="AH23">
            <v>-7941.1103169999997</v>
          </cell>
          <cell r="AI23">
            <v>-0.11626894942</v>
          </cell>
        </row>
        <row r="24">
          <cell r="C24" t="str">
            <v>Revascularization</v>
          </cell>
          <cell r="D24">
            <v>4329451.2970909998</v>
          </cell>
          <cell r="E24">
            <v>5033220.7466921601</v>
          </cell>
          <cell r="F24">
            <v>-703769.44960116001</v>
          </cell>
          <cell r="G24">
            <v>-0.13982487259000001</v>
          </cell>
          <cell r="H24">
            <v>2102471.0699999998</v>
          </cell>
          <cell r="I24">
            <v>2663620.5599690001</v>
          </cell>
          <cell r="J24">
            <v>-561149.48996899999</v>
          </cell>
          <cell r="K24">
            <v>-0.21067170692000001</v>
          </cell>
          <cell r="L24">
            <v>2226980.2270909999</v>
          </cell>
          <cell r="M24">
            <v>2369600.1867231601</v>
          </cell>
          <cell r="N24">
            <v>-142619.95963216</v>
          </cell>
          <cell r="O24">
            <v>-6.0187351620000003E-2</v>
          </cell>
          <cell r="P24">
            <v>820163.83195766597</v>
          </cell>
          <cell r="Q24">
            <v>947353.68202853797</v>
          </cell>
          <cell r="R24">
            <v>-127189.850070873</v>
          </cell>
          <cell r="S24">
            <v>-0.13425804161999999</v>
          </cell>
          <cell r="T24">
            <v>1078037.3169001299</v>
          </cell>
          <cell r="U24">
            <v>1168988.35224266</v>
          </cell>
          <cell r="V24">
            <v>-90951.035342527</v>
          </cell>
          <cell r="W24">
            <v>-7.7803200660000002E-2</v>
          </cell>
          <cell r="X24">
            <v>759467.195802478</v>
          </cell>
          <cell r="Y24">
            <v>800023.91485197295</v>
          </cell>
          <cell r="Z24">
            <v>-40556.719049494997</v>
          </cell>
          <cell r="AA24">
            <v>-5.0694383379999999E-2</v>
          </cell>
          <cell r="AB24">
            <v>318570.121097658</v>
          </cell>
          <cell r="AC24">
            <v>368964.43739068997</v>
          </cell>
          <cell r="AD24">
            <v>-50394.316293032003</v>
          </cell>
          <cell r="AE24">
            <v>-0.13658312614000001</v>
          </cell>
          <cell r="AF24">
            <v>328779.07823320001</v>
          </cell>
          <cell r="AG24">
            <v>253258.15245195999</v>
          </cell>
          <cell r="AH24">
            <v>75520.925781240003</v>
          </cell>
          <cell r="AI24">
            <v>0.29819741259999999</v>
          </cell>
        </row>
        <row r="25">
          <cell r="C25" t="str">
            <v>OTHER ACCRUALS/ADJ</v>
          </cell>
          <cell r="D25">
            <v>-32271.626112915001</v>
          </cell>
          <cell r="E25">
            <v>-209278.09455842199</v>
          </cell>
          <cell r="F25">
            <v>177006.46844550699</v>
          </cell>
          <cell r="G25">
            <v>0.84579548957999995</v>
          </cell>
          <cell r="H25">
            <v>-22875.026346500999</v>
          </cell>
          <cell r="J25">
            <v>-22875.026346500999</v>
          </cell>
          <cell r="K25">
            <v>0</v>
          </cell>
          <cell r="L25">
            <v>-9396.5997664130009</v>
          </cell>
          <cell r="M25">
            <v>-209278.09455842199</v>
          </cell>
          <cell r="N25">
            <v>199881.49479200901</v>
          </cell>
          <cell r="O25">
            <v>0.95509993635000001</v>
          </cell>
          <cell r="P25">
            <v>-81705.338229998</v>
          </cell>
          <cell r="Q25">
            <v>-59750.766594275003</v>
          </cell>
          <cell r="R25">
            <v>-21954.571635723001</v>
          </cell>
          <cell r="S25">
            <v>-0.36743581526000002</v>
          </cell>
          <cell r="T25">
            <v>92984.514173784002</v>
          </cell>
          <cell r="U25">
            <v>-149527.327964147</v>
          </cell>
          <cell r="V25">
            <v>242511.842137931</v>
          </cell>
          <cell r="W25">
            <v>1.6218563217799999</v>
          </cell>
          <cell r="X25">
            <v>222082.97650345799</v>
          </cell>
          <cell r="Z25">
            <v>222082.97650345799</v>
          </cell>
          <cell r="AA25">
            <v>0</v>
          </cell>
          <cell r="AB25">
            <v>-129098.462329674</v>
          </cell>
          <cell r="AC25">
            <v>-149527.327964147</v>
          </cell>
          <cell r="AD25">
            <v>20428.865634473001</v>
          </cell>
          <cell r="AE25">
            <v>0.13662295657000001</v>
          </cell>
          <cell r="AF25">
            <v>-20675.7757102</v>
          </cell>
          <cell r="AH25">
            <v>-20675.7757102</v>
          </cell>
          <cell r="AI25">
            <v>0</v>
          </cell>
        </row>
        <row r="26">
          <cell r="C26" t="str">
            <v>HEA_0808_L2</v>
          </cell>
          <cell r="D26">
            <v>-7970.1507309999997</v>
          </cell>
          <cell r="F26">
            <v>-7970.1507309999997</v>
          </cell>
          <cell r="G26">
            <v>0</v>
          </cell>
          <cell r="H26">
            <v>22875.026346999999</v>
          </cell>
          <cell r="J26">
            <v>22875.026346999999</v>
          </cell>
          <cell r="K26">
            <v>0</v>
          </cell>
          <cell r="L26">
            <v>-30845.177078000001</v>
          </cell>
          <cell r="N26">
            <v>-30845.177078000001</v>
          </cell>
          <cell r="O26">
            <v>0</v>
          </cell>
          <cell r="P26">
            <v>-24772.031030999999</v>
          </cell>
          <cell r="R26">
            <v>-24772.031030999999</v>
          </cell>
          <cell r="S26">
            <v>0</v>
          </cell>
          <cell r="T26">
            <v>-6684.9333550000001</v>
          </cell>
          <cell r="V26">
            <v>-6684.9333550000001</v>
          </cell>
          <cell r="W26">
            <v>0</v>
          </cell>
          <cell r="X26">
            <v>9268.7434880000001</v>
          </cell>
          <cell r="Z26">
            <v>9268.7434880000001</v>
          </cell>
          <cell r="AA26">
            <v>0</v>
          </cell>
          <cell r="AB26">
            <v>-15953.676842999999</v>
          </cell>
          <cell r="AD26">
            <v>-15953.676842999999</v>
          </cell>
          <cell r="AE26">
            <v>0</v>
          </cell>
          <cell r="AF26">
            <v>611.78730800000005</v>
          </cell>
          <cell r="AH26">
            <v>611.78730800000005</v>
          </cell>
          <cell r="AI26">
            <v>0</v>
          </cell>
        </row>
        <row r="27">
          <cell r="C27" t="str">
            <v>Neurovascular</v>
          </cell>
          <cell r="D27">
            <v>27291376.293465398</v>
          </cell>
          <cell r="E27">
            <v>29686977.958238501</v>
          </cell>
          <cell r="F27">
            <v>-2395601.6647731201</v>
          </cell>
          <cell r="G27">
            <v>-8.0695369810000001E-2</v>
          </cell>
          <cell r="H27">
            <v>9381791.8100004606</v>
          </cell>
          <cell r="I27">
            <v>10761512.264824901</v>
          </cell>
          <cell r="J27">
            <v>-1379720.45482452</v>
          </cell>
          <cell r="K27">
            <v>-0.12820878895999999</v>
          </cell>
          <cell r="L27">
            <v>17909584.4834649</v>
          </cell>
          <cell r="M27">
            <v>18925465.6934135</v>
          </cell>
          <cell r="N27">
            <v>-1015881.2099486</v>
          </cell>
          <cell r="O27">
            <v>-5.3678003299999999E-2</v>
          </cell>
          <cell r="P27">
            <v>7153648.5716007296</v>
          </cell>
          <cell r="Q27">
            <v>7264485.4550866401</v>
          </cell>
          <cell r="R27">
            <v>-110836.883485912</v>
          </cell>
          <cell r="S27">
            <v>-1.525736188E-2</v>
          </cell>
          <cell r="T27">
            <v>4586212.22298769</v>
          </cell>
          <cell r="U27">
            <v>4896416.6814500103</v>
          </cell>
          <cell r="V27">
            <v>-310204.45846232399</v>
          </cell>
          <cell r="W27">
            <v>-6.3353361989999996E-2</v>
          </cell>
          <cell r="X27">
            <v>2338629.47637511</v>
          </cell>
          <cell r="Y27">
            <v>2456276.1033397401</v>
          </cell>
          <cell r="Z27">
            <v>-117646.626964632</v>
          </cell>
          <cell r="AA27">
            <v>-4.7896336570000003E-2</v>
          </cell>
          <cell r="AB27">
            <v>2247582.74661258</v>
          </cell>
          <cell r="AC27">
            <v>2440140.5781102702</v>
          </cell>
          <cell r="AD27">
            <v>-192557.83149769201</v>
          </cell>
          <cell r="AE27">
            <v>-7.8912597589999994E-2</v>
          </cell>
          <cell r="AF27">
            <v>6169723.6888765199</v>
          </cell>
          <cell r="AG27">
            <v>6764563.5568768997</v>
          </cell>
          <cell r="AH27">
            <v>-594839.86800038896</v>
          </cell>
          <cell r="AI27">
            <v>-8.7934700150000003E-2</v>
          </cell>
        </row>
        <row r="28">
          <cell r="C28" t="str">
            <v>Catheters</v>
          </cell>
          <cell r="D28">
            <v>4458340.7899319502</v>
          </cell>
          <cell r="E28">
            <v>5051070.5863113599</v>
          </cell>
          <cell r="F28">
            <v>-592729.79637940996</v>
          </cell>
          <cell r="G28">
            <v>-0.11734735958</v>
          </cell>
          <cell r="H28">
            <v>1416164.5</v>
          </cell>
          <cell r="I28">
            <v>1828487.14</v>
          </cell>
          <cell r="J28">
            <v>-412322.64</v>
          </cell>
          <cell r="K28">
            <v>-0.22549933821000001</v>
          </cell>
          <cell r="L28">
            <v>3042176.2899319502</v>
          </cell>
          <cell r="M28">
            <v>3222583.4463113602</v>
          </cell>
          <cell r="N28">
            <v>-180407.15637941001</v>
          </cell>
          <cell r="O28">
            <v>-5.5982152020000002E-2</v>
          </cell>
          <cell r="P28">
            <v>1442052.86983719</v>
          </cell>
          <cell r="Q28">
            <v>1532973.2100512399</v>
          </cell>
          <cell r="R28">
            <v>-90920.340214049997</v>
          </cell>
          <cell r="S28">
            <v>-5.9309803729999999E-2</v>
          </cell>
          <cell r="T28">
            <v>780723.87981249799</v>
          </cell>
          <cell r="U28">
            <v>872396.58464815503</v>
          </cell>
          <cell r="V28">
            <v>-91672.704835657001</v>
          </cell>
          <cell r="W28">
            <v>-0.10508145772999999</v>
          </cell>
          <cell r="X28">
            <v>401342.60562173597</v>
          </cell>
          <cell r="Y28">
            <v>370984.50485974603</v>
          </cell>
          <cell r="Z28">
            <v>30358.100761990001</v>
          </cell>
          <cell r="AA28">
            <v>8.1831182609999997E-2</v>
          </cell>
          <cell r="AB28">
            <v>379381.27419076202</v>
          </cell>
          <cell r="AC28">
            <v>501412.079788409</v>
          </cell>
          <cell r="AD28">
            <v>-122030.80559764701</v>
          </cell>
          <cell r="AE28">
            <v>-0.24337428338</v>
          </cell>
          <cell r="AF28">
            <v>819399.54028226004</v>
          </cell>
          <cell r="AG28">
            <v>817213.65161196003</v>
          </cell>
          <cell r="AH28">
            <v>2185.8886702999998</v>
          </cell>
          <cell r="AI28">
            <v>2.6748068500000001E-3</v>
          </cell>
        </row>
        <row r="29">
          <cell r="C29" t="str">
            <v>Guidewires</v>
          </cell>
          <cell r="D29">
            <v>4095414.0702955499</v>
          </cell>
          <cell r="E29">
            <v>4209793.9409408905</v>
          </cell>
          <cell r="F29">
            <v>-114379.870645341</v>
          </cell>
          <cell r="G29">
            <v>-2.7169945189999999E-2</v>
          </cell>
          <cell r="H29">
            <v>1927728.65</v>
          </cell>
          <cell r="I29">
            <v>2215188.9999999902</v>
          </cell>
          <cell r="J29">
            <v>-287460.34999999002</v>
          </cell>
          <cell r="K29">
            <v>-0.12976786631000001</v>
          </cell>
          <cell r="L29">
            <v>2167685.42029555</v>
          </cell>
          <cell r="M29">
            <v>1994604.9409409</v>
          </cell>
          <cell r="N29">
            <v>173080.47935464999</v>
          </cell>
          <cell r="O29">
            <v>8.6774315960000001E-2</v>
          </cell>
          <cell r="P29">
            <v>1214119.75872929</v>
          </cell>
          <cell r="Q29">
            <v>1099351.95769157</v>
          </cell>
          <cell r="R29">
            <v>114767.801037717</v>
          </cell>
          <cell r="S29">
            <v>0.10439586725</v>
          </cell>
          <cell r="T29">
            <v>634218.69350095897</v>
          </cell>
          <cell r="U29">
            <v>566774.61609716702</v>
          </cell>
          <cell r="V29">
            <v>67444.077403792005</v>
          </cell>
          <cell r="W29">
            <v>0.11899629145</v>
          </cell>
          <cell r="X29">
            <v>369977.27687988599</v>
          </cell>
          <cell r="Y29">
            <v>306327.59650579601</v>
          </cell>
          <cell r="Z29">
            <v>63649.68037409</v>
          </cell>
          <cell r="AA29">
            <v>0.20778304371</v>
          </cell>
          <cell r="AB29">
            <v>264241.41662107297</v>
          </cell>
          <cell r="AC29">
            <v>260447.019591371</v>
          </cell>
          <cell r="AD29">
            <v>3794.3970297020001</v>
          </cell>
          <cell r="AE29">
            <v>1.4568786530000001E-2</v>
          </cell>
          <cell r="AF29">
            <v>319346.96806530003</v>
          </cell>
          <cell r="AG29">
            <v>328478.36715215998</v>
          </cell>
          <cell r="AH29">
            <v>-9131.3990868599994</v>
          </cell>
          <cell r="AI29">
            <v>-2.7799088159999999E-2</v>
          </cell>
        </row>
        <row r="30">
          <cell r="C30" t="str">
            <v>Detachable Coils</v>
          </cell>
          <cell r="D30">
            <v>14002965.204781801</v>
          </cell>
          <cell r="E30">
            <v>15225499.8635426</v>
          </cell>
          <cell r="F30">
            <v>-1222534.6587606999</v>
          </cell>
          <cell r="G30">
            <v>-8.0295206709999997E-2</v>
          </cell>
          <cell r="H30">
            <v>3547850.6</v>
          </cell>
          <cell r="I30">
            <v>3984653.1296310001</v>
          </cell>
          <cell r="J30">
            <v>-436802.52963100001</v>
          </cell>
          <cell r="K30">
            <v>-0.10962121806</v>
          </cell>
          <cell r="L30">
            <v>10455114.6047819</v>
          </cell>
          <cell r="M30">
            <v>11240846.7339116</v>
          </cell>
          <cell r="N30">
            <v>-785732.12912970001</v>
          </cell>
          <cell r="O30">
            <v>-6.9899727989999993E-2</v>
          </cell>
          <cell r="P30">
            <v>3704049.5469150101</v>
          </cell>
          <cell r="Q30">
            <v>3636782.37398108</v>
          </cell>
          <cell r="R30">
            <v>67267.172933933005</v>
          </cell>
          <cell r="S30">
            <v>1.8496342650000001E-2</v>
          </cell>
          <cell r="T30">
            <v>2078404.80291068</v>
          </cell>
          <cell r="U30">
            <v>2310809.75592267</v>
          </cell>
          <cell r="V30">
            <v>-232404.953011987</v>
          </cell>
          <cell r="W30">
            <v>-0.10057294955</v>
          </cell>
          <cell r="X30">
            <v>848053.069866176</v>
          </cell>
          <cell r="Y30">
            <v>902166.39575571299</v>
          </cell>
          <cell r="Z30">
            <v>-54113.325889537002</v>
          </cell>
          <cell r="AA30">
            <v>-5.998153572E-2</v>
          </cell>
          <cell r="AB30">
            <v>1230351.73304451</v>
          </cell>
          <cell r="AC30">
            <v>1408643.3601669599</v>
          </cell>
          <cell r="AD30">
            <v>-178291.62712245001</v>
          </cell>
          <cell r="AE30">
            <v>-0.12656974232000001</v>
          </cell>
          <cell r="AF30">
            <v>4672660.2549561504</v>
          </cell>
          <cell r="AG30">
            <v>5293254.6040078197</v>
          </cell>
          <cell r="AH30">
            <v>-620594.34905166901</v>
          </cell>
          <cell r="AI30">
            <v>-0.11724248983</v>
          </cell>
        </row>
        <row r="31">
          <cell r="C31" t="str">
            <v>Accessories</v>
          </cell>
          <cell r="D31">
            <v>300579.07203872001</v>
          </cell>
          <cell r="E31">
            <v>259351.25915639501</v>
          </cell>
          <cell r="F31">
            <v>41227.812882325001</v>
          </cell>
          <cell r="G31">
            <v>0.15896515412000001</v>
          </cell>
          <cell r="H31">
            <v>84658.79</v>
          </cell>
          <cell r="I31">
            <v>44607.105209000001</v>
          </cell>
          <cell r="J31">
            <v>40051.684791</v>
          </cell>
          <cell r="K31">
            <v>0.89787679794999997</v>
          </cell>
          <cell r="L31">
            <v>215920.28203872</v>
          </cell>
          <cell r="M31">
            <v>214744.15394739501</v>
          </cell>
          <cell r="N31">
            <v>1176.128091325</v>
          </cell>
          <cell r="O31">
            <v>5.4768806000000001E-3</v>
          </cell>
          <cell r="P31">
            <v>106732.385265876</v>
          </cell>
          <cell r="Q31">
            <v>103353.426917323</v>
          </cell>
          <cell r="R31">
            <v>3378.9583485530002</v>
          </cell>
          <cell r="S31">
            <v>3.2693239589999999E-2</v>
          </cell>
          <cell r="T31">
            <v>47502.236274743998</v>
          </cell>
          <cell r="U31">
            <v>53101.843970071997</v>
          </cell>
          <cell r="V31">
            <v>-5599.6076953279999</v>
          </cell>
          <cell r="W31">
            <v>-0.10545034365</v>
          </cell>
          <cell r="X31">
            <v>14969.150895168999</v>
          </cell>
          <cell r="Y31">
            <v>18553.327793370001</v>
          </cell>
          <cell r="Z31">
            <v>-3584.1768982009999</v>
          </cell>
          <cell r="AA31">
            <v>-0.19318242732999999</v>
          </cell>
          <cell r="AB31">
            <v>32533.085379575001</v>
          </cell>
          <cell r="AC31">
            <v>34548.516176702004</v>
          </cell>
          <cell r="AD31">
            <v>-2015.430797128</v>
          </cell>
          <cell r="AE31">
            <v>-5.8336247690000002E-2</v>
          </cell>
          <cell r="AF31">
            <v>61685.660498099998</v>
          </cell>
          <cell r="AG31">
            <v>58288.88306</v>
          </cell>
          <cell r="AH31">
            <v>3396.7774380999999</v>
          </cell>
          <cell r="AI31">
            <v>5.8274876099999998E-2</v>
          </cell>
        </row>
        <row r="32">
          <cell r="C32" t="str">
            <v>Revascularization</v>
          </cell>
          <cell r="D32">
            <v>4659604.9781844802</v>
          </cell>
          <cell r="E32">
            <v>5151179.8828464001</v>
          </cell>
          <cell r="F32">
            <v>-491574.90466191998</v>
          </cell>
          <cell r="G32">
            <v>-9.5429574549999993E-2</v>
          </cell>
          <cell r="H32">
            <v>2405389.25</v>
          </cell>
          <cell r="I32">
            <v>2688575.8899849998</v>
          </cell>
          <cell r="J32">
            <v>-283186.63998500002</v>
          </cell>
          <cell r="K32">
            <v>-0.10532960629</v>
          </cell>
          <cell r="L32">
            <v>2254215.7281844802</v>
          </cell>
          <cell r="M32">
            <v>2462603.9928613999</v>
          </cell>
          <cell r="N32">
            <v>-208388.26467691999</v>
          </cell>
          <cell r="O32">
            <v>-8.4621102409999996E-2</v>
          </cell>
          <cell r="P32">
            <v>790160.59829249198</v>
          </cell>
          <cell r="Q32">
            <v>952414.73304033396</v>
          </cell>
          <cell r="R32">
            <v>-162254.134747843</v>
          </cell>
          <cell r="S32">
            <v>-0.17036079883999999</v>
          </cell>
          <cell r="T32">
            <v>1194184.93465679</v>
          </cell>
          <cell r="U32">
            <v>1242861.2087760901</v>
          </cell>
          <cell r="V32">
            <v>-48676.274119308</v>
          </cell>
          <cell r="W32">
            <v>-3.9164690129999999E-2</v>
          </cell>
          <cell r="X32">
            <v>714522.32913459197</v>
          </cell>
          <cell r="Y32">
            <v>858244.278425119</v>
          </cell>
          <cell r="Z32">
            <v>-143721.949290527</v>
          </cell>
          <cell r="AA32">
            <v>-0.16746042228999999</v>
          </cell>
          <cell r="AB32">
            <v>479662.60552219802</v>
          </cell>
          <cell r="AC32">
            <v>384616.93035097898</v>
          </cell>
          <cell r="AD32">
            <v>95045.675171219002</v>
          </cell>
          <cell r="AE32">
            <v>0.24711776229999999</v>
          </cell>
          <cell r="AF32">
            <v>269870.19523519999</v>
          </cell>
          <cell r="AG32">
            <v>267328.051044969</v>
          </cell>
          <cell r="AH32">
            <v>2542.1441902309998</v>
          </cell>
          <cell r="AI32">
            <v>9.50945544E-3</v>
          </cell>
        </row>
        <row r="33">
          <cell r="C33" t="str">
            <v>OTHER ACCRUALS/ADJ</v>
          </cell>
          <cell r="D33">
            <v>-225304.841621142</v>
          </cell>
          <cell r="E33">
            <v>-209917.574559061</v>
          </cell>
          <cell r="F33">
            <v>-15387.267062081</v>
          </cell>
          <cell r="G33">
            <v>-7.3301471280000002E-2</v>
          </cell>
          <cell r="H33">
            <v>-14718.893176531999</v>
          </cell>
          <cell r="J33">
            <v>-14718.893176531999</v>
          </cell>
          <cell r="K33">
            <v>0</v>
          </cell>
          <cell r="L33">
            <v>-210585.94844461</v>
          </cell>
          <cell r="M33">
            <v>-209917.574559061</v>
          </cell>
          <cell r="N33">
            <v>-668.37388554899997</v>
          </cell>
          <cell r="O33">
            <v>-3.1839825099999998E-3</v>
          </cell>
          <cell r="P33">
            <v>-87956.581026137006</v>
          </cell>
          <cell r="Q33">
            <v>-60390.246594914002</v>
          </cell>
          <cell r="R33">
            <v>-27566.334431222</v>
          </cell>
          <cell r="S33">
            <v>-0.45646997629000002</v>
          </cell>
          <cell r="T33">
            <v>-148778.709247983</v>
          </cell>
          <cell r="U33">
            <v>-149527.327964147</v>
          </cell>
          <cell r="V33">
            <v>748.61871616400003</v>
          </cell>
          <cell r="W33">
            <v>5.00656787E-3</v>
          </cell>
          <cell r="X33">
            <v>-15012.361808447</v>
          </cell>
          <cell r="Z33">
            <v>-15012.361808447</v>
          </cell>
          <cell r="AA33">
            <v>0</v>
          </cell>
          <cell r="AB33">
            <v>-133766.34743953601</v>
          </cell>
          <cell r="AC33">
            <v>-149527.327964147</v>
          </cell>
          <cell r="AD33">
            <v>15760.980524611001</v>
          </cell>
          <cell r="AE33">
            <v>0.10540535124</v>
          </cell>
          <cell r="AF33">
            <v>26149.341829509998</v>
          </cell>
          <cell r="AH33">
            <v>26149.341829509998</v>
          </cell>
          <cell r="AI33">
            <v>0</v>
          </cell>
        </row>
        <row r="34">
          <cell r="C34" t="str">
            <v>HEA_0808_L2</v>
          </cell>
          <cell r="D34">
            <v>-222.98014599999999</v>
          </cell>
          <cell r="F34">
            <v>-222.98014599999999</v>
          </cell>
          <cell r="G34">
            <v>0</v>
          </cell>
          <cell r="H34">
            <v>14718.913177</v>
          </cell>
          <cell r="J34">
            <v>14718.913177</v>
          </cell>
          <cell r="K34">
            <v>0</v>
          </cell>
          <cell r="L34">
            <v>-14941.893323</v>
          </cell>
          <cell r="N34">
            <v>-14941.893323</v>
          </cell>
          <cell r="O34">
            <v>0</v>
          </cell>
          <cell r="P34">
            <v>-15510.006412999999</v>
          </cell>
          <cell r="R34">
            <v>-15510.006412999999</v>
          </cell>
          <cell r="S34">
            <v>0</v>
          </cell>
          <cell r="T34">
            <v>-43.614919999999998</v>
          </cell>
          <cell r="V34">
            <v>-43.614919999999998</v>
          </cell>
          <cell r="W34">
            <v>0</v>
          </cell>
          <cell r="X34">
            <v>4777.4057860000003</v>
          </cell>
          <cell r="Z34">
            <v>4777.4057860000003</v>
          </cell>
          <cell r="AA34">
            <v>0</v>
          </cell>
          <cell r="AB34">
            <v>-4821.0207060000002</v>
          </cell>
          <cell r="AD34">
            <v>-4821.0207060000002</v>
          </cell>
          <cell r="AE34">
            <v>0</v>
          </cell>
          <cell r="AF34">
            <v>611.72801000000004</v>
          </cell>
          <cell r="AH34">
            <v>611.72801000000004</v>
          </cell>
          <cell r="AI34">
            <v>0</v>
          </cell>
        </row>
        <row r="35">
          <cell r="C35" t="str">
            <v>Neurovascular</v>
          </cell>
          <cell r="D35">
            <v>32317991.0740983</v>
          </cell>
          <cell r="E35">
            <v>31771156.468643401</v>
          </cell>
          <cell r="F35">
            <v>546834.60545489204</v>
          </cell>
          <cell r="G35">
            <v>1.721166826E-2</v>
          </cell>
          <cell r="H35">
            <v>11347904.980000099</v>
          </cell>
          <cell r="I35">
            <v>10662433.1826999</v>
          </cell>
          <cell r="J35">
            <v>685471.797300203</v>
          </cell>
          <cell r="K35">
            <v>6.4288496400000006E-2</v>
          </cell>
          <cell r="L35">
            <v>20970086.094098099</v>
          </cell>
          <cell r="M35">
            <v>21108723.2859434</v>
          </cell>
          <cell r="N35">
            <v>-138637.191845305</v>
          </cell>
          <cell r="O35">
            <v>-6.56776774E-3</v>
          </cell>
          <cell r="P35">
            <v>7841704.1288067903</v>
          </cell>
          <cell r="Q35">
            <v>7832780.1813516803</v>
          </cell>
          <cell r="R35">
            <v>8923.9474551109997</v>
          </cell>
          <cell r="S35">
            <v>1.1393077900000001E-3</v>
          </cell>
          <cell r="T35">
            <v>5665449.6208504904</v>
          </cell>
          <cell r="U35">
            <v>5503588.1373829003</v>
          </cell>
          <cell r="V35">
            <v>161861.48346759501</v>
          </cell>
          <cell r="W35">
            <v>2.9410173769999999E-2</v>
          </cell>
          <cell r="X35">
            <v>3092381.3832828598</v>
          </cell>
          <cell r="Y35">
            <v>2846034.9083646</v>
          </cell>
          <cell r="Z35">
            <v>246346.47491825401</v>
          </cell>
          <cell r="AA35">
            <v>8.655778402E-2</v>
          </cell>
          <cell r="AB35">
            <v>2573068.2375676301</v>
          </cell>
          <cell r="AC35">
            <v>2657553.2290182901</v>
          </cell>
          <cell r="AD35">
            <v>-84484.991450658999</v>
          </cell>
          <cell r="AE35">
            <v>-3.1790517130000001E-2</v>
          </cell>
          <cell r="AF35">
            <v>7462932.3444408104</v>
          </cell>
          <cell r="AG35">
            <v>7772354.9672088698</v>
          </cell>
          <cell r="AH35">
            <v>-309422.62276806001</v>
          </cell>
          <cell r="AI35">
            <v>-3.9810665369999998E-2</v>
          </cell>
        </row>
        <row r="36">
          <cell r="C36" t="str">
            <v>Catheters</v>
          </cell>
          <cell r="D36">
            <v>5421141.5405979296</v>
          </cell>
          <cell r="E36">
            <v>5251345.5813047504</v>
          </cell>
          <cell r="F36">
            <v>169795.95929318099</v>
          </cell>
          <cell r="G36">
            <v>3.2333800289999999E-2</v>
          </cell>
          <cell r="H36">
            <v>1744341.27</v>
          </cell>
          <cell r="I36">
            <v>1821855.8900000099</v>
          </cell>
          <cell r="J36">
            <v>-77514.620000010007</v>
          </cell>
          <cell r="K36">
            <v>-4.254706447E-2</v>
          </cell>
          <cell r="L36">
            <v>3676800.2705979301</v>
          </cell>
          <cell r="M36">
            <v>3429489.69130474</v>
          </cell>
          <cell r="N36">
            <v>247310.57929319001</v>
          </cell>
          <cell r="O36">
            <v>7.2112938530000004E-2</v>
          </cell>
          <cell r="P36">
            <v>1739297.9925023201</v>
          </cell>
          <cell r="Q36">
            <v>1610736.6445029301</v>
          </cell>
          <cell r="R36">
            <v>128561.347999391</v>
          </cell>
          <cell r="S36">
            <v>7.9815250020000006E-2</v>
          </cell>
          <cell r="T36">
            <v>910378.43636355503</v>
          </cell>
          <cell r="U36">
            <v>948772.42268876499</v>
          </cell>
          <cell r="V36">
            <v>-38393.986325209997</v>
          </cell>
          <cell r="W36">
            <v>-4.046701338E-2</v>
          </cell>
          <cell r="X36">
            <v>483731.55818610598</v>
          </cell>
          <cell r="Y36">
            <v>403202.57167160802</v>
          </cell>
          <cell r="Z36">
            <v>80528.986514497999</v>
          </cell>
          <cell r="AA36">
            <v>0.19972339507</v>
          </cell>
          <cell r="AB36">
            <v>426646.87817744899</v>
          </cell>
          <cell r="AC36">
            <v>545569.85101715697</v>
          </cell>
          <cell r="AD36">
            <v>-118922.972839708</v>
          </cell>
          <cell r="AE36">
            <v>-0.21797937077999999</v>
          </cell>
          <cell r="AF36">
            <v>1027123.8417320499</v>
          </cell>
          <cell r="AG36">
            <v>869980.62411304098</v>
          </cell>
          <cell r="AH36">
            <v>157143.217619009</v>
          </cell>
          <cell r="AI36">
            <v>0.18062841087000001</v>
          </cell>
        </row>
        <row r="37">
          <cell r="C37" t="str">
            <v>Guidewires</v>
          </cell>
          <cell r="D37">
            <v>4983871.0860111602</v>
          </cell>
          <cell r="E37">
            <v>4324497.1170475297</v>
          </cell>
          <cell r="F37">
            <v>659373.96896363096</v>
          </cell>
          <cell r="G37">
            <v>0.15247413771000001</v>
          </cell>
          <cell r="H37">
            <v>2477754.67</v>
          </cell>
          <cell r="I37">
            <v>2156275</v>
          </cell>
          <cell r="J37">
            <v>321479.67</v>
          </cell>
          <cell r="K37">
            <v>0.14909029229000001</v>
          </cell>
          <cell r="L37">
            <v>2506116.4160111598</v>
          </cell>
          <cell r="M37">
            <v>2168222.1170475301</v>
          </cell>
          <cell r="N37">
            <v>337894.29896362999</v>
          </cell>
          <cell r="O37">
            <v>0.15583933782000001</v>
          </cell>
          <cell r="P37">
            <v>1390090.34526811</v>
          </cell>
          <cell r="Q37">
            <v>1149459.0326173201</v>
          </cell>
          <cell r="R37">
            <v>240631.312650785</v>
          </cell>
          <cell r="S37">
            <v>0.20934309603000001</v>
          </cell>
          <cell r="T37">
            <v>766397.10570594901</v>
          </cell>
          <cell r="U37">
            <v>659933.65364648495</v>
          </cell>
          <cell r="V37">
            <v>106463.45205946401</v>
          </cell>
          <cell r="W37">
            <v>0.1613244778</v>
          </cell>
          <cell r="X37">
            <v>496670.56437392102</v>
          </cell>
          <cell r="Y37">
            <v>362444.25559820601</v>
          </cell>
          <cell r="Z37">
            <v>134226.30877571501</v>
          </cell>
          <cell r="AA37">
            <v>0.37033642194999999</v>
          </cell>
          <cell r="AB37">
            <v>269726.54133202799</v>
          </cell>
          <cell r="AC37">
            <v>297489.39804827899</v>
          </cell>
          <cell r="AD37">
            <v>-27762.856716251001</v>
          </cell>
          <cell r="AE37">
            <v>-9.3323852540000002E-2</v>
          </cell>
          <cell r="AF37">
            <v>349628.96503710002</v>
          </cell>
          <cell r="AG37">
            <v>358829.43078371999</v>
          </cell>
          <cell r="AH37">
            <v>-9200.4657466200006</v>
          </cell>
          <cell r="AI37">
            <v>-2.5640220549999999E-2</v>
          </cell>
        </row>
        <row r="38">
          <cell r="C38" t="str">
            <v>Detachable Coils</v>
          </cell>
          <cell r="D38">
            <v>16337306.5001374</v>
          </cell>
          <cell r="E38">
            <v>16794120.9305306</v>
          </cell>
          <cell r="F38">
            <v>-456814.43039328197</v>
          </cell>
          <cell r="G38">
            <v>-2.7200853930000001E-2</v>
          </cell>
          <cell r="H38">
            <v>4038193.91</v>
          </cell>
          <cell r="I38">
            <v>3910157.3774739802</v>
          </cell>
          <cell r="J38">
            <v>128036.53252602</v>
          </cell>
          <cell r="K38">
            <v>3.2744598280000002E-2</v>
          </cell>
          <cell r="L38">
            <v>12299112.5901374</v>
          </cell>
          <cell r="M38">
            <v>12883963.5530567</v>
          </cell>
          <cell r="N38">
            <v>-584850.96291929996</v>
          </cell>
          <cell r="O38">
            <v>-4.539371448E-2</v>
          </cell>
          <cell r="P38">
            <v>3882772.3578761602</v>
          </cell>
          <cell r="Q38">
            <v>4057834.52019512</v>
          </cell>
          <cell r="R38">
            <v>-175062.16231896399</v>
          </cell>
          <cell r="S38">
            <v>-4.3141769689999998E-2</v>
          </cell>
          <cell r="T38">
            <v>2720433.0240741898</v>
          </cell>
          <cell r="U38">
            <v>2662600.9603255498</v>
          </cell>
          <cell r="V38">
            <v>57832.063748640001</v>
          </cell>
          <cell r="W38">
            <v>2.17201393E-2</v>
          </cell>
          <cell r="X38">
            <v>1029258.69996606</v>
          </cell>
          <cell r="Y38">
            <v>1136773.8491708899</v>
          </cell>
          <cell r="Z38">
            <v>-107515.14920483</v>
          </cell>
          <cell r="AA38">
            <v>-9.4579189420000001E-2</v>
          </cell>
          <cell r="AB38">
            <v>1691174.3241081301</v>
          </cell>
          <cell r="AC38">
            <v>1525827.1111546599</v>
          </cell>
          <cell r="AD38">
            <v>165347.21295347001</v>
          </cell>
          <cell r="AE38">
            <v>0.10836562789</v>
          </cell>
          <cell r="AF38">
            <v>5695907.2081869999</v>
          </cell>
          <cell r="AG38">
            <v>6163528.0725360196</v>
          </cell>
          <cell r="AH38">
            <v>-467620.86434902099</v>
          </cell>
          <cell r="AI38">
            <v>-7.5869024830000006E-2</v>
          </cell>
        </row>
        <row r="39">
          <cell r="C39" t="str">
            <v>Accessories</v>
          </cell>
          <cell r="D39">
            <v>326223.07416927302</v>
          </cell>
          <cell r="E39">
            <v>278329.04493030201</v>
          </cell>
          <cell r="F39">
            <v>47894.029238971001</v>
          </cell>
          <cell r="G39">
            <v>0.17207700780999999</v>
          </cell>
          <cell r="H39">
            <v>89471.18</v>
          </cell>
          <cell r="I39">
            <v>36275.605239999997</v>
          </cell>
          <cell r="J39">
            <v>53195.574760000003</v>
          </cell>
          <cell r="K39">
            <v>1.4664283175399999</v>
          </cell>
          <cell r="L39">
            <v>236751.894169273</v>
          </cell>
          <cell r="M39">
            <v>242053.43969030201</v>
          </cell>
          <cell r="N39">
            <v>-5301.5455210290002</v>
          </cell>
          <cell r="O39">
            <v>-2.1902376300000002E-2</v>
          </cell>
          <cell r="P39">
            <v>108206.65965782201</v>
          </cell>
          <cell r="Q39">
            <v>109159.18412181499</v>
          </cell>
          <cell r="R39">
            <v>-952.52446399300004</v>
          </cell>
          <cell r="S39">
            <v>-8.7260130399999993E-3</v>
          </cell>
          <cell r="T39">
            <v>56609.741705000997</v>
          </cell>
          <cell r="U39">
            <v>62415.162616397</v>
          </cell>
          <cell r="V39">
            <v>-5805.4209113959996</v>
          </cell>
          <cell r="W39">
            <v>-9.3012990239999996E-2</v>
          </cell>
          <cell r="X39">
            <v>24129.800602797</v>
          </cell>
          <cell r="Y39">
            <v>23144.261098700001</v>
          </cell>
          <cell r="Z39">
            <v>985.53950409699996</v>
          </cell>
          <cell r="AA39">
            <v>4.2582457050000001E-2</v>
          </cell>
          <cell r="AB39">
            <v>32479.941102204</v>
          </cell>
          <cell r="AC39">
            <v>39270.901517696999</v>
          </cell>
          <cell r="AD39">
            <v>-6790.9604154930003</v>
          </cell>
          <cell r="AE39">
            <v>-0.17292601271999999</v>
          </cell>
          <cell r="AF39">
            <v>71935.492806449998</v>
          </cell>
          <cell r="AG39">
            <v>70479.092952089995</v>
          </cell>
          <cell r="AH39">
            <v>1456.3998543600001</v>
          </cell>
          <cell r="AI39">
            <v>2.0664282039999999E-2</v>
          </cell>
        </row>
        <row r="40">
          <cell r="C40" t="str">
            <v>Revascularization</v>
          </cell>
          <cell r="D40">
            <v>5551230.8869467899</v>
          </cell>
          <cell r="E40">
            <v>5364847.5286600403</v>
          </cell>
          <cell r="F40">
            <v>186383.358286759</v>
          </cell>
          <cell r="G40">
            <v>3.4741594670000001E-2</v>
          </cell>
          <cell r="H40">
            <v>2995945.63</v>
          </cell>
          <cell r="I40">
            <v>2737869.3099859902</v>
          </cell>
          <cell r="J40">
            <v>258076.32001401001</v>
          </cell>
          <cell r="K40">
            <v>9.4261738159999997E-2</v>
          </cell>
          <cell r="L40">
            <v>2555285.2569467998</v>
          </cell>
          <cell r="M40">
            <v>2626978.2186740502</v>
          </cell>
          <cell r="N40">
            <v>-71692.961727250004</v>
          </cell>
          <cell r="O40">
            <v>-2.729103775E-2</v>
          </cell>
          <cell r="P40">
            <v>746071.43347024499</v>
          </cell>
          <cell r="Q40">
            <v>968561.874425338</v>
          </cell>
          <cell r="R40">
            <v>-222490.44095509301</v>
          </cell>
          <cell r="S40">
            <v>-0.22971216071</v>
          </cell>
          <cell r="T40">
            <v>1466235.63555215</v>
          </cell>
          <cell r="U40">
            <v>1348878.5974247099</v>
          </cell>
          <cell r="V40">
            <v>117357.03812744</v>
          </cell>
          <cell r="W40">
            <v>8.7003410350000004E-2</v>
          </cell>
          <cell r="X40">
            <v>1061314.2897151201</v>
          </cell>
          <cell r="Y40">
            <v>920469.97082520195</v>
          </cell>
          <cell r="Z40">
            <v>140844.31888991801</v>
          </cell>
          <cell r="AA40">
            <v>0.15301348589</v>
          </cell>
          <cell r="AB40">
            <v>404921.34583703399</v>
          </cell>
          <cell r="AC40">
            <v>428408.626599512</v>
          </cell>
          <cell r="AD40">
            <v>-23487.280762478</v>
          </cell>
          <cell r="AE40">
            <v>-5.4824481360000003E-2</v>
          </cell>
          <cell r="AF40">
            <v>342978.18792439997</v>
          </cell>
          <cell r="AG40">
            <v>309537.74682399898</v>
          </cell>
          <cell r="AH40">
            <v>33440.441100401003</v>
          </cell>
          <cell r="AI40">
            <v>0.10803348362</v>
          </cell>
        </row>
        <row r="41">
          <cell r="C41" t="str">
            <v>OTHER ACCRUALS/ADJ</v>
          </cell>
          <cell r="D41">
            <v>-239275.43989523599</v>
          </cell>
          <cell r="E41">
            <v>-241983.73382987099</v>
          </cell>
          <cell r="F41">
            <v>2708.2939346349999</v>
          </cell>
          <cell r="G41">
            <v>1.119204953E-2</v>
          </cell>
          <cell r="H41">
            <v>-26218.898869818</v>
          </cell>
          <cell r="J41">
            <v>-26218.898869818</v>
          </cell>
          <cell r="K41">
            <v>0</v>
          </cell>
          <cell r="L41">
            <v>-213056.541025418</v>
          </cell>
          <cell r="M41">
            <v>-241983.73382987099</v>
          </cell>
          <cell r="N41">
            <v>28927.192804453</v>
          </cell>
          <cell r="O41">
            <v>0.11954188964</v>
          </cell>
          <cell r="P41">
            <v>3242.7618811259999</v>
          </cell>
          <cell r="Q41">
            <v>-62971.074510860002</v>
          </cell>
          <cell r="R41">
            <v>66213.836391985998</v>
          </cell>
          <cell r="S41">
            <v>1.05149605444</v>
          </cell>
          <cell r="T41">
            <v>-189323.42782635399</v>
          </cell>
          <cell r="U41">
            <v>-179012.659319011</v>
          </cell>
          <cell r="V41">
            <v>-10310.768507343</v>
          </cell>
          <cell r="W41">
            <v>-5.7597985230000003E-2</v>
          </cell>
          <cell r="X41">
            <v>-22160.693237144002</v>
          </cell>
          <cell r="Z41">
            <v>-22160.693237144002</v>
          </cell>
          <cell r="AA41">
            <v>0</v>
          </cell>
          <cell r="AB41">
            <v>-167162.73458921001</v>
          </cell>
          <cell r="AC41">
            <v>-179012.659319011</v>
          </cell>
          <cell r="AD41">
            <v>11849.924729801</v>
          </cell>
          <cell r="AE41">
            <v>6.6196015270000005E-2</v>
          </cell>
          <cell r="AF41">
            <v>-26975.875080189999</v>
          </cell>
          <cell r="AH41">
            <v>-26975.875080189999</v>
          </cell>
          <cell r="AI41">
            <v>0</v>
          </cell>
        </row>
        <row r="42">
          <cell r="C42" t="str">
            <v>HEA_0808_L2</v>
          </cell>
          <cell r="D42">
            <v>-62506.573869</v>
          </cell>
          <cell r="F42">
            <v>-62506.573869</v>
          </cell>
          <cell r="G42">
            <v>0</v>
          </cell>
          <cell r="H42">
            <v>28417.218870000001</v>
          </cell>
          <cell r="J42">
            <v>28417.218870000001</v>
          </cell>
          <cell r="K42">
            <v>0</v>
          </cell>
          <cell r="L42">
            <v>-90923.792738999997</v>
          </cell>
          <cell r="N42">
            <v>-90923.792738999997</v>
          </cell>
          <cell r="O42">
            <v>0</v>
          </cell>
          <cell r="P42">
            <v>-27977.421848999998</v>
          </cell>
          <cell r="R42">
            <v>-27977.421848999998</v>
          </cell>
          <cell r="S42">
            <v>0</v>
          </cell>
          <cell r="T42">
            <v>-65280.894723999998</v>
          </cell>
          <cell r="V42">
            <v>-65280.894723999998</v>
          </cell>
          <cell r="W42">
            <v>0</v>
          </cell>
          <cell r="X42">
            <v>19437.163676</v>
          </cell>
          <cell r="Z42">
            <v>19437.163676</v>
          </cell>
          <cell r="AA42">
            <v>0</v>
          </cell>
          <cell r="AB42">
            <v>-84718.058399999994</v>
          </cell>
          <cell r="AD42">
            <v>-84718.058399999994</v>
          </cell>
          <cell r="AE42">
            <v>0</v>
          </cell>
          <cell r="AF42">
            <v>2334.5238340000001</v>
          </cell>
          <cell r="AH42">
            <v>2334.5238340000001</v>
          </cell>
          <cell r="AI42">
            <v>0</v>
          </cell>
        </row>
        <row r="43">
          <cell r="C43" t="str">
            <v>Neurovascular</v>
          </cell>
          <cell r="D43">
            <v>28800735.209692702</v>
          </cell>
          <cell r="E43">
            <v>30867424.4835256</v>
          </cell>
          <cell r="F43">
            <v>-2066689.2738328299</v>
          </cell>
          <cell r="G43">
            <v>-6.6953732239999994E-2</v>
          </cell>
          <cell r="H43">
            <v>10179767.6299995</v>
          </cell>
          <cell r="I43">
            <v>10949019.977556899</v>
          </cell>
          <cell r="J43">
            <v>-769252.34755740699</v>
          </cell>
          <cell r="K43">
            <v>-7.0257643980000006E-2</v>
          </cell>
          <cell r="L43">
            <v>18620967.579693198</v>
          </cell>
          <cell r="M43">
            <v>19918404.505968601</v>
          </cell>
          <cell r="N43">
            <v>-1297436.92627543</v>
          </cell>
          <cell r="O43">
            <v>-6.5137593019999995E-2</v>
          </cell>
          <cell r="P43">
            <v>7317700.7621616498</v>
          </cell>
          <cell r="Q43">
            <v>7724311.38721117</v>
          </cell>
          <cell r="R43">
            <v>-406610.62504951801</v>
          </cell>
          <cell r="S43">
            <v>-5.2640372019999999E-2</v>
          </cell>
          <cell r="T43">
            <v>5113785.7064226102</v>
          </cell>
          <cell r="U43">
            <v>5038186.1121260403</v>
          </cell>
          <cell r="V43">
            <v>75599.594296566007</v>
          </cell>
          <cell r="W43">
            <v>1.500531989E-2</v>
          </cell>
          <cell r="X43">
            <v>2759757.1899316199</v>
          </cell>
          <cell r="Y43">
            <v>2714967.2852461501</v>
          </cell>
          <cell r="Z43">
            <v>44789.904685467001</v>
          </cell>
          <cell r="AA43">
            <v>1.6497401250000002E-2</v>
          </cell>
          <cell r="AB43">
            <v>2354028.5164909898</v>
          </cell>
          <cell r="AC43">
            <v>2323218.8268798902</v>
          </cell>
          <cell r="AD43">
            <v>30809.689611099999</v>
          </cell>
          <cell r="AE43">
            <v>1.3261639089999999E-2</v>
          </cell>
          <cell r="AF43">
            <v>6189481.1111089997</v>
          </cell>
          <cell r="AG43">
            <v>7155907.0066314302</v>
          </cell>
          <cell r="AH43">
            <v>-966425.89552243799</v>
          </cell>
          <cell r="AI43">
            <v>-0.13505288633000001</v>
          </cell>
        </row>
        <row r="44">
          <cell r="C44" t="str">
            <v>Catheters</v>
          </cell>
          <cell r="D44">
            <v>4634787.9331071302</v>
          </cell>
          <cell r="E44">
            <v>5002551.9384947903</v>
          </cell>
          <cell r="F44">
            <v>-367764.00538766</v>
          </cell>
          <cell r="G44">
            <v>-7.3515279779999998E-2</v>
          </cell>
          <cell r="H44">
            <v>1532998.31</v>
          </cell>
          <cell r="I44">
            <v>1770924.44</v>
          </cell>
          <cell r="J44">
            <v>-237926.13</v>
          </cell>
          <cell r="K44">
            <v>-0.134351373</v>
          </cell>
          <cell r="L44">
            <v>3101789.6231071302</v>
          </cell>
          <cell r="M44">
            <v>3231627.4984947899</v>
          </cell>
          <cell r="N44">
            <v>-129837.87538765999</v>
          </cell>
          <cell r="O44">
            <v>-4.017724055E-2</v>
          </cell>
          <cell r="P44">
            <v>1364658.6020853899</v>
          </cell>
          <cell r="Q44">
            <v>1544659.6634364401</v>
          </cell>
          <cell r="R44">
            <v>-180001.06135104099</v>
          </cell>
          <cell r="S44">
            <v>-0.11653121112000001</v>
          </cell>
          <cell r="T44">
            <v>925786.61326728901</v>
          </cell>
          <cell r="U44">
            <v>834742.73139197798</v>
          </cell>
          <cell r="V44">
            <v>91043.881875310995</v>
          </cell>
          <cell r="W44">
            <v>0.10906819365000001</v>
          </cell>
          <cell r="X44">
            <v>367941.509600055</v>
          </cell>
          <cell r="Y44">
            <v>373264.61816145497</v>
          </cell>
          <cell r="Z44">
            <v>-5323.1085614000003</v>
          </cell>
          <cell r="AA44">
            <v>-1.426095135E-2</v>
          </cell>
          <cell r="AB44">
            <v>557845.10366723395</v>
          </cell>
          <cell r="AC44">
            <v>461478.11323052301</v>
          </cell>
          <cell r="AD44">
            <v>96366.990436710999</v>
          </cell>
          <cell r="AE44">
            <v>0.20882245046</v>
          </cell>
          <cell r="AF44">
            <v>811344.40775443998</v>
          </cell>
          <cell r="AG44">
            <v>852225.10366636899</v>
          </cell>
          <cell r="AH44">
            <v>-40880.695911928997</v>
          </cell>
          <cell r="AI44">
            <v>-4.7969363649999999E-2</v>
          </cell>
        </row>
        <row r="45">
          <cell r="C45" t="str">
            <v>Guidewires</v>
          </cell>
          <cell r="D45">
            <v>4569375.40472084</v>
          </cell>
          <cell r="E45">
            <v>4221434.9703010302</v>
          </cell>
          <cell r="F45">
            <v>347940.43441981002</v>
          </cell>
          <cell r="G45">
            <v>8.2422312999999997E-2</v>
          </cell>
          <cell r="H45">
            <v>2333460.4300000002</v>
          </cell>
          <cell r="I45">
            <v>2112160</v>
          </cell>
          <cell r="J45">
            <v>221300.43</v>
          </cell>
          <cell r="K45">
            <v>0.10477446310999999</v>
          </cell>
          <cell r="L45">
            <v>2235914.9747208399</v>
          </cell>
          <cell r="M45">
            <v>2109274.9703010302</v>
          </cell>
          <cell r="N45">
            <v>126640.00441980999</v>
          </cell>
          <cell r="O45">
            <v>6.0039589999999997E-2</v>
          </cell>
          <cell r="P45">
            <v>1235499.4131281499</v>
          </cell>
          <cell r="Q45">
            <v>1138536.62998161</v>
          </cell>
          <cell r="R45">
            <v>96962.783146536996</v>
          </cell>
          <cell r="S45">
            <v>8.5164394879999994E-2</v>
          </cell>
          <cell r="T45">
            <v>676108.58291227405</v>
          </cell>
          <cell r="U45">
            <v>610812.26520091703</v>
          </cell>
          <cell r="V45">
            <v>65296.317711356998</v>
          </cell>
          <cell r="W45">
            <v>0.10690079658</v>
          </cell>
          <cell r="X45">
            <v>404460.57859642798</v>
          </cell>
          <cell r="Y45">
            <v>354565.45370667899</v>
          </cell>
          <cell r="Z45">
            <v>49895.124889749</v>
          </cell>
          <cell r="AA45">
            <v>0.14072190161000001</v>
          </cell>
          <cell r="AB45">
            <v>271648.00431584602</v>
          </cell>
          <cell r="AC45">
            <v>256246.81149423801</v>
          </cell>
          <cell r="AD45">
            <v>15401.192821608</v>
          </cell>
          <cell r="AE45">
            <v>6.0102963750000002E-2</v>
          </cell>
          <cell r="AF45">
            <v>324306.97868041001</v>
          </cell>
          <cell r="AG45">
            <v>359926.07511849998</v>
          </cell>
          <cell r="AH45">
            <v>-35619.096438089997</v>
          </cell>
          <cell r="AI45">
            <v>-9.8962256139999996E-2</v>
          </cell>
        </row>
        <row r="46">
          <cell r="C46" t="str">
            <v>Pushable/Injectable</v>
          </cell>
          <cell r="D46">
            <v>772.88571505899995</v>
          </cell>
          <cell r="F46">
            <v>772.88571505899995</v>
          </cell>
          <cell r="G46">
            <v>0</v>
          </cell>
          <cell r="L46">
            <v>772.88571505899995</v>
          </cell>
          <cell r="N46">
            <v>772.88571505899995</v>
          </cell>
          <cell r="O46">
            <v>0</v>
          </cell>
          <cell r="P46">
            <v>772.88571505899995</v>
          </cell>
          <cell r="R46">
            <v>772.88571505899995</v>
          </cell>
          <cell r="S46">
            <v>0</v>
          </cell>
        </row>
        <row r="47">
          <cell r="C47" t="str">
            <v>Detachable Coils</v>
          </cell>
          <cell r="D47">
            <v>14362619.3295954</v>
          </cell>
          <cell r="E47">
            <v>16288481.649044</v>
          </cell>
          <cell r="F47">
            <v>-1925862.31944853</v>
          </cell>
          <cell r="G47">
            <v>-0.11823461271000001</v>
          </cell>
          <cell r="H47">
            <v>3455227.67</v>
          </cell>
          <cell r="I47">
            <v>4292655.3022869304</v>
          </cell>
          <cell r="J47">
            <v>-837427.63228692999</v>
          </cell>
          <cell r="K47">
            <v>-0.19508382885</v>
          </cell>
          <cell r="L47">
            <v>10907391.6595954</v>
          </cell>
          <cell r="M47">
            <v>11995826.346757101</v>
          </cell>
          <cell r="N47">
            <v>-1088434.6871616</v>
          </cell>
          <cell r="O47">
            <v>-9.0734448440000004E-2</v>
          </cell>
          <cell r="P47">
            <v>3906475.1865165401</v>
          </cell>
          <cell r="Q47">
            <v>4064053.55742143</v>
          </cell>
          <cell r="R47">
            <v>-157578.37090489501</v>
          </cell>
          <cell r="S47">
            <v>-3.8773694460000001E-2</v>
          </cell>
          <cell r="T47">
            <v>2263374.50238878</v>
          </cell>
          <cell r="U47">
            <v>2326779.8165016701</v>
          </cell>
          <cell r="V47">
            <v>-63405.314112884997</v>
          </cell>
          <cell r="W47">
            <v>-2.7250242439999999E-2</v>
          </cell>
          <cell r="X47">
            <v>982197.31530260504</v>
          </cell>
          <cell r="Y47">
            <v>1007518.1623528</v>
          </cell>
          <cell r="Z47">
            <v>-25320.847050195</v>
          </cell>
          <cell r="AA47">
            <v>-2.5131901339999999E-2</v>
          </cell>
          <cell r="AB47">
            <v>1281177.1870861801</v>
          </cell>
          <cell r="AC47">
            <v>1319261.6541488699</v>
          </cell>
          <cell r="AD47">
            <v>-38084.467062689997</v>
          </cell>
          <cell r="AE47">
            <v>-2.8868016400000002E-2</v>
          </cell>
          <cell r="AF47">
            <v>4737541.9706902001</v>
          </cell>
          <cell r="AG47">
            <v>5604992.9728339696</v>
          </cell>
          <cell r="AH47">
            <v>-867451.00214376999</v>
          </cell>
          <cell r="AI47">
            <v>-0.15476397675</v>
          </cell>
        </row>
        <row r="48">
          <cell r="C48" t="str">
            <v>Accessories</v>
          </cell>
          <cell r="D48">
            <v>305754.911279939</v>
          </cell>
          <cell r="E48">
            <v>405391.20940322598</v>
          </cell>
          <cell r="F48">
            <v>-99636.298123286993</v>
          </cell>
          <cell r="G48">
            <v>-0.24577814174000001</v>
          </cell>
          <cell r="H48">
            <v>90610.74</v>
          </cell>
          <cell r="I48">
            <v>180467.30519399999</v>
          </cell>
          <cell r="J48">
            <v>-89856.565193999995</v>
          </cell>
          <cell r="K48">
            <v>-0.49791049462999998</v>
          </cell>
          <cell r="L48">
            <v>215144.17127993901</v>
          </cell>
          <cell r="M48">
            <v>224923.90420922599</v>
          </cell>
          <cell r="N48">
            <v>-9779.7329292869999</v>
          </cell>
          <cell r="O48">
            <v>-4.3480184839999998E-2</v>
          </cell>
          <cell r="P48">
            <v>92417.801011307994</v>
          </cell>
          <cell r="Q48">
            <v>106109.048520179</v>
          </cell>
          <cell r="R48">
            <v>-13691.247508871</v>
          </cell>
          <cell r="S48">
            <v>-0.12902997152000001</v>
          </cell>
          <cell r="T48">
            <v>55998.821385830997</v>
          </cell>
          <cell r="U48">
            <v>53987.173282926997</v>
          </cell>
          <cell r="V48">
            <v>2011.6481029040001</v>
          </cell>
          <cell r="W48">
            <v>3.7261593459999999E-2</v>
          </cell>
          <cell r="X48">
            <v>22155.390227912001</v>
          </cell>
          <cell r="Y48">
            <v>19728.481880610001</v>
          </cell>
          <cell r="Z48">
            <v>2426.908347302</v>
          </cell>
          <cell r="AA48">
            <v>0.12301546373</v>
          </cell>
          <cell r="AB48">
            <v>33843.43115792</v>
          </cell>
          <cell r="AC48">
            <v>34258.691402317003</v>
          </cell>
          <cell r="AD48">
            <v>-415.26024439700001</v>
          </cell>
          <cell r="AE48">
            <v>-1.2121310749999999E-2</v>
          </cell>
          <cell r="AF48">
            <v>66727.548882799994</v>
          </cell>
          <cell r="AG48">
            <v>64827.682406120002</v>
          </cell>
          <cell r="AH48">
            <v>1899.86647668</v>
          </cell>
          <cell r="AI48">
            <v>2.9306407480000001E-2</v>
          </cell>
        </row>
        <row r="49">
          <cell r="C49" t="str">
            <v>Revascularization</v>
          </cell>
          <cell r="D49">
            <v>5195942.3705896698</v>
          </cell>
          <cell r="E49">
            <v>5144171.4286369998</v>
          </cell>
          <cell r="F49">
            <v>51770.941952679001</v>
          </cell>
          <cell r="G49">
            <v>1.0064000139999999E-2</v>
          </cell>
          <cell r="H49">
            <v>2735470.46</v>
          </cell>
          <cell r="I49">
            <v>2592812.93007599</v>
          </cell>
          <cell r="J49">
            <v>142657.52992401001</v>
          </cell>
          <cell r="K49">
            <v>5.5020371220000003E-2</v>
          </cell>
          <cell r="L49">
            <v>2460471.9105896801</v>
          </cell>
          <cell r="M49">
            <v>2551358.4985610102</v>
          </cell>
          <cell r="N49">
            <v>-90886.587971329995</v>
          </cell>
          <cell r="O49">
            <v>-3.5622821339999999E-2</v>
          </cell>
          <cell r="P49">
            <v>789322.62025332998</v>
          </cell>
          <cell r="Q49">
            <v>930774.54077639396</v>
          </cell>
          <cell r="R49">
            <v>-141451.92052306401</v>
          </cell>
          <cell r="S49">
            <v>-0.15197227076</v>
          </cell>
          <cell r="T49">
            <v>1411519.9829659399</v>
          </cell>
          <cell r="U49">
            <v>1346648.78517813</v>
          </cell>
          <cell r="V49">
            <v>64871.197787812001</v>
          </cell>
          <cell r="W49">
            <v>4.8172321169999997E-2</v>
          </cell>
          <cell r="X49">
            <v>1094714.8396719301</v>
          </cell>
          <cell r="Y49">
            <v>959890.56914461101</v>
          </cell>
          <cell r="Z49">
            <v>134824.27052731899</v>
          </cell>
          <cell r="AA49">
            <v>0.14045795933999999</v>
          </cell>
          <cell r="AB49">
            <v>316805.14329401398</v>
          </cell>
          <cell r="AC49">
            <v>386758.21603352099</v>
          </cell>
          <cell r="AD49">
            <v>-69953.072739506999</v>
          </cell>
          <cell r="AE49">
            <v>-0.18087029529000001</v>
          </cell>
          <cell r="AF49">
            <v>259629.3073704</v>
          </cell>
          <cell r="AG49">
            <v>273935.17260648002</v>
          </cell>
          <cell r="AH49">
            <v>-14305.865236080001</v>
          </cell>
          <cell r="AI49">
            <v>-5.2223542890000002E-2</v>
          </cell>
        </row>
        <row r="50">
          <cell r="C50" t="str">
            <v>OTHER ACCRUALS/ADJ</v>
          </cell>
          <cell r="D50">
            <v>-350821.98955338099</v>
          </cell>
          <cell r="E50">
            <v>-194606.71235447199</v>
          </cell>
          <cell r="F50">
            <v>-156215.277198909</v>
          </cell>
          <cell r="G50">
            <v>-0.80272296524999998</v>
          </cell>
          <cell r="H50">
            <v>-15593.960095484001</v>
          </cell>
          <cell r="J50">
            <v>-15593.960095484001</v>
          </cell>
          <cell r="K50">
            <v>0</v>
          </cell>
          <cell r="L50">
            <v>-335228.02945789701</v>
          </cell>
          <cell r="M50">
            <v>-194606.71235447199</v>
          </cell>
          <cell r="N50">
            <v>-140621.31710342501</v>
          </cell>
          <cell r="O50">
            <v>-0.72259232685999997</v>
          </cell>
          <cell r="P50">
            <v>-55852.285770137998</v>
          </cell>
          <cell r="Q50">
            <v>-59822.052924896001</v>
          </cell>
          <cell r="R50">
            <v>3969.7671547579998</v>
          </cell>
          <cell r="S50">
            <v>6.6359594169999994E-2</v>
          </cell>
          <cell r="T50">
            <v>-268694.911422509</v>
          </cell>
          <cell r="U50">
            <v>-134784.65942957599</v>
          </cell>
          <cell r="V50">
            <v>-133910.25199293299</v>
          </cell>
          <cell r="W50">
            <v>-0.99351255965999996</v>
          </cell>
          <cell r="X50">
            <v>-127143.391796308</v>
          </cell>
          <cell r="Z50">
            <v>-127143.391796308</v>
          </cell>
          <cell r="AA50">
            <v>0</v>
          </cell>
          <cell r="AB50">
            <v>-141551.51962620101</v>
          </cell>
          <cell r="AC50">
            <v>-134784.65942957599</v>
          </cell>
          <cell r="AD50">
            <v>-6766.8601966249998</v>
          </cell>
          <cell r="AE50">
            <v>-5.0204973069999999E-2</v>
          </cell>
          <cell r="AF50">
            <v>-10680.832265249999</v>
          </cell>
          <cell r="AH50">
            <v>-10680.832265249999</v>
          </cell>
          <cell r="AI50">
            <v>0</v>
          </cell>
        </row>
        <row r="51">
          <cell r="C51" t="str">
            <v>HEA_0808_L2</v>
          </cell>
          <cell r="D51">
            <v>82304.364237999995</v>
          </cell>
          <cell r="F51">
            <v>82304.364237999995</v>
          </cell>
          <cell r="G51">
            <v>0</v>
          </cell>
          <cell r="H51">
            <v>47593.980094999999</v>
          </cell>
          <cell r="J51">
            <v>47593.980094999999</v>
          </cell>
          <cell r="K51">
            <v>0</v>
          </cell>
          <cell r="L51">
            <v>34710.384143000003</v>
          </cell>
          <cell r="N51">
            <v>34710.384143000003</v>
          </cell>
          <cell r="O51">
            <v>0</v>
          </cell>
          <cell r="P51">
            <v>-15593.460778000001</v>
          </cell>
          <cell r="R51">
            <v>-15593.460778000001</v>
          </cell>
          <cell r="S51">
            <v>0</v>
          </cell>
          <cell r="T51">
            <v>49692.114925000002</v>
          </cell>
          <cell r="V51">
            <v>49692.114925000002</v>
          </cell>
          <cell r="W51">
            <v>0</v>
          </cell>
          <cell r="X51">
            <v>15430.948329000001</v>
          </cell>
          <cell r="Z51">
            <v>15430.948329000001</v>
          </cell>
          <cell r="AA51">
            <v>0</v>
          </cell>
          <cell r="AB51">
            <v>34261.166596000003</v>
          </cell>
          <cell r="AD51">
            <v>34261.166596000003</v>
          </cell>
          <cell r="AE51">
            <v>0</v>
          </cell>
          <cell r="AF51">
            <v>611.72999600000003</v>
          </cell>
          <cell r="AH51">
            <v>611.72999600000003</v>
          </cell>
          <cell r="AI51">
            <v>0</v>
          </cell>
        </row>
        <row r="52">
          <cell r="C52" t="str">
            <v>Neurovascular</v>
          </cell>
          <cell r="D52">
            <v>26951712.180170599</v>
          </cell>
          <cell r="E52">
            <v>31093595.230822701</v>
          </cell>
          <cell r="F52">
            <v>-4141883.0506520201</v>
          </cell>
          <cell r="G52">
            <v>-0.1332069521</v>
          </cell>
          <cell r="H52">
            <v>8969251.0199995302</v>
          </cell>
          <cell r="I52">
            <v>11488402.3647769</v>
          </cell>
          <cell r="J52">
            <v>-2519151.3447773601</v>
          </cell>
          <cell r="K52">
            <v>-0.21927777812999999</v>
          </cell>
          <cell r="L52">
            <v>17982461.160171099</v>
          </cell>
          <cell r="M52">
            <v>19605192.866045799</v>
          </cell>
          <cell r="N52">
            <v>-1622731.7058746601</v>
          </cell>
          <cell r="O52">
            <v>-8.2770504580000001E-2</v>
          </cell>
          <cell r="P52">
            <v>6593318.0985062998</v>
          </cell>
          <cell r="Q52">
            <v>7887361.7917996803</v>
          </cell>
          <cell r="R52">
            <v>-1294043.6932933701</v>
          </cell>
          <cell r="S52">
            <v>-0.16406546668999999</v>
          </cell>
          <cell r="T52">
            <v>5608928.3172308896</v>
          </cell>
          <cell r="U52">
            <v>5441954.9018337997</v>
          </cell>
          <cell r="V52">
            <v>166973.415397092</v>
          </cell>
          <cell r="W52">
            <v>3.0682616520000001E-2</v>
          </cell>
          <cell r="X52">
            <v>2973219.2855231101</v>
          </cell>
          <cell r="Y52">
            <v>2800650.3639250998</v>
          </cell>
          <cell r="Z52">
            <v>172568.92159801</v>
          </cell>
          <cell r="AA52">
            <v>6.1617445659999999E-2</v>
          </cell>
          <cell r="AB52">
            <v>2635709.03170778</v>
          </cell>
          <cell r="AC52">
            <v>2641304.5379086998</v>
          </cell>
          <cell r="AD52">
            <v>-5595.5062009189996</v>
          </cell>
          <cell r="AE52">
            <v>-2.1184631000000002E-3</v>
          </cell>
          <cell r="AF52">
            <v>5780214.7444339599</v>
          </cell>
          <cell r="AG52">
            <v>6275876.17241232</v>
          </cell>
          <cell r="AH52">
            <v>-495661.42797835398</v>
          </cell>
          <cell r="AI52">
            <v>-7.8978841260000002E-2</v>
          </cell>
        </row>
        <row r="53">
          <cell r="C53" t="str">
            <v>Catheters</v>
          </cell>
          <cell r="D53">
            <v>4794346.0901660901</v>
          </cell>
          <cell r="E53">
            <v>5040119.0793269603</v>
          </cell>
          <cell r="F53">
            <v>-245772.98916086101</v>
          </cell>
          <cell r="G53">
            <v>-4.8763329850000002E-2</v>
          </cell>
          <cell r="H53">
            <v>1417339.13</v>
          </cell>
          <cell r="I53">
            <v>1794704.1499999899</v>
          </cell>
          <cell r="J53">
            <v>-377365.01999999001</v>
          </cell>
          <cell r="K53">
            <v>-0.21026586471</v>
          </cell>
          <cell r="L53">
            <v>3377006.9601660999</v>
          </cell>
          <cell r="M53">
            <v>3245414.9293269701</v>
          </cell>
          <cell r="N53">
            <v>131592.03083912999</v>
          </cell>
          <cell r="O53">
            <v>4.0547059070000002E-2</v>
          </cell>
          <cell r="P53">
            <v>1578334.31609545</v>
          </cell>
          <cell r="Q53">
            <v>1558128.6739242401</v>
          </cell>
          <cell r="R53">
            <v>20205.642171207001</v>
          </cell>
          <cell r="S53">
            <v>1.296789059E-2</v>
          </cell>
          <cell r="T53">
            <v>976156.27076673403</v>
          </cell>
          <cell r="U53">
            <v>898975.40090048301</v>
          </cell>
          <cell r="V53">
            <v>77180.869866251</v>
          </cell>
          <cell r="W53">
            <v>8.5854262299999998E-2</v>
          </cell>
          <cell r="X53">
            <v>435358.94041090802</v>
          </cell>
          <cell r="Y53">
            <v>385954.29380029603</v>
          </cell>
          <cell r="Z53">
            <v>49404.646610611999</v>
          </cell>
          <cell r="AA53">
            <v>0.12800646969000001</v>
          </cell>
          <cell r="AB53">
            <v>540797.33035582595</v>
          </cell>
          <cell r="AC53">
            <v>513021.10710018699</v>
          </cell>
          <cell r="AD53">
            <v>27776.223255639001</v>
          </cell>
          <cell r="AE53">
            <v>5.4142457050000002E-2</v>
          </cell>
          <cell r="AF53">
            <v>822516.37330391002</v>
          </cell>
          <cell r="AG53">
            <v>788310.85450224101</v>
          </cell>
          <cell r="AH53">
            <v>34205.518801669001</v>
          </cell>
          <cell r="AI53">
            <v>4.3390901709999999E-2</v>
          </cell>
        </row>
        <row r="54">
          <cell r="C54" t="str">
            <v>Guidewires</v>
          </cell>
          <cell r="D54">
            <v>3287373.4869169099</v>
          </cell>
          <cell r="E54">
            <v>4260269.0957945604</v>
          </cell>
          <cell r="F54">
            <v>-972895.60887765</v>
          </cell>
          <cell r="G54">
            <v>-0.22836482555000001</v>
          </cell>
          <cell r="H54">
            <v>1365657.85</v>
          </cell>
          <cell r="I54">
            <v>2150676.99999998</v>
          </cell>
          <cell r="J54">
            <v>-785019.14999998</v>
          </cell>
          <cell r="K54">
            <v>-0.36501025026</v>
          </cell>
          <cell r="L54">
            <v>1921715.6369169101</v>
          </cell>
          <cell r="M54">
            <v>2109592.0957945799</v>
          </cell>
          <cell r="N54">
            <v>-187876.45887767</v>
          </cell>
          <cell r="O54">
            <v>-8.9058192460000005E-2</v>
          </cell>
          <cell r="P54">
            <v>943628.30101876205</v>
          </cell>
          <cell r="Q54">
            <v>1128094.80669142</v>
          </cell>
          <cell r="R54">
            <v>-184466.50567266301</v>
          </cell>
          <cell r="S54">
            <v>-0.16352039259000001</v>
          </cell>
          <cell r="T54">
            <v>738301.04876567097</v>
          </cell>
          <cell r="U54">
            <v>633035.27950491803</v>
          </cell>
          <cell r="V54">
            <v>105265.769260753</v>
          </cell>
          <cell r="W54">
            <v>0.16628736607</v>
          </cell>
          <cell r="X54">
            <v>443902.06579334103</v>
          </cell>
          <cell r="Y54">
            <v>351078.57206750201</v>
          </cell>
          <cell r="Z54">
            <v>92823.493725838998</v>
          </cell>
          <cell r="AA54">
            <v>0.26439521266999999</v>
          </cell>
          <cell r="AB54">
            <v>294398.98297233001</v>
          </cell>
          <cell r="AC54">
            <v>281956.70743741601</v>
          </cell>
          <cell r="AD54">
            <v>12442.275534914001</v>
          </cell>
          <cell r="AE54">
            <v>4.4128319020000001E-2</v>
          </cell>
          <cell r="AF54">
            <v>239786.28713248001</v>
          </cell>
          <cell r="AG54">
            <v>348462.00959824002</v>
          </cell>
          <cell r="AH54">
            <v>-108675.72246576</v>
          </cell>
          <cell r="AI54">
            <v>-0.31187251255999998</v>
          </cell>
        </row>
        <row r="55">
          <cell r="C55" t="str">
            <v>Pushable/Injectable</v>
          </cell>
          <cell r="D55">
            <v>0</v>
          </cell>
          <cell r="F55">
            <v>0</v>
          </cell>
          <cell r="G55">
            <v>0</v>
          </cell>
          <cell r="H55">
            <v>0</v>
          </cell>
          <cell r="J55">
            <v>0</v>
          </cell>
          <cell r="K55">
            <v>0</v>
          </cell>
        </row>
        <row r="56">
          <cell r="C56" t="str">
            <v>Detachable Coils</v>
          </cell>
          <cell r="D56">
            <v>13935446.592847301</v>
          </cell>
          <cell r="E56">
            <v>16284262.1762316</v>
          </cell>
          <cell r="F56">
            <v>-2348815.58338424</v>
          </cell>
          <cell r="G56">
            <v>-0.14423837923999999</v>
          </cell>
          <cell r="H56">
            <v>3597904.3</v>
          </cell>
          <cell r="I56">
            <v>4715430.1294299401</v>
          </cell>
          <cell r="J56">
            <v>-1117525.8294299401</v>
          </cell>
          <cell r="K56">
            <v>-0.23699340225000001</v>
          </cell>
          <cell r="L56">
            <v>10337542.292847401</v>
          </cell>
          <cell r="M56">
            <v>11568832.046801699</v>
          </cell>
          <cell r="N56">
            <v>-1231289.7539543</v>
          </cell>
          <cell r="O56">
            <v>-0.10643163881999999</v>
          </cell>
          <cell r="P56">
            <v>3384295.8084864998</v>
          </cell>
          <cell r="Q56">
            <v>4207059.5414196998</v>
          </cell>
          <cell r="R56">
            <v>-822763.73293319996</v>
          </cell>
          <cell r="S56">
            <v>-0.19556740874</v>
          </cell>
          <cell r="T56">
            <v>2590794.1872728602</v>
          </cell>
          <cell r="U56">
            <v>2520118.85621406</v>
          </cell>
          <cell r="V56">
            <v>70675.331058803</v>
          </cell>
          <cell r="W56">
            <v>2.8044443570000001E-2</v>
          </cell>
          <cell r="X56">
            <v>971482.32336929697</v>
          </cell>
          <cell r="Y56">
            <v>998046.839465064</v>
          </cell>
          <cell r="Z56">
            <v>-26564.516095767001</v>
          </cell>
          <cell r="AA56">
            <v>-2.6616502399999999E-2</v>
          </cell>
          <cell r="AB56">
            <v>1619311.86390357</v>
          </cell>
          <cell r="AC56">
            <v>1522072.0167489999</v>
          </cell>
          <cell r="AD56">
            <v>97239.847154570001</v>
          </cell>
          <cell r="AE56">
            <v>6.3886495569999993E-2</v>
          </cell>
          <cell r="AF56">
            <v>4362452.2970880596</v>
          </cell>
          <cell r="AG56">
            <v>4841653.6491679205</v>
          </cell>
          <cell r="AH56">
            <v>-479201.35207986098</v>
          </cell>
          <cell r="AI56">
            <v>-9.8974727809999996E-2</v>
          </cell>
        </row>
        <row r="57">
          <cell r="C57" t="str">
            <v>Accessories</v>
          </cell>
          <cell r="D57">
            <v>275034.27895346202</v>
          </cell>
          <cell r="E57">
            <v>436664.006648143</v>
          </cell>
          <cell r="F57">
            <v>-161629.727694681</v>
          </cell>
          <cell r="G57">
            <v>-0.37014666937000001</v>
          </cell>
          <cell r="H57">
            <v>71788.72</v>
          </cell>
          <cell r="I57">
            <v>200687.20530999999</v>
          </cell>
          <cell r="J57">
            <v>-128898.48531</v>
          </cell>
          <cell r="K57">
            <v>-0.64228551645999998</v>
          </cell>
          <cell r="L57">
            <v>203245.55895346199</v>
          </cell>
          <cell r="M57">
            <v>235976.80133814301</v>
          </cell>
          <cell r="N57">
            <v>-32731.242384681002</v>
          </cell>
          <cell r="O57">
            <v>-0.13870533967000001</v>
          </cell>
          <cell r="P57">
            <v>96827.405123556993</v>
          </cell>
          <cell r="Q57">
            <v>109713.853844613</v>
          </cell>
          <cell r="R57">
            <v>-12886.448721056</v>
          </cell>
          <cell r="S57">
            <v>-0.11745507308</v>
          </cell>
          <cell r="T57">
            <v>41579.104758255002</v>
          </cell>
          <cell r="U57">
            <v>63614.864869450001</v>
          </cell>
          <cell r="V57">
            <v>-22035.760111194999</v>
          </cell>
          <cell r="W57">
            <v>-0.34639325504000001</v>
          </cell>
          <cell r="X57">
            <v>20541.042940399999</v>
          </cell>
          <cell r="Y57">
            <v>22244.489889249999</v>
          </cell>
          <cell r="Z57">
            <v>-1703.4469488499999</v>
          </cell>
          <cell r="AA57">
            <v>-7.6578377719999993E-2</v>
          </cell>
          <cell r="AB57">
            <v>21038.061817854999</v>
          </cell>
          <cell r="AC57">
            <v>41370.374980200002</v>
          </cell>
          <cell r="AD57">
            <v>-20332.313162344999</v>
          </cell>
          <cell r="AE57">
            <v>-0.49147036186999998</v>
          </cell>
          <cell r="AF57">
            <v>64839.049071649999</v>
          </cell>
          <cell r="AG57">
            <v>62648.082624080002</v>
          </cell>
          <cell r="AH57">
            <v>2190.9664475700001</v>
          </cell>
          <cell r="AI57">
            <v>3.4972601809999997E-2</v>
          </cell>
        </row>
        <row r="58">
          <cell r="C58" t="str">
            <v>Revascularization</v>
          </cell>
          <cell r="D58">
            <v>4959795.1168411504</v>
          </cell>
          <cell r="E58">
            <v>5288962.9422634104</v>
          </cell>
          <cell r="F58">
            <v>-329167.82542225899</v>
          </cell>
          <cell r="G58">
            <v>-6.2236742630000001E-2</v>
          </cell>
          <cell r="H58">
            <v>2536561.02</v>
          </cell>
          <cell r="I58">
            <v>2626903.8800369902</v>
          </cell>
          <cell r="J58">
            <v>-90342.860036989994</v>
          </cell>
          <cell r="K58">
            <v>-3.4391383990000003E-2</v>
          </cell>
          <cell r="L58">
            <v>2423234.09684115</v>
          </cell>
          <cell r="M58">
            <v>2662059.0622264198</v>
          </cell>
          <cell r="N58">
            <v>-238824.96538527001</v>
          </cell>
          <cell r="O58">
            <v>-8.9714375149999998E-2</v>
          </cell>
          <cell r="P58">
            <v>679068.95430127496</v>
          </cell>
          <cell r="Q58">
            <v>944148.32598740596</v>
          </cell>
          <cell r="R58">
            <v>-265079.37168613099</v>
          </cell>
          <cell r="S58">
            <v>-0.28076030470000002</v>
          </cell>
          <cell r="T58">
            <v>1479024.83572056</v>
          </cell>
          <cell r="U58">
            <v>1483109.1597191701</v>
          </cell>
          <cell r="V58">
            <v>-4084.3239986069998</v>
          </cell>
          <cell r="W58">
            <v>-2.7538930400000002E-3</v>
          </cell>
          <cell r="X58">
            <v>1087798.1732337701</v>
          </cell>
          <cell r="Y58">
            <v>1043326.16870299</v>
          </cell>
          <cell r="Z58">
            <v>44472.004530780003</v>
          </cell>
          <cell r="AA58">
            <v>4.2625217180000001E-2</v>
          </cell>
          <cell r="AB58">
            <v>391226.662486799</v>
          </cell>
          <cell r="AC58">
            <v>439782.99101618602</v>
          </cell>
          <cell r="AD58">
            <v>-48556.328529386999</v>
          </cell>
          <cell r="AE58">
            <v>-0.11040974645</v>
          </cell>
          <cell r="AF58">
            <v>265140.30681929999</v>
          </cell>
          <cell r="AG58">
            <v>234801.57651984101</v>
          </cell>
          <cell r="AH58">
            <v>30338.730299458999</v>
          </cell>
          <cell r="AI58">
            <v>0.12921007919999999</v>
          </cell>
        </row>
        <row r="59">
          <cell r="C59" t="str">
            <v>OTHER ACCRUALS/ADJ</v>
          </cell>
          <cell r="D59">
            <v>-260735.783247338</v>
          </cell>
          <cell r="E59">
            <v>-216682.06944199899</v>
          </cell>
          <cell r="F59">
            <v>-44053.713805339001</v>
          </cell>
          <cell r="G59">
            <v>-0.20331037967000001</v>
          </cell>
          <cell r="H59">
            <v>-39599.762619462002</v>
          </cell>
          <cell r="J59">
            <v>-39599.762619462002</v>
          </cell>
          <cell r="K59">
            <v>0</v>
          </cell>
          <cell r="L59">
            <v>-221136.02062787599</v>
          </cell>
          <cell r="M59">
            <v>-216682.06944199899</v>
          </cell>
          <cell r="N59">
            <v>-4453.9511858770002</v>
          </cell>
          <cell r="O59">
            <v>-2.0555236510000002E-2</v>
          </cell>
          <cell r="P59">
            <v>-30949.928605247002</v>
          </cell>
          <cell r="Q59">
            <v>-59783.410067714001</v>
          </cell>
          <cell r="R59">
            <v>28833.481462468</v>
          </cell>
          <cell r="S59">
            <v>0.48229904298999998</v>
          </cell>
          <cell r="T59">
            <v>-215054.83398019901</v>
          </cell>
          <cell r="U59">
            <v>-156898.65937428499</v>
          </cell>
          <cell r="V59">
            <v>-58156.174605913999</v>
          </cell>
          <cell r="W59">
            <v>-0.37066074903000001</v>
          </cell>
          <cell r="X59">
            <v>4941.2325873959999</v>
          </cell>
          <cell r="Z59">
            <v>4941.2325873959999</v>
          </cell>
          <cell r="AA59">
            <v>0</v>
          </cell>
          <cell r="AB59">
            <v>-219996.066567595</v>
          </cell>
          <cell r="AC59">
            <v>-156898.65937428499</v>
          </cell>
          <cell r="AD59">
            <v>-63097.407193309999</v>
          </cell>
          <cell r="AE59">
            <v>-0.40215389630999998</v>
          </cell>
          <cell r="AF59">
            <v>24868.741957570001</v>
          </cell>
          <cell r="AH59">
            <v>24868.741957570001</v>
          </cell>
          <cell r="AI59">
            <v>0</v>
          </cell>
        </row>
        <row r="60">
          <cell r="C60" t="str">
            <v>HEA_0808_L2</v>
          </cell>
          <cell r="D60">
            <v>-39547.602307000001</v>
          </cell>
          <cell r="F60">
            <v>-39547.602307000001</v>
          </cell>
          <cell r="G60">
            <v>0</v>
          </cell>
          <cell r="H60">
            <v>19599.762619000001</v>
          </cell>
          <cell r="J60">
            <v>19599.762619000001</v>
          </cell>
          <cell r="K60">
            <v>0</v>
          </cell>
          <cell r="L60">
            <v>-59147.364926000002</v>
          </cell>
          <cell r="N60">
            <v>-59147.364926000002</v>
          </cell>
          <cell r="O60">
            <v>0</v>
          </cell>
          <cell r="P60">
            <v>-57886.757914000002</v>
          </cell>
          <cell r="R60">
            <v>-57886.757914000002</v>
          </cell>
          <cell r="S60">
            <v>0</v>
          </cell>
          <cell r="T60">
            <v>-1872.296073</v>
          </cell>
          <cell r="V60">
            <v>-1872.296073</v>
          </cell>
          <cell r="W60">
            <v>0</v>
          </cell>
          <cell r="X60">
            <v>9195.5071879999996</v>
          </cell>
          <cell r="Z60">
            <v>9195.5071879999996</v>
          </cell>
          <cell r="AA60">
            <v>0</v>
          </cell>
          <cell r="AB60">
            <v>-11067.803260999999</v>
          </cell>
          <cell r="AD60">
            <v>-11067.803260999999</v>
          </cell>
          <cell r="AE60">
            <v>0</v>
          </cell>
          <cell r="AF60">
            <v>611.68906100000004</v>
          </cell>
          <cell r="AH60">
            <v>611.68906100000004</v>
          </cell>
          <cell r="AI60">
            <v>0</v>
          </cell>
        </row>
        <row r="61">
          <cell r="C61" t="str">
            <v>Neurovascular</v>
          </cell>
          <cell r="D61">
            <v>28938836.243864998</v>
          </cell>
          <cell r="E61">
            <v>33841088.851932503</v>
          </cell>
          <cell r="F61">
            <v>-4902252.6080675004</v>
          </cell>
          <cell r="G61">
            <v>-0.14486095969000001</v>
          </cell>
          <cell r="H61">
            <v>10583187.1199995</v>
          </cell>
          <cell r="I61">
            <v>12656537.527917</v>
          </cell>
          <cell r="J61">
            <v>-2073350.40791746</v>
          </cell>
          <cell r="K61">
            <v>-0.16381655751999999</v>
          </cell>
          <cell r="L61">
            <v>18355649.1238655</v>
          </cell>
          <cell r="M61">
            <v>21184551.324015498</v>
          </cell>
          <cell r="N61">
            <v>-2828902.20015004</v>
          </cell>
          <cell r="O61">
            <v>-0.13353609225999999</v>
          </cell>
          <cell r="P61">
            <v>6853676.0123576503</v>
          </cell>
          <cell r="Q61">
            <v>7943784.8227355499</v>
          </cell>
          <cell r="R61">
            <v>-1090108.8103779</v>
          </cell>
          <cell r="S61">
            <v>-0.13722788755000001</v>
          </cell>
          <cell r="T61">
            <v>5273138.7781779701</v>
          </cell>
          <cell r="U61">
            <v>5610438.7420905801</v>
          </cell>
          <cell r="V61">
            <v>-337299.96391260502</v>
          </cell>
          <cell r="W61">
            <v>-6.0120068929999999E-2</v>
          </cell>
          <cell r="X61">
            <v>2919172.04702779</v>
          </cell>
          <cell r="Y61">
            <v>2994431.35250613</v>
          </cell>
          <cell r="Z61">
            <v>-75259.305478331997</v>
          </cell>
          <cell r="AA61">
            <v>-2.5133087589999999E-2</v>
          </cell>
          <cell r="AB61">
            <v>2353966.7311501801</v>
          </cell>
          <cell r="AC61">
            <v>2616007.3895844501</v>
          </cell>
          <cell r="AD61">
            <v>-262040.65843427301</v>
          </cell>
          <cell r="AE61">
            <v>-0.10016816446</v>
          </cell>
          <cell r="AF61">
            <v>6228834.3333299002</v>
          </cell>
          <cell r="AG61">
            <v>7630327.7591893701</v>
          </cell>
          <cell r="AH61">
            <v>-1401493.4258594699</v>
          </cell>
          <cell r="AI61">
            <v>-0.18367407928999999</v>
          </cell>
        </row>
        <row r="62">
          <cell r="C62" t="str">
            <v>Catheters</v>
          </cell>
          <cell r="D62">
            <v>5140210.95985262</v>
          </cell>
          <cell r="E62">
            <v>5226993.7456738604</v>
          </cell>
          <cell r="F62">
            <v>-86782.785821238998</v>
          </cell>
          <cell r="G62">
            <v>-1.6602810339999999E-2</v>
          </cell>
          <cell r="H62">
            <v>1776956.77</v>
          </cell>
          <cell r="I62">
            <v>1798262.8999999899</v>
          </cell>
          <cell r="J62">
            <v>-21306.12999999</v>
          </cell>
          <cell r="K62">
            <v>-1.1848173030000001E-2</v>
          </cell>
          <cell r="L62">
            <v>3363254.18985262</v>
          </cell>
          <cell r="M62">
            <v>3428730.8456738698</v>
          </cell>
          <cell r="N62">
            <v>-65476.655821250002</v>
          </cell>
          <cell r="O62">
            <v>-1.909647003E-2</v>
          </cell>
          <cell r="P62">
            <v>1516971.089196</v>
          </cell>
          <cell r="Q62">
            <v>1631544.18327764</v>
          </cell>
          <cell r="R62">
            <v>-114573.094081645</v>
          </cell>
          <cell r="S62">
            <v>-7.0223715209999996E-2</v>
          </cell>
          <cell r="T62">
            <v>907651.61674199195</v>
          </cell>
          <cell r="U62">
            <v>903896.06283640198</v>
          </cell>
          <cell r="V62">
            <v>3755.5539055899999</v>
          </cell>
          <cell r="W62">
            <v>4.15485149E-3</v>
          </cell>
          <cell r="X62">
            <v>446078.50547889399</v>
          </cell>
          <cell r="Y62">
            <v>396276.48739495099</v>
          </cell>
          <cell r="Z62">
            <v>49802.018083943003</v>
          </cell>
          <cell r="AA62">
            <v>0.12567492562999999</v>
          </cell>
          <cell r="AB62">
            <v>461573.11126309802</v>
          </cell>
          <cell r="AC62">
            <v>507619.57544145099</v>
          </cell>
          <cell r="AD62">
            <v>-46046.464178353002</v>
          </cell>
          <cell r="AE62">
            <v>-9.0710576200000004E-2</v>
          </cell>
          <cell r="AF62">
            <v>938631.48391462001</v>
          </cell>
          <cell r="AG62">
            <v>893290.59955982096</v>
          </cell>
          <cell r="AH62">
            <v>45340.884354799004</v>
          </cell>
          <cell r="AI62">
            <v>5.0757149330000001E-2</v>
          </cell>
        </row>
        <row r="63">
          <cell r="C63" t="str">
            <v>Guidewires</v>
          </cell>
          <cell r="D63">
            <v>5165386.7179145599</v>
          </cell>
          <cell r="E63">
            <v>4303229.7866649898</v>
          </cell>
          <cell r="F63">
            <v>862156.93124956999</v>
          </cell>
          <cell r="G63">
            <v>0.20035112555000001</v>
          </cell>
          <cell r="H63">
            <v>2933920.79</v>
          </cell>
          <cell r="I63">
            <v>2109635.0000000098</v>
          </cell>
          <cell r="J63">
            <v>824285.78999999003</v>
          </cell>
          <cell r="K63">
            <v>0.39072436227000001</v>
          </cell>
          <cell r="L63">
            <v>2231465.9279145598</v>
          </cell>
          <cell r="M63">
            <v>2193594.78666498</v>
          </cell>
          <cell r="N63">
            <v>37871.141249580003</v>
          </cell>
          <cell r="O63">
            <v>1.7264419789999999E-2</v>
          </cell>
          <cell r="P63">
            <v>1296957.6283022</v>
          </cell>
          <cell r="Q63">
            <v>1186675.3353796699</v>
          </cell>
          <cell r="R63">
            <v>110282.29292253</v>
          </cell>
          <cell r="S63">
            <v>9.2933837620000001E-2</v>
          </cell>
          <cell r="T63">
            <v>634332.15185220295</v>
          </cell>
          <cell r="U63">
            <v>644103.84312242805</v>
          </cell>
          <cell r="V63">
            <v>-9771.6912702249992</v>
          </cell>
          <cell r="W63">
            <v>-1.517098737E-2</v>
          </cell>
          <cell r="X63">
            <v>382329.29482332699</v>
          </cell>
          <cell r="Y63">
            <v>353505.99196830997</v>
          </cell>
          <cell r="Z63">
            <v>28823.302855016998</v>
          </cell>
          <cell r="AA63">
            <v>8.1535542559999993E-2</v>
          </cell>
          <cell r="AB63">
            <v>252002.85702887599</v>
          </cell>
          <cell r="AC63">
            <v>290597.85115411802</v>
          </cell>
          <cell r="AD63">
            <v>-38594.994125242003</v>
          </cell>
          <cell r="AE63">
            <v>-0.13281238650999999</v>
          </cell>
          <cell r="AF63">
            <v>300176.14776015998</v>
          </cell>
          <cell r="AG63">
            <v>362815.60816288</v>
          </cell>
          <cell r="AH63">
            <v>-62639.460402719997</v>
          </cell>
          <cell r="AI63">
            <v>-0.17264819647999999</v>
          </cell>
        </row>
        <row r="64">
          <cell r="C64" t="str">
            <v>Detachable Coils</v>
          </cell>
          <cell r="D64">
            <v>14198526.280450201</v>
          </cell>
          <cell r="E64">
            <v>18228434.176412798</v>
          </cell>
          <cell r="F64">
            <v>-4029907.8959625498</v>
          </cell>
          <cell r="G64">
            <v>-0.22107811658000001</v>
          </cell>
          <cell r="H64">
            <v>3547170.33</v>
          </cell>
          <cell r="I64">
            <v>5513924.5827440498</v>
          </cell>
          <cell r="J64">
            <v>-1966754.25274405</v>
          </cell>
          <cell r="K64">
            <v>-0.3566886386</v>
          </cell>
          <cell r="L64">
            <v>10651355.950450201</v>
          </cell>
          <cell r="M64">
            <v>12714509.5936688</v>
          </cell>
          <cell r="N64">
            <v>-2063153.6432185001</v>
          </cell>
          <cell r="O64">
            <v>-0.16226765398000001</v>
          </cell>
          <cell r="P64">
            <v>3445541.0633320999</v>
          </cell>
          <cell r="Q64">
            <v>4087976.6612016498</v>
          </cell>
          <cell r="R64">
            <v>-642435.59786955197</v>
          </cell>
          <cell r="S64">
            <v>-0.15715246224000001</v>
          </cell>
          <cell r="T64">
            <v>2470449.9162103198</v>
          </cell>
          <cell r="U64">
            <v>2604118.7680419101</v>
          </cell>
          <cell r="V64">
            <v>-133668.85183159</v>
          </cell>
          <cell r="W64">
            <v>-5.1329783220000001E-2</v>
          </cell>
          <cell r="X64">
            <v>1074186.6415218599</v>
          </cell>
          <cell r="Y64">
            <v>1114121.01623064</v>
          </cell>
          <cell r="Z64">
            <v>-39934.37470878</v>
          </cell>
          <cell r="AA64">
            <v>-3.5843839340000003E-2</v>
          </cell>
          <cell r="AB64">
            <v>1396263.2746884599</v>
          </cell>
          <cell r="AC64">
            <v>1489997.7518112699</v>
          </cell>
          <cell r="AD64">
            <v>-93734.47712281</v>
          </cell>
          <cell r="AE64">
            <v>-6.290913997E-2</v>
          </cell>
          <cell r="AF64">
            <v>4735364.9709078996</v>
          </cell>
          <cell r="AG64">
            <v>6022414.1644251896</v>
          </cell>
          <cell r="AH64">
            <v>-1287049.1935172901</v>
          </cell>
          <cell r="AI64">
            <v>-0.21370984432000001</v>
          </cell>
        </row>
        <row r="65">
          <cell r="C65" t="str">
            <v>Accessories</v>
          </cell>
          <cell r="D65">
            <v>296087.72013868298</v>
          </cell>
          <cell r="E65">
            <v>462861.014742609</v>
          </cell>
          <cell r="F65">
            <v>-166773.29460392601</v>
          </cell>
          <cell r="G65">
            <v>-0.36030965946999999</v>
          </cell>
          <cell r="H65">
            <v>77888.84</v>
          </cell>
          <cell r="I65">
            <v>220881.50521599999</v>
          </cell>
          <cell r="J65">
            <v>-142992.66521599999</v>
          </cell>
          <cell r="K65">
            <v>-0.64737273985999999</v>
          </cell>
          <cell r="L65">
            <v>218198.88013868299</v>
          </cell>
          <cell r="M65">
            <v>241979.50952660901</v>
          </cell>
          <cell r="N65">
            <v>-23780.629387926001</v>
          </cell>
          <cell r="O65">
            <v>-9.8275384699999996E-2</v>
          </cell>
          <cell r="P65">
            <v>111919.127165899</v>
          </cell>
          <cell r="Q65">
            <v>116082.338230143</v>
          </cell>
          <cell r="R65">
            <v>-4163.2110642449998</v>
          </cell>
          <cell r="S65">
            <v>-3.5864293640000003E-2</v>
          </cell>
          <cell r="T65">
            <v>39546.315201685</v>
          </cell>
          <cell r="U65">
            <v>61069.488890346001</v>
          </cell>
          <cell r="V65">
            <v>-21523.173688661002</v>
          </cell>
          <cell r="W65">
            <v>-0.35243742955000001</v>
          </cell>
          <cell r="X65">
            <v>14497.391045978</v>
          </cell>
          <cell r="Y65">
            <v>20655.918471540001</v>
          </cell>
          <cell r="Z65">
            <v>-6158.5274255630002</v>
          </cell>
          <cell r="AA65">
            <v>-0.2981483217</v>
          </cell>
          <cell r="AB65">
            <v>25048.924155707002</v>
          </cell>
          <cell r="AC65">
            <v>40413.570418805</v>
          </cell>
          <cell r="AD65">
            <v>-15364.646263098</v>
          </cell>
          <cell r="AE65">
            <v>-0.38018532151000001</v>
          </cell>
          <cell r="AF65">
            <v>66733.437771099998</v>
          </cell>
          <cell r="AG65">
            <v>64827.682406120002</v>
          </cell>
          <cell r="AH65">
            <v>1905.75536498</v>
          </cell>
          <cell r="AI65">
            <v>2.9397246580000001E-2</v>
          </cell>
        </row>
        <row r="66">
          <cell r="C66" t="str">
            <v>Revascularization</v>
          </cell>
          <cell r="D66">
            <v>5206299.2865161104</v>
          </cell>
          <cell r="E66">
            <v>5844698.4943641303</v>
          </cell>
          <cell r="F66">
            <v>-638399.20784802095</v>
          </cell>
          <cell r="G66">
            <v>-0.10922705568</v>
          </cell>
          <cell r="H66">
            <v>2457513.39</v>
          </cell>
          <cell r="I66">
            <v>3013833.5399569701</v>
          </cell>
          <cell r="J66">
            <v>-556320.14995697001</v>
          </cell>
          <cell r="K66">
            <v>-0.18458887744999999</v>
          </cell>
          <cell r="L66">
            <v>2748785.8965161098</v>
          </cell>
          <cell r="M66">
            <v>2830864.9544071602</v>
          </cell>
          <cell r="N66">
            <v>-82079.057891050004</v>
          </cell>
          <cell r="O66">
            <v>-2.899433891E-2</v>
          </cell>
          <cell r="P66">
            <v>963959.33567002404</v>
          </cell>
          <cell r="Q66">
            <v>982364.67407358298</v>
          </cell>
          <cell r="R66">
            <v>-18405.338403558999</v>
          </cell>
          <cell r="S66">
            <v>-1.8735749449999999E-2</v>
          </cell>
          <cell r="T66">
            <v>1515381.3655683801</v>
          </cell>
          <cell r="U66">
            <v>1561520.5756982099</v>
          </cell>
          <cell r="V66">
            <v>-46139.210129835999</v>
          </cell>
          <cell r="W66">
            <v>-2.9547615860000001E-2</v>
          </cell>
          <cell r="X66">
            <v>1128799.9778316501</v>
          </cell>
          <cell r="Y66">
            <v>1109871.93844069</v>
          </cell>
          <cell r="Z66">
            <v>18928.039390959999</v>
          </cell>
          <cell r="AA66">
            <v>1.7054255300000001E-2</v>
          </cell>
          <cell r="AB66">
            <v>386581.38773673202</v>
          </cell>
          <cell r="AC66">
            <v>451648.63725752803</v>
          </cell>
          <cell r="AD66">
            <v>-65067.249520796002</v>
          </cell>
          <cell r="AE66">
            <v>-0.1440660818</v>
          </cell>
          <cell r="AF66">
            <v>269445.19527770003</v>
          </cell>
          <cell r="AG66">
            <v>286979.70463535999</v>
          </cell>
          <cell r="AH66">
            <v>-17534.509357660001</v>
          </cell>
          <cell r="AI66">
            <v>-6.110017215E-2</v>
          </cell>
        </row>
        <row r="67">
          <cell r="C67" t="str">
            <v>OTHER ACCRUALS/ADJ</v>
          </cell>
          <cell r="D67">
            <v>-1024865.0331442</v>
          </cell>
          <cell r="E67">
            <v>-225128.36592586499</v>
          </cell>
          <cell r="F67">
            <v>-799736.66721833695</v>
          </cell>
          <cell r="G67">
            <v>-3.5523585130200002</v>
          </cell>
          <cell r="H67">
            <v>-230088.71536444101</v>
          </cell>
          <cell r="J67">
            <v>-230088.71536444101</v>
          </cell>
          <cell r="K67">
            <v>0</v>
          </cell>
          <cell r="L67">
            <v>-794776.31777976104</v>
          </cell>
          <cell r="M67">
            <v>-225128.36592586499</v>
          </cell>
          <cell r="N67">
            <v>-569647.95185389603</v>
          </cell>
          <cell r="O67">
            <v>-2.5303250859199999</v>
          </cell>
          <cell r="P67">
            <v>-459655.25436957902</v>
          </cell>
          <cell r="Q67">
            <v>-60858.369427145997</v>
          </cell>
          <cell r="R67">
            <v>-398796.88494243298</v>
          </cell>
          <cell r="S67">
            <v>-6.55286838435</v>
          </cell>
          <cell r="T67">
            <v>-252992.427178602</v>
          </cell>
          <cell r="U67">
            <v>-164269.996498719</v>
          </cell>
          <cell r="V67">
            <v>-88722.430679882993</v>
          </cell>
          <cell r="W67">
            <v>-0.54010125141999998</v>
          </cell>
          <cell r="X67">
            <v>-100984.46554690901</v>
          </cell>
          <cell r="Z67">
            <v>-100984.46554690901</v>
          </cell>
          <cell r="AA67">
            <v>0</v>
          </cell>
          <cell r="AB67">
            <v>-152007.961631693</v>
          </cell>
          <cell r="AC67">
            <v>-164269.996498719</v>
          </cell>
          <cell r="AD67">
            <v>12262.034867025999</v>
          </cell>
          <cell r="AE67">
            <v>7.4645614710000002E-2</v>
          </cell>
          <cell r="AF67">
            <v>-82128.636231580007</v>
          </cell>
          <cell r="AH67">
            <v>-82128.636231580007</v>
          </cell>
          <cell r="AI67">
            <v>0</v>
          </cell>
        </row>
        <row r="69">
          <cell r="C69" t="str">
            <v>Neurovascular</v>
          </cell>
          <cell r="D69">
            <v>27862585.993143398</v>
          </cell>
          <cell r="E69">
            <v>32551113.323100299</v>
          </cell>
          <cell r="F69">
            <v>-4688527.3299568295</v>
          </cell>
          <cell r="G69">
            <v>-0.14403585165999999</v>
          </cell>
          <cell r="H69">
            <v>9643809.1800002605</v>
          </cell>
          <cell r="I69">
            <v>12214790.461299</v>
          </cell>
          <cell r="J69">
            <v>-2570981.2812987701</v>
          </cell>
          <cell r="K69">
            <v>-0.21048099755999999</v>
          </cell>
          <cell r="L69">
            <v>18218776.813143201</v>
          </cell>
          <cell r="M69">
            <v>20336322.8618012</v>
          </cell>
          <cell r="N69">
            <v>-2117546.0486580599</v>
          </cell>
          <cell r="O69">
            <v>-0.10412629968000001</v>
          </cell>
          <cell r="P69">
            <v>6452121.3754625795</v>
          </cell>
          <cell r="Q69">
            <v>7833202.6618338199</v>
          </cell>
          <cell r="R69">
            <v>-1381081.2863712399</v>
          </cell>
          <cell r="S69">
            <v>-0.17631119044999999</v>
          </cell>
          <cell r="T69">
            <v>5181660.1487972597</v>
          </cell>
          <cell r="U69">
            <v>5277512.8780838</v>
          </cell>
          <cell r="V69">
            <v>-95852.729286536996</v>
          </cell>
          <cell r="W69">
            <v>-1.816248136E-2</v>
          </cell>
          <cell r="X69">
            <v>2866115.9034925699</v>
          </cell>
          <cell r="Y69">
            <v>2661036.5343621699</v>
          </cell>
          <cell r="Z69">
            <v>205079.36913040301</v>
          </cell>
          <cell r="AA69">
            <v>7.7067475960000006E-2</v>
          </cell>
          <cell r="AB69">
            <v>2315544.24530468</v>
          </cell>
          <cell r="AC69">
            <v>2616476.3437216198</v>
          </cell>
          <cell r="AD69">
            <v>-300932.09841694002</v>
          </cell>
          <cell r="AE69">
            <v>-0.11501426302999999</v>
          </cell>
          <cell r="AF69">
            <v>6584995.2888833601</v>
          </cell>
          <cell r="AG69">
            <v>7225607.3218836496</v>
          </cell>
          <cell r="AH69">
            <v>-640612.033000289</v>
          </cell>
          <cell r="AI69">
            <v>-8.8658572830000004E-2</v>
          </cell>
        </row>
        <row r="70">
          <cell r="C70" t="str">
            <v>Catheters</v>
          </cell>
          <cell r="D70">
            <v>4673469.9169984097</v>
          </cell>
          <cell r="E70">
            <v>4955357.7976405798</v>
          </cell>
          <cell r="F70">
            <v>-281887.88064216898</v>
          </cell>
          <cell r="G70">
            <v>-5.6885474700000001E-2</v>
          </cell>
          <cell r="H70">
            <v>1521359.44</v>
          </cell>
          <cell r="I70">
            <v>1723651.4200000099</v>
          </cell>
          <cell r="J70">
            <v>-202291.98000000999</v>
          </cell>
          <cell r="K70">
            <v>-0.11736246532</v>
          </cell>
          <cell r="L70">
            <v>3152110.4769984102</v>
          </cell>
          <cell r="M70">
            <v>3231706.37764057</v>
          </cell>
          <cell r="N70">
            <v>-79595.900642160006</v>
          </cell>
          <cell r="O70">
            <v>-2.462968208E-2</v>
          </cell>
          <cell r="P70">
            <v>1464353.1588515199</v>
          </cell>
          <cell r="Q70">
            <v>1502445.31743966</v>
          </cell>
          <cell r="R70">
            <v>-38092.158588134</v>
          </cell>
          <cell r="S70">
            <v>-2.5353440920000001E-2</v>
          </cell>
          <cell r="T70">
            <v>771248.56535332603</v>
          </cell>
          <cell r="U70">
            <v>869123.84621463902</v>
          </cell>
          <cell r="V70">
            <v>-97875.280861313004</v>
          </cell>
          <cell r="W70">
            <v>-0.11261373311</v>
          </cell>
          <cell r="X70">
            <v>477636.50846840802</v>
          </cell>
          <cell r="Y70">
            <v>366797.747306859</v>
          </cell>
          <cell r="Z70">
            <v>110838.761161549</v>
          </cell>
          <cell r="AA70">
            <v>0.30217950349</v>
          </cell>
          <cell r="AB70">
            <v>293612.05688491801</v>
          </cell>
          <cell r="AC70">
            <v>502326.09890778002</v>
          </cell>
          <cell r="AD70">
            <v>-208714.04202286201</v>
          </cell>
          <cell r="AE70">
            <v>-0.41549511855999999</v>
          </cell>
          <cell r="AF70">
            <v>916508.75279356004</v>
          </cell>
          <cell r="AG70">
            <v>860137.21398627001</v>
          </cell>
          <cell r="AH70">
            <v>56371.538807290002</v>
          </cell>
          <cell r="AI70">
            <v>6.5537844299999995E-2</v>
          </cell>
        </row>
        <row r="71">
          <cell r="C71" t="str">
            <v>Guidewires</v>
          </cell>
          <cell r="D71">
            <v>4464688.5830733897</v>
          </cell>
          <cell r="E71">
            <v>4193127.6645399998</v>
          </cell>
          <cell r="F71">
            <v>271560.91853338998</v>
          </cell>
          <cell r="G71">
            <v>6.4763331879999997E-2</v>
          </cell>
          <cell r="H71">
            <v>2251420.2200000002</v>
          </cell>
          <cell r="I71">
            <v>2071928</v>
          </cell>
          <cell r="J71">
            <v>179492.22</v>
          </cell>
          <cell r="K71">
            <v>8.6630529629999994E-2</v>
          </cell>
          <cell r="L71">
            <v>2213268.36307339</v>
          </cell>
          <cell r="M71">
            <v>2121199.6645399998</v>
          </cell>
          <cell r="N71">
            <v>92068.698533389994</v>
          </cell>
          <cell r="O71">
            <v>4.3404069910000002E-2</v>
          </cell>
          <cell r="P71">
            <v>1244731.3770310101</v>
          </cell>
          <cell r="Q71">
            <v>1138076.8123862999</v>
          </cell>
          <cell r="R71">
            <v>106654.56464471199</v>
          </cell>
          <cell r="S71">
            <v>9.3714733029999997E-2</v>
          </cell>
          <cell r="T71">
            <v>694896.70229529403</v>
          </cell>
          <cell r="U71">
            <v>635229.58694303199</v>
          </cell>
          <cell r="V71">
            <v>59667.115352262001</v>
          </cell>
          <cell r="W71">
            <v>9.3930000390000004E-2</v>
          </cell>
          <cell r="X71">
            <v>432755.26769425301</v>
          </cell>
          <cell r="Y71">
            <v>347044.15615471901</v>
          </cell>
          <cell r="Z71">
            <v>85711.111539534002</v>
          </cell>
          <cell r="AA71">
            <v>0.24697465732000001</v>
          </cell>
          <cell r="AB71">
            <v>262141.43460104099</v>
          </cell>
          <cell r="AC71">
            <v>288185.43078831298</v>
          </cell>
          <cell r="AD71">
            <v>-26043.996187272001</v>
          </cell>
          <cell r="AE71">
            <v>-9.0372355449999997E-2</v>
          </cell>
          <cell r="AF71">
            <v>273640.28374708002</v>
          </cell>
          <cell r="AG71">
            <v>347893.26521066902</v>
          </cell>
          <cell r="AH71">
            <v>-74252.981463589007</v>
          </cell>
          <cell r="AI71">
            <v>-0.21343609920000001</v>
          </cell>
        </row>
        <row r="72">
          <cell r="C72" t="str">
            <v>Detachable Coils</v>
          </cell>
          <cell r="D72">
            <v>13828312.737853</v>
          </cell>
          <cell r="E72">
            <v>18059431.851982702</v>
          </cell>
          <cell r="F72">
            <v>-4231119.1141296504</v>
          </cell>
          <cell r="G72">
            <v>-0.23428860602000001</v>
          </cell>
          <cell r="H72">
            <v>3352509.76</v>
          </cell>
          <cell r="I72">
            <v>5548403.2960350504</v>
          </cell>
          <cell r="J72">
            <v>-2195893.5360350502</v>
          </cell>
          <cell r="K72">
            <v>-0.39577035389999998</v>
          </cell>
          <cell r="L72">
            <v>10475802.977853</v>
          </cell>
          <cell r="M72">
            <v>12511028.5559476</v>
          </cell>
          <cell r="N72">
            <v>-2035225.5780946</v>
          </cell>
          <cell r="O72">
            <v>-0.16267452103999999</v>
          </cell>
          <cell r="P72">
            <v>3000989.6648411499</v>
          </cell>
          <cell r="Q72">
            <v>4256005.9352104999</v>
          </cell>
          <cell r="R72">
            <v>-1255016.27036935</v>
          </cell>
          <cell r="S72">
            <v>-0.29488123124999999</v>
          </cell>
          <cell r="T72">
            <v>2474460.2574917199</v>
          </cell>
          <cell r="U72">
            <v>2579589.1660583401</v>
          </cell>
          <cell r="V72">
            <v>-105128.90856661899</v>
          </cell>
          <cell r="W72">
            <v>-4.075412858E-2</v>
          </cell>
          <cell r="X72">
            <v>983142.21921279095</v>
          </cell>
          <cell r="Y72">
            <v>1066030.90376644</v>
          </cell>
          <cell r="Z72">
            <v>-82888.684553649</v>
          </cell>
          <cell r="AA72">
            <v>-7.7754485600000006E-2</v>
          </cell>
          <cell r="AB72">
            <v>1491318.0382789299</v>
          </cell>
          <cell r="AC72">
            <v>1513558.2622919001</v>
          </cell>
          <cell r="AD72">
            <v>-22240.22401297</v>
          </cell>
          <cell r="AE72">
            <v>-1.469399928E-2</v>
          </cell>
          <cell r="AF72">
            <v>5000353.0555202002</v>
          </cell>
          <cell r="AG72">
            <v>5675433.4546788298</v>
          </cell>
          <cell r="AH72">
            <v>-675080.39915863099</v>
          </cell>
          <cell r="AI72">
            <v>-0.11894781333</v>
          </cell>
        </row>
        <row r="73">
          <cell r="C73" t="str">
            <v>Accessories</v>
          </cell>
          <cell r="D73">
            <v>313339.957863894</v>
          </cell>
          <cell r="E73">
            <v>433438.50237318</v>
          </cell>
          <cell r="F73">
            <v>-120098.544509286</v>
          </cell>
          <cell r="G73">
            <v>-0.27708323984</v>
          </cell>
          <cell r="H73">
            <v>80392.83</v>
          </cell>
          <cell r="I73">
            <v>199408.45519400001</v>
          </cell>
          <cell r="J73">
            <v>-119015.62519399999</v>
          </cell>
          <cell r="K73">
            <v>-0.59684342411000002</v>
          </cell>
          <cell r="L73">
            <v>232947.12786389401</v>
          </cell>
          <cell r="M73">
            <v>234030.04717917999</v>
          </cell>
          <cell r="N73">
            <v>-1082.919315286</v>
          </cell>
          <cell r="O73">
            <v>-4.6272661499999999E-3</v>
          </cell>
          <cell r="P73">
            <v>111316.27708991</v>
          </cell>
          <cell r="Q73">
            <v>110240.489985154</v>
          </cell>
          <cell r="R73">
            <v>1075.787104756</v>
          </cell>
          <cell r="S73">
            <v>9.7585479199999992E-3</v>
          </cell>
          <cell r="T73">
            <v>48300.246995934001</v>
          </cell>
          <cell r="U73">
            <v>58961.874787906003</v>
          </cell>
          <cell r="V73">
            <v>-10661.627791972</v>
          </cell>
          <cell r="W73">
            <v>-0.18082240143</v>
          </cell>
          <cell r="X73">
            <v>29252.756493449</v>
          </cell>
          <cell r="Y73">
            <v>20624.10028934</v>
          </cell>
          <cell r="Z73">
            <v>8628.6562041090001</v>
          </cell>
          <cell r="AA73">
            <v>0.41837733927999998</v>
          </cell>
          <cell r="AB73">
            <v>19047.490502484001</v>
          </cell>
          <cell r="AC73">
            <v>38337.774498566003</v>
          </cell>
          <cell r="AD73">
            <v>-19290.283996081998</v>
          </cell>
          <cell r="AE73">
            <v>-0.50316650480000003</v>
          </cell>
          <cell r="AF73">
            <v>73330.603778050005</v>
          </cell>
          <cell r="AG73">
            <v>64827.682406120002</v>
          </cell>
          <cell r="AH73">
            <v>8502.9213719300005</v>
          </cell>
          <cell r="AI73">
            <v>0.13116189036000001</v>
          </cell>
        </row>
        <row r="74">
          <cell r="C74" t="str">
            <v>Revascularization</v>
          </cell>
          <cell r="D74">
            <v>4825234.2618690897</v>
          </cell>
          <cell r="E74">
            <v>5179650.4903793205</v>
          </cell>
          <cell r="F74">
            <v>-354416.22851023101</v>
          </cell>
          <cell r="G74">
            <v>-6.8424738149999997E-2</v>
          </cell>
          <cell r="H74">
            <v>2438126.9300000002</v>
          </cell>
          <cell r="I74">
            <v>2671399.2900699801</v>
          </cell>
          <cell r="J74">
            <v>-233272.36006998</v>
          </cell>
          <cell r="K74">
            <v>-8.7322161440000004E-2</v>
          </cell>
          <cell r="L74">
            <v>2387107.33186909</v>
          </cell>
          <cell r="M74">
            <v>2508251.2003093399</v>
          </cell>
          <cell r="N74">
            <v>-121143.86844024999</v>
          </cell>
          <cell r="O74">
            <v>-4.8298140320000002E-2</v>
          </cell>
          <cell r="P74">
            <v>764458.15557843505</v>
          </cell>
          <cell r="Q74">
            <v>932057.09412897599</v>
          </cell>
          <cell r="R74">
            <v>-167598.938550541</v>
          </cell>
          <cell r="S74">
            <v>-0.17981617178000001</v>
          </cell>
          <cell r="T74">
            <v>1356376.98069565</v>
          </cell>
          <cell r="U74">
            <v>1298878.4005785999</v>
          </cell>
          <cell r="V74">
            <v>57498.580117051999</v>
          </cell>
          <cell r="W74">
            <v>4.4267869949999997E-2</v>
          </cell>
          <cell r="X74">
            <v>975551.56806398102</v>
          </cell>
          <cell r="Y74">
            <v>860539.62684481498</v>
          </cell>
          <cell r="Z74">
            <v>115011.94121916599</v>
          </cell>
          <cell r="AA74">
            <v>0.13365095299999999</v>
          </cell>
          <cell r="AB74">
            <v>380825.41263167397</v>
          </cell>
          <cell r="AC74">
            <v>438338.773733788</v>
          </cell>
          <cell r="AD74">
            <v>-57513.361102114002</v>
          </cell>
          <cell r="AE74">
            <v>-0.13120756034</v>
          </cell>
          <cell r="AF74">
            <v>266272.195595</v>
          </cell>
          <cell r="AG74">
            <v>277315.70560176001</v>
          </cell>
          <cell r="AH74">
            <v>-11043.51000676</v>
          </cell>
          <cell r="AI74">
            <v>-3.9822879790000001E-2</v>
          </cell>
        </row>
        <row r="75">
          <cell r="C75" t="str">
            <v>OTHER ACCRUALS/ADJ</v>
          </cell>
          <cell r="D75">
            <v>-199406.200878384</v>
          </cell>
          <cell r="E75">
            <v>-269892.98381549399</v>
          </cell>
          <cell r="F75">
            <v>70486.782937109005</v>
          </cell>
          <cell r="G75">
            <v>0.26116567366999999</v>
          </cell>
          <cell r="H75">
            <v>-43413.701592734003</v>
          </cell>
          <cell r="J75">
            <v>-43413.701592734003</v>
          </cell>
          <cell r="K75">
            <v>0</v>
          </cell>
          <cell r="L75">
            <v>-155992.49928565099</v>
          </cell>
          <cell r="M75">
            <v>-269892.98381549399</v>
          </cell>
          <cell r="N75">
            <v>113900.484529843</v>
          </cell>
          <cell r="O75">
            <v>0.42202091703</v>
          </cell>
          <cell r="P75">
            <v>-41599.357184455999</v>
          </cell>
          <cell r="Q75">
            <v>-105622.987316775</v>
          </cell>
          <cell r="R75">
            <v>64023.630132318001</v>
          </cell>
          <cell r="S75">
            <v>0.60615242721999996</v>
          </cell>
          <cell r="T75">
            <v>-168671.77000666401</v>
          </cell>
          <cell r="U75">
            <v>-164269.996498719</v>
          </cell>
          <cell r="V75">
            <v>-4401.7735079450003</v>
          </cell>
          <cell r="W75">
            <v>-2.679596763E-2</v>
          </cell>
          <cell r="X75">
            <v>-43341.192051306003</v>
          </cell>
          <cell r="Z75">
            <v>-43341.192051306003</v>
          </cell>
          <cell r="AA75">
            <v>0</v>
          </cell>
          <cell r="AB75">
            <v>-125330.57795535801</v>
          </cell>
          <cell r="AC75">
            <v>-164269.996498719</v>
          </cell>
          <cell r="AD75">
            <v>38939.418543360996</v>
          </cell>
          <cell r="AE75">
            <v>0.23704522659999999</v>
          </cell>
          <cell r="AF75">
            <v>54278.627905469999</v>
          </cell>
          <cell r="AH75">
            <v>54278.627905469999</v>
          </cell>
          <cell r="AI75">
            <v>0</v>
          </cell>
        </row>
        <row r="76">
          <cell r="C76" t="str">
            <v>HEA_0808_L2</v>
          </cell>
          <cell r="D76">
            <v>-43053.263636001</v>
          </cell>
          <cell r="F76">
            <v>-43053.263636001</v>
          </cell>
          <cell r="G76">
            <v>0</v>
          </cell>
          <cell r="H76">
            <v>43413.701592999998</v>
          </cell>
          <cell r="J76">
            <v>43413.701592999998</v>
          </cell>
          <cell r="K76">
            <v>0</v>
          </cell>
          <cell r="L76">
            <v>-86466.965229000998</v>
          </cell>
          <cell r="N76">
            <v>-86466.965229000998</v>
          </cell>
          <cell r="O76">
            <v>0</v>
          </cell>
          <cell r="P76">
            <v>-92127.900745000006</v>
          </cell>
          <cell r="R76">
            <v>-92127.900745000006</v>
          </cell>
          <cell r="S76">
            <v>0</v>
          </cell>
          <cell r="T76">
            <v>5049.1659719990002</v>
          </cell>
          <cell r="V76">
            <v>5049.1659719990002</v>
          </cell>
          <cell r="W76">
            <v>0</v>
          </cell>
          <cell r="X76">
            <v>11118.775610999999</v>
          </cell>
          <cell r="Z76">
            <v>11118.775610999999</v>
          </cell>
          <cell r="AA76">
            <v>0</v>
          </cell>
          <cell r="AB76">
            <v>-6069.6096390009998</v>
          </cell>
          <cell r="AD76">
            <v>-6069.6096390009998</v>
          </cell>
          <cell r="AE76">
            <v>0</v>
          </cell>
          <cell r="AF76">
            <v>611.769544</v>
          </cell>
          <cell r="AH76">
            <v>611.769544</v>
          </cell>
          <cell r="AI76">
            <v>0</v>
          </cell>
        </row>
        <row r="77">
          <cell r="C77" t="str">
            <v>Neurovascular</v>
          </cell>
          <cell r="D77">
            <v>26313175.0532474</v>
          </cell>
          <cell r="E77">
            <v>32215502.125061199</v>
          </cell>
          <cell r="F77">
            <v>-5902327.0718137799</v>
          </cell>
          <cell r="G77">
            <v>-0.18321387787000001</v>
          </cell>
          <cell r="H77">
            <v>10084820.2100002</v>
          </cell>
          <cell r="I77">
            <v>12648924.717494</v>
          </cell>
          <cell r="J77">
            <v>-2564104.5074938401</v>
          </cell>
          <cell r="K77">
            <v>-0.20271323963999999</v>
          </cell>
          <cell r="L77">
            <v>16228354.843247199</v>
          </cell>
          <cell r="M77">
            <v>19566577.407567099</v>
          </cell>
          <cell r="N77">
            <v>-3338222.56431993</v>
          </cell>
          <cell r="O77">
            <v>-0.17060840508</v>
          </cell>
          <cell r="P77">
            <v>4942278.38631381</v>
          </cell>
          <cell r="Q77">
            <v>6633480.8455960201</v>
          </cell>
          <cell r="R77">
            <v>-1691202.4592822101</v>
          </cell>
          <cell r="S77">
            <v>-0.25494947503999998</v>
          </cell>
          <cell r="T77">
            <v>4938599.56804932</v>
          </cell>
          <cell r="U77">
            <v>5459445.9982251497</v>
          </cell>
          <cell r="V77">
            <v>-520846.430175833</v>
          </cell>
          <cell r="W77">
            <v>-9.5402799179999997E-2</v>
          </cell>
          <cell r="X77">
            <v>2644679.3656283999</v>
          </cell>
          <cell r="Y77">
            <v>2721469.9696753598</v>
          </cell>
          <cell r="Z77">
            <v>-76790.604046965003</v>
          </cell>
          <cell r="AA77">
            <v>-2.821659063E-2</v>
          </cell>
          <cell r="AB77">
            <v>2293920.2024209099</v>
          </cell>
          <cell r="AC77">
            <v>2737976.0285497801</v>
          </cell>
          <cell r="AD77">
            <v>-444055.82612886699</v>
          </cell>
          <cell r="AE77">
            <v>-0.16218397147999999</v>
          </cell>
          <cell r="AF77">
            <v>6347476.8888841197</v>
          </cell>
          <cell r="AG77">
            <v>7473650.5637459802</v>
          </cell>
          <cell r="AH77">
            <v>-1126173.67486186</v>
          </cell>
          <cell r="AI77">
            <v>-0.15068588841</v>
          </cell>
        </row>
        <row r="78">
          <cell r="C78" t="str">
            <v>Catheters</v>
          </cell>
          <cell r="D78">
            <v>4463273.2973653497</v>
          </cell>
          <cell r="E78">
            <v>4716466.89614732</v>
          </cell>
          <cell r="F78">
            <v>-253193.59878197999</v>
          </cell>
          <cell r="G78">
            <v>-5.3682895340000002E-2</v>
          </cell>
          <cell r="H78">
            <v>1617491.74</v>
          </cell>
          <cell r="I78">
            <v>1754002.8599999901</v>
          </cell>
          <cell r="J78">
            <v>-136511.11999999001</v>
          </cell>
          <cell r="K78">
            <v>-7.7828333760000007E-2</v>
          </cell>
          <cell r="L78">
            <v>2845781.55736535</v>
          </cell>
          <cell r="M78">
            <v>2962464.0361473402</v>
          </cell>
          <cell r="N78">
            <v>-116682.47878198999</v>
          </cell>
          <cell r="O78">
            <v>-3.9386968869999997E-2</v>
          </cell>
          <cell r="P78">
            <v>1110993.70903513</v>
          </cell>
          <cell r="Q78">
            <v>1271513.5218938401</v>
          </cell>
          <cell r="R78">
            <v>-160519.81285871001</v>
          </cell>
          <cell r="S78">
            <v>-0.12624310326999999</v>
          </cell>
          <cell r="T78">
            <v>828897.20558595401</v>
          </cell>
          <cell r="U78">
            <v>899978.32668404805</v>
          </cell>
          <cell r="V78">
            <v>-71081.121098093994</v>
          </cell>
          <cell r="W78">
            <v>-7.898092542E-2</v>
          </cell>
          <cell r="X78">
            <v>405322.34427017398</v>
          </cell>
          <cell r="Y78">
            <v>369210.84065851901</v>
          </cell>
          <cell r="Z78">
            <v>36111.503611655004</v>
          </cell>
          <cell r="AA78">
            <v>9.7807267919999996E-2</v>
          </cell>
          <cell r="AB78">
            <v>423574.86131578003</v>
          </cell>
          <cell r="AC78">
            <v>530767.48602552898</v>
          </cell>
          <cell r="AD78">
            <v>-107192.624709749</v>
          </cell>
          <cell r="AE78">
            <v>-0.20195778288999999</v>
          </cell>
          <cell r="AF78">
            <v>905890.64274426003</v>
          </cell>
          <cell r="AG78">
            <v>790972.18756943999</v>
          </cell>
          <cell r="AH78">
            <v>114918.45517482</v>
          </cell>
          <cell r="AI78">
            <v>0.14528760553</v>
          </cell>
        </row>
        <row r="79">
          <cell r="C79" t="str">
            <v>Guidewires</v>
          </cell>
          <cell r="D79">
            <v>4080088.80653982</v>
          </cell>
          <cell r="E79">
            <v>4004620.9076533602</v>
          </cell>
          <cell r="F79">
            <v>75467.898886459996</v>
          </cell>
          <cell r="G79">
            <v>1.8845204229999999E-2</v>
          </cell>
          <cell r="H79">
            <v>2271766.02</v>
          </cell>
          <cell r="I79">
            <v>2100972</v>
          </cell>
          <cell r="J79">
            <v>170794.02</v>
          </cell>
          <cell r="K79">
            <v>8.1292858730000001E-2</v>
          </cell>
          <cell r="L79">
            <v>1808322.78653982</v>
          </cell>
          <cell r="M79">
            <v>1903648.9076533599</v>
          </cell>
          <cell r="N79">
            <v>-95326.121113539994</v>
          </cell>
          <cell r="O79">
            <v>-5.0075473859999997E-2</v>
          </cell>
          <cell r="P79">
            <v>950191.42010780296</v>
          </cell>
          <cell r="Q79">
            <v>928519.01137675799</v>
          </cell>
          <cell r="R79">
            <v>21672.408731045001</v>
          </cell>
          <cell r="S79">
            <v>2.3340834670000001E-2</v>
          </cell>
          <cell r="T79">
            <v>585143.68261967495</v>
          </cell>
          <cell r="U79">
            <v>643331.24056758103</v>
          </cell>
          <cell r="V79">
            <v>-58187.557947906003</v>
          </cell>
          <cell r="W79">
            <v>-9.0447275490000006E-2</v>
          </cell>
          <cell r="X79">
            <v>367824.09865302301</v>
          </cell>
          <cell r="Y79">
            <v>351139.15615937201</v>
          </cell>
          <cell r="Z79">
            <v>16684.942493651</v>
          </cell>
          <cell r="AA79">
            <v>4.7516610440000003E-2</v>
          </cell>
          <cell r="AB79">
            <v>217319.58396665199</v>
          </cell>
          <cell r="AC79">
            <v>292192.08440820902</v>
          </cell>
          <cell r="AD79">
            <v>-74872.500441557</v>
          </cell>
          <cell r="AE79">
            <v>-0.25624410939999998</v>
          </cell>
          <cell r="AF79">
            <v>272987.68381234002</v>
          </cell>
          <cell r="AG79">
            <v>331798.65570901998</v>
          </cell>
          <cell r="AH79">
            <v>-58810.971896679999</v>
          </cell>
          <cell r="AI79">
            <v>-0.17724897580000001</v>
          </cell>
        </row>
        <row r="80">
          <cell r="C80" t="str">
            <v>Detachable Coils</v>
          </cell>
          <cell r="D80">
            <v>12247724.6558201</v>
          </cell>
          <cell r="E80">
            <v>18290614.6957145</v>
          </cell>
          <cell r="F80">
            <v>-6042890.03989443</v>
          </cell>
          <cell r="G80">
            <v>-0.33038200959000003</v>
          </cell>
          <cell r="H80">
            <v>3284848.45</v>
          </cell>
          <cell r="I80">
            <v>5997994.7021980397</v>
          </cell>
          <cell r="J80">
            <v>-2713146.25219804</v>
          </cell>
          <cell r="K80">
            <v>-0.45234222217999998</v>
          </cell>
          <cell r="L80">
            <v>8962876.2058201097</v>
          </cell>
          <cell r="M80">
            <v>12292619.9935164</v>
          </cell>
          <cell r="N80">
            <v>-3329743.7876963899</v>
          </cell>
          <cell r="O80">
            <v>-0.27087340122999998</v>
          </cell>
          <cell r="P80">
            <v>2230540.8186020702</v>
          </cell>
          <cell r="Q80">
            <v>3614992.50527432</v>
          </cell>
          <cell r="R80">
            <v>-1384451.68667225</v>
          </cell>
          <cell r="S80">
            <v>-0.38297498118000001</v>
          </cell>
          <cell r="T80">
            <v>1872457.1620948</v>
          </cell>
          <cell r="U80">
            <v>2679917.0657910202</v>
          </cell>
          <cell r="V80">
            <v>-807459.90369622002</v>
          </cell>
          <cell r="W80">
            <v>-0.30130033276000001</v>
          </cell>
          <cell r="X80">
            <v>818421.22322215</v>
          </cell>
          <cell r="Y80">
            <v>1104131.61003822</v>
          </cell>
          <cell r="Z80">
            <v>-285710.38681607001</v>
          </cell>
          <cell r="AA80">
            <v>-0.25876479237</v>
          </cell>
          <cell r="AB80">
            <v>1054035.93887265</v>
          </cell>
          <cell r="AC80">
            <v>1575785.4557528</v>
          </cell>
          <cell r="AD80">
            <v>-521749.51688015001</v>
          </cell>
          <cell r="AE80">
            <v>-0.33110441207000002</v>
          </cell>
          <cell r="AF80">
            <v>4859878.2251232397</v>
          </cell>
          <cell r="AG80">
            <v>5997710.4224511199</v>
          </cell>
          <cell r="AH80">
            <v>-1137832.19732788</v>
          </cell>
          <cell r="AI80">
            <v>-0.18971109259999999</v>
          </cell>
        </row>
        <row r="81">
          <cell r="C81" t="str">
            <v>Accessories</v>
          </cell>
          <cell r="D81">
            <v>283776.86895863398</v>
          </cell>
          <cell r="E81">
            <v>438371.55105189298</v>
          </cell>
          <cell r="F81">
            <v>-154594.68209325901</v>
          </cell>
          <cell r="G81">
            <v>-0.35265673998000002</v>
          </cell>
          <cell r="H81">
            <v>90185.78</v>
          </cell>
          <cell r="I81">
            <v>215126.655295</v>
          </cell>
          <cell r="J81">
            <v>-124940.87529500001</v>
          </cell>
          <cell r="K81">
            <v>-0.58077821701999999</v>
          </cell>
          <cell r="L81">
            <v>193591.08895863401</v>
          </cell>
          <cell r="M81">
            <v>223244.89575689301</v>
          </cell>
          <cell r="N81">
            <v>-29653.806798259</v>
          </cell>
          <cell r="O81">
            <v>-0.13283083897</v>
          </cell>
          <cell r="P81">
            <v>69693.111536259996</v>
          </cell>
          <cell r="Q81">
            <v>98747.660073627005</v>
          </cell>
          <cell r="R81">
            <v>-29054.548537366001</v>
          </cell>
          <cell r="S81">
            <v>-0.29423024824999999</v>
          </cell>
          <cell r="T81">
            <v>60443.094878973003</v>
          </cell>
          <cell r="U81">
            <v>61849.153059185999</v>
          </cell>
          <cell r="V81">
            <v>-1406.058180213</v>
          </cell>
          <cell r="W81">
            <v>-2.273366911E-2</v>
          </cell>
          <cell r="X81">
            <v>25309.340625326</v>
          </cell>
          <cell r="Y81">
            <v>20590.365000620001</v>
          </cell>
          <cell r="Z81">
            <v>4718.975624705</v>
          </cell>
          <cell r="AA81">
            <v>0.22918368006000001</v>
          </cell>
          <cell r="AB81">
            <v>35133.754253648003</v>
          </cell>
          <cell r="AC81">
            <v>41258.788058566002</v>
          </cell>
          <cell r="AD81">
            <v>-6125.033804918</v>
          </cell>
          <cell r="AE81">
            <v>-0.14845404077999999</v>
          </cell>
          <cell r="AF81">
            <v>63454.882543400003</v>
          </cell>
          <cell r="AG81">
            <v>62648.082624080002</v>
          </cell>
          <cell r="AH81">
            <v>806.79991931999996</v>
          </cell>
          <cell r="AI81">
            <v>1.28782859E-2</v>
          </cell>
        </row>
        <row r="82">
          <cell r="C82" t="str">
            <v>Revascularization</v>
          </cell>
          <cell r="D82">
            <v>5051275.8998548398</v>
          </cell>
          <cell r="E82">
            <v>5036093.6381207099</v>
          </cell>
          <cell r="F82">
            <v>15182.261734129999</v>
          </cell>
          <cell r="G82">
            <v>3.0146901199999999E-3</v>
          </cell>
          <cell r="H82">
            <v>2820529.03</v>
          </cell>
          <cell r="I82">
            <v>2580828.5000010198</v>
          </cell>
          <cell r="J82">
            <v>239700.52999898</v>
          </cell>
          <cell r="K82">
            <v>9.2877357019999995E-2</v>
          </cell>
          <cell r="L82">
            <v>2230746.86985484</v>
          </cell>
          <cell r="M82">
            <v>2455265.1381196901</v>
          </cell>
          <cell r="N82">
            <v>-224518.26826484999</v>
          </cell>
          <cell r="O82">
            <v>-9.1443593919999996E-2</v>
          </cell>
          <cell r="P82">
            <v>657039.94179299101</v>
          </cell>
          <cell r="Q82">
            <v>826103.714105336</v>
          </cell>
          <cell r="R82">
            <v>-169063.77231234501</v>
          </cell>
          <cell r="S82">
            <v>-0.20465199396</v>
          </cell>
          <cell r="T82">
            <v>1333849.84093644</v>
          </cell>
          <cell r="U82">
            <v>1338640.20862203</v>
          </cell>
          <cell r="V82">
            <v>-4790.3676855920003</v>
          </cell>
          <cell r="W82">
            <v>-3.5785326400000002E-3</v>
          </cell>
          <cell r="X82">
            <v>1033432.1691290101</v>
          </cell>
          <cell r="Y82">
            <v>876397.99781863799</v>
          </cell>
          <cell r="Z82">
            <v>157034.17131037201</v>
          </cell>
          <cell r="AA82">
            <v>0.17918134421000001</v>
          </cell>
          <cell r="AB82">
            <v>300417.67180743499</v>
          </cell>
          <cell r="AC82">
            <v>462242.21080339898</v>
          </cell>
          <cell r="AD82">
            <v>-161824.53899596399</v>
          </cell>
          <cell r="AE82">
            <v>-0.35008602679</v>
          </cell>
          <cell r="AF82">
            <v>239857.08712539999</v>
          </cell>
          <cell r="AG82">
            <v>290521.215392321</v>
          </cell>
          <cell r="AH82">
            <v>-50664.128266920998</v>
          </cell>
          <cell r="AI82">
            <v>-0.17439045956999999</v>
          </cell>
        </row>
        <row r="83">
          <cell r="C83" t="str">
            <v>OTHER ACCRUALS/ADJ</v>
          </cell>
          <cell r="D83">
            <v>-252933.86519328901</v>
          </cell>
          <cell r="E83">
            <v>-270665.563626585</v>
          </cell>
          <cell r="F83">
            <v>17731.698433295998</v>
          </cell>
          <cell r="G83">
            <v>6.5511468089999997E-2</v>
          </cell>
          <cell r="H83">
            <v>-4506.1857187920004</v>
          </cell>
          <cell r="J83">
            <v>-4506.1857187920004</v>
          </cell>
          <cell r="K83">
            <v>0</v>
          </cell>
          <cell r="L83">
            <v>-248427.67947449701</v>
          </cell>
          <cell r="M83">
            <v>-270665.563626585</v>
          </cell>
          <cell r="N83">
            <v>22237.884152088001</v>
          </cell>
          <cell r="O83">
            <v>8.2160005339999995E-2</v>
          </cell>
          <cell r="P83">
            <v>-71675.074774449997</v>
          </cell>
          <cell r="Q83">
            <v>-106395.567127866</v>
          </cell>
          <cell r="R83">
            <v>34720.492353415997</v>
          </cell>
          <cell r="S83">
            <v>0.32633401269000001</v>
          </cell>
          <cell r="T83">
            <v>-180191.13768952701</v>
          </cell>
          <cell r="U83">
            <v>-164269.996498719</v>
          </cell>
          <cell r="V83">
            <v>-15921.141190808001</v>
          </cell>
          <cell r="W83">
            <v>-9.6920566929999993E-2</v>
          </cell>
          <cell r="X83">
            <v>-18628.646850279001</v>
          </cell>
          <cell r="Z83">
            <v>-18628.646850279001</v>
          </cell>
          <cell r="AA83">
            <v>0</v>
          </cell>
          <cell r="AB83">
            <v>-161562.490839248</v>
          </cell>
          <cell r="AC83">
            <v>-164269.996498719</v>
          </cell>
          <cell r="AD83">
            <v>2707.5056594709999</v>
          </cell>
          <cell r="AE83">
            <v>1.6482046130000001E-2</v>
          </cell>
          <cell r="AF83">
            <v>3438.5329894800002</v>
          </cell>
          <cell r="AH83">
            <v>3438.5329894800002</v>
          </cell>
          <cell r="AI83">
            <v>0</v>
          </cell>
        </row>
        <row r="84">
          <cell r="C84" t="str">
            <v>HEA_0808_L2</v>
          </cell>
          <cell r="D84">
            <v>439969.38990200002</v>
          </cell>
          <cell r="F84">
            <v>439969.38990200002</v>
          </cell>
          <cell r="G84">
            <v>0</v>
          </cell>
          <cell r="H84">
            <v>4505.3757189999997</v>
          </cell>
          <cell r="J84">
            <v>4505.3757189999997</v>
          </cell>
          <cell r="K84">
            <v>0</v>
          </cell>
          <cell r="L84">
            <v>435464.01418300002</v>
          </cell>
          <cell r="N84">
            <v>435464.01418300002</v>
          </cell>
          <cell r="O84">
            <v>0</v>
          </cell>
          <cell r="P84">
            <v>-4505.5399859999998</v>
          </cell>
          <cell r="R84">
            <v>-4505.5399859999998</v>
          </cell>
          <cell r="S84">
            <v>0</v>
          </cell>
          <cell r="T84">
            <v>437999.71962300001</v>
          </cell>
          <cell r="V84">
            <v>437999.71962300001</v>
          </cell>
          <cell r="W84">
            <v>0</v>
          </cell>
          <cell r="X84">
            <v>12998.836579000001</v>
          </cell>
          <cell r="Z84">
            <v>12998.836579000001</v>
          </cell>
          <cell r="AA84">
            <v>0</v>
          </cell>
          <cell r="AB84">
            <v>425000.88304400002</v>
          </cell>
          <cell r="AD84">
            <v>425000.88304400002</v>
          </cell>
          <cell r="AE84">
            <v>0</v>
          </cell>
          <cell r="AF84">
            <v>1969.834546</v>
          </cell>
          <cell r="AH84">
            <v>1969.834546</v>
          </cell>
          <cell r="AI84">
            <v>0</v>
          </cell>
        </row>
        <row r="92">
          <cell r="C92" t="str">
            <v>Neurovascular</v>
          </cell>
          <cell r="E92">
            <v>34849896.008911297</v>
          </cell>
          <cell r="F92">
            <v>-34849896.008911297</v>
          </cell>
          <cell r="G92">
            <v>-1</v>
          </cell>
          <cell r="I92">
            <v>13341518.5603569</v>
          </cell>
          <cell r="J92">
            <v>-13341518.5603569</v>
          </cell>
          <cell r="K92">
            <v>-1</v>
          </cell>
          <cell r="M92">
            <v>21508377.4485543</v>
          </cell>
          <cell r="N92">
            <v>-21508377.4485543</v>
          </cell>
          <cell r="O92">
            <v>-1</v>
          </cell>
          <cell r="Q92">
            <v>8527631.7339698691</v>
          </cell>
          <cell r="R92">
            <v>-8527631.7339698691</v>
          </cell>
          <cell r="S92">
            <v>-1</v>
          </cell>
          <cell r="U92">
            <v>5727574.7399016302</v>
          </cell>
          <cell r="V92">
            <v>-5727574.7399016302</v>
          </cell>
          <cell r="W92">
            <v>-1</v>
          </cell>
          <cell r="Y92">
            <v>3163785.9144985299</v>
          </cell>
          <cell r="Z92">
            <v>-3163785.9144985299</v>
          </cell>
          <cell r="AA92">
            <v>-1</v>
          </cell>
          <cell r="AC92">
            <v>2563788.8254030901</v>
          </cell>
          <cell r="AD92">
            <v>-2563788.8254030901</v>
          </cell>
          <cell r="AE92">
            <v>-1</v>
          </cell>
          <cell r="AG92">
            <v>7253170.9746828303</v>
          </cell>
          <cell r="AH92">
            <v>-7253170.9746828303</v>
          </cell>
          <cell r="AI92">
            <v>-1</v>
          </cell>
        </row>
        <row r="93">
          <cell r="C93" t="str">
            <v>Catheters</v>
          </cell>
          <cell r="E93">
            <v>5194243.9875694104</v>
          </cell>
          <cell r="F93">
            <v>-5194243.9875694104</v>
          </cell>
          <cell r="G93">
            <v>-1</v>
          </cell>
          <cell r="I93">
            <v>1860048.32</v>
          </cell>
          <cell r="J93">
            <v>-1860048.32</v>
          </cell>
          <cell r="K93">
            <v>-1</v>
          </cell>
          <cell r="M93">
            <v>3334195.6675694101</v>
          </cell>
          <cell r="N93">
            <v>-3334195.6675694101</v>
          </cell>
          <cell r="O93">
            <v>-1</v>
          </cell>
          <cell r="Q93">
            <v>1593050.8598837201</v>
          </cell>
          <cell r="R93">
            <v>-1593050.8598837201</v>
          </cell>
          <cell r="S93">
            <v>-1</v>
          </cell>
          <cell r="U93">
            <v>872125.89458758302</v>
          </cell>
          <cell r="V93">
            <v>-872125.89458758302</v>
          </cell>
          <cell r="W93">
            <v>-1</v>
          </cell>
          <cell r="Y93">
            <v>406079.08465461998</v>
          </cell>
          <cell r="Z93">
            <v>-406079.08465461998</v>
          </cell>
          <cell r="AA93">
            <v>-1</v>
          </cell>
          <cell r="AC93">
            <v>466046.80993296299</v>
          </cell>
          <cell r="AD93">
            <v>-466046.80993296299</v>
          </cell>
          <cell r="AE93">
            <v>-1</v>
          </cell>
          <cell r="AG93">
            <v>869018.91309809999</v>
          </cell>
          <cell r="AH93">
            <v>-869018.91309809999</v>
          </cell>
          <cell r="AI93">
            <v>-1</v>
          </cell>
        </row>
        <row r="94">
          <cell r="C94" t="str">
            <v>Guidewires</v>
          </cell>
          <cell r="E94">
            <v>4332184.1236997703</v>
          </cell>
          <cell r="F94">
            <v>-4332184.1236997703</v>
          </cell>
          <cell r="G94">
            <v>-1</v>
          </cell>
          <cell r="I94">
            <v>2208472.9999999902</v>
          </cell>
          <cell r="J94">
            <v>-2208472.9999999902</v>
          </cell>
          <cell r="K94">
            <v>-1</v>
          </cell>
          <cell r="M94">
            <v>2123711.1236997801</v>
          </cell>
          <cell r="N94">
            <v>-2123711.1236997801</v>
          </cell>
          <cell r="O94">
            <v>-1</v>
          </cell>
          <cell r="Q94">
            <v>1131061.6740094901</v>
          </cell>
          <cell r="R94">
            <v>-1131061.6740094901</v>
          </cell>
          <cell r="S94">
            <v>-1</v>
          </cell>
          <cell r="U94">
            <v>633342.89673205698</v>
          </cell>
          <cell r="V94">
            <v>-633342.89673205698</v>
          </cell>
          <cell r="W94">
            <v>-1</v>
          </cell>
          <cell r="Y94">
            <v>367159.456314068</v>
          </cell>
          <cell r="Z94">
            <v>-367159.456314068</v>
          </cell>
          <cell r="AA94">
            <v>-1</v>
          </cell>
          <cell r="AC94">
            <v>266183.44041798898</v>
          </cell>
          <cell r="AD94">
            <v>-266183.44041798898</v>
          </cell>
          <cell r="AE94">
            <v>-1</v>
          </cell>
          <cell r="AG94">
            <v>359306.55295823002</v>
          </cell>
          <cell r="AH94">
            <v>-359306.55295823002</v>
          </cell>
          <cell r="AI94">
            <v>-1</v>
          </cell>
        </row>
        <row r="95">
          <cell r="C95" t="str">
            <v>Detachable Coils</v>
          </cell>
          <cell r="E95">
            <v>19320653.697275799</v>
          </cell>
          <cell r="F95">
            <v>-19320653.697275799</v>
          </cell>
          <cell r="G95">
            <v>-1</v>
          </cell>
          <cell r="I95">
            <v>6184436.0850859703</v>
          </cell>
          <cell r="J95">
            <v>-6184436.0850859703</v>
          </cell>
          <cell r="K95">
            <v>-1</v>
          </cell>
          <cell r="M95">
            <v>13136217.6121898</v>
          </cell>
          <cell r="N95">
            <v>-13136217.6121898</v>
          </cell>
          <cell r="O95">
            <v>-1</v>
          </cell>
          <cell r="Q95">
            <v>4636242.0091092195</v>
          </cell>
          <cell r="R95">
            <v>-4636242.0091092195</v>
          </cell>
          <cell r="S95">
            <v>-1</v>
          </cell>
          <cell r="U95">
            <v>2807287.52790506</v>
          </cell>
          <cell r="V95">
            <v>-2807287.52790506</v>
          </cell>
          <cell r="W95">
            <v>-1</v>
          </cell>
          <cell r="Y95">
            <v>1290914.5577807999</v>
          </cell>
          <cell r="Z95">
            <v>-1290914.5577807999</v>
          </cell>
          <cell r="AA95">
            <v>-1</v>
          </cell>
          <cell r="AC95">
            <v>1516372.9701242601</v>
          </cell>
          <cell r="AD95">
            <v>-1516372.9701242601</v>
          </cell>
          <cell r="AE95">
            <v>-1</v>
          </cell>
          <cell r="AG95">
            <v>5692688.0751755796</v>
          </cell>
          <cell r="AH95">
            <v>-5692688.0751755796</v>
          </cell>
          <cell r="AI95">
            <v>-1</v>
          </cell>
        </row>
        <row r="96">
          <cell r="C96" t="str">
            <v>Accessories</v>
          </cell>
          <cell r="E96">
            <v>467886.021953127</v>
          </cell>
          <cell r="F96">
            <v>-467886.021953127</v>
          </cell>
          <cell r="G96">
            <v>-1</v>
          </cell>
          <cell r="I96">
            <v>220412.65528800001</v>
          </cell>
          <cell r="J96">
            <v>-220412.65528800001</v>
          </cell>
          <cell r="K96">
            <v>-1</v>
          </cell>
          <cell r="M96">
            <v>247473.36666512699</v>
          </cell>
          <cell r="N96">
            <v>-247473.36666512699</v>
          </cell>
          <cell r="O96">
            <v>-1</v>
          </cell>
          <cell r="Q96">
            <v>127119.61511353801</v>
          </cell>
          <cell r="R96">
            <v>-127119.61511353801</v>
          </cell>
          <cell r="S96">
            <v>-1</v>
          </cell>
          <cell r="U96">
            <v>55526.069145467998</v>
          </cell>
          <cell r="V96">
            <v>-55526.069145467998</v>
          </cell>
          <cell r="W96">
            <v>-1</v>
          </cell>
          <cell r="Y96">
            <v>20306.827562449998</v>
          </cell>
          <cell r="Z96">
            <v>-20306.827562449998</v>
          </cell>
          <cell r="AA96">
            <v>-1</v>
          </cell>
          <cell r="AC96">
            <v>35219.241583018003</v>
          </cell>
          <cell r="AD96">
            <v>-35219.241583018003</v>
          </cell>
          <cell r="AE96">
            <v>-1</v>
          </cell>
          <cell r="AG96">
            <v>64827.682406120002</v>
          </cell>
          <cell r="AH96">
            <v>-64827.682406120002</v>
          </cell>
          <cell r="AI96">
            <v>-1</v>
          </cell>
        </row>
        <row r="97">
          <cell r="C97" t="str">
            <v>Revascularization</v>
          </cell>
          <cell r="E97">
            <v>5793135.7200016798</v>
          </cell>
          <cell r="F97">
            <v>-5793135.7200016798</v>
          </cell>
          <cell r="G97">
            <v>-1</v>
          </cell>
          <cell r="I97">
            <v>2868148.4999830099</v>
          </cell>
          <cell r="J97">
            <v>-2868148.4999830099</v>
          </cell>
          <cell r="K97">
            <v>-1</v>
          </cell>
          <cell r="M97">
            <v>2924987.22001867</v>
          </cell>
          <cell r="N97">
            <v>-2924987.22001867</v>
          </cell>
          <cell r="O97">
            <v>-1</v>
          </cell>
          <cell r="Q97">
            <v>1156209.1208883999</v>
          </cell>
          <cell r="R97">
            <v>-1156209.1208883999</v>
          </cell>
          <cell r="S97">
            <v>-1</v>
          </cell>
          <cell r="U97">
            <v>1501448.34808546</v>
          </cell>
          <cell r="V97">
            <v>-1501448.34808546</v>
          </cell>
          <cell r="W97">
            <v>-1</v>
          </cell>
          <cell r="Y97">
            <v>1079325.9881865999</v>
          </cell>
          <cell r="Z97">
            <v>-1079325.9881865999</v>
          </cell>
          <cell r="AA97">
            <v>-1</v>
          </cell>
          <cell r="AC97">
            <v>422122.35989886802</v>
          </cell>
          <cell r="AD97">
            <v>-422122.35989886802</v>
          </cell>
          <cell r="AE97">
            <v>-1</v>
          </cell>
          <cell r="AG97">
            <v>267329.75104479998</v>
          </cell>
          <cell r="AH97">
            <v>-267329.75104479998</v>
          </cell>
          <cell r="AI97">
            <v>-1</v>
          </cell>
        </row>
        <row r="98">
          <cell r="C98" t="str">
            <v>OTHER ACCRUALS/ADJ</v>
          </cell>
          <cell r="E98">
            <v>-258207.54158850599</v>
          </cell>
          <cell r="F98">
            <v>258207.54158850599</v>
          </cell>
          <cell r="G98">
            <v>1</v>
          </cell>
          <cell r="M98">
            <v>-258207.54158850599</v>
          </cell>
          <cell r="N98">
            <v>258207.54158850599</v>
          </cell>
          <cell r="O98">
            <v>1</v>
          </cell>
          <cell r="Q98">
            <v>-116051.545034507</v>
          </cell>
          <cell r="R98">
            <v>116051.545034507</v>
          </cell>
          <cell r="S98">
            <v>1</v>
          </cell>
          <cell r="U98">
            <v>-142155.99655399899</v>
          </cell>
          <cell r="V98">
            <v>142155.99655399899</v>
          </cell>
          <cell r="W98">
            <v>1</v>
          </cell>
          <cell r="AC98">
            <v>-142155.99655399899</v>
          </cell>
          <cell r="AD98">
            <v>142155.99655399899</v>
          </cell>
          <cell r="AE98">
            <v>1</v>
          </cell>
        </row>
        <row r="99">
          <cell r="C99" t="str">
            <v>Neurovascular</v>
          </cell>
          <cell r="E99">
            <v>35666357.803338803</v>
          </cell>
          <cell r="F99">
            <v>-35666357.803338803</v>
          </cell>
          <cell r="G99">
            <v>-1</v>
          </cell>
          <cell r="I99">
            <v>13451263.724614</v>
          </cell>
          <cell r="J99">
            <v>-13451263.724614</v>
          </cell>
          <cell r="K99">
            <v>-1</v>
          </cell>
          <cell r="M99">
            <v>22215094.078724802</v>
          </cell>
          <cell r="N99">
            <v>-22215094.078724802</v>
          </cell>
          <cell r="O99">
            <v>-1</v>
          </cell>
          <cell r="Q99">
            <v>8869920.0210197903</v>
          </cell>
          <cell r="R99">
            <v>-8869920.0210197903</v>
          </cell>
          <cell r="S99">
            <v>-1</v>
          </cell>
          <cell r="U99">
            <v>6117137.03606431</v>
          </cell>
          <cell r="V99">
            <v>-6117137.03606431</v>
          </cell>
          <cell r="W99">
            <v>-1</v>
          </cell>
          <cell r="Y99">
            <v>3293766.9084413098</v>
          </cell>
          <cell r="Z99">
            <v>-3293766.9084413098</v>
          </cell>
          <cell r="AA99">
            <v>-1</v>
          </cell>
          <cell r="AC99">
            <v>2823370.1276230002</v>
          </cell>
          <cell r="AD99">
            <v>-2823370.1276230002</v>
          </cell>
          <cell r="AE99">
            <v>-1</v>
          </cell>
          <cell r="AG99">
            <v>7228037.0216406798</v>
          </cell>
          <cell r="AH99">
            <v>-7228037.0216406798</v>
          </cell>
          <cell r="AI99">
            <v>-1</v>
          </cell>
        </row>
        <row r="100">
          <cell r="C100" t="str">
            <v>Catheters</v>
          </cell>
          <cell r="E100">
            <v>5402751.35301896</v>
          </cell>
          <cell r="F100">
            <v>-5402751.35301896</v>
          </cell>
          <cell r="G100">
            <v>-1</v>
          </cell>
          <cell r="I100">
            <v>1930630.29999998</v>
          </cell>
          <cell r="J100">
            <v>-1930630.29999998</v>
          </cell>
          <cell r="K100">
            <v>-1</v>
          </cell>
          <cell r="M100">
            <v>3472121.0530189802</v>
          </cell>
          <cell r="N100">
            <v>-3472121.0530189802</v>
          </cell>
          <cell r="O100">
            <v>-1</v>
          </cell>
          <cell r="Q100">
            <v>1659364.17923025</v>
          </cell>
          <cell r="R100">
            <v>-1659364.17923025</v>
          </cell>
          <cell r="S100">
            <v>-1</v>
          </cell>
          <cell r="U100">
            <v>939718.00553706603</v>
          </cell>
          <cell r="V100">
            <v>-939718.00553706603</v>
          </cell>
          <cell r="W100">
            <v>-1</v>
          </cell>
          <cell r="Y100">
            <v>431549.29356326902</v>
          </cell>
          <cell r="Z100">
            <v>-431549.29356326902</v>
          </cell>
          <cell r="AA100">
            <v>-1</v>
          </cell>
          <cell r="AC100">
            <v>508168.71197379701</v>
          </cell>
          <cell r="AD100">
            <v>-508168.71197379701</v>
          </cell>
          <cell r="AE100">
            <v>-1</v>
          </cell>
          <cell r="AG100">
            <v>873038.86825165898</v>
          </cell>
          <cell r="AH100">
            <v>-873038.86825165898</v>
          </cell>
          <cell r="AI100">
            <v>-1</v>
          </cell>
        </row>
        <row r="101">
          <cell r="C101" t="str">
            <v>Guidewires</v>
          </cell>
          <cell r="E101">
            <v>4552811.02405289</v>
          </cell>
          <cell r="F101">
            <v>-4552811.02405289</v>
          </cell>
          <cell r="G101">
            <v>-1</v>
          </cell>
          <cell r="I101">
            <v>2333658.0000000098</v>
          </cell>
          <cell r="J101">
            <v>-2333658.0000000098</v>
          </cell>
          <cell r="K101">
            <v>-1</v>
          </cell>
          <cell r="M101">
            <v>2219153.02405289</v>
          </cell>
          <cell r="N101">
            <v>-2219153.02405289</v>
          </cell>
          <cell r="O101">
            <v>-1</v>
          </cell>
          <cell r="Q101">
            <v>1183976.7005968799</v>
          </cell>
          <cell r="R101">
            <v>-1183976.7005968799</v>
          </cell>
          <cell r="S101">
            <v>-1</v>
          </cell>
          <cell r="U101">
            <v>666774.56029618299</v>
          </cell>
          <cell r="V101">
            <v>-666774.56029618299</v>
          </cell>
          <cell r="W101">
            <v>-1</v>
          </cell>
          <cell r="Y101">
            <v>376632.54722378397</v>
          </cell>
          <cell r="Z101">
            <v>-376632.54722378397</v>
          </cell>
          <cell r="AA101">
            <v>-1</v>
          </cell>
          <cell r="AC101">
            <v>290142.01307239902</v>
          </cell>
          <cell r="AD101">
            <v>-290142.01307239902</v>
          </cell>
          <cell r="AE101">
            <v>-1</v>
          </cell>
          <cell r="AG101">
            <v>368401.76315982098</v>
          </cell>
          <cell r="AH101">
            <v>-368401.76315982098</v>
          </cell>
          <cell r="AI101">
            <v>-1</v>
          </cell>
        </row>
        <row r="102">
          <cell r="C102" t="str">
            <v>Detachable Coils</v>
          </cell>
          <cell r="E102">
            <v>19756053.1315399</v>
          </cell>
          <cell r="F102">
            <v>-19756053.1315399</v>
          </cell>
          <cell r="G102">
            <v>-1</v>
          </cell>
          <cell r="I102">
            <v>6254168.5694710501</v>
          </cell>
          <cell r="J102">
            <v>-6254168.5694710501</v>
          </cell>
          <cell r="K102">
            <v>-1</v>
          </cell>
          <cell r="M102">
            <v>13501884.5620689</v>
          </cell>
          <cell r="N102">
            <v>-13501884.5620689</v>
          </cell>
          <cell r="O102">
            <v>-1</v>
          </cell>
          <cell r="Q102">
            <v>4810494.9018718796</v>
          </cell>
          <cell r="R102">
            <v>-4810494.9018718796</v>
          </cell>
          <cell r="S102">
            <v>-1</v>
          </cell>
          <cell r="U102">
            <v>3040422.51418265</v>
          </cell>
          <cell r="V102">
            <v>-3040422.51418265</v>
          </cell>
          <cell r="W102">
            <v>-1</v>
          </cell>
          <cell r="Y102">
            <v>1375105.16396135</v>
          </cell>
          <cell r="Z102">
            <v>-1375105.16396135</v>
          </cell>
          <cell r="AA102">
            <v>-1</v>
          </cell>
          <cell r="AC102">
            <v>1665317.3502213</v>
          </cell>
          <cell r="AD102">
            <v>-1665317.3502213</v>
          </cell>
          <cell r="AE102">
            <v>-1</v>
          </cell>
          <cell r="AG102">
            <v>5650967.1460143495</v>
          </cell>
          <cell r="AH102">
            <v>-5650967.1460143495</v>
          </cell>
          <cell r="AI102">
            <v>-1</v>
          </cell>
        </row>
        <row r="103">
          <cell r="C103" t="str">
            <v>Accessories</v>
          </cell>
          <cell r="E103">
            <v>482386.18197001301</v>
          </cell>
          <cell r="F103">
            <v>-482386.18197001301</v>
          </cell>
          <cell r="G103">
            <v>-1</v>
          </cell>
          <cell r="I103">
            <v>225206.35517900001</v>
          </cell>
          <cell r="J103">
            <v>-225206.35517900001</v>
          </cell>
          <cell r="K103">
            <v>-1</v>
          </cell>
          <cell r="M103">
            <v>257179.82679101301</v>
          </cell>
          <cell r="N103">
            <v>-257179.82679101301</v>
          </cell>
          <cell r="O103">
            <v>-1</v>
          </cell>
          <cell r="Q103">
            <v>129839.78698775401</v>
          </cell>
          <cell r="R103">
            <v>-129839.78698775401</v>
          </cell>
          <cell r="S103">
            <v>-1</v>
          </cell>
          <cell r="U103">
            <v>59040.546633209</v>
          </cell>
          <cell r="V103">
            <v>-59040.546633209</v>
          </cell>
          <cell r="W103">
            <v>-1</v>
          </cell>
          <cell r="Y103">
            <v>20624.10028934</v>
          </cell>
          <cell r="Z103">
            <v>-20624.10028934</v>
          </cell>
          <cell r="AA103">
            <v>-1</v>
          </cell>
          <cell r="AC103">
            <v>38416.446343869</v>
          </cell>
          <cell r="AD103">
            <v>-38416.446343869</v>
          </cell>
          <cell r="AE103">
            <v>-1</v>
          </cell>
          <cell r="AG103">
            <v>68299.493170050002</v>
          </cell>
          <cell r="AH103">
            <v>-68299.493170050002</v>
          </cell>
          <cell r="AI103">
            <v>-1</v>
          </cell>
        </row>
        <row r="104">
          <cell r="C104" t="str">
            <v>Revascularization</v>
          </cell>
          <cell r="E104">
            <v>5744232.7600218896</v>
          </cell>
          <cell r="F104">
            <v>-5744232.7600218896</v>
          </cell>
          <cell r="G104">
            <v>-1</v>
          </cell>
          <cell r="I104">
            <v>2707600.4999640002</v>
          </cell>
          <cell r="J104">
            <v>-2707600.4999640002</v>
          </cell>
          <cell r="K104">
            <v>-1</v>
          </cell>
          <cell r="M104">
            <v>3036632.2600578899</v>
          </cell>
          <cell r="N104">
            <v>-3036632.2600578899</v>
          </cell>
          <cell r="O104">
            <v>-1</v>
          </cell>
          <cell r="Q104">
            <v>1201222.44022359</v>
          </cell>
          <cell r="R104">
            <v>-1201222.44022359</v>
          </cell>
          <cell r="S104">
            <v>-1</v>
          </cell>
          <cell r="U104">
            <v>1568080.0687895</v>
          </cell>
          <cell r="V104">
            <v>-1568080.0687895</v>
          </cell>
          <cell r="W104">
            <v>-1</v>
          </cell>
          <cell r="Y104">
            <v>1089855.8034035701</v>
          </cell>
          <cell r="Z104">
            <v>-1089855.8034035701</v>
          </cell>
          <cell r="AA104">
            <v>-1</v>
          </cell>
          <cell r="AC104">
            <v>478224.26538593002</v>
          </cell>
          <cell r="AD104">
            <v>-478224.26538593002</v>
          </cell>
          <cell r="AE104">
            <v>-1</v>
          </cell>
          <cell r="AG104">
            <v>267329.75104479998</v>
          </cell>
          <cell r="AH104">
            <v>-267329.75104479998</v>
          </cell>
          <cell r="AI104">
            <v>-1</v>
          </cell>
        </row>
        <row r="105">
          <cell r="C105" t="str">
            <v>OTHER ACCRUALS/ADJ</v>
          </cell>
          <cell r="E105">
            <v>-271876.64726486697</v>
          </cell>
          <cell r="F105">
            <v>271876.64726486697</v>
          </cell>
          <cell r="G105">
            <v>1</v>
          </cell>
          <cell r="M105">
            <v>-271876.64726486697</v>
          </cell>
          <cell r="N105">
            <v>271876.64726486697</v>
          </cell>
          <cell r="O105">
            <v>1</v>
          </cell>
          <cell r="Q105">
            <v>-114977.987890576</v>
          </cell>
          <cell r="R105">
            <v>114977.987890576</v>
          </cell>
          <cell r="S105">
            <v>1</v>
          </cell>
          <cell r="U105">
            <v>-156898.65937429099</v>
          </cell>
          <cell r="V105">
            <v>156898.65937429099</v>
          </cell>
          <cell r="W105">
            <v>1</v>
          </cell>
          <cell r="AC105">
            <v>-156898.65937429099</v>
          </cell>
          <cell r="AD105">
            <v>156898.65937429099</v>
          </cell>
          <cell r="AE105">
            <v>1</v>
          </cell>
        </row>
        <row r="106">
          <cell r="C106" t="str">
            <v>Neurovascular</v>
          </cell>
          <cell r="E106">
            <v>35509982.361358598</v>
          </cell>
          <cell r="F106">
            <v>-35509982.361358598</v>
          </cell>
          <cell r="G106">
            <v>-1</v>
          </cell>
          <cell r="I106">
            <v>14175820.136758801</v>
          </cell>
          <cell r="J106">
            <v>-14175820.136758801</v>
          </cell>
          <cell r="K106">
            <v>-1</v>
          </cell>
          <cell r="M106">
            <v>21334162.2245997</v>
          </cell>
          <cell r="N106">
            <v>-21334162.2245997</v>
          </cell>
          <cell r="O106">
            <v>-1</v>
          </cell>
          <cell r="Q106">
            <v>8361791.8764714999</v>
          </cell>
          <cell r="R106">
            <v>-8361791.8764714999</v>
          </cell>
          <cell r="S106">
            <v>-1</v>
          </cell>
          <cell r="U106">
            <v>5943368.6288062902</v>
          </cell>
          <cell r="V106">
            <v>-5943368.6288062902</v>
          </cell>
          <cell r="W106">
            <v>-1</v>
          </cell>
          <cell r="Y106">
            <v>3340043.8355838698</v>
          </cell>
          <cell r="Z106">
            <v>-3340043.8355838698</v>
          </cell>
          <cell r="AA106">
            <v>-1</v>
          </cell>
          <cell r="AC106">
            <v>2603324.7932224101</v>
          </cell>
          <cell r="AD106">
            <v>-2603324.7932224101</v>
          </cell>
          <cell r="AE106">
            <v>-1</v>
          </cell>
          <cell r="AG106">
            <v>7029001.7193219699</v>
          </cell>
          <cell r="AH106">
            <v>-7029001.7193219699</v>
          </cell>
          <cell r="AI106">
            <v>-1</v>
          </cell>
        </row>
        <row r="107">
          <cell r="C107" t="str">
            <v>Catheters</v>
          </cell>
          <cell r="E107">
            <v>5299917.0824796502</v>
          </cell>
          <cell r="F107">
            <v>-5299917.0824796502</v>
          </cell>
          <cell r="G107">
            <v>-1</v>
          </cell>
          <cell r="I107">
            <v>1917979.6099999901</v>
          </cell>
          <cell r="J107">
            <v>-1917979.6099999901</v>
          </cell>
          <cell r="K107">
            <v>-1</v>
          </cell>
          <cell r="M107">
            <v>3381937.4724796601</v>
          </cell>
          <cell r="N107">
            <v>-3381937.4724796601</v>
          </cell>
          <cell r="O107">
            <v>-1</v>
          </cell>
          <cell r="Q107">
            <v>1589264.34789195</v>
          </cell>
          <cell r="R107">
            <v>-1589264.34789195</v>
          </cell>
          <cell r="S107">
            <v>-1</v>
          </cell>
          <cell r="U107">
            <v>915614.312293594</v>
          </cell>
          <cell r="V107">
            <v>-915614.312293594</v>
          </cell>
          <cell r="W107">
            <v>-1</v>
          </cell>
          <cell r="Y107">
            <v>435307.67890311399</v>
          </cell>
          <cell r="Z107">
            <v>-435307.67890311399</v>
          </cell>
          <cell r="AA107">
            <v>-1</v>
          </cell>
          <cell r="AC107">
            <v>480306.63339048001</v>
          </cell>
          <cell r="AD107">
            <v>-480306.63339048001</v>
          </cell>
          <cell r="AE107">
            <v>-1</v>
          </cell>
          <cell r="AG107">
            <v>877058.81229410903</v>
          </cell>
          <cell r="AH107">
            <v>-877058.81229410903</v>
          </cell>
          <cell r="AI107">
            <v>-1</v>
          </cell>
        </row>
        <row r="108">
          <cell r="C108" t="str">
            <v>Guidewires</v>
          </cell>
          <cell r="E108">
            <v>4457383.0752042998</v>
          </cell>
          <cell r="F108">
            <v>-4457383.0752042998</v>
          </cell>
          <cell r="G108">
            <v>-1</v>
          </cell>
          <cell r="I108">
            <v>2284975.9999999902</v>
          </cell>
          <cell r="J108">
            <v>-2284975.9999999902</v>
          </cell>
          <cell r="K108">
            <v>-1</v>
          </cell>
          <cell r="M108">
            <v>2172407.07520431</v>
          </cell>
          <cell r="N108">
            <v>-2172407.07520431</v>
          </cell>
          <cell r="O108">
            <v>-1</v>
          </cell>
          <cell r="Q108">
            <v>1132567.11652142</v>
          </cell>
          <cell r="R108">
            <v>-1132567.11652142</v>
          </cell>
          <cell r="S108">
            <v>-1</v>
          </cell>
          <cell r="U108">
            <v>662256.64088566497</v>
          </cell>
          <cell r="V108">
            <v>-662256.64088566497</v>
          </cell>
          <cell r="W108">
            <v>-1</v>
          </cell>
          <cell r="Y108">
            <v>387250.73154488998</v>
          </cell>
          <cell r="Z108">
            <v>-387250.73154488998</v>
          </cell>
          <cell r="AA108">
            <v>-1</v>
          </cell>
          <cell r="AC108">
            <v>275005.90934077499</v>
          </cell>
          <cell r="AD108">
            <v>-275005.90934077499</v>
          </cell>
          <cell r="AE108">
            <v>-1</v>
          </cell>
          <cell r="AG108">
            <v>377583.31779722002</v>
          </cell>
          <cell r="AH108">
            <v>-377583.31779722002</v>
          </cell>
          <cell r="AI108">
            <v>-1</v>
          </cell>
        </row>
        <row r="109">
          <cell r="C109" t="str">
            <v>Detachable Coils</v>
          </cell>
          <cell r="E109">
            <v>19766441.5527937</v>
          </cell>
          <cell r="F109">
            <v>-19766441.5527937</v>
          </cell>
          <cell r="G109">
            <v>-1</v>
          </cell>
          <cell r="I109">
            <v>6938291.32156594</v>
          </cell>
          <cell r="J109">
            <v>-6938291.32156594</v>
          </cell>
          <cell r="K109">
            <v>-1</v>
          </cell>
          <cell r="M109">
            <v>12828150.2312278</v>
          </cell>
          <cell r="N109">
            <v>-12828150.2312278</v>
          </cell>
          <cell r="O109">
            <v>-1</v>
          </cell>
          <cell r="Q109">
            <v>4502787.1017905399</v>
          </cell>
          <cell r="R109">
            <v>-4502787.1017905399</v>
          </cell>
          <cell r="S109">
            <v>-1</v>
          </cell>
          <cell r="U109">
            <v>2875445.8966513099</v>
          </cell>
          <cell r="V109">
            <v>-2875445.8966513099</v>
          </cell>
          <cell r="W109">
            <v>-1</v>
          </cell>
          <cell r="Y109">
            <v>1337871.6533502201</v>
          </cell>
          <cell r="Z109">
            <v>-1337871.6533502201</v>
          </cell>
          <cell r="AA109">
            <v>-1</v>
          </cell>
          <cell r="AC109">
            <v>1537574.2433010901</v>
          </cell>
          <cell r="AD109">
            <v>-1537574.2433010901</v>
          </cell>
          <cell r="AE109">
            <v>-1</v>
          </cell>
          <cell r="AG109">
            <v>5449917.2327859998</v>
          </cell>
          <cell r="AH109">
            <v>-5449917.2327859998</v>
          </cell>
          <cell r="AI109">
            <v>-1</v>
          </cell>
        </row>
      </sheetData>
      <sheetData sheetId="5">
        <row r="19">
          <cell r="D19" t="str">
            <v>Neurovascular</v>
          </cell>
          <cell r="E19">
            <v>24374475.632095799</v>
          </cell>
          <cell r="F19">
            <v>25884438.1307819</v>
          </cell>
          <cell r="G19">
            <v>9632364.5600004904</v>
          </cell>
          <cell r="H19">
            <v>10997595.6700809</v>
          </cell>
          <cell r="I19">
            <v>856310.51428102597</v>
          </cell>
          <cell r="J19">
            <v>995722.02737860801</v>
          </cell>
          <cell r="K19">
            <v>1143222.08572251</v>
          </cell>
          <cell r="L19">
            <v>1252888.76365387</v>
          </cell>
          <cell r="M19">
            <v>349376.14999975299</v>
          </cell>
          <cell r="N19">
            <v>422681.02185199602</v>
          </cell>
          <cell r="O19">
            <v>862101.97143492999</v>
          </cell>
          <cell r="P19">
            <v>701042.48573061405</v>
          </cell>
          <cell r="Q19">
            <v>1058443.4857107201</v>
          </cell>
          <cell r="R19">
            <v>1162699.9585369001</v>
          </cell>
          <cell r="S19">
            <v>290659.09090075002</v>
          </cell>
          <cell r="T19">
            <v>174058.14806028601</v>
          </cell>
          <cell r="U19">
            <v>726993.30416745006</v>
          </cell>
          <cell r="V19">
            <v>535604.91507176997</v>
          </cell>
          <cell r="W19">
            <v>1262928.2225379101</v>
          </cell>
          <cell r="X19">
            <v>1187898.939948</v>
          </cell>
          <cell r="Y19">
            <v>377325.59812970198</v>
          </cell>
          <cell r="Z19">
            <v>424364.69485346403</v>
          </cell>
          <cell r="AA19">
            <v>1052164.57143338</v>
          </cell>
          <cell r="AB19">
            <v>1245231.06185839</v>
          </cell>
          <cell r="AC19">
            <v>6762586.0777771696</v>
          </cell>
          <cell r="AD19">
            <v>6784650.4437571</v>
          </cell>
        </row>
        <row r="20">
          <cell r="D20" t="str">
            <v>Catheters</v>
          </cell>
          <cell r="E20">
            <v>3761379.4506200301</v>
          </cell>
          <cell r="F20">
            <v>4107427.20682973</v>
          </cell>
          <cell r="G20">
            <v>1514356.73</v>
          </cell>
          <cell r="H20">
            <v>1756445.4399999799</v>
          </cell>
          <cell r="I20">
            <v>87544.385801829994</v>
          </cell>
          <cell r="J20">
            <v>127957.910270801</v>
          </cell>
          <cell r="K20">
            <v>236205.71452191999</v>
          </cell>
          <cell r="L20">
            <v>262263.86169080698</v>
          </cell>
          <cell r="M20">
            <v>106614.250213229</v>
          </cell>
          <cell r="N20">
            <v>126842.36666698501</v>
          </cell>
          <cell r="O20">
            <v>155763.05729862</v>
          </cell>
          <cell r="P20">
            <v>171428.57160002901</v>
          </cell>
          <cell r="Q20">
            <v>202552.27163112399</v>
          </cell>
          <cell r="R20">
            <v>311444.10031141603</v>
          </cell>
          <cell r="S20">
            <v>53131.818234949998</v>
          </cell>
          <cell r="T20">
            <v>33263.636396900001</v>
          </cell>
          <cell r="U20">
            <v>161653.26005104001</v>
          </cell>
          <cell r="V20">
            <v>127745.25151695</v>
          </cell>
          <cell r="W20">
            <v>94100.740992070001</v>
          </cell>
          <cell r="X20">
            <v>96544.653072000001</v>
          </cell>
          <cell r="Y20">
            <v>72790.915946082998</v>
          </cell>
          <cell r="Z20">
            <v>77340.186977759993</v>
          </cell>
          <cell r="AA20">
            <v>155724.14246783301</v>
          </cell>
          <cell r="AB20">
            <v>247895.50515169001</v>
          </cell>
          <cell r="AC20">
            <v>920942.16346133</v>
          </cell>
          <cell r="AD20">
            <v>768255.72317441902</v>
          </cell>
        </row>
        <row r="21">
          <cell r="D21" t="str">
            <v>Guidewires</v>
          </cell>
          <cell r="E21">
            <v>3571167.2831580499</v>
          </cell>
          <cell r="F21">
            <v>3631504.37726436</v>
          </cell>
          <cell r="G21">
            <v>2006292.58</v>
          </cell>
          <cell r="H21">
            <v>2087879.00000001</v>
          </cell>
          <cell r="I21">
            <v>109320.60010932101</v>
          </cell>
          <cell r="J21">
            <v>101348.892958492</v>
          </cell>
          <cell r="K21">
            <v>275182.98598946899</v>
          </cell>
          <cell r="L21">
            <v>255366.59511249501</v>
          </cell>
          <cell r="M21">
            <v>83363.566833393998</v>
          </cell>
          <cell r="N21">
            <v>84154.699534975996</v>
          </cell>
          <cell r="O21">
            <v>97408.771525980002</v>
          </cell>
          <cell r="P21">
            <v>105857.142963014</v>
          </cell>
          <cell r="Q21">
            <v>120695.05726355199</v>
          </cell>
          <cell r="R21">
            <v>207287.22877870101</v>
          </cell>
          <cell r="S21">
            <v>61363.636424999997</v>
          </cell>
          <cell r="T21">
            <v>38290.909129218002</v>
          </cell>
          <cell r="U21">
            <v>121270.35491664</v>
          </cell>
          <cell r="V21">
            <v>78981.446572949993</v>
          </cell>
          <cell r="W21">
            <v>169087.43569779399</v>
          </cell>
          <cell r="X21">
            <v>159809.65851999901</v>
          </cell>
          <cell r="Y21">
            <v>74301.495386544004</v>
          </cell>
          <cell r="Z21">
            <v>68042.056129190998</v>
          </cell>
          <cell r="AA21">
            <v>131998.73109857499</v>
          </cell>
          <cell r="AB21">
            <v>132337.26766915701</v>
          </cell>
          <cell r="AC21">
            <v>320882.06791178999</v>
          </cell>
          <cell r="AD21">
            <v>312149.47989615903</v>
          </cell>
        </row>
        <row r="22">
          <cell r="D22" t="str">
            <v>Detachable Coils</v>
          </cell>
          <cell r="E22">
            <v>13004634.711049801</v>
          </cell>
          <cell r="F22">
            <v>13587452.5373531</v>
          </cell>
          <cell r="G22">
            <v>3927120.21</v>
          </cell>
          <cell r="H22">
            <v>4403782.2148599597</v>
          </cell>
          <cell r="I22">
            <v>546577.61483229196</v>
          </cell>
          <cell r="J22">
            <v>591429.80596288701</v>
          </cell>
          <cell r="K22">
            <v>432598.48614688398</v>
          </cell>
          <cell r="L22">
            <v>508769.17776697001</v>
          </cell>
          <cell r="M22">
            <v>150615.00030123</v>
          </cell>
          <cell r="N22">
            <v>191030.622275378</v>
          </cell>
          <cell r="O22">
            <v>516532.24337367498</v>
          </cell>
          <cell r="P22">
            <v>347908.199663151</v>
          </cell>
          <cell r="Q22">
            <v>616598.48633088404</v>
          </cell>
          <cell r="R22">
            <v>524078.57195262198</v>
          </cell>
          <cell r="S22">
            <v>139436.36377580001</v>
          </cell>
          <cell r="T22">
            <v>77879.966145935003</v>
          </cell>
          <cell r="U22">
            <v>380839.44830277999</v>
          </cell>
          <cell r="V22">
            <v>286897.21740654</v>
          </cell>
          <cell r="W22">
            <v>267629.400570117</v>
          </cell>
          <cell r="X22">
            <v>277730.59207200201</v>
          </cell>
          <cell r="Y22">
            <v>180806.822574552</v>
          </cell>
          <cell r="Z22">
            <v>242949.93686388299</v>
          </cell>
          <cell r="AA22">
            <v>694192.26112166198</v>
          </cell>
          <cell r="AB22">
            <v>752308.63731925702</v>
          </cell>
          <cell r="AC22">
            <v>5151688.3737199996</v>
          </cell>
          <cell r="AD22">
            <v>5382687.5950645199</v>
          </cell>
        </row>
        <row r="23">
          <cell r="D23" t="str">
            <v>Accessories</v>
          </cell>
          <cell r="E23">
            <v>239445.304819571</v>
          </cell>
          <cell r="F23">
            <v>251406.697140718</v>
          </cell>
          <cell r="G23">
            <v>82123.97</v>
          </cell>
          <cell r="H23">
            <v>85868.455252</v>
          </cell>
          <cell r="I23">
            <v>10052.028581480999</v>
          </cell>
          <cell r="J23">
            <v>15498.308586927</v>
          </cell>
          <cell r="K23">
            <v>34748.542891890997</v>
          </cell>
          <cell r="L23">
            <v>23522.352023521998</v>
          </cell>
          <cell r="M23">
            <v>3875.0000077499999</v>
          </cell>
          <cell r="N23">
            <v>2071.6666708100001</v>
          </cell>
          <cell r="O23">
            <v>18622.485732908001</v>
          </cell>
          <cell r="P23">
            <v>14100.0000141</v>
          </cell>
          <cell r="Q23">
            <v>3009.242860152</v>
          </cell>
          <cell r="R23">
            <v>6299.9714348710004</v>
          </cell>
          <cell r="S23">
            <v>2363.6363660000002</v>
          </cell>
          <cell r="T23">
            <v>1222.7272739499999</v>
          </cell>
          <cell r="U23">
            <v>134.99946</v>
          </cell>
          <cell r="W23">
            <v>6680.8416763320001</v>
          </cell>
          <cell r="X23">
            <v>9780.380384</v>
          </cell>
          <cell r="Y23">
            <v>4385.2429941620003</v>
          </cell>
          <cell r="Z23">
            <v>5610.2803783199997</v>
          </cell>
          <cell r="AA23">
            <v>13090.931395844</v>
          </cell>
          <cell r="AB23">
            <v>19133.061952167001</v>
          </cell>
          <cell r="AC23">
            <v>60358.382853050003</v>
          </cell>
          <cell r="AD23">
            <v>68299.493170050002</v>
          </cell>
        </row>
        <row r="24">
          <cell r="D24" t="str">
            <v>Revascularization</v>
          </cell>
          <cell r="E24">
            <v>4007027.4778889501</v>
          </cell>
          <cell r="F24">
            <v>4490913.1133166803</v>
          </cell>
          <cell r="G24">
            <v>2102471.0699999998</v>
          </cell>
          <cell r="H24">
            <v>2663620.5599690001</v>
          </cell>
          <cell r="I24">
            <v>112205.50011220601</v>
          </cell>
          <cell r="J24">
            <v>159487.10959950101</v>
          </cell>
          <cell r="K24">
            <v>200923.92877235301</v>
          </cell>
          <cell r="L24">
            <v>247177.25281857699</v>
          </cell>
          <cell r="M24">
            <v>4908.3333431499996</v>
          </cell>
          <cell r="N24">
            <v>18581.666703847</v>
          </cell>
          <cell r="O24">
            <v>78437.028649865999</v>
          </cell>
          <cell r="P24">
            <v>61748.571490319999</v>
          </cell>
          <cell r="Q24">
            <v>136179.85727903701</v>
          </cell>
          <cell r="R24">
            <v>113590.08605929</v>
          </cell>
          <cell r="S24">
            <v>34363.636398000002</v>
          </cell>
          <cell r="T24">
            <v>23400.909114283</v>
          </cell>
          <cell r="U24">
            <v>63092.333462989998</v>
          </cell>
          <cell r="V24">
            <v>41980.999575330003</v>
          </cell>
          <cell r="W24">
            <v>712959.63629024604</v>
          </cell>
          <cell r="X24">
            <v>644033.65590000094</v>
          </cell>
          <cell r="Y24">
            <v>45041.121531359997</v>
          </cell>
          <cell r="Z24">
            <v>30422.234504309999</v>
          </cell>
          <cell r="AA24">
            <v>187665.95381654901</v>
          </cell>
          <cell r="AB24">
            <v>233611.915130268</v>
          </cell>
          <cell r="AC24">
            <v>328779.07823320001</v>
          </cell>
          <cell r="AD24">
            <v>253258.15245195999</v>
          </cell>
        </row>
        <row r="25">
          <cell r="D25" t="str">
            <v>OTHER ACCRUALS/ADJ</v>
          </cell>
          <cell r="E25">
            <v>-219320.44331567301</v>
          </cell>
          <cell r="F25">
            <v>-184265.801122643</v>
          </cell>
          <cell r="G25">
            <v>-22875.026346500999</v>
          </cell>
          <cell r="I25">
            <v>-9389.6142951040001</v>
          </cell>
          <cell r="J25">
            <v>0</v>
          </cell>
          <cell r="K25">
            <v>-36428.571465000001</v>
          </cell>
          <cell r="L25">
            <v>-44210.475758496003</v>
          </cell>
          <cell r="O25">
            <v>-1976.4428591190001</v>
          </cell>
          <cell r="Q25">
            <v>-20591.428592020002</v>
          </cell>
          <cell r="W25">
            <v>12470.129938351</v>
          </cell>
          <cell r="AA25">
            <v>-119853.71398607999</v>
          </cell>
          <cell r="AB25">
            <v>-140055.32536414699</v>
          </cell>
          <cell r="AC25">
            <v>-20675.7757102</v>
          </cell>
        </row>
        <row r="26">
          <cell r="D26" t="str">
            <v>HEA_0808_L2</v>
          </cell>
          <cell r="E26">
            <v>10141.847874999999</v>
          </cell>
          <cell r="G26">
            <v>22875.026346999999</v>
          </cell>
          <cell r="I26">
            <v>-8.61E-4</v>
          </cell>
          <cell r="K26">
            <v>-9.0011349999999997</v>
          </cell>
          <cell r="M26">
            <v>-6.9899999999999997E-4</v>
          </cell>
          <cell r="O26">
            <v>-2685.1722869999999</v>
          </cell>
          <cell r="Q26">
            <v>-1.062E-3</v>
          </cell>
          <cell r="S26">
            <v>-2.99E-4</v>
          </cell>
          <cell r="U26">
            <v>2.9079739999999998</v>
          </cell>
          <cell r="W26">
            <v>3.7373000000000003E-2</v>
          </cell>
          <cell r="Y26">
            <v>-3.0299999999999999E-4</v>
          </cell>
          <cell r="AA26">
            <v>-10653.734481</v>
          </cell>
          <cell r="AC26">
            <v>611.78730800000005</v>
          </cell>
        </row>
        <row r="27">
          <cell r="D27" t="str">
            <v>Neurovascular</v>
          </cell>
          <cell r="E27">
            <v>23807328.855456099</v>
          </cell>
          <cell r="F27">
            <v>25887798.9580198</v>
          </cell>
          <cell r="G27">
            <v>9381791.8100004606</v>
          </cell>
          <cell r="H27">
            <v>10761512.264824901</v>
          </cell>
          <cell r="I27">
            <v>956675.11428538896</v>
          </cell>
          <cell r="J27">
            <v>995723.39118315303</v>
          </cell>
          <cell r="K27">
            <v>1299850.7714194199</v>
          </cell>
          <cell r="L27">
            <v>1252890.7139629601</v>
          </cell>
          <cell r="M27">
            <v>412249.066664165</v>
          </cell>
          <cell r="N27">
            <v>422681.02185199503</v>
          </cell>
          <cell r="O27">
            <v>946421.885712708</v>
          </cell>
          <cell r="P27">
            <v>802887.93848174496</v>
          </cell>
          <cell r="Q27">
            <v>1247147.72857257</v>
          </cell>
          <cell r="R27">
            <v>1268580.5191063599</v>
          </cell>
          <cell r="S27">
            <v>376172.72726890002</v>
          </cell>
          <cell r="T27">
            <v>257018.48917763701</v>
          </cell>
          <cell r="U27">
            <v>583368.02417256997</v>
          </cell>
          <cell r="V27">
            <v>535604.91507176997</v>
          </cell>
          <cell r="W27">
            <v>1033874.77012507</v>
          </cell>
          <cell r="X27">
            <v>1165651.5028319899</v>
          </cell>
          <cell r="Y27">
            <v>355454.41121531703</v>
          </cell>
          <cell r="Z27">
            <v>415477.04382053198</v>
          </cell>
          <cell r="AA27">
            <v>1044598.85714304</v>
          </cell>
          <cell r="AB27">
            <v>1245207.6008298299</v>
          </cell>
          <cell r="AC27">
            <v>6169723.6888765199</v>
          </cell>
          <cell r="AD27">
            <v>6764563.5568768997</v>
          </cell>
        </row>
        <row r="28">
          <cell r="D28" t="str">
            <v>Catheters</v>
          </cell>
          <cell r="E28">
            <v>3722182.67481738</v>
          </cell>
          <cell r="F28">
            <v>4246148.6752989599</v>
          </cell>
          <cell r="G28">
            <v>1416164.5</v>
          </cell>
          <cell r="H28">
            <v>1828487.14</v>
          </cell>
          <cell r="I28">
            <v>123681.671552253</v>
          </cell>
          <cell r="J28">
            <v>127957.910270844</v>
          </cell>
          <cell r="K28">
            <v>250448.92882187699</v>
          </cell>
          <cell r="L28">
            <v>262263.86169079202</v>
          </cell>
          <cell r="M28">
            <v>149984.25029996899</v>
          </cell>
          <cell r="N28">
            <v>126842.366667018</v>
          </cell>
          <cell r="O28">
            <v>194204.51447991899</v>
          </cell>
          <cell r="P28">
            <v>219428.57164800001</v>
          </cell>
          <cell r="Q28">
            <v>232754.32880418299</v>
          </cell>
          <cell r="R28">
            <v>263033.100263033</v>
          </cell>
          <cell r="S28">
            <v>72650.00007265</v>
          </cell>
          <cell r="T28">
            <v>55265.454600728997</v>
          </cell>
          <cell r="U28">
            <v>157029.98187756</v>
          </cell>
          <cell r="V28">
            <v>127745.25151695</v>
          </cell>
          <cell r="W28">
            <v>82794.974123206994</v>
          </cell>
          <cell r="X28">
            <v>96544.653072000001</v>
          </cell>
          <cell r="Y28">
            <v>69112.196316971997</v>
          </cell>
          <cell r="Z28">
            <v>73473.831834498997</v>
          </cell>
          <cell r="AA28">
            <v>153957.78818653399</v>
          </cell>
          <cell r="AB28">
            <v>247892.88212313599</v>
          </cell>
          <cell r="AC28">
            <v>819399.54028226004</v>
          </cell>
          <cell r="AD28">
            <v>817213.65161196003</v>
          </cell>
        </row>
        <row r="29">
          <cell r="D29" t="str">
            <v>Guidewires</v>
          </cell>
          <cell r="E29">
            <v>3625177.4514521998</v>
          </cell>
          <cell r="F29">
            <v>3748364.3741049799</v>
          </cell>
          <cell r="G29">
            <v>1927728.65</v>
          </cell>
          <cell r="H29">
            <v>2215188.9999999902</v>
          </cell>
          <cell r="I29">
            <v>122876.285837162</v>
          </cell>
          <cell r="J29">
            <v>101348.892958535</v>
          </cell>
          <cell r="K29">
            <v>306923.08602120902</v>
          </cell>
          <cell r="L29">
            <v>255366.59511251</v>
          </cell>
          <cell r="M29">
            <v>104033.983541401</v>
          </cell>
          <cell r="N29">
            <v>84154.699534992993</v>
          </cell>
          <cell r="O29">
            <v>175154.04303229699</v>
          </cell>
          <cell r="P29">
            <v>130285.71441601501</v>
          </cell>
          <cell r="Q29">
            <v>151968.62872339701</v>
          </cell>
          <cell r="R29">
            <v>175276.771603848</v>
          </cell>
          <cell r="S29">
            <v>70386.363706749995</v>
          </cell>
          <cell r="T29">
            <v>54458.181872640002</v>
          </cell>
          <cell r="U29">
            <v>99583.754996720003</v>
          </cell>
          <cell r="V29">
            <v>78981.446572949993</v>
          </cell>
          <cell r="W29">
            <v>165012.797458227</v>
          </cell>
          <cell r="X29">
            <v>127847.72681599999</v>
          </cell>
          <cell r="Y29">
            <v>82265.261748054996</v>
          </cell>
          <cell r="Z29">
            <v>64640.186967619004</v>
          </cell>
          <cell r="AA29">
            <v>99897.628321683995</v>
          </cell>
          <cell r="AB29">
            <v>132336.791097729</v>
          </cell>
          <cell r="AC29">
            <v>319346.96806530003</v>
          </cell>
          <cell r="AD29">
            <v>328478.36715215998</v>
          </cell>
        </row>
        <row r="30">
          <cell r="D30" t="str">
            <v>Detachable Coils</v>
          </cell>
          <cell r="E30">
            <v>12258921.504277799</v>
          </cell>
          <cell r="F30">
            <v>13290054.3189003</v>
          </cell>
          <cell r="G30">
            <v>3547850.6</v>
          </cell>
          <cell r="H30">
            <v>3984653.1296310001</v>
          </cell>
          <cell r="I30">
            <v>577495.05772035196</v>
          </cell>
          <cell r="J30">
            <v>591431.16976737406</v>
          </cell>
          <cell r="K30">
            <v>500901.32907233102</v>
          </cell>
          <cell r="L30">
            <v>508771.12807601399</v>
          </cell>
          <cell r="M30">
            <v>152555.83363844501</v>
          </cell>
          <cell r="N30">
            <v>191030.622275378</v>
          </cell>
          <cell r="O30">
            <v>502540.92907397001</v>
          </cell>
          <cell r="P30">
            <v>365947.93804481899</v>
          </cell>
          <cell r="Q30">
            <v>805316.14366245898</v>
          </cell>
          <cell r="R30">
            <v>728988.57215758902</v>
          </cell>
          <cell r="S30">
            <v>166954.5456215</v>
          </cell>
          <cell r="T30">
            <v>105483.94357156599</v>
          </cell>
          <cell r="U30">
            <v>285745.10368167999</v>
          </cell>
          <cell r="V30">
            <v>286897.21740654</v>
          </cell>
          <cell r="W30">
            <v>240797.310588358</v>
          </cell>
          <cell r="X30">
            <v>231442.160059994</v>
          </cell>
          <cell r="Y30">
            <v>174030.42069997199</v>
          </cell>
          <cell r="Z30">
            <v>249845.79464013901</v>
          </cell>
          <cell r="AA30">
            <v>632073.97556267201</v>
          </cell>
          <cell r="AB30">
            <v>752308.03926207498</v>
          </cell>
          <cell r="AC30">
            <v>4672660.2549561504</v>
          </cell>
          <cell r="AD30">
            <v>5293254.6040078197</v>
          </cell>
        </row>
        <row r="31">
          <cell r="D31" t="str">
            <v>Accessories</v>
          </cell>
          <cell r="E31">
            <v>233335.504943012</v>
          </cell>
          <cell r="F31">
            <v>197740.201786152</v>
          </cell>
          <cell r="G31">
            <v>84658.79</v>
          </cell>
          <cell r="H31">
            <v>44607.105209000001</v>
          </cell>
          <cell r="I31">
            <v>12655.457155513001</v>
          </cell>
          <cell r="J31">
            <v>15498.308586927</v>
          </cell>
          <cell r="K31">
            <v>26361.714312076001</v>
          </cell>
          <cell r="L31">
            <v>23522.352023521998</v>
          </cell>
          <cell r="M31">
            <v>1041.6666687500001</v>
          </cell>
          <cell r="N31">
            <v>2071.666670827</v>
          </cell>
          <cell r="O31">
            <v>13847.957156705001</v>
          </cell>
          <cell r="P31">
            <v>12488.571441059999</v>
          </cell>
          <cell r="Q31">
            <v>4603.3714331749998</v>
          </cell>
          <cell r="R31">
            <v>5145.3142908600003</v>
          </cell>
          <cell r="S31">
            <v>2454.5454570000002</v>
          </cell>
          <cell r="T31">
            <v>1810.90909272</v>
          </cell>
          <cell r="U31">
            <v>0.64249743000000004</v>
          </cell>
          <cell r="W31">
            <v>7740.3863008990002</v>
          </cell>
          <cell r="X31">
            <v>9780.380384</v>
          </cell>
          <cell r="Y31">
            <v>7403.5420619979996</v>
          </cell>
          <cell r="Z31">
            <v>5391.5887893600002</v>
          </cell>
          <cell r="AA31">
            <v>10881.771401366999</v>
          </cell>
          <cell r="AB31">
            <v>19135.122237875999</v>
          </cell>
          <cell r="AC31">
            <v>61685.660498099998</v>
          </cell>
          <cell r="AD31">
            <v>58288.88306</v>
          </cell>
        </row>
        <row r="32">
          <cell r="D32" t="str">
            <v>Revascularization</v>
          </cell>
          <cell r="E32">
            <v>4176276.5142078199</v>
          </cell>
          <cell r="F32">
            <v>4589757.1890521096</v>
          </cell>
          <cell r="G32">
            <v>2405389.25</v>
          </cell>
          <cell r="H32">
            <v>2688575.8899849998</v>
          </cell>
          <cell r="I32">
            <v>132382.414418097</v>
          </cell>
          <cell r="J32">
            <v>159487.10959947301</v>
          </cell>
          <cell r="K32">
            <v>259930.00025993001</v>
          </cell>
          <cell r="L32">
            <v>247177.25281862001</v>
          </cell>
          <cell r="M32">
            <v>4633.3333425999999</v>
          </cell>
          <cell r="N32">
            <v>18581.66670378</v>
          </cell>
          <cell r="O32">
            <v>68786.457211643996</v>
          </cell>
          <cell r="P32">
            <v>74737.142931851005</v>
          </cell>
          <cell r="Q32">
            <v>78928.571507500004</v>
          </cell>
          <cell r="R32">
            <v>96136.760791036999</v>
          </cell>
          <cell r="S32">
            <v>63727.272791000003</v>
          </cell>
          <cell r="T32">
            <v>40000.000039981998</v>
          </cell>
          <cell r="U32">
            <v>41006.207641180001</v>
          </cell>
          <cell r="V32">
            <v>41980.999575330003</v>
          </cell>
          <cell r="W32">
            <v>564326.038932845</v>
          </cell>
          <cell r="X32">
            <v>700036.58249999594</v>
          </cell>
          <cell r="Y32">
            <v>22642.99067232</v>
          </cell>
          <cell r="Z32">
            <v>22125.641588916002</v>
          </cell>
          <cell r="AA32">
            <v>264653.78219550801</v>
          </cell>
          <cell r="AB32">
            <v>233590.091473162</v>
          </cell>
          <cell r="AC32">
            <v>269870.19523519999</v>
          </cell>
          <cell r="AD32">
            <v>267328.051044969</v>
          </cell>
        </row>
        <row r="33">
          <cell r="D33" t="str">
            <v>OTHER ACCRUALS/ADJ</v>
          </cell>
          <cell r="E33">
            <v>-231886.56185815201</v>
          </cell>
          <cell r="F33">
            <v>-184265.801122643</v>
          </cell>
          <cell r="G33">
            <v>-14718.893176531999</v>
          </cell>
          <cell r="I33">
            <v>-12415.771440987</v>
          </cell>
          <cell r="J33">
            <v>0</v>
          </cell>
          <cell r="K33">
            <v>-44714.285758999999</v>
          </cell>
          <cell r="L33">
            <v>-44210.475758496003</v>
          </cell>
          <cell r="O33">
            <v>-8112.0142938259996</v>
          </cell>
          <cell r="Q33">
            <v>-26423.314312138002</v>
          </cell>
          <cell r="W33">
            <v>-26796.767874458001</v>
          </cell>
          <cell r="AA33">
            <v>-124854.85683072</v>
          </cell>
          <cell r="AB33">
            <v>-140055.32536414699</v>
          </cell>
          <cell r="AC33">
            <v>26149.341829509998</v>
          </cell>
        </row>
        <row r="34">
          <cell r="D34" t="str">
            <v>HEA_0808_L2</v>
          </cell>
          <cell r="E34">
            <v>23321.767616000001</v>
          </cell>
          <cell r="G34">
            <v>14718.913177</v>
          </cell>
          <cell r="I34">
            <v>-9.5699999999999995E-4</v>
          </cell>
          <cell r="K34">
            <v>-1.3090000000000001E-3</v>
          </cell>
          <cell r="M34">
            <v>-8.2700000000000004E-4</v>
          </cell>
          <cell r="O34">
            <v>-9.4799999999999995E-4</v>
          </cell>
          <cell r="Q34">
            <v>-1.2459999999999999E-3</v>
          </cell>
          <cell r="S34">
            <v>-3.8000000000000002E-4</v>
          </cell>
          <cell r="U34">
            <v>2.3334779999999999</v>
          </cell>
          <cell r="W34">
            <v>3.0596000000000002E-2</v>
          </cell>
          <cell r="Y34">
            <v>-2.8400000000000002E-4</v>
          </cell>
          <cell r="AA34">
            <v>7988.7683059999999</v>
          </cell>
          <cell r="AC34">
            <v>611.72801000000004</v>
          </cell>
        </row>
        <row r="35">
          <cell r="D35" t="str">
            <v>Neurovascular</v>
          </cell>
          <cell r="E35">
            <v>28210734.750170901</v>
          </cell>
          <cell r="F35">
            <v>27828104.48725</v>
          </cell>
          <cell r="G35">
            <v>11347904.980000099</v>
          </cell>
          <cell r="H35">
            <v>10662433.1826999</v>
          </cell>
          <cell r="I35">
            <v>976505.28570679098</v>
          </cell>
          <cell r="J35">
            <v>1025895.42214748</v>
          </cell>
          <cell r="K35">
            <v>1332397.8714236999</v>
          </cell>
          <cell r="L35">
            <v>1447482.81995005</v>
          </cell>
          <cell r="M35">
            <v>450141.899997284</v>
          </cell>
          <cell r="N35">
            <v>473507.400438632</v>
          </cell>
          <cell r="O35">
            <v>948363.88571576902</v>
          </cell>
          <cell r="P35">
            <v>869028.28047047195</v>
          </cell>
          <cell r="Q35">
            <v>1361762.1142804699</v>
          </cell>
          <cell r="R35">
            <v>1352245.8299235399</v>
          </cell>
          <cell r="S35">
            <v>358850.00908175902</v>
          </cell>
          <cell r="T35">
            <v>355500.17883245501</v>
          </cell>
          <cell r="U35">
            <v>589714.89333475998</v>
          </cell>
          <cell r="V35">
            <v>537213.33780472004</v>
          </cell>
          <cell r="W35">
            <v>1596764.1390933299</v>
          </cell>
          <cell r="X35">
            <v>1364480.1938720001</v>
          </cell>
          <cell r="Y35">
            <v>443989.32710399502</v>
          </cell>
          <cell r="Z35">
            <v>455572.33779710199</v>
          </cell>
          <cell r="AA35">
            <v>1341407.9999921201</v>
          </cell>
          <cell r="AB35">
            <v>1512390.5361047101</v>
          </cell>
          <cell r="AC35">
            <v>7462932.3444408104</v>
          </cell>
          <cell r="AD35">
            <v>7772354.9672088698</v>
          </cell>
        </row>
        <row r="36">
          <cell r="D36" t="str">
            <v>Catheters</v>
          </cell>
          <cell r="E36">
            <v>4479334.81947017</v>
          </cell>
          <cell r="F36">
            <v>4379887.77138313</v>
          </cell>
          <cell r="G36">
            <v>1744341.27</v>
          </cell>
          <cell r="H36">
            <v>1821855.8900000099</v>
          </cell>
          <cell r="I36">
            <v>116865.185831151</v>
          </cell>
          <cell r="J36">
            <v>131835.42270329301</v>
          </cell>
          <cell r="K36">
            <v>318473.71460418799</v>
          </cell>
          <cell r="L36">
            <v>301605.34887299099</v>
          </cell>
          <cell r="M36">
            <v>132800.41693226801</v>
          </cell>
          <cell r="N36">
            <v>142347.796896396</v>
          </cell>
          <cell r="O36">
            <v>195803.15733866001</v>
          </cell>
          <cell r="P36">
            <v>226285.71451200001</v>
          </cell>
          <cell r="Q36">
            <v>270699.35741355602</v>
          </cell>
          <cell r="R36">
            <v>202250.40020220701</v>
          </cell>
          <cell r="S36">
            <v>81418.181899599993</v>
          </cell>
          <cell r="T36">
            <v>70029.090979119996</v>
          </cell>
          <cell r="U36">
            <v>144023.36640423001</v>
          </cell>
          <cell r="V36">
            <v>128128.87081579999</v>
          </cell>
          <cell r="W36">
            <v>142130.97383099</v>
          </cell>
          <cell r="X36">
            <v>96544.653072000001</v>
          </cell>
          <cell r="Y36">
            <v>101738.71970755899</v>
          </cell>
          <cell r="Z36">
            <v>88941.121566489004</v>
          </cell>
          <cell r="AA36">
            <v>203916.63377592299</v>
          </cell>
          <cell r="AB36">
            <v>300082.83764978702</v>
          </cell>
          <cell r="AC36">
            <v>1027123.8417320499</v>
          </cell>
          <cell r="AD36">
            <v>869980.62411304098</v>
          </cell>
        </row>
        <row r="37">
          <cell r="D37" t="str">
            <v>Guidewires</v>
          </cell>
          <cell r="E37">
            <v>4354952.94758901</v>
          </cell>
          <cell r="F37">
            <v>3831245.11463403</v>
          </cell>
          <cell r="G37">
            <v>2477754.67</v>
          </cell>
          <cell r="H37">
            <v>2156275</v>
          </cell>
          <cell r="I37">
            <v>125960.00012596</v>
          </cell>
          <cell r="J37">
            <v>104420.07153299201</v>
          </cell>
          <cell r="K37">
            <v>315912.04317305499</v>
          </cell>
          <cell r="L37">
            <v>293671.45229368599</v>
          </cell>
          <cell r="M37">
            <v>122697.316912061</v>
          </cell>
          <cell r="N37">
            <v>94900.281879767004</v>
          </cell>
          <cell r="O37">
            <v>158105.12872953399</v>
          </cell>
          <cell r="P37">
            <v>142500.00014248601</v>
          </cell>
          <cell r="Q37">
            <v>174816.54303195901</v>
          </cell>
          <cell r="R37">
            <v>134678.14299180699</v>
          </cell>
          <cell r="S37">
            <v>75650.000075649994</v>
          </cell>
          <cell r="T37">
            <v>68498.181886698003</v>
          </cell>
          <cell r="U37">
            <v>98642.936260009999</v>
          </cell>
          <cell r="V37">
            <v>79218.628124220006</v>
          </cell>
          <cell r="W37">
            <v>244892.69406889199</v>
          </cell>
          <cell r="X37">
            <v>159809.65852000299</v>
          </cell>
          <cell r="Y37">
            <v>87314.953340880005</v>
          </cell>
          <cell r="Z37">
            <v>78248.598193430997</v>
          </cell>
          <cell r="AA37">
            <v>123577.696833913</v>
          </cell>
          <cell r="AB37">
            <v>160195.66828522499</v>
          </cell>
          <cell r="AC37">
            <v>349628.96503710002</v>
          </cell>
          <cell r="AD37">
            <v>358829.43078371999</v>
          </cell>
        </row>
        <row r="38">
          <cell r="D38" t="str">
            <v>Detachable Coils</v>
          </cell>
          <cell r="E38">
            <v>14327385.8994746</v>
          </cell>
          <cell r="F38">
            <v>14808042.281845501</v>
          </cell>
          <cell r="G38">
            <v>4038193.91</v>
          </cell>
          <cell r="H38">
            <v>3910157.3774739802</v>
          </cell>
          <cell r="I38">
            <v>637477.00063747703</v>
          </cell>
          <cell r="J38">
            <v>609351.92129516602</v>
          </cell>
          <cell r="K38">
            <v>507289.75765014702</v>
          </cell>
          <cell r="L38">
            <v>585107.33294482203</v>
          </cell>
          <cell r="M38">
            <v>166044.16699875501</v>
          </cell>
          <cell r="N38">
            <v>214217.65495171901</v>
          </cell>
          <cell r="O38">
            <v>505055.95764791302</v>
          </cell>
          <cell r="P38">
            <v>402668.28000409697</v>
          </cell>
          <cell r="Q38">
            <v>816707.87224527996</v>
          </cell>
          <cell r="R38">
            <v>937675.71522334695</v>
          </cell>
          <cell r="S38">
            <v>149218.18196740001</v>
          </cell>
          <cell r="T38">
            <v>157918.36045304601</v>
          </cell>
          <cell r="U38">
            <v>266259.37245825003</v>
          </cell>
          <cell r="V38">
            <v>287758.77062698</v>
          </cell>
          <cell r="W38">
            <v>348292.23859245301</v>
          </cell>
          <cell r="X38">
            <v>370307.45609599701</v>
          </cell>
          <cell r="Y38">
            <v>188404.73846848099</v>
          </cell>
          <cell r="Z38">
            <v>253645.79464390699</v>
          </cell>
          <cell r="AA38">
            <v>1008535.49462152</v>
          </cell>
          <cell r="AB38">
            <v>915705.54559643997</v>
          </cell>
          <cell r="AC38">
            <v>5695907.2081869999</v>
          </cell>
          <cell r="AD38">
            <v>6163528.0725360196</v>
          </cell>
        </row>
        <row r="39">
          <cell r="D39" t="str">
            <v>Accessories</v>
          </cell>
          <cell r="E39">
            <v>257050.92038316801</v>
          </cell>
          <cell r="F39">
            <v>211897.12264340799</v>
          </cell>
          <cell r="G39">
            <v>89471.18</v>
          </cell>
          <cell r="H39">
            <v>36275.605239999997</v>
          </cell>
          <cell r="I39">
            <v>13279.771441851</v>
          </cell>
          <cell r="J39">
            <v>15967.954301682001</v>
          </cell>
          <cell r="K39">
            <v>20587.671449158999</v>
          </cell>
          <cell r="L39">
            <v>27050.807027051</v>
          </cell>
          <cell r="M39">
            <v>3358.3333400500001</v>
          </cell>
          <cell r="N39">
            <v>2331.6666713300001</v>
          </cell>
          <cell r="O39">
            <v>10385.228581814001</v>
          </cell>
          <cell r="P39">
            <v>12622.85715548</v>
          </cell>
          <cell r="Q39">
            <v>8484.4285799129993</v>
          </cell>
          <cell r="R39">
            <v>3950.1428610930002</v>
          </cell>
          <cell r="S39">
            <v>3454.5454580000001</v>
          </cell>
          <cell r="T39">
            <v>3748.1818219299998</v>
          </cell>
          <cell r="U39">
            <v>1336.2813215199999</v>
          </cell>
          <cell r="W39">
            <v>12817.816604486999</v>
          </cell>
          <cell r="X39">
            <v>9780.380384</v>
          </cell>
          <cell r="Y39">
            <v>4137.1308444309998</v>
          </cell>
          <cell r="Z39">
            <v>6526.1682295199998</v>
          </cell>
          <cell r="AA39">
            <v>17803.039955492</v>
          </cell>
          <cell r="AB39">
            <v>23164.265999232</v>
          </cell>
          <cell r="AC39">
            <v>71935.492806449998</v>
          </cell>
          <cell r="AD39">
            <v>70479.092952089995</v>
          </cell>
        </row>
        <row r="40">
          <cell r="D40" t="str">
            <v>Revascularization</v>
          </cell>
          <cell r="E40">
            <v>5131341.0319878496</v>
          </cell>
          <cell r="F40">
            <v>4810783.3292214395</v>
          </cell>
          <cell r="G40">
            <v>2995945.63</v>
          </cell>
          <cell r="H40">
            <v>2737869.3099859902</v>
          </cell>
          <cell r="I40">
            <v>92992.885807279003</v>
          </cell>
          <cell r="J40">
            <v>164320.05231434901</v>
          </cell>
          <cell r="K40">
            <v>216724.128788153</v>
          </cell>
          <cell r="L40">
            <v>284258.354570002</v>
          </cell>
          <cell r="M40">
            <v>25241.666717150001</v>
          </cell>
          <cell r="N40">
            <v>19710.00003942</v>
          </cell>
          <cell r="O40">
            <v>81316.814367030995</v>
          </cell>
          <cell r="P40">
            <v>84951.428656409</v>
          </cell>
          <cell r="Q40">
            <v>97249.885811536005</v>
          </cell>
          <cell r="R40">
            <v>73691.428645091</v>
          </cell>
          <cell r="S40">
            <v>52590.909143500001</v>
          </cell>
          <cell r="T40">
            <v>55306.363691660998</v>
          </cell>
          <cell r="U40">
            <v>79450.578029750002</v>
          </cell>
          <cell r="V40">
            <v>42107.068237719999</v>
          </cell>
          <cell r="W40">
            <v>861283.00086034206</v>
          </cell>
          <cell r="X40">
            <v>728038.04580000101</v>
          </cell>
          <cell r="Y40">
            <v>62393.785096644002</v>
          </cell>
          <cell r="Z40">
            <v>28210.655163755</v>
          </cell>
          <cell r="AA40">
            <v>223173.55944206601</v>
          </cell>
          <cell r="AB40">
            <v>282782.87529304199</v>
          </cell>
          <cell r="AC40">
            <v>342978.18792439997</v>
          </cell>
          <cell r="AD40">
            <v>309537.74682399898</v>
          </cell>
        </row>
        <row r="41">
          <cell r="D41" t="str">
            <v>OTHER ACCRUALS/ADJ</v>
          </cell>
          <cell r="E41">
            <v>-290370.92400489002</v>
          </cell>
          <cell r="F41">
            <v>-213751.132477507</v>
          </cell>
          <cell r="G41">
            <v>-26218.898869818</v>
          </cell>
          <cell r="I41">
            <v>-10069.557152927</v>
          </cell>
          <cell r="J41">
            <v>0</v>
          </cell>
          <cell r="K41">
            <v>-46571.428617999998</v>
          </cell>
          <cell r="L41">
            <v>-44210.475758496003</v>
          </cell>
          <cell r="O41">
            <v>-753.82857218200002</v>
          </cell>
          <cell r="Q41">
            <v>-6195.9714347669997</v>
          </cell>
          <cell r="S41">
            <v>-3481.8090943910001</v>
          </cell>
          <cell r="W41">
            <v>-12648.127004825001</v>
          </cell>
          <cell r="AA41">
            <v>-157455.42817778999</v>
          </cell>
          <cell r="AB41">
            <v>-169540.65671901099</v>
          </cell>
          <cell r="AC41">
            <v>-26975.875080189999</v>
          </cell>
        </row>
        <row r="42">
          <cell r="D42" t="str">
            <v>HEA_0808_L2</v>
          </cell>
          <cell r="E42">
            <v>-48959.944729000003</v>
          </cell>
          <cell r="G42">
            <v>28417.218870000001</v>
          </cell>
          <cell r="I42">
            <v>-9.8400000000000007E-4</v>
          </cell>
          <cell r="K42">
            <v>-18.015623000000001</v>
          </cell>
          <cell r="M42">
            <v>-9.0300000000000005E-4</v>
          </cell>
          <cell r="O42">
            <v>-1548.572377</v>
          </cell>
          <cell r="Q42">
            <v>-1.3669999999999999E-3</v>
          </cell>
          <cell r="S42">
            <v>-3.68E-4</v>
          </cell>
          <cell r="U42">
            <v>2.3588610000000001</v>
          </cell>
          <cell r="W42">
            <v>-4.457859</v>
          </cell>
          <cell r="Y42">
            <v>-3.5399999999999999E-4</v>
          </cell>
          <cell r="AA42">
            <v>-78142.996459000002</v>
          </cell>
          <cell r="AC42">
            <v>2334.5238340000001</v>
          </cell>
        </row>
        <row r="44">
          <cell r="D44" t="str">
            <v>Neurovascular</v>
          </cell>
          <cell r="E44">
            <v>25139511.8048371</v>
          </cell>
          <cell r="F44">
            <v>26766901.452653501</v>
          </cell>
          <cell r="G44">
            <v>10179767.6299995</v>
          </cell>
          <cell r="H44">
            <v>10949019.977556899</v>
          </cell>
          <cell r="I44">
            <v>854529.61428424495</v>
          </cell>
          <cell r="J44">
            <v>942675.89830536104</v>
          </cell>
          <cell r="K44">
            <v>1159923.7571407801</v>
          </cell>
          <cell r="L44">
            <v>1272309.99036383</v>
          </cell>
          <cell r="M44">
            <v>459575.99999515299</v>
          </cell>
          <cell r="N44">
            <v>531971.33124709304</v>
          </cell>
          <cell r="O44">
            <v>1110763.7857200401</v>
          </cell>
          <cell r="P44">
            <v>925819.03270674695</v>
          </cell>
          <cell r="Q44">
            <v>1173567.9999955599</v>
          </cell>
          <cell r="R44">
            <v>1231727.03576608</v>
          </cell>
          <cell r="S44">
            <v>228018.18181420001</v>
          </cell>
          <cell r="T44">
            <v>200142.72747288799</v>
          </cell>
          <cell r="U44">
            <v>665162.94417089003</v>
          </cell>
          <cell r="V44">
            <v>555321.61055746302</v>
          </cell>
          <cell r="W44">
            <v>1468753.40410146</v>
          </cell>
          <cell r="X44">
            <v>1433696.882892</v>
          </cell>
          <cell r="Y44">
            <v>516406.23364498501</v>
          </cell>
          <cell r="Z44">
            <v>456646.72936143901</v>
          </cell>
          <cell r="AA44">
            <v>1133561.1428612999</v>
          </cell>
          <cell r="AB44">
            <v>1111663.2297922401</v>
          </cell>
          <cell r="AC44">
            <v>6189481.1111089997</v>
          </cell>
          <cell r="AD44">
            <v>7155907.0066314302</v>
          </cell>
        </row>
        <row r="45">
          <cell r="D45" t="str">
            <v>Catheters</v>
          </cell>
          <cell r="E45">
            <v>3984741.9569025598</v>
          </cell>
          <cell r="F45">
            <v>4159446.2598613701</v>
          </cell>
          <cell r="G45">
            <v>1532998.31</v>
          </cell>
          <cell r="H45">
            <v>1770924.44</v>
          </cell>
          <cell r="I45">
            <v>120910.128692339</v>
          </cell>
          <cell r="J45">
            <v>128961.234414661</v>
          </cell>
          <cell r="K45">
            <v>229262.22880069099</v>
          </cell>
          <cell r="L45">
            <v>245840.41253154099</v>
          </cell>
          <cell r="M45">
            <v>110082.25022016501</v>
          </cell>
          <cell r="N45">
            <v>137266.267882883</v>
          </cell>
          <cell r="O45">
            <v>196755.57162532699</v>
          </cell>
          <cell r="P45">
            <v>185142.85732801401</v>
          </cell>
          <cell r="Q45">
            <v>250753.557393611</v>
          </cell>
          <cell r="R45">
            <v>260881.500260867</v>
          </cell>
          <cell r="S45">
            <v>47763.636411400003</v>
          </cell>
          <cell r="T45">
            <v>48989.090958061999</v>
          </cell>
          <cell r="U45">
            <v>145722.38794145</v>
          </cell>
          <cell r="V45">
            <v>130674.08230158</v>
          </cell>
          <cell r="W45">
            <v>102843.34395437301</v>
          </cell>
          <cell r="X45">
            <v>95534.404200000004</v>
          </cell>
          <cell r="Y45">
            <v>90808.317829656007</v>
          </cell>
          <cell r="Z45">
            <v>81207.476700479994</v>
          </cell>
          <cell r="AA45">
            <v>345497.816279113</v>
          </cell>
          <cell r="AB45">
            <v>221799.38961691901</v>
          </cell>
          <cell r="AC45">
            <v>811344.40775443998</v>
          </cell>
          <cell r="AD45">
            <v>852225.10366636899</v>
          </cell>
        </row>
        <row r="46">
          <cell r="D46" t="str">
            <v>Guidewires</v>
          </cell>
          <cell r="E46">
            <v>4068377.1818793602</v>
          </cell>
          <cell r="F46">
            <v>3730714.5548797301</v>
          </cell>
          <cell r="G46">
            <v>2333460.4300000002</v>
          </cell>
          <cell r="H46">
            <v>2112160</v>
          </cell>
          <cell r="I46">
            <v>139154.057282011</v>
          </cell>
          <cell r="J46">
            <v>103496.00010351</v>
          </cell>
          <cell r="K46">
            <v>282332.32885376102</v>
          </cell>
          <cell r="L46">
            <v>257675.45340051799</v>
          </cell>
          <cell r="M46">
            <v>115178.33356369</v>
          </cell>
          <cell r="N46">
            <v>94795.718499591007</v>
          </cell>
          <cell r="O46">
            <v>150462.471579034</v>
          </cell>
          <cell r="P46">
            <v>130285.714416014</v>
          </cell>
          <cell r="Q46">
            <v>151869.78586615599</v>
          </cell>
          <cell r="R46">
            <v>174886.40017490101</v>
          </cell>
          <cell r="S46">
            <v>64500.000064499996</v>
          </cell>
          <cell r="T46">
            <v>53351.818235179002</v>
          </cell>
          <cell r="U46">
            <v>100343.50779103</v>
          </cell>
          <cell r="V46">
            <v>78496.597679019993</v>
          </cell>
          <cell r="W46">
            <v>200542.049700851</v>
          </cell>
          <cell r="X46">
            <v>175790.624371999</v>
          </cell>
          <cell r="Y46">
            <v>89454.467361282994</v>
          </cell>
          <cell r="Z46">
            <v>71443.925290800005</v>
          </cell>
          <cell r="AA46">
            <v>116772.77113664</v>
          </cell>
          <cell r="AB46">
            <v>118406.227589699</v>
          </cell>
          <cell r="AC46">
            <v>324306.97868041001</v>
          </cell>
          <cell r="AD46">
            <v>359926.07511849998</v>
          </cell>
        </row>
        <row r="47">
          <cell r="D47" t="str">
            <v>Pushable/Injectable</v>
          </cell>
          <cell r="E47">
            <v>772.88571505899995</v>
          </cell>
          <cell r="I47">
            <v>772.88571505899995</v>
          </cell>
        </row>
        <row r="48">
          <cell r="D48" t="str">
            <v>Detachable Coils</v>
          </cell>
          <cell r="E48">
            <v>12303909.2938454</v>
          </cell>
          <cell r="F48">
            <v>14159486.2953617</v>
          </cell>
          <cell r="G48">
            <v>3455227.67</v>
          </cell>
          <cell r="H48">
            <v>4292655.3022869304</v>
          </cell>
          <cell r="I48">
            <v>539488.02911091701</v>
          </cell>
          <cell r="J48">
            <v>562732.97427684697</v>
          </cell>
          <cell r="K48">
            <v>451460.414737174</v>
          </cell>
          <cell r="L48">
            <v>519257.31160395697</v>
          </cell>
          <cell r="M48">
            <v>222410.417111488</v>
          </cell>
          <cell r="N48">
            <v>261059.34478523501</v>
          </cell>
          <cell r="O48">
            <v>640647.95778350497</v>
          </cell>
          <cell r="P48">
            <v>551946.17518998904</v>
          </cell>
          <cell r="Q48">
            <v>697497.22926892596</v>
          </cell>
          <cell r="R48">
            <v>716712.85785966995</v>
          </cell>
          <cell r="S48">
            <v>112845.4546583</v>
          </cell>
          <cell r="T48">
            <v>62223.636425860001</v>
          </cell>
          <cell r="U48">
            <v>298413.54717436997</v>
          </cell>
          <cell r="V48">
            <v>295287.82051066001</v>
          </cell>
          <cell r="W48">
            <v>323667.29056586098</v>
          </cell>
          <cell r="X48">
            <v>368550.50153600198</v>
          </cell>
          <cell r="Y48">
            <v>271078.71984303102</v>
          </cell>
          <cell r="Z48">
            <v>253448.59835775901</v>
          </cell>
          <cell r="AA48">
            <v>553630.59290163696</v>
          </cell>
          <cell r="AB48">
            <v>670618.79969486501</v>
          </cell>
          <cell r="AC48">
            <v>4737541.9706902001</v>
          </cell>
          <cell r="AD48">
            <v>5604992.9728339696</v>
          </cell>
        </row>
        <row r="49">
          <cell r="D49" t="str">
            <v>Accessories</v>
          </cell>
          <cell r="E49">
            <v>237819.73910001799</v>
          </cell>
          <cell r="F49">
            <v>339022.20539900102</v>
          </cell>
          <cell r="G49">
            <v>90610.74</v>
          </cell>
          <cell r="H49">
            <v>180467.30519399999</v>
          </cell>
          <cell r="I49">
            <v>15337.257158193999</v>
          </cell>
          <cell r="J49">
            <v>16907.245731193001</v>
          </cell>
          <cell r="K49">
            <v>12733.300012733</v>
          </cell>
          <cell r="L49">
            <v>25129.307167986</v>
          </cell>
          <cell r="M49">
            <v>3580.0000071600002</v>
          </cell>
          <cell r="N49">
            <v>2590.0000068469999</v>
          </cell>
          <cell r="O49">
            <v>10084.300010084</v>
          </cell>
          <cell r="P49">
            <v>9668.5714382400001</v>
          </cell>
          <cell r="Q49">
            <v>3410.3428605529998</v>
          </cell>
          <cell r="R49">
            <v>5368.1428625110002</v>
          </cell>
          <cell r="S49">
            <v>1545.454547</v>
          </cell>
          <cell r="T49">
            <v>1204.54545575</v>
          </cell>
          <cell r="U49">
            <v>156.18020860999999</v>
          </cell>
          <cell r="W49">
            <v>12023.150449385999</v>
          </cell>
          <cell r="X49">
            <v>9780.380384</v>
          </cell>
          <cell r="Y49">
            <v>7333.8878563340004</v>
          </cell>
          <cell r="Z49">
            <v>5958.87850944</v>
          </cell>
          <cell r="AA49">
            <v>14277.577107163001</v>
          </cell>
          <cell r="AB49">
            <v>17120.146242914001</v>
          </cell>
          <cell r="AC49">
            <v>66727.548882799994</v>
          </cell>
          <cell r="AD49">
            <v>64827.682406120002</v>
          </cell>
        </row>
        <row r="50">
          <cell r="D50" t="str">
            <v>Revascularization</v>
          </cell>
          <cell r="E50">
            <v>4774993.2903576</v>
          </cell>
          <cell r="F50">
            <v>4547755.2697397303</v>
          </cell>
          <cell r="G50">
            <v>2735470.46</v>
          </cell>
          <cell r="H50">
            <v>2592812.93007599</v>
          </cell>
          <cell r="I50">
            <v>49898.471478469997</v>
          </cell>
          <cell r="J50">
            <v>130578.44377914999</v>
          </cell>
          <cell r="K50">
            <v>226849.77165542101</v>
          </cell>
          <cell r="L50">
            <v>268617.98141833203</v>
          </cell>
          <cell r="M50">
            <v>8325.0000166499995</v>
          </cell>
          <cell r="N50">
            <v>36260.000072536997</v>
          </cell>
          <cell r="O50">
            <v>110824.62868225299</v>
          </cell>
          <cell r="P50">
            <v>48775.714334490003</v>
          </cell>
          <cell r="Q50">
            <v>74132.728645561001</v>
          </cell>
          <cell r="R50">
            <v>73878.134608135006</v>
          </cell>
          <cell r="S50">
            <v>1363.6363650000001</v>
          </cell>
          <cell r="T50">
            <v>34373.636398037001</v>
          </cell>
          <cell r="U50">
            <v>120524.66039942999</v>
          </cell>
          <cell r="V50">
            <v>50863.110066203</v>
          </cell>
          <cell r="W50">
            <v>939677.20791029697</v>
          </cell>
          <cell r="X50">
            <v>784040.97240000102</v>
          </cell>
          <cell r="Y50">
            <v>57730.841167680002</v>
          </cell>
          <cell r="Z50">
            <v>44587.850502959998</v>
          </cell>
          <cell r="AA50">
            <v>190566.57666644099</v>
          </cell>
          <cell r="AB50">
            <v>209031.323477422</v>
          </cell>
          <cell r="AC50">
            <v>259629.3073704</v>
          </cell>
          <cell r="AD50">
            <v>273935.17260648002</v>
          </cell>
        </row>
        <row r="51">
          <cell r="D51" t="str">
            <v>OTHER ACCRUALS/ADJ</v>
          </cell>
          <cell r="E51">
            <v>-323622.18832987</v>
          </cell>
          <cell r="F51">
            <v>-169523.13258807201</v>
          </cell>
          <cell r="G51">
            <v>-15593.960095484001</v>
          </cell>
          <cell r="I51">
            <v>-11031.214296746</v>
          </cell>
          <cell r="J51">
            <v>0</v>
          </cell>
          <cell r="K51">
            <v>-42714.285756999998</v>
          </cell>
          <cell r="L51">
            <v>-44210.475758496003</v>
          </cell>
          <cell r="O51">
            <v>1988.857144846</v>
          </cell>
          <cell r="Q51">
            <v>-4095.642861238</v>
          </cell>
          <cell r="W51">
            <v>-109999.68195630801</v>
          </cell>
          <cell r="AA51">
            <v>-131495.42824268999</v>
          </cell>
          <cell r="AB51">
            <v>-125312.65682957599</v>
          </cell>
          <cell r="AC51">
            <v>-10680.832265249999</v>
          </cell>
        </row>
        <row r="52">
          <cell r="D52" t="str">
            <v>HEA_0808_L2</v>
          </cell>
          <cell r="E52">
            <v>92519.645367000005</v>
          </cell>
          <cell r="G52">
            <v>47593.980094999999</v>
          </cell>
          <cell r="I52">
            <v>-8.5599999999999999E-4</v>
          </cell>
          <cell r="K52">
            <v>-1.1620000000000001E-3</v>
          </cell>
          <cell r="M52">
            <v>-9.2400000000000002E-4</v>
          </cell>
          <cell r="O52">
            <v>-1.1050000000000001E-3</v>
          </cell>
          <cell r="Q52">
            <v>-1.178E-3</v>
          </cell>
          <cell r="S52">
            <v>-2.32E-4</v>
          </cell>
          <cell r="U52">
            <v>2.6606559999999999</v>
          </cell>
          <cell r="W52">
            <v>4.3477000000000002E-2</v>
          </cell>
          <cell r="Y52">
            <v>-4.1300000000000001E-4</v>
          </cell>
          <cell r="AA52">
            <v>44311.237012999998</v>
          </cell>
          <cell r="AC52">
            <v>611.72999600000003</v>
          </cell>
        </row>
        <row r="53">
          <cell r="D53" t="str">
            <v>Neurovascular</v>
          </cell>
          <cell r="E53">
            <v>23531145.565584399</v>
          </cell>
          <cell r="F53">
            <v>26729644.1195153</v>
          </cell>
          <cell r="G53">
            <v>8969251.0199995302</v>
          </cell>
          <cell r="H53">
            <v>11488402.3647769</v>
          </cell>
          <cell r="I53">
            <v>802624.85714148299</v>
          </cell>
          <cell r="J53">
            <v>1001593.14194884</v>
          </cell>
          <cell r="K53">
            <v>1057818.82857324</v>
          </cell>
          <cell r="L53">
            <v>1206491.4141843901</v>
          </cell>
          <cell r="M53">
            <v>317678.33332769002</v>
          </cell>
          <cell r="N53">
            <v>521043.36485115299</v>
          </cell>
          <cell r="O53">
            <v>1046291.014297</v>
          </cell>
          <cell r="P53">
            <v>1022604.67356357</v>
          </cell>
          <cell r="Q53">
            <v>1184799.44285594</v>
          </cell>
          <cell r="R53">
            <v>1206969.7363006901</v>
          </cell>
          <cell r="S53">
            <v>265181.81817799999</v>
          </cell>
          <cell r="T53">
            <v>303789.68682381703</v>
          </cell>
          <cell r="U53">
            <v>730661.73083640996</v>
          </cell>
          <cell r="V53">
            <v>555326.18431647203</v>
          </cell>
          <cell r="W53">
            <v>1471327.7452342799</v>
          </cell>
          <cell r="X53">
            <v>1396824.2631928001</v>
          </cell>
          <cell r="Y53">
            <v>322442.88785242097</v>
          </cell>
          <cell r="Z53">
            <v>438692.52373871999</v>
          </cell>
          <cell r="AA53">
            <v>1582853.14285444</v>
          </cell>
          <cell r="AB53">
            <v>1312030.59340564</v>
          </cell>
          <cell r="AC53">
            <v>5780214.7444339599</v>
          </cell>
          <cell r="AD53">
            <v>6275876.17241232</v>
          </cell>
        </row>
        <row r="54">
          <cell r="D54" t="str">
            <v>Catheters</v>
          </cell>
          <cell r="E54">
            <v>4030060.0499425698</v>
          </cell>
          <cell r="F54">
            <v>4157387.9253183301</v>
          </cell>
          <cell r="G54">
            <v>1417339.13</v>
          </cell>
          <cell r="H54">
            <v>1794704.1499999899</v>
          </cell>
          <cell r="I54">
            <v>128426.371556998</v>
          </cell>
          <cell r="J54">
            <v>137021.311565621</v>
          </cell>
          <cell r="K54">
            <v>244742.78595902899</v>
          </cell>
          <cell r="L54">
            <v>233549.53666215</v>
          </cell>
          <cell r="M54">
            <v>121749.833576833</v>
          </cell>
          <cell r="N54">
            <v>134349.867897066</v>
          </cell>
          <cell r="O54">
            <v>217977.428789406</v>
          </cell>
          <cell r="P54">
            <v>205714.28592001399</v>
          </cell>
          <cell r="Q54">
            <v>285326.714571041</v>
          </cell>
          <cell r="R54">
            <v>243668.700243684</v>
          </cell>
          <cell r="S54">
            <v>71295.454616749994</v>
          </cell>
          <cell r="T54">
            <v>58761.818240588997</v>
          </cell>
          <cell r="U54">
            <v>166564.30207346001</v>
          </cell>
          <cell r="V54">
            <v>130674.08230158</v>
          </cell>
          <cell r="W54">
            <v>129180.040100136</v>
          </cell>
          <cell r="X54">
            <v>92349.924060000005</v>
          </cell>
          <cell r="Y54">
            <v>83573.850534148994</v>
          </cell>
          <cell r="Z54">
            <v>77340.186977741003</v>
          </cell>
          <cell r="AA54">
            <v>341367.76486086601</v>
          </cell>
          <cell r="AB54">
            <v>260943.206947653</v>
          </cell>
          <cell r="AC54">
            <v>822516.37330391002</v>
          </cell>
          <cell r="AD54">
            <v>788310.85450224101</v>
          </cell>
        </row>
        <row r="55">
          <cell r="D55" t="str">
            <v>Guidewires</v>
          </cell>
          <cell r="E55">
            <v>2866400.7714543301</v>
          </cell>
          <cell r="F55">
            <v>3763017.9351034299</v>
          </cell>
          <cell r="G55">
            <v>1365657.85</v>
          </cell>
          <cell r="H55">
            <v>2150676.99999998</v>
          </cell>
          <cell r="I55">
            <v>101580.61438729501</v>
          </cell>
          <cell r="J55">
            <v>109964.50010996401</v>
          </cell>
          <cell r="K55">
            <v>226773.71451248799</v>
          </cell>
          <cell r="L55">
            <v>244791.81281621999</v>
          </cell>
          <cell r="M55">
            <v>57942.750115886003</v>
          </cell>
          <cell r="N55">
            <v>92579.250903491993</v>
          </cell>
          <cell r="O55">
            <v>96618.785810904999</v>
          </cell>
          <cell r="P55">
            <v>142500.00014250001</v>
          </cell>
          <cell r="Q55">
            <v>154869.98586915599</v>
          </cell>
          <cell r="R55">
            <v>163175.257306018</v>
          </cell>
          <cell r="S55">
            <v>64372.727337099997</v>
          </cell>
          <cell r="T55">
            <v>65221.818247048999</v>
          </cell>
          <cell r="U55">
            <v>112253.66515021</v>
          </cell>
          <cell r="V55">
            <v>78496.597679019993</v>
          </cell>
          <cell r="W55">
            <v>215756.05803529001</v>
          </cell>
          <cell r="X55">
            <v>159809.65852000099</v>
          </cell>
          <cell r="Y55">
            <v>51257.990695212</v>
          </cell>
          <cell r="Z55">
            <v>68042.056129200006</v>
          </cell>
          <cell r="AA55">
            <v>179530.342408317</v>
          </cell>
          <cell r="AB55">
            <v>139297.97365175499</v>
          </cell>
          <cell r="AC55">
            <v>239786.28713248001</v>
          </cell>
          <cell r="AD55">
            <v>348462.00959824002</v>
          </cell>
        </row>
        <row r="56">
          <cell r="D56" t="str">
            <v>Pushable/Injectable</v>
          </cell>
          <cell r="E56">
            <v>0</v>
          </cell>
          <cell r="G56">
            <v>0</v>
          </cell>
        </row>
        <row r="57">
          <cell r="D57" t="str">
            <v>Detachable Coils</v>
          </cell>
          <cell r="E57">
            <v>12113974.5771013</v>
          </cell>
          <cell r="F57">
            <v>13948742.3985689</v>
          </cell>
          <cell r="G57">
            <v>3597904.3</v>
          </cell>
          <cell r="H57">
            <v>4715430.1294299401</v>
          </cell>
          <cell r="I57">
            <v>467153.88618143997</v>
          </cell>
          <cell r="J57">
            <v>597903.78516943206</v>
          </cell>
          <cell r="K57">
            <v>367992.457510849</v>
          </cell>
          <cell r="L57">
            <v>493298.67189975601</v>
          </cell>
          <cell r="M57">
            <v>129087.083591508</v>
          </cell>
          <cell r="N57">
            <v>254825.912638635</v>
          </cell>
          <cell r="O57">
            <v>656707.84351385105</v>
          </cell>
          <cell r="P57">
            <v>574353.24454385298</v>
          </cell>
          <cell r="Q57">
            <v>671811.82924323995</v>
          </cell>
          <cell r="R57">
            <v>726155.71501188399</v>
          </cell>
          <cell r="S57">
            <v>104831.81828665</v>
          </cell>
          <cell r="T57">
            <v>115572.413908291</v>
          </cell>
          <cell r="U57">
            <v>294831.63483540999</v>
          </cell>
          <cell r="V57">
            <v>295287.82051066001</v>
          </cell>
          <cell r="W57">
            <v>283803.086767803</v>
          </cell>
          <cell r="X57">
            <v>294840.40122880001</v>
          </cell>
          <cell r="Y57">
            <v>148286.61694105901</v>
          </cell>
          <cell r="Z57">
            <v>246262.617042739</v>
          </cell>
          <cell r="AA57">
            <v>1029111.72314151</v>
          </cell>
          <cell r="AB57">
            <v>793158.03801708703</v>
          </cell>
          <cell r="AC57">
            <v>4362452.2970880596</v>
          </cell>
          <cell r="AD57">
            <v>4841653.6491679205</v>
          </cell>
        </row>
        <row r="58">
          <cell r="D58" t="str">
            <v>Accessories</v>
          </cell>
          <cell r="E58">
            <v>214370.532533555</v>
          </cell>
          <cell r="F58">
            <v>366035.00972496701</v>
          </cell>
          <cell r="G58">
            <v>71788.72</v>
          </cell>
          <cell r="H58">
            <v>200687.20530999999</v>
          </cell>
          <cell r="I58">
            <v>10491.257153348</v>
          </cell>
          <cell r="J58">
            <v>17963.948589393</v>
          </cell>
          <cell r="K58">
            <v>19216.785733502998</v>
          </cell>
          <cell r="L58">
            <v>23872.570023872999</v>
          </cell>
          <cell r="M58">
            <v>1716.6666700999999</v>
          </cell>
          <cell r="N58">
            <v>2531.66667173</v>
          </cell>
          <cell r="O58">
            <v>14223.385728509</v>
          </cell>
          <cell r="P58">
            <v>15510.000015510001</v>
          </cell>
          <cell r="Q58">
            <v>2549.9142882639999</v>
          </cell>
          <cell r="R58">
            <v>4942.7428620860001</v>
          </cell>
          <cell r="S58">
            <v>2454.5454570000002</v>
          </cell>
          <cell r="T58">
            <v>2281.8181841000001</v>
          </cell>
          <cell r="U58">
            <v>113.54287916</v>
          </cell>
          <cell r="W58">
            <v>10595.195879647001</v>
          </cell>
          <cell r="X58">
            <v>9780.380384</v>
          </cell>
          <cell r="Y58">
            <v>6182.8411264420001</v>
          </cell>
          <cell r="Z58">
            <v>5675.7009391199999</v>
          </cell>
          <cell r="AA58">
            <v>10198.628545932001</v>
          </cell>
          <cell r="AB58">
            <v>20140.894121075999</v>
          </cell>
          <cell r="AC58">
            <v>64839.049071649999</v>
          </cell>
          <cell r="AD58">
            <v>62648.082624080002</v>
          </cell>
        </row>
        <row r="59">
          <cell r="D59" t="str">
            <v>Revascularization</v>
          </cell>
          <cell r="E59">
            <v>4566094.7250870802</v>
          </cell>
          <cell r="F59">
            <v>4686097.9833324002</v>
          </cell>
          <cell r="G59">
            <v>2536561.02</v>
          </cell>
          <cell r="H59">
            <v>2626903.8800369902</v>
          </cell>
          <cell r="I59">
            <v>105838.342962981</v>
          </cell>
          <cell r="J59">
            <v>138739.59651444</v>
          </cell>
          <cell r="K59">
            <v>236378.800236379</v>
          </cell>
          <cell r="L59">
            <v>255189.29854089001</v>
          </cell>
          <cell r="M59">
            <v>10050.0000201</v>
          </cell>
          <cell r="N59">
            <v>36756.666740230001</v>
          </cell>
          <cell r="O59">
            <v>78429.457221286997</v>
          </cell>
          <cell r="P59">
            <v>84527.142941698999</v>
          </cell>
          <cell r="Q59">
            <v>70220.000070220005</v>
          </cell>
          <cell r="R59">
            <v>69027.320877026999</v>
          </cell>
          <cell r="S59">
            <v>22227.2727495</v>
          </cell>
          <cell r="T59">
            <v>61951.818243788002</v>
          </cell>
          <cell r="U59">
            <v>156895.66324816999</v>
          </cell>
          <cell r="V59">
            <v>50867.683825212</v>
          </cell>
          <cell r="W59">
            <v>820845.65066636505</v>
          </cell>
          <cell r="X59">
            <v>840043.89900000195</v>
          </cell>
          <cell r="Y59">
            <v>33141.588811560003</v>
          </cell>
          <cell r="Z59">
            <v>41371.962649920002</v>
          </cell>
          <cell r="AA59">
            <v>230366.62228122601</v>
          </cell>
          <cell r="AB59">
            <v>245917.137442362</v>
          </cell>
          <cell r="AC59">
            <v>265140.30681929999</v>
          </cell>
          <cell r="AD59">
            <v>234801.57651984101</v>
          </cell>
        </row>
        <row r="60">
          <cell r="D60" t="str">
            <v>OTHER ACCRUALS/ADJ</v>
          </cell>
          <cell r="E60">
            <v>-242254.99279250999</v>
          </cell>
          <cell r="F60">
            <v>-191637.13253278099</v>
          </cell>
          <cell r="G60">
            <v>-39599.762619462002</v>
          </cell>
          <cell r="I60">
            <v>-10865.614296580001</v>
          </cell>
          <cell r="J60">
            <v>0</v>
          </cell>
          <cell r="K60">
            <v>-37285.714323</v>
          </cell>
          <cell r="L60">
            <v>-44210.475758496003</v>
          </cell>
          <cell r="M60">
            <v>-2868.0000057359998</v>
          </cell>
          <cell r="O60">
            <v>-17665.885731951999</v>
          </cell>
          <cell r="Q60">
            <v>37735.285752021002</v>
          </cell>
          <cell r="W60">
            <v>11147.670241039001</v>
          </cell>
          <cell r="AA60">
            <v>-207721.71376640999</v>
          </cell>
          <cell r="AB60">
            <v>-147426.65677428499</v>
          </cell>
          <cell r="AC60">
            <v>24868.741957570001</v>
          </cell>
        </row>
        <row r="61">
          <cell r="D61" t="str">
            <v>HEA_0808_L2</v>
          </cell>
          <cell r="E61">
            <v>-17500.097742000002</v>
          </cell>
          <cell r="G61">
            <v>19599.762619000001</v>
          </cell>
          <cell r="I61">
            <v>-8.0400000000000003E-4</v>
          </cell>
          <cell r="K61">
            <v>-1.0560000000000001E-3</v>
          </cell>
          <cell r="M61">
            <v>-6.4099999999999997E-4</v>
          </cell>
          <cell r="O61">
            <v>-1.0349999999999999E-3</v>
          </cell>
          <cell r="Q61">
            <v>-37714.286937999997</v>
          </cell>
          <cell r="S61">
            <v>-2.6899999999999998E-4</v>
          </cell>
          <cell r="U61">
            <v>2.92265</v>
          </cell>
          <cell r="W61">
            <v>4.3543999999999999E-2</v>
          </cell>
          <cell r="Y61">
            <v>-2.5599999999999999E-4</v>
          </cell>
          <cell r="AA61">
            <v>-0.22461700000000001</v>
          </cell>
          <cell r="AC61">
            <v>611.68906100000004</v>
          </cell>
        </row>
        <row r="62">
          <cell r="D62" t="str">
            <v>Neurovascular</v>
          </cell>
          <cell r="E62">
            <v>25427339.529427201</v>
          </cell>
          <cell r="F62">
            <v>29625981.624399301</v>
          </cell>
          <cell r="G62">
            <v>10583187.1199995</v>
          </cell>
          <cell r="H62">
            <v>12656537.527917</v>
          </cell>
          <cell r="I62">
            <v>846345.64284848794</v>
          </cell>
          <cell r="J62">
            <v>1001593.14194872</v>
          </cell>
          <cell r="K62">
            <v>1255658.21428438</v>
          </cell>
          <cell r="L62">
            <v>1403963.29526812</v>
          </cell>
          <cell r="M62">
            <v>442684.049996368</v>
          </cell>
          <cell r="N62">
            <v>559239.61381957901</v>
          </cell>
          <cell r="O62">
            <v>1093227.0142850999</v>
          </cell>
          <cell r="P62">
            <v>1015108.08541255</v>
          </cell>
          <cell r="Q62">
            <v>929970.585718257</v>
          </cell>
          <cell r="R62">
            <v>1094843.40280198</v>
          </cell>
          <cell r="S62">
            <v>244510.07271878299</v>
          </cell>
          <cell r="T62">
            <v>371833.90140728001</v>
          </cell>
          <cell r="U62">
            <v>720249.51583926997</v>
          </cell>
          <cell r="V62">
            <v>556994.08769179403</v>
          </cell>
          <cell r="W62">
            <v>1525578.20204366</v>
          </cell>
          <cell r="X62">
            <v>1494709.47259407</v>
          </cell>
          <cell r="Y62">
            <v>379165.63551335101</v>
          </cell>
          <cell r="Z62">
            <v>462010.28076728102</v>
          </cell>
          <cell r="AA62">
            <v>1177929.1428500901</v>
          </cell>
          <cell r="AB62">
            <v>1378821.0555815201</v>
          </cell>
          <cell r="AC62">
            <v>6228834.3333299002</v>
          </cell>
          <cell r="AD62">
            <v>7630327.7591893701</v>
          </cell>
        </row>
        <row r="63">
          <cell r="D63" t="str">
            <v>Catheters</v>
          </cell>
          <cell r="E63">
            <v>4264888.5987493396</v>
          </cell>
          <cell r="F63">
            <v>4346323.2187999301</v>
          </cell>
          <cell r="G63">
            <v>1776956.77</v>
          </cell>
          <cell r="H63">
            <v>1798262.8999999899</v>
          </cell>
          <cell r="I63">
            <v>108582.157251439</v>
          </cell>
          <cell r="J63">
            <v>137021.31156553599</v>
          </cell>
          <cell r="K63">
            <v>264926.60026492702</v>
          </cell>
          <cell r="L63">
            <v>270425.980127569</v>
          </cell>
          <cell r="M63">
            <v>134382.33360209799</v>
          </cell>
          <cell r="N63">
            <v>144606.772864197</v>
          </cell>
          <cell r="O63">
            <v>215951.971644523</v>
          </cell>
          <cell r="P63">
            <v>240000.00023995701</v>
          </cell>
          <cell r="Q63">
            <v>183363.77161193499</v>
          </cell>
          <cell r="R63">
            <v>215697.900215698</v>
          </cell>
          <cell r="S63">
            <v>58318.181876499999</v>
          </cell>
          <cell r="T63">
            <v>61350.909152259999</v>
          </cell>
          <cell r="U63">
            <v>155355.9785736</v>
          </cell>
          <cell r="V63">
            <v>131066.49656525</v>
          </cell>
          <cell r="W63">
            <v>129350.48372613</v>
          </cell>
          <cell r="X63">
            <v>95534.404199997007</v>
          </cell>
          <cell r="Y63">
            <v>83506.495393908001</v>
          </cell>
          <cell r="Z63">
            <v>85074.766423191002</v>
          </cell>
          <cell r="AA63">
            <v>215562.370889666</v>
          </cell>
          <cell r="AB63">
            <v>273991.17788646801</v>
          </cell>
          <cell r="AC63">
            <v>938631.48391462001</v>
          </cell>
          <cell r="AD63">
            <v>893290.59955982096</v>
          </cell>
        </row>
        <row r="64">
          <cell r="D64" t="str">
            <v>Guidewires</v>
          </cell>
          <cell r="E64">
            <v>4588372.2407071805</v>
          </cell>
          <cell r="F64">
            <v>3786641.6282777898</v>
          </cell>
          <cell r="G64">
            <v>2933920.79</v>
          </cell>
          <cell r="H64">
            <v>2109635.0000000098</v>
          </cell>
          <cell r="I64">
            <v>137585.68585187101</v>
          </cell>
          <cell r="J64">
            <v>109964.50011000699</v>
          </cell>
          <cell r="K64">
            <v>293253.55743611098</v>
          </cell>
          <cell r="L64">
            <v>283442.73456915701</v>
          </cell>
          <cell r="M64">
            <v>130868.38359507</v>
          </cell>
          <cell r="N64">
            <v>99931.331744862997</v>
          </cell>
          <cell r="O64">
            <v>172104.11445781801</v>
          </cell>
          <cell r="P64">
            <v>150642.85729350001</v>
          </cell>
          <cell r="Q64">
            <v>131877.071560449</v>
          </cell>
          <cell r="R64">
            <v>144437.42871589499</v>
          </cell>
          <cell r="S64">
            <v>45677.272772949997</v>
          </cell>
          <cell r="T64">
            <v>66115.454611570007</v>
          </cell>
          <cell r="U64">
            <v>95335.044491630004</v>
          </cell>
          <cell r="V64">
            <v>78732.32256945</v>
          </cell>
          <cell r="W64">
            <v>173406.43996233799</v>
          </cell>
          <cell r="X64">
            <v>159809.65852</v>
          </cell>
          <cell r="Y64">
            <v>83911.018758717997</v>
          </cell>
          <cell r="Z64">
            <v>74846.729031840005</v>
          </cell>
          <cell r="AA64">
            <v>90256.714060073005</v>
          </cell>
          <cell r="AB64">
            <v>146268.002948621</v>
          </cell>
          <cell r="AC64">
            <v>300176.14776015998</v>
          </cell>
          <cell r="AD64">
            <v>362815.60816288</v>
          </cell>
        </row>
        <row r="65">
          <cell r="D65" t="str">
            <v>Detachable Coils</v>
          </cell>
          <cell r="E65">
            <v>12254689.042768201</v>
          </cell>
          <cell r="F65">
            <v>16062911.820060501</v>
          </cell>
          <cell r="G65">
            <v>3547170.33</v>
          </cell>
          <cell r="H65">
            <v>5513924.5827440498</v>
          </cell>
          <cell r="I65">
            <v>441975.42901340401</v>
          </cell>
          <cell r="J65">
            <v>597903.785169304</v>
          </cell>
          <cell r="K65">
            <v>475348.35761820601</v>
          </cell>
          <cell r="L65">
            <v>571188.08629251702</v>
          </cell>
          <cell r="M65">
            <v>148701.66696407</v>
          </cell>
          <cell r="N65">
            <v>274778.17579904001</v>
          </cell>
          <cell r="O65">
            <v>623608.02919503697</v>
          </cell>
          <cell r="P65">
            <v>521205.22777580499</v>
          </cell>
          <cell r="Q65">
            <v>551938.42912336695</v>
          </cell>
          <cell r="R65">
            <v>668485.71495419997</v>
          </cell>
          <cell r="S65">
            <v>126981.81830879999</v>
          </cell>
          <cell r="T65">
            <v>176602.99212115799</v>
          </cell>
          <cell r="U65">
            <v>296493.71152041003</v>
          </cell>
          <cell r="V65">
            <v>296174.57029697997</v>
          </cell>
          <cell r="W65">
            <v>360996.24553705798</v>
          </cell>
          <cell r="X65">
            <v>333538.203890084</v>
          </cell>
          <cell r="Y65">
            <v>182887.542202385</v>
          </cell>
          <cell r="Z65">
            <v>252685.98153441999</v>
          </cell>
          <cell r="AA65">
            <v>763222.51237765804</v>
          </cell>
          <cell r="AB65">
            <v>834010.33505780902</v>
          </cell>
          <cell r="AC65">
            <v>4735364.9709078996</v>
          </cell>
          <cell r="AD65">
            <v>6022414.1644251896</v>
          </cell>
        </row>
        <row r="66">
          <cell r="D66" t="str">
            <v>Accessories</v>
          </cell>
          <cell r="E66">
            <v>222652.363880964</v>
          </cell>
          <cell r="F66">
            <v>396812.252107359</v>
          </cell>
          <cell r="G66">
            <v>77888.84</v>
          </cell>
          <cell r="H66">
            <v>220881.50521599999</v>
          </cell>
          <cell r="I66">
            <v>11316.671439887999</v>
          </cell>
          <cell r="J66">
            <v>17963.948589391999</v>
          </cell>
          <cell r="K66">
            <v>14962.271443534</v>
          </cell>
          <cell r="L66">
            <v>27641.694313356002</v>
          </cell>
          <cell r="M66">
            <v>5423.3333441799996</v>
          </cell>
          <cell r="N66">
            <v>2726.6666704529998</v>
          </cell>
          <cell r="O66">
            <v>12400.1000124</v>
          </cell>
          <cell r="P66">
            <v>18732.85716159</v>
          </cell>
          <cell r="Q66">
            <v>2000.6428591440001</v>
          </cell>
          <cell r="R66">
            <v>4395.8000043960001</v>
          </cell>
          <cell r="S66">
            <v>2454.5454570000002</v>
          </cell>
          <cell r="T66">
            <v>2471.8181842899999</v>
          </cell>
          <cell r="U66">
            <v>649.54156849000003</v>
          </cell>
          <cell r="W66">
            <v>10293.487250218001</v>
          </cell>
          <cell r="X66">
            <v>9780.380384</v>
          </cell>
          <cell r="Y66">
            <v>5348.4299108209998</v>
          </cell>
          <cell r="Z66">
            <v>6242.9906591999998</v>
          </cell>
          <cell r="AA66">
            <v>13181.062824189999</v>
          </cell>
          <cell r="AB66">
            <v>21146.908518560998</v>
          </cell>
          <cell r="AC66">
            <v>66733.437771099998</v>
          </cell>
          <cell r="AD66">
            <v>64827.682406120002</v>
          </cell>
        </row>
        <row r="67">
          <cell r="D67" t="str">
            <v>Revascularization</v>
          </cell>
          <cell r="E67">
            <v>4600050.0171323</v>
          </cell>
          <cell r="F67">
            <v>5232301.1748108799</v>
          </cell>
          <cell r="G67">
            <v>2457513.39</v>
          </cell>
          <cell r="H67">
            <v>3013833.5399569701</v>
          </cell>
          <cell r="I67">
            <v>156685.98587097201</v>
          </cell>
          <cell r="J67">
            <v>138739.59651448199</v>
          </cell>
          <cell r="K67">
            <v>248747.85739160501</v>
          </cell>
          <cell r="L67">
            <v>295475.27572401898</v>
          </cell>
          <cell r="M67">
            <v>23308.33337995</v>
          </cell>
          <cell r="N67">
            <v>37196.666741027002</v>
          </cell>
          <cell r="O67">
            <v>82773.385797059003</v>
          </cell>
          <cell r="P67">
            <v>84527.142941698999</v>
          </cell>
          <cell r="Q67">
            <v>69818.571498389996</v>
          </cell>
          <cell r="R67">
            <v>61826.558911797998</v>
          </cell>
          <cell r="S67">
            <v>14409.0909235</v>
          </cell>
          <cell r="T67">
            <v>65292.727338001998</v>
          </cell>
          <cell r="U67">
            <v>172412.35868114</v>
          </cell>
          <cell r="V67">
            <v>51020.698260113997</v>
          </cell>
          <cell r="W67">
            <v>839890.207935735</v>
          </cell>
          <cell r="X67">
            <v>896046.82559999696</v>
          </cell>
          <cell r="Y67">
            <v>23512.14955152</v>
          </cell>
          <cell r="Z67">
            <v>43159.813118630998</v>
          </cell>
          <cell r="AA67">
            <v>241533.49082473799</v>
          </cell>
          <cell r="AB67">
            <v>258202.62506878501</v>
          </cell>
          <cell r="AC67">
            <v>269445.19527770003</v>
          </cell>
          <cell r="AD67">
            <v>286979.70463535999</v>
          </cell>
        </row>
        <row r="68">
          <cell r="D68" t="str">
            <v>OTHER ACCRUALS/ADJ</v>
          </cell>
          <cell r="E68">
            <v>-514087.26663387602</v>
          </cell>
          <cell r="F68">
            <v>-199008.469657215</v>
          </cell>
          <cell r="G68">
            <v>-230088.71536444101</v>
          </cell>
          <cell r="I68">
            <v>-9800.2857240859994</v>
          </cell>
          <cell r="J68">
            <v>0</v>
          </cell>
          <cell r="K68">
            <v>-41571.428612999996</v>
          </cell>
          <cell r="L68">
            <v>-44210.475758496003</v>
          </cell>
          <cell r="O68">
            <v>-10729.90001073</v>
          </cell>
          <cell r="Q68">
            <v>-9027.9000090280006</v>
          </cell>
          <cell r="S68">
            <v>-3330.8363669669998</v>
          </cell>
          <cell r="W68">
            <v>11641.292481185999</v>
          </cell>
          <cell r="AA68">
            <v>-139050.85679523001</v>
          </cell>
          <cell r="AB68">
            <v>-154797.993898719</v>
          </cell>
          <cell r="AC68">
            <v>-82128.636231580007</v>
          </cell>
        </row>
        <row r="69">
          <cell r="D69" t="str">
            <v>HEA_0808_L2</v>
          </cell>
          <cell r="E69">
            <v>10774.532823</v>
          </cell>
          <cell r="G69">
            <v>19825.715364</v>
          </cell>
          <cell r="I69">
            <v>-8.5499999999999997E-4</v>
          </cell>
          <cell r="K69">
            <v>-9.0012570000000007</v>
          </cell>
          <cell r="M69">
            <v>-8.8900000000000003E-4</v>
          </cell>
          <cell r="O69">
            <v>-2880.686811</v>
          </cell>
          <cell r="Q69">
            <v>-9.2599999999999996E-4</v>
          </cell>
          <cell r="S69">
            <v>-2.5300000000000002E-4</v>
          </cell>
          <cell r="U69">
            <v>2.8810039999999999</v>
          </cell>
          <cell r="W69">
            <v>4.5150999999999997E-2</v>
          </cell>
          <cell r="Y69">
            <v>-3.0400000000000002E-4</v>
          </cell>
          <cell r="AA69">
            <v>-6776.151331</v>
          </cell>
          <cell r="AC69">
            <v>611.73392999999999</v>
          </cell>
        </row>
        <row r="70">
          <cell r="E70">
            <v>47817951.634339496</v>
          </cell>
          <cell r="F70">
            <v>86861648.217108801</v>
          </cell>
          <cell r="G70">
            <v>19728629.390000399</v>
          </cell>
          <cell r="H70">
            <v>37872403.152512997</v>
          </cell>
          <cell r="I70">
            <v>1186441.75713829</v>
          </cell>
          <cell r="J70">
            <v>3163062.8016774701</v>
          </cell>
          <cell r="K70">
            <v>2568942.2285613702</v>
          </cell>
          <cell r="L70">
            <v>4252747.1093557999</v>
          </cell>
          <cell r="M70">
            <v>699073.98332748201</v>
          </cell>
          <cell r="N70">
            <v>1621052.6643030799</v>
          </cell>
          <cell r="O70">
            <v>1212297.1857125801</v>
          </cell>
          <cell r="P70">
            <v>2713405.9249914601</v>
          </cell>
          <cell r="Q70">
            <v>1721560.8285659801</v>
          </cell>
          <cell r="R70">
            <v>3196860.3274501399</v>
          </cell>
          <cell r="S70">
            <v>557761.68830140005</v>
          </cell>
          <cell r="T70">
            <v>1391235.45593662</v>
          </cell>
          <cell r="U70">
            <v>1247631.4050083801</v>
          </cell>
          <cell r="V70">
            <v>1549483.10808129</v>
          </cell>
          <cell r="W70">
            <v>2763114.7496307702</v>
          </cell>
          <cell r="X70">
            <v>3724586.71259264</v>
          </cell>
          <cell r="Y70">
            <v>735947.38317732897</v>
          </cell>
          <cell r="Z70">
            <v>1373285.98244622</v>
          </cell>
          <cell r="AA70">
            <v>2464078.8571479898</v>
          </cell>
          <cell r="AB70">
            <v>4136421.3089160402</v>
          </cell>
          <cell r="AC70">
            <v>12932472.1777674</v>
          </cell>
          <cell r="AD70">
            <v>21867103.668844901</v>
          </cell>
        </row>
        <row r="71">
          <cell r="D71" t="str">
            <v>Neurovascular</v>
          </cell>
          <cell r="E71">
            <v>24216692.770020898</v>
          </cell>
          <cell r="F71">
            <v>28769340.771543</v>
          </cell>
          <cell r="G71">
            <v>9643809.1800002605</v>
          </cell>
          <cell r="H71">
            <v>12214790.461299</v>
          </cell>
          <cell r="I71">
            <v>653957.97142952995</v>
          </cell>
          <cell r="J71">
            <v>1170333.23664199</v>
          </cell>
          <cell r="K71">
            <v>1317835.4714224001</v>
          </cell>
          <cell r="L71">
            <v>1417582.42324921</v>
          </cell>
          <cell r="M71">
            <v>353981.19999796298</v>
          </cell>
          <cell r="N71">
            <v>538146.43681281002</v>
          </cell>
          <cell r="O71">
            <v>772388.44285853102</v>
          </cell>
          <cell r="P71">
            <v>1066864.7914928901</v>
          </cell>
          <cell r="Q71">
            <v>991611.58571789798</v>
          </cell>
          <cell r="R71">
            <v>1213880.8011074599</v>
          </cell>
          <cell r="S71">
            <v>326890.9090858</v>
          </cell>
          <cell r="T71">
            <v>386710.90947758401</v>
          </cell>
          <cell r="U71">
            <v>653421.09667127999</v>
          </cell>
          <cell r="V71">
            <v>515978.58571493998</v>
          </cell>
          <cell r="W71">
            <v>1371564.5051251401</v>
          </cell>
          <cell r="X71">
            <v>1197635.396468</v>
          </cell>
          <cell r="Y71">
            <v>396098.26168412197</v>
          </cell>
          <cell r="Z71">
            <v>443010.28072817501</v>
          </cell>
          <cell r="AA71">
            <v>1150138.8571446899</v>
          </cell>
          <cell r="AB71">
            <v>1378800.1266673</v>
          </cell>
          <cell r="AC71">
            <v>6584995.2888833601</v>
          </cell>
          <cell r="AD71">
            <v>7225607.3218836496</v>
          </cell>
        </row>
        <row r="72">
          <cell r="D72" t="str">
            <v>Catheters</v>
          </cell>
          <cell r="E72">
            <v>3873006.8898594701</v>
          </cell>
          <cell r="F72">
            <v>4180953.2175879502</v>
          </cell>
          <cell r="G72">
            <v>1521359.44</v>
          </cell>
          <cell r="H72">
            <v>1723651.4200000099</v>
          </cell>
          <cell r="I72">
            <v>95771.428667200002</v>
          </cell>
          <cell r="J72">
            <v>132567.17856110999</v>
          </cell>
          <cell r="K72">
            <v>315911.20031591097</v>
          </cell>
          <cell r="L72">
            <v>274595.43527461</v>
          </cell>
          <cell r="M72">
            <v>115526.00023105201</v>
          </cell>
          <cell r="N72">
            <v>135341.31106394899</v>
          </cell>
          <cell r="O72">
            <v>164396.25730725299</v>
          </cell>
          <cell r="P72">
            <v>171428.5716</v>
          </cell>
          <cell r="Q72">
            <v>217253.75736011099</v>
          </cell>
          <cell r="R72">
            <v>268412.10026836902</v>
          </cell>
          <cell r="S72">
            <v>76809.090985899995</v>
          </cell>
          <cell r="T72">
            <v>61176.363697512999</v>
          </cell>
          <cell r="U72">
            <v>152689.86173810999</v>
          </cell>
          <cell r="V72">
            <v>123482.180674887</v>
          </cell>
          <cell r="W72">
            <v>126294.466247042</v>
          </cell>
          <cell r="X72">
            <v>74963.394560000001</v>
          </cell>
          <cell r="Y72">
            <v>74856.794452408998</v>
          </cell>
          <cell r="Z72">
            <v>81207.476700479994</v>
          </cell>
          <cell r="AA72">
            <v>95629.839760924995</v>
          </cell>
          <cell r="AB72">
            <v>273990.57120075502</v>
          </cell>
          <cell r="AC72">
            <v>916508.75279356004</v>
          </cell>
          <cell r="AD72">
            <v>860137.21398627001</v>
          </cell>
        </row>
        <row r="73">
          <cell r="D73" t="str">
            <v>Guidewires</v>
          </cell>
          <cell r="E73">
            <v>3965458.7668983699</v>
          </cell>
          <cell r="F73">
            <v>3735925.06017299</v>
          </cell>
          <cell r="G73">
            <v>2251420.2200000002</v>
          </cell>
          <cell r="H73">
            <v>2071928</v>
          </cell>
          <cell r="I73">
            <v>113470.471542042</v>
          </cell>
          <cell r="J73">
            <v>110616.78582488799</v>
          </cell>
          <cell r="K73">
            <v>314151.18602843699</v>
          </cell>
          <cell r="L73">
            <v>275179.45227520802</v>
          </cell>
          <cell r="M73">
            <v>91202.083515737002</v>
          </cell>
          <cell r="N73">
            <v>93364.200188361996</v>
          </cell>
          <cell r="O73">
            <v>183307.64304045099</v>
          </cell>
          <cell r="P73">
            <v>142500.00014251401</v>
          </cell>
          <cell r="Q73">
            <v>185672.44304281499</v>
          </cell>
          <cell r="R73">
            <v>179961.22875137601</v>
          </cell>
          <cell r="S73">
            <v>113086.36374945</v>
          </cell>
          <cell r="T73">
            <v>66456.363702828996</v>
          </cell>
          <cell r="U73">
            <v>97035.915188119994</v>
          </cell>
          <cell r="V73">
            <v>78780.733209140002</v>
          </cell>
          <cell r="W73">
            <v>148857.49632588201</v>
          </cell>
          <cell r="X73">
            <v>151537.3308</v>
          </cell>
          <cell r="Y73">
            <v>97340.803816190004</v>
          </cell>
          <cell r="Z73">
            <v>71443.925290808998</v>
          </cell>
          <cell r="AA73">
            <v>96273.856902173007</v>
          </cell>
          <cell r="AB73">
            <v>146263.77477720301</v>
          </cell>
          <cell r="AC73">
            <v>273640.28374708002</v>
          </cell>
          <cell r="AD73">
            <v>347893.26521066902</v>
          </cell>
        </row>
        <row r="74">
          <cell r="D74" t="str">
            <v>Detachable Coils</v>
          </cell>
          <cell r="E74">
            <v>11876944.506488301</v>
          </cell>
          <cell r="F74">
            <v>16033949.9865102</v>
          </cell>
          <cell r="G74">
            <v>3352509.76</v>
          </cell>
          <cell r="H74">
            <v>5548403.2960350504</v>
          </cell>
          <cell r="I74">
            <v>357368.21464308299</v>
          </cell>
          <cell r="J74">
            <v>757386.29441481503</v>
          </cell>
          <cell r="K74">
            <v>405655.82897708402</v>
          </cell>
          <cell r="L74">
            <v>603055.54344157001</v>
          </cell>
          <cell r="M74">
            <v>138471.250276943</v>
          </cell>
          <cell r="N74">
            <v>279967.59216821898</v>
          </cell>
          <cell r="O74">
            <v>366007.28608029301</v>
          </cell>
          <cell r="P74">
            <v>667777.64823672001</v>
          </cell>
          <cell r="Q74">
            <v>532844.41481855896</v>
          </cell>
          <cell r="R74">
            <v>659605.71494523401</v>
          </cell>
          <cell r="S74">
            <v>103859.09101295</v>
          </cell>
          <cell r="T74">
            <v>206487.27293375999</v>
          </cell>
          <cell r="U74">
            <v>271243.75668729999</v>
          </cell>
          <cell r="V74">
            <v>253072.76437156001</v>
          </cell>
          <cell r="W74">
            <v>360601.06838916597</v>
          </cell>
          <cell r="X74">
            <v>302496.33072400198</v>
          </cell>
          <cell r="Y74">
            <v>182902.74780987401</v>
          </cell>
          <cell r="Z74">
            <v>246252.33664553499</v>
          </cell>
          <cell r="AA74">
            <v>805128.03227289498</v>
          </cell>
          <cell r="AB74">
            <v>834011.73791496502</v>
          </cell>
          <cell r="AC74">
            <v>5000353.0555202002</v>
          </cell>
          <cell r="AD74">
            <v>5675433.4546788298</v>
          </cell>
        </row>
        <row r="75">
          <cell r="D75" t="str">
            <v>Accessories</v>
          </cell>
          <cell r="E75">
            <v>248730.01298389901</v>
          </cell>
          <cell r="F75">
            <v>371628.28140058101</v>
          </cell>
          <cell r="G75">
            <v>80392.83</v>
          </cell>
          <cell r="H75">
            <v>199408.45519400001</v>
          </cell>
          <cell r="I75">
            <v>8280.2000082800005</v>
          </cell>
          <cell r="J75">
            <v>18121.040732407</v>
          </cell>
          <cell r="K75">
            <v>26542.257169398999</v>
          </cell>
          <cell r="L75">
            <v>29849.77802985</v>
          </cell>
          <cell r="M75">
            <v>2781.8666722299999</v>
          </cell>
          <cell r="N75">
            <v>3675.00000735</v>
          </cell>
          <cell r="O75">
            <v>21044.571449616</v>
          </cell>
          <cell r="P75">
            <v>10877.142868020001</v>
          </cell>
          <cell r="Q75">
            <v>5792.9857200790002</v>
          </cell>
          <cell r="R75">
            <v>5590.9714341620002</v>
          </cell>
          <cell r="S75">
            <v>1545.454547</v>
          </cell>
          <cell r="T75">
            <v>2390.0000023900002</v>
          </cell>
          <cell r="U75">
            <v>0.37916515000000001</v>
          </cell>
          <cell r="W75">
            <v>11138.496009978</v>
          </cell>
          <cell r="X75">
            <v>9780.380384</v>
          </cell>
          <cell r="Y75">
            <v>5301.6542098489999</v>
          </cell>
          <cell r="Z75">
            <v>5958.87850944</v>
          </cell>
          <cell r="AA75">
            <v>12578.714254267999</v>
          </cell>
          <cell r="AB75">
            <v>21148.951832842002</v>
          </cell>
          <cell r="AC75">
            <v>73330.603778050005</v>
          </cell>
          <cell r="AD75">
            <v>64827.682406120002</v>
          </cell>
        </row>
        <row r="76">
          <cell r="D76" t="str">
            <v>Revascularization</v>
          </cell>
          <cell r="E76">
            <v>4392565.048765</v>
          </cell>
          <cell r="F76">
            <v>4645892.6955284802</v>
          </cell>
          <cell r="G76">
            <v>2438126.9300000002</v>
          </cell>
          <cell r="H76">
            <v>2671399.2900699801</v>
          </cell>
          <cell r="I76">
            <v>88652.100088652005</v>
          </cell>
          <cell r="J76">
            <v>151641.937108771</v>
          </cell>
          <cell r="K76">
            <v>294717.857437575</v>
          </cell>
          <cell r="L76">
            <v>279112.68998646899</v>
          </cell>
          <cell r="M76">
            <v>6000.0000120000004</v>
          </cell>
          <cell r="N76">
            <v>25798.33338493</v>
          </cell>
          <cell r="O76">
            <v>38766.614324481001</v>
          </cell>
          <cell r="P76">
            <v>74281.428645638996</v>
          </cell>
          <cell r="Q76">
            <v>67962.914353676999</v>
          </cell>
          <cell r="R76">
            <v>100310.785708325</v>
          </cell>
          <cell r="S76">
            <v>31590.909122500001</v>
          </cell>
          <cell r="T76">
            <v>50200.909141092001</v>
          </cell>
          <cell r="U76">
            <v>132448.57020359999</v>
          </cell>
          <cell r="V76">
            <v>60642.907459353002</v>
          </cell>
          <cell r="W76">
            <v>755151.93079537898</v>
          </cell>
          <cell r="X76">
            <v>658857.96000000101</v>
          </cell>
          <cell r="Y76">
            <v>35696.261710799998</v>
          </cell>
          <cell r="Z76">
            <v>38147.663581911002</v>
          </cell>
          <cell r="AA76">
            <v>237178.76512133901</v>
          </cell>
          <cell r="AB76">
            <v>258183.08484025701</v>
          </cell>
          <cell r="AC76">
            <v>266272.195595</v>
          </cell>
          <cell r="AD76">
            <v>277315.70560176001</v>
          </cell>
        </row>
        <row r="77">
          <cell r="D77" t="str">
            <v>OTHER ACCRUALS/ADJ</v>
          </cell>
          <cell r="E77">
            <v>-145915.938108103</v>
          </cell>
          <cell r="F77">
            <v>-199008.469657215</v>
          </cell>
          <cell r="G77">
            <v>-43413.701592734003</v>
          </cell>
          <cell r="I77">
            <v>-9584.4428667270004</v>
          </cell>
          <cell r="J77">
            <v>0</v>
          </cell>
          <cell r="K77">
            <v>-39142.857182</v>
          </cell>
          <cell r="L77">
            <v>-44210.475758496003</v>
          </cell>
          <cell r="O77">
            <v>-1133.928572563</v>
          </cell>
          <cell r="Q77">
            <v>30799.357173657001</v>
          </cell>
          <cell r="W77">
            <v>-30478.993241306001</v>
          </cell>
          <cell r="AA77">
            <v>-107239.9997319</v>
          </cell>
          <cell r="AB77">
            <v>-154797.993898719</v>
          </cell>
          <cell r="AC77">
            <v>54278.627905469999</v>
          </cell>
        </row>
        <row r="78">
          <cell r="D78" t="str">
            <v>HEA_0808_L2</v>
          </cell>
          <cell r="E78">
            <v>5903.4831339989996</v>
          </cell>
          <cell r="G78">
            <v>43413.701592999998</v>
          </cell>
          <cell r="I78">
            <v>-6.5300000000000004E-4</v>
          </cell>
          <cell r="K78">
            <v>-1.3240000000000001E-3</v>
          </cell>
          <cell r="M78">
            <v>-7.1000000000000002E-4</v>
          </cell>
          <cell r="O78">
            <v>-7.7099999999999998E-4</v>
          </cell>
          <cell r="Q78">
            <v>-48714.286751</v>
          </cell>
          <cell r="S78">
            <v>-3.3199999999999999E-4</v>
          </cell>
          <cell r="U78">
            <v>2.6136889999999999</v>
          </cell>
          <cell r="W78">
            <v>4.0599000000000003E-2</v>
          </cell>
          <cell r="Y78">
            <v>-3.1500000000000001E-4</v>
          </cell>
          <cell r="AA78">
            <v>10589.648564999001</v>
          </cell>
          <cell r="AC78">
            <v>611.769544</v>
          </cell>
        </row>
        <row r="79">
          <cell r="D79" t="str">
            <v>Neurovascular</v>
          </cell>
          <cell r="E79">
            <v>23601258.864318501</v>
          </cell>
          <cell r="F79">
            <v>28332757.5636243</v>
          </cell>
          <cell r="G79">
            <v>10084820.2100002</v>
          </cell>
          <cell r="H79">
            <v>12648924.717494</v>
          </cell>
          <cell r="I79">
            <v>532483.78570876899</v>
          </cell>
          <cell r="J79">
            <v>885657.58442832902</v>
          </cell>
          <cell r="K79">
            <v>1251106.7571389601</v>
          </cell>
          <cell r="L79">
            <v>1417582.34855895</v>
          </cell>
          <cell r="M79">
            <v>345092.78332951898</v>
          </cell>
          <cell r="N79">
            <v>522097.09009339398</v>
          </cell>
          <cell r="O79">
            <v>439908.742854051</v>
          </cell>
          <cell r="P79">
            <v>696890.81387063395</v>
          </cell>
          <cell r="Q79">
            <v>729949.24284809094</v>
          </cell>
          <cell r="R79">
            <v>729967.54416016804</v>
          </cell>
          <cell r="S79">
            <v>230870.77921559999</v>
          </cell>
          <cell r="T79">
            <v>468257.27319551201</v>
          </cell>
          <cell r="U79">
            <v>594210.30833709997</v>
          </cell>
          <cell r="V79">
            <v>515977.83163833898</v>
          </cell>
          <cell r="W79">
            <v>1391550.2445056301</v>
          </cell>
          <cell r="X79">
            <v>1176892.79093264</v>
          </cell>
          <cell r="Y79">
            <v>339849.121493207</v>
          </cell>
          <cell r="Z79">
            <v>418058.87883906398</v>
          </cell>
          <cell r="AA79">
            <v>1313940.0000032999</v>
          </cell>
          <cell r="AB79">
            <v>1378800.1266672299</v>
          </cell>
          <cell r="AC79">
            <v>6347476.8888841197</v>
          </cell>
          <cell r="AD79">
            <v>7473650.5637459802</v>
          </cell>
        </row>
        <row r="80">
          <cell r="D80" t="str">
            <v>Catheters</v>
          </cell>
          <cell r="E80">
            <v>3842450.2911888799</v>
          </cell>
          <cell r="F80">
            <v>3922188.16725145</v>
          </cell>
          <cell r="G80">
            <v>1617491.74</v>
          </cell>
          <cell r="H80">
            <v>1754002.8599999901</v>
          </cell>
          <cell r="I80">
            <v>74542.900074542995</v>
          </cell>
          <cell r="J80">
            <v>100321.108100307</v>
          </cell>
          <cell r="K80">
            <v>266630.285980916</v>
          </cell>
          <cell r="L80">
            <v>274595.43527461</v>
          </cell>
          <cell r="M80">
            <v>127618.583588571</v>
          </cell>
          <cell r="N80">
            <v>129577.948019156</v>
          </cell>
          <cell r="O80">
            <v>102136.685816422</v>
          </cell>
          <cell r="P80">
            <v>102857.142959972</v>
          </cell>
          <cell r="Q80">
            <v>138164.814423879</v>
          </cell>
          <cell r="R80">
            <v>153301.50015334401</v>
          </cell>
          <cell r="S80">
            <v>71081.818252900004</v>
          </cell>
          <cell r="T80">
            <v>62916.363699271002</v>
          </cell>
          <cell r="U80">
            <v>140289.01384170001</v>
          </cell>
          <cell r="V80">
            <v>123482.179014161</v>
          </cell>
          <cell r="W80">
            <v>120853.50447544501</v>
          </cell>
          <cell r="X80">
            <v>74963.394560001005</v>
          </cell>
          <cell r="Y80">
            <v>77187.822491657003</v>
          </cell>
          <cell r="Z80">
            <v>81207.476700479994</v>
          </cell>
          <cell r="AA80">
            <v>200562.47949859401</v>
          </cell>
          <cell r="AB80">
            <v>273990.57120072597</v>
          </cell>
          <cell r="AC80">
            <v>905890.64274426003</v>
          </cell>
          <cell r="AD80">
            <v>790972.18756943999</v>
          </cell>
        </row>
        <row r="81">
          <cell r="D81" t="str">
            <v>Guidewires</v>
          </cell>
          <cell r="E81">
            <v>3630896.9564741999</v>
          </cell>
          <cell r="F81">
            <v>3563813.3764322102</v>
          </cell>
          <cell r="G81">
            <v>2271766.02</v>
          </cell>
          <cell r="H81">
            <v>2100972</v>
          </cell>
          <cell r="I81">
            <v>82201.100082200996</v>
          </cell>
          <cell r="J81">
            <v>83710.000083738996</v>
          </cell>
          <cell r="K81">
            <v>284544.22885597299</v>
          </cell>
          <cell r="L81">
            <v>275179.45227519399</v>
          </cell>
          <cell r="M81">
            <v>89671.666846010005</v>
          </cell>
          <cell r="N81">
            <v>89252.026130170998</v>
          </cell>
          <cell r="O81">
            <v>81996.385796282004</v>
          </cell>
          <cell r="P81">
            <v>61071.428632513998</v>
          </cell>
          <cell r="Q81">
            <v>80070.528651499</v>
          </cell>
          <cell r="R81">
            <v>102667.685816939</v>
          </cell>
          <cell r="S81">
            <v>65340.909156250003</v>
          </cell>
          <cell r="T81">
            <v>71136.363707508994</v>
          </cell>
          <cell r="U81">
            <v>90441.874064389995</v>
          </cell>
          <cell r="V81">
            <v>78780.733209140002</v>
          </cell>
          <cell r="W81">
            <v>161364.927873671</v>
          </cell>
          <cell r="X81">
            <v>151537.3308</v>
          </cell>
          <cell r="Y81">
            <v>61572.34584365</v>
          </cell>
          <cell r="Z81">
            <v>71443.925290790998</v>
          </cell>
          <cell r="AA81">
            <v>88939.285491937</v>
          </cell>
          <cell r="AB81">
            <v>146263.77477719801</v>
          </cell>
          <cell r="AC81">
            <v>272987.68381234002</v>
          </cell>
          <cell r="AD81">
            <v>331798.65570901998</v>
          </cell>
        </row>
        <row r="82">
          <cell r="D82" t="str">
            <v>Detachable Coils</v>
          </cell>
          <cell r="E82">
            <v>10874255.9967335</v>
          </cell>
          <cell r="F82">
            <v>16189864.4489484</v>
          </cell>
          <cell r="G82">
            <v>3284848.45</v>
          </cell>
          <cell r="H82">
            <v>5997994.7021980397</v>
          </cell>
          <cell r="I82">
            <v>316335.58603062102</v>
          </cell>
          <cell r="J82">
            <v>573157.19571582798</v>
          </cell>
          <cell r="K82">
            <v>375587.600375587</v>
          </cell>
          <cell r="L82">
            <v>603055.54344158398</v>
          </cell>
          <cell r="M82">
            <v>123162.500246325</v>
          </cell>
          <cell r="N82">
            <v>267400.44920568401</v>
          </cell>
          <cell r="O82">
            <v>208985.285923271</v>
          </cell>
          <cell r="P82">
            <v>477566.27512240899</v>
          </cell>
          <cell r="Q82">
            <v>460071.28617435601</v>
          </cell>
          <cell r="R82">
            <v>414521.42898596497</v>
          </cell>
          <cell r="S82">
            <v>68540.909159450006</v>
          </cell>
          <cell r="T82">
            <v>263912.72753664001</v>
          </cell>
          <cell r="U82">
            <v>244936.69691596</v>
          </cell>
          <cell r="V82">
            <v>253072.76437156001</v>
          </cell>
          <cell r="W82">
            <v>251925.82856056499</v>
          </cell>
          <cell r="X82">
            <v>281753.72518864198</v>
          </cell>
          <cell r="Y82">
            <v>150977.35526096899</v>
          </cell>
          <cell r="Z82">
            <v>225707.47681605199</v>
          </cell>
          <cell r="AA82">
            <v>529006.27296319802</v>
          </cell>
          <cell r="AB82">
            <v>834011.73791494803</v>
          </cell>
          <cell r="AC82">
            <v>4859878.2251232397</v>
          </cell>
          <cell r="AD82">
            <v>5997710.4224511199</v>
          </cell>
        </row>
        <row r="83">
          <cell r="D83" t="str">
            <v>Accessories</v>
          </cell>
          <cell r="E83">
            <v>222736.51022036801</v>
          </cell>
          <cell r="F83">
            <v>373716.74670792598</v>
          </cell>
          <cell r="G83">
            <v>90185.78</v>
          </cell>
          <cell r="H83">
            <v>215126.655295</v>
          </cell>
          <cell r="I83">
            <v>8144.557151002</v>
          </cell>
          <cell r="J83">
            <v>13713.220013713</v>
          </cell>
          <cell r="K83">
            <v>17866.071446438</v>
          </cell>
          <cell r="L83">
            <v>29849.77802985</v>
          </cell>
          <cell r="M83">
            <v>3481.7000069629999</v>
          </cell>
          <cell r="N83">
            <v>3510.0000070199999</v>
          </cell>
          <cell r="O83">
            <v>4174.0571470309997</v>
          </cell>
          <cell r="P83">
            <v>6714.2857210000002</v>
          </cell>
          <cell r="Q83">
            <v>1128.5428582709999</v>
          </cell>
          <cell r="R83">
            <v>2876.514288591</v>
          </cell>
          <cell r="S83">
            <v>1272.7272740000001</v>
          </cell>
          <cell r="T83">
            <v>2390.0000023900002</v>
          </cell>
          <cell r="U83">
            <v>0.71749713000000004</v>
          </cell>
          <cell r="W83">
            <v>7422.345314706</v>
          </cell>
          <cell r="X83">
            <v>9780.380384</v>
          </cell>
          <cell r="Y83">
            <v>6082.6261730899996</v>
          </cell>
          <cell r="Z83">
            <v>5958.87850944</v>
          </cell>
          <cell r="AA83">
            <v>19522.502808337002</v>
          </cell>
          <cell r="AB83">
            <v>21148.951832842002</v>
          </cell>
          <cell r="AC83">
            <v>63454.882543400003</v>
          </cell>
          <cell r="AD83">
            <v>62648.082624080002</v>
          </cell>
        </row>
        <row r="84">
          <cell r="D84" t="str">
            <v>Revascularization</v>
          </cell>
          <cell r="E84">
            <v>4742466.03164698</v>
          </cell>
          <cell r="F84">
            <v>4482183.2939414401</v>
          </cell>
          <cell r="G84">
            <v>2820529.03</v>
          </cell>
          <cell r="H84">
            <v>2580828.5000010198</v>
          </cell>
          <cell r="I84">
            <v>61066.485775351997</v>
          </cell>
          <cell r="J84">
            <v>114756.060514742</v>
          </cell>
          <cell r="K84">
            <v>340672.85748353001</v>
          </cell>
          <cell r="L84">
            <v>279112.61529621202</v>
          </cell>
          <cell r="M84">
            <v>1158.33333565</v>
          </cell>
          <cell r="N84">
            <v>32356.666731362999</v>
          </cell>
          <cell r="O84">
            <v>44557.614330272001</v>
          </cell>
          <cell r="P84">
            <v>48681.681434739003</v>
          </cell>
          <cell r="Q84">
            <v>43177.057186033999</v>
          </cell>
          <cell r="R84">
            <v>56600.414915328998</v>
          </cell>
          <cell r="S84">
            <v>7727.2727349999996</v>
          </cell>
          <cell r="T84">
            <v>67901.818249702003</v>
          </cell>
          <cell r="U84">
            <v>118539.62917292</v>
          </cell>
          <cell r="V84">
            <v>60642.155043478</v>
          </cell>
          <cell r="W84">
            <v>847823.65865259001</v>
          </cell>
          <cell r="X84">
            <v>658857.95999999903</v>
          </cell>
          <cell r="Y84">
            <v>44028.971997840003</v>
          </cell>
          <cell r="Z84">
            <v>33741.121522301</v>
          </cell>
          <cell r="AA84">
            <v>173328.033852394</v>
          </cell>
          <cell r="AB84">
            <v>258183.08484023999</v>
          </cell>
          <cell r="AC84">
            <v>239857.08712539999</v>
          </cell>
          <cell r="AD84">
            <v>290521.215392321</v>
          </cell>
        </row>
        <row r="85">
          <cell r="D85" t="str">
            <v>OTHER ACCRUALS/ADJ</v>
          </cell>
          <cell r="E85">
            <v>-193563.39964942299</v>
          </cell>
          <cell r="F85">
            <v>-199008.469657215</v>
          </cell>
          <cell r="G85">
            <v>-4506.1857187920004</v>
          </cell>
          <cell r="I85">
            <v>-9806.8428669500008</v>
          </cell>
          <cell r="J85">
            <v>0</v>
          </cell>
          <cell r="K85">
            <v>-34194.285748479997</v>
          </cell>
          <cell r="L85">
            <v>-44210.475758496003</v>
          </cell>
          <cell r="O85">
            <v>-1941.285716227</v>
          </cell>
          <cell r="Q85">
            <v>7337.0142930510001</v>
          </cell>
          <cell r="W85">
            <v>2159.938442654</v>
          </cell>
          <cell r="AA85">
            <v>-156050.28532416001</v>
          </cell>
          <cell r="AB85">
            <v>-154797.993898719</v>
          </cell>
          <cell r="AC85">
            <v>3438.5329894800002</v>
          </cell>
        </row>
        <row r="86">
          <cell r="D86" t="str">
            <v>HEA_0808_L2</v>
          </cell>
          <cell r="E86">
            <v>482016.47770400002</v>
          </cell>
          <cell r="G86">
            <v>4505.3757189999997</v>
          </cell>
          <cell r="I86">
            <v>-5.3799999999999996E-4</v>
          </cell>
          <cell r="K86">
            <v>-1.255E-3</v>
          </cell>
          <cell r="M86">
            <v>-6.9399999999999996E-4</v>
          </cell>
          <cell r="O86">
            <v>-4.4299999999999998E-4</v>
          </cell>
          <cell r="Q86">
            <v>-7.3899999999999997E-4</v>
          </cell>
          <cell r="S86">
            <v>16907.142638000001</v>
          </cell>
          <cell r="U86">
            <v>2.3768449999999999</v>
          </cell>
          <cell r="W86">
            <v>4.1186E-2</v>
          </cell>
          <cell r="Y86">
            <v>-2.7399999999999999E-4</v>
          </cell>
          <cell r="AA86">
            <v>458631.71071299998</v>
          </cell>
          <cell r="AC86">
            <v>1969.834546</v>
          </cell>
        </row>
        <row r="87">
          <cell r="D87" t="str">
            <v>Neurovascular</v>
          </cell>
          <cell r="F87">
            <v>29759549.881941501</v>
          </cell>
          <cell r="H87">
            <v>13008687.9737199</v>
          </cell>
          <cell r="J87">
            <v>1107071.9806071499</v>
          </cell>
          <cell r="L87">
            <v>1417582.3375476401</v>
          </cell>
          <cell r="N87">
            <v>560809.13739688497</v>
          </cell>
          <cell r="P87">
            <v>949650.319627936</v>
          </cell>
          <cell r="R87">
            <v>1253011.98218251</v>
          </cell>
          <cell r="T87">
            <v>536267.27326353104</v>
          </cell>
          <cell r="V87">
            <v>517526.69072801602</v>
          </cell>
          <cell r="X87">
            <v>1350058.525192</v>
          </cell>
          <cell r="Z87">
            <v>512216.82287898898</v>
          </cell>
          <cell r="AB87">
            <v>1378821.0555815001</v>
          </cell>
          <cell r="AD87">
            <v>7167845.7832153598</v>
          </cell>
        </row>
        <row r="88">
          <cell r="D88" t="str">
            <v>Catheters</v>
          </cell>
          <cell r="F88">
            <v>4173132.7193163098</v>
          </cell>
          <cell r="H88">
            <v>1759878</v>
          </cell>
          <cell r="J88">
            <v>125401.385125416</v>
          </cell>
          <cell r="L88">
            <v>274595.43527458102</v>
          </cell>
          <cell r="N88">
            <v>139657.67040768199</v>
          </cell>
          <cell r="P88">
            <v>171428.57160002901</v>
          </cell>
          <cell r="R88">
            <v>229145.400229174</v>
          </cell>
          <cell r="T88">
            <v>62916.363699271002</v>
          </cell>
          <cell r="V88">
            <v>123853.004587018</v>
          </cell>
          <cell r="X88">
            <v>89956.073471999</v>
          </cell>
          <cell r="Z88">
            <v>81207.476700479994</v>
          </cell>
          <cell r="AB88">
            <v>273991.17788644502</v>
          </cell>
          <cell r="AD88">
            <v>841102.16033422004</v>
          </cell>
        </row>
        <row r="89">
          <cell r="D89" t="str">
            <v>Guidewires</v>
          </cell>
          <cell r="F89">
            <v>3745980.4160312698</v>
          </cell>
          <cell r="H89">
            <v>2111314.99999998</v>
          </cell>
          <cell r="J89">
            <v>104637.500104666</v>
          </cell>
          <cell r="L89">
            <v>275179.45227518003</v>
          </cell>
          <cell r="N89">
            <v>96447.361306210994</v>
          </cell>
          <cell r="P89">
            <v>122142.857265</v>
          </cell>
          <cell r="R89">
            <v>153806.34301097799</v>
          </cell>
          <cell r="T89">
            <v>70200.000070181995</v>
          </cell>
          <cell r="V89">
            <v>79017.311429490001</v>
          </cell>
          <cell r="X89">
            <v>166691.06388</v>
          </cell>
          <cell r="Z89">
            <v>71443.925290800005</v>
          </cell>
          <cell r="AB89">
            <v>146268.00294861599</v>
          </cell>
          <cell r="AD89">
            <v>348831.59845017001</v>
          </cell>
        </row>
        <row r="90">
          <cell r="D90" t="str">
            <v>Detachable Coils</v>
          </cell>
          <cell r="F90">
            <v>16921395.1544641</v>
          </cell>
          <cell r="H90">
            <v>6227028.1185769597</v>
          </cell>
          <cell r="J90">
            <v>716446.49471648899</v>
          </cell>
          <cell r="L90">
            <v>603055.54344167002</v>
          </cell>
          <cell r="N90">
            <v>288545.772279008</v>
          </cell>
          <cell r="P90">
            <v>584331.74783400295</v>
          </cell>
          <cell r="R90">
            <v>780900.00078098697</v>
          </cell>
          <cell r="T90">
            <v>322560.00032256002</v>
          </cell>
          <cell r="V90">
            <v>253832.74216497</v>
          </cell>
          <cell r="X90">
            <v>345710.09225599997</v>
          </cell>
          <cell r="Z90">
            <v>313820.56103802897</v>
          </cell>
          <cell r="AB90">
            <v>834010.33505782497</v>
          </cell>
          <cell r="AD90">
            <v>5651153.7459956901</v>
          </cell>
        </row>
        <row r="91">
          <cell r="D91" t="str">
            <v>Accessories</v>
          </cell>
          <cell r="F91">
            <v>389211.39396356</v>
          </cell>
          <cell r="H91">
            <v>221619.35514299999</v>
          </cell>
          <cell r="J91">
            <v>17141.525017127002</v>
          </cell>
          <cell r="L91">
            <v>29849.778029863999</v>
          </cell>
          <cell r="N91">
            <v>3785.0000059200001</v>
          </cell>
          <cell r="P91">
            <v>10272.85715313</v>
          </cell>
          <cell r="R91">
            <v>4618.628576047</v>
          </cell>
          <cell r="T91">
            <v>2390.0000023900002</v>
          </cell>
          <cell r="X91">
            <v>9780.380384</v>
          </cell>
          <cell r="Z91">
            <v>5958.87850944</v>
          </cell>
          <cell r="AB91">
            <v>21146.908518560998</v>
          </cell>
          <cell r="AD91">
            <v>62648.082624080002</v>
          </cell>
        </row>
        <row r="92">
          <cell r="D92" t="str">
            <v>Revascularization</v>
          </cell>
          <cell r="F92">
            <v>4728838.6678233799</v>
          </cell>
          <cell r="H92">
            <v>2688847.5000000298</v>
          </cell>
          <cell r="J92">
            <v>143445.07564345899</v>
          </cell>
          <cell r="L92">
            <v>279112.60428484099</v>
          </cell>
          <cell r="N92">
            <v>32373.333398063001</v>
          </cell>
          <cell r="P92">
            <v>61474.285775773998</v>
          </cell>
          <cell r="R92">
            <v>84541.609585326994</v>
          </cell>
          <cell r="T92">
            <v>78200.909169128005</v>
          </cell>
          <cell r="V92">
            <v>60823.632546538996</v>
          </cell>
          <cell r="X92">
            <v>737920.91520000098</v>
          </cell>
          <cell r="Z92">
            <v>39785.981340240003</v>
          </cell>
          <cell r="AB92">
            <v>258202.62506878001</v>
          </cell>
          <cell r="AD92">
            <v>264110.195811201</v>
          </cell>
        </row>
        <row r="93">
          <cell r="D93" t="str">
            <v>OTHER ACCRUALS/ADJ</v>
          </cell>
          <cell r="F93">
            <v>-199008.469657215</v>
          </cell>
          <cell r="L93">
            <v>-44210.475758496003</v>
          </cell>
          <cell r="AB93">
            <v>-154797.993898719</v>
          </cell>
        </row>
        <row r="95">
          <cell r="D95" t="str">
            <v>Neurovascular</v>
          </cell>
          <cell r="F95">
            <v>30426655.018537801</v>
          </cell>
          <cell r="H95">
            <v>13341518.5603569</v>
          </cell>
          <cell r="J95">
            <v>1430543.78243048</v>
          </cell>
          <cell r="L95">
            <v>1424714.4740043101</v>
          </cell>
          <cell r="N95">
            <v>559818.96382725495</v>
          </cell>
          <cell r="P95">
            <v>1197877.7447088</v>
          </cell>
          <cell r="R95">
            <v>939073.36439047405</v>
          </cell>
          <cell r="T95">
            <v>538224.54599272495</v>
          </cell>
          <cell r="V95">
            <v>603310.35117183405</v>
          </cell>
          <cell r="X95">
            <v>1408667.60105598</v>
          </cell>
          <cell r="Z95">
            <v>551307.87149085</v>
          </cell>
          <cell r="AB95">
            <v>1178426.7844253599</v>
          </cell>
          <cell r="AD95">
            <v>7253170.9746828303</v>
          </cell>
        </row>
        <row r="96">
          <cell r="D96" t="str">
            <v>Catheters</v>
          </cell>
          <cell r="F96">
            <v>4287019.1700111199</v>
          </cell>
          <cell r="H96">
            <v>1860048.32</v>
          </cell>
          <cell r="J96">
            <v>151362.90015136299</v>
          </cell>
          <cell r="L96">
            <v>262187.33026220201</v>
          </cell>
          <cell r="N96">
            <v>137527.71741012199</v>
          </cell>
          <cell r="P96">
            <v>205714.28591999999</v>
          </cell>
          <cell r="R96">
            <v>195795.60019576701</v>
          </cell>
          <cell r="T96">
            <v>59661.818241462002</v>
          </cell>
          <cell r="V96">
            <v>143560.604983725</v>
          </cell>
          <cell r="X96">
            <v>89956.073472000004</v>
          </cell>
          <cell r="Z96">
            <v>77340.186977769001</v>
          </cell>
          <cell r="AB96">
            <v>234845.41929861199</v>
          </cell>
          <cell r="AD96">
            <v>869018.91309809999</v>
          </cell>
        </row>
        <row r="97">
          <cell r="D97" t="str">
            <v>Guidewires</v>
          </cell>
          <cell r="F97">
            <v>3818108.0883492599</v>
          </cell>
          <cell r="H97">
            <v>2208472.9999999902</v>
          </cell>
          <cell r="J97">
            <v>113198.750113213</v>
          </cell>
          <cell r="L97">
            <v>276946.75913410401</v>
          </cell>
          <cell r="N97">
            <v>98308.523748299995</v>
          </cell>
          <cell r="P97">
            <v>122142.857265</v>
          </cell>
          <cell r="R97">
            <v>131164.80013117901</v>
          </cell>
          <cell r="T97">
            <v>66370.909157289003</v>
          </cell>
          <cell r="V97">
            <v>84508.109466209993</v>
          </cell>
          <cell r="X97">
            <v>164275.25135999799</v>
          </cell>
          <cell r="Z97">
            <v>68042.056129181001</v>
          </cell>
          <cell r="AB97">
            <v>125370.518886568</v>
          </cell>
          <cell r="AD97">
            <v>359306.55295823002</v>
          </cell>
        </row>
        <row r="98">
          <cell r="D98" t="str">
            <v>Detachable Coils</v>
          </cell>
          <cell r="F98">
            <v>16973743.558517098</v>
          </cell>
          <cell r="H98">
            <v>6184436.0850859703</v>
          </cell>
          <cell r="J98">
            <v>922019.99092192005</v>
          </cell>
          <cell r="L98">
            <v>619044.15777005896</v>
          </cell>
          <cell r="N98">
            <v>284267.72258771898</v>
          </cell>
          <cell r="P98">
            <v>782310.60143606795</v>
          </cell>
          <cell r="R98">
            <v>473424.28618768201</v>
          </cell>
          <cell r="T98">
            <v>342109.09125120001</v>
          </cell>
          <cell r="V98">
            <v>301546.54476983502</v>
          </cell>
          <cell r="X98">
            <v>301317.70703999698</v>
          </cell>
          <cell r="Z98">
            <v>359120.02086981002</v>
          </cell>
          <cell r="AB98">
            <v>711459.27542134095</v>
          </cell>
          <cell r="AD98">
            <v>5692688.0751755796</v>
          </cell>
        </row>
        <row r="99">
          <cell r="D99" t="str">
            <v>Accessories</v>
          </cell>
          <cell r="F99">
            <v>397394.07818118</v>
          </cell>
          <cell r="H99">
            <v>220412.65528800001</v>
          </cell>
          <cell r="J99">
            <v>22183.150022182999</v>
          </cell>
          <cell r="L99">
            <v>33033.399461604997</v>
          </cell>
          <cell r="N99">
            <v>3838.333342677</v>
          </cell>
          <cell r="P99">
            <v>13428.571442</v>
          </cell>
          <cell r="R99">
            <v>4091.9428612349998</v>
          </cell>
          <cell r="T99">
            <v>2172.7272748999999</v>
          </cell>
          <cell r="X99">
            <v>9780.380384</v>
          </cell>
          <cell r="Z99">
            <v>5496.2616866400003</v>
          </cell>
          <cell r="AB99">
            <v>18128.974011819999</v>
          </cell>
          <cell r="AD99">
            <v>64827.682406120002</v>
          </cell>
        </row>
        <row r="100">
          <cell r="D100" t="str">
            <v>Revascularization</v>
          </cell>
          <cell r="F100">
            <v>5127284.5931916405</v>
          </cell>
          <cell r="H100">
            <v>2868148.4999830099</v>
          </cell>
          <cell r="J100">
            <v>221778.99122180801</v>
          </cell>
          <cell r="L100">
            <v>277713.30313484097</v>
          </cell>
          <cell r="N100">
            <v>35876.666738437001</v>
          </cell>
          <cell r="P100">
            <v>74281.428645738997</v>
          </cell>
          <cell r="R100">
            <v>134596.73501461101</v>
          </cell>
          <cell r="T100">
            <v>67910.000067874003</v>
          </cell>
          <cell r="V100">
            <v>73695.091952064002</v>
          </cell>
          <cell r="X100">
            <v>843338.18879999197</v>
          </cell>
          <cell r="Z100">
            <v>41309.345827448997</v>
          </cell>
          <cell r="AB100">
            <v>221306.590761025</v>
          </cell>
          <cell r="AD100">
            <v>267329.75104479998</v>
          </cell>
        </row>
        <row r="101">
          <cell r="D101" t="str">
            <v>OTHER ACCRUALS/ADJ</v>
          </cell>
          <cell r="F101">
            <v>-176894.46971249499</v>
          </cell>
          <cell r="L101">
            <v>-44210.475758496003</v>
          </cell>
          <cell r="AB101">
            <v>-132683.99395399899</v>
          </cell>
        </row>
        <row r="102">
          <cell r="D102" t="str">
            <v>Neurovascular</v>
          </cell>
          <cell r="F102">
            <v>31052829.789596099</v>
          </cell>
          <cell r="H102">
            <v>13451263.724614</v>
          </cell>
          <cell r="J102">
            <v>1430543.7825229401</v>
          </cell>
          <cell r="L102">
            <v>1494667.5135029401</v>
          </cell>
          <cell r="N102">
            <v>581176.07467623602</v>
          </cell>
          <cell r="P102">
            <v>1151314.4674662801</v>
          </cell>
          <cell r="R102">
            <v>1183699.0189024699</v>
          </cell>
          <cell r="T102">
            <v>598774.54605331202</v>
          </cell>
          <cell r="V102">
            <v>603323.40050139697</v>
          </cell>
          <cell r="X102">
            <v>1449487.5120000101</v>
          </cell>
          <cell r="Z102">
            <v>568530.56905297399</v>
          </cell>
          <cell r="AB102">
            <v>1312012.15866283</v>
          </cell>
          <cell r="AD102">
            <v>7228037.0216406798</v>
          </cell>
        </row>
        <row r="103">
          <cell r="D103" t="str">
            <v>Catheters</v>
          </cell>
          <cell r="F103">
            <v>4472782.3500143699</v>
          </cell>
          <cell r="H103">
            <v>1930630.29999998</v>
          </cell>
          <cell r="J103">
            <v>151362.90015137699</v>
          </cell>
          <cell r="L103">
            <v>274675.34027463302</v>
          </cell>
          <cell r="N103">
            <v>144018.64226135399</v>
          </cell>
          <cell r="P103">
            <v>205714.285919986</v>
          </cell>
          <cell r="R103">
            <v>231834.90023184899</v>
          </cell>
          <cell r="T103">
            <v>66983.636430611004</v>
          </cell>
          <cell r="V103">
            <v>143560.60290948499</v>
          </cell>
          <cell r="X103">
            <v>104948.75238399699</v>
          </cell>
          <cell r="Z103">
            <v>85074.766423219</v>
          </cell>
          <cell r="AB103">
            <v>260939.35477622901</v>
          </cell>
          <cell r="AD103">
            <v>873038.86825165898</v>
          </cell>
        </row>
        <row r="104">
          <cell r="D104" t="str">
            <v>Guidewires</v>
          </cell>
          <cell r="F104">
            <v>4035679.5435797698</v>
          </cell>
          <cell r="H104">
            <v>2333658.0000000098</v>
          </cell>
          <cell r="J104">
            <v>113198.750113199</v>
          </cell>
          <cell r="L104">
            <v>290134.19686153397</v>
          </cell>
          <cell r="N104">
            <v>102750.199342167</v>
          </cell>
          <cell r="P104">
            <v>134357.14299152899</v>
          </cell>
          <cell r="R104">
            <v>155367.82872681101</v>
          </cell>
          <cell r="T104">
            <v>74880.000074889002</v>
          </cell>
          <cell r="V104">
            <v>84508.109466209993</v>
          </cell>
          <cell r="X104">
            <v>164275.251360002</v>
          </cell>
          <cell r="Z104">
            <v>74846.729031848998</v>
          </cell>
          <cell r="AB104">
            <v>139301.572451752</v>
          </cell>
          <cell r="AD104">
            <v>368401.76315982098</v>
          </cell>
        </row>
        <row r="105">
          <cell r="D105" t="str">
            <v>Detachable Coils</v>
          </cell>
          <cell r="F105">
            <v>17280394.873842198</v>
          </cell>
          <cell r="H105">
            <v>6254168.5694710501</v>
          </cell>
          <cell r="J105">
            <v>922019.99101443402</v>
          </cell>
          <cell r="L105">
            <v>648523.11494258</v>
          </cell>
          <cell r="N105">
            <v>296640.56633049803</v>
          </cell>
          <cell r="P105">
            <v>714630.18131535896</v>
          </cell>
          <cell r="R105">
            <v>633478.57206206396</v>
          </cell>
          <cell r="T105">
            <v>376320.00037632103</v>
          </cell>
          <cell r="V105">
            <v>301546.54719870002</v>
          </cell>
          <cell r="X105">
            <v>327144.93907200702</v>
          </cell>
          <cell r="Z105">
            <v>361796.92402774602</v>
          </cell>
          <cell r="AB105">
            <v>793158.32201710402</v>
          </cell>
          <cell r="AD105">
            <v>5650967.1460143495</v>
          </cell>
        </row>
        <row r="106">
          <cell r="D106" t="str">
            <v>Accessories</v>
          </cell>
          <cell r="F106">
            <v>409211.590360609</v>
          </cell>
          <cell r="H106">
            <v>225206.35517900001</v>
          </cell>
          <cell r="J106">
            <v>22183.150022182999</v>
          </cell>
          <cell r="L106">
            <v>34606.516320335002</v>
          </cell>
          <cell r="N106">
            <v>4015.0000080300001</v>
          </cell>
          <cell r="P106">
            <v>12085.714297799999</v>
          </cell>
          <cell r="R106">
            <v>4436.314290151</v>
          </cell>
          <cell r="T106">
            <v>2390.0000023900002</v>
          </cell>
          <cell r="X106">
            <v>9780.380384</v>
          </cell>
          <cell r="Z106">
            <v>6065.4205656000004</v>
          </cell>
          <cell r="AB106">
            <v>20143.246121069998</v>
          </cell>
          <cell r="AD106">
            <v>68299.493170050002</v>
          </cell>
        </row>
        <row r="107">
          <cell r="D107" t="str">
            <v>Revascularization</v>
          </cell>
          <cell r="F107">
            <v>5046398.5643319404</v>
          </cell>
          <cell r="H107">
            <v>2707600.4999640002</v>
          </cell>
          <cell r="J107">
            <v>221778.99122175001</v>
          </cell>
          <cell r="L107">
            <v>290938.82086235401</v>
          </cell>
          <cell r="N107">
            <v>33751.666734186998</v>
          </cell>
          <cell r="P107">
            <v>84527.142941612998</v>
          </cell>
          <cell r="R107">
            <v>158581.403591596</v>
          </cell>
          <cell r="T107">
            <v>78200.909169100996</v>
          </cell>
          <cell r="V107">
            <v>73708.140927001004</v>
          </cell>
          <cell r="X107">
            <v>843338.18880000606</v>
          </cell>
          <cell r="Z107">
            <v>40746.729004560002</v>
          </cell>
          <cell r="AB107">
            <v>245896.320070974</v>
          </cell>
          <cell r="AD107">
            <v>267329.75104479998</v>
          </cell>
        </row>
        <row r="108">
          <cell r="D108" t="str">
            <v>OTHER ACCRUALS/ADJ</v>
          </cell>
          <cell r="F108">
            <v>-191637.13253278701</v>
          </cell>
          <cell r="L108">
            <v>-44210.475758496003</v>
          </cell>
          <cell r="AB108">
            <v>-147426.65677429101</v>
          </cell>
        </row>
        <row r="109">
          <cell r="D109" t="str">
            <v>Neurovascular</v>
          </cell>
          <cell r="F109">
            <v>31113104.969101898</v>
          </cell>
          <cell r="H109">
            <v>14175820.136758801</v>
          </cell>
          <cell r="J109">
            <v>1226180.38494036</v>
          </cell>
          <cell r="L109">
            <v>1424714.4740042801</v>
          </cell>
          <cell r="N109">
            <v>573346.43641707499</v>
          </cell>
          <cell r="P109">
            <v>1046533.57738176</v>
          </cell>
          <cell r="R109">
            <v>1148725.82536106</v>
          </cell>
          <cell r="T109">
            <v>528260.00052829599</v>
          </cell>
          <cell r="V109">
            <v>605127.74378452601</v>
          </cell>
          <cell r="X109">
            <v>1575695.4145599999</v>
          </cell>
          <cell r="Z109">
            <v>534491.65521388303</v>
          </cell>
          <cell r="AB109">
            <v>1245207.6008298299</v>
          </cell>
          <cell r="AD109">
            <v>7029001.7193219699</v>
          </cell>
        </row>
        <row r="110">
          <cell r="D110" t="str">
            <v>Catheters</v>
          </cell>
          <cell r="F110">
            <v>4390112.0161359198</v>
          </cell>
          <cell r="H110">
            <v>1917979.6099999901</v>
          </cell>
          <cell r="J110">
            <v>129739.628701168</v>
          </cell>
          <cell r="L110">
            <v>262187.33026220201</v>
          </cell>
          <cell r="N110">
            <v>141999.38595068199</v>
          </cell>
          <cell r="P110">
            <v>171428.5716</v>
          </cell>
          <cell r="R110">
            <v>238289.70023830401</v>
          </cell>
          <cell r="T110">
            <v>58395.454603858998</v>
          </cell>
          <cell r="V110">
            <v>143991.73236600199</v>
          </cell>
          <cell r="X110">
            <v>119941.431296</v>
          </cell>
          <cell r="Z110">
            <v>81207.476700489002</v>
          </cell>
          <cell r="AB110">
            <v>247892.88212311899</v>
          </cell>
          <cell r="AD110">
            <v>877058.81229410903</v>
          </cell>
        </row>
        <row r="111">
          <cell r="D111" t="str">
            <v>Guidewires</v>
          </cell>
          <cell r="F111">
            <v>3951030.9733048598</v>
          </cell>
          <cell r="H111">
            <v>2284975.9999999902</v>
          </cell>
          <cell r="J111">
            <v>97027.500097013006</v>
          </cell>
          <cell r="L111">
            <v>276946.75913408998</v>
          </cell>
          <cell r="N111">
            <v>101358.707324367</v>
          </cell>
          <cell r="P111">
            <v>116035.714401736</v>
          </cell>
          <cell r="R111">
            <v>159661.914445348</v>
          </cell>
          <cell r="T111">
            <v>69689.090978798005</v>
          </cell>
          <cell r="V111">
            <v>84761.887617760003</v>
          </cell>
          <cell r="X111">
            <v>179209.365120003</v>
          </cell>
          <cell r="Z111">
            <v>71443.925290800005</v>
          </cell>
          <cell r="AB111">
            <v>132336.791097735</v>
          </cell>
          <cell r="AD111">
            <v>377583.31779722002</v>
          </cell>
        </row>
        <row r="112">
          <cell r="D112" t="str">
            <v>Detachable Coils</v>
          </cell>
          <cell r="F112">
            <v>17425460.131577902</v>
          </cell>
          <cell r="H112">
            <v>6938291.32156594</v>
          </cell>
          <cell r="J112">
            <v>790302.84936165996</v>
          </cell>
          <cell r="L112">
            <v>619044.15777000098</v>
          </cell>
          <cell r="N112">
            <v>292503.34306537302</v>
          </cell>
          <cell r="P112">
            <v>684166.43416222394</v>
          </cell>
          <cell r="R112">
            <v>582800.00058280001</v>
          </cell>
          <cell r="T112">
            <v>333556.36396992003</v>
          </cell>
          <cell r="V112">
            <v>302452.08883517201</v>
          </cell>
          <cell r="X112">
            <v>344363.09376000502</v>
          </cell>
          <cell r="Z112">
            <v>335755.206456744</v>
          </cell>
          <cell r="AB112">
            <v>752308.03926209302</v>
          </cell>
          <cell r="AD112">
            <v>5449917.2327859998</v>
          </cell>
        </row>
        <row r="113">
          <cell r="D113" t="str">
            <v>Accessories</v>
          </cell>
          <cell r="F113">
            <v>425430.77084492502</v>
          </cell>
          <cell r="H113">
            <v>243882.705193</v>
          </cell>
          <cell r="J113">
            <v>19014.128590443001</v>
          </cell>
          <cell r="L113">
            <v>33033.399461604997</v>
          </cell>
          <cell r="N113">
            <v>3956.6666762469999</v>
          </cell>
          <cell r="P113">
            <v>13428.571442</v>
          </cell>
          <cell r="R113">
            <v>4638.8857189250002</v>
          </cell>
          <cell r="T113">
            <v>2281.8181841000001</v>
          </cell>
          <cell r="X113">
            <v>9780.380384</v>
          </cell>
          <cell r="Z113">
            <v>5800.00000464</v>
          </cell>
          <cell r="AB113">
            <v>19135.122237875999</v>
          </cell>
          <cell r="AD113">
            <v>70479.092952089995</v>
          </cell>
        </row>
        <row r="114">
          <cell r="D114" t="str">
            <v>Revascularization</v>
          </cell>
          <cell r="F114">
            <v>5105336.8783609802</v>
          </cell>
          <cell r="H114">
            <v>2790690.4999999702</v>
          </cell>
          <cell r="J114">
            <v>190096.278190082</v>
          </cell>
          <cell r="L114">
            <v>277713.30313488399</v>
          </cell>
          <cell r="N114">
            <v>33528.333400406998</v>
          </cell>
          <cell r="P114">
            <v>61474.285775803</v>
          </cell>
          <cell r="R114">
            <v>163335.324375692</v>
          </cell>
          <cell r="T114">
            <v>64337.272791618998</v>
          </cell>
          <cell r="V114">
            <v>73922.034965592</v>
          </cell>
          <cell r="X114">
            <v>922401.14400000102</v>
          </cell>
          <cell r="Z114">
            <v>40285.046761209</v>
          </cell>
          <cell r="AB114">
            <v>233590.091473162</v>
          </cell>
          <cell r="AD114">
            <v>253963.26349256001</v>
          </cell>
        </row>
        <row r="115">
          <cell r="D115" t="str">
            <v>OTHER ACCRUALS/ADJ</v>
          </cell>
          <cell r="F115">
            <v>-184265.801122643</v>
          </cell>
          <cell r="L115">
            <v>-44210.475758496003</v>
          </cell>
          <cell r="AB115">
            <v>-140055.32536414699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"/>
      <sheetName val="Cons"/>
      <sheetName val="DSO graph"/>
      <sheetName val="AR Sum"/>
      <sheetName val="AR Aging"/>
      <sheetName val="Inv graph"/>
      <sheetName val="INV Sum"/>
      <sheetName val="Fifo"/>
      <sheetName val="AP graph"/>
      <sheetName val="30. IS Summary"/>
      <sheetName val="32. Sales Profile (x Fran)"/>
      <sheetName val="DSO_graph"/>
      <sheetName val="AR_Sum"/>
      <sheetName val="AR_Aging"/>
      <sheetName val="Inv_graph"/>
      <sheetName val="INV_Sum"/>
      <sheetName val="AP_graph"/>
      <sheetName val="Categories for data validation"/>
      <sheetName val="INPUTS"/>
      <sheetName val="Ranges"/>
      <sheetName val="Sheet1"/>
      <sheetName val="Liste"/>
      <sheetName val="Rules - Drop Down Values"/>
      <sheetName val="DSO_graph1"/>
      <sheetName val="AR_Sum1"/>
      <sheetName val="AR_Aging1"/>
      <sheetName val="Inv_graph1"/>
      <sheetName val="INV_Sum1"/>
      <sheetName val="AP_graph1"/>
      <sheetName val="30__IS_Summary"/>
      <sheetName val="32__Sales_Profile_(x_Fran)"/>
      <sheetName val="Categories_for_data_validation"/>
      <sheetName val="FX Rates"/>
      <sheetName val="Reason Codes"/>
      <sheetName val="Sheet2"/>
      <sheetName val="Input"/>
      <sheetName val="SALES"/>
      <sheetName val="CAGR"/>
      <sheetName val="B"/>
      <sheetName val="FX_Rates"/>
      <sheetName val="Instructions"/>
      <sheetName val="Reference"/>
      <sheetName val="Reason_Codes"/>
      <sheetName val="T DSO CALC"/>
      <sheetName val="DOH TOTAL"/>
      <sheetName val="Summary"/>
      <sheetName val="Account Analysis"/>
      <sheetName val="Trial Balance"/>
      <sheetName val="Check"/>
      <sheetName val="Chart of Accounts"/>
      <sheetName val="Beast 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62">
          <cell r="A62" t="str">
            <v>J'95</v>
          </cell>
          <cell r="C62">
            <v>0</v>
          </cell>
        </row>
        <row r="63">
          <cell r="A63" t="str">
            <v>F</v>
          </cell>
          <cell r="C63">
            <v>0</v>
          </cell>
        </row>
        <row r="64">
          <cell r="A64" t="str">
            <v>M</v>
          </cell>
          <cell r="C64">
            <v>0</v>
          </cell>
        </row>
        <row r="65">
          <cell r="A65" t="str">
            <v>A</v>
          </cell>
          <cell r="C65">
            <v>0</v>
          </cell>
        </row>
        <row r="66">
          <cell r="A66" t="str">
            <v>M</v>
          </cell>
          <cell r="C66">
            <v>0</v>
          </cell>
        </row>
        <row r="67">
          <cell r="A67" t="str">
            <v>J</v>
          </cell>
          <cell r="C67">
            <v>0</v>
          </cell>
        </row>
        <row r="68">
          <cell r="A68" t="str">
            <v>J</v>
          </cell>
          <cell r="C68">
            <v>0</v>
          </cell>
        </row>
        <row r="69">
          <cell r="A69" t="str">
            <v>A</v>
          </cell>
          <cell r="C69">
            <v>0</v>
          </cell>
        </row>
        <row r="70">
          <cell r="A70" t="str">
            <v>S</v>
          </cell>
          <cell r="C70">
            <v>0</v>
          </cell>
        </row>
        <row r="71">
          <cell r="A71" t="str">
            <v>O</v>
          </cell>
          <cell r="C71">
            <v>0</v>
          </cell>
        </row>
        <row r="72">
          <cell r="A72" t="str">
            <v>N</v>
          </cell>
          <cell r="C72">
            <v>0</v>
          </cell>
        </row>
        <row r="73">
          <cell r="A73" t="str">
            <v>D</v>
          </cell>
          <cell r="C73">
            <v>0</v>
          </cell>
        </row>
        <row r="74">
          <cell r="A74" t="str">
            <v>J'96</v>
          </cell>
          <cell r="C74">
            <v>0</v>
          </cell>
        </row>
        <row r="75">
          <cell r="A75" t="str">
            <v>F</v>
          </cell>
          <cell r="C75">
            <v>0</v>
          </cell>
        </row>
        <row r="76">
          <cell r="A76" t="str">
            <v>M</v>
          </cell>
          <cell r="C76" t="str">
            <v>--</v>
          </cell>
        </row>
        <row r="77">
          <cell r="A77" t="str">
            <v>A</v>
          </cell>
          <cell r="C77">
            <v>0</v>
          </cell>
        </row>
        <row r="78">
          <cell r="A78" t="str">
            <v>M</v>
          </cell>
          <cell r="C78">
            <v>0</v>
          </cell>
        </row>
        <row r="79">
          <cell r="A79" t="str">
            <v>J</v>
          </cell>
          <cell r="C79">
            <v>0</v>
          </cell>
        </row>
        <row r="80">
          <cell r="A80" t="str">
            <v>J</v>
          </cell>
          <cell r="C80">
            <v>0</v>
          </cell>
        </row>
        <row r="81">
          <cell r="A81" t="str">
            <v>A</v>
          </cell>
          <cell r="C81">
            <v>0</v>
          </cell>
        </row>
        <row r="82">
          <cell r="A82" t="str">
            <v>S</v>
          </cell>
          <cell r="C82">
            <v>0</v>
          </cell>
        </row>
        <row r="83">
          <cell r="A83" t="str">
            <v>O</v>
          </cell>
          <cell r="C83">
            <v>0</v>
          </cell>
        </row>
        <row r="84">
          <cell r="A84" t="str">
            <v>N</v>
          </cell>
          <cell r="C84">
            <v>0</v>
          </cell>
        </row>
        <row r="85">
          <cell r="A85" t="str">
            <v>D</v>
          </cell>
          <cell r="C85">
            <v>0</v>
          </cell>
        </row>
        <row r="86">
          <cell r="A86" t="str">
            <v>J'97</v>
          </cell>
          <cell r="C86">
            <v>0</v>
          </cell>
        </row>
        <row r="87">
          <cell r="A87" t="str">
            <v>F</v>
          </cell>
          <cell r="C87">
            <v>0</v>
          </cell>
        </row>
        <row r="88">
          <cell r="A88" t="str">
            <v>M</v>
          </cell>
          <cell r="C88">
            <v>0</v>
          </cell>
        </row>
        <row r="89">
          <cell r="A89" t="str">
            <v>A</v>
          </cell>
          <cell r="C89">
            <v>0</v>
          </cell>
        </row>
        <row r="90">
          <cell r="A90" t="str">
            <v>M</v>
          </cell>
          <cell r="C90">
            <v>0</v>
          </cell>
        </row>
        <row r="91">
          <cell r="A91" t="str">
            <v>J</v>
          </cell>
          <cell r="C91">
            <v>0</v>
          </cell>
        </row>
        <row r="92">
          <cell r="A92" t="str">
            <v>J</v>
          </cell>
          <cell r="C92">
            <v>0</v>
          </cell>
        </row>
        <row r="93">
          <cell r="A93" t="str">
            <v>A</v>
          </cell>
          <cell r="C93">
            <v>0</v>
          </cell>
        </row>
        <row r="94">
          <cell r="A94" t="str">
            <v>S</v>
          </cell>
          <cell r="C94">
            <v>0</v>
          </cell>
        </row>
        <row r="95">
          <cell r="A95" t="str">
            <v>O</v>
          </cell>
          <cell r="C95">
            <v>0</v>
          </cell>
        </row>
        <row r="96">
          <cell r="A96" t="str">
            <v>N</v>
          </cell>
          <cell r="C96">
            <v>0</v>
          </cell>
        </row>
        <row r="97">
          <cell r="A97" t="str">
            <v>D</v>
          </cell>
          <cell r="C97">
            <v>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1">
          <cell r="B1">
            <v>1.23456789123456E+17</v>
          </cell>
        </row>
      </sheetData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>
        <row r="62">
          <cell r="A62" t="str">
            <v>J'95</v>
          </cell>
        </row>
      </sheetData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>
        <row r="1">
          <cell r="B1" t="str">
            <v>Description</v>
          </cell>
        </row>
      </sheetData>
      <sheetData sheetId="48"/>
      <sheetData sheetId="49"/>
      <sheetData sheetId="5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C"/>
      <sheetName val="Objectives"/>
      <sheetName val="Pres memo"/>
      <sheetName val="Sum Country"/>
      <sheetName val="Orders Region"/>
      <sheetName val="Orders Month"/>
      <sheetName val="I-C Ship Stat"/>
      <sheetName val="I-C Ship Mgmt"/>
      <sheetName val="IC Purch-Stat"/>
      <sheetName val="IC Purch-Mgmt"/>
      <sheetName val="DSO graph"/>
      <sheetName val="AR DSO Summary"/>
      <sheetName val="Inv graph"/>
      <sheetName val="Inv Sum"/>
      <sheetName val="Price-Volume"/>
      <sheetName val="Mgmt Adj Detail"/>
      <sheetName val="UPI Cons"/>
      <sheetName val="UPI Local Cur"/>
      <sheetName val="AcqRel Reorg Res"/>
      <sheetName val="CapX 4th QTR"/>
      <sheetName val="CapX Year"/>
      <sheetName val="Salary"/>
      <sheetName val="Hdcnt adds"/>
      <sheetName val="Comp by emp"/>
      <sheetName val="Cost reduct"/>
      <sheetName val="Other data"/>
      <sheetName val="Ships pg.1"/>
      <sheetName val="Ships pg.2"/>
      <sheetName val="Variable"/>
      <sheetName val="Fixed"/>
      <sheetName val="R &amp; D"/>
      <sheetName val="Marketing"/>
      <sheetName val="Selling"/>
      <sheetName val="G &amp; A"/>
      <sheetName val="Top 12 by mth"/>
      <sheetName val="WW 2010"/>
      <sheetName val="Pres_memo"/>
      <sheetName val="Sum_Country"/>
      <sheetName val="Orders_Region"/>
      <sheetName val="Orders_Month"/>
      <sheetName val="I-C_Ship_Stat"/>
      <sheetName val="I-C_Ship_Mgmt"/>
      <sheetName val="IC_Purch-Stat"/>
      <sheetName val="IC_Purch-Mgmt"/>
      <sheetName val="DSO_graph"/>
      <sheetName val="AR_DSO_Summary"/>
      <sheetName val="Inv_graph"/>
      <sheetName val="Inv_Sum"/>
      <sheetName val="Mgmt_Adj_Detail"/>
      <sheetName val="UPI_Cons"/>
      <sheetName val="UPI_Local_Cur"/>
      <sheetName val="AcqRel_Reorg_Res"/>
      <sheetName val="CapX_4th_QTR"/>
      <sheetName val="CapX_Year"/>
      <sheetName val="Hdcnt_adds"/>
      <sheetName val="Comp_by_emp"/>
      <sheetName val="Cost_reduct"/>
      <sheetName val="Other_data"/>
      <sheetName val="Ships_pg_1"/>
      <sheetName val="Ships_pg_2"/>
      <sheetName val="R_&amp;_D"/>
      <sheetName val="G_&amp;_A"/>
      <sheetName val="Top_12_by_mth"/>
      <sheetName val="WW_2010"/>
    </sheetNames>
    <sheetDataSet>
      <sheetData sheetId="0" refreshError="1"/>
      <sheetData sheetId="1" refreshError="1"/>
      <sheetData sheetId="2" refreshError="1"/>
      <sheetData sheetId="3"/>
      <sheetData sheetId="4">
        <row r="13">
          <cell r="C13" t="str">
            <v>$</v>
          </cell>
          <cell r="D13" t="str">
            <v>%</v>
          </cell>
          <cell r="F13" t="str">
            <v>%</v>
          </cell>
          <cell r="G13" t="str">
            <v>$</v>
          </cell>
        </row>
        <row r="16">
          <cell r="C16" t="str">
            <v xml:space="preserve"> </v>
          </cell>
          <cell r="D16" t="str">
            <v xml:space="preserve">          --</v>
          </cell>
          <cell r="F16" t="str">
            <v xml:space="preserve">          --</v>
          </cell>
          <cell r="G16" t="str">
            <v xml:space="preserve"> </v>
          </cell>
        </row>
        <row r="17">
          <cell r="C17" t="str">
            <v xml:space="preserve"> </v>
          </cell>
          <cell r="D17" t="str">
            <v xml:space="preserve">          --</v>
          </cell>
          <cell r="F17" t="str">
            <v xml:space="preserve">          --</v>
          </cell>
          <cell r="G17" t="str">
            <v xml:space="preserve"> </v>
          </cell>
        </row>
        <row r="18">
          <cell r="C18">
            <v>0</v>
          </cell>
          <cell r="D18" t="str">
            <v xml:space="preserve">          --</v>
          </cell>
          <cell r="F18" t="str">
            <v xml:space="preserve">          --</v>
          </cell>
          <cell r="G18">
            <v>0</v>
          </cell>
        </row>
        <row r="19">
          <cell r="C19">
            <v>0</v>
          </cell>
          <cell r="D19" t="str">
            <v xml:space="preserve">          --</v>
          </cell>
          <cell r="F19" t="str">
            <v xml:space="preserve">          --</v>
          </cell>
          <cell r="G19">
            <v>0</v>
          </cell>
        </row>
        <row r="20">
          <cell r="C20">
            <v>0</v>
          </cell>
          <cell r="D20" t="str">
            <v xml:space="preserve">          --</v>
          </cell>
          <cell r="F20" t="str">
            <v xml:space="preserve">          --</v>
          </cell>
          <cell r="G20">
            <v>0</v>
          </cell>
        </row>
        <row r="21">
          <cell r="C21">
            <v>0</v>
          </cell>
          <cell r="D21" t="str">
            <v xml:space="preserve">          --</v>
          </cell>
          <cell r="F21" t="str">
            <v xml:space="preserve">          --</v>
          </cell>
          <cell r="G21">
            <v>0</v>
          </cell>
        </row>
        <row r="22">
          <cell r="C22">
            <v>0</v>
          </cell>
          <cell r="D22" t="str">
            <v xml:space="preserve">          --</v>
          </cell>
          <cell r="F22" t="str">
            <v xml:space="preserve">          --</v>
          </cell>
          <cell r="G22">
            <v>0</v>
          </cell>
        </row>
        <row r="23">
          <cell r="C23">
            <v>0</v>
          </cell>
          <cell r="D23" t="str">
            <v xml:space="preserve">          --</v>
          </cell>
          <cell r="F23" t="str">
            <v xml:space="preserve">          --</v>
          </cell>
          <cell r="G23">
            <v>0</v>
          </cell>
        </row>
        <row r="24">
          <cell r="D24" t="str">
            <v xml:space="preserve">          --</v>
          </cell>
          <cell r="F24" t="str">
            <v xml:space="preserve">          --</v>
          </cell>
        </row>
        <row r="25">
          <cell r="C25" t="str">
            <v xml:space="preserve"> </v>
          </cell>
          <cell r="D25" t="str">
            <v xml:space="preserve">          --</v>
          </cell>
          <cell r="F25" t="str">
            <v xml:space="preserve">          --</v>
          </cell>
        </row>
        <row r="26">
          <cell r="C26" t="str">
            <v xml:space="preserve"> </v>
          </cell>
          <cell r="D26" t="str">
            <v xml:space="preserve">          --</v>
          </cell>
          <cell r="F26" t="str">
            <v xml:space="preserve">          --</v>
          </cell>
        </row>
        <row r="27">
          <cell r="D27" t="str">
            <v xml:space="preserve">          --</v>
          </cell>
          <cell r="F27" t="str">
            <v xml:space="preserve">          --</v>
          </cell>
        </row>
        <row r="28">
          <cell r="D28" t="str">
            <v xml:space="preserve">          --</v>
          </cell>
          <cell r="F28" t="str">
            <v xml:space="preserve">          --</v>
          </cell>
        </row>
        <row r="29">
          <cell r="D29" t="str">
            <v xml:space="preserve">          --</v>
          </cell>
          <cell r="F29" t="str">
            <v xml:space="preserve">          --</v>
          </cell>
        </row>
        <row r="30">
          <cell r="D30" t="str">
            <v xml:space="preserve">          --</v>
          </cell>
          <cell r="F30" t="str">
            <v xml:space="preserve">          --</v>
          </cell>
        </row>
        <row r="31">
          <cell r="D31" t="str">
            <v xml:space="preserve">          --</v>
          </cell>
          <cell r="F31" t="str">
            <v xml:space="preserve">          --</v>
          </cell>
        </row>
        <row r="32">
          <cell r="D32" t="str">
            <v xml:space="preserve">          --</v>
          </cell>
          <cell r="F32" t="str">
            <v xml:space="preserve">          --</v>
          </cell>
        </row>
        <row r="33">
          <cell r="D33" t="str">
            <v xml:space="preserve">          --</v>
          </cell>
          <cell r="F33" t="str">
            <v xml:space="preserve">          --</v>
          </cell>
        </row>
        <row r="34">
          <cell r="C34" t="str">
            <v xml:space="preserve"> </v>
          </cell>
          <cell r="D34" t="str">
            <v xml:space="preserve">          --</v>
          </cell>
          <cell r="F34" t="str">
            <v xml:space="preserve">          --</v>
          </cell>
        </row>
        <row r="35">
          <cell r="C35" t="str">
            <v xml:space="preserve"> </v>
          </cell>
          <cell r="D35" t="str">
            <v xml:space="preserve">          --</v>
          </cell>
          <cell r="F35" t="str">
            <v xml:space="preserve">          --</v>
          </cell>
        </row>
        <row r="36">
          <cell r="C36" t="str">
            <v xml:space="preserve"> </v>
          </cell>
          <cell r="D36" t="str">
            <v xml:space="preserve">          --</v>
          </cell>
          <cell r="F36" t="str">
            <v xml:space="preserve">          --</v>
          </cell>
        </row>
        <row r="37">
          <cell r="C37" t="str">
            <v xml:space="preserve"> </v>
          </cell>
          <cell r="D37" t="str">
            <v xml:space="preserve">          --</v>
          </cell>
          <cell r="F37" t="str">
            <v xml:space="preserve">          --</v>
          </cell>
        </row>
        <row r="38">
          <cell r="D38" t="str">
            <v xml:space="preserve">          --</v>
          </cell>
          <cell r="F38" t="str">
            <v xml:space="preserve">          --</v>
          </cell>
        </row>
        <row r="39">
          <cell r="D39" t="str">
            <v xml:space="preserve">          --</v>
          </cell>
          <cell r="F39" t="str">
            <v xml:space="preserve">          --</v>
          </cell>
        </row>
        <row r="40">
          <cell r="D40" t="str">
            <v xml:space="preserve">          --</v>
          </cell>
          <cell r="F40" t="str">
            <v xml:space="preserve">          --</v>
          </cell>
        </row>
        <row r="41">
          <cell r="D41" t="str">
            <v xml:space="preserve">          --</v>
          </cell>
          <cell r="F41" t="str">
            <v xml:space="preserve">          --</v>
          </cell>
        </row>
        <row r="42">
          <cell r="D42" t="str">
            <v xml:space="preserve">          --</v>
          </cell>
          <cell r="F42" t="str">
            <v xml:space="preserve">          --</v>
          </cell>
        </row>
        <row r="43">
          <cell r="D43" t="str">
            <v xml:space="preserve">          --</v>
          </cell>
          <cell r="F43" t="str">
            <v xml:space="preserve">          --</v>
          </cell>
        </row>
        <row r="44">
          <cell r="D44" t="str">
            <v xml:space="preserve">          --</v>
          </cell>
          <cell r="F44" t="str">
            <v xml:space="preserve">          --</v>
          </cell>
        </row>
        <row r="45">
          <cell r="D45" t="str">
            <v xml:space="preserve">          --</v>
          </cell>
          <cell r="F45" t="str">
            <v xml:space="preserve">          --</v>
          </cell>
        </row>
        <row r="46">
          <cell r="C46" t="str">
            <v xml:space="preserve"> </v>
          </cell>
          <cell r="D46" t="str">
            <v xml:space="preserve">          --</v>
          </cell>
          <cell r="F46" t="str">
            <v xml:space="preserve">          --</v>
          </cell>
        </row>
        <row r="47">
          <cell r="C47" t="str">
            <v xml:space="preserve"> </v>
          </cell>
          <cell r="D47" t="str">
            <v xml:space="preserve">          --</v>
          </cell>
          <cell r="F47" t="str">
            <v xml:space="preserve">          --</v>
          </cell>
        </row>
        <row r="48">
          <cell r="D48" t="str">
            <v xml:space="preserve">          --</v>
          </cell>
          <cell r="F48" t="str">
            <v xml:space="preserve">          --</v>
          </cell>
        </row>
        <row r="49">
          <cell r="D49" t="str">
            <v xml:space="preserve">          --</v>
          </cell>
          <cell r="F49" t="str">
            <v xml:space="preserve">          --</v>
          </cell>
        </row>
        <row r="50">
          <cell r="C50" t="str">
            <v xml:space="preserve"> </v>
          </cell>
          <cell r="D50" t="str">
            <v xml:space="preserve">          --</v>
          </cell>
          <cell r="F50" t="str">
            <v xml:space="preserve">          --</v>
          </cell>
        </row>
        <row r="51">
          <cell r="C51" t="str">
            <v xml:space="preserve"> </v>
          </cell>
          <cell r="D51" t="str">
            <v xml:space="preserve">          --</v>
          </cell>
          <cell r="F51" t="str">
            <v xml:space="preserve">          --</v>
          </cell>
        </row>
        <row r="52">
          <cell r="D52" t="str">
            <v xml:space="preserve">          --</v>
          </cell>
          <cell r="F52" t="str">
            <v xml:space="preserve">          --</v>
          </cell>
        </row>
        <row r="53">
          <cell r="D53" t="str">
            <v xml:space="preserve">          --</v>
          </cell>
          <cell r="F53" t="str">
            <v xml:space="preserve">          --</v>
          </cell>
        </row>
        <row r="54">
          <cell r="D54" t="str">
            <v xml:space="preserve">          --</v>
          </cell>
          <cell r="F54" t="str">
            <v xml:space="preserve">          --</v>
          </cell>
        </row>
        <row r="55">
          <cell r="D55" t="str">
            <v xml:space="preserve">          --</v>
          </cell>
          <cell r="F55" t="str">
            <v xml:space="preserve">          --</v>
          </cell>
        </row>
        <row r="56">
          <cell r="D56" t="str">
            <v xml:space="preserve">          --</v>
          </cell>
          <cell r="F56" t="str">
            <v xml:space="preserve">          --</v>
          </cell>
        </row>
        <row r="57">
          <cell r="D57" t="str">
            <v xml:space="preserve">          --</v>
          </cell>
          <cell r="F57" t="str">
            <v xml:space="preserve">          --</v>
          </cell>
        </row>
        <row r="58">
          <cell r="D58" t="str">
            <v xml:space="preserve">          --</v>
          </cell>
          <cell r="F58" t="str">
            <v xml:space="preserve">          --</v>
          </cell>
        </row>
        <row r="59">
          <cell r="D59" t="str">
            <v xml:space="preserve">          --</v>
          </cell>
          <cell r="F59" t="str">
            <v xml:space="preserve">          --</v>
          </cell>
        </row>
        <row r="60">
          <cell r="D60" t="str">
            <v xml:space="preserve">          --</v>
          </cell>
          <cell r="F60" t="str">
            <v xml:space="preserve">          --</v>
          </cell>
        </row>
        <row r="61">
          <cell r="D61" t="str">
            <v xml:space="preserve">          --</v>
          </cell>
          <cell r="F61" t="str">
            <v xml:space="preserve">          --</v>
          </cell>
        </row>
        <row r="62">
          <cell r="C62" t="str">
            <v xml:space="preserve"> </v>
          </cell>
          <cell r="D62" t="str">
            <v xml:space="preserve">          --</v>
          </cell>
          <cell r="F62" t="str">
            <v xml:space="preserve">          --</v>
          </cell>
        </row>
        <row r="63">
          <cell r="C63" t="str">
            <v xml:space="preserve"> </v>
          </cell>
          <cell r="D63" t="str">
            <v xml:space="preserve">          --</v>
          </cell>
          <cell r="F63" t="str">
            <v xml:space="preserve">          --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>
        <row r="13">
          <cell r="C13" t="str">
            <v>$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52-54930"/>
      <sheetName val="09-40607"/>
      <sheetName val="10-35294"/>
      <sheetName val="94-22862"/>
      <sheetName val="JE"/>
      <sheetName val="Oste IC"/>
      <sheetName val="Ost Plant Proll"/>
      <sheetName val="Ost Non-Plant"/>
      <sheetName val="Howmedica AP"/>
      <sheetName val="How Non Union"/>
      <sheetName val="Howmedica"/>
      <sheetName val="Endo IC"/>
      <sheetName val="Endo Comm"/>
      <sheetName val="Stryker Comm"/>
      <sheetName val="Inst SC IC"/>
      <sheetName val="Inst SSC IC"/>
      <sheetName val="Leib SC"/>
      <sheetName val="Leib SSC"/>
      <sheetName val="MedSC IC"/>
      <sheetName val="MedSSC IC"/>
      <sheetName val="MediQuip IC"/>
      <sheetName val="PT"/>
      <sheetName val="AmerME IC"/>
      <sheetName val="Taiwan Exp"/>
      <sheetName val="Singapore Exp"/>
      <sheetName val="Korea Exp"/>
      <sheetName val="India Exp"/>
      <sheetName val="IGT1"/>
      <sheetName val="IGT2"/>
      <sheetName val="Vivo"/>
      <sheetName val="Biotech IC"/>
      <sheetName val="Module1"/>
      <sheetName val="JE Funding"/>
      <sheetName val="Ost Fund"/>
      <sheetName val="Endo Fund"/>
      <sheetName val="Inst"/>
      <sheetName val="Leib Fund"/>
      <sheetName val="Med Fund"/>
      <sheetName val="Module2"/>
      <sheetName val="AP graph"/>
      <sheetName val="Oste_IC"/>
      <sheetName val="Ost_Plant_Proll"/>
      <sheetName val="Ost_Non-Plant"/>
      <sheetName val="Howmedica_AP"/>
      <sheetName val="How_Non_Union"/>
      <sheetName val="Endo_IC"/>
      <sheetName val="Endo_Comm"/>
      <sheetName val="Stryker_Comm"/>
      <sheetName val="Inst_SC_IC"/>
      <sheetName val="Inst_SSC_IC"/>
      <sheetName val="Leib_SC"/>
      <sheetName val="Leib_SSC"/>
      <sheetName val="MedSC_IC"/>
      <sheetName val="MedSSC_IC"/>
      <sheetName val="MediQuip_IC"/>
      <sheetName val="AmerME_IC"/>
      <sheetName val="Taiwan_Exp"/>
      <sheetName val="Singapore_Exp"/>
      <sheetName val="Korea_Exp"/>
      <sheetName val="India_Exp"/>
      <sheetName val="Biotech_IC"/>
      <sheetName val="JE_Funding"/>
      <sheetName val="Ost_Fund"/>
      <sheetName val="Endo_Fund"/>
      <sheetName val="Leib_Fund"/>
      <sheetName val="Med_Fund"/>
      <sheetName val="AP_grap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entory reconciliation - Mar"/>
      <sheetName val="130046 Dump"/>
      <sheetName val="zm07mbst Inventory - Mar"/>
      <sheetName val="Inventory - Feb 11"/>
      <sheetName val="Inventory Listing - Feb"/>
      <sheetName val="Inventory - Jan 11"/>
      <sheetName val="Inventory listing - Jan 11"/>
      <sheetName val="Rollforward ANZ"/>
      <sheetName val="Rollforward"/>
      <sheetName val="Feb - 3200 KE5Z OCOGS - OPEX"/>
      <sheetName val="Jan - 3200 KE5Z OCOGS - OPEX"/>
      <sheetName val="Feb  KE5Z IC sales - Local entr"/>
      <sheetName val="Jan -KE5Z IC sales - Local entr"/>
      <sheetName val="Feb  KE5Z Sales Returns - Local"/>
      <sheetName val="Jan KE5Z Sales Returns - Local"/>
      <sheetName val="Feb Trial Balance - Original"/>
      <sheetName val="Jan Trial Balance - Original"/>
      <sheetName val="ZF13"/>
      <sheetName val="KE5Z"/>
      <sheetName val="Feb zm07mbst"/>
      <sheetName val="NV UPN List"/>
      <sheetName val="Sheet1"/>
      <sheetName val="Orders Reg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2">
          <cell r="H2" t="str">
            <v>001</v>
          </cell>
          <cell r="P2"/>
        </row>
        <row r="3">
          <cell r="H3" t="str">
            <v>001</v>
          </cell>
          <cell r="P3"/>
        </row>
        <row r="4">
          <cell r="H4" t="str">
            <v>001</v>
          </cell>
          <cell r="P4"/>
        </row>
        <row r="5">
          <cell r="H5" t="str">
            <v>001</v>
          </cell>
          <cell r="P5"/>
        </row>
        <row r="6">
          <cell r="H6" t="str">
            <v>001</v>
          </cell>
          <cell r="P6"/>
        </row>
        <row r="7">
          <cell r="H7" t="str">
            <v>001</v>
          </cell>
          <cell r="P7"/>
        </row>
        <row r="8">
          <cell r="H8" t="str">
            <v>001</v>
          </cell>
          <cell r="P8"/>
        </row>
      </sheetData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"/>
      <sheetName val="Month"/>
      <sheetName val="Cons"/>
      <sheetName val="Statutory"/>
      <sheetName val="DSO graph"/>
      <sheetName val="AR Sum"/>
      <sheetName val="AR Aging"/>
      <sheetName val="Inv graph"/>
      <sheetName val="INV Sum"/>
      <sheetName val="Fifo"/>
      <sheetName val="32. Sales Profile (x Fran)"/>
      <sheetName val="Mgmt Sum"/>
      <sheetName val="Orders by Country"/>
      <sheetName val="BS"/>
      <sheetName val="CFS"/>
      <sheetName val="30. IS Summary"/>
      <sheetName val="38. OPEX"/>
      <sheetName val="09-40607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lash - M"/>
      <sheetName val="Osn - M"/>
      <sheetName val="OSN-Q"/>
      <sheetName val="OSN-Y"/>
      <sheetName val="PMYTD"/>
      <sheetName val="PMQTD"/>
      <sheetName val="Vs PIVa"/>
      <sheetName val="Margins"/>
      <sheetName val="Ship-Div"/>
      <sheetName val="Ship-PrGp"/>
      <sheetName val="Ship-Sum"/>
      <sheetName val="By Division"/>
      <sheetName val="By Prod Grp"/>
      <sheetName val="FORMULA DATA"/>
      <sheetName val="OPEN ORDER REC"/>
      <sheetName val="Ships-to-go"/>
      <sheetName val="Sheet1"/>
      <sheetName val="Sheet2"/>
      <sheetName val="Sheet3"/>
      <sheetName val="36. Revenue Drivers"/>
      <sheetName val="38. OPEX"/>
      <sheetName val="Flash_-_M"/>
      <sheetName val="Osn_-_M"/>
      <sheetName val="Vs_PIVa"/>
      <sheetName val="Drop Down Data_Scoring"/>
      <sheetName val="AIS Quarterly Calcs"/>
      <sheetName val="AIS Quarterly Calcs (2)"/>
      <sheetName val="AIS Quarterly Calcs (3)"/>
      <sheetName val="AIS Quarterly Calcs (4)"/>
      <sheetName val="AIS Quarterly Calcs (5)"/>
      <sheetName val="AIS Quarterly Calcs (6)"/>
      <sheetName val="ICAD Quarterly Calcs"/>
      <sheetName val="ICAD"/>
      <sheetName val="ICAD Quarterly Calcs (2)"/>
      <sheetName val="ICAD Quarterly Calcs (3)"/>
      <sheetName val="ICAD Quarterly Calcs (4)"/>
      <sheetName val="ICAD Quarterly Calcs (5)"/>
      <sheetName val="ICAD Quarterly Calcs (6)"/>
      <sheetName val="AnU Quarterly Calcs"/>
      <sheetName val="Aneurysm-Unruptured"/>
      <sheetName val="AnU Quarterly Calcs (2)"/>
      <sheetName val="AnU Quarterly Calcs (3)"/>
      <sheetName val="AnU Quarterly Calcs (4)"/>
      <sheetName val="AnU Quarterly Calcs (5)"/>
      <sheetName val="AnU Quarterly Calcs (6)"/>
      <sheetName val="AnR Quarterly Calcs"/>
      <sheetName val="AnR Quarterly Calcs (2)"/>
      <sheetName val="AnR Quarterly Calcs (3)"/>
      <sheetName val="AnR Quarterly Calcs (4)"/>
      <sheetName val="AnR Quarterly Calcs (5)"/>
      <sheetName val="AnR Quarterly Calcs (6)"/>
      <sheetName val="Index"/>
      <sheetName val="Lists"/>
      <sheetName val="KE5Z"/>
      <sheetName val="Price Impact"/>
      <sheetName val="Key"/>
      <sheetName val="Auto calculation"/>
      <sheetName val="Legenda"/>
      <sheetName val="MTD"/>
      <sheetName val="AUTO CALC"/>
      <sheetName val="Apollo"/>
      <sheetName val="Summary"/>
      <sheetName val="FY fcst EUROPE $"/>
      <sheetName val="EUROPE $"/>
      <sheetName val="EUROPE LC"/>
      <sheetName val="GER"/>
      <sheetName val="FY fcst GER"/>
      <sheetName val="ITA"/>
      <sheetName val="FY fcst Italy"/>
      <sheetName val="Month"/>
      <sheetName val="Quarter"/>
      <sheetName val="Demo tracker"/>
      <sheetName val="Comms Pipe"/>
      <sheetName val="UK"/>
      <sheetName val="FY fcst UK"/>
      <sheetName val="FRA"/>
      <sheetName val="FY fcst FRA"/>
      <sheetName val="IBERICA"/>
      <sheetName val="FY Fcst Iberica"/>
      <sheetName val="POR"/>
      <sheetName val="ESP"/>
      <sheetName val="BENESAP"/>
      <sheetName val="FY fcst BENESAP $"/>
      <sheetName val="BEL"/>
      <sheetName val="HOL"/>
      <sheetName val="SWI"/>
      <sheetName val="AUS"/>
      <sheetName val="POL"/>
      <sheetName val="NORDICS"/>
      <sheetName val="FY fcst NORDICS $"/>
      <sheetName val="Tot Year Forecast ELIM"/>
      <sheetName val="Helios"/>
      <sheetName val="Rates"/>
      <sheetName val="Capital Sales"/>
      <sheetName val="Orders"/>
      <sheetName val="Capital to go"/>
      <sheetName val="Dimensions"/>
      <sheetName val="Entities"/>
      <sheetName val="Control"/>
      <sheetName val="Hilfsblatt"/>
      <sheetName val="Data"/>
      <sheetName val="2007 Budget"/>
      <sheetName val="Hips"/>
      <sheetName val="Admin"/>
      <sheetName val="Mahwah March 21st-24th"/>
      <sheetName val="List "/>
      <sheetName val="Groups and Names"/>
      <sheetName val="Lists (2)"/>
      <sheetName val="Lookup"/>
      <sheetName val="Flash_-_M1"/>
      <sheetName val="Osn_-_M1"/>
      <sheetName val="Vs_PIVa1"/>
      <sheetName val="By_Division"/>
      <sheetName val="By_Prod_Grp"/>
      <sheetName val="FORMULA_DATA"/>
      <sheetName val="OPEN_ORDER_REC"/>
      <sheetName val="36__Revenue_Drivers"/>
      <sheetName val="38__OPEX"/>
      <sheetName val="Drop_Down_Data_Scoring"/>
      <sheetName val="AIS_Quarterly_Calcs"/>
      <sheetName val="AIS_Quarterly_Calcs_(2)"/>
      <sheetName val="AIS_Quarterly_Calcs_(3)"/>
      <sheetName val="AIS_Quarterly_Calcs_(4)"/>
      <sheetName val="AIS_Quarterly_Calcs_(5)"/>
      <sheetName val="AIS_Quarterly_Calcs_(6)"/>
      <sheetName val="ICAD_Quarterly_Calcs"/>
      <sheetName val="ICAD_Quarterly_Calcs_(2)"/>
      <sheetName val="ICAD_Quarterly_Calcs_(3)"/>
      <sheetName val="ICAD_Quarterly_Calcs_(4)"/>
      <sheetName val="ICAD_Quarterly_Calcs_(5)"/>
      <sheetName val="ICAD_Quarterly_Calcs_(6)"/>
      <sheetName val="AnU_Quarterly_Calcs"/>
      <sheetName val="AnU_Quarterly_Calcs_(2)"/>
      <sheetName val="AnU_Quarterly_Calcs_(3)"/>
      <sheetName val="AnU_Quarterly_Calcs_(4)"/>
      <sheetName val="AnU_Quarterly_Calcs_(5)"/>
      <sheetName val="AnU_Quarterly_Calcs_(6)"/>
      <sheetName val="AnR_Quarterly_Calcs"/>
      <sheetName val="AnR_Quarterly_Calcs_(2)"/>
      <sheetName val="AnR_Quarterly_Calcs_(3)"/>
      <sheetName val="AnR_Quarterly_Calcs_(4)"/>
      <sheetName val="AnR_Quarterly_Calcs_(5)"/>
      <sheetName val="AnR_Quarterly_Calcs_(6)"/>
      <sheetName val="Price_Impact"/>
      <sheetName val="Auto_calculation"/>
      <sheetName val="AUTO_CALC"/>
      <sheetName val="FY_fcst_EUROPE_$"/>
      <sheetName val="EUROPE_$"/>
      <sheetName val="EUROPE_LC"/>
      <sheetName val="FY_fcst_GER"/>
      <sheetName val="FY_fcst_Italy"/>
      <sheetName val="Demo_tracker"/>
      <sheetName val="Comms_Pipe"/>
      <sheetName val="FY_fcst_UK"/>
      <sheetName val="FY_fcst_FRA"/>
      <sheetName val="FY_Fcst_Iberica"/>
      <sheetName val="FY_fcst_BENESAP_$"/>
      <sheetName val="FY_fcst_NORDICS_$"/>
      <sheetName val="Tot_Year_Forecast_ELIM"/>
      <sheetName val="Capital_Sales"/>
      <sheetName val="Capital_to_go"/>
      <sheetName val="2007_Budget"/>
      <sheetName val="Mahwah_March_21st-24th"/>
      <sheetName val="List_"/>
      <sheetName val="Flash 12"/>
      <sheetName val="LOAD"/>
      <sheetName val="EMEA"/>
      <sheetName val="France"/>
      <sheetName val="BENELUX"/>
      <sheetName val="FRABEN"/>
      <sheetName val="Germany"/>
      <sheetName val="Switzerland"/>
      <sheetName val="Austria"/>
      <sheetName val="DACH"/>
      <sheetName val="Italy"/>
      <sheetName val="Spain"/>
      <sheetName val="Portugal"/>
      <sheetName val="REGION SOUTH"/>
      <sheetName val="Total Nordics"/>
      <sheetName val="REGION NORTH"/>
      <sheetName val="EHQ"/>
      <sheetName val="EME"/>
      <sheetName val="Poland"/>
      <sheetName val="EEISA"/>
      <sheetName val="RCI"/>
      <sheetName val="Turkey"/>
      <sheetName val="MENAT"/>
      <sheetName val="WE Adj"/>
      <sheetName val="Check"/>
      <sheetName val="Hoja1"/>
      <sheetName val="Important - Please Read"/>
      <sheetName val="REGION_SOUTH"/>
      <sheetName val="Total_Nordics"/>
      <sheetName val="REGION_NORTH"/>
      <sheetName val="WE_Adj"/>
      <sheetName val="Important_-_Please_Read"/>
      <sheetName val="REGION_SOUTH1"/>
      <sheetName val="Total_Nordics1"/>
      <sheetName val="REGION_NORTH1"/>
      <sheetName val="WE_Adj1"/>
      <sheetName val="Important_-_Please_Read1"/>
      <sheetName val="(Rev)SEA Jul19 (acc)"/>
      <sheetName val="HF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sh Flow Graph"/>
      <sheetName val="Op Inc Graph"/>
      <sheetName val="Communications"/>
      <sheetName val="CODE"/>
      <sheetName val="Cash -Communications"/>
      <sheetName val="CRITERIA1"/>
      <sheetName val="Communications - BS"/>
      <sheetName val="Prepaids"/>
      <sheetName val="Accrued Comp"/>
      <sheetName val="Other Accrued"/>
      <sheetName val="Fixed Asse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>
            <v>1002</v>
          </cell>
          <cell r="D1" t="str">
            <v>COMPANY</v>
          </cell>
          <cell r="F1" t="str">
            <v>SEGMENT1</v>
          </cell>
        </row>
        <row r="2">
          <cell r="B2" t="str">
            <v>Stryker Communications</v>
          </cell>
          <cell r="D2" t="str">
            <v>LOCATION</v>
          </cell>
          <cell r="F2" t="str">
            <v>SEGMENT2</v>
          </cell>
        </row>
        <row r="3">
          <cell r="B3">
            <v>50269</v>
          </cell>
          <cell r="D3" t="str">
            <v>COST CENTER</v>
          </cell>
          <cell r="F3" t="str">
            <v>SEGMENT3</v>
          </cell>
        </row>
        <row r="4">
          <cell r="B4" t="str">
            <v>Monthly</v>
          </cell>
          <cell r="D4" t="str">
            <v>ACCOUNT</v>
          </cell>
          <cell r="F4" t="str">
            <v>SEGMENT4</v>
          </cell>
        </row>
        <row r="5">
          <cell r="B5" t="str">
            <v>Month</v>
          </cell>
          <cell r="D5" t="str">
            <v>PRODUCT</v>
          </cell>
          <cell r="F5" t="str">
            <v>SEGMENT5</v>
          </cell>
        </row>
        <row r="6">
          <cell r="B6" t="str">
            <v>COM General Accounting SuperUser</v>
          </cell>
          <cell r="D6" t="str">
            <v>INTERCOMPANY</v>
          </cell>
          <cell r="F6" t="str">
            <v>SEGMENT6</v>
          </cell>
        </row>
        <row r="7">
          <cell r="B7">
            <v>140</v>
          </cell>
          <cell r="D7" t="str">
            <v>FUTURE USE</v>
          </cell>
          <cell r="F7" t="str">
            <v>SEGMENT7</v>
          </cell>
        </row>
        <row r="8">
          <cell r="B8">
            <v>50487</v>
          </cell>
        </row>
        <row r="9">
          <cell r="B9" t="str">
            <v>APPS</v>
          </cell>
        </row>
        <row r="11">
          <cell r="B11" t="str">
            <v>SYKPROD-Atlas10</v>
          </cell>
        </row>
        <row r="14">
          <cell r="B14" t="str">
            <v>leif.nilsen@stryker.com</v>
          </cell>
        </row>
        <row r="15">
          <cell r="B15">
            <v>1263</v>
          </cell>
        </row>
        <row r="17">
          <cell r="B17" t="str">
            <v>.</v>
          </cell>
        </row>
        <row r="18">
          <cell r="B18">
            <v>7</v>
          </cell>
        </row>
        <row r="19">
          <cell r="B19" t="str">
            <v>P</v>
          </cell>
        </row>
        <row r="20">
          <cell r="B20" t="str">
            <v>Y</v>
          </cell>
        </row>
        <row r="21">
          <cell r="B21" t="str">
            <v>NE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 t="str">
            <v>USD</v>
          </cell>
        </row>
        <row r="34">
          <cell r="B34" t="str">
            <v>N</v>
          </cell>
        </row>
        <row r="35">
          <cell r="B35" t="str">
            <v>N</v>
          </cell>
        </row>
        <row r="36">
          <cell r="B36" t="str">
            <v>N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Dept Detail"/>
      <sheetName val="Inst Amort"/>
      <sheetName val="Target Variance"/>
      <sheetName val="Budget OPEXP Summary"/>
      <sheetName val="Dept Detail for Prophet OPEXP"/>
    </sheetNames>
    <sheetDataSet>
      <sheetData sheetId="0"/>
      <sheetData sheetId="1" refreshError="1">
        <row r="3">
          <cell r="A3" t="str">
            <v>Becker</v>
          </cell>
          <cell r="B3">
            <v>426</v>
          </cell>
          <cell r="C3" t="str">
            <v>Marketing Communications</v>
          </cell>
          <cell r="D3">
            <v>108818</v>
          </cell>
          <cell r="E3">
            <v>98368</v>
          </cell>
          <cell r="F3">
            <v>-10450</v>
          </cell>
          <cell r="G3">
            <v>610651</v>
          </cell>
          <cell r="H3">
            <v>561713</v>
          </cell>
          <cell r="I3">
            <v>-48938</v>
          </cell>
          <cell r="J3">
            <v>1276976</v>
          </cell>
          <cell r="K3" t="str">
            <v>Be</v>
          </cell>
          <cell r="L3">
            <v>1221302</v>
          </cell>
          <cell r="M3">
            <v>1282367.1000000001</v>
          </cell>
          <cell r="N3">
            <v>1579182.49858106</v>
          </cell>
          <cell r="O3">
            <v>-296815.39858105988</v>
          </cell>
          <cell r="P3">
            <v>1221302</v>
          </cell>
          <cell r="Q3" t="str">
            <v>YTD Annual</v>
          </cell>
          <cell r="R3" t="str">
            <v>+5%</v>
          </cell>
          <cell r="T3" t="str">
            <v>m</v>
          </cell>
          <cell r="U3">
            <v>0</v>
          </cell>
          <cell r="V3">
            <v>0</v>
          </cell>
          <cell r="W3">
            <v>1282367.1000000001</v>
          </cell>
          <cell r="X3">
            <v>0</v>
          </cell>
          <cell r="Y3">
            <v>0</v>
          </cell>
        </row>
        <row r="4">
          <cell r="A4" t="str">
            <v>Becker</v>
          </cell>
          <cell r="B4">
            <v>420</v>
          </cell>
          <cell r="C4" t="str">
            <v>Medical Education Admin</v>
          </cell>
          <cell r="D4">
            <v>161615</v>
          </cell>
          <cell r="E4">
            <v>163573</v>
          </cell>
          <cell r="F4">
            <v>1958</v>
          </cell>
          <cell r="G4">
            <v>815534</v>
          </cell>
          <cell r="H4">
            <v>947994</v>
          </cell>
          <cell r="I4">
            <v>132460</v>
          </cell>
          <cell r="J4">
            <v>2187000</v>
          </cell>
          <cell r="K4" t="str">
            <v>Be</v>
          </cell>
          <cell r="L4">
            <v>1631068</v>
          </cell>
          <cell r="M4">
            <v>2012621.4000000001</v>
          </cell>
          <cell r="N4">
            <v>2187417.3585952399</v>
          </cell>
          <cell r="O4">
            <v>-174795.95859523979</v>
          </cell>
          <cell r="P4">
            <v>1631068</v>
          </cell>
          <cell r="Q4" t="str">
            <v>YTD Annual</v>
          </cell>
          <cell r="R4" t="str">
            <v>+5%</v>
          </cell>
          <cell r="S4">
            <v>300000</v>
          </cell>
          <cell r="T4" t="str">
            <v>m</v>
          </cell>
          <cell r="U4">
            <v>0</v>
          </cell>
          <cell r="V4">
            <v>0</v>
          </cell>
          <cell r="W4">
            <v>2012621.4000000001</v>
          </cell>
          <cell r="X4">
            <v>0</v>
          </cell>
          <cell r="Y4">
            <v>0</v>
          </cell>
        </row>
        <row r="5">
          <cell r="A5" t="str">
            <v>Becker</v>
          </cell>
          <cell r="B5">
            <v>424</v>
          </cell>
          <cell r="C5" t="str">
            <v>Marketing Med Ed Programs</v>
          </cell>
          <cell r="D5">
            <v>359022</v>
          </cell>
          <cell r="E5">
            <v>453610</v>
          </cell>
          <cell r="F5">
            <v>94588</v>
          </cell>
          <cell r="G5">
            <v>2360135</v>
          </cell>
          <cell r="H5">
            <v>2721660</v>
          </cell>
          <cell r="I5">
            <v>361525</v>
          </cell>
          <cell r="J5">
            <v>4323000</v>
          </cell>
          <cell r="K5" t="str">
            <v>Be</v>
          </cell>
          <cell r="L5">
            <v>4720270</v>
          </cell>
          <cell r="M5">
            <v>4356283.5</v>
          </cell>
          <cell r="N5">
            <v>4330158.8771428596</v>
          </cell>
          <cell r="O5">
            <v>26124.622857140377</v>
          </cell>
          <cell r="P5">
            <v>4720270</v>
          </cell>
          <cell r="Q5" t="str">
            <v>YTD Annual</v>
          </cell>
          <cell r="R5" t="str">
            <v>+5%</v>
          </cell>
          <cell r="S5">
            <v>-600000</v>
          </cell>
          <cell r="T5" t="str">
            <v>m</v>
          </cell>
          <cell r="U5">
            <v>0</v>
          </cell>
          <cell r="V5">
            <v>0</v>
          </cell>
          <cell r="W5">
            <v>4356283.5</v>
          </cell>
          <cell r="X5">
            <v>0</v>
          </cell>
          <cell r="Y5">
            <v>0</v>
          </cell>
        </row>
        <row r="6">
          <cell r="A6" t="str">
            <v>Becker</v>
          </cell>
          <cell r="B6">
            <v>428</v>
          </cell>
          <cell r="C6" t="str">
            <v>Corporate Identity Project</v>
          </cell>
          <cell r="G6">
            <v>4967</v>
          </cell>
          <cell r="J6">
            <v>646904</v>
          </cell>
          <cell r="K6" t="str">
            <v>Be</v>
          </cell>
          <cell r="L6">
            <v>9934</v>
          </cell>
          <cell r="M6">
            <v>610430.69999999995</v>
          </cell>
          <cell r="N6">
            <v>1117524</v>
          </cell>
          <cell r="O6">
            <v>-507093.30000000005</v>
          </cell>
          <cell r="P6">
            <v>9934</v>
          </cell>
          <cell r="Q6" t="str">
            <v>YTD Annual</v>
          </cell>
          <cell r="R6" t="str">
            <v>+5%</v>
          </cell>
          <cell r="S6">
            <v>600000</v>
          </cell>
          <cell r="T6" t="str">
            <v>m</v>
          </cell>
          <cell r="U6">
            <v>0</v>
          </cell>
          <cell r="V6">
            <v>0</v>
          </cell>
          <cell r="W6">
            <v>610430.69999999995</v>
          </cell>
          <cell r="X6">
            <v>0</v>
          </cell>
          <cell r="Y6">
            <v>0</v>
          </cell>
        </row>
        <row r="7">
          <cell r="A7" t="str">
            <v>Becker Total</v>
          </cell>
          <cell r="D7">
            <v>629455</v>
          </cell>
          <cell r="E7">
            <v>715551</v>
          </cell>
          <cell r="F7">
            <v>86096</v>
          </cell>
          <cell r="G7">
            <v>3791287</v>
          </cell>
          <cell r="H7">
            <v>4231367</v>
          </cell>
          <cell r="I7">
            <v>445047</v>
          </cell>
          <cell r="J7">
            <v>8433880</v>
          </cell>
          <cell r="L7">
            <v>7582574</v>
          </cell>
          <cell r="M7">
            <v>8261702.7000000002</v>
          </cell>
          <cell r="N7">
            <v>9214282.7343191598</v>
          </cell>
          <cell r="O7">
            <v>-952580.03431915934</v>
          </cell>
          <cell r="U7">
            <v>0</v>
          </cell>
          <cell r="V7">
            <v>0</v>
          </cell>
          <cell r="W7">
            <v>8261702.7000000002</v>
          </cell>
          <cell r="X7">
            <v>0</v>
          </cell>
          <cell r="Y7">
            <v>0</v>
          </cell>
        </row>
        <row r="8">
          <cell r="A8" t="str">
            <v>Berlin</v>
          </cell>
          <cell r="B8">
            <v>30</v>
          </cell>
          <cell r="C8" t="str">
            <v>Inventory Change</v>
          </cell>
          <cell r="D8">
            <v>377509</v>
          </cell>
          <cell r="E8">
            <v>37523</v>
          </cell>
          <cell r="F8">
            <v>-339986</v>
          </cell>
          <cell r="G8">
            <v>2890135</v>
          </cell>
          <cell r="H8">
            <v>226919</v>
          </cell>
          <cell r="I8">
            <v>-2663216</v>
          </cell>
          <cell r="J8">
            <v>5000000</v>
          </cell>
          <cell r="K8" t="str">
            <v>Ber</v>
          </cell>
          <cell r="L8">
            <v>5780270</v>
          </cell>
          <cell r="M8">
            <v>5000000</v>
          </cell>
          <cell r="N8">
            <v>68308601.355345801</v>
          </cell>
          <cell r="O8">
            <v>-63308601.355345801</v>
          </cell>
          <cell r="P8">
            <v>5000000</v>
          </cell>
          <cell r="Q8" t="str">
            <v>Budget</v>
          </cell>
          <cell r="R8" t="str">
            <v>0%</v>
          </cell>
          <cell r="S8">
            <v>5500000</v>
          </cell>
          <cell r="T8" t="str">
            <v>v</v>
          </cell>
          <cell r="U8">
            <v>5000000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A9" t="str">
            <v>Berlin</v>
          </cell>
          <cell r="B9">
            <v>31</v>
          </cell>
          <cell r="C9" t="str">
            <v>Building 2 Rutherford</v>
          </cell>
          <cell r="G9">
            <v>211944</v>
          </cell>
          <cell r="J9">
            <v>784100</v>
          </cell>
          <cell r="K9" t="str">
            <v>Ber</v>
          </cell>
          <cell r="L9">
            <v>423888</v>
          </cell>
          <cell r="M9">
            <v>784100</v>
          </cell>
          <cell r="N9">
            <v>0</v>
          </cell>
          <cell r="O9">
            <v>784100</v>
          </cell>
          <cell r="P9">
            <v>784100</v>
          </cell>
          <cell r="Q9" t="str">
            <v>Budget</v>
          </cell>
          <cell r="R9" t="str">
            <v>0%</v>
          </cell>
          <cell r="T9" t="str">
            <v>v</v>
          </cell>
          <cell r="U9">
            <v>784100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A10" t="str">
            <v>Berlin</v>
          </cell>
          <cell r="B10">
            <v>131</v>
          </cell>
          <cell r="C10" t="str">
            <v>VP Operations</v>
          </cell>
          <cell r="D10">
            <v>20564</v>
          </cell>
          <cell r="E10">
            <v>50036</v>
          </cell>
          <cell r="F10">
            <v>29472</v>
          </cell>
          <cell r="G10">
            <v>246418</v>
          </cell>
          <cell r="H10">
            <v>300216</v>
          </cell>
          <cell r="I10">
            <v>132217</v>
          </cell>
          <cell r="J10">
            <v>624852</v>
          </cell>
          <cell r="K10" t="str">
            <v>Ber</v>
          </cell>
          <cell r="L10">
            <v>492836</v>
          </cell>
          <cell r="M10">
            <v>656094.6</v>
          </cell>
          <cell r="N10">
            <v>719359.98666666704</v>
          </cell>
          <cell r="O10">
            <v>-63265.386666667066</v>
          </cell>
          <cell r="P10">
            <v>624852</v>
          </cell>
          <cell r="Q10" t="str">
            <v>Budget</v>
          </cell>
          <cell r="R10" t="str">
            <v>+5%</v>
          </cell>
          <cell r="T10" t="str">
            <v>v</v>
          </cell>
          <cell r="U10">
            <v>656094.6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A11" t="str">
            <v>Berlin</v>
          </cell>
          <cell r="B11">
            <v>132</v>
          </cell>
          <cell r="C11" t="str">
            <v>Ops Mgmt - Future Projects</v>
          </cell>
          <cell r="D11">
            <v>20564</v>
          </cell>
          <cell r="E11">
            <v>50036</v>
          </cell>
          <cell r="F11">
            <v>29472</v>
          </cell>
          <cell r="G11">
            <v>246418</v>
          </cell>
          <cell r="H11">
            <v>300216</v>
          </cell>
          <cell r="I11">
            <v>132217</v>
          </cell>
          <cell r="K11" t="str">
            <v>Ber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R11" t="str">
            <v>0%</v>
          </cell>
          <cell r="T11" t="str">
            <v>v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A12" t="str">
            <v>Berlin</v>
          </cell>
          <cell r="B12">
            <v>133</v>
          </cell>
          <cell r="C12" t="str">
            <v>Ops Mgmt - Present Projects</v>
          </cell>
          <cell r="D12">
            <v>20564</v>
          </cell>
          <cell r="E12">
            <v>50036</v>
          </cell>
          <cell r="F12">
            <v>29472</v>
          </cell>
          <cell r="G12">
            <v>246418</v>
          </cell>
          <cell r="H12">
            <v>300216</v>
          </cell>
          <cell r="I12">
            <v>132217</v>
          </cell>
          <cell r="K12" t="str">
            <v>Ber</v>
          </cell>
          <cell r="M12">
            <v>0</v>
          </cell>
          <cell r="N12">
            <v>4069500</v>
          </cell>
          <cell r="O12">
            <v>-4069500</v>
          </cell>
          <cell r="P12">
            <v>0</v>
          </cell>
          <cell r="R12" t="str">
            <v>0%</v>
          </cell>
          <cell r="T12" t="str">
            <v>v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A13" t="str">
            <v>Berlin</v>
          </cell>
          <cell r="B13">
            <v>138</v>
          </cell>
          <cell r="C13" t="str">
            <v>Mfg. Technology</v>
          </cell>
          <cell r="D13">
            <v>20564</v>
          </cell>
          <cell r="E13">
            <v>50036</v>
          </cell>
          <cell r="F13">
            <v>29472</v>
          </cell>
          <cell r="G13">
            <v>246418</v>
          </cell>
          <cell r="H13">
            <v>300216</v>
          </cell>
          <cell r="I13">
            <v>132217</v>
          </cell>
          <cell r="K13" t="str">
            <v>Ber</v>
          </cell>
          <cell r="M13">
            <v>350000</v>
          </cell>
          <cell r="N13">
            <v>785708.33333333302</v>
          </cell>
          <cell r="O13">
            <v>-435708.33333333302</v>
          </cell>
          <cell r="P13">
            <v>0</v>
          </cell>
          <cell r="R13" t="str">
            <v>0%</v>
          </cell>
          <cell r="S13">
            <v>350000</v>
          </cell>
          <cell r="T13" t="str">
            <v>v</v>
          </cell>
          <cell r="U13">
            <v>350000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A14" t="str">
            <v>Berlin</v>
          </cell>
          <cell r="B14">
            <v>139</v>
          </cell>
          <cell r="C14" t="str">
            <v>Mfg. Materials</v>
          </cell>
          <cell r="D14">
            <v>20564</v>
          </cell>
          <cell r="E14">
            <v>50036</v>
          </cell>
          <cell r="F14">
            <v>29472</v>
          </cell>
          <cell r="G14">
            <v>246418</v>
          </cell>
          <cell r="H14">
            <v>300216</v>
          </cell>
          <cell r="I14">
            <v>132217</v>
          </cell>
          <cell r="K14" t="str">
            <v>Ber</v>
          </cell>
          <cell r="M14">
            <v>600000</v>
          </cell>
          <cell r="N14">
            <v>634800</v>
          </cell>
          <cell r="O14">
            <v>-34800</v>
          </cell>
          <cell r="P14">
            <v>0</v>
          </cell>
          <cell r="R14" t="str">
            <v>0%</v>
          </cell>
          <cell r="S14">
            <v>600000</v>
          </cell>
          <cell r="T14" t="str">
            <v>v</v>
          </cell>
          <cell r="U14">
            <v>600000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A15" t="str">
            <v>Berlin</v>
          </cell>
          <cell r="B15" t="str">
            <v>Abs-BG</v>
          </cell>
          <cell r="C15" t="str">
            <v>BG-Absorption</v>
          </cell>
          <cell r="D15">
            <v>-739000</v>
          </cell>
          <cell r="E15">
            <v>-1218000</v>
          </cell>
          <cell r="F15">
            <v>-479000</v>
          </cell>
          <cell r="G15">
            <v>-6648269</v>
          </cell>
          <cell r="H15">
            <v>-6844000</v>
          </cell>
          <cell r="I15">
            <v>-195731</v>
          </cell>
          <cell r="J15">
            <v>-11613171</v>
          </cell>
          <cell r="K15" t="str">
            <v>Ber</v>
          </cell>
          <cell r="L15">
            <v>-13296538</v>
          </cell>
          <cell r="M15">
            <v>-13961364.9</v>
          </cell>
          <cell r="N15">
            <v>0</v>
          </cell>
          <cell r="O15">
            <v>-13961364.9</v>
          </cell>
          <cell r="P15">
            <v>-13296538</v>
          </cell>
          <cell r="Q15" t="str">
            <v>YTD Annual</v>
          </cell>
          <cell r="R15" t="str">
            <v>+5%</v>
          </cell>
          <cell r="T15" t="str">
            <v>v</v>
          </cell>
          <cell r="U15">
            <v>-13961364.9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A16" t="str">
            <v>Berlin</v>
          </cell>
          <cell r="B16" t="str">
            <v>Abs-Cork</v>
          </cell>
          <cell r="C16" t="str">
            <v>Cork-Absorption</v>
          </cell>
          <cell r="D16">
            <v>-805000</v>
          </cell>
          <cell r="E16">
            <v>-771000</v>
          </cell>
          <cell r="F16">
            <v>34000</v>
          </cell>
          <cell r="G16">
            <v>-6981357</v>
          </cell>
          <cell r="H16">
            <v>-4623000</v>
          </cell>
          <cell r="I16">
            <v>2358357</v>
          </cell>
          <cell r="J16">
            <v>-12004958</v>
          </cell>
          <cell r="K16" t="str">
            <v>Ber</v>
          </cell>
          <cell r="L16">
            <v>-13962714</v>
          </cell>
          <cell r="M16">
            <v>-18151528.199999999</v>
          </cell>
          <cell r="N16">
            <v>0</v>
          </cell>
          <cell r="O16">
            <v>-18151528.199999999</v>
          </cell>
          <cell r="P16">
            <v>-13962714</v>
          </cell>
          <cell r="Q16" t="str">
            <v>YTD Annual</v>
          </cell>
          <cell r="R16" t="str">
            <v>0%</v>
          </cell>
          <cell r="S16">
            <v>0.3</v>
          </cell>
          <cell r="T16" t="str">
            <v>v</v>
          </cell>
          <cell r="U16">
            <v>-18151528.199999999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Berlin</v>
          </cell>
          <cell r="B17" t="str">
            <v>Abs-Lim</v>
          </cell>
          <cell r="C17" t="str">
            <v>Limerick-Absorption</v>
          </cell>
          <cell r="D17">
            <v>-1161000</v>
          </cell>
          <cell r="E17">
            <v>-1549000</v>
          </cell>
          <cell r="F17">
            <v>-388000</v>
          </cell>
          <cell r="G17">
            <v>-9239121</v>
          </cell>
          <cell r="H17">
            <v>-9681000</v>
          </cell>
          <cell r="I17">
            <v>-441879</v>
          </cell>
          <cell r="J17">
            <v>-18016284</v>
          </cell>
          <cell r="K17" t="str">
            <v>Ber</v>
          </cell>
          <cell r="L17">
            <v>-18478242</v>
          </cell>
          <cell r="M17">
            <v>-22173890.399999999</v>
          </cell>
          <cell r="N17">
            <v>0</v>
          </cell>
          <cell r="O17">
            <v>-22173890.399999999</v>
          </cell>
          <cell r="P17">
            <v>-18478242</v>
          </cell>
          <cell r="Q17" t="str">
            <v>YTD Annual</v>
          </cell>
          <cell r="R17" t="str">
            <v>+20%</v>
          </cell>
          <cell r="T17" t="str">
            <v>v</v>
          </cell>
          <cell r="U17">
            <v>-22173890.399999999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A18" t="str">
            <v>Berlin</v>
          </cell>
          <cell r="B18" t="str">
            <v>BG-O</v>
          </cell>
          <cell r="C18" t="str">
            <v>BG Operations</v>
          </cell>
          <cell r="D18">
            <v>1217000</v>
          </cell>
          <cell r="E18">
            <v>1231000</v>
          </cell>
          <cell r="F18">
            <v>14000</v>
          </cell>
          <cell r="G18">
            <v>7319980</v>
          </cell>
          <cell r="H18">
            <v>7225000</v>
          </cell>
          <cell r="I18">
            <v>-94980</v>
          </cell>
          <cell r="J18">
            <v>12167497</v>
          </cell>
          <cell r="K18" t="str">
            <v>Ber</v>
          </cell>
          <cell r="L18">
            <v>14639960</v>
          </cell>
          <cell r="M18">
            <v>15371958</v>
          </cell>
          <cell r="N18">
            <v>0</v>
          </cell>
          <cell r="O18">
            <v>15371958</v>
          </cell>
          <cell r="P18">
            <v>14639960</v>
          </cell>
          <cell r="Q18" t="str">
            <v>YTD Annual</v>
          </cell>
          <cell r="R18" t="str">
            <v>+5%</v>
          </cell>
          <cell r="T18" t="str">
            <v>v</v>
          </cell>
          <cell r="U18">
            <v>15371958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A19" t="str">
            <v>Berlin</v>
          </cell>
          <cell r="B19" t="str">
            <v>BG-RD</v>
          </cell>
          <cell r="C19" t="str">
            <v>BG R&amp;D</v>
          </cell>
          <cell r="D19" t="e">
            <v>#N/A</v>
          </cell>
          <cell r="E19" t="e">
            <v>#N/A</v>
          </cell>
          <cell r="F19" t="e">
            <v>#N/A</v>
          </cell>
          <cell r="G19">
            <v>7319980</v>
          </cell>
          <cell r="H19" t="e">
            <v>#N/A</v>
          </cell>
          <cell r="I19" t="e">
            <v>#N/A</v>
          </cell>
          <cell r="K19" t="str">
            <v>Ber</v>
          </cell>
          <cell r="M19">
            <v>1000000</v>
          </cell>
          <cell r="N19">
            <v>0</v>
          </cell>
          <cell r="O19">
            <v>1000000</v>
          </cell>
          <cell r="P19">
            <v>0</v>
          </cell>
          <cell r="R19" t="str">
            <v>0%</v>
          </cell>
          <cell r="S19">
            <v>1000000</v>
          </cell>
          <cell r="T19" t="str">
            <v>v</v>
          </cell>
          <cell r="U19">
            <v>1000000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A20" t="str">
            <v>Berlin</v>
          </cell>
          <cell r="B20" t="str">
            <v>LIM-RD</v>
          </cell>
          <cell r="C20" t="str">
            <v>Lim R&amp;D</v>
          </cell>
          <cell r="D20" t="e">
            <v>#N/A</v>
          </cell>
          <cell r="E20" t="e">
            <v>#N/A</v>
          </cell>
          <cell r="F20" t="e">
            <v>#N/A</v>
          </cell>
          <cell r="G20">
            <v>7319980</v>
          </cell>
          <cell r="H20" t="e">
            <v>#N/A</v>
          </cell>
          <cell r="I20" t="e">
            <v>#N/A</v>
          </cell>
          <cell r="K20" t="str">
            <v>Ber</v>
          </cell>
          <cell r="M20">
            <v>157000</v>
          </cell>
          <cell r="N20">
            <v>0</v>
          </cell>
          <cell r="O20">
            <v>157000</v>
          </cell>
          <cell r="P20">
            <v>0</v>
          </cell>
          <cell r="R20" t="str">
            <v>0%</v>
          </cell>
          <cell r="S20">
            <v>157000</v>
          </cell>
          <cell r="T20" t="str">
            <v>v</v>
          </cell>
          <cell r="U20">
            <v>157000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Berlin</v>
          </cell>
          <cell r="B21" t="str">
            <v>Cork-O</v>
          </cell>
          <cell r="C21" t="str">
            <v>Cork Operation</v>
          </cell>
          <cell r="D21">
            <v>757000</v>
          </cell>
          <cell r="E21">
            <v>771000</v>
          </cell>
          <cell r="F21">
            <v>14000</v>
          </cell>
          <cell r="G21">
            <v>7370575</v>
          </cell>
          <cell r="H21">
            <v>4623000</v>
          </cell>
          <cell r="I21">
            <v>-2747575</v>
          </cell>
          <cell r="J21">
            <v>11734752</v>
          </cell>
          <cell r="K21" t="str">
            <v>Ber</v>
          </cell>
          <cell r="L21">
            <v>14741150</v>
          </cell>
          <cell r="M21">
            <v>18426437.5</v>
          </cell>
          <cell r="N21">
            <v>0</v>
          </cell>
          <cell r="O21">
            <v>18426437.5</v>
          </cell>
          <cell r="P21">
            <v>14741150</v>
          </cell>
          <cell r="Q21" t="str">
            <v>YTD Annual</v>
          </cell>
          <cell r="R21" t="str">
            <v>0%</v>
          </cell>
          <cell r="S21">
            <v>0.25</v>
          </cell>
          <cell r="T21" t="str">
            <v>v</v>
          </cell>
          <cell r="U21">
            <v>18426437.5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A22" t="str">
            <v>Berlin</v>
          </cell>
          <cell r="B22" t="str">
            <v>Cork-R</v>
          </cell>
          <cell r="C22" t="str">
            <v>Cork R&amp;D</v>
          </cell>
          <cell r="G22">
            <v>155013</v>
          </cell>
          <cell r="J22">
            <v>322052</v>
          </cell>
          <cell r="K22" t="str">
            <v>Ber</v>
          </cell>
          <cell r="L22">
            <v>310026</v>
          </cell>
          <cell r="M22">
            <v>372031.2</v>
          </cell>
          <cell r="N22">
            <v>0</v>
          </cell>
          <cell r="O22">
            <v>372031.2</v>
          </cell>
          <cell r="P22">
            <v>310026</v>
          </cell>
          <cell r="Q22" t="str">
            <v>YTD Annual</v>
          </cell>
          <cell r="R22" t="str">
            <v>+20%</v>
          </cell>
          <cell r="T22" t="str">
            <v>r</v>
          </cell>
          <cell r="U22">
            <v>0</v>
          </cell>
          <cell r="V22">
            <v>372031.2</v>
          </cell>
          <cell r="W22">
            <v>0</v>
          </cell>
          <cell r="X22">
            <v>0</v>
          </cell>
          <cell r="Y22">
            <v>0</v>
          </cell>
        </row>
        <row r="23">
          <cell r="A23" t="str">
            <v>Berlin</v>
          </cell>
          <cell r="B23" t="str">
            <v>Lim-O</v>
          </cell>
          <cell r="C23" t="str">
            <v>Limerick Operations</v>
          </cell>
          <cell r="D23">
            <v>1534000</v>
          </cell>
          <cell r="E23">
            <v>1594000</v>
          </cell>
          <cell r="F23">
            <v>60000</v>
          </cell>
          <cell r="G23">
            <v>10964626</v>
          </cell>
          <cell r="H23">
            <v>9968000</v>
          </cell>
          <cell r="I23">
            <v>-996626</v>
          </cell>
          <cell r="J23">
            <v>20688093</v>
          </cell>
          <cell r="K23" t="str">
            <v>Ber</v>
          </cell>
          <cell r="L23">
            <v>21929252</v>
          </cell>
          <cell r="M23">
            <v>24122177.200000003</v>
          </cell>
          <cell r="N23">
            <v>0</v>
          </cell>
          <cell r="O23">
            <v>24122177.200000003</v>
          </cell>
          <cell r="P23">
            <v>21929252</v>
          </cell>
          <cell r="Q23" t="str">
            <v>YTD Annual</v>
          </cell>
          <cell r="R23" t="str">
            <v>+10%</v>
          </cell>
          <cell r="T23" t="str">
            <v>v</v>
          </cell>
          <cell r="U23">
            <v>24122177.200000003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A24" t="str">
            <v>Berlin</v>
          </cell>
          <cell r="B24" t="str">
            <v>PPV</v>
          </cell>
          <cell r="C24" t="str">
            <v>PPV Mgmt. Adj. (PPV on UPI)</v>
          </cell>
          <cell r="D24">
            <v>141000</v>
          </cell>
          <cell r="E24" t="e">
            <v>#REF!</v>
          </cell>
          <cell r="F24" t="e">
            <v>#REF!</v>
          </cell>
          <cell r="G24">
            <v>1305000</v>
          </cell>
          <cell r="H24" t="e">
            <v>#REF!</v>
          </cell>
          <cell r="I24" t="e">
            <v>#REF!</v>
          </cell>
          <cell r="J24">
            <v>0</v>
          </cell>
          <cell r="K24" t="str">
            <v>Ber</v>
          </cell>
          <cell r="L24">
            <v>2610000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R24" t="str">
            <v>0%</v>
          </cell>
          <cell r="T24" t="str">
            <v>v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A25" t="str">
            <v>Berlin Total</v>
          </cell>
          <cell r="D25" t="e">
            <v>#N/A</v>
          </cell>
          <cell r="E25" t="e">
            <v>#N/A</v>
          </cell>
          <cell r="F25" t="e">
            <v>#N/A</v>
          </cell>
          <cell r="G25">
            <v>23220576</v>
          </cell>
          <cell r="H25" t="e">
            <v>#N/A</v>
          </cell>
          <cell r="I25" t="e">
            <v>#N/A</v>
          </cell>
          <cell r="J25">
            <v>9686933</v>
          </cell>
          <cell r="L25">
            <v>15189888</v>
          </cell>
          <cell r="M25">
            <v>12553015.000000004</v>
          </cell>
          <cell r="N25">
            <v>74517969.675345793</v>
          </cell>
          <cell r="O25">
            <v>-61964954.675345808</v>
          </cell>
          <cell r="U25">
            <v>12180983.800000004</v>
          </cell>
          <cell r="V25">
            <v>372031.2</v>
          </cell>
          <cell r="W25">
            <v>0</v>
          </cell>
          <cell r="X25">
            <v>0</v>
          </cell>
          <cell r="Y25">
            <v>0</v>
          </cell>
        </row>
        <row r="26">
          <cell r="A26" t="str">
            <v>Condon</v>
          </cell>
          <cell r="B26">
            <v>101</v>
          </cell>
          <cell r="C26" t="str">
            <v>Femoral Knee Cell</v>
          </cell>
          <cell r="D26">
            <v>539655</v>
          </cell>
          <cell r="E26">
            <v>514079</v>
          </cell>
          <cell r="F26">
            <v>-25576</v>
          </cell>
          <cell r="G26">
            <v>5449304</v>
          </cell>
          <cell r="H26">
            <v>3100302</v>
          </cell>
          <cell r="I26">
            <v>-2349002</v>
          </cell>
          <cell r="J26">
            <v>7054704</v>
          </cell>
          <cell r="K26" t="str">
            <v>Ber</v>
          </cell>
          <cell r="L26">
            <v>10898608</v>
          </cell>
          <cell r="M26">
            <v>13078329.6</v>
          </cell>
          <cell r="N26">
            <v>9242043.8670158703</v>
          </cell>
          <cell r="O26">
            <v>3836285.7329841293</v>
          </cell>
          <cell r="P26">
            <v>10898608</v>
          </cell>
          <cell r="Q26" t="str">
            <v>YTD Annual</v>
          </cell>
          <cell r="R26" t="str">
            <v>0%</v>
          </cell>
          <cell r="S26">
            <v>0.2</v>
          </cell>
          <cell r="T26" t="str">
            <v>v</v>
          </cell>
          <cell r="U26">
            <v>13078329.6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A27" t="str">
            <v>Condon</v>
          </cell>
          <cell r="B27">
            <v>102</v>
          </cell>
          <cell r="C27" t="str">
            <v>Cobalt Chrome Stem Cell</v>
          </cell>
          <cell r="D27">
            <v>249370</v>
          </cell>
          <cell r="E27">
            <v>180509</v>
          </cell>
          <cell r="F27">
            <v>-68861</v>
          </cell>
          <cell r="G27">
            <v>891149</v>
          </cell>
          <cell r="H27">
            <v>1086909</v>
          </cell>
          <cell r="I27">
            <v>195760</v>
          </cell>
          <cell r="J27">
            <v>2140227</v>
          </cell>
          <cell r="K27" t="str">
            <v>Ber</v>
          </cell>
          <cell r="L27">
            <v>1782298</v>
          </cell>
          <cell r="M27">
            <v>2138757.6</v>
          </cell>
          <cell r="N27">
            <v>1854599.1540436</v>
          </cell>
          <cell r="O27">
            <v>284158.44595640013</v>
          </cell>
          <cell r="P27">
            <v>1782298</v>
          </cell>
          <cell r="Q27" t="str">
            <v>YTD Annual</v>
          </cell>
          <cell r="R27" t="str">
            <v>0%</v>
          </cell>
          <cell r="S27">
            <v>0.2</v>
          </cell>
          <cell r="T27" t="str">
            <v>v</v>
          </cell>
          <cell r="U27">
            <v>2138757.6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A28" t="str">
            <v>Condon</v>
          </cell>
          <cell r="B28">
            <v>103</v>
          </cell>
          <cell r="C28" t="str">
            <v>Titanium/Primary Cell</v>
          </cell>
          <cell r="D28">
            <v>251548</v>
          </cell>
          <cell r="E28">
            <v>156268</v>
          </cell>
          <cell r="F28">
            <v>-95280</v>
          </cell>
          <cell r="G28">
            <v>1961978</v>
          </cell>
          <cell r="H28">
            <v>940763</v>
          </cell>
          <cell r="I28">
            <v>-1021215</v>
          </cell>
          <cell r="J28">
            <v>4132907</v>
          </cell>
          <cell r="K28" t="str">
            <v>Ber</v>
          </cell>
          <cell r="L28">
            <v>3923956</v>
          </cell>
          <cell r="M28">
            <v>4708747.2</v>
          </cell>
          <cell r="N28">
            <v>2566809.1349184802</v>
          </cell>
          <cell r="O28">
            <v>2141938.06508152</v>
          </cell>
          <cell r="P28">
            <v>3923956</v>
          </cell>
          <cell r="Q28" t="str">
            <v>YTD Annual</v>
          </cell>
          <cell r="R28" t="str">
            <v>0%</v>
          </cell>
          <cell r="S28">
            <v>0.2</v>
          </cell>
          <cell r="T28" t="str">
            <v>v</v>
          </cell>
          <cell r="U28">
            <v>4708747.2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A29" t="str">
            <v>Condon</v>
          </cell>
          <cell r="B29">
            <v>104</v>
          </cell>
          <cell r="C29" t="str">
            <v>Hip Instrument Cell</v>
          </cell>
          <cell r="D29">
            <v>323009</v>
          </cell>
          <cell r="E29">
            <v>285124</v>
          </cell>
          <cell r="F29">
            <v>-37885</v>
          </cell>
          <cell r="G29">
            <v>1753138</v>
          </cell>
          <cell r="H29">
            <v>1716956</v>
          </cell>
          <cell r="I29">
            <v>-36182</v>
          </cell>
          <cell r="J29">
            <v>3010747</v>
          </cell>
          <cell r="K29" t="str">
            <v>Ber</v>
          </cell>
          <cell r="L29">
            <v>3506276</v>
          </cell>
          <cell r="M29">
            <v>4207531.2</v>
          </cell>
          <cell r="N29">
            <v>2317170.8695853702</v>
          </cell>
          <cell r="O29">
            <v>1890360.33041463</v>
          </cell>
          <cell r="P29">
            <v>3506276</v>
          </cell>
          <cell r="Q29" t="str">
            <v>YTD Annual</v>
          </cell>
          <cell r="R29" t="str">
            <v>0%</v>
          </cell>
          <cell r="S29">
            <v>0.2</v>
          </cell>
          <cell r="T29" t="str">
            <v>v</v>
          </cell>
          <cell r="U29">
            <v>4207531.2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A30" t="str">
            <v>Condon</v>
          </cell>
          <cell r="B30">
            <v>105</v>
          </cell>
          <cell r="C30" t="str">
            <v>Knee Instrument Cell</v>
          </cell>
          <cell r="D30">
            <v>157758</v>
          </cell>
          <cell r="E30">
            <v>248596</v>
          </cell>
          <cell r="F30">
            <v>90838</v>
          </cell>
          <cell r="G30">
            <v>1624139</v>
          </cell>
          <cell r="H30">
            <v>1495830</v>
          </cell>
          <cell r="I30">
            <v>-128309</v>
          </cell>
          <cell r="J30">
            <v>2869660</v>
          </cell>
          <cell r="K30" t="str">
            <v>Ber</v>
          </cell>
          <cell r="L30">
            <v>3248278</v>
          </cell>
          <cell r="M30">
            <v>3897933.5999999996</v>
          </cell>
          <cell r="N30">
            <v>2668381.3038011901</v>
          </cell>
          <cell r="O30">
            <v>1229552.2961988095</v>
          </cell>
          <cell r="P30">
            <v>3248278</v>
          </cell>
          <cell r="Q30" t="str">
            <v>YTD Annual</v>
          </cell>
          <cell r="R30" t="str">
            <v>0%</v>
          </cell>
          <cell r="S30">
            <v>0.2</v>
          </cell>
          <cell r="T30" t="str">
            <v>v</v>
          </cell>
          <cell r="U30">
            <v>3897933.5999999996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A31" t="str">
            <v>Condon</v>
          </cell>
          <cell r="B31">
            <v>106</v>
          </cell>
          <cell r="C31" t="str">
            <v>Tibial Knee Cell</v>
          </cell>
          <cell r="D31">
            <v>280217</v>
          </cell>
          <cell r="E31">
            <v>202372</v>
          </cell>
          <cell r="F31">
            <v>-77845</v>
          </cell>
          <cell r="G31">
            <v>1450969</v>
          </cell>
          <cell r="H31">
            <v>1219283</v>
          </cell>
          <cell r="I31">
            <v>-231686</v>
          </cell>
          <cell r="J31">
            <v>2823844</v>
          </cell>
          <cell r="K31" t="str">
            <v>Ber</v>
          </cell>
          <cell r="L31">
            <v>2901938</v>
          </cell>
          <cell r="M31">
            <v>3482325.6</v>
          </cell>
          <cell r="N31">
            <v>2444299.5372269098</v>
          </cell>
          <cell r="O31">
            <v>1038026.0627730903</v>
          </cell>
          <cell r="P31">
            <v>2901938</v>
          </cell>
          <cell r="Q31" t="str">
            <v>YTD Annual</v>
          </cell>
          <cell r="R31" t="str">
            <v>0%</v>
          </cell>
          <cell r="S31">
            <v>0.2</v>
          </cell>
          <cell r="T31" t="str">
            <v>v</v>
          </cell>
          <cell r="U31">
            <v>3482325.6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A32" t="str">
            <v>Condon</v>
          </cell>
          <cell r="B32">
            <v>107</v>
          </cell>
          <cell r="C32" t="str">
            <v>Cap Cell</v>
          </cell>
          <cell r="D32">
            <v>222901</v>
          </cell>
          <cell r="E32">
            <v>180993</v>
          </cell>
          <cell r="F32">
            <v>-41908</v>
          </cell>
          <cell r="G32">
            <v>1183629</v>
          </cell>
          <cell r="H32">
            <v>1092039</v>
          </cell>
          <cell r="I32">
            <v>-91590</v>
          </cell>
          <cell r="J32">
            <v>2746367</v>
          </cell>
          <cell r="K32" t="str">
            <v>Ber</v>
          </cell>
          <cell r="L32">
            <v>2367258</v>
          </cell>
          <cell r="M32">
            <v>2840709.6</v>
          </cell>
          <cell r="N32">
            <v>2346606.8974047601</v>
          </cell>
          <cell r="O32">
            <v>494102.70259523997</v>
          </cell>
          <cell r="P32">
            <v>2367258</v>
          </cell>
          <cell r="Q32" t="str">
            <v>YTD Annual</v>
          </cell>
          <cell r="R32" t="str">
            <v>0%</v>
          </cell>
          <cell r="S32">
            <v>0.2</v>
          </cell>
          <cell r="T32" t="str">
            <v>v</v>
          </cell>
          <cell r="U32">
            <v>2840709.6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A33" t="str">
            <v>Condon</v>
          </cell>
          <cell r="B33">
            <v>108</v>
          </cell>
          <cell r="C33" t="str">
            <v>Investment Casting Cell</v>
          </cell>
          <cell r="D33">
            <v>200971</v>
          </cell>
          <cell r="E33">
            <v>285326</v>
          </cell>
          <cell r="F33">
            <v>84355</v>
          </cell>
          <cell r="G33">
            <v>2419144</v>
          </cell>
          <cell r="H33">
            <v>1719314</v>
          </cell>
          <cell r="I33">
            <v>-699830</v>
          </cell>
          <cell r="J33">
            <v>4643129</v>
          </cell>
          <cell r="K33" t="str">
            <v>Ber</v>
          </cell>
          <cell r="L33">
            <v>4838288</v>
          </cell>
          <cell r="M33">
            <v>5805945.5999999996</v>
          </cell>
          <cell r="N33">
            <v>6709770.96375948</v>
          </cell>
          <cell r="O33">
            <v>-903825.36375948042</v>
          </cell>
          <cell r="P33">
            <v>4838288</v>
          </cell>
          <cell r="Q33" t="str">
            <v>YTD Annual</v>
          </cell>
          <cell r="R33" t="str">
            <v>0%</v>
          </cell>
          <cell r="S33">
            <v>0.2</v>
          </cell>
          <cell r="T33" t="str">
            <v>v</v>
          </cell>
          <cell r="U33">
            <v>5805945.5999999996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>Condon</v>
          </cell>
          <cell r="B34">
            <v>109</v>
          </cell>
          <cell r="C34" t="str">
            <v>Packaging Cell</v>
          </cell>
          <cell r="D34">
            <v>323052</v>
          </cell>
          <cell r="E34">
            <v>256963</v>
          </cell>
          <cell r="F34">
            <v>-66089</v>
          </cell>
          <cell r="G34">
            <v>1850833</v>
          </cell>
          <cell r="H34">
            <v>1547951</v>
          </cell>
          <cell r="I34">
            <v>-302882</v>
          </cell>
          <cell r="J34">
            <v>3536024</v>
          </cell>
          <cell r="K34" t="str">
            <v>Ber</v>
          </cell>
          <cell r="L34">
            <v>3701666</v>
          </cell>
          <cell r="M34">
            <v>4441999.2</v>
          </cell>
          <cell r="N34">
            <v>4700781.51689428</v>
          </cell>
          <cell r="O34">
            <v>-258782.31689427979</v>
          </cell>
          <cell r="P34">
            <v>3701666</v>
          </cell>
          <cell r="Q34" t="str">
            <v>YTD Annual</v>
          </cell>
          <cell r="R34" t="str">
            <v>0%</v>
          </cell>
          <cell r="S34">
            <v>0.2</v>
          </cell>
          <cell r="T34" t="str">
            <v>v</v>
          </cell>
          <cell r="U34">
            <v>4441999.2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Condon</v>
          </cell>
          <cell r="B35">
            <v>110</v>
          </cell>
          <cell r="C35" t="str">
            <v>Acetabular Cell</v>
          </cell>
          <cell r="D35">
            <v>148945</v>
          </cell>
          <cell r="E35">
            <v>270303</v>
          </cell>
          <cell r="F35">
            <v>121358</v>
          </cell>
          <cell r="G35">
            <v>2191924</v>
          </cell>
          <cell r="H35">
            <v>1629661</v>
          </cell>
          <cell r="I35">
            <v>-562263</v>
          </cell>
          <cell r="J35">
            <v>2724441</v>
          </cell>
          <cell r="K35" t="str">
            <v>Ber</v>
          </cell>
          <cell r="L35">
            <v>4383848</v>
          </cell>
          <cell r="M35">
            <v>5260617.5999999996</v>
          </cell>
          <cell r="N35">
            <v>3164744.65696016</v>
          </cell>
          <cell r="O35">
            <v>2095872.9430398396</v>
          </cell>
          <cell r="P35">
            <v>4383848</v>
          </cell>
          <cell r="Q35" t="str">
            <v>YTD Annual</v>
          </cell>
          <cell r="R35" t="str">
            <v>0%</v>
          </cell>
          <cell r="S35">
            <v>0.2</v>
          </cell>
          <cell r="T35" t="str">
            <v>v</v>
          </cell>
          <cell r="U35">
            <v>5260617.5999999996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</row>
        <row r="36">
          <cell r="A36" t="str">
            <v>Condon</v>
          </cell>
          <cell r="B36">
            <v>113</v>
          </cell>
          <cell r="C36" t="str">
            <v>Technical Services Cell</v>
          </cell>
          <cell r="D36">
            <v>69690</v>
          </cell>
          <cell r="E36">
            <v>74966</v>
          </cell>
          <cell r="F36">
            <v>5276</v>
          </cell>
          <cell r="G36">
            <v>401390</v>
          </cell>
          <cell r="H36">
            <v>449938</v>
          </cell>
          <cell r="I36">
            <v>48548</v>
          </cell>
          <cell r="J36">
            <v>962869</v>
          </cell>
          <cell r="K36" t="str">
            <v>Ber</v>
          </cell>
          <cell r="L36">
            <v>802780</v>
          </cell>
          <cell r="M36">
            <v>963336</v>
          </cell>
          <cell r="N36">
            <v>1221807.9636183099</v>
          </cell>
          <cell r="O36">
            <v>-258471.96361830994</v>
          </cell>
          <cell r="P36">
            <v>802780</v>
          </cell>
          <cell r="Q36" t="str">
            <v>YTD Annual</v>
          </cell>
          <cell r="R36" t="str">
            <v>0%</v>
          </cell>
          <cell r="S36">
            <v>0.2</v>
          </cell>
          <cell r="T36" t="str">
            <v>v</v>
          </cell>
          <cell r="U36">
            <v>963336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</row>
        <row r="37">
          <cell r="A37" t="str">
            <v>Condon</v>
          </cell>
          <cell r="B37">
            <v>114</v>
          </cell>
          <cell r="C37" t="str">
            <v>Steering Team-Allendale/Mahwa</v>
          </cell>
          <cell r="D37">
            <v>148762</v>
          </cell>
          <cell r="E37">
            <v>105633</v>
          </cell>
          <cell r="F37">
            <v>-43129</v>
          </cell>
          <cell r="G37">
            <v>1694156</v>
          </cell>
          <cell r="H37">
            <v>633901</v>
          </cell>
          <cell r="I37">
            <v>-1060255</v>
          </cell>
          <cell r="J37">
            <v>2306987</v>
          </cell>
          <cell r="K37" t="str">
            <v>Ber</v>
          </cell>
          <cell r="L37">
            <v>3388312</v>
          </cell>
          <cell r="M37">
            <v>4065974.4</v>
          </cell>
          <cell r="N37">
            <v>2214012.6121016499</v>
          </cell>
          <cell r="O37">
            <v>1851961.78789835</v>
          </cell>
          <cell r="P37">
            <v>3388312</v>
          </cell>
          <cell r="Q37" t="str">
            <v>YTD Annual</v>
          </cell>
          <cell r="R37" t="str">
            <v>0%</v>
          </cell>
          <cell r="S37">
            <v>0.2</v>
          </cell>
          <cell r="T37" t="str">
            <v>v</v>
          </cell>
          <cell r="U37">
            <v>4065974.4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A38" t="str">
            <v>Condon</v>
          </cell>
          <cell r="B38">
            <v>118</v>
          </cell>
          <cell r="C38" t="str">
            <v>Titanium Revision</v>
          </cell>
          <cell r="D38">
            <v>49880</v>
          </cell>
          <cell r="E38">
            <v>195919</v>
          </cell>
          <cell r="F38">
            <v>146039</v>
          </cell>
          <cell r="H38">
            <v>1181896</v>
          </cell>
          <cell r="I38">
            <v>1181896</v>
          </cell>
          <cell r="K38" t="str">
            <v>Ber</v>
          </cell>
          <cell r="L38">
            <v>0</v>
          </cell>
          <cell r="M38">
            <v>0</v>
          </cell>
          <cell r="N38">
            <v>161208.45142857099</v>
          </cell>
          <cell r="O38">
            <v>-161208.45142857099</v>
          </cell>
          <cell r="P38">
            <v>0</v>
          </cell>
          <cell r="Q38" t="str">
            <v>YTD Annual</v>
          </cell>
          <cell r="R38" t="str">
            <v>0%</v>
          </cell>
          <cell r="S38">
            <v>0.2</v>
          </cell>
          <cell r="T38" t="str">
            <v>v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A39" t="str">
            <v>Condon</v>
          </cell>
          <cell r="B39">
            <v>120</v>
          </cell>
          <cell r="C39" t="str">
            <v>Safety</v>
          </cell>
          <cell r="G39">
            <v>76783</v>
          </cell>
          <cell r="J39">
            <v>45000</v>
          </cell>
          <cell r="K39" t="str">
            <v>Ber</v>
          </cell>
          <cell r="L39">
            <v>153566</v>
          </cell>
          <cell r="M39">
            <v>184279.19999999998</v>
          </cell>
          <cell r="N39">
            <v>301927.30666666699</v>
          </cell>
          <cell r="O39">
            <v>-117648.10666666701</v>
          </cell>
          <cell r="P39">
            <v>153566</v>
          </cell>
          <cell r="Q39" t="str">
            <v>YTD Annual</v>
          </cell>
          <cell r="R39" t="str">
            <v>0%</v>
          </cell>
          <cell r="S39">
            <v>0.2</v>
          </cell>
          <cell r="T39" t="str">
            <v>v</v>
          </cell>
          <cell r="U39">
            <v>184279.19999999998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0">
          <cell r="A40" t="str">
            <v>Condon</v>
          </cell>
          <cell r="B40">
            <v>121</v>
          </cell>
          <cell r="C40" t="str">
            <v>Operations Management</v>
          </cell>
          <cell r="G40">
            <v>-205018</v>
          </cell>
          <cell r="J40">
            <v>466837</v>
          </cell>
          <cell r="K40" t="str">
            <v>Ber</v>
          </cell>
          <cell r="L40">
            <v>-410036</v>
          </cell>
          <cell r="M40">
            <v>-492043.19999999995</v>
          </cell>
          <cell r="N40">
            <v>-197000</v>
          </cell>
          <cell r="O40">
            <v>-295043.19999999995</v>
          </cell>
          <cell r="P40">
            <v>-410036</v>
          </cell>
          <cell r="Q40" t="str">
            <v>YTD Annual</v>
          </cell>
          <cell r="R40" t="str">
            <v>0%</v>
          </cell>
          <cell r="S40">
            <v>0.2</v>
          </cell>
          <cell r="T40" t="str">
            <v>v</v>
          </cell>
          <cell r="U40">
            <v>-492043.19999999995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</row>
        <row r="41">
          <cell r="A41" t="str">
            <v>Condon</v>
          </cell>
          <cell r="B41">
            <v>124</v>
          </cell>
          <cell r="C41" t="str">
            <v>Bone Screw Cell</v>
          </cell>
          <cell r="D41">
            <v>84586</v>
          </cell>
          <cell r="E41">
            <v>71318</v>
          </cell>
          <cell r="F41">
            <v>-13268</v>
          </cell>
          <cell r="G41">
            <v>578165</v>
          </cell>
          <cell r="H41">
            <v>429195</v>
          </cell>
          <cell r="I41">
            <v>-148970</v>
          </cell>
          <cell r="J41">
            <v>946366</v>
          </cell>
          <cell r="K41" t="str">
            <v>Ber</v>
          </cell>
          <cell r="L41">
            <v>1156330</v>
          </cell>
          <cell r="M41">
            <v>1387596</v>
          </cell>
          <cell r="N41">
            <v>1088562.77604464</v>
          </cell>
          <cell r="O41">
            <v>299033.22395536001</v>
          </cell>
          <cell r="P41">
            <v>1156330</v>
          </cell>
          <cell r="Q41" t="str">
            <v>YTD Annual</v>
          </cell>
          <cell r="R41" t="str">
            <v>0%</v>
          </cell>
          <cell r="S41">
            <v>0.2</v>
          </cell>
          <cell r="T41" t="str">
            <v>v</v>
          </cell>
          <cell r="U41">
            <v>1387596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</row>
        <row r="42">
          <cell r="A42" t="str">
            <v>Condon</v>
          </cell>
          <cell r="B42">
            <v>127</v>
          </cell>
          <cell r="C42" t="str">
            <v>Endo Bipolar Cell</v>
          </cell>
          <cell r="D42">
            <v>160601</v>
          </cell>
          <cell r="E42">
            <v>167084</v>
          </cell>
          <cell r="F42">
            <v>6483</v>
          </cell>
          <cell r="G42">
            <v>1196841</v>
          </cell>
          <cell r="H42">
            <v>1006514</v>
          </cell>
          <cell r="I42">
            <v>-190327</v>
          </cell>
          <cell r="J42">
            <v>2295127</v>
          </cell>
          <cell r="K42" t="str">
            <v>Ber</v>
          </cell>
          <cell r="L42">
            <v>2393682</v>
          </cell>
          <cell r="M42">
            <v>2872418.4</v>
          </cell>
          <cell r="N42">
            <v>2839130.1495445198</v>
          </cell>
          <cell r="O42">
            <v>33288.250455480069</v>
          </cell>
          <cell r="P42">
            <v>2393682</v>
          </cell>
          <cell r="Q42" t="str">
            <v>YTD Annual</v>
          </cell>
          <cell r="R42" t="str">
            <v>0%</v>
          </cell>
          <cell r="S42">
            <v>0.2</v>
          </cell>
          <cell r="T42" t="str">
            <v>v</v>
          </cell>
          <cell r="U42">
            <v>2872418.4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</row>
        <row r="43">
          <cell r="A43" t="str">
            <v>Condon</v>
          </cell>
          <cell r="B43">
            <v>128</v>
          </cell>
          <cell r="C43" t="str">
            <v>Titanium Foam</v>
          </cell>
          <cell r="D43" t="e">
            <v>#N/A</v>
          </cell>
          <cell r="E43" t="e">
            <v>#N/A</v>
          </cell>
          <cell r="F43" t="e">
            <v>#N/A</v>
          </cell>
          <cell r="G43">
            <v>1250037</v>
          </cell>
          <cell r="H43" t="e">
            <v>#N/A</v>
          </cell>
          <cell r="I43" t="e">
            <v>#N/A</v>
          </cell>
          <cell r="K43" t="str">
            <v>Ber</v>
          </cell>
          <cell r="L43">
            <v>0</v>
          </cell>
          <cell r="M43">
            <v>0</v>
          </cell>
          <cell r="N43">
            <v>3005506.08572488</v>
          </cell>
          <cell r="O43">
            <v>-3005506.08572488</v>
          </cell>
          <cell r="P43">
            <v>0</v>
          </cell>
          <cell r="R43" t="str">
            <v>0%</v>
          </cell>
          <cell r="T43" t="str">
            <v>v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</row>
        <row r="44">
          <cell r="A44" t="str">
            <v>Condon</v>
          </cell>
          <cell r="B44">
            <v>150</v>
          </cell>
          <cell r="C44" t="str">
            <v>Bldg 2 Maint Allendale</v>
          </cell>
          <cell r="G44">
            <v>337018</v>
          </cell>
          <cell r="J44">
            <v>749437</v>
          </cell>
          <cell r="K44" t="str">
            <v>Ber</v>
          </cell>
          <cell r="L44">
            <v>674036</v>
          </cell>
          <cell r="M44">
            <v>808843.2</v>
          </cell>
          <cell r="N44">
            <v>920363</v>
          </cell>
          <cell r="O44">
            <v>-111519.80000000005</v>
          </cell>
          <cell r="P44">
            <v>674036</v>
          </cell>
          <cell r="Q44" t="str">
            <v>YTD Annual</v>
          </cell>
          <cell r="R44" t="str">
            <v>0%</v>
          </cell>
          <cell r="S44">
            <v>0.2</v>
          </cell>
          <cell r="T44" t="str">
            <v>v</v>
          </cell>
          <cell r="U44">
            <v>808843.2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</row>
        <row r="45">
          <cell r="A45" t="str">
            <v>Condon</v>
          </cell>
          <cell r="B45">
            <v>151</v>
          </cell>
          <cell r="C45" t="str">
            <v>Bldg 59 Maint Allendale</v>
          </cell>
          <cell r="G45">
            <v>1038371</v>
          </cell>
          <cell r="J45">
            <v>2937812</v>
          </cell>
          <cell r="K45" t="str">
            <v>Ber</v>
          </cell>
          <cell r="L45">
            <v>2076742</v>
          </cell>
          <cell r="M45">
            <v>2492090.4</v>
          </cell>
          <cell r="N45">
            <v>2492865</v>
          </cell>
          <cell r="O45">
            <v>-774.60000000009313</v>
          </cell>
          <cell r="P45">
            <v>2076742</v>
          </cell>
          <cell r="Q45" t="str">
            <v>YTD Annual</v>
          </cell>
          <cell r="R45" t="str">
            <v>0%</v>
          </cell>
          <cell r="S45">
            <v>0.2</v>
          </cell>
          <cell r="T45" t="str">
            <v>v</v>
          </cell>
          <cell r="U45">
            <v>2492090.4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A46" t="str">
            <v>Condon</v>
          </cell>
          <cell r="B46">
            <v>152</v>
          </cell>
          <cell r="C46" t="str">
            <v>Bldg 6 Maint Allendale</v>
          </cell>
          <cell r="G46">
            <v>444044</v>
          </cell>
          <cell r="J46">
            <v>1348766</v>
          </cell>
          <cell r="K46" t="str">
            <v>Ber</v>
          </cell>
          <cell r="L46">
            <v>888088</v>
          </cell>
          <cell r="M46">
            <v>1065705.5999999999</v>
          </cell>
          <cell r="N46">
            <v>1149798</v>
          </cell>
          <cell r="O46">
            <v>-84092.40000000014</v>
          </cell>
          <cell r="P46">
            <v>888088</v>
          </cell>
          <cell r="Q46" t="str">
            <v>YTD Annual</v>
          </cell>
          <cell r="R46" t="str">
            <v>0%</v>
          </cell>
          <cell r="S46">
            <v>0.2</v>
          </cell>
          <cell r="T46" t="str">
            <v>v</v>
          </cell>
          <cell r="U46">
            <v>1065705.5999999999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A47" t="str">
            <v>Condon</v>
          </cell>
          <cell r="B47">
            <v>153</v>
          </cell>
          <cell r="C47" t="str">
            <v>Mahwah Maintenance</v>
          </cell>
          <cell r="G47">
            <v>4396788</v>
          </cell>
          <cell r="J47">
            <v>7561503</v>
          </cell>
          <cell r="K47" t="str">
            <v>Ber</v>
          </cell>
          <cell r="L47">
            <v>8793576</v>
          </cell>
          <cell r="M47">
            <v>10552291.199999999</v>
          </cell>
          <cell r="N47">
            <v>15257390.521075699</v>
          </cell>
          <cell r="O47">
            <v>-4705099.3210757002</v>
          </cell>
          <cell r="P47">
            <v>8793576</v>
          </cell>
          <cell r="Q47" t="str">
            <v>YTD Annual</v>
          </cell>
          <cell r="R47" t="str">
            <v>0%</v>
          </cell>
          <cell r="S47">
            <v>0.2</v>
          </cell>
          <cell r="T47" t="str">
            <v>v</v>
          </cell>
          <cell r="U47">
            <v>10552291.199999999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Condon</v>
          </cell>
          <cell r="B48">
            <v>154</v>
          </cell>
          <cell r="C48" t="str">
            <v>Non-Facilities</v>
          </cell>
          <cell r="G48">
            <v>295027</v>
          </cell>
          <cell r="K48" t="str">
            <v>Ber</v>
          </cell>
          <cell r="L48">
            <v>590054</v>
          </cell>
          <cell r="M48">
            <v>708064.79999999993</v>
          </cell>
          <cell r="N48">
            <v>5686839.6762499996</v>
          </cell>
          <cell r="O48">
            <v>-4978774.8762499997</v>
          </cell>
          <cell r="P48">
            <v>590054</v>
          </cell>
          <cell r="Q48" t="str">
            <v>YTD Annual</v>
          </cell>
          <cell r="R48" t="str">
            <v>0%</v>
          </cell>
          <cell r="S48">
            <v>0.2</v>
          </cell>
          <cell r="T48" t="str">
            <v>v</v>
          </cell>
          <cell r="U48">
            <v>708064.79999999993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A49" t="str">
            <v>Condon</v>
          </cell>
          <cell r="B49">
            <v>318</v>
          </cell>
          <cell r="C49" t="str">
            <v>Office Services</v>
          </cell>
          <cell r="D49">
            <v>509720</v>
          </cell>
          <cell r="E49">
            <v>394263</v>
          </cell>
          <cell r="F49">
            <v>-115457</v>
          </cell>
          <cell r="G49">
            <v>4244083</v>
          </cell>
          <cell r="H49">
            <v>2373785</v>
          </cell>
          <cell r="I49">
            <v>-1870298</v>
          </cell>
          <cell r="J49">
            <v>6188334</v>
          </cell>
          <cell r="K49" t="str">
            <v>Ber</v>
          </cell>
          <cell r="L49">
            <v>8488166</v>
          </cell>
          <cell r="M49">
            <v>8912574.3000000007</v>
          </cell>
          <cell r="N49">
            <v>13892301.3174222</v>
          </cell>
          <cell r="O49">
            <v>-4979727.0174221992</v>
          </cell>
          <cell r="P49">
            <v>8488166</v>
          </cell>
          <cell r="Q49" t="str">
            <v>YTD Annual</v>
          </cell>
          <cell r="R49" t="str">
            <v>+5%</v>
          </cell>
          <cell r="T49" t="str">
            <v>g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8912574.3000000007</v>
          </cell>
        </row>
        <row r="50">
          <cell r="A50" t="str">
            <v>Condon</v>
          </cell>
          <cell r="B50" t="str">
            <v>Abs-A</v>
          </cell>
          <cell r="C50" t="str">
            <v>Allendale-Absorption</v>
          </cell>
          <cell r="D50">
            <v>-4003977</v>
          </cell>
          <cell r="E50">
            <v>-4224786</v>
          </cell>
          <cell r="F50">
            <v>-220809</v>
          </cell>
          <cell r="G50">
            <v>-30031299</v>
          </cell>
          <cell r="H50">
            <v>-25448563</v>
          </cell>
          <cell r="I50">
            <v>4582736</v>
          </cell>
          <cell r="J50">
            <v>-37800515</v>
          </cell>
          <cell r="K50" t="str">
            <v>Ber</v>
          </cell>
          <cell r="L50">
            <v>-60062598</v>
          </cell>
          <cell r="M50">
            <v>-75078247.5</v>
          </cell>
          <cell r="N50">
            <v>0</v>
          </cell>
          <cell r="O50">
            <v>-75078247.5</v>
          </cell>
          <cell r="P50">
            <v>-60062598</v>
          </cell>
          <cell r="Q50" t="str">
            <v>YTD Annual</v>
          </cell>
          <cell r="R50" t="str">
            <v>0%</v>
          </cell>
          <cell r="S50">
            <v>0.25</v>
          </cell>
          <cell r="T50" t="str">
            <v>v</v>
          </cell>
          <cell r="U50">
            <v>-75078247.5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Condon</v>
          </cell>
          <cell r="B51" t="str">
            <v>PPV</v>
          </cell>
          <cell r="C51" t="str">
            <v>PPV addback per PRMS</v>
          </cell>
          <cell r="D51" t="e">
            <v>#N/A</v>
          </cell>
          <cell r="E51" t="e">
            <v>#N/A</v>
          </cell>
          <cell r="F51" t="e">
            <v>#N/A</v>
          </cell>
          <cell r="G51">
            <v>-1449090</v>
          </cell>
          <cell r="H51" t="e">
            <v>#N/A</v>
          </cell>
          <cell r="I51" t="e">
            <v>#N/A</v>
          </cell>
          <cell r="K51" t="str">
            <v>Ber</v>
          </cell>
          <cell r="L51">
            <v>-2898180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 t="str">
            <v>0%</v>
          </cell>
          <cell r="S51">
            <v>0</v>
          </cell>
          <cell r="T51" t="str">
            <v>v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A52" t="str">
            <v>Condon Total</v>
          </cell>
          <cell r="D52" t="e">
            <v>#N/A</v>
          </cell>
          <cell r="E52" t="e">
            <v>#N/A</v>
          </cell>
          <cell r="F52" t="e">
            <v>#N/A</v>
          </cell>
          <cell r="G52">
            <v>5043503</v>
          </cell>
          <cell r="H52" t="e">
            <v>#N/A</v>
          </cell>
          <cell r="I52" t="e">
            <v>#N/A</v>
          </cell>
          <cell r="J52">
            <v>23690573</v>
          </cell>
          <cell r="L52">
            <v>7586932</v>
          </cell>
          <cell r="M52">
            <v>8305779.599999994</v>
          </cell>
          <cell r="N52">
            <v>88049920.761487231</v>
          </cell>
          <cell r="O52">
            <v>-79744141.161487237</v>
          </cell>
          <cell r="U52">
            <v>-606794.70000000298</v>
          </cell>
          <cell r="V52">
            <v>0</v>
          </cell>
          <cell r="W52">
            <v>0</v>
          </cell>
          <cell r="X52">
            <v>0</v>
          </cell>
          <cell r="Y52">
            <v>8912574.3000000007</v>
          </cell>
        </row>
        <row r="53">
          <cell r="A53" t="str">
            <v>Czajkowski</v>
          </cell>
          <cell r="B53">
            <v>200</v>
          </cell>
          <cell r="C53" t="str">
            <v>Corporate Ops</v>
          </cell>
          <cell r="D53">
            <v>-43198</v>
          </cell>
          <cell r="E53">
            <v>-34847</v>
          </cell>
          <cell r="F53">
            <v>8351</v>
          </cell>
          <cell r="G53">
            <v>-188749</v>
          </cell>
          <cell r="H53">
            <v>-210750</v>
          </cell>
          <cell r="I53">
            <v>-22001</v>
          </cell>
          <cell r="K53" t="str">
            <v>Ber</v>
          </cell>
          <cell r="L53">
            <v>-377498</v>
          </cell>
          <cell r="M53">
            <v>-226498.8</v>
          </cell>
          <cell r="N53">
            <v>3.33333333333333E-4</v>
          </cell>
          <cell r="O53">
            <v>-226498.80033333332</v>
          </cell>
          <cell r="P53">
            <v>-377498</v>
          </cell>
          <cell r="Q53" t="str">
            <v>YTD Annual</v>
          </cell>
          <cell r="R53" t="str">
            <v>0%</v>
          </cell>
          <cell r="S53">
            <v>-0.4</v>
          </cell>
          <cell r="T53" t="str">
            <v>v</v>
          </cell>
          <cell r="U53">
            <v>-226498.8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Czajkowski</v>
          </cell>
          <cell r="B54">
            <v>206</v>
          </cell>
          <cell r="C54" t="str">
            <v>Plastics-Ruth</v>
          </cell>
          <cell r="D54">
            <v>247573</v>
          </cell>
          <cell r="E54">
            <v>283560</v>
          </cell>
          <cell r="F54">
            <v>35987</v>
          </cell>
          <cell r="G54">
            <v>1925043</v>
          </cell>
          <cell r="H54">
            <v>1705928</v>
          </cell>
          <cell r="I54">
            <v>-219115</v>
          </cell>
          <cell r="J54">
            <v>3416994</v>
          </cell>
          <cell r="K54" t="str">
            <v>Ber</v>
          </cell>
          <cell r="L54">
            <v>3850086</v>
          </cell>
          <cell r="M54">
            <v>2310051.6</v>
          </cell>
          <cell r="N54">
            <v>724656.94862842897</v>
          </cell>
          <cell r="O54">
            <v>1585394.6513715712</v>
          </cell>
          <cell r="P54">
            <v>3850086</v>
          </cell>
          <cell r="Q54" t="str">
            <v>YTD Annual</v>
          </cell>
          <cell r="R54" t="str">
            <v>0%</v>
          </cell>
          <cell r="S54">
            <v>-0.4</v>
          </cell>
          <cell r="T54" t="str">
            <v>v</v>
          </cell>
          <cell r="U54">
            <v>2310051.6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A55" t="str">
            <v>Czajkowski</v>
          </cell>
          <cell r="B55">
            <v>210</v>
          </cell>
          <cell r="C55" t="str">
            <v>Femoral Knees-Ruth</v>
          </cell>
          <cell r="D55">
            <v>424446</v>
          </cell>
          <cell r="E55">
            <v>349813</v>
          </cell>
          <cell r="F55">
            <v>-74633</v>
          </cell>
          <cell r="G55">
            <v>3259494</v>
          </cell>
          <cell r="H55">
            <v>2105259</v>
          </cell>
          <cell r="I55">
            <v>-1154235</v>
          </cell>
          <cell r="J55">
            <v>4656269</v>
          </cell>
          <cell r="K55" t="str">
            <v>Ber</v>
          </cell>
          <cell r="L55">
            <v>6518988</v>
          </cell>
          <cell r="M55">
            <v>3911392.8</v>
          </cell>
          <cell r="N55">
            <v>2946404.0232782802</v>
          </cell>
          <cell r="O55">
            <v>964988.77672171965</v>
          </cell>
          <cell r="P55">
            <v>6518988</v>
          </cell>
          <cell r="Q55" t="str">
            <v>YTD Annual</v>
          </cell>
          <cell r="R55" t="str">
            <v>0%</v>
          </cell>
          <cell r="S55">
            <v>-0.4</v>
          </cell>
          <cell r="T55" t="str">
            <v>v</v>
          </cell>
          <cell r="U55">
            <v>3911392.8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Czajkowski</v>
          </cell>
          <cell r="B56">
            <v>211</v>
          </cell>
          <cell r="C56" t="str">
            <v>Tibial Knees-Ruth</v>
          </cell>
          <cell r="D56">
            <v>303447</v>
          </cell>
          <cell r="E56">
            <v>279383</v>
          </cell>
          <cell r="F56">
            <v>-24064</v>
          </cell>
          <cell r="G56">
            <v>1843225</v>
          </cell>
          <cell r="H56">
            <v>1683428</v>
          </cell>
          <cell r="I56">
            <v>-159797</v>
          </cell>
          <cell r="J56">
            <v>3672621</v>
          </cell>
          <cell r="K56" t="str">
            <v>Ber</v>
          </cell>
          <cell r="L56">
            <v>3686450</v>
          </cell>
          <cell r="M56">
            <v>2211870</v>
          </cell>
          <cell r="N56">
            <v>2808508.3277584799</v>
          </cell>
          <cell r="O56">
            <v>-596638.32775847986</v>
          </cell>
          <cell r="P56">
            <v>3686450</v>
          </cell>
          <cell r="Q56" t="str">
            <v>YTD Annual</v>
          </cell>
          <cell r="R56" t="str">
            <v>0%</v>
          </cell>
          <cell r="S56">
            <v>-0.4</v>
          </cell>
          <cell r="T56" t="str">
            <v>v</v>
          </cell>
          <cell r="U56">
            <v>2211870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A57" t="str">
            <v>Czajkowski</v>
          </cell>
          <cell r="B57">
            <v>215</v>
          </cell>
          <cell r="C57" t="str">
            <v>Knee Instruments-Ruth</v>
          </cell>
          <cell r="D57">
            <v>497046</v>
          </cell>
          <cell r="E57">
            <v>526647</v>
          </cell>
          <cell r="F57">
            <v>29601</v>
          </cell>
          <cell r="G57">
            <v>2842415</v>
          </cell>
          <cell r="H57">
            <v>3167307</v>
          </cell>
          <cell r="I57">
            <v>324892</v>
          </cell>
          <cell r="J57">
            <v>6717055</v>
          </cell>
          <cell r="K57" t="str">
            <v>Ber</v>
          </cell>
          <cell r="L57">
            <v>5684830</v>
          </cell>
          <cell r="M57">
            <v>3410898</v>
          </cell>
          <cell r="N57">
            <v>5121625.9126232397</v>
          </cell>
          <cell r="O57">
            <v>-1710727.9126232397</v>
          </cell>
          <cell r="P57">
            <v>5684830</v>
          </cell>
          <cell r="Q57" t="str">
            <v>YTD Annual</v>
          </cell>
          <cell r="R57" t="str">
            <v>0%</v>
          </cell>
          <cell r="S57">
            <v>-0.4</v>
          </cell>
          <cell r="T57" t="str">
            <v>v</v>
          </cell>
          <cell r="U57">
            <v>3410898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Czajkowski</v>
          </cell>
          <cell r="B58">
            <v>221</v>
          </cell>
          <cell r="C58" t="str">
            <v>Hip Stems-Ruth</v>
          </cell>
          <cell r="D58">
            <v>494129</v>
          </cell>
          <cell r="E58">
            <v>381366</v>
          </cell>
          <cell r="F58">
            <v>-112763</v>
          </cell>
          <cell r="G58">
            <v>1756149</v>
          </cell>
          <cell r="H58">
            <v>2295003</v>
          </cell>
          <cell r="I58">
            <v>538854</v>
          </cell>
          <cell r="J58">
            <v>4010906</v>
          </cell>
          <cell r="K58" t="str">
            <v>Ber</v>
          </cell>
          <cell r="L58">
            <v>3512298</v>
          </cell>
          <cell r="M58">
            <v>2107378.7999999998</v>
          </cell>
          <cell r="N58">
            <v>2930755.6308669499</v>
          </cell>
          <cell r="O58">
            <v>-823376.8308669501</v>
          </cell>
          <cell r="P58">
            <v>3512298</v>
          </cell>
          <cell r="Q58" t="str">
            <v>YTD Annual</v>
          </cell>
          <cell r="R58" t="str">
            <v>0%</v>
          </cell>
          <cell r="S58">
            <v>-0.4</v>
          </cell>
          <cell r="T58" t="str">
            <v>v</v>
          </cell>
          <cell r="U58">
            <v>2107378.7999999998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A59" t="str">
            <v>Czajkowski</v>
          </cell>
          <cell r="B59">
            <v>222</v>
          </cell>
          <cell r="C59" t="str">
            <v>Caps/Endo-Ruth</v>
          </cell>
          <cell r="D59">
            <v>156344</v>
          </cell>
          <cell r="E59">
            <v>208294</v>
          </cell>
          <cell r="F59">
            <v>51950</v>
          </cell>
          <cell r="G59">
            <v>1709716</v>
          </cell>
          <cell r="H59">
            <v>1252344</v>
          </cell>
          <cell r="I59">
            <v>-457372</v>
          </cell>
          <cell r="J59">
            <v>3208719</v>
          </cell>
          <cell r="K59" t="str">
            <v>Ber</v>
          </cell>
          <cell r="L59">
            <v>3419432</v>
          </cell>
          <cell r="M59">
            <v>2051659.2</v>
          </cell>
          <cell r="N59">
            <v>429260.57706057199</v>
          </cell>
          <cell r="O59">
            <v>1622398.6229394278</v>
          </cell>
          <cell r="P59">
            <v>3419432</v>
          </cell>
          <cell r="Q59" t="str">
            <v>YTD Annual</v>
          </cell>
          <cell r="R59" t="str">
            <v>0%</v>
          </cell>
          <cell r="S59">
            <v>-0.4</v>
          </cell>
          <cell r="T59" t="str">
            <v>v</v>
          </cell>
          <cell r="U59">
            <v>2051659.2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A60" t="str">
            <v>Czajkowski</v>
          </cell>
          <cell r="B60">
            <v>223</v>
          </cell>
          <cell r="C60" t="str">
            <v>Cups/Customs-Ruth</v>
          </cell>
          <cell r="D60">
            <v>343862</v>
          </cell>
          <cell r="E60">
            <v>256623</v>
          </cell>
          <cell r="F60">
            <v>-87239</v>
          </cell>
          <cell r="G60">
            <v>2323916</v>
          </cell>
          <cell r="H60">
            <v>1545108</v>
          </cell>
          <cell r="I60">
            <v>-778808</v>
          </cell>
          <cell r="J60">
            <v>3806069</v>
          </cell>
          <cell r="K60" t="str">
            <v>Ber</v>
          </cell>
          <cell r="L60">
            <v>4647832</v>
          </cell>
          <cell r="M60">
            <v>2788699.1999999997</v>
          </cell>
          <cell r="N60">
            <v>2069303.7618285699</v>
          </cell>
          <cell r="O60">
            <v>719395.43817142979</v>
          </cell>
          <cell r="P60">
            <v>4647832</v>
          </cell>
          <cell r="Q60" t="str">
            <v>YTD Annual</v>
          </cell>
          <cell r="R60" t="str">
            <v>0%</v>
          </cell>
          <cell r="S60">
            <v>-0.4</v>
          </cell>
          <cell r="T60" t="str">
            <v>v</v>
          </cell>
          <cell r="U60">
            <v>2788699.1999999997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A61" t="str">
            <v>Czajkowski</v>
          </cell>
          <cell r="B61">
            <v>224</v>
          </cell>
          <cell r="C61" t="str">
            <v>Customs</v>
          </cell>
          <cell r="D61" t="e">
            <v>#N/A</v>
          </cell>
          <cell r="E61" t="e">
            <v>#N/A</v>
          </cell>
          <cell r="F61" t="e">
            <v>#N/A</v>
          </cell>
          <cell r="G61">
            <v>2269133</v>
          </cell>
          <cell r="H61" t="e">
            <v>#N/A</v>
          </cell>
          <cell r="I61" t="e">
            <v>#N/A</v>
          </cell>
          <cell r="J61">
            <v>0</v>
          </cell>
          <cell r="K61" t="str">
            <v>Ber</v>
          </cell>
          <cell r="L61">
            <v>0</v>
          </cell>
          <cell r="M61">
            <v>0</v>
          </cell>
          <cell r="N61">
            <v>53157.142857142797</v>
          </cell>
          <cell r="O61">
            <v>-53157.142857142797</v>
          </cell>
          <cell r="P61">
            <v>0</v>
          </cell>
          <cell r="R61" t="str">
            <v>0%</v>
          </cell>
          <cell r="S61">
            <v>0</v>
          </cell>
          <cell r="T61" t="str">
            <v>v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A62" t="str">
            <v>Czajkowski</v>
          </cell>
          <cell r="B62">
            <v>225</v>
          </cell>
          <cell r="C62" t="str">
            <v>Hip Instruments</v>
          </cell>
          <cell r="D62">
            <v>161</v>
          </cell>
          <cell r="E62" t="e">
            <v>#REF!</v>
          </cell>
          <cell r="F62" t="e">
            <v>#REF!</v>
          </cell>
          <cell r="G62">
            <v>32467</v>
          </cell>
          <cell r="H62" t="e">
            <v>#REF!</v>
          </cell>
          <cell r="I62" t="e">
            <v>#REF!</v>
          </cell>
          <cell r="K62" t="str">
            <v>Ber</v>
          </cell>
          <cell r="L62">
            <v>64934</v>
          </cell>
          <cell r="M62">
            <v>38960.400000000001</v>
          </cell>
          <cell r="N62">
            <v>1509.48</v>
          </cell>
          <cell r="O62">
            <v>37450.92</v>
          </cell>
          <cell r="P62">
            <v>64934</v>
          </cell>
          <cell r="Q62" t="str">
            <v>YTD Annual</v>
          </cell>
          <cell r="R62" t="str">
            <v>0%</v>
          </cell>
          <cell r="S62">
            <v>-0.4</v>
          </cell>
          <cell r="T62" t="str">
            <v>v</v>
          </cell>
          <cell r="U62">
            <v>38960.400000000001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A63" t="str">
            <v>Czajkowski</v>
          </cell>
          <cell r="B63">
            <v>241</v>
          </cell>
          <cell r="C63" t="str">
            <v>Trauma-Ruth</v>
          </cell>
          <cell r="D63">
            <v>204175</v>
          </cell>
          <cell r="E63">
            <v>211775</v>
          </cell>
          <cell r="F63">
            <v>7600</v>
          </cell>
          <cell r="G63">
            <v>1372421</v>
          </cell>
          <cell r="H63">
            <v>1271434</v>
          </cell>
          <cell r="I63">
            <v>-100987</v>
          </cell>
          <cell r="J63">
            <v>1655516</v>
          </cell>
          <cell r="K63" t="str">
            <v>Ber</v>
          </cell>
          <cell r="L63">
            <v>2744842</v>
          </cell>
          <cell r="M63">
            <v>1646905.2</v>
          </cell>
          <cell r="N63">
            <v>541258.16143771401</v>
          </cell>
          <cell r="O63">
            <v>1105647.0385622859</v>
          </cell>
          <cell r="P63">
            <v>2744842</v>
          </cell>
          <cell r="Q63" t="str">
            <v>YTD Annual</v>
          </cell>
          <cell r="R63" t="str">
            <v>0%</v>
          </cell>
          <cell r="S63">
            <v>-0.4</v>
          </cell>
          <cell r="T63" t="str">
            <v>v</v>
          </cell>
          <cell r="U63">
            <v>1646905.2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A64" t="str">
            <v>Czajkowski</v>
          </cell>
          <cell r="B64">
            <v>242</v>
          </cell>
          <cell r="C64" t="str">
            <v>Trauma Instruments-Ruth</v>
          </cell>
          <cell r="D64" t="e">
            <v>#REF!</v>
          </cell>
          <cell r="E64" t="e">
            <v>#REF!</v>
          </cell>
          <cell r="F64" t="e">
            <v>#REF!</v>
          </cell>
          <cell r="G64">
            <v>7532</v>
          </cell>
          <cell r="H64" t="e">
            <v>#REF!</v>
          </cell>
          <cell r="I64" t="e">
            <v>#REF!</v>
          </cell>
          <cell r="K64" t="str">
            <v>Ber</v>
          </cell>
          <cell r="L64">
            <v>15064</v>
          </cell>
          <cell r="M64">
            <v>9038.4</v>
          </cell>
          <cell r="N64">
            <v>56847.937142857103</v>
          </cell>
          <cell r="O64">
            <v>-47809.537142857102</v>
          </cell>
          <cell r="P64">
            <v>15064</v>
          </cell>
          <cell r="Q64" t="str">
            <v>YTD Annual</v>
          </cell>
          <cell r="R64" t="str">
            <v>0%</v>
          </cell>
          <cell r="S64">
            <v>-0.4</v>
          </cell>
          <cell r="T64" t="str">
            <v>v</v>
          </cell>
          <cell r="U64">
            <v>9038.4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A65" t="str">
            <v>Czajkowski</v>
          </cell>
          <cell r="B65">
            <v>250</v>
          </cell>
          <cell r="C65" t="str">
            <v>Simplex</v>
          </cell>
          <cell r="D65" t="e">
            <v>#REF!</v>
          </cell>
          <cell r="E65" t="e">
            <v>#REF!</v>
          </cell>
          <cell r="F65" t="e">
            <v>#REF!</v>
          </cell>
          <cell r="G65">
            <v>29</v>
          </cell>
          <cell r="H65" t="e">
            <v>#REF!</v>
          </cell>
          <cell r="I65" t="e">
            <v>#REF!</v>
          </cell>
          <cell r="K65" t="str">
            <v>Ber</v>
          </cell>
          <cell r="L65">
            <v>58</v>
          </cell>
          <cell r="M65">
            <v>34.799999999999997</v>
          </cell>
          <cell r="N65">
            <v>0</v>
          </cell>
          <cell r="O65">
            <v>34.799999999999997</v>
          </cell>
          <cell r="P65">
            <v>58</v>
          </cell>
          <cell r="Q65" t="str">
            <v>YTD Annual</v>
          </cell>
          <cell r="R65" t="str">
            <v>0%</v>
          </cell>
          <cell r="S65">
            <v>-0.4</v>
          </cell>
          <cell r="T65" t="str">
            <v>v</v>
          </cell>
          <cell r="U65">
            <v>34.799999999999997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A66" t="str">
            <v>Czajkowski</v>
          </cell>
          <cell r="B66">
            <v>260</v>
          </cell>
          <cell r="C66" t="str">
            <v>Foundry-Ruth</v>
          </cell>
          <cell r="D66">
            <v>526149</v>
          </cell>
          <cell r="E66">
            <v>536851</v>
          </cell>
          <cell r="F66">
            <v>10702</v>
          </cell>
          <cell r="G66">
            <v>3940513</v>
          </cell>
          <cell r="H66">
            <v>3234421</v>
          </cell>
          <cell r="I66">
            <v>-706092</v>
          </cell>
          <cell r="J66">
            <v>6348306</v>
          </cell>
          <cell r="K66" t="str">
            <v>Ber</v>
          </cell>
          <cell r="L66">
            <v>7881026</v>
          </cell>
          <cell r="M66">
            <v>4728615.5999999996</v>
          </cell>
          <cell r="N66">
            <v>2857649.162608</v>
          </cell>
          <cell r="O66">
            <v>1870966.4373919996</v>
          </cell>
          <cell r="P66">
            <v>7881026</v>
          </cell>
          <cell r="Q66" t="str">
            <v>YTD Annual</v>
          </cell>
          <cell r="R66" t="str">
            <v>0%</v>
          </cell>
          <cell r="S66">
            <v>-0.4</v>
          </cell>
          <cell r="T66" t="str">
            <v>v</v>
          </cell>
          <cell r="U66">
            <v>4728615.5999999996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Czajkowski</v>
          </cell>
          <cell r="B67">
            <v>265</v>
          </cell>
          <cell r="C67" t="str">
            <v>Packaging-Ruth</v>
          </cell>
          <cell r="D67">
            <v>403883</v>
          </cell>
          <cell r="E67">
            <v>484982</v>
          </cell>
          <cell r="F67">
            <v>81099</v>
          </cell>
          <cell r="G67">
            <v>2633284</v>
          </cell>
          <cell r="H67">
            <v>2921939</v>
          </cell>
          <cell r="I67">
            <v>288655</v>
          </cell>
          <cell r="J67">
            <v>5206328</v>
          </cell>
          <cell r="K67" t="str">
            <v>Ber</v>
          </cell>
          <cell r="L67">
            <v>5266568</v>
          </cell>
          <cell r="M67">
            <v>3159940.8</v>
          </cell>
          <cell r="N67">
            <v>2408421.3707158701</v>
          </cell>
          <cell r="O67">
            <v>751519.42928412976</v>
          </cell>
          <cell r="P67">
            <v>5266568</v>
          </cell>
          <cell r="Q67" t="str">
            <v>YTD Annual</v>
          </cell>
          <cell r="R67" t="str">
            <v>0%</v>
          </cell>
          <cell r="S67">
            <v>-0.4</v>
          </cell>
          <cell r="T67" t="str">
            <v>v</v>
          </cell>
          <cell r="U67">
            <v>3159940.8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A68" t="str">
            <v>Czajkowski</v>
          </cell>
          <cell r="B68">
            <v>272</v>
          </cell>
          <cell r="C68" t="str">
            <v>Facilities-Ruth</v>
          </cell>
          <cell r="D68">
            <v>554583</v>
          </cell>
          <cell r="E68">
            <v>683684</v>
          </cell>
          <cell r="F68">
            <v>129101</v>
          </cell>
          <cell r="G68">
            <v>3380161</v>
          </cell>
          <cell r="H68">
            <v>4102452</v>
          </cell>
          <cell r="I68">
            <v>722291</v>
          </cell>
          <cell r="J68">
            <v>7402217</v>
          </cell>
          <cell r="K68" t="str">
            <v>Ber</v>
          </cell>
          <cell r="L68">
            <v>6760322</v>
          </cell>
          <cell r="M68">
            <v>4056193.1999999997</v>
          </cell>
          <cell r="N68">
            <v>3394064.8759555598</v>
          </cell>
          <cell r="O68">
            <v>662128.32404443994</v>
          </cell>
          <cell r="P68">
            <v>6760322</v>
          </cell>
          <cell r="Q68" t="str">
            <v>YTD Annual</v>
          </cell>
          <cell r="R68" t="str">
            <v>0%</v>
          </cell>
          <cell r="S68">
            <v>-0.4</v>
          </cell>
          <cell r="T68" t="str">
            <v>v</v>
          </cell>
          <cell r="U68">
            <v>4056193.1999999997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</row>
        <row r="69">
          <cell r="A69" t="str">
            <v>Czajkowski</v>
          </cell>
          <cell r="B69">
            <v>273</v>
          </cell>
          <cell r="C69" t="str">
            <v>Cafeteria-Ruth</v>
          </cell>
          <cell r="D69">
            <v>-153</v>
          </cell>
          <cell r="E69" t="e">
            <v>#REF!</v>
          </cell>
          <cell r="F69" t="e">
            <v>#REF!</v>
          </cell>
          <cell r="G69">
            <v>531</v>
          </cell>
          <cell r="H69" t="e">
            <v>#REF!</v>
          </cell>
          <cell r="I69" t="e">
            <v>#REF!</v>
          </cell>
          <cell r="J69">
            <v>0</v>
          </cell>
          <cell r="K69" t="str">
            <v>Ber</v>
          </cell>
          <cell r="L69">
            <v>1062</v>
          </cell>
          <cell r="M69">
            <v>637.19999999999993</v>
          </cell>
          <cell r="N69">
            <v>398.16</v>
          </cell>
          <cell r="O69">
            <v>239.03999999999991</v>
          </cell>
          <cell r="P69">
            <v>1062</v>
          </cell>
          <cell r="Q69" t="str">
            <v>YTD Annual</v>
          </cell>
          <cell r="R69" t="str">
            <v>0%</v>
          </cell>
          <cell r="S69">
            <v>-0.4</v>
          </cell>
          <cell r="T69" t="str">
            <v>v</v>
          </cell>
          <cell r="U69">
            <v>637.19999999999993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Czajkowski</v>
          </cell>
          <cell r="B70">
            <v>274</v>
          </cell>
          <cell r="C70" t="str">
            <v>External Support-Ruth</v>
          </cell>
          <cell r="D70">
            <v>32505</v>
          </cell>
          <cell r="E70">
            <v>133881</v>
          </cell>
          <cell r="F70">
            <v>101376</v>
          </cell>
          <cell r="G70">
            <v>432745</v>
          </cell>
          <cell r="H70">
            <v>804065</v>
          </cell>
          <cell r="I70">
            <v>371320</v>
          </cell>
          <cell r="J70">
            <v>1171297</v>
          </cell>
          <cell r="K70" t="str">
            <v>Ber</v>
          </cell>
          <cell r="L70">
            <v>865490</v>
          </cell>
          <cell r="M70">
            <v>519294</v>
          </cell>
          <cell r="N70">
            <v>695476.93430666695</v>
          </cell>
          <cell r="O70">
            <v>-176182.93430666695</v>
          </cell>
          <cell r="P70">
            <v>865490</v>
          </cell>
          <cell r="Q70" t="str">
            <v>YTD Annual</v>
          </cell>
          <cell r="R70" t="str">
            <v>0%</v>
          </cell>
          <cell r="S70">
            <v>-0.4</v>
          </cell>
          <cell r="T70" t="str">
            <v>v</v>
          </cell>
          <cell r="U70">
            <v>519294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A71" t="str">
            <v>Czajkowski</v>
          </cell>
          <cell r="B71">
            <v>276</v>
          </cell>
          <cell r="C71" t="str">
            <v>Steering Team-Rutherford</v>
          </cell>
          <cell r="D71">
            <v>713892</v>
          </cell>
          <cell r="E71">
            <v>116940</v>
          </cell>
          <cell r="F71">
            <v>-596952</v>
          </cell>
          <cell r="G71">
            <v>1647576</v>
          </cell>
          <cell r="H71">
            <v>701676</v>
          </cell>
          <cell r="I71">
            <v>-945900</v>
          </cell>
          <cell r="J71">
            <v>1517011</v>
          </cell>
          <cell r="K71" t="str">
            <v>Ber</v>
          </cell>
          <cell r="L71">
            <v>3295152</v>
          </cell>
          <cell r="M71">
            <v>1977091.2</v>
          </cell>
          <cell r="N71">
            <v>-626368.50841600006</v>
          </cell>
          <cell r="O71">
            <v>2603459.708416</v>
          </cell>
          <cell r="P71">
            <v>3295152</v>
          </cell>
          <cell r="Q71" t="str">
            <v>YTD Annual</v>
          </cell>
          <cell r="R71" t="str">
            <v>0%</v>
          </cell>
          <cell r="S71">
            <v>-0.4</v>
          </cell>
          <cell r="T71" t="str">
            <v>v</v>
          </cell>
          <cell r="U71">
            <v>1977091.2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A72" t="str">
            <v>Czajkowski</v>
          </cell>
          <cell r="B72">
            <v>278</v>
          </cell>
          <cell r="C72" t="str">
            <v>Technical Services-Ruth</v>
          </cell>
          <cell r="D72">
            <v>142068</v>
          </cell>
          <cell r="E72">
            <v>181842</v>
          </cell>
          <cell r="F72">
            <v>39774</v>
          </cell>
          <cell r="G72">
            <v>999109</v>
          </cell>
          <cell r="H72">
            <v>1091236</v>
          </cell>
          <cell r="I72">
            <v>92127</v>
          </cell>
          <cell r="J72">
            <v>1951406</v>
          </cell>
          <cell r="K72" t="str">
            <v>Ber</v>
          </cell>
          <cell r="L72">
            <v>1998218</v>
          </cell>
          <cell r="M72">
            <v>1198930.8</v>
          </cell>
          <cell r="N72">
            <v>811320.54573866702</v>
          </cell>
          <cell r="O72">
            <v>387610.25426133303</v>
          </cell>
          <cell r="P72">
            <v>1998218</v>
          </cell>
          <cell r="Q72" t="str">
            <v>YTD Annual</v>
          </cell>
          <cell r="R72" t="str">
            <v>0%</v>
          </cell>
          <cell r="S72">
            <v>-0.4</v>
          </cell>
          <cell r="T72" t="str">
            <v>v</v>
          </cell>
          <cell r="U72">
            <v>1198930.8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Czajkowski</v>
          </cell>
          <cell r="B73">
            <v>285</v>
          </cell>
          <cell r="C73" t="str">
            <v>Distribution Svc Allocation</v>
          </cell>
          <cell r="D73">
            <v>2227</v>
          </cell>
          <cell r="E73">
            <v>1178</v>
          </cell>
          <cell r="F73">
            <v>-1049</v>
          </cell>
          <cell r="G73">
            <v>1623</v>
          </cell>
          <cell r="H73">
            <v>7068</v>
          </cell>
          <cell r="I73">
            <v>5445</v>
          </cell>
          <cell r="K73" t="str">
            <v>Ber</v>
          </cell>
          <cell r="L73">
            <v>3246</v>
          </cell>
          <cell r="M73">
            <v>1947.6</v>
          </cell>
          <cell r="N73">
            <v>2653.06</v>
          </cell>
          <cell r="O73">
            <v>-705.46</v>
          </cell>
          <cell r="P73">
            <v>3246</v>
          </cell>
          <cell r="Q73" t="str">
            <v>YTD Annual</v>
          </cell>
          <cell r="R73" t="str">
            <v>0%</v>
          </cell>
          <cell r="S73">
            <v>-0.4</v>
          </cell>
          <cell r="T73" t="str">
            <v>v</v>
          </cell>
          <cell r="U73">
            <v>1947.6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</row>
        <row r="74">
          <cell r="A74" t="str">
            <v>Czajkowski</v>
          </cell>
          <cell r="B74" t="str">
            <v>Abs-R</v>
          </cell>
          <cell r="C74" t="str">
            <v>Rutherford-Absorption</v>
          </cell>
          <cell r="D74">
            <v>-3992741</v>
          </cell>
          <cell r="E74">
            <v>-4862890</v>
          </cell>
          <cell r="F74">
            <v>-870149</v>
          </cell>
          <cell r="G74">
            <v>-34947649</v>
          </cell>
          <cell r="H74">
            <v>-29265080</v>
          </cell>
          <cell r="I74">
            <v>5682569</v>
          </cell>
          <cell r="J74">
            <v>-52186935</v>
          </cell>
          <cell r="K74" t="str">
            <v>Ber</v>
          </cell>
          <cell r="L74">
            <v>-69895298</v>
          </cell>
          <cell r="M74">
            <v>-34947649</v>
          </cell>
          <cell r="N74">
            <v>0</v>
          </cell>
          <cell r="O74">
            <v>-34947649</v>
          </cell>
          <cell r="P74">
            <v>-69895298</v>
          </cell>
          <cell r="Q74" t="str">
            <v>YTD Annual</v>
          </cell>
          <cell r="R74" t="str">
            <v>0%</v>
          </cell>
          <cell r="S74">
            <v>-0.5</v>
          </cell>
          <cell r="T74" t="str">
            <v>v</v>
          </cell>
          <cell r="U74">
            <v>-34947649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</row>
        <row r="75">
          <cell r="A75" t="str">
            <v>Czajkowski</v>
          </cell>
          <cell r="B75" t="str">
            <v>PPV</v>
          </cell>
          <cell r="C75" t="str">
            <v>PPV addback per PRMS</v>
          </cell>
          <cell r="D75" t="e">
            <v>#N/A</v>
          </cell>
          <cell r="E75" t="e">
            <v>#N/A</v>
          </cell>
          <cell r="F75" t="e">
            <v>#N/A</v>
          </cell>
          <cell r="G75">
            <v>-23911</v>
          </cell>
          <cell r="H75" t="e">
            <v>#N/A</v>
          </cell>
          <cell r="I75" t="e">
            <v>#N/A</v>
          </cell>
          <cell r="K75" t="str">
            <v>Ber</v>
          </cell>
          <cell r="L75">
            <v>-47822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R75" t="str">
            <v>0%</v>
          </cell>
          <cell r="S75">
            <v>0</v>
          </cell>
          <cell r="T75" t="str">
            <v>v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>Czajkowski Total</v>
          </cell>
          <cell r="D76" t="e">
            <v>#N/A</v>
          </cell>
          <cell r="E76" t="e">
            <v>#N/A</v>
          </cell>
          <cell r="F76" t="e">
            <v>#N/A</v>
          </cell>
          <cell r="G76">
            <v>-2783227</v>
          </cell>
          <cell r="H76" t="e">
            <v>#N/A</v>
          </cell>
          <cell r="I76" t="e">
            <v>#N/A</v>
          </cell>
          <cell r="J76">
            <v>2553779</v>
          </cell>
          <cell r="L76">
            <v>-10104720</v>
          </cell>
          <cell r="M76">
            <v>955390.99999999255</v>
          </cell>
          <cell r="N76">
            <v>27226903.504724331</v>
          </cell>
          <cell r="O76">
            <v>-26271512.504724331</v>
          </cell>
          <cell r="U76">
            <v>955390.99999999255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</row>
        <row r="77">
          <cell r="A77" t="str">
            <v>Cymbaluk</v>
          </cell>
          <cell r="B77">
            <v>111</v>
          </cell>
          <cell r="C77" t="str">
            <v>Quality Assurance Cell</v>
          </cell>
          <cell r="D77">
            <v>126906</v>
          </cell>
          <cell r="E77">
            <v>96311</v>
          </cell>
          <cell r="F77">
            <v>-30595</v>
          </cell>
          <cell r="G77">
            <v>846723</v>
          </cell>
          <cell r="H77">
            <v>578357</v>
          </cell>
          <cell r="I77">
            <v>-268366</v>
          </cell>
          <cell r="J77">
            <v>1697640</v>
          </cell>
          <cell r="K77" t="str">
            <v>Cym</v>
          </cell>
          <cell r="L77">
            <v>1693446</v>
          </cell>
          <cell r="M77">
            <v>1782522</v>
          </cell>
          <cell r="N77">
            <v>1398664.7172817499</v>
          </cell>
          <cell r="O77">
            <v>383857.28271825006</v>
          </cell>
          <cell r="P77">
            <v>1697640</v>
          </cell>
          <cell r="Q77" t="str">
            <v>Budget</v>
          </cell>
          <cell r="R77" t="str">
            <v>+5%</v>
          </cell>
          <cell r="T77" t="str">
            <v>v</v>
          </cell>
          <cell r="U77">
            <v>1782522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A78" t="str">
            <v>Cymbaluk</v>
          </cell>
          <cell r="B78">
            <v>135</v>
          </cell>
          <cell r="C78" t="str">
            <v>Product Surveillance</v>
          </cell>
          <cell r="D78" t="e">
            <v>#N/A</v>
          </cell>
          <cell r="E78" t="e">
            <v>#N/A</v>
          </cell>
          <cell r="F78" t="e">
            <v>#N/A</v>
          </cell>
          <cell r="G78">
            <v>846723</v>
          </cell>
          <cell r="H78" t="e">
            <v>#N/A</v>
          </cell>
          <cell r="I78" t="e">
            <v>#N/A</v>
          </cell>
          <cell r="K78" t="str">
            <v>Cym</v>
          </cell>
          <cell r="M78">
            <v>0</v>
          </cell>
          <cell r="N78">
            <v>1161952.1121527799</v>
          </cell>
          <cell r="O78">
            <v>-1161952.1121527799</v>
          </cell>
          <cell r="P78">
            <v>0</v>
          </cell>
          <cell r="Q78" t="str">
            <v>Budget</v>
          </cell>
          <cell r="R78" t="str">
            <v>+5%</v>
          </cell>
          <cell r="T78" t="str">
            <v>v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A79" t="str">
            <v>Cymbaluk</v>
          </cell>
          <cell r="B79">
            <v>136</v>
          </cell>
          <cell r="C79" t="str">
            <v>Compliance</v>
          </cell>
          <cell r="D79" t="e">
            <v>#N/A</v>
          </cell>
          <cell r="E79" t="e">
            <v>#N/A</v>
          </cell>
          <cell r="F79" t="e">
            <v>#N/A</v>
          </cell>
          <cell r="G79">
            <v>846723</v>
          </cell>
          <cell r="H79" t="e">
            <v>#N/A</v>
          </cell>
          <cell r="I79" t="e">
            <v>#N/A</v>
          </cell>
          <cell r="K79" t="str">
            <v>Cym</v>
          </cell>
          <cell r="M79">
            <v>0</v>
          </cell>
          <cell r="N79">
            <v>715044.45458333299</v>
          </cell>
          <cell r="O79">
            <v>-715044.45458333299</v>
          </cell>
          <cell r="P79">
            <v>0</v>
          </cell>
          <cell r="Q79" t="str">
            <v>Budget</v>
          </cell>
          <cell r="R79" t="str">
            <v>+5%</v>
          </cell>
          <cell r="T79" t="str">
            <v>v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Cymbaluk</v>
          </cell>
          <cell r="B80">
            <v>137</v>
          </cell>
          <cell r="C80" t="str">
            <v>Sterility Assurance</v>
          </cell>
          <cell r="D80" t="e">
            <v>#N/A</v>
          </cell>
          <cell r="E80" t="e">
            <v>#N/A</v>
          </cell>
          <cell r="F80" t="e">
            <v>#N/A</v>
          </cell>
          <cell r="G80">
            <v>846723</v>
          </cell>
          <cell r="H80" t="e">
            <v>#N/A</v>
          </cell>
          <cell r="I80" t="e">
            <v>#N/A</v>
          </cell>
          <cell r="K80" t="str">
            <v>Cym</v>
          </cell>
          <cell r="M80">
            <v>0</v>
          </cell>
          <cell r="N80">
            <v>604658.19625000004</v>
          </cell>
          <cell r="O80">
            <v>-604658.19625000004</v>
          </cell>
          <cell r="P80">
            <v>0</v>
          </cell>
          <cell r="Q80" t="str">
            <v>Budget</v>
          </cell>
          <cell r="R80" t="str">
            <v>+5%</v>
          </cell>
          <cell r="T80" t="str">
            <v>v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</row>
        <row r="81">
          <cell r="A81" t="str">
            <v>Cymbaluk</v>
          </cell>
          <cell r="B81">
            <v>270</v>
          </cell>
          <cell r="C81" t="str">
            <v>Inspection-Ops Quality</v>
          </cell>
          <cell r="D81">
            <v>32043</v>
          </cell>
          <cell r="E81" t="e">
            <v>#REF!</v>
          </cell>
          <cell r="F81" t="e">
            <v>#REF!</v>
          </cell>
          <cell r="G81">
            <v>1310</v>
          </cell>
          <cell r="H81" t="e">
            <v>#REF!</v>
          </cell>
          <cell r="I81" t="e">
            <v>#REF!</v>
          </cell>
          <cell r="J81">
            <v>0</v>
          </cell>
          <cell r="K81" t="str">
            <v>Cym</v>
          </cell>
          <cell r="L81">
            <v>2620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 t="str">
            <v>Budget</v>
          </cell>
          <cell r="R81" t="str">
            <v>+5%</v>
          </cell>
          <cell r="T81" t="str">
            <v>v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</row>
        <row r="82">
          <cell r="A82" t="str">
            <v>Cymbaluk</v>
          </cell>
          <cell r="B82">
            <v>290</v>
          </cell>
          <cell r="C82" t="str">
            <v>Regulatory Compliance</v>
          </cell>
          <cell r="D82">
            <v>2611</v>
          </cell>
          <cell r="E82" t="e">
            <v>#REF!</v>
          </cell>
          <cell r="F82" t="e">
            <v>#REF!</v>
          </cell>
          <cell r="G82">
            <v>1044</v>
          </cell>
          <cell r="H82" t="e">
            <v>#REF!</v>
          </cell>
          <cell r="I82" t="e">
            <v>#REF!</v>
          </cell>
          <cell r="J82">
            <v>0</v>
          </cell>
          <cell r="K82" t="str">
            <v>Cym</v>
          </cell>
          <cell r="L82">
            <v>2088</v>
          </cell>
          <cell r="M82">
            <v>0</v>
          </cell>
          <cell r="N82">
            <v>80489.42</v>
          </cell>
          <cell r="O82">
            <v>-80489.42</v>
          </cell>
          <cell r="P82">
            <v>0</v>
          </cell>
          <cell r="Q82" t="str">
            <v>Budget</v>
          </cell>
          <cell r="R82" t="str">
            <v>+5%</v>
          </cell>
          <cell r="T82" t="str">
            <v>v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</row>
        <row r="83">
          <cell r="A83" t="str">
            <v>Cymbaluk</v>
          </cell>
          <cell r="B83">
            <v>292</v>
          </cell>
          <cell r="C83" t="str">
            <v>QA Systems</v>
          </cell>
          <cell r="D83">
            <v>180532</v>
          </cell>
          <cell r="E83">
            <v>331829</v>
          </cell>
          <cell r="F83">
            <v>151297</v>
          </cell>
          <cell r="G83">
            <v>1711995</v>
          </cell>
          <cell r="H83">
            <v>1991759</v>
          </cell>
          <cell r="I83">
            <v>279764</v>
          </cell>
          <cell r="J83">
            <v>3186047</v>
          </cell>
          <cell r="K83" t="str">
            <v>Cym</v>
          </cell>
          <cell r="L83">
            <v>3423990</v>
          </cell>
          <cell r="M83">
            <v>3345349.35</v>
          </cell>
          <cell r="N83">
            <v>1240298.5993622199</v>
          </cell>
          <cell r="O83">
            <v>2105050.7506377799</v>
          </cell>
          <cell r="P83">
            <v>3186047</v>
          </cell>
          <cell r="Q83" t="str">
            <v>Budget</v>
          </cell>
          <cell r="R83" t="str">
            <v>+5%</v>
          </cell>
          <cell r="T83" t="str">
            <v>v</v>
          </cell>
          <cell r="U83">
            <v>3345349.35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</row>
        <row r="84">
          <cell r="A84" t="str">
            <v>Cymbaluk</v>
          </cell>
          <cell r="B84">
            <v>610</v>
          </cell>
          <cell r="C84" t="str">
            <v>Corporate RA/QA (w/Hywel Davies)</v>
          </cell>
          <cell r="D84">
            <v>47221</v>
          </cell>
          <cell r="E84">
            <v>64596</v>
          </cell>
          <cell r="F84">
            <v>17375</v>
          </cell>
          <cell r="G84">
            <v>371178</v>
          </cell>
          <cell r="H84">
            <v>387639</v>
          </cell>
          <cell r="I84">
            <v>16461</v>
          </cell>
          <cell r="J84">
            <v>989110</v>
          </cell>
          <cell r="K84" t="str">
            <v>Cym</v>
          </cell>
          <cell r="L84">
            <v>742356</v>
          </cell>
          <cell r="M84">
            <v>1038565.5</v>
          </cell>
          <cell r="N84">
            <v>914762.84499999997</v>
          </cell>
          <cell r="O84">
            <v>123802.65500000003</v>
          </cell>
          <cell r="P84">
            <v>989110</v>
          </cell>
          <cell r="Q84" t="str">
            <v>Budget</v>
          </cell>
          <cell r="R84" t="str">
            <v>+5%</v>
          </cell>
          <cell r="T84" t="str">
            <v>r</v>
          </cell>
          <cell r="U84">
            <v>0</v>
          </cell>
          <cell r="V84">
            <v>1038565.5</v>
          </cell>
          <cell r="W84">
            <v>0</v>
          </cell>
          <cell r="X84">
            <v>0</v>
          </cell>
          <cell r="Y84">
            <v>0</v>
          </cell>
        </row>
        <row r="85">
          <cell r="A85" t="str">
            <v>Cymbaluk</v>
          </cell>
          <cell r="B85">
            <v>614</v>
          </cell>
          <cell r="C85" t="str">
            <v>Regulatory Affairs</v>
          </cell>
          <cell r="D85">
            <v>112597</v>
          </cell>
          <cell r="E85">
            <v>98001</v>
          </cell>
          <cell r="F85">
            <v>-14596</v>
          </cell>
          <cell r="G85">
            <v>791449</v>
          </cell>
          <cell r="H85">
            <v>589135</v>
          </cell>
          <cell r="I85">
            <v>-202314</v>
          </cell>
          <cell r="J85">
            <v>1328109</v>
          </cell>
          <cell r="K85" t="str">
            <v>Cym</v>
          </cell>
          <cell r="L85">
            <v>1582898</v>
          </cell>
          <cell r="M85">
            <v>1394514.45</v>
          </cell>
          <cell r="N85">
            <v>2072884.4852976201</v>
          </cell>
          <cell r="O85">
            <v>-678370.03529762011</v>
          </cell>
          <cell r="P85">
            <v>1328109</v>
          </cell>
          <cell r="Q85" t="str">
            <v>Budget</v>
          </cell>
          <cell r="R85" t="str">
            <v>+5%</v>
          </cell>
          <cell r="T85" t="str">
            <v>r</v>
          </cell>
          <cell r="U85">
            <v>0</v>
          </cell>
          <cell r="V85">
            <v>1394514.45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Cymbaluk</v>
          </cell>
          <cell r="B86">
            <v>616</v>
          </cell>
          <cell r="C86" t="str">
            <v>Clinical Research</v>
          </cell>
          <cell r="D86">
            <v>348321</v>
          </cell>
          <cell r="E86">
            <v>374395</v>
          </cell>
          <cell r="F86">
            <v>26074</v>
          </cell>
          <cell r="G86">
            <v>1676806</v>
          </cell>
          <cell r="H86">
            <v>2247666</v>
          </cell>
          <cell r="I86">
            <v>570860</v>
          </cell>
          <cell r="J86">
            <v>4438313</v>
          </cell>
          <cell r="K86" t="str">
            <v>Cym</v>
          </cell>
          <cell r="L86">
            <v>3353612</v>
          </cell>
          <cell r="M86">
            <v>4660228.6500000004</v>
          </cell>
          <cell r="N86">
            <v>4506744.0705952402</v>
          </cell>
          <cell r="O86">
            <v>153484.57940476015</v>
          </cell>
          <cell r="P86">
            <v>4438313</v>
          </cell>
          <cell r="Q86" t="str">
            <v>Budget</v>
          </cell>
          <cell r="R86" t="str">
            <v>+5%</v>
          </cell>
          <cell r="T86" t="str">
            <v>r</v>
          </cell>
          <cell r="U86">
            <v>0</v>
          </cell>
          <cell r="V86">
            <v>4660228.6500000004</v>
          </cell>
          <cell r="W86">
            <v>0</v>
          </cell>
          <cell r="X86">
            <v>0</v>
          </cell>
          <cell r="Y86">
            <v>0</v>
          </cell>
        </row>
        <row r="87">
          <cell r="A87" t="str">
            <v>Cymbaluk</v>
          </cell>
          <cell r="B87">
            <v>618</v>
          </cell>
          <cell r="C87" t="str">
            <v>QA Documentation Systems</v>
          </cell>
          <cell r="D87">
            <v>195044</v>
          </cell>
          <cell r="E87">
            <v>62235</v>
          </cell>
          <cell r="F87">
            <v>-132809</v>
          </cell>
          <cell r="G87">
            <v>715472</v>
          </cell>
          <cell r="H87">
            <v>374049</v>
          </cell>
          <cell r="I87">
            <v>-341423</v>
          </cell>
          <cell r="J87">
            <v>1604782</v>
          </cell>
          <cell r="K87" t="str">
            <v>Cym</v>
          </cell>
          <cell r="L87">
            <v>1430944</v>
          </cell>
          <cell r="M87">
            <v>1685021.1</v>
          </cell>
          <cell r="N87">
            <v>1502997.3509722201</v>
          </cell>
          <cell r="O87">
            <v>182023.74902778002</v>
          </cell>
          <cell r="P87">
            <v>1604782</v>
          </cell>
          <cell r="Q87" t="str">
            <v>Budget</v>
          </cell>
          <cell r="R87" t="str">
            <v>+5%</v>
          </cell>
          <cell r="T87" t="str">
            <v>r</v>
          </cell>
          <cell r="U87">
            <v>0</v>
          </cell>
          <cell r="V87">
            <v>1685021.1</v>
          </cell>
          <cell r="W87">
            <v>0</v>
          </cell>
          <cell r="X87">
            <v>0</v>
          </cell>
          <cell r="Y87">
            <v>0</v>
          </cell>
        </row>
        <row r="88">
          <cell r="A88" t="str">
            <v>Cymbaluk Total</v>
          </cell>
          <cell r="D88" t="e">
            <v>#N/A</v>
          </cell>
          <cell r="E88" t="e">
            <v>#N/A</v>
          </cell>
          <cell r="F88" t="e">
            <v>#N/A</v>
          </cell>
          <cell r="G88">
            <v>8656146</v>
          </cell>
          <cell r="H88" t="e">
            <v>#N/A</v>
          </cell>
          <cell r="I88" t="e">
            <v>#N/A</v>
          </cell>
          <cell r="J88">
            <v>13244001</v>
          </cell>
          <cell r="L88">
            <v>12231954</v>
          </cell>
          <cell r="M88">
            <v>13906201.049999999</v>
          </cell>
          <cell r="N88">
            <v>14198496.251495164</v>
          </cell>
          <cell r="O88">
            <v>-292295.20149516268</v>
          </cell>
          <cell r="U88">
            <v>5127871.3499999996</v>
          </cell>
          <cell r="V88">
            <v>8778329.7000000011</v>
          </cell>
          <cell r="W88">
            <v>0</v>
          </cell>
          <cell r="X88">
            <v>0</v>
          </cell>
          <cell r="Y88">
            <v>0</v>
          </cell>
        </row>
        <row r="89">
          <cell r="A89" t="str">
            <v>Dahlberg</v>
          </cell>
          <cell r="B89">
            <v>125</v>
          </cell>
          <cell r="C89" t="str">
            <v>Cost Accounting-Allendale</v>
          </cell>
          <cell r="G89">
            <v>294670</v>
          </cell>
          <cell r="J89">
            <v>481654</v>
          </cell>
          <cell r="K89" t="str">
            <v>Da</v>
          </cell>
          <cell r="L89">
            <v>589340</v>
          </cell>
          <cell r="M89">
            <v>618807</v>
          </cell>
          <cell r="N89">
            <v>1023147.23097222</v>
          </cell>
          <cell r="O89">
            <v>-404340.23097221996</v>
          </cell>
          <cell r="P89">
            <v>589340</v>
          </cell>
          <cell r="Q89" t="str">
            <v>YTD Annual</v>
          </cell>
          <cell r="R89" t="str">
            <v>+5%</v>
          </cell>
          <cell r="T89" t="str">
            <v>v</v>
          </cell>
          <cell r="U89">
            <v>618807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A90" t="str">
            <v>Dahlberg</v>
          </cell>
          <cell r="B90">
            <v>282</v>
          </cell>
          <cell r="C90" t="str">
            <v>Cost Accounting-Rutherford</v>
          </cell>
          <cell r="D90">
            <v>71172</v>
          </cell>
          <cell r="E90">
            <v>80359</v>
          </cell>
          <cell r="F90">
            <v>9187</v>
          </cell>
          <cell r="G90">
            <v>173273</v>
          </cell>
          <cell r="H90">
            <v>482154</v>
          </cell>
          <cell r="I90">
            <v>308881</v>
          </cell>
          <cell r="J90">
            <v>499556</v>
          </cell>
          <cell r="K90" t="str">
            <v>Da</v>
          </cell>
          <cell r="L90">
            <v>346546</v>
          </cell>
          <cell r="M90">
            <v>363873.3</v>
          </cell>
          <cell r="N90">
            <v>3648.6666666666702</v>
          </cell>
          <cell r="O90">
            <v>360224.6333333333</v>
          </cell>
          <cell r="P90">
            <v>346546</v>
          </cell>
          <cell r="Q90" t="str">
            <v>YTD Annual</v>
          </cell>
          <cell r="R90" t="str">
            <v>+5%</v>
          </cell>
          <cell r="T90" t="str">
            <v>v</v>
          </cell>
          <cell r="U90">
            <v>363873.3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A91" t="str">
            <v>Dahlberg</v>
          </cell>
          <cell r="B91">
            <v>330</v>
          </cell>
          <cell r="C91" t="str">
            <v>Finance</v>
          </cell>
          <cell r="D91">
            <v>357548</v>
          </cell>
          <cell r="E91">
            <v>431628</v>
          </cell>
          <cell r="F91">
            <v>74080</v>
          </cell>
          <cell r="G91">
            <v>0</v>
          </cell>
          <cell r="H91">
            <v>2545319</v>
          </cell>
          <cell r="I91">
            <v>2545319</v>
          </cell>
          <cell r="K91" t="str">
            <v>Da</v>
          </cell>
          <cell r="L91">
            <v>0</v>
          </cell>
          <cell r="M91">
            <v>0</v>
          </cell>
          <cell r="N91">
            <v>0.48809523809523803</v>
          </cell>
          <cell r="O91">
            <v>-0.48809523809523803</v>
          </cell>
          <cell r="P91">
            <v>0</v>
          </cell>
          <cell r="Q91" t="str">
            <v>YTD Annual</v>
          </cell>
          <cell r="R91" t="str">
            <v>+5%</v>
          </cell>
          <cell r="T91" t="str">
            <v>g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Dahlberg</v>
          </cell>
          <cell r="B92">
            <v>331</v>
          </cell>
          <cell r="C92" t="str">
            <v>Accounts Payable</v>
          </cell>
          <cell r="G92">
            <v>445394</v>
          </cell>
          <cell r="J92">
            <v>798793</v>
          </cell>
          <cell r="K92" t="str">
            <v>Da</v>
          </cell>
          <cell r="L92">
            <v>890788</v>
          </cell>
          <cell r="M92">
            <v>935327.4</v>
          </cell>
          <cell r="N92">
            <v>702905.51316363504</v>
          </cell>
          <cell r="O92">
            <v>232421.88683636498</v>
          </cell>
          <cell r="P92">
            <v>890788</v>
          </cell>
          <cell r="Q92" t="str">
            <v>YTD Annual</v>
          </cell>
          <cell r="R92" t="str">
            <v>+5%</v>
          </cell>
          <cell r="T92" t="str">
            <v>g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935327.4</v>
          </cell>
        </row>
        <row r="93">
          <cell r="A93" t="str">
            <v>Dahlberg</v>
          </cell>
          <cell r="B93">
            <v>332</v>
          </cell>
          <cell r="C93" t="str">
            <v>Payroll</v>
          </cell>
          <cell r="G93">
            <v>459033</v>
          </cell>
          <cell r="J93">
            <v>238996</v>
          </cell>
          <cell r="K93" t="str">
            <v>Da</v>
          </cell>
          <cell r="L93">
            <v>918066</v>
          </cell>
          <cell r="M93">
            <v>963969.3</v>
          </cell>
          <cell r="N93">
            <v>522690.12708333298</v>
          </cell>
          <cell r="O93">
            <v>441279.17291666707</v>
          </cell>
          <cell r="P93">
            <v>918066</v>
          </cell>
          <cell r="Q93" t="str">
            <v>YTD Annual</v>
          </cell>
          <cell r="R93" t="str">
            <v>+5%</v>
          </cell>
          <cell r="T93" t="str">
            <v>g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963969.3</v>
          </cell>
        </row>
        <row r="94">
          <cell r="A94" t="str">
            <v>Dahlberg</v>
          </cell>
          <cell r="B94">
            <v>333</v>
          </cell>
          <cell r="C94" t="str">
            <v>General Accounting</v>
          </cell>
          <cell r="G94">
            <v>566726</v>
          </cell>
          <cell r="J94">
            <v>1187958</v>
          </cell>
          <cell r="K94" t="str">
            <v>Da</v>
          </cell>
          <cell r="L94">
            <v>1133452</v>
          </cell>
          <cell r="M94">
            <v>1190124.6000000001</v>
          </cell>
          <cell r="N94">
            <v>999814.83374999999</v>
          </cell>
          <cell r="O94">
            <v>190309.7662500001</v>
          </cell>
          <cell r="P94">
            <v>1133452</v>
          </cell>
          <cell r="Q94" t="str">
            <v>YTD Annual</v>
          </cell>
          <cell r="R94" t="str">
            <v>+5%</v>
          </cell>
          <cell r="T94" t="str">
            <v>g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1190124.6000000001</v>
          </cell>
        </row>
        <row r="95">
          <cell r="A95" t="str">
            <v>Dahlberg</v>
          </cell>
          <cell r="B95">
            <v>334</v>
          </cell>
          <cell r="C95" t="str">
            <v>Business Unit Finance</v>
          </cell>
          <cell r="G95">
            <v>297593</v>
          </cell>
          <cell r="J95">
            <v>610000</v>
          </cell>
          <cell r="K95" t="str">
            <v>Da</v>
          </cell>
          <cell r="L95">
            <v>595186</v>
          </cell>
          <cell r="M95">
            <v>624945.30000000005</v>
          </cell>
          <cell r="N95">
            <v>1041848.18388889</v>
          </cell>
          <cell r="O95">
            <v>-416902.88388888992</v>
          </cell>
          <cell r="P95">
            <v>595186</v>
          </cell>
          <cell r="Q95" t="str">
            <v>YTD Annual</v>
          </cell>
          <cell r="R95" t="str">
            <v>+5%</v>
          </cell>
          <cell r="T95" t="str">
            <v>g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624945.30000000005</v>
          </cell>
        </row>
        <row r="96">
          <cell r="A96" t="str">
            <v>Dahlberg</v>
          </cell>
          <cell r="B96">
            <v>335</v>
          </cell>
          <cell r="C96" t="str">
            <v>Selling &amp; Distribution Finance</v>
          </cell>
          <cell r="G96">
            <v>397286</v>
          </cell>
          <cell r="J96">
            <v>890196</v>
          </cell>
          <cell r="K96" t="str">
            <v>Da</v>
          </cell>
          <cell r="L96">
            <v>794572</v>
          </cell>
          <cell r="M96">
            <v>834300.60000000009</v>
          </cell>
          <cell r="N96">
            <v>798038.83374999999</v>
          </cell>
          <cell r="O96">
            <v>36261.766250000102</v>
          </cell>
          <cell r="P96">
            <v>794572</v>
          </cell>
          <cell r="Q96" t="str">
            <v>YTD Annual</v>
          </cell>
          <cell r="R96" t="str">
            <v>+5%</v>
          </cell>
          <cell r="T96" t="str">
            <v>g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834300.60000000009</v>
          </cell>
        </row>
        <row r="97">
          <cell r="A97" t="str">
            <v>Dahlberg</v>
          </cell>
          <cell r="B97">
            <v>336</v>
          </cell>
          <cell r="C97" t="str">
            <v>Finance Admin</v>
          </cell>
          <cell r="G97">
            <v>747033</v>
          </cell>
          <cell r="J97">
            <v>1603204</v>
          </cell>
          <cell r="K97" t="str">
            <v>Da</v>
          </cell>
          <cell r="L97">
            <v>1494066</v>
          </cell>
          <cell r="M97">
            <v>1568769.3</v>
          </cell>
          <cell r="N97">
            <v>1801360.67666667</v>
          </cell>
          <cell r="O97">
            <v>-232591.37666666997</v>
          </cell>
          <cell r="P97">
            <v>1494066</v>
          </cell>
          <cell r="Q97" t="str">
            <v>YTD Annual</v>
          </cell>
          <cell r="R97" t="str">
            <v>+5%</v>
          </cell>
          <cell r="T97" t="str">
            <v>g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1568769.3</v>
          </cell>
        </row>
        <row r="98">
          <cell r="A98" t="str">
            <v>Dahlberg</v>
          </cell>
          <cell r="B98">
            <v>337</v>
          </cell>
          <cell r="C98" t="str">
            <v>Accounts Receiveable</v>
          </cell>
          <cell r="G98">
            <v>1165747</v>
          </cell>
          <cell r="J98">
            <v>1850990</v>
          </cell>
          <cell r="K98" t="str">
            <v>Da</v>
          </cell>
          <cell r="L98">
            <v>2331494</v>
          </cell>
          <cell r="M98">
            <v>2448068.7000000002</v>
          </cell>
          <cell r="N98">
            <v>2039436.7556271399</v>
          </cell>
          <cell r="O98">
            <v>408631.94437286025</v>
          </cell>
          <cell r="P98">
            <v>2331494</v>
          </cell>
          <cell r="Q98" t="str">
            <v>YTD Annual</v>
          </cell>
          <cell r="R98" t="str">
            <v>+5%</v>
          </cell>
          <cell r="T98" t="str">
            <v>g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2448068.7000000002</v>
          </cell>
        </row>
        <row r="99">
          <cell r="A99" t="str">
            <v>Dahlberg</v>
          </cell>
          <cell r="B99">
            <v>585</v>
          </cell>
          <cell r="C99" t="str">
            <v>Sales Operations</v>
          </cell>
          <cell r="D99">
            <v>217986</v>
          </cell>
          <cell r="E99">
            <v>185423</v>
          </cell>
          <cell r="F99">
            <v>-32563</v>
          </cell>
          <cell r="G99">
            <v>511756</v>
          </cell>
          <cell r="H99">
            <v>1116457</v>
          </cell>
          <cell r="I99">
            <v>604701</v>
          </cell>
          <cell r="J99">
            <v>1015125</v>
          </cell>
          <cell r="K99" t="str">
            <v>Da</v>
          </cell>
          <cell r="L99">
            <v>1023512</v>
          </cell>
          <cell r="M99">
            <v>1074687.6000000001</v>
          </cell>
          <cell r="N99">
            <v>1734361.13266667</v>
          </cell>
          <cell r="O99">
            <v>-659673.53266666993</v>
          </cell>
          <cell r="P99">
            <v>1023512</v>
          </cell>
          <cell r="Q99" t="str">
            <v>YTD Annual</v>
          </cell>
          <cell r="R99" t="str">
            <v>+5%</v>
          </cell>
          <cell r="T99" t="str">
            <v>s</v>
          </cell>
          <cell r="U99">
            <v>0</v>
          </cell>
          <cell r="V99">
            <v>0</v>
          </cell>
          <cell r="W99">
            <v>0</v>
          </cell>
          <cell r="X99">
            <v>1074687.6000000001</v>
          </cell>
          <cell r="Y99">
            <v>0</v>
          </cell>
        </row>
        <row r="100">
          <cell r="A100" t="str">
            <v>Dahlberg</v>
          </cell>
          <cell r="B100" t="str">
            <v>BG-G</v>
          </cell>
          <cell r="C100" t="str">
            <v>BG G&amp;A</v>
          </cell>
          <cell r="D100">
            <v>50000</v>
          </cell>
          <cell r="E100">
            <v>59000</v>
          </cell>
          <cell r="F100">
            <v>9000</v>
          </cell>
          <cell r="G100">
            <v>367010</v>
          </cell>
          <cell r="H100">
            <v>353000</v>
          </cell>
          <cell r="I100">
            <v>-14010</v>
          </cell>
          <cell r="J100">
            <v>1339236</v>
          </cell>
          <cell r="K100" t="str">
            <v>Da</v>
          </cell>
          <cell r="L100">
            <v>734020</v>
          </cell>
          <cell r="M100">
            <v>770721</v>
          </cell>
          <cell r="N100">
            <v>0</v>
          </cell>
          <cell r="O100">
            <v>770721</v>
          </cell>
          <cell r="P100">
            <v>734020</v>
          </cell>
          <cell r="Q100" t="str">
            <v>YTD Annual</v>
          </cell>
          <cell r="R100" t="str">
            <v>+5%</v>
          </cell>
          <cell r="T100" t="str">
            <v>g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770721</v>
          </cell>
        </row>
        <row r="101">
          <cell r="A101" t="str">
            <v>Dahlberg</v>
          </cell>
          <cell r="B101" t="str">
            <v>Lim-G</v>
          </cell>
          <cell r="C101" t="str">
            <v>Limerick G&amp;A</v>
          </cell>
          <cell r="D101">
            <v>15000</v>
          </cell>
          <cell r="E101">
            <v>29000</v>
          </cell>
          <cell r="F101">
            <v>14000</v>
          </cell>
          <cell r="G101">
            <v>55719</v>
          </cell>
          <cell r="H101">
            <v>171000</v>
          </cell>
          <cell r="I101">
            <v>115281</v>
          </cell>
          <cell r="J101">
            <v>93702</v>
          </cell>
          <cell r="K101" t="str">
            <v>Da</v>
          </cell>
          <cell r="L101">
            <v>111438</v>
          </cell>
          <cell r="M101">
            <v>117009.90000000001</v>
          </cell>
          <cell r="N101">
            <v>0</v>
          </cell>
          <cell r="O101">
            <v>117009.90000000001</v>
          </cell>
          <cell r="P101">
            <v>111438</v>
          </cell>
          <cell r="Q101" t="str">
            <v>YTD Annual</v>
          </cell>
          <cell r="R101" t="str">
            <v>+5%</v>
          </cell>
          <cell r="T101" t="str">
            <v>g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117009.90000000001</v>
          </cell>
        </row>
        <row r="102">
          <cell r="A102" t="str">
            <v>Dahlberg Total</v>
          </cell>
          <cell r="D102">
            <v>711706</v>
          </cell>
          <cell r="E102">
            <v>785410</v>
          </cell>
          <cell r="F102">
            <v>73704</v>
          </cell>
          <cell r="G102">
            <v>5481240</v>
          </cell>
          <cell r="H102">
            <v>4667930</v>
          </cell>
          <cell r="I102">
            <v>3560172</v>
          </cell>
          <cell r="J102">
            <v>10609410</v>
          </cell>
          <cell r="L102">
            <v>10962480</v>
          </cell>
          <cell r="M102">
            <v>11510604</v>
          </cell>
          <cell r="N102">
            <v>10667252.442330463</v>
          </cell>
          <cell r="O102">
            <v>843351.55766953796</v>
          </cell>
          <cell r="U102">
            <v>982680.3</v>
          </cell>
          <cell r="V102">
            <v>0</v>
          </cell>
          <cell r="W102">
            <v>0</v>
          </cell>
          <cell r="X102">
            <v>1074687.6000000001</v>
          </cell>
          <cell r="Y102">
            <v>9453236.1000000015</v>
          </cell>
        </row>
        <row r="103">
          <cell r="A103" t="str">
            <v>Koch</v>
          </cell>
          <cell r="B103">
            <v>380</v>
          </cell>
          <cell r="C103" t="str">
            <v>Legal Affairs</v>
          </cell>
          <cell r="D103">
            <v>937998</v>
          </cell>
          <cell r="E103">
            <v>1000446</v>
          </cell>
          <cell r="F103">
            <v>62448</v>
          </cell>
          <cell r="G103">
            <v>7034719</v>
          </cell>
          <cell r="H103">
            <v>6004244</v>
          </cell>
          <cell r="I103">
            <v>-1030475</v>
          </cell>
          <cell r="J103">
            <v>12499999</v>
          </cell>
          <cell r="K103" t="str">
            <v>Ko</v>
          </cell>
          <cell r="L103">
            <v>14069438</v>
          </cell>
          <cell r="M103">
            <v>12500000</v>
          </cell>
          <cell r="N103">
            <v>12490422.9160161</v>
          </cell>
          <cell r="O103">
            <v>9577.0839839000255</v>
          </cell>
          <cell r="P103">
            <v>0</v>
          </cell>
          <cell r="R103" t="str">
            <v>0%</v>
          </cell>
          <cell r="S103">
            <v>12500000</v>
          </cell>
          <cell r="T103" t="str">
            <v>g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12500000</v>
          </cell>
        </row>
        <row r="104">
          <cell r="A104" t="str">
            <v>Koch Total</v>
          </cell>
          <cell r="D104">
            <v>937998</v>
          </cell>
          <cell r="E104">
            <v>1000446</v>
          </cell>
          <cell r="F104">
            <v>62448</v>
          </cell>
          <cell r="G104">
            <v>7034719</v>
          </cell>
          <cell r="H104">
            <v>6004244</v>
          </cell>
          <cell r="I104">
            <v>-1030475</v>
          </cell>
          <cell r="J104">
            <v>12499999</v>
          </cell>
          <cell r="L104">
            <v>14069438</v>
          </cell>
          <cell r="M104">
            <v>12500000</v>
          </cell>
          <cell r="N104">
            <v>12490422.9160161</v>
          </cell>
          <cell r="O104">
            <v>9577.0839839000255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12500000</v>
          </cell>
        </row>
        <row r="105">
          <cell r="A105" t="str">
            <v>Lipes</v>
          </cell>
          <cell r="B105">
            <v>300</v>
          </cell>
          <cell r="C105" t="str">
            <v>Executive</v>
          </cell>
          <cell r="D105">
            <v>199623</v>
          </cell>
          <cell r="E105">
            <v>154996</v>
          </cell>
          <cell r="F105">
            <v>-44627</v>
          </cell>
          <cell r="G105">
            <v>1564906</v>
          </cell>
          <cell r="H105">
            <v>931231</v>
          </cell>
          <cell r="I105">
            <v>-633675</v>
          </cell>
          <cell r="J105">
            <v>2502159</v>
          </cell>
          <cell r="K105" t="str">
            <v>Li</v>
          </cell>
          <cell r="L105">
            <v>3129812</v>
          </cell>
          <cell r="M105">
            <v>3286302.6</v>
          </cell>
          <cell r="N105">
            <v>5056106.0011</v>
          </cell>
          <cell r="O105">
            <v>-1769803.4010999999</v>
          </cell>
          <cell r="P105">
            <v>3129812</v>
          </cell>
          <cell r="Q105" t="str">
            <v>YTD Annual</v>
          </cell>
          <cell r="R105" t="str">
            <v>+5%</v>
          </cell>
          <cell r="T105" t="str">
            <v>g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3286302.6</v>
          </cell>
        </row>
        <row r="106">
          <cell r="A106" t="str">
            <v>Lipes</v>
          </cell>
          <cell r="B106">
            <v>301</v>
          </cell>
          <cell r="C106" t="str">
            <v>Executive - BH</v>
          </cell>
          <cell r="D106">
            <v>-279768</v>
          </cell>
          <cell r="F106">
            <v>279768</v>
          </cell>
          <cell r="G106">
            <v>604</v>
          </cell>
          <cell r="I106">
            <v>-604</v>
          </cell>
          <cell r="K106" t="str">
            <v>Li</v>
          </cell>
          <cell r="L106">
            <v>1208</v>
          </cell>
          <cell r="M106">
            <v>1268.4000000000001</v>
          </cell>
          <cell r="N106">
            <v>0</v>
          </cell>
          <cell r="O106">
            <v>1268.4000000000001</v>
          </cell>
          <cell r="P106">
            <v>1208</v>
          </cell>
          <cell r="Q106" t="str">
            <v>YTD Annual</v>
          </cell>
          <cell r="R106" t="str">
            <v>+5%</v>
          </cell>
          <cell r="T106" t="str">
            <v>g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1268.4000000000001</v>
          </cell>
        </row>
        <row r="107">
          <cell r="A107" t="str">
            <v>Lipes</v>
          </cell>
          <cell r="B107">
            <v>302</v>
          </cell>
          <cell r="C107" t="str">
            <v>Quality Initiatives</v>
          </cell>
          <cell r="G107">
            <v>610270</v>
          </cell>
          <cell r="J107">
            <v>1922000</v>
          </cell>
          <cell r="K107" t="str">
            <v>Li</v>
          </cell>
          <cell r="L107">
            <v>1220540</v>
          </cell>
          <cell r="M107">
            <v>2500000</v>
          </cell>
          <cell r="N107">
            <v>2499990.5787499999</v>
          </cell>
          <cell r="O107">
            <v>9.4212500001303852</v>
          </cell>
          <cell r="P107">
            <v>0</v>
          </cell>
          <cell r="R107" t="str">
            <v>0%</v>
          </cell>
          <cell r="S107">
            <v>2500000</v>
          </cell>
          <cell r="T107" t="str">
            <v>g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2500000</v>
          </cell>
        </row>
        <row r="108">
          <cell r="A108" t="str">
            <v>Lipes</v>
          </cell>
          <cell r="B108">
            <v>310</v>
          </cell>
          <cell r="C108" t="str">
            <v>Corporate-G&amp;A</v>
          </cell>
          <cell r="D108">
            <v>266006</v>
          </cell>
          <cell r="E108">
            <v>215537</v>
          </cell>
          <cell r="F108">
            <v>-50469</v>
          </cell>
          <cell r="G108">
            <v>2355343</v>
          </cell>
          <cell r="H108">
            <v>1277209</v>
          </cell>
          <cell r="I108">
            <v>-1078134</v>
          </cell>
          <cell r="J108">
            <v>3314207</v>
          </cell>
          <cell r="K108" t="str">
            <v>Li</v>
          </cell>
          <cell r="L108">
            <v>4710686</v>
          </cell>
          <cell r="M108">
            <v>4946220.3</v>
          </cell>
          <cell r="N108">
            <v>3075590.6098214299</v>
          </cell>
          <cell r="O108">
            <v>1870629.6901785699</v>
          </cell>
          <cell r="P108">
            <v>4710686</v>
          </cell>
          <cell r="Q108" t="str">
            <v>YTD Annual</v>
          </cell>
          <cell r="R108" t="str">
            <v>+5%</v>
          </cell>
          <cell r="T108" t="str">
            <v>g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4946220.3</v>
          </cell>
        </row>
        <row r="109">
          <cell r="A109" t="str">
            <v>Lipes</v>
          </cell>
          <cell r="B109">
            <v>400</v>
          </cell>
          <cell r="C109" t="str">
            <v>Marketing - Corporate</v>
          </cell>
          <cell r="D109">
            <v>20027</v>
          </cell>
          <cell r="E109">
            <v>-1139</v>
          </cell>
          <cell r="F109">
            <v>-21166</v>
          </cell>
          <cell r="G109">
            <v>86070</v>
          </cell>
          <cell r="H109">
            <v>-96435</v>
          </cell>
          <cell r="I109">
            <v>-182505</v>
          </cell>
          <cell r="J109">
            <v>143812</v>
          </cell>
          <cell r="K109" t="str">
            <v>Li</v>
          </cell>
          <cell r="L109">
            <v>172140</v>
          </cell>
          <cell r="M109">
            <v>780747</v>
          </cell>
          <cell r="N109">
            <v>88446.11</v>
          </cell>
          <cell r="O109">
            <v>692300.89</v>
          </cell>
          <cell r="P109">
            <v>172140</v>
          </cell>
          <cell r="Q109" t="str">
            <v>YTD Annual</v>
          </cell>
          <cell r="R109" t="str">
            <v>+5%</v>
          </cell>
          <cell r="S109">
            <v>600000</v>
          </cell>
          <cell r="T109" t="str">
            <v>m</v>
          </cell>
          <cell r="U109">
            <v>0</v>
          </cell>
          <cell r="V109">
            <v>0</v>
          </cell>
          <cell r="W109">
            <v>780747</v>
          </cell>
          <cell r="X109">
            <v>0</v>
          </cell>
          <cell r="Y109">
            <v>0</v>
          </cell>
        </row>
        <row r="110">
          <cell r="A110" t="str">
            <v>Lipes</v>
          </cell>
          <cell r="B110">
            <v>401</v>
          </cell>
          <cell r="C110" t="str">
            <v>Marketing - IS</v>
          </cell>
          <cell r="D110" t="e">
            <v>#N/A</v>
          </cell>
          <cell r="E110" t="e">
            <v>#N/A</v>
          </cell>
          <cell r="F110" t="e">
            <v>#N/A</v>
          </cell>
          <cell r="G110">
            <v>86070</v>
          </cell>
          <cell r="H110" t="e">
            <v>#N/A</v>
          </cell>
          <cell r="I110" t="e">
            <v>#N/A</v>
          </cell>
          <cell r="K110" t="str">
            <v>Li</v>
          </cell>
          <cell r="M110">
            <v>1000000</v>
          </cell>
          <cell r="N110">
            <v>2155006.0343055599</v>
          </cell>
          <cell r="O110">
            <v>-1155006.0343055599</v>
          </cell>
          <cell r="P110">
            <v>0</v>
          </cell>
          <cell r="Q110" t="str">
            <v>YTD Annual</v>
          </cell>
          <cell r="R110" t="str">
            <v>+5%</v>
          </cell>
          <cell r="S110">
            <v>1000000</v>
          </cell>
          <cell r="T110" t="str">
            <v>m</v>
          </cell>
          <cell r="U110">
            <v>0</v>
          </cell>
          <cell r="V110">
            <v>0</v>
          </cell>
          <cell r="W110">
            <v>1000000</v>
          </cell>
          <cell r="X110">
            <v>0</v>
          </cell>
          <cell r="Y110">
            <v>0</v>
          </cell>
        </row>
        <row r="111">
          <cell r="A111" t="str">
            <v>Lipes</v>
          </cell>
          <cell r="B111">
            <v>402</v>
          </cell>
          <cell r="C111" t="str">
            <v>Marketing - OCI</v>
          </cell>
          <cell r="D111" t="e">
            <v>#N/A</v>
          </cell>
          <cell r="E111" t="e">
            <v>#N/A</v>
          </cell>
          <cell r="F111" t="e">
            <v>#N/A</v>
          </cell>
          <cell r="G111">
            <v>86070</v>
          </cell>
          <cell r="H111" t="e">
            <v>#N/A</v>
          </cell>
          <cell r="I111" t="e">
            <v>#N/A</v>
          </cell>
          <cell r="K111" t="str">
            <v>Li</v>
          </cell>
          <cell r="M111">
            <v>1600000</v>
          </cell>
          <cell r="N111">
            <v>-277880.933616667</v>
          </cell>
          <cell r="O111">
            <v>1877880.9336166671</v>
          </cell>
          <cell r="P111">
            <v>0</v>
          </cell>
          <cell r="Q111" t="str">
            <v>YTD Annual</v>
          </cell>
          <cell r="R111" t="str">
            <v>+5%</v>
          </cell>
          <cell r="S111">
            <v>1600000</v>
          </cell>
          <cell r="T111" t="str">
            <v>m</v>
          </cell>
          <cell r="U111">
            <v>0</v>
          </cell>
          <cell r="V111">
            <v>0</v>
          </cell>
          <cell r="W111">
            <v>1600000</v>
          </cell>
          <cell r="X111">
            <v>0</v>
          </cell>
          <cell r="Y111">
            <v>0</v>
          </cell>
        </row>
        <row r="112">
          <cell r="A112" t="str">
            <v>Lipes</v>
          </cell>
          <cell r="B112">
            <v>405</v>
          </cell>
          <cell r="C112" t="str">
            <v>International Marketing</v>
          </cell>
          <cell r="D112">
            <v>155</v>
          </cell>
          <cell r="E112">
            <v>87</v>
          </cell>
          <cell r="F112">
            <v>-68</v>
          </cell>
          <cell r="G112">
            <v>156</v>
          </cell>
          <cell r="H112">
            <v>522</v>
          </cell>
          <cell r="I112">
            <v>366</v>
          </cell>
          <cell r="K112" t="str">
            <v>Li</v>
          </cell>
          <cell r="L112">
            <v>312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 t="str">
            <v>Budget</v>
          </cell>
          <cell r="R112" t="str">
            <v>0%</v>
          </cell>
          <cell r="T112" t="str">
            <v>m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A113" t="str">
            <v>Lipes</v>
          </cell>
          <cell r="B113">
            <v>600</v>
          </cell>
          <cell r="C113" t="str">
            <v>Corporate-R&amp;D</v>
          </cell>
          <cell r="D113">
            <v>-2058</v>
          </cell>
          <cell r="E113">
            <v>64581</v>
          </cell>
          <cell r="F113">
            <v>66639</v>
          </cell>
          <cell r="G113">
            <v>276232</v>
          </cell>
          <cell r="H113">
            <v>185674</v>
          </cell>
          <cell r="I113">
            <v>-90558</v>
          </cell>
          <cell r="J113">
            <v>333979</v>
          </cell>
          <cell r="K113" t="str">
            <v>Li</v>
          </cell>
          <cell r="L113">
            <v>552464</v>
          </cell>
          <cell r="M113">
            <v>-576912.79999999993</v>
          </cell>
          <cell r="N113">
            <v>1301010.3285714299</v>
          </cell>
          <cell r="O113">
            <v>-1877923.1285714298</v>
          </cell>
          <cell r="P113">
            <v>552464</v>
          </cell>
          <cell r="Q113" t="str">
            <v>YTD Annual</v>
          </cell>
          <cell r="R113" t="str">
            <v>+5%</v>
          </cell>
          <cell r="S113">
            <v>-1157000</v>
          </cell>
          <cell r="T113" t="str">
            <v>r</v>
          </cell>
          <cell r="U113">
            <v>0</v>
          </cell>
          <cell r="V113">
            <v>-576912.79999999993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Lipes</v>
          </cell>
          <cell r="B114">
            <v>601</v>
          </cell>
          <cell r="C114" t="str">
            <v>Corporate R&amp;D/General</v>
          </cell>
          <cell r="D114">
            <v>-28983</v>
          </cell>
          <cell r="E114">
            <v>138305</v>
          </cell>
          <cell r="F114">
            <v>167288</v>
          </cell>
          <cell r="G114">
            <v>756306</v>
          </cell>
          <cell r="H114">
            <v>825258</v>
          </cell>
          <cell r="I114">
            <v>68952</v>
          </cell>
          <cell r="J114">
            <v>830172</v>
          </cell>
          <cell r="K114" t="str">
            <v>Li</v>
          </cell>
          <cell r="L114">
            <v>1512612</v>
          </cell>
          <cell r="M114">
            <v>1588242.6</v>
          </cell>
          <cell r="N114">
            <v>1239081.0287500001</v>
          </cell>
          <cell r="O114">
            <v>349161.57125000004</v>
          </cell>
          <cell r="P114">
            <v>1512612</v>
          </cell>
          <cell r="Q114" t="str">
            <v>YTD Annual</v>
          </cell>
          <cell r="R114" t="str">
            <v>+5%</v>
          </cell>
          <cell r="T114" t="str">
            <v>r</v>
          </cell>
          <cell r="U114">
            <v>0</v>
          </cell>
          <cell r="V114">
            <v>1588242.6</v>
          </cell>
          <cell r="W114">
            <v>0</v>
          </cell>
          <cell r="X114">
            <v>0</v>
          </cell>
          <cell r="Y114">
            <v>0</v>
          </cell>
        </row>
        <row r="115">
          <cell r="A115" t="str">
            <v>Lipes</v>
          </cell>
          <cell r="B115">
            <v>602</v>
          </cell>
          <cell r="C115" t="str">
            <v>R&amp;D - OCI</v>
          </cell>
          <cell r="D115" t="e">
            <v>#N/A</v>
          </cell>
          <cell r="E115" t="e">
            <v>#N/A</v>
          </cell>
          <cell r="F115" t="e">
            <v>#N/A</v>
          </cell>
          <cell r="G115">
            <v>756306</v>
          </cell>
          <cell r="H115" t="e">
            <v>#N/A</v>
          </cell>
          <cell r="I115" t="e">
            <v>#N/A</v>
          </cell>
          <cell r="K115" t="str">
            <v>Li</v>
          </cell>
          <cell r="M115">
            <v>2400000</v>
          </cell>
          <cell r="N115">
            <v>277922.01354999997</v>
          </cell>
          <cell r="O115">
            <v>2122077.9864500002</v>
          </cell>
          <cell r="P115">
            <v>0</v>
          </cell>
          <cell r="Q115" t="str">
            <v>YTD Annual</v>
          </cell>
          <cell r="R115" t="str">
            <v>+5%</v>
          </cell>
          <cell r="S115">
            <v>2400000</v>
          </cell>
          <cell r="T115" t="str">
            <v>r</v>
          </cell>
          <cell r="U115">
            <v>0</v>
          </cell>
          <cell r="V115">
            <v>2400000</v>
          </cell>
          <cell r="W115">
            <v>0</v>
          </cell>
          <cell r="X115">
            <v>0</v>
          </cell>
          <cell r="Y115">
            <v>0</v>
          </cell>
        </row>
        <row r="116">
          <cell r="A116" t="str">
            <v>Lipes</v>
          </cell>
          <cell r="B116">
            <v>605</v>
          </cell>
          <cell r="C116" t="str">
            <v>International-R&amp;D</v>
          </cell>
          <cell r="D116">
            <v>12886</v>
          </cell>
          <cell r="E116">
            <v>1416</v>
          </cell>
          <cell r="F116">
            <v>-11470</v>
          </cell>
          <cell r="G116">
            <v>48</v>
          </cell>
          <cell r="H116">
            <v>8496</v>
          </cell>
          <cell r="I116">
            <v>8448</v>
          </cell>
          <cell r="K116" t="str">
            <v>Li</v>
          </cell>
          <cell r="L116">
            <v>96</v>
          </cell>
          <cell r="M116">
            <v>96</v>
          </cell>
          <cell r="N116">
            <v>7014.2066666666597</v>
          </cell>
          <cell r="O116">
            <v>-6918.2066666666597</v>
          </cell>
          <cell r="P116">
            <v>96</v>
          </cell>
          <cell r="Q116" t="str">
            <v>YTD Annual</v>
          </cell>
          <cell r="R116" t="str">
            <v>0%</v>
          </cell>
          <cell r="T116" t="str">
            <v>r</v>
          </cell>
          <cell r="U116">
            <v>0</v>
          </cell>
          <cell r="V116">
            <v>96</v>
          </cell>
          <cell r="W116">
            <v>0</v>
          </cell>
          <cell r="X116">
            <v>0</v>
          </cell>
          <cell r="Y116">
            <v>0</v>
          </cell>
        </row>
        <row r="117">
          <cell r="A117" t="str">
            <v xml:space="preserve">Lipes </v>
          </cell>
          <cell r="B117" t="str">
            <v>Lipe-Com</v>
          </cell>
          <cell r="C117" t="str">
            <v>Executive Selling</v>
          </cell>
          <cell r="J117">
            <v>6401501</v>
          </cell>
          <cell r="K117" t="str">
            <v>Li</v>
          </cell>
          <cell r="L117">
            <v>0</v>
          </cell>
          <cell r="M117">
            <v>10000000</v>
          </cell>
          <cell r="N117">
            <v>0</v>
          </cell>
          <cell r="O117">
            <v>10000000</v>
          </cell>
          <cell r="P117">
            <v>0</v>
          </cell>
          <cell r="R117" t="str">
            <v>0%</v>
          </cell>
          <cell r="S117">
            <v>10000000</v>
          </cell>
          <cell r="T117" t="str">
            <v>s</v>
          </cell>
          <cell r="U117">
            <v>0</v>
          </cell>
          <cell r="V117">
            <v>0</v>
          </cell>
          <cell r="W117">
            <v>0</v>
          </cell>
          <cell r="X117">
            <v>10000000</v>
          </cell>
          <cell r="Y117">
            <v>0</v>
          </cell>
        </row>
        <row r="118">
          <cell r="A118" t="str">
            <v>Lipes Total</v>
          </cell>
          <cell r="D118" t="e">
            <v>#N/A</v>
          </cell>
          <cell r="E118" t="e">
            <v>#N/A</v>
          </cell>
          <cell r="F118" t="e">
            <v>#N/A</v>
          </cell>
          <cell r="G118">
            <v>6578381</v>
          </cell>
          <cell r="H118" t="e">
            <v>#N/A</v>
          </cell>
          <cell r="I118" t="e">
            <v>#N/A</v>
          </cell>
          <cell r="J118">
            <v>15447830</v>
          </cell>
          <cell r="L118">
            <v>11299870</v>
          </cell>
          <cell r="M118">
            <v>27525964.100000001</v>
          </cell>
          <cell r="N118">
            <v>15422285.977898419</v>
          </cell>
          <cell r="O118">
            <v>12103678.122101581</v>
          </cell>
          <cell r="U118">
            <v>0</v>
          </cell>
          <cell r="V118">
            <v>3411425.8000000003</v>
          </cell>
          <cell r="W118">
            <v>3380747</v>
          </cell>
          <cell r="X118">
            <v>10000000</v>
          </cell>
          <cell r="Y118">
            <v>10733791.300000001</v>
          </cell>
        </row>
        <row r="119">
          <cell r="A119" t="str">
            <v>Lurie</v>
          </cell>
          <cell r="B119">
            <v>360</v>
          </cell>
          <cell r="C119" t="str">
            <v>IT Administration</v>
          </cell>
          <cell r="D119">
            <v>84100</v>
          </cell>
          <cell r="E119">
            <v>94593</v>
          </cell>
          <cell r="F119">
            <v>10493</v>
          </cell>
          <cell r="G119">
            <v>329973</v>
          </cell>
          <cell r="H119">
            <v>567558</v>
          </cell>
          <cell r="I119">
            <v>237585</v>
          </cell>
          <cell r="J119">
            <v>1006123</v>
          </cell>
          <cell r="K119" t="str">
            <v>Lu</v>
          </cell>
          <cell r="L119">
            <v>659946</v>
          </cell>
          <cell r="M119">
            <v>1056429.1500000001</v>
          </cell>
          <cell r="N119">
            <v>1203127.1066666699</v>
          </cell>
          <cell r="O119">
            <v>-146697.95666666981</v>
          </cell>
          <cell r="P119">
            <v>1006123</v>
          </cell>
          <cell r="Q119" t="str">
            <v>Budget</v>
          </cell>
          <cell r="R119" t="str">
            <v>+5%</v>
          </cell>
          <cell r="T119" t="str">
            <v>g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1056429.1500000001</v>
          </cell>
        </row>
        <row r="120">
          <cell r="A120" t="str">
            <v>Lurie</v>
          </cell>
          <cell r="B120">
            <v>361</v>
          </cell>
          <cell r="C120" t="str">
            <v>Global Systems Development</v>
          </cell>
          <cell r="D120">
            <v>287079</v>
          </cell>
          <cell r="E120">
            <v>282224</v>
          </cell>
          <cell r="F120">
            <v>-4855</v>
          </cell>
          <cell r="G120">
            <v>1521105</v>
          </cell>
          <cell r="H120">
            <v>1693344</v>
          </cell>
          <cell r="I120">
            <v>172239</v>
          </cell>
          <cell r="J120">
            <v>3500786</v>
          </cell>
          <cell r="K120" t="str">
            <v>Lu</v>
          </cell>
          <cell r="L120">
            <v>3042210</v>
          </cell>
          <cell r="M120">
            <v>3675825.3000000003</v>
          </cell>
          <cell r="N120">
            <v>3803023.3420833298</v>
          </cell>
          <cell r="O120">
            <v>-127198.04208332952</v>
          </cell>
          <cell r="P120">
            <v>3500786</v>
          </cell>
          <cell r="Q120" t="str">
            <v>Budget</v>
          </cell>
          <cell r="R120" t="str">
            <v>+5%</v>
          </cell>
          <cell r="T120" t="str">
            <v>g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3675825.3000000003</v>
          </cell>
        </row>
        <row r="121">
          <cell r="A121" t="str">
            <v>Lurie</v>
          </cell>
          <cell r="B121">
            <v>362</v>
          </cell>
          <cell r="C121" t="str">
            <v>IT STRAT - Admin</v>
          </cell>
          <cell r="D121">
            <v>154649</v>
          </cell>
          <cell r="E121">
            <v>140570</v>
          </cell>
          <cell r="F121">
            <v>-14079</v>
          </cell>
          <cell r="G121">
            <v>678456</v>
          </cell>
          <cell r="H121">
            <v>843420</v>
          </cell>
          <cell r="I121">
            <v>164964</v>
          </cell>
          <cell r="J121">
            <v>968774</v>
          </cell>
          <cell r="K121" t="str">
            <v>Lu</v>
          </cell>
          <cell r="L121">
            <v>1356912</v>
          </cell>
          <cell r="M121">
            <v>1017212.7000000001</v>
          </cell>
          <cell r="N121">
            <v>1225327.40513889</v>
          </cell>
          <cell r="O121">
            <v>-208114.70513888996</v>
          </cell>
          <cell r="P121">
            <v>968774</v>
          </cell>
          <cell r="Q121" t="str">
            <v>Budget</v>
          </cell>
          <cell r="R121" t="str">
            <v>+5%</v>
          </cell>
          <cell r="T121" t="str">
            <v>g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1017212.7000000001</v>
          </cell>
        </row>
        <row r="122">
          <cell r="A122" t="str">
            <v>Lurie</v>
          </cell>
          <cell r="B122">
            <v>363</v>
          </cell>
          <cell r="C122" t="str">
            <v>IT ERP</v>
          </cell>
          <cell r="D122">
            <v>0</v>
          </cell>
          <cell r="E122">
            <v>0</v>
          </cell>
          <cell r="F122">
            <v>0</v>
          </cell>
          <cell r="G122">
            <v>199</v>
          </cell>
          <cell r="H122">
            <v>0</v>
          </cell>
          <cell r="I122">
            <v>-199</v>
          </cell>
          <cell r="J122">
            <v>0</v>
          </cell>
          <cell r="K122" t="str">
            <v>Lu</v>
          </cell>
          <cell r="L122">
            <v>398</v>
          </cell>
          <cell r="M122">
            <v>0</v>
          </cell>
          <cell r="N122">
            <v>118500</v>
          </cell>
          <cell r="O122">
            <v>-118500</v>
          </cell>
          <cell r="P122">
            <v>0</v>
          </cell>
          <cell r="Q122" t="str">
            <v>Budget</v>
          </cell>
          <cell r="R122" t="str">
            <v>+5%</v>
          </cell>
          <cell r="T122" t="str">
            <v>g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</row>
        <row r="123">
          <cell r="A123" t="str">
            <v>Lurie</v>
          </cell>
          <cell r="B123">
            <v>364</v>
          </cell>
          <cell r="C123" t="str">
            <v>IT INFRA - Admin</v>
          </cell>
          <cell r="D123">
            <v>532236</v>
          </cell>
          <cell r="E123">
            <v>508120</v>
          </cell>
          <cell r="F123">
            <v>-24116</v>
          </cell>
          <cell r="G123">
            <v>1699995</v>
          </cell>
          <cell r="H123">
            <v>3048720</v>
          </cell>
          <cell r="I123">
            <v>1348725</v>
          </cell>
          <cell r="J123">
            <v>2451217</v>
          </cell>
          <cell r="K123" t="str">
            <v>Lu</v>
          </cell>
          <cell r="L123">
            <v>3399990</v>
          </cell>
          <cell r="M123">
            <v>2573777.85</v>
          </cell>
          <cell r="N123">
            <v>4046826.24285794</v>
          </cell>
          <cell r="O123">
            <v>-1473048.3928579399</v>
          </cell>
          <cell r="P123">
            <v>2451217</v>
          </cell>
          <cell r="Q123" t="str">
            <v>Budget</v>
          </cell>
          <cell r="R123" t="str">
            <v>+5%</v>
          </cell>
          <cell r="T123" t="str">
            <v>g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2573777.85</v>
          </cell>
        </row>
        <row r="124">
          <cell r="A124" t="str">
            <v>Lurie</v>
          </cell>
          <cell r="B124">
            <v>365</v>
          </cell>
          <cell r="C124" t="str">
            <v>IT Strategic Proj &amp; Planning</v>
          </cell>
          <cell r="D124">
            <v>195892</v>
          </cell>
          <cell r="E124">
            <v>189749</v>
          </cell>
          <cell r="F124">
            <v>-6143</v>
          </cell>
          <cell r="G124">
            <v>1205350</v>
          </cell>
          <cell r="H124">
            <v>1138494</v>
          </cell>
          <cell r="I124">
            <v>-66856</v>
          </cell>
          <cell r="J124">
            <v>2131500</v>
          </cell>
          <cell r="K124" t="str">
            <v>Lu</v>
          </cell>
          <cell r="L124">
            <v>2410700</v>
          </cell>
          <cell r="M124">
            <v>2238075</v>
          </cell>
          <cell r="N124">
            <v>1477075.1633333301</v>
          </cell>
          <cell r="O124">
            <v>760999.83666666993</v>
          </cell>
          <cell r="P124">
            <v>2131500</v>
          </cell>
          <cell r="Q124" t="str">
            <v>Budget</v>
          </cell>
          <cell r="R124" t="str">
            <v>+5%</v>
          </cell>
          <cell r="T124" t="str">
            <v>g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2238075</v>
          </cell>
        </row>
        <row r="125">
          <cell r="A125" t="str">
            <v>Lurie</v>
          </cell>
          <cell r="B125">
            <v>366</v>
          </cell>
          <cell r="C125" t="str">
            <v>IT AP-DST</v>
          </cell>
          <cell r="D125">
            <v>24832</v>
          </cell>
          <cell r="E125">
            <v>17449</v>
          </cell>
          <cell r="F125">
            <v>-7383</v>
          </cell>
          <cell r="G125">
            <v>70001</v>
          </cell>
          <cell r="H125">
            <v>104694</v>
          </cell>
          <cell r="I125">
            <v>34693</v>
          </cell>
          <cell r="J125">
            <v>163100</v>
          </cell>
          <cell r="K125" t="str">
            <v>Lu</v>
          </cell>
          <cell r="L125">
            <v>140002</v>
          </cell>
          <cell r="M125">
            <v>171255</v>
          </cell>
          <cell r="N125">
            <v>173922.33333333299</v>
          </cell>
          <cell r="O125">
            <v>-2667.3333333329938</v>
          </cell>
          <cell r="P125">
            <v>163100</v>
          </cell>
          <cell r="Q125" t="str">
            <v>Budget</v>
          </cell>
          <cell r="R125" t="str">
            <v>+5%</v>
          </cell>
          <cell r="T125" t="str">
            <v>g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171255</v>
          </cell>
        </row>
        <row r="126">
          <cell r="A126" t="str">
            <v>Lurie</v>
          </cell>
          <cell r="B126">
            <v>367</v>
          </cell>
          <cell r="C126" t="str">
            <v>IT AP-MFG</v>
          </cell>
          <cell r="D126">
            <v>477</v>
          </cell>
          <cell r="E126">
            <v>9234</v>
          </cell>
          <cell r="F126">
            <v>8757</v>
          </cell>
          <cell r="G126">
            <v>92106</v>
          </cell>
          <cell r="H126">
            <v>55404</v>
          </cell>
          <cell r="I126">
            <v>-36702</v>
          </cell>
          <cell r="J126">
            <v>145370</v>
          </cell>
          <cell r="K126" t="str">
            <v>Lu</v>
          </cell>
          <cell r="L126">
            <v>184212</v>
          </cell>
          <cell r="M126">
            <v>152638.5</v>
          </cell>
          <cell r="N126">
            <v>134526.523333333</v>
          </cell>
          <cell r="O126">
            <v>18111.976666667004</v>
          </cell>
          <cell r="P126">
            <v>145370</v>
          </cell>
          <cell r="Q126" t="str">
            <v>Budget</v>
          </cell>
          <cell r="R126" t="str">
            <v>+5%</v>
          </cell>
          <cell r="T126" t="str">
            <v>g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152638.5</v>
          </cell>
        </row>
        <row r="127">
          <cell r="A127" t="str">
            <v>Lurie</v>
          </cell>
          <cell r="B127">
            <v>368</v>
          </cell>
          <cell r="C127" t="str">
            <v>IT AP-FIN</v>
          </cell>
          <cell r="D127">
            <v>1120</v>
          </cell>
          <cell r="E127">
            <v>15937</v>
          </cell>
          <cell r="F127">
            <v>14817</v>
          </cell>
          <cell r="G127">
            <v>21049</v>
          </cell>
          <cell r="H127">
            <v>95622</v>
          </cell>
          <cell r="I127">
            <v>74573</v>
          </cell>
          <cell r="J127">
            <v>94670</v>
          </cell>
          <cell r="K127" t="str">
            <v>Lu</v>
          </cell>
          <cell r="L127">
            <v>42098</v>
          </cell>
          <cell r="M127">
            <v>99403.5</v>
          </cell>
          <cell r="N127">
            <v>164160</v>
          </cell>
          <cell r="O127">
            <v>-64756.5</v>
          </cell>
          <cell r="P127">
            <v>94670</v>
          </cell>
          <cell r="Q127" t="str">
            <v>Budget</v>
          </cell>
          <cell r="R127" t="str">
            <v>+5%</v>
          </cell>
          <cell r="T127" t="str">
            <v>g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99403.5</v>
          </cell>
        </row>
        <row r="128">
          <cell r="A128" t="str">
            <v>Lurie</v>
          </cell>
          <cell r="B128">
            <v>371</v>
          </cell>
          <cell r="C128" t="str">
            <v>IT STRAT - Web</v>
          </cell>
          <cell r="G128">
            <v>169326</v>
          </cell>
          <cell r="J128">
            <v>503800</v>
          </cell>
          <cell r="K128" t="str">
            <v>Lu</v>
          </cell>
          <cell r="L128">
            <v>338652</v>
          </cell>
          <cell r="M128">
            <v>528990</v>
          </cell>
          <cell r="N128">
            <v>185027.36</v>
          </cell>
          <cell r="O128">
            <v>343962.64</v>
          </cell>
          <cell r="P128">
            <v>503800</v>
          </cell>
          <cell r="Q128" t="str">
            <v>Budget</v>
          </cell>
          <cell r="R128" t="str">
            <v>+5%</v>
          </cell>
          <cell r="T128" t="str">
            <v>g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528990</v>
          </cell>
        </row>
        <row r="129">
          <cell r="A129" t="str">
            <v>Lurie</v>
          </cell>
          <cell r="B129">
            <v>372</v>
          </cell>
          <cell r="C129" t="str">
            <v>IT STRAT - Datamart</v>
          </cell>
          <cell r="G129">
            <v>62245</v>
          </cell>
          <cell r="J129">
            <v>379950</v>
          </cell>
          <cell r="K129" t="str">
            <v>Lu</v>
          </cell>
          <cell r="L129">
            <v>124490</v>
          </cell>
          <cell r="M129">
            <v>398947.5</v>
          </cell>
          <cell r="N129">
            <v>202556.49</v>
          </cell>
          <cell r="O129">
            <v>196391.01</v>
          </cell>
          <cell r="P129">
            <v>379950</v>
          </cell>
          <cell r="Q129" t="str">
            <v>Budget</v>
          </cell>
          <cell r="R129" t="str">
            <v>+5%</v>
          </cell>
          <cell r="T129" t="str">
            <v>g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398947.5</v>
          </cell>
        </row>
        <row r="130">
          <cell r="A130" t="str">
            <v>Lurie</v>
          </cell>
          <cell r="B130">
            <v>373</v>
          </cell>
          <cell r="C130" t="str">
            <v>IT INFRA - Desktop</v>
          </cell>
          <cell r="G130">
            <v>398419</v>
          </cell>
          <cell r="J130">
            <v>635610</v>
          </cell>
          <cell r="K130" t="str">
            <v>Lu</v>
          </cell>
          <cell r="L130">
            <v>796838</v>
          </cell>
          <cell r="M130">
            <v>667390.5</v>
          </cell>
          <cell r="N130">
            <v>412500</v>
          </cell>
          <cell r="O130">
            <v>254890.5</v>
          </cell>
          <cell r="P130">
            <v>635610</v>
          </cell>
          <cell r="Q130" t="str">
            <v>Budget</v>
          </cell>
          <cell r="R130" t="str">
            <v>+5%</v>
          </cell>
          <cell r="T130" t="str">
            <v>g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667390.5</v>
          </cell>
        </row>
        <row r="131">
          <cell r="A131" t="str">
            <v>Lurie</v>
          </cell>
          <cell r="B131">
            <v>374</v>
          </cell>
          <cell r="C131" t="str">
            <v>IT INFRA - NOS</v>
          </cell>
          <cell r="G131">
            <v>68985</v>
          </cell>
          <cell r="J131">
            <v>494045</v>
          </cell>
          <cell r="K131" t="str">
            <v>Lu</v>
          </cell>
          <cell r="L131">
            <v>137970</v>
          </cell>
          <cell r="M131">
            <v>518747.25</v>
          </cell>
          <cell r="N131">
            <v>203000</v>
          </cell>
          <cell r="O131">
            <v>315747.25</v>
          </cell>
          <cell r="P131">
            <v>494045</v>
          </cell>
          <cell r="Q131" t="str">
            <v>Budget</v>
          </cell>
          <cell r="R131" t="str">
            <v>+5%</v>
          </cell>
          <cell r="T131" t="str">
            <v>g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518747.25</v>
          </cell>
        </row>
        <row r="132">
          <cell r="A132" t="str">
            <v>Lurie</v>
          </cell>
          <cell r="B132">
            <v>375</v>
          </cell>
          <cell r="C132" t="str">
            <v>IT INFRA - Net</v>
          </cell>
          <cell r="G132">
            <v>204003</v>
          </cell>
          <cell r="J132">
            <v>1070875</v>
          </cell>
          <cell r="K132" t="str">
            <v>Lu</v>
          </cell>
          <cell r="L132">
            <v>408006</v>
          </cell>
          <cell r="M132">
            <v>1124418.75</v>
          </cell>
          <cell r="N132">
            <v>607300</v>
          </cell>
          <cell r="O132">
            <v>517118.75</v>
          </cell>
          <cell r="P132">
            <v>1070875</v>
          </cell>
          <cell r="Q132" t="str">
            <v>Budget</v>
          </cell>
          <cell r="R132" t="str">
            <v>+5%</v>
          </cell>
          <cell r="T132" t="str">
            <v>g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1124418.75</v>
          </cell>
        </row>
        <row r="133">
          <cell r="A133" t="str">
            <v>Lurie</v>
          </cell>
          <cell r="B133">
            <v>376</v>
          </cell>
          <cell r="C133" t="str">
            <v>IT INFRA - Eng</v>
          </cell>
          <cell r="G133">
            <v>6820</v>
          </cell>
          <cell r="J133">
            <v>109468</v>
          </cell>
          <cell r="K133" t="str">
            <v>Lu</v>
          </cell>
          <cell r="L133">
            <v>13640</v>
          </cell>
          <cell r="M133">
            <v>114941.40000000001</v>
          </cell>
          <cell r="N133">
            <v>92350</v>
          </cell>
          <cell r="O133">
            <v>22591.400000000009</v>
          </cell>
          <cell r="P133">
            <v>109468</v>
          </cell>
          <cell r="Q133" t="str">
            <v>Budget</v>
          </cell>
          <cell r="R133" t="str">
            <v>+5%</v>
          </cell>
          <cell r="T133" t="str">
            <v>g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114941.40000000001</v>
          </cell>
        </row>
        <row r="134">
          <cell r="A134" t="str">
            <v>Lurie</v>
          </cell>
          <cell r="B134">
            <v>385</v>
          </cell>
          <cell r="C134" t="str">
            <v>IT INFRA - Audio/Video</v>
          </cell>
          <cell r="G134">
            <v>6820</v>
          </cell>
          <cell r="K134" t="str">
            <v>Lu</v>
          </cell>
          <cell r="M134">
            <v>0</v>
          </cell>
          <cell r="N134">
            <v>51500</v>
          </cell>
          <cell r="O134">
            <v>-51500</v>
          </cell>
          <cell r="P134">
            <v>0</v>
          </cell>
          <cell r="R134" t="str">
            <v>0%</v>
          </cell>
          <cell r="T134" t="str">
            <v>g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>Lurie</v>
          </cell>
          <cell r="B135">
            <v>384</v>
          </cell>
          <cell r="C135" t="str">
            <v>IT CORP PROJECTS</v>
          </cell>
          <cell r="G135">
            <v>6820</v>
          </cell>
          <cell r="K135" t="str">
            <v>Lu</v>
          </cell>
          <cell r="M135">
            <v>0</v>
          </cell>
          <cell r="N135">
            <v>450000</v>
          </cell>
          <cell r="O135">
            <v>-450000</v>
          </cell>
          <cell r="P135">
            <v>0</v>
          </cell>
          <cell r="R135" t="str">
            <v>0%</v>
          </cell>
          <cell r="T135" t="str">
            <v>g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Lurie</v>
          </cell>
          <cell r="B136">
            <v>377</v>
          </cell>
          <cell r="C136" t="str">
            <v>IT INFRA - Com</v>
          </cell>
          <cell r="G136">
            <v>672595</v>
          </cell>
          <cell r="J136">
            <v>1444712</v>
          </cell>
          <cell r="K136" t="str">
            <v>Lu</v>
          </cell>
          <cell r="L136">
            <v>1345190</v>
          </cell>
          <cell r="M136">
            <v>1516947.6</v>
          </cell>
          <cell r="N136">
            <v>590500</v>
          </cell>
          <cell r="O136">
            <v>926447.60000000009</v>
          </cell>
          <cell r="P136">
            <v>1444712</v>
          </cell>
          <cell r="Q136" t="str">
            <v>Budget</v>
          </cell>
          <cell r="R136" t="str">
            <v>+5%</v>
          </cell>
          <cell r="T136" t="str">
            <v>g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1516947.6</v>
          </cell>
        </row>
        <row r="137">
          <cell r="A137" t="str">
            <v>Lurie Total</v>
          </cell>
          <cell r="D137">
            <v>1280385</v>
          </cell>
          <cell r="E137">
            <v>1257876</v>
          </cell>
          <cell r="F137">
            <v>-22509</v>
          </cell>
          <cell r="G137">
            <v>7214267</v>
          </cell>
          <cell r="H137">
            <v>7547256</v>
          </cell>
          <cell r="I137">
            <v>1929022</v>
          </cell>
          <cell r="J137">
            <v>15100000</v>
          </cell>
          <cell r="L137">
            <v>14401254</v>
          </cell>
          <cell r="M137">
            <v>15855000</v>
          </cell>
          <cell r="N137">
            <v>15141221.966746826</v>
          </cell>
          <cell r="O137">
            <v>713778.03325317474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15855000</v>
          </cell>
        </row>
        <row r="138">
          <cell r="A138" t="str">
            <v>Moffa</v>
          </cell>
          <cell r="B138" t="str">
            <v>Moff-Com</v>
          </cell>
          <cell r="C138" t="str">
            <v>South Florida Branch Comm</v>
          </cell>
          <cell r="G138">
            <v>2067</v>
          </cell>
          <cell r="K138" t="str">
            <v>Mof</v>
          </cell>
          <cell r="L138">
            <v>4134</v>
          </cell>
          <cell r="M138">
            <v>5002.1399999999994</v>
          </cell>
          <cell r="N138">
            <v>0</v>
          </cell>
          <cell r="O138">
            <v>5002.1399999999994</v>
          </cell>
          <cell r="P138">
            <v>4134</v>
          </cell>
          <cell r="Q138" t="str">
            <v>YTD Annual</v>
          </cell>
          <cell r="R138" t="str">
            <v>+21%</v>
          </cell>
          <cell r="T138" t="str">
            <v>s</v>
          </cell>
          <cell r="U138">
            <v>0</v>
          </cell>
          <cell r="V138">
            <v>0</v>
          </cell>
          <cell r="W138">
            <v>0</v>
          </cell>
          <cell r="X138">
            <v>5002.1399999999994</v>
          </cell>
          <cell r="Y138">
            <v>0</v>
          </cell>
        </row>
        <row r="139">
          <cell r="A139" t="str">
            <v xml:space="preserve">Moffa </v>
          </cell>
          <cell r="B139">
            <v>117</v>
          </cell>
          <cell r="C139" t="str">
            <v>Spinal Cell</v>
          </cell>
          <cell r="D139">
            <v>-474142</v>
          </cell>
          <cell r="E139">
            <v>69934</v>
          </cell>
          <cell r="F139">
            <v>544076</v>
          </cell>
          <cell r="G139">
            <v>303920</v>
          </cell>
          <cell r="H139">
            <v>420428</v>
          </cell>
          <cell r="I139">
            <v>116508</v>
          </cell>
          <cell r="J139">
            <v>666897</v>
          </cell>
          <cell r="K139" t="str">
            <v>Mof</v>
          </cell>
          <cell r="L139">
            <v>607840</v>
          </cell>
          <cell r="M139">
            <v>650388.80000000005</v>
          </cell>
          <cell r="N139">
            <v>49147.813460000099</v>
          </cell>
          <cell r="O139">
            <v>601240.98653999995</v>
          </cell>
          <cell r="P139">
            <v>607840</v>
          </cell>
          <cell r="Q139" t="str">
            <v>YTD Annual</v>
          </cell>
          <cell r="R139" t="str">
            <v>+7%</v>
          </cell>
          <cell r="T139" t="str">
            <v>v</v>
          </cell>
          <cell r="U139">
            <v>650388.80000000005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A140" t="str">
            <v xml:space="preserve">Moffa </v>
          </cell>
          <cell r="B140">
            <v>112</v>
          </cell>
          <cell r="C140" t="str">
            <v>Inactive Distribution Services</v>
          </cell>
          <cell r="D140">
            <v>-68112</v>
          </cell>
          <cell r="E140">
            <v>332663</v>
          </cell>
          <cell r="F140">
            <v>400775</v>
          </cell>
          <cell r="G140">
            <v>303920</v>
          </cell>
          <cell r="H140">
            <v>2000102</v>
          </cell>
          <cell r="I140">
            <v>1696182</v>
          </cell>
          <cell r="J140">
            <v>0</v>
          </cell>
          <cell r="K140" t="str">
            <v>Mof</v>
          </cell>
          <cell r="L140">
            <v>607840</v>
          </cell>
          <cell r="M140">
            <v>0</v>
          </cell>
          <cell r="N140">
            <v>594708.47666666703</v>
          </cell>
          <cell r="O140">
            <v>-594708.47666666703</v>
          </cell>
          <cell r="P140">
            <v>0</v>
          </cell>
          <cell r="R140" t="str">
            <v>0%</v>
          </cell>
          <cell r="T140" t="str">
            <v>v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A141" t="str">
            <v xml:space="preserve">Moffa </v>
          </cell>
          <cell r="B141">
            <v>119</v>
          </cell>
          <cell r="C141" t="str">
            <v>Spine-Distribution</v>
          </cell>
          <cell r="D141">
            <v>47634</v>
          </cell>
          <cell r="E141">
            <v>38697</v>
          </cell>
          <cell r="F141">
            <v>-8937</v>
          </cell>
          <cell r="G141">
            <v>443378</v>
          </cell>
          <cell r="H141">
            <v>232495</v>
          </cell>
          <cell r="I141">
            <v>-210883</v>
          </cell>
          <cell r="J141">
            <v>991690</v>
          </cell>
          <cell r="K141" t="str">
            <v>Mof</v>
          </cell>
          <cell r="L141">
            <v>886756</v>
          </cell>
          <cell r="M141">
            <v>948828.92</v>
          </cell>
          <cell r="N141">
            <v>121051.516666667</v>
          </cell>
          <cell r="O141">
            <v>827777.40333333309</v>
          </cell>
          <cell r="P141">
            <v>886756</v>
          </cell>
          <cell r="Q141" t="str">
            <v>YTD Annual</v>
          </cell>
          <cell r="R141" t="str">
            <v>+7%</v>
          </cell>
          <cell r="T141" t="str">
            <v>v</v>
          </cell>
          <cell r="U141">
            <v>948828.92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A142" t="str">
            <v xml:space="preserve">Moffa </v>
          </cell>
          <cell r="B142">
            <v>129</v>
          </cell>
          <cell r="C142" t="str">
            <v>Affiliate Purchasing</v>
          </cell>
          <cell r="D142">
            <v>-205965</v>
          </cell>
          <cell r="E142">
            <v>46374</v>
          </cell>
          <cell r="F142">
            <v>252339</v>
          </cell>
          <cell r="G142">
            <v>1124998</v>
          </cell>
          <cell r="H142">
            <v>278244</v>
          </cell>
          <cell r="I142">
            <v>-846754</v>
          </cell>
          <cell r="J142">
            <v>1167012</v>
          </cell>
          <cell r="K142" t="str">
            <v>Mof</v>
          </cell>
          <cell r="L142">
            <v>2249996</v>
          </cell>
          <cell r="M142">
            <v>2407495.7200000002</v>
          </cell>
          <cell r="N142">
            <v>3437831.57128968</v>
          </cell>
          <cell r="O142">
            <v>-1030335.8512896798</v>
          </cell>
          <cell r="P142">
            <v>2249996</v>
          </cell>
          <cell r="Q142" t="str">
            <v>YTD Annual</v>
          </cell>
          <cell r="R142" t="str">
            <v>+7%</v>
          </cell>
          <cell r="T142" t="str">
            <v>v</v>
          </cell>
          <cell r="U142">
            <v>2407495.7200000002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A143" t="str">
            <v xml:space="preserve">Moffa </v>
          </cell>
          <cell r="B143">
            <v>160</v>
          </cell>
          <cell r="C143" t="str">
            <v>Input Team-Field Svc</v>
          </cell>
          <cell r="G143">
            <v>614300</v>
          </cell>
          <cell r="J143">
            <v>1272004</v>
          </cell>
          <cell r="K143" t="str">
            <v>Mof</v>
          </cell>
          <cell r="L143">
            <v>1228600</v>
          </cell>
          <cell r="M143">
            <v>1314602</v>
          </cell>
          <cell r="N143">
            <v>1263619.53522</v>
          </cell>
          <cell r="O143">
            <v>50982.464780000038</v>
          </cell>
          <cell r="P143">
            <v>1228600</v>
          </cell>
          <cell r="Q143" t="str">
            <v>YTD Annual</v>
          </cell>
          <cell r="R143" t="str">
            <v>+7%</v>
          </cell>
          <cell r="T143" t="str">
            <v>v</v>
          </cell>
          <cell r="U143">
            <v>1314602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A144" t="str">
            <v xml:space="preserve">Moffa </v>
          </cell>
          <cell r="B144">
            <v>161</v>
          </cell>
          <cell r="C144" t="str">
            <v>Returns - Field Svc</v>
          </cell>
          <cell r="G144">
            <v>58361</v>
          </cell>
          <cell r="J144">
            <v>349088</v>
          </cell>
          <cell r="K144" t="str">
            <v>Mof</v>
          </cell>
          <cell r="L144">
            <v>116722</v>
          </cell>
          <cell r="M144">
            <v>124892.54000000001</v>
          </cell>
          <cell r="N144">
            <v>387500.872857143</v>
          </cell>
          <cell r="O144">
            <v>-262608.33285714302</v>
          </cell>
          <cell r="P144">
            <v>116722</v>
          </cell>
          <cell r="Q144" t="str">
            <v>YTD Annual</v>
          </cell>
          <cell r="R144" t="str">
            <v>+7%</v>
          </cell>
          <cell r="T144" t="str">
            <v>v</v>
          </cell>
          <cell r="U144">
            <v>124892.54000000001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A145" t="str">
            <v xml:space="preserve">Moffa </v>
          </cell>
          <cell r="B145">
            <v>162</v>
          </cell>
          <cell r="C145" t="str">
            <v>Domestic Output - Field Svc</v>
          </cell>
          <cell r="G145">
            <v>1733681</v>
          </cell>
          <cell r="J145">
            <v>3405584</v>
          </cell>
          <cell r="K145" t="str">
            <v>Mof</v>
          </cell>
          <cell r="L145">
            <v>3467362</v>
          </cell>
          <cell r="M145">
            <v>3710077.3400000003</v>
          </cell>
          <cell r="N145">
            <v>2755267.4473275398</v>
          </cell>
          <cell r="O145">
            <v>954809.89267246053</v>
          </cell>
          <cell r="P145">
            <v>3467362</v>
          </cell>
          <cell r="Q145" t="str">
            <v>YTD Annual</v>
          </cell>
          <cell r="R145" t="str">
            <v>+7%</v>
          </cell>
          <cell r="T145" t="str">
            <v>v</v>
          </cell>
          <cell r="U145">
            <v>3710077.3400000003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A146" t="str">
            <v xml:space="preserve">Moffa </v>
          </cell>
          <cell r="B146">
            <v>163</v>
          </cell>
          <cell r="C146" t="str">
            <v>International Warehouse Ops</v>
          </cell>
          <cell r="G146">
            <v>253851</v>
          </cell>
          <cell r="J146">
            <v>520882</v>
          </cell>
          <cell r="K146" t="str">
            <v>Mof</v>
          </cell>
          <cell r="L146">
            <v>507702</v>
          </cell>
          <cell r="M146">
            <v>543241.14</v>
          </cell>
          <cell r="N146">
            <v>381759.490276</v>
          </cell>
          <cell r="O146">
            <v>161481.64972400002</v>
          </cell>
          <cell r="P146">
            <v>507702</v>
          </cell>
          <cell r="Q146" t="str">
            <v>YTD Annual</v>
          </cell>
          <cell r="R146" t="str">
            <v>+7%</v>
          </cell>
          <cell r="T146" t="str">
            <v>v</v>
          </cell>
          <cell r="U146">
            <v>543241.14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 xml:space="preserve">Moffa </v>
          </cell>
          <cell r="B147">
            <v>415</v>
          </cell>
          <cell r="C147" t="str">
            <v>Customer Service-Mktg</v>
          </cell>
          <cell r="D147">
            <v>100415</v>
          </cell>
          <cell r="E147">
            <v>118114</v>
          </cell>
          <cell r="F147">
            <v>17699</v>
          </cell>
          <cell r="G147">
            <v>373114</v>
          </cell>
          <cell r="H147">
            <v>720282</v>
          </cell>
          <cell r="I147">
            <v>347168</v>
          </cell>
          <cell r="J147">
            <v>950486</v>
          </cell>
          <cell r="K147" t="str">
            <v>Mof</v>
          </cell>
          <cell r="L147">
            <v>746228</v>
          </cell>
          <cell r="M147">
            <v>798463.96000000008</v>
          </cell>
          <cell r="N147">
            <v>1085606.09960889</v>
          </cell>
          <cell r="O147">
            <v>-287142.13960888993</v>
          </cell>
          <cell r="P147">
            <v>746228</v>
          </cell>
          <cell r="Q147" t="str">
            <v>YTD Annual</v>
          </cell>
          <cell r="R147" t="str">
            <v>+7%</v>
          </cell>
          <cell r="T147" t="str">
            <v>m</v>
          </cell>
          <cell r="U147">
            <v>0</v>
          </cell>
          <cell r="V147">
            <v>0</v>
          </cell>
          <cell r="W147">
            <v>798463.96000000008</v>
          </cell>
          <cell r="X147">
            <v>0</v>
          </cell>
          <cell r="Y147">
            <v>0</v>
          </cell>
        </row>
        <row r="148">
          <cell r="A148" t="str">
            <v xml:space="preserve">Moffa </v>
          </cell>
          <cell r="B148">
            <v>416</v>
          </cell>
          <cell r="C148" t="str">
            <v>Customer Service-International</v>
          </cell>
          <cell r="D148">
            <v>80327</v>
          </cell>
          <cell r="E148">
            <v>72439</v>
          </cell>
          <cell r="F148">
            <v>-7888</v>
          </cell>
          <cell r="G148">
            <v>367885</v>
          </cell>
          <cell r="H148">
            <v>441479</v>
          </cell>
          <cell r="I148">
            <v>73594</v>
          </cell>
          <cell r="J148">
            <v>835078</v>
          </cell>
          <cell r="K148" t="str">
            <v>Mof</v>
          </cell>
          <cell r="L148">
            <v>735770</v>
          </cell>
          <cell r="M148">
            <v>787273.9</v>
          </cell>
          <cell r="N148">
            <v>691883.20580999996</v>
          </cell>
          <cell r="O148">
            <v>95390.694190000067</v>
          </cell>
          <cell r="P148">
            <v>735770</v>
          </cell>
          <cell r="Q148" t="str">
            <v>YTD Annual</v>
          </cell>
          <cell r="R148" t="str">
            <v>+7%</v>
          </cell>
          <cell r="T148" t="str">
            <v>m</v>
          </cell>
          <cell r="U148">
            <v>0</v>
          </cell>
          <cell r="V148">
            <v>0</v>
          </cell>
          <cell r="W148">
            <v>787273.9</v>
          </cell>
          <cell r="X148">
            <v>0</v>
          </cell>
          <cell r="Y148">
            <v>0</v>
          </cell>
        </row>
        <row r="149">
          <cell r="A149" t="str">
            <v xml:space="preserve">Moffa </v>
          </cell>
          <cell r="B149">
            <v>570</v>
          </cell>
          <cell r="C149" t="str">
            <v>Sales Distribution Admin</v>
          </cell>
          <cell r="D149">
            <v>67478</v>
          </cell>
          <cell r="E149">
            <v>119036</v>
          </cell>
          <cell r="F149">
            <v>51558</v>
          </cell>
          <cell r="G149">
            <v>732467</v>
          </cell>
          <cell r="H149">
            <v>715299</v>
          </cell>
          <cell r="I149">
            <v>-17168</v>
          </cell>
          <cell r="J149">
            <v>1409146</v>
          </cell>
          <cell r="K149" t="str">
            <v>Mof</v>
          </cell>
          <cell r="L149">
            <v>1464934</v>
          </cell>
          <cell r="M149">
            <v>1567479.3800000001</v>
          </cell>
          <cell r="N149">
            <v>1292283.9566269801</v>
          </cell>
          <cell r="O149">
            <v>275195.42337302002</v>
          </cell>
          <cell r="P149">
            <v>1464934</v>
          </cell>
          <cell r="Q149" t="str">
            <v>YTD Annual</v>
          </cell>
          <cell r="R149" t="str">
            <v>+7%</v>
          </cell>
          <cell r="T149" t="str">
            <v>s</v>
          </cell>
          <cell r="U149">
            <v>0</v>
          </cell>
          <cell r="V149">
            <v>0</v>
          </cell>
          <cell r="W149">
            <v>0</v>
          </cell>
          <cell r="X149">
            <v>1567479.3800000001</v>
          </cell>
          <cell r="Y149">
            <v>0</v>
          </cell>
        </row>
        <row r="150">
          <cell r="A150" t="str">
            <v xml:space="preserve">Moffa </v>
          </cell>
          <cell r="B150">
            <v>571</v>
          </cell>
          <cell r="C150" t="str">
            <v>Sales Distribution-Northeast</v>
          </cell>
          <cell r="G150">
            <v>15373</v>
          </cell>
          <cell r="K150" t="str">
            <v>Mof</v>
          </cell>
          <cell r="L150">
            <v>30746</v>
          </cell>
          <cell r="M150">
            <v>32898.22</v>
          </cell>
          <cell r="N150">
            <v>60961.111111111102</v>
          </cell>
          <cell r="O150">
            <v>-28062.891111111101</v>
          </cell>
          <cell r="P150">
            <v>30746</v>
          </cell>
          <cell r="Q150" t="str">
            <v>YTD Annual</v>
          </cell>
          <cell r="R150" t="str">
            <v>+7%</v>
          </cell>
          <cell r="T150" t="str">
            <v>s</v>
          </cell>
          <cell r="U150">
            <v>0</v>
          </cell>
          <cell r="V150">
            <v>0</v>
          </cell>
          <cell r="W150">
            <v>0</v>
          </cell>
          <cell r="X150">
            <v>32898.22</v>
          </cell>
          <cell r="Y150">
            <v>0</v>
          </cell>
        </row>
        <row r="151">
          <cell r="A151" t="str">
            <v xml:space="preserve">Moffa </v>
          </cell>
          <cell r="B151">
            <v>572</v>
          </cell>
          <cell r="C151" t="str">
            <v>Sales Distribution-West</v>
          </cell>
          <cell r="D151">
            <v>49624</v>
          </cell>
          <cell r="E151">
            <v>51525</v>
          </cell>
          <cell r="F151">
            <v>1901</v>
          </cell>
          <cell r="G151">
            <v>437833</v>
          </cell>
          <cell r="H151">
            <v>309150</v>
          </cell>
          <cell r="I151">
            <v>-128683</v>
          </cell>
          <cell r="J151">
            <v>1021779</v>
          </cell>
          <cell r="K151" t="str">
            <v>Mof</v>
          </cell>
          <cell r="L151">
            <v>875666</v>
          </cell>
          <cell r="M151">
            <v>936962.62000000011</v>
          </cell>
          <cell r="N151">
            <v>752188.84319444397</v>
          </cell>
          <cell r="O151">
            <v>184773.77680555615</v>
          </cell>
          <cell r="P151">
            <v>875666</v>
          </cell>
          <cell r="Q151" t="str">
            <v>YTD Annual</v>
          </cell>
          <cell r="R151" t="str">
            <v>+7%</v>
          </cell>
          <cell r="T151" t="str">
            <v>s</v>
          </cell>
          <cell r="U151">
            <v>0</v>
          </cell>
          <cell r="V151">
            <v>0</v>
          </cell>
          <cell r="W151">
            <v>0</v>
          </cell>
          <cell r="X151">
            <v>936962.62000000011</v>
          </cell>
          <cell r="Y151">
            <v>0</v>
          </cell>
        </row>
        <row r="152">
          <cell r="A152" t="str">
            <v xml:space="preserve">Moffa </v>
          </cell>
          <cell r="B152">
            <v>573</v>
          </cell>
          <cell r="C152" t="str">
            <v>Sales Distribution-Southeast</v>
          </cell>
          <cell r="G152">
            <v>8808</v>
          </cell>
          <cell r="K152" t="str">
            <v>Mof</v>
          </cell>
          <cell r="L152">
            <v>17616</v>
          </cell>
          <cell r="M152">
            <v>18849.120000000003</v>
          </cell>
          <cell r="N152">
            <v>60961.111111111102</v>
          </cell>
          <cell r="O152">
            <v>-42111.9911111111</v>
          </cell>
          <cell r="P152">
            <v>17616</v>
          </cell>
          <cell r="Q152" t="str">
            <v>YTD Annual</v>
          </cell>
          <cell r="R152" t="str">
            <v>+7%</v>
          </cell>
          <cell r="T152" t="str">
            <v>s</v>
          </cell>
          <cell r="U152">
            <v>0</v>
          </cell>
          <cell r="V152">
            <v>0</v>
          </cell>
          <cell r="W152">
            <v>0</v>
          </cell>
          <cell r="X152">
            <v>18849.120000000003</v>
          </cell>
          <cell r="Y152">
            <v>0</v>
          </cell>
        </row>
        <row r="153">
          <cell r="A153" t="str">
            <v xml:space="preserve">Moffa </v>
          </cell>
          <cell r="B153">
            <v>574</v>
          </cell>
          <cell r="C153" t="str">
            <v>Sales Distribution-East</v>
          </cell>
          <cell r="D153">
            <v>54921</v>
          </cell>
          <cell r="E153">
            <v>70800</v>
          </cell>
          <cell r="F153">
            <v>15879</v>
          </cell>
          <cell r="G153">
            <v>454968</v>
          </cell>
          <cell r="H153">
            <v>424800</v>
          </cell>
          <cell r="I153">
            <v>-30168</v>
          </cell>
          <cell r="J153">
            <v>1033806</v>
          </cell>
          <cell r="K153" t="str">
            <v>Mof</v>
          </cell>
          <cell r="L153">
            <v>909936</v>
          </cell>
          <cell r="M153">
            <v>973631.52</v>
          </cell>
          <cell r="N153">
            <v>801840.29125000001</v>
          </cell>
          <cell r="O153">
            <v>171791.22875000001</v>
          </cell>
          <cell r="P153">
            <v>909936</v>
          </cell>
          <cell r="Q153" t="str">
            <v>YTD Annual</v>
          </cell>
          <cell r="R153" t="str">
            <v>+7%</v>
          </cell>
          <cell r="T153" t="str">
            <v>s</v>
          </cell>
          <cell r="U153">
            <v>0</v>
          </cell>
          <cell r="V153">
            <v>0</v>
          </cell>
          <cell r="W153">
            <v>0</v>
          </cell>
          <cell r="X153">
            <v>973631.52</v>
          </cell>
          <cell r="Y153">
            <v>0</v>
          </cell>
        </row>
        <row r="154">
          <cell r="A154" t="str">
            <v xml:space="preserve">Moffa </v>
          </cell>
          <cell r="B154">
            <v>575</v>
          </cell>
          <cell r="C154" t="str">
            <v>Sls Distribution-Loaners East</v>
          </cell>
          <cell r="D154">
            <v>302758</v>
          </cell>
          <cell r="E154">
            <v>160243</v>
          </cell>
          <cell r="F154">
            <v>-142515</v>
          </cell>
          <cell r="G154">
            <v>1808022</v>
          </cell>
          <cell r="H154">
            <v>915754</v>
          </cell>
          <cell r="I154">
            <v>-892268</v>
          </cell>
          <cell r="J154">
            <v>4633091</v>
          </cell>
          <cell r="K154" t="str">
            <v>Mof</v>
          </cell>
          <cell r="L154">
            <v>3616044</v>
          </cell>
          <cell r="M154">
            <v>3869167.08</v>
          </cell>
          <cell r="N154">
            <v>6203024.1632334404</v>
          </cell>
          <cell r="O154">
            <v>-2333857.0832334403</v>
          </cell>
          <cell r="P154">
            <v>3616044</v>
          </cell>
          <cell r="Q154" t="str">
            <v>YTD Annual</v>
          </cell>
          <cell r="R154" t="str">
            <v>+7%</v>
          </cell>
          <cell r="T154" t="str">
            <v>s</v>
          </cell>
          <cell r="U154">
            <v>0</v>
          </cell>
          <cell r="V154">
            <v>0</v>
          </cell>
          <cell r="W154">
            <v>0</v>
          </cell>
          <cell r="X154">
            <v>3869167.08</v>
          </cell>
          <cell r="Y154">
            <v>0</v>
          </cell>
        </row>
        <row r="155">
          <cell r="A155" t="str">
            <v xml:space="preserve">Moffa </v>
          </cell>
          <cell r="B155">
            <v>576</v>
          </cell>
          <cell r="C155" t="str">
            <v>Sales Distribution-Great Lakes</v>
          </cell>
          <cell r="G155">
            <v>9522</v>
          </cell>
          <cell r="J155">
            <v>0</v>
          </cell>
          <cell r="K155" t="str">
            <v>Mof</v>
          </cell>
          <cell r="L155">
            <v>19044</v>
          </cell>
          <cell r="M155">
            <v>20377.080000000002</v>
          </cell>
          <cell r="N155">
            <v>60961.111111111102</v>
          </cell>
          <cell r="O155">
            <v>-40584.0311111111</v>
          </cell>
          <cell r="P155">
            <v>19044</v>
          </cell>
          <cell r="Q155" t="str">
            <v>YTD Annual</v>
          </cell>
          <cell r="R155" t="str">
            <v>+7%</v>
          </cell>
          <cell r="T155" t="str">
            <v>s</v>
          </cell>
          <cell r="U155">
            <v>0</v>
          </cell>
          <cell r="V155">
            <v>0</v>
          </cell>
          <cell r="W155">
            <v>0</v>
          </cell>
          <cell r="X155">
            <v>20377.080000000002</v>
          </cell>
          <cell r="Y155">
            <v>0</v>
          </cell>
        </row>
        <row r="156">
          <cell r="A156" t="str">
            <v xml:space="preserve">Moffa </v>
          </cell>
          <cell r="B156">
            <v>577</v>
          </cell>
          <cell r="C156" t="str">
            <v>Sls Distribution-Loaners West</v>
          </cell>
          <cell r="D156">
            <v>90170</v>
          </cell>
          <cell r="E156">
            <v>37108</v>
          </cell>
          <cell r="F156">
            <v>-53062</v>
          </cell>
          <cell r="G156">
            <v>576130</v>
          </cell>
          <cell r="H156">
            <v>196876</v>
          </cell>
          <cell r="I156">
            <v>-379254</v>
          </cell>
          <cell r="J156">
            <v>1388052</v>
          </cell>
          <cell r="K156" t="str">
            <v>Mof</v>
          </cell>
          <cell r="L156">
            <v>1152260</v>
          </cell>
          <cell r="M156">
            <v>1232918.2000000002</v>
          </cell>
          <cell r="N156">
            <v>1612233.0031360199</v>
          </cell>
          <cell r="O156">
            <v>-379314.80313601973</v>
          </cell>
          <cell r="P156">
            <v>1152260</v>
          </cell>
          <cell r="Q156" t="str">
            <v>YTD Annual</v>
          </cell>
          <cell r="R156" t="str">
            <v>+7%</v>
          </cell>
          <cell r="T156" t="str">
            <v>s</v>
          </cell>
          <cell r="U156">
            <v>0</v>
          </cell>
          <cell r="V156">
            <v>0</v>
          </cell>
          <cell r="W156">
            <v>0</v>
          </cell>
          <cell r="X156">
            <v>1232918.2000000002</v>
          </cell>
          <cell r="Y156">
            <v>0</v>
          </cell>
        </row>
        <row r="157">
          <cell r="A157" t="str">
            <v xml:space="preserve">Moffa </v>
          </cell>
          <cell r="B157">
            <v>578</v>
          </cell>
          <cell r="C157" t="str">
            <v>Distribution Services</v>
          </cell>
          <cell r="D157">
            <v>-242</v>
          </cell>
          <cell r="E157">
            <v>101309</v>
          </cell>
          <cell r="F157">
            <v>101551</v>
          </cell>
          <cell r="G157">
            <v>628283</v>
          </cell>
          <cell r="H157">
            <v>608716</v>
          </cell>
          <cell r="I157">
            <v>-19567</v>
          </cell>
          <cell r="J157">
            <v>1215301</v>
          </cell>
          <cell r="K157" t="str">
            <v>Mof</v>
          </cell>
          <cell r="L157">
            <v>1256566</v>
          </cell>
          <cell r="M157">
            <v>1344525.62</v>
          </cell>
          <cell r="N157">
            <v>1359348.4750000001</v>
          </cell>
          <cell r="O157">
            <v>-14822.854999999981</v>
          </cell>
          <cell r="P157">
            <v>1256566</v>
          </cell>
          <cell r="Q157" t="str">
            <v>YTD Annual</v>
          </cell>
          <cell r="R157" t="str">
            <v>+7%</v>
          </cell>
          <cell r="T157" t="str">
            <v>s</v>
          </cell>
          <cell r="U157">
            <v>0</v>
          </cell>
          <cell r="V157">
            <v>0</v>
          </cell>
          <cell r="W157">
            <v>0</v>
          </cell>
          <cell r="X157">
            <v>1344525.62</v>
          </cell>
          <cell r="Y157">
            <v>0</v>
          </cell>
        </row>
        <row r="158">
          <cell r="A158" t="str">
            <v xml:space="preserve">Moffa </v>
          </cell>
          <cell r="B158">
            <v>583</v>
          </cell>
          <cell r="C158" t="str">
            <v>Sales Distribution-Mid Atlantic</v>
          </cell>
          <cell r="G158">
            <v>13054</v>
          </cell>
          <cell r="K158" t="str">
            <v>Mof</v>
          </cell>
          <cell r="L158">
            <v>26108</v>
          </cell>
          <cell r="M158">
            <v>27935.56</v>
          </cell>
          <cell r="N158">
            <v>60961.111111111102</v>
          </cell>
          <cell r="O158">
            <v>-33025.551111111097</v>
          </cell>
          <cell r="P158">
            <v>26108</v>
          </cell>
          <cell r="Q158" t="str">
            <v>YTD Annual</v>
          </cell>
          <cell r="R158" t="str">
            <v>+7%</v>
          </cell>
          <cell r="T158" t="str">
            <v>s</v>
          </cell>
          <cell r="U158">
            <v>0</v>
          </cell>
          <cell r="V158">
            <v>0</v>
          </cell>
          <cell r="W158">
            <v>0</v>
          </cell>
          <cell r="X158">
            <v>27935.56</v>
          </cell>
          <cell r="Y158">
            <v>0</v>
          </cell>
        </row>
        <row r="159">
          <cell r="A159" t="str">
            <v xml:space="preserve">Moffa </v>
          </cell>
          <cell r="B159">
            <v>584</v>
          </cell>
          <cell r="C159" t="str">
            <v>Sales Distribution-So Central</v>
          </cell>
          <cell r="G159">
            <v>10415</v>
          </cell>
          <cell r="K159" t="str">
            <v>Mof</v>
          </cell>
          <cell r="L159">
            <v>20830</v>
          </cell>
          <cell r="M159">
            <v>22288.100000000002</v>
          </cell>
          <cell r="N159">
            <v>53740</v>
          </cell>
          <cell r="O159">
            <v>-31451.899999999998</v>
          </cell>
          <cell r="P159">
            <v>20830</v>
          </cell>
          <cell r="Q159" t="str">
            <v>YTD Annual</v>
          </cell>
          <cell r="R159" t="str">
            <v>+7%</v>
          </cell>
          <cell r="T159" t="str">
            <v>s</v>
          </cell>
          <cell r="U159">
            <v>0</v>
          </cell>
          <cell r="V159">
            <v>0</v>
          </cell>
          <cell r="W159">
            <v>0</v>
          </cell>
          <cell r="X159">
            <v>22288.100000000002</v>
          </cell>
          <cell r="Y159">
            <v>0</v>
          </cell>
        </row>
        <row r="160">
          <cell r="A160" t="str">
            <v xml:space="preserve">Moffa </v>
          </cell>
          <cell r="B160">
            <v>586</v>
          </cell>
          <cell r="C160" t="str">
            <v>Sales Distribution-Southwest</v>
          </cell>
          <cell r="G160">
            <v>9855</v>
          </cell>
          <cell r="K160" t="str">
            <v>Mof</v>
          </cell>
          <cell r="L160">
            <v>19710</v>
          </cell>
          <cell r="M160">
            <v>21089.7</v>
          </cell>
          <cell r="N160">
            <v>54363.333333333299</v>
          </cell>
          <cell r="O160">
            <v>-33273.633333333302</v>
          </cell>
          <cell r="P160">
            <v>19710</v>
          </cell>
          <cell r="Q160" t="str">
            <v>YTD Annual</v>
          </cell>
          <cell r="R160" t="str">
            <v>+7%</v>
          </cell>
          <cell r="T160" t="str">
            <v>s</v>
          </cell>
          <cell r="U160">
            <v>0</v>
          </cell>
          <cell r="V160">
            <v>0</v>
          </cell>
          <cell r="W160">
            <v>0</v>
          </cell>
          <cell r="X160">
            <v>21089.7</v>
          </cell>
          <cell r="Y160">
            <v>0</v>
          </cell>
        </row>
        <row r="161">
          <cell r="A161" t="str">
            <v xml:space="preserve">Moffa </v>
          </cell>
          <cell r="B161">
            <v>587</v>
          </cell>
          <cell r="C161" t="str">
            <v>Sales Distribution-Northwest</v>
          </cell>
          <cell r="G161">
            <v>9828</v>
          </cell>
          <cell r="K161" t="str">
            <v>Mof</v>
          </cell>
          <cell r="L161">
            <v>19656</v>
          </cell>
          <cell r="M161">
            <v>21031.920000000002</v>
          </cell>
          <cell r="N161">
            <v>54673.333333333299</v>
          </cell>
          <cell r="O161">
            <v>-33641.413333333301</v>
          </cell>
          <cell r="P161">
            <v>19656</v>
          </cell>
          <cell r="Q161" t="str">
            <v>YTD Annual</v>
          </cell>
          <cell r="R161" t="str">
            <v>+7%</v>
          </cell>
          <cell r="T161" t="str">
            <v>s</v>
          </cell>
          <cell r="U161">
            <v>0</v>
          </cell>
          <cell r="V161">
            <v>0</v>
          </cell>
          <cell r="W161">
            <v>0</v>
          </cell>
          <cell r="X161">
            <v>21031.920000000002</v>
          </cell>
          <cell r="Y161">
            <v>0</v>
          </cell>
        </row>
        <row r="162">
          <cell r="A162" t="str">
            <v xml:space="preserve">Moffa </v>
          </cell>
          <cell r="B162">
            <v>588</v>
          </cell>
          <cell r="C162" t="str">
            <v>Sales Distribution-West</v>
          </cell>
          <cell r="G162">
            <v>7608</v>
          </cell>
          <cell r="K162" t="str">
            <v>Mof</v>
          </cell>
          <cell r="L162">
            <v>15216</v>
          </cell>
          <cell r="M162">
            <v>16281.12</v>
          </cell>
          <cell r="N162">
            <v>53653.333333333299</v>
          </cell>
          <cell r="O162">
            <v>-37372.213333333297</v>
          </cell>
          <cell r="P162">
            <v>15216</v>
          </cell>
          <cell r="Q162" t="str">
            <v>YTD Annual</v>
          </cell>
          <cell r="R162" t="str">
            <v>+7%</v>
          </cell>
          <cell r="T162" t="str">
            <v>s</v>
          </cell>
          <cell r="U162">
            <v>0</v>
          </cell>
          <cell r="V162">
            <v>0</v>
          </cell>
          <cell r="W162">
            <v>0</v>
          </cell>
          <cell r="X162">
            <v>16281.12</v>
          </cell>
          <cell r="Y162">
            <v>0</v>
          </cell>
        </row>
        <row r="163">
          <cell r="A163" t="str">
            <v xml:space="preserve">Moffa </v>
          </cell>
          <cell r="B163">
            <v>830</v>
          </cell>
          <cell r="C163" t="str">
            <v>South Florida Branch(Ops)</v>
          </cell>
          <cell r="D163">
            <v>153886</v>
          </cell>
          <cell r="E163">
            <v>229359</v>
          </cell>
          <cell r="F163">
            <v>75473</v>
          </cell>
          <cell r="G163">
            <v>439157</v>
          </cell>
          <cell r="H163">
            <v>1348443</v>
          </cell>
          <cell r="I163">
            <v>909286</v>
          </cell>
          <cell r="J163">
            <v>2126197</v>
          </cell>
          <cell r="K163" t="str">
            <v>Mof</v>
          </cell>
          <cell r="L163">
            <v>878314</v>
          </cell>
          <cell r="M163">
            <v>939795.9800000001</v>
          </cell>
          <cell r="N163">
            <v>10173.25</v>
          </cell>
          <cell r="O163">
            <v>929622.7300000001</v>
          </cell>
          <cell r="P163">
            <v>878314</v>
          </cell>
          <cell r="Q163" t="str">
            <v>YTD Annual</v>
          </cell>
          <cell r="R163" t="str">
            <v>+7%</v>
          </cell>
          <cell r="T163" t="str">
            <v>s</v>
          </cell>
          <cell r="U163">
            <v>0</v>
          </cell>
          <cell r="V163">
            <v>0</v>
          </cell>
          <cell r="W163">
            <v>0</v>
          </cell>
          <cell r="X163">
            <v>939795.9800000001</v>
          </cell>
          <cell r="Y163">
            <v>0</v>
          </cell>
        </row>
        <row r="164">
          <cell r="A164" t="str">
            <v xml:space="preserve">Moffa </v>
          </cell>
          <cell r="B164" t="str">
            <v>Abs-AJ</v>
          </cell>
          <cell r="C164" t="str">
            <v>Allendale-Absorption 117,129</v>
          </cell>
          <cell r="G164">
            <v>-4903546</v>
          </cell>
          <cell r="J164">
            <v>-6358959</v>
          </cell>
          <cell r="K164" t="str">
            <v>Mof</v>
          </cell>
          <cell r="L164">
            <v>-9807092</v>
          </cell>
          <cell r="M164">
            <v>-10493588.440000001</v>
          </cell>
          <cell r="N164">
            <v>0</v>
          </cell>
          <cell r="O164">
            <v>-10493588.440000001</v>
          </cell>
          <cell r="P164">
            <v>-9807092</v>
          </cell>
          <cell r="Q164" t="str">
            <v>YTD Annual</v>
          </cell>
          <cell r="R164" t="str">
            <v>+7%</v>
          </cell>
          <cell r="T164" t="str">
            <v>v</v>
          </cell>
          <cell r="U164">
            <v>-10493588.440000001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 xml:space="preserve">Moffa </v>
          </cell>
          <cell r="B165" t="str">
            <v>Amort.</v>
          </cell>
          <cell r="C165" t="str">
            <v>Instrument Amortization</v>
          </cell>
          <cell r="F165">
            <v>0</v>
          </cell>
          <cell r="G165">
            <v>504491</v>
          </cell>
          <cell r="I165">
            <v>-504491</v>
          </cell>
          <cell r="K165" t="str">
            <v>Mof</v>
          </cell>
          <cell r="L165">
            <v>1008982</v>
          </cell>
          <cell r="M165">
            <v>1150239.48</v>
          </cell>
          <cell r="N165">
            <v>0</v>
          </cell>
          <cell r="O165">
            <v>1150239.48</v>
          </cell>
          <cell r="P165">
            <v>1008982</v>
          </cell>
          <cell r="Q165" t="str">
            <v>YTD Annual</v>
          </cell>
          <cell r="R165" t="str">
            <v>+14%</v>
          </cell>
          <cell r="T165" t="str">
            <v>s</v>
          </cell>
          <cell r="U165">
            <v>0</v>
          </cell>
          <cell r="V165">
            <v>0</v>
          </cell>
          <cell r="W165">
            <v>0</v>
          </cell>
          <cell r="X165">
            <v>1150239.48</v>
          </cell>
          <cell r="Y165">
            <v>0</v>
          </cell>
        </row>
        <row r="166">
          <cell r="A166" t="str">
            <v xml:space="preserve">Moffa </v>
          </cell>
          <cell r="B166" t="str">
            <v>PPV</v>
          </cell>
          <cell r="C166" t="str">
            <v>PPV addback per PRMS</v>
          </cell>
          <cell r="D166" t="e">
            <v>#N/A</v>
          </cell>
          <cell r="E166" t="e">
            <v>#N/A</v>
          </cell>
          <cell r="F166" t="e">
            <v>#N/A</v>
          </cell>
          <cell r="G166">
            <v>-913570</v>
          </cell>
          <cell r="H166" t="e">
            <v>#N/A</v>
          </cell>
          <cell r="I166" t="e">
            <v>#N/A</v>
          </cell>
          <cell r="K166" t="str">
            <v>Mof</v>
          </cell>
          <cell r="L166">
            <v>-1827140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 t="str">
            <v>Budget</v>
          </cell>
          <cell r="R166" t="str">
            <v>0%</v>
          </cell>
          <cell r="T166" t="str">
            <v>s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A167" t="str">
            <v>Moffa Total</v>
          </cell>
          <cell r="D167" t="e">
            <v>#N/A</v>
          </cell>
          <cell r="E167" t="e">
            <v>#N/A</v>
          </cell>
          <cell r="F167" t="e">
            <v>#N/A</v>
          </cell>
          <cell r="G167">
            <v>5428173</v>
          </cell>
          <cell r="H167" t="e">
            <v>#N/A</v>
          </cell>
          <cell r="I167" t="e">
            <v>#N/A</v>
          </cell>
          <cell r="J167">
            <v>16627134</v>
          </cell>
          <cell r="L167">
            <v>10856346</v>
          </cell>
          <cell r="M167">
            <v>12992148.720000003</v>
          </cell>
          <cell r="N167">
            <v>23259742.456067916</v>
          </cell>
          <cell r="O167">
            <v>-10267593.736067915</v>
          </cell>
          <cell r="U167">
            <v>-794061.98000000045</v>
          </cell>
          <cell r="V167">
            <v>0</v>
          </cell>
          <cell r="W167">
            <v>1585737.86</v>
          </cell>
          <cell r="X167">
            <v>12200472.84</v>
          </cell>
          <cell r="Y167">
            <v>0</v>
          </cell>
        </row>
        <row r="168">
          <cell r="A168" t="str">
            <v>Moutinho</v>
          </cell>
          <cell r="B168">
            <v>130</v>
          </cell>
          <cell r="C168" t="str">
            <v>Custom Hips</v>
          </cell>
          <cell r="G168">
            <v>241572</v>
          </cell>
          <cell r="J168">
            <v>516018</v>
          </cell>
          <cell r="K168" t="str">
            <v>Mou</v>
          </cell>
          <cell r="L168">
            <v>483144</v>
          </cell>
          <cell r="M168">
            <v>546979.08000000007</v>
          </cell>
          <cell r="N168">
            <v>500090.29667857097</v>
          </cell>
          <cell r="O168">
            <v>46888.783321429102</v>
          </cell>
          <cell r="P168">
            <v>516018</v>
          </cell>
          <cell r="Q168" t="str">
            <v>Budget</v>
          </cell>
          <cell r="R168" t="str">
            <v>+6%</v>
          </cell>
          <cell r="T168" t="str">
            <v>v</v>
          </cell>
          <cell r="U168">
            <v>546979.08000000007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A169" t="str">
            <v>Moutinho</v>
          </cell>
          <cell r="B169">
            <v>293</v>
          </cell>
          <cell r="C169" t="str">
            <v>Hip Model Shop</v>
          </cell>
          <cell r="D169">
            <v>45603</v>
          </cell>
          <cell r="E169">
            <v>58535</v>
          </cell>
          <cell r="F169">
            <v>12932</v>
          </cell>
          <cell r="H169">
            <v>353081</v>
          </cell>
          <cell r="I169">
            <v>353081</v>
          </cell>
          <cell r="K169" t="str">
            <v>Mou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 t="str">
            <v>Budget</v>
          </cell>
          <cell r="R169" t="str">
            <v>+6%</v>
          </cell>
          <cell r="T169" t="str">
            <v>v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A170" t="str">
            <v>Moutinho</v>
          </cell>
          <cell r="B170">
            <v>450</v>
          </cell>
          <cell r="C170" t="str">
            <v>Hip Steering Team-Mktg</v>
          </cell>
          <cell r="D170">
            <v>121309</v>
          </cell>
          <cell r="E170">
            <v>152406</v>
          </cell>
          <cell r="F170">
            <v>31097</v>
          </cell>
          <cell r="G170">
            <v>1031283</v>
          </cell>
          <cell r="H170">
            <v>1119464</v>
          </cell>
          <cell r="I170">
            <v>88181</v>
          </cell>
          <cell r="J170">
            <v>1805194</v>
          </cell>
          <cell r="K170" t="str">
            <v>Mou</v>
          </cell>
          <cell r="L170">
            <v>2062566</v>
          </cell>
          <cell r="M170">
            <v>2794505.64</v>
          </cell>
          <cell r="N170">
            <v>1603509.37458333</v>
          </cell>
          <cell r="O170">
            <v>1190996.2654166701</v>
          </cell>
          <cell r="P170">
            <v>1805194</v>
          </cell>
          <cell r="Q170" t="str">
            <v>Budget</v>
          </cell>
          <cell r="R170" t="str">
            <v>+6%</v>
          </cell>
          <cell r="S170">
            <v>881000</v>
          </cell>
          <cell r="T170" t="str">
            <v>m</v>
          </cell>
          <cell r="U170">
            <v>0</v>
          </cell>
          <cell r="V170">
            <v>0</v>
          </cell>
          <cell r="W170">
            <v>2794505.64</v>
          </cell>
          <cell r="X170">
            <v>0</v>
          </cell>
          <cell r="Y170">
            <v>0</v>
          </cell>
        </row>
        <row r="171">
          <cell r="A171" t="str">
            <v>Moutinho</v>
          </cell>
          <cell r="B171">
            <v>451</v>
          </cell>
          <cell r="C171" t="str">
            <v>Hip Acetabular-Mktg</v>
          </cell>
          <cell r="D171">
            <v>241960</v>
          </cell>
          <cell r="E171">
            <v>110577</v>
          </cell>
          <cell r="F171">
            <v>-131383</v>
          </cell>
          <cell r="G171">
            <v>469898</v>
          </cell>
          <cell r="H171">
            <v>663438</v>
          </cell>
          <cell r="I171">
            <v>193540</v>
          </cell>
          <cell r="J171">
            <v>1204930</v>
          </cell>
          <cell r="K171" t="str">
            <v>Mou</v>
          </cell>
          <cell r="L171">
            <v>939796</v>
          </cell>
          <cell r="M171">
            <v>1277225.8</v>
          </cell>
          <cell r="N171">
            <v>889042.86291666701</v>
          </cell>
          <cell r="O171">
            <v>388182.93708333303</v>
          </cell>
          <cell r="P171">
            <v>1204930</v>
          </cell>
          <cell r="Q171" t="str">
            <v>Budget</v>
          </cell>
          <cell r="R171" t="str">
            <v>+6%</v>
          </cell>
          <cell r="T171" t="str">
            <v>m</v>
          </cell>
          <cell r="U171">
            <v>0</v>
          </cell>
          <cell r="V171">
            <v>0</v>
          </cell>
          <cell r="W171">
            <v>1277225.8</v>
          </cell>
          <cell r="X171">
            <v>0</v>
          </cell>
          <cell r="Y171">
            <v>0</v>
          </cell>
        </row>
        <row r="172">
          <cell r="A172" t="str">
            <v>Moutinho</v>
          </cell>
          <cell r="B172">
            <v>452</v>
          </cell>
          <cell r="C172" t="str">
            <v>Hip Cemented/Endo-Mktg</v>
          </cell>
          <cell r="D172">
            <v>58952</v>
          </cell>
          <cell r="E172">
            <v>63504</v>
          </cell>
          <cell r="F172">
            <v>4552</v>
          </cell>
          <cell r="G172">
            <v>457730</v>
          </cell>
          <cell r="H172">
            <v>381026</v>
          </cell>
          <cell r="I172">
            <v>-76704</v>
          </cell>
          <cell r="J172">
            <v>681518</v>
          </cell>
          <cell r="K172" t="str">
            <v>Mou</v>
          </cell>
          <cell r="L172">
            <v>915460</v>
          </cell>
          <cell r="M172">
            <v>722409.08000000007</v>
          </cell>
          <cell r="N172">
            <v>635767.50875000004</v>
          </cell>
          <cell r="O172">
            <v>86641.571250000037</v>
          </cell>
          <cell r="P172">
            <v>681518</v>
          </cell>
          <cell r="Q172" t="str">
            <v>Budget</v>
          </cell>
          <cell r="R172" t="str">
            <v>+6%</v>
          </cell>
          <cell r="T172" t="str">
            <v>m</v>
          </cell>
          <cell r="U172">
            <v>0</v>
          </cell>
          <cell r="V172">
            <v>0</v>
          </cell>
          <cell r="W172">
            <v>722409.08000000007</v>
          </cell>
          <cell r="X172">
            <v>0</v>
          </cell>
          <cell r="Y172">
            <v>0</v>
          </cell>
        </row>
        <row r="173">
          <cell r="A173" t="str">
            <v>Moutinho</v>
          </cell>
          <cell r="B173">
            <v>453</v>
          </cell>
          <cell r="C173" t="str">
            <v>Hip Cementless-Mktg</v>
          </cell>
          <cell r="D173">
            <v>72726</v>
          </cell>
          <cell r="E173">
            <v>64740</v>
          </cell>
          <cell r="F173">
            <v>-7986</v>
          </cell>
          <cell r="G173">
            <v>451669</v>
          </cell>
          <cell r="H173">
            <v>388410</v>
          </cell>
          <cell r="I173">
            <v>-63259</v>
          </cell>
          <cell r="J173">
            <v>838786</v>
          </cell>
          <cell r="K173" t="str">
            <v>Mou</v>
          </cell>
          <cell r="L173">
            <v>903338</v>
          </cell>
          <cell r="M173">
            <v>889113.16</v>
          </cell>
          <cell r="N173">
            <v>723461.12666666706</v>
          </cell>
          <cell r="O173">
            <v>165652.03333333298</v>
          </cell>
          <cell r="P173">
            <v>838786</v>
          </cell>
          <cell r="Q173" t="str">
            <v>Budget</v>
          </cell>
          <cell r="R173" t="str">
            <v>+6%</v>
          </cell>
          <cell r="T173" t="str">
            <v>m</v>
          </cell>
          <cell r="U173">
            <v>0</v>
          </cell>
          <cell r="V173">
            <v>0</v>
          </cell>
          <cell r="W173">
            <v>889113.16</v>
          </cell>
          <cell r="X173">
            <v>0</v>
          </cell>
          <cell r="Y173">
            <v>0</v>
          </cell>
        </row>
        <row r="174">
          <cell r="A174" t="str">
            <v>Moutinho</v>
          </cell>
          <cell r="B174">
            <v>454</v>
          </cell>
          <cell r="C174" t="str">
            <v>Hip Upper Extremeties-Mktg</v>
          </cell>
          <cell r="D174">
            <v>31867</v>
          </cell>
          <cell r="E174">
            <v>56881</v>
          </cell>
          <cell r="F174">
            <v>25014</v>
          </cell>
          <cell r="G174">
            <v>217841</v>
          </cell>
          <cell r="H174">
            <v>341264</v>
          </cell>
          <cell r="I174">
            <v>123423</v>
          </cell>
          <cell r="J174">
            <v>602300</v>
          </cell>
          <cell r="K174" t="str">
            <v>Mou</v>
          </cell>
          <cell r="L174">
            <v>435682</v>
          </cell>
          <cell r="M174">
            <v>638438</v>
          </cell>
          <cell r="N174">
            <v>412074.79</v>
          </cell>
          <cell r="O174">
            <v>226363.21000000002</v>
          </cell>
          <cell r="P174">
            <v>602300</v>
          </cell>
          <cell r="Q174" t="str">
            <v>Budget</v>
          </cell>
          <cell r="R174" t="str">
            <v>+6%</v>
          </cell>
          <cell r="T174" t="str">
            <v>m</v>
          </cell>
          <cell r="U174">
            <v>0</v>
          </cell>
          <cell r="V174">
            <v>0</v>
          </cell>
          <cell r="W174">
            <v>638438</v>
          </cell>
          <cell r="X174">
            <v>0</v>
          </cell>
          <cell r="Y174">
            <v>0</v>
          </cell>
        </row>
        <row r="175">
          <cell r="A175" t="str">
            <v>Moutinho</v>
          </cell>
          <cell r="B175">
            <v>455</v>
          </cell>
          <cell r="C175" t="str">
            <v>Hip Customs/Instruments-Mktg</v>
          </cell>
          <cell r="D175">
            <v>-60</v>
          </cell>
          <cell r="E175">
            <v>1667</v>
          </cell>
          <cell r="F175">
            <v>1727</v>
          </cell>
          <cell r="G175">
            <v>-6447</v>
          </cell>
          <cell r="H175">
            <v>9998</v>
          </cell>
          <cell r="I175">
            <v>16445</v>
          </cell>
          <cell r="K175" t="str">
            <v>Mou</v>
          </cell>
          <cell r="L175">
            <v>-12894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 t="str">
            <v>Budget</v>
          </cell>
          <cell r="R175" t="str">
            <v>+6%</v>
          </cell>
          <cell r="T175" t="str">
            <v>m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</row>
        <row r="176">
          <cell r="A176" t="str">
            <v>Moutinho</v>
          </cell>
          <cell r="B176">
            <v>456</v>
          </cell>
          <cell r="C176" t="str">
            <v>Hip Revision-Mktg</v>
          </cell>
          <cell r="D176">
            <v>22564</v>
          </cell>
          <cell r="E176">
            <v>59263</v>
          </cell>
          <cell r="F176">
            <v>36699</v>
          </cell>
          <cell r="G176">
            <v>375145</v>
          </cell>
          <cell r="H176">
            <v>355572</v>
          </cell>
          <cell r="I176">
            <v>-19573</v>
          </cell>
          <cell r="J176">
            <v>1068286</v>
          </cell>
          <cell r="K176" t="str">
            <v>Mou</v>
          </cell>
          <cell r="L176">
            <v>750290</v>
          </cell>
          <cell r="M176">
            <v>1132383.1600000001</v>
          </cell>
          <cell r="N176">
            <v>930325.20023809501</v>
          </cell>
          <cell r="O176">
            <v>202057.95976190513</v>
          </cell>
          <cell r="P176">
            <v>1068286</v>
          </cell>
          <cell r="Q176" t="str">
            <v>Budget</v>
          </cell>
          <cell r="R176" t="str">
            <v>+6%</v>
          </cell>
          <cell r="T176" t="str">
            <v>m</v>
          </cell>
          <cell r="U176">
            <v>0</v>
          </cell>
          <cell r="V176">
            <v>0</v>
          </cell>
          <cell r="W176">
            <v>1132383.1600000001</v>
          </cell>
          <cell r="X176">
            <v>0</v>
          </cell>
          <cell r="Y176">
            <v>0</v>
          </cell>
        </row>
        <row r="177">
          <cell r="A177" t="str">
            <v>Moutinho</v>
          </cell>
          <cell r="B177">
            <v>457</v>
          </cell>
          <cell r="C177" t="str">
            <v>Hip Simplex-Mktg</v>
          </cell>
          <cell r="D177">
            <v>26743</v>
          </cell>
          <cell r="E177">
            <v>44306</v>
          </cell>
          <cell r="F177">
            <v>17563</v>
          </cell>
          <cell r="G177">
            <v>211093</v>
          </cell>
          <cell r="H177">
            <v>265814</v>
          </cell>
          <cell r="I177">
            <v>54721</v>
          </cell>
          <cell r="J177">
            <v>428400</v>
          </cell>
          <cell r="K177" t="str">
            <v>Mou</v>
          </cell>
          <cell r="L177">
            <v>422186</v>
          </cell>
          <cell r="M177">
            <v>454104</v>
          </cell>
          <cell r="N177">
            <v>0</v>
          </cell>
          <cell r="O177">
            <v>454104</v>
          </cell>
          <cell r="P177">
            <v>428400</v>
          </cell>
          <cell r="Q177" t="str">
            <v>Budget</v>
          </cell>
          <cell r="R177" t="str">
            <v>+6%</v>
          </cell>
          <cell r="T177" t="str">
            <v>m</v>
          </cell>
          <cell r="U177">
            <v>0</v>
          </cell>
          <cell r="V177">
            <v>0</v>
          </cell>
          <cell r="W177">
            <v>454104</v>
          </cell>
          <cell r="X177">
            <v>0</v>
          </cell>
          <cell r="Y177">
            <v>0</v>
          </cell>
        </row>
        <row r="178">
          <cell r="A178" t="str">
            <v>Moutinho</v>
          </cell>
          <cell r="B178">
            <v>458</v>
          </cell>
          <cell r="C178" t="str">
            <v>Hip Advanced Concepts-Mktg</v>
          </cell>
          <cell r="D178">
            <v>20737</v>
          </cell>
          <cell r="F178">
            <v>-20737</v>
          </cell>
          <cell r="G178">
            <v>98723</v>
          </cell>
          <cell r="I178">
            <v>-98723</v>
          </cell>
          <cell r="J178">
            <v>319880</v>
          </cell>
          <cell r="K178" t="str">
            <v>Mou</v>
          </cell>
          <cell r="L178">
            <v>197446</v>
          </cell>
          <cell r="M178">
            <v>339072.8</v>
          </cell>
          <cell r="N178">
            <v>327056.21222222201</v>
          </cell>
          <cell r="O178">
            <v>12016.587777777982</v>
          </cell>
          <cell r="P178">
            <v>319880</v>
          </cell>
          <cell r="Q178" t="str">
            <v>Budget</v>
          </cell>
          <cell r="R178" t="str">
            <v>+6%</v>
          </cell>
          <cell r="T178" t="str">
            <v>m</v>
          </cell>
          <cell r="U178">
            <v>0</v>
          </cell>
          <cell r="V178">
            <v>0</v>
          </cell>
          <cell r="W178">
            <v>339072.8</v>
          </cell>
          <cell r="X178">
            <v>0</v>
          </cell>
          <cell r="Y178">
            <v>0</v>
          </cell>
        </row>
        <row r="179">
          <cell r="A179" t="str">
            <v>Moutinho</v>
          </cell>
          <cell r="B179">
            <v>460</v>
          </cell>
          <cell r="C179" t="str">
            <v>Hip Mkt Innovation</v>
          </cell>
          <cell r="D179" t="e">
            <v>#N/A</v>
          </cell>
          <cell r="F179" t="e">
            <v>#N/A</v>
          </cell>
          <cell r="G179">
            <v>98723</v>
          </cell>
          <cell r="I179">
            <v>-98723</v>
          </cell>
          <cell r="K179" t="str">
            <v>Mou</v>
          </cell>
          <cell r="M179">
            <v>0</v>
          </cell>
          <cell r="N179">
            <v>2385.2966666666698</v>
          </cell>
          <cell r="O179">
            <v>-2385.2966666666698</v>
          </cell>
          <cell r="P179">
            <v>0</v>
          </cell>
          <cell r="R179" t="str">
            <v>0%</v>
          </cell>
          <cell r="T179" t="str">
            <v>m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</row>
        <row r="180">
          <cell r="A180" t="str">
            <v>Moutinho</v>
          </cell>
          <cell r="B180">
            <v>650</v>
          </cell>
          <cell r="C180" t="str">
            <v>Hip Steering Team-R&amp;D</v>
          </cell>
          <cell r="D180">
            <v>476079</v>
          </cell>
          <cell r="E180">
            <v>405667</v>
          </cell>
          <cell r="F180">
            <v>-70412</v>
          </cell>
          <cell r="G180">
            <v>2876789</v>
          </cell>
          <cell r="H180">
            <v>2668998</v>
          </cell>
          <cell r="I180">
            <v>-207791</v>
          </cell>
          <cell r="J180">
            <v>5465205</v>
          </cell>
          <cell r="K180" t="str">
            <v>Mou</v>
          </cell>
          <cell r="L180">
            <v>5753578</v>
          </cell>
          <cell r="M180">
            <v>5793117.3000000007</v>
          </cell>
          <cell r="N180">
            <v>4534207.3566666702</v>
          </cell>
          <cell r="O180">
            <v>1258909.9433333306</v>
          </cell>
          <cell r="P180">
            <v>5465205</v>
          </cell>
          <cell r="Q180" t="str">
            <v>Budget</v>
          </cell>
          <cell r="R180" t="str">
            <v>+6%</v>
          </cell>
          <cell r="T180" t="str">
            <v>r</v>
          </cell>
          <cell r="U180">
            <v>0</v>
          </cell>
          <cell r="V180">
            <v>5793117.3000000007</v>
          </cell>
          <cell r="W180">
            <v>0</v>
          </cell>
          <cell r="X180">
            <v>0</v>
          </cell>
          <cell r="Y180">
            <v>0</v>
          </cell>
        </row>
        <row r="181">
          <cell r="A181" t="str">
            <v>Moutinho</v>
          </cell>
          <cell r="B181">
            <v>651</v>
          </cell>
          <cell r="C181" t="str">
            <v>Hip Acetabular-R&amp;D</v>
          </cell>
          <cell r="D181">
            <v>71781</v>
          </cell>
          <cell r="E181">
            <v>72062</v>
          </cell>
          <cell r="F181">
            <v>281</v>
          </cell>
          <cell r="G181">
            <v>478768</v>
          </cell>
          <cell r="H181">
            <v>432378</v>
          </cell>
          <cell r="I181">
            <v>-46390</v>
          </cell>
          <cell r="J181">
            <v>1141038</v>
          </cell>
          <cell r="K181" t="str">
            <v>Mou</v>
          </cell>
          <cell r="L181">
            <v>957536</v>
          </cell>
          <cell r="M181">
            <v>1209500.28</v>
          </cell>
          <cell r="N181">
            <v>476459.91</v>
          </cell>
          <cell r="O181">
            <v>733040.37000000011</v>
          </cell>
          <cell r="P181">
            <v>1141038</v>
          </cell>
          <cell r="Q181" t="str">
            <v>Budget</v>
          </cell>
          <cell r="R181" t="str">
            <v>+6%</v>
          </cell>
          <cell r="T181" t="str">
            <v>r</v>
          </cell>
          <cell r="U181">
            <v>0</v>
          </cell>
          <cell r="V181">
            <v>1209500.28</v>
          </cell>
          <cell r="W181">
            <v>0</v>
          </cell>
          <cell r="X181">
            <v>0</v>
          </cell>
          <cell r="Y181">
            <v>0</v>
          </cell>
        </row>
        <row r="182">
          <cell r="A182" t="str">
            <v>Moutinho</v>
          </cell>
          <cell r="B182">
            <v>652</v>
          </cell>
          <cell r="C182" t="str">
            <v>Hip Cemented/Endo-R&amp;D</v>
          </cell>
          <cell r="D182">
            <v>38771</v>
          </cell>
          <cell r="E182">
            <v>45922</v>
          </cell>
          <cell r="F182">
            <v>7151</v>
          </cell>
          <cell r="G182">
            <v>201038</v>
          </cell>
          <cell r="H182">
            <v>275518</v>
          </cell>
          <cell r="I182">
            <v>74480</v>
          </cell>
          <cell r="J182">
            <v>387576</v>
          </cell>
          <cell r="K182" t="str">
            <v>Mou</v>
          </cell>
          <cell r="L182">
            <v>402076</v>
          </cell>
          <cell r="M182">
            <v>410830.56</v>
          </cell>
          <cell r="N182">
            <v>215916.95555555599</v>
          </cell>
          <cell r="O182">
            <v>194913.604444444</v>
          </cell>
          <cell r="P182">
            <v>387576</v>
          </cell>
          <cell r="Q182" t="str">
            <v>Budget</v>
          </cell>
          <cell r="R182" t="str">
            <v>+6%</v>
          </cell>
          <cell r="T182" t="str">
            <v>r</v>
          </cell>
          <cell r="U182">
            <v>0</v>
          </cell>
          <cell r="V182">
            <v>410830.56</v>
          </cell>
          <cell r="W182">
            <v>0</v>
          </cell>
          <cell r="X182">
            <v>0</v>
          </cell>
          <cell r="Y182">
            <v>0</v>
          </cell>
        </row>
        <row r="183">
          <cell r="A183" t="str">
            <v>Moutinho</v>
          </cell>
          <cell r="B183">
            <v>653</v>
          </cell>
          <cell r="C183" t="str">
            <v>Hip Cementless-R&amp;D</v>
          </cell>
          <cell r="D183">
            <v>15025</v>
          </cell>
          <cell r="E183">
            <v>34501</v>
          </cell>
          <cell r="F183">
            <v>19476</v>
          </cell>
          <cell r="G183">
            <v>180254</v>
          </cell>
          <cell r="H183">
            <v>206994</v>
          </cell>
          <cell r="I183">
            <v>26740</v>
          </cell>
          <cell r="J183">
            <v>554632</v>
          </cell>
          <cell r="K183" t="str">
            <v>Mou</v>
          </cell>
          <cell r="L183">
            <v>360508</v>
          </cell>
          <cell r="M183">
            <v>587909.92000000004</v>
          </cell>
          <cell r="N183">
            <v>892806.02625</v>
          </cell>
          <cell r="O183">
            <v>-304896.10624999995</v>
          </cell>
          <cell r="P183">
            <v>554632</v>
          </cell>
          <cell r="Q183" t="str">
            <v>Budget</v>
          </cell>
          <cell r="R183" t="str">
            <v>+6%</v>
          </cell>
          <cell r="T183" t="str">
            <v>r</v>
          </cell>
          <cell r="U183">
            <v>0</v>
          </cell>
          <cell r="V183">
            <v>587909.92000000004</v>
          </cell>
          <cell r="W183">
            <v>0</v>
          </cell>
          <cell r="X183">
            <v>0</v>
          </cell>
          <cell r="Y183">
            <v>0</v>
          </cell>
        </row>
        <row r="184">
          <cell r="A184" t="str">
            <v>Moutinho</v>
          </cell>
          <cell r="B184">
            <v>654</v>
          </cell>
          <cell r="C184" t="str">
            <v>Hip Upper Extremeties-R&amp;D</v>
          </cell>
          <cell r="D184">
            <v>17210</v>
          </cell>
          <cell r="E184">
            <v>34323</v>
          </cell>
          <cell r="F184">
            <v>17113</v>
          </cell>
          <cell r="G184">
            <v>241486</v>
          </cell>
          <cell r="H184">
            <v>205962</v>
          </cell>
          <cell r="I184">
            <v>-35524</v>
          </cell>
          <cell r="J184">
            <v>444892</v>
          </cell>
          <cell r="K184" t="str">
            <v>Mou</v>
          </cell>
          <cell r="L184">
            <v>482972</v>
          </cell>
          <cell r="M184">
            <v>471585.52</v>
          </cell>
          <cell r="N184">
            <v>182388.45801587301</v>
          </cell>
          <cell r="O184">
            <v>289197.06198412704</v>
          </cell>
          <cell r="P184">
            <v>444892</v>
          </cell>
          <cell r="Q184" t="str">
            <v>Budget</v>
          </cell>
          <cell r="R184" t="str">
            <v>+6%</v>
          </cell>
          <cell r="T184" t="str">
            <v>r</v>
          </cell>
          <cell r="U184">
            <v>0</v>
          </cell>
          <cell r="V184">
            <v>471585.52</v>
          </cell>
          <cell r="W184">
            <v>0</v>
          </cell>
          <cell r="X184">
            <v>0</v>
          </cell>
          <cell r="Y184">
            <v>0</v>
          </cell>
        </row>
        <row r="185">
          <cell r="A185" t="str">
            <v>Moutinho</v>
          </cell>
          <cell r="B185">
            <v>655</v>
          </cell>
          <cell r="C185" t="str">
            <v>Hip Customs/Instruments-R&amp;D</v>
          </cell>
          <cell r="D185">
            <v>45711</v>
          </cell>
          <cell r="E185">
            <v>122433</v>
          </cell>
          <cell r="F185">
            <v>76722</v>
          </cell>
          <cell r="G185">
            <v>334562</v>
          </cell>
          <cell r="H185">
            <v>734552</v>
          </cell>
          <cell r="I185">
            <v>399990</v>
          </cell>
          <cell r="J185">
            <v>759798</v>
          </cell>
          <cell r="K185" t="str">
            <v>Mou</v>
          </cell>
          <cell r="L185">
            <v>669124</v>
          </cell>
          <cell r="M185">
            <v>805385.88</v>
          </cell>
          <cell r="N185">
            <v>0</v>
          </cell>
          <cell r="O185">
            <v>805385.88</v>
          </cell>
          <cell r="P185">
            <v>759798</v>
          </cell>
          <cell r="Q185" t="str">
            <v>Budget</v>
          </cell>
          <cell r="R185" t="str">
            <v>+6%</v>
          </cell>
          <cell r="T185" t="str">
            <v>r</v>
          </cell>
          <cell r="U185">
            <v>0</v>
          </cell>
          <cell r="V185">
            <v>805385.88</v>
          </cell>
          <cell r="W185">
            <v>0</v>
          </cell>
          <cell r="X185">
            <v>0</v>
          </cell>
          <cell r="Y185">
            <v>0</v>
          </cell>
        </row>
        <row r="186">
          <cell r="A186" t="str">
            <v>Moutinho</v>
          </cell>
          <cell r="B186">
            <v>656</v>
          </cell>
          <cell r="C186" t="str">
            <v>Hip Revision-R&amp;D</v>
          </cell>
          <cell r="D186">
            <v>159030</v>
          </cell>
          <cell r="E186">
            <v>65816</v>
          </cell>
          <cell r="F186">
            <v>-93214</v>
          </cell>
          <cell r="G186">
            <v>613737</v>
          </cell>
          <cell r="H186">
            <v>394904</v>
          </cell>
          <cell r="I186">
            <v>-218833</v>
          </cell>
          <cell r="J186">
            <v>1104302</v>
          </cell>
          <cell r="K186" t="str">
            <v>Mou</v>
          </cell>
          <cell r="L186">
            <v>1227474</v>
          </cell>
          <cell r="M186">
            <v>1170560.1200000001</v>
          </cell>
          <cell r="N186">
            <v>558177.05625000002</v>
          </cell>
          <cell r="O186">
            <v>612383.06375000009</v>
          </cell>
          <cell r="P186">
            <v>1104302</v>
          </cell>
          <cell r="Q186" t="str">
            <v>Budget</v>
          </cell>
          <cell r="R186" t="str">
            <v>+6%</v>
          </cell>
          <cell r="T186" t="str">
            <v>r</v>
          </cell>
          <cell r="U186">
            <v>0</v>
          </cell>
          <cell r="V186">
            <v>1170560.1200000001</v>
          </cell>
          <cell r="W186">
            <v>0</v>
          </cell>
          <cell r="X186">
            <v>0</v>
          </cell>
          <cell r="Y186">
            <v>0</v>
          </cell>
        </row>
        <row r="187">
          <cell r="A187" t="str">
            <v>Moutinho</v>
          </cell>
          <cell r="B187">
            <v>657</v>
          </cell>
          <cell r="C187" t="str">
            <v>Hip Simplex-R&amp;D</v>
          </cell>
          <cell r="D187">
            <v>0</v>
          </cell>
          <cell r="E187">
            <v>3500</v>
          </cell>
          <cell r="F187">
            <v>3500</v>
          </cell>
          <cell r="G187">
            <v>67933</v>
          </cell>
          <cell r="H187">
            <v>21000</v>
          </cell>
          <cell r="I187">
            <v>-46933</v>
          </cell>
          <cell r="K187" t="str">
            <v>Mou</v>
          </cell>
          <cell r="L187">
            <v>135866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 t="str">
            <v>Budget</v>
          </cell>
          <cell r="R187" t="str">
            <v>+6%</v>
          </cell>
          <cell r="T187" t="str">
            <v>r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</row>
        <row r="188">
          <cell r="A188" t="str">
            <v>Moutinho</v>
          </cell>
          <cell r="B188">
            <v>658</v>
          </cell>
          <cell r="C188" t="str">
            <v>Hip Advanced Concepts-R&amp;D</v>
          </cell>
          <cell r="D188">
            <v>39369</v>
          </cell>
          <cell r="E188">
            <v>12851</v>
          </cell>
          <cell r="F188">
            <v>-26518</v>
          </cell>
          <cell r="G188">
            <v>288039</v>
          </cell>
          <cell r="H188">
            <v>77296</v>
          </cell>
          <cell r="I188">
            <v>-210743</v>
          </cell>
          <cell r="J188">
            <v>619522</v>
          </cell>
          <cell r="K188" t="str">
            <v>Mou</v>
          </cell>
          <cell r="L188">
            <v>576078</v>
          </cell>
          <cell r="M188">
            <v>656693.32000000007</v>
          </cell>
          <cell r="N188">
            <v>558375.43125000002</v>
          </cell>
          <cell r="O188">
            <v>98317.888750000042</v>
          </cell>
          <cell r="P188">
            <v>619522</v>
          </cell>
          <cell r="Q188" t="str">
            <v>Budget</v>
          </cell>
          <cell r="R188" t="str">
            <v>+6%</v>
          </cell>
          <cell r="T188" t="str">
            <v>r</v>
          </cell>
          <cell r="U188">
            <v>0</v>
          </cell>
          <cell r="V188">
            <v>656693.32000000007</v>
          </cell>
          <cell r="W188">
            <v>0</v>
          </cell>
          <cell r="X188">
            <v>0</v>
          </cell>
          <cell r="Y188">
            <v>0</v>
          </cell>
        </row>
        <row r="189">
          <cell r="A189" t="str">
            <v>Moutinho</v>
          </cell>
          <cell r="B189">
            <v>660</v>
          </cell>
          <cell r="C189" t="str">
            <v>Hip R&amp;D Innovation</v>
          </cell>
          <cell r="D189" t="e">
            <v>#N/A</v>
          </cell>
          <cell r="E189" t="e">
            <v>#N/A</v>
          </cell>
          <cell r="F189" t="e">
            <v>#N/A</v>
          </cell>
          <cell r="G189">
            <v>288039</v>
          </cell>
          <cell r="H189" t="e">
            <v>#N/A</v>
          </cell>
          <cell r="I189" t="e">
            <v>#N/A</v>
          </cell>
          <cell r="K189" t="str">
            <v>Mou</v>
          </cell>
          <cell r="M189">
            <v>0</v>
          </cell>
          <cell r="N189">
            <v>2325125.8071230198</v>
          </cell>
          <cell r="O189">
            <v>-2325125.8071230198</v>
          </cell>
          <cell r="P189">
            <v>0</v>
          </cell>
          <cell r="R189" t="str">
            <v>0%</v>
          </cell>
          <cell r="T189" t="str">
            <v>r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</row>
        <row r="190">
          <cell r="A190" t="str">
            <v>Moutinho</v>
          </cell>
          <cell r="B190" t="str">
            <v>BG-M</v>
          </cell>
          <cell r="C190" t="str">
            <v>BG Mkt</v>
          </cell>
          <cell r="D190">
            <v>190000</v>
          </cell>
          <cell r="E190">
            <v>170000</v>
          </cell>
          <cell r="F190">
            <v>-20000</v>
          </cell>
          <cell r="G190">
            <v>962670</v>
          </cell>
          <cell r="H190">
            <v>1019000</v>
          </cell>
          <cell r="I190">
            <v>56330</v>
          </cell>
          <cell r="J190">
            <v>2707987</v>
          </cell>
          <cell r="K190" t="str">
            <v>Mou</v>
          </cell>
          <cell r="L190">
            <v>1925340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 t="str">
            <v>0%</v>
          </cell>
          <cell r="S190">
            <v>0</v>
          </cell>
          <cell r="T190" t="str">
            <v>m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</row>
        <row r="191">
          <cell r="A191" t="str">
            <v>Moutinho</v>
          </cell>
          <cell r="B191" t="str">
            <v>BG-R</v>
          </cell>
          <cell r="C191" t="str">
            <v>BG R&amp;D</v>
          </cell>
          <cell r="D191">
            <v>64000</v>
          </cell>
          <cell r="E191">
            <v>114000</v>
          </cell>
          <cell r="F191">
            <v>50000</v>
          </cell>
          <cell r="G191">
            <v>498327</v>
          </cell>
          <cell r="H191">
            <v>681000</v>
          </cell>
          <cell r="I191">
            <v>182673</v>
          </cell>
          <cell r="J191">
            <v>1524626</v>
          </cell>
          <cell r="K191" t="str">
            <v>Mou</v>
          </cell>
          <cell r="L191">
            <v>996654</v>
          </cell>
          <cell r="M191">
            <v>2000000</v>
          </cell>
          <cell r="N191">
            <v>0</v>
          </cell>
          <cell r="O191">
            <v>2000000</v>
          </cell>
          <cell r="P191">
            <v>0</v>
          </cell>
          <cell r="R191" t="str">
            <v>0%</v>
          </cell>
          <cell r="S191">
            <v>2000000</v>
          </cell>
          <cell r="T191" t="str">
            <v>r</v>
          </cell>
          <cell r="U191">
            <v>0</v>
          </cell>
          <cell r="V191">
            <v>2000000</v>
          </cell>
          <cell r="W191">
            <v>0</v>
          </cell>
          <cell r="X191">
            <v>0</v>
          </cell>
          <cell r="Y191">
            <v>0</v>
          </cell>
        </row>
        <row r="192">
          <cell r="A192" t="str">
            <v>Moutinho Total</v>
          </cell>
          <cell r="D192" t="e">
            <v>#N/A</v>
          </cell>
          <cell r="E192" t="e">
            <v>#N/A</v>
          </cell>
          <cell r="F192" t="e">
            <v>#N/A</v>
          </cell>
          <cell r="G192">
            <v>10678872</v>
          </cell>
          <cell r="H192" t="e">
            <v>#N/A</v>
          </cell>
          <cell r="I192" t="e">
            <v>#N/A</v>
          </cell>
          <cell r="J192">
            <v>22174890</v>
          </cell>
          <cell r="L192">
            <v>20584220</v>
          </cell>
          <cell r="M192">
            <v>21899813.620000005</v>
          </cell>
          <cell r="N192">
            <v>15767169.669833338</v>
          </cell>
          <cell r="O192">
            <v>6132643.9501666632</v>
          </cell>
          <cell r="U192">
            <v>546979.08000000007</v>
          </cell>
          <cell r="V192">
            <v>13105582.900000002</v>
          </cell>
          <cell r="W192">
            <v>8247251.6400000006</v>
          </cell>
          <cell r="X192">
            <v>0</v>
          </cell>
          <cell r="Y192">
            <v>0</v>
          </cell>
        </row>
        <row r="193">
          <cell r="A193" t="str">
            <v>Peterson</v>
          </cell>
          <cell r="B193">
            <v>340</v>
          </cell>
          <cell r="C193" t="str">
            <v>Human Resources</v>
          </cell>
          <cell r="D193">
            <v>446766</v>
          </cell>
          <cell r="E193">
            <v>425199</v>
          </cell>
          <cell r="F193">
            <v>-21567</v>
          </cell>
          <cell r="G193">
            <v>438314</v>
          </cell>
          <cell r="H193">
            <v>2543362</v>
          </cell>
          <cell r="I193">
            <v>2105048</v>
          </cell>
          <cell r="J193">
            <v>1094735</v>
          </cell>
          <cell r="K193" t="str">
            <v>Pe</v>
          </cell>
          <cell r="L193">
            <v>876628</v>
          </cell>
          <cell r="M193">
            <v>1379459.4</v>
          </cell>
          <cell r="N193">
            <v>1154760.7750239</v>
          </cell>
          <cell r="O193">
            <v>224698.62497609993</v>
          </cell>
          <cell r="P193">
            <v>876628</v>
          </cell>
          <cell r="Q193" t="str">
            <v>YTD Annual</v>
          </cell>
          <cell r="R193" t="str">
            <v>+5%</v>
          </cell>
          <cell r="T193" t="str">
            <v>g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1379459.4</v>
          </cell>
        </row>
        <row r="194">
          <cell r="A194" t="str">
            <v>Peterson</v>
          </cell>
          <cell r="B194">
            <v>341</v>
          </cell>
          <cell r="C194" t="str">
            <v>HR - Germain</v>
          </cell>
          <cell r="G194">
            <v>301075</v>
          </cell>
          <cell r="J194">
            <v>627939</v>
          </cell>
          <cell r="K194" t="str">
            <v>Pe</v>
          </cell>
          <cell r="L194">
            <v>602150</v>
          </cell>
          <cell r="M194">
            <v>632257.5</v>
          </cell>
          <cell r="N194">
            <v>798722.566856666</v>
          </cell>
          <cell r="O194">
            <v>-166465.066856666</v>
          </cell>
          <cell r="P194">
            <v>602150</v>
          </cell>
          <cell r="Q194" t="str">
            <v>YTD Annual</v>
          </cell>
          <cell r="R194" t="str">
            <v>+5%</v>
          </cell>
          <cell r="T194" t="str">
            <v>g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632257.5</v>
          </cell>
        </row>
        <row r="195">
          <cell r="A195" t="str">
            <v>Peterson</v>
          </cell>
          <cell r="B195">
            <v>342</v>
          </cell>
          <cell r="C195" t="str">
            <v>HR - Messler</v>
          </cell>
          <cell r="G195">
            <v>1105183</v>
          </cell>
          <cell r="J195">
            <v>2056967</v>
          </cell>
          <cell r="K195" t="str">
            <v>Pe</v>
          </cell>
          <cell r="L195">
            <v>2210366</v>
          </cell>
          <cell r="M195">
            <v>2320884.3000000003</v>
          </cell>
          <cell r="N195">
            <v>2216151.0564744398</v>
          </cell>
          <cell r="O195">
            <v>104733.24352556048</v>
          </cell>
          <cell r="P195">
            <v>2210366</v>
          </cell>
          <cell r="Q195" t="str">
            <v>YTD Annual</v>
          </cell>
          <cell r="R195" t="str">
            <v>+5%</v>
          </cell>
          <cell r="T195" t="str">
            <v>g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2320884.3000000003</v>
          </cell>
        </row>
        <row r="196">
          <cell r="A196" t="str">
            <v>Peterson</v>
          </cell>
          <cell r="B196">
            <v>343</v>
          </cell>
          <cell r="C196" t="str">
            <v>HR - Tzaneteas</v>
          </cell>
          <cell r="G196">
            <v>698822</v>
          </cell>
          <cell r="J196">
            <v>1616439</v>
          </cell>
          <cell r="K196" t="str">
            <v>Pe</v>
          </cell>
          <cell r="L196">
            <v>1397644</v>
          </cell>
          <cell r="M196">
            <v>1467526.2</v>
          </cell>
          <cell r="N196">
            <v>1741379.49957122</v>
          </cell>
          <cell r="O196">
            <v>-273853.29957122006</v>
          </cell>
          <cell r="P196">
            <v>1397644</v>
          </cell>
          <cell r="Q196" t="str">
            <v>YTD Annual</v>
          </cell>
          <cell r="R196" t="str">
            <v>+5%</v>
          </cell>
          <cell r="T196" t="str">
            <v>g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1467526.2</v>
          </cell>
        </row>
        <row r="197">
          <cell r="A197" t="str">
            <v>Peterson Total</v>
          </cell>
          <cell r="D197">
            <v>446766</v>
          </cell>
          <cell r="E197">
            <v>425199</v>
          </cell>
          <cell r="F197">
            <v>-21567</v>
          </cell>
          <cell r="G197">
            <v>2543394</v>
          </cell>
          <cell r="H197">
            <v>2543362</v>
          </cell>
          <cell r="I197">
            <v>2105048</v>
          </cell>
          <cell r="J197">
            <v>5396080</v>
          </cell>
          <cell r="L197">
            <v>5086788</v>
          </cell>
          <cell r="M197">
            <v>5800127.4000000004</v>
          </cell>
          <cell r="N197">
            <v>5911013.8979262263</v>
          </cell>
          <cell r="O197">
            <v>-110886.49792622565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5800127.4000000004</v>
          </cell>
        </row>
        <row r="198">
          <cell r="A198" t="str">
            <v>Poser</v>
          </cell>
          <cell r="B198">
            <v>480</v>
          </cell>
          <cell r="C198" t="str">
            <v>Bone Substitutes</v>
          </cell>
          <cell r="D198">
            <v>31855</v>
          </cell>
          <cell r="E198">
            <v>44500</v>
          </cell>
          <cell r="F198">
            <v>12645</v>
          </cell>
          <cell r="G198">
            <v>638799</v>
          </cell>
          <cell r="H198">
            <v>133500</v>
          </cell>
          <cell r="I198">
            <v>-505299</v>
          </cell>
          <cell r="J198">
            <v>851200</v>
          </cell>
          <cell r="K198" t="str">
            <v>Po</v>
          </cell>
          <cell r="L198">
            <v>1277598</v>
          </cell>
          <cell r="M198">
            <v>2214097.9000000004</v>
          </cell>
          <cell r="N198">
            <v>2032501.7045833301</v>
          </cell>
          <cell r="O198">
            <v>181596.19541667029</v>
          </cell>
          <cell r="P198">
            <v>1277598</v>
          </cell>
          <cell r="Q198" t="str">
            <v>YTD Annual</v>
          </cell>
          <cell r="R198" t="str">
            <v>+5%</v>
          </cell>
          <cell r="T198" t="str">
            <v>m</v>
          </cell>
          <cell r="U198">
            <v>0</v>
          </cell>
          <cell r="V198">
            <v>0</v>
          </cell>
          <cell r="W198">
            <v>2214097.9000000004</v>
          </cell>
          <cell r="X198">
            <v>0</v>
          </cell>
          <cell r="Y198">
            <v>0</v>
          </cell>
        </row>
        <row r="199">
          <cell r="A199" t="str">
            <v>Poser</v>
          </cell>
          <cell r="B199">
            <v>680</v>
          </cell>
          <cell r="C199" t="str">
            <v>Bone Subs - R&amp;D</v>
          </cell>
          <cell r="G199">
            <v>136144</v>
          </cell>
          <cell r="J199">
            <v>247850</v>
          </cell>
          <cell r="K199" t="str">
            <v>Po</v>
          </cell>
          <cell r="L199">
            <v>272288</v>
          </cell>
          <cell r="M199">
            <v>285902.40000000002</v>
          </cell>
          <cell r="N199">
            <v>518747.09375</v>
          </cell>
          <cell r="O199">
            <v>-232844.69374999998</v>
          </cell>
          <cell r="P199">
            <v>272288</v>
          </cell>
          <cell r="Q199" t="str">
            <v>YTD Annual</v>
          </cell>
          <cell r="R199" t="str">
            <v>+5%</v>
          </cell>
          <cell r="T199" t="str">
            <v>r</v>
          </cell>
          <cell r="U199">
            <v>0</v>
          </cell>
          <cell r="V199">
            <v>285902.40000000002</v>
          </cell>
          <cell r="W199">
            <v>0</v>
          </cell>
          <cell r="X199">
            <v>0</v>
          </cell>
          <cell r="Y199">
            <v>0</v>
          </cell>
        </row>
        <row r="200">
          <cell r="A200" t="str">
            <v>Poser Total</v>
          </cell>
          <cell r="D200">
            <v>31855</v>
          </cell>
          <cell r="E200">
            <v>44500</v>
          </cell>
          <cell r="F200">
            <v>12645</v>
          </cell>
          <cell r="G200">
            <v>774943</v>
          </cell>
          <cell r="H200">
            <v>133500</v>
          </cell>
          <cell r="I200">
            <v>-505299</v>
          </cell>
          <cell r="J200">
            <v>1099050</v>
          </cell>
          <cell r="L200">
            <v>1549886</v>
          </cell>
          <cell r="M200">
            <v>2500000.3000000003</v>
          </cell>
          <cell r="N200">
            <v>2551248.7983333301</v>
          </cell>
          <cell r="O200">
            <v>-51248.498333329684</v>
          </cell>
          <cell r="U200">
            <v>0</v>
          </cell>
          <cell r="V200">
            <v>285902.40000000002</v>
          </cell>
          <cell r="W200">
            <v>2214097.9000000004</v>
          </cell>
          <cell r="X200">
            <v>0</v>
          </cell>
          <cell r="Y200">
            <v>0</v>
          </cell>
        </row>
        <row r="201">
          <cell r="A201" t="str">
            <v>Adrian</v>
          </cell>
          <cell r="B201">
            <v>544</v>
          </cell>
          <cell r="C201" t="str">
            <v>Northeast Area</v>
          </cell>
          <cell r="D201">
            <v>42863</v>
          </cell>
          <cell r="E201">
            <v>30165</v>
          </cell>
          <cell r="F201">
            <v>-12698</v>
          </cell>
          <cell r="G201">
            <v>366127</v>
          </cell>
          <cell r="H201">
            <v>181533</v>
          </cell>
          <cell r="I201">
            <v>-184594</v>
          </cell>
          <cell r="J201">
            <v>197351</v>
          </cell>
          <cell r="K201" t="str">
            <v>Ra</v>
          </cell>
          <cell r="L201">
            <v>732254</v>
          </cell>
          <cell r="M201">
            <v>768866.70000000007</v>
          </cell>
          <cell r="N201">
            <v>797329.50444444397</v>
          </cell>
          <cell r="O201">
            <v>-28462.8044444439</v>
          </cell>
          <cell r="P201">
            <v>732254</v>
          </cell>
          <cell r="Q201" t="str">
            <v>YTD Annual</v>
          </cell>
          <cell r="R201" t="str">
            <v>+5%</v>
          </cell>
          <cell r="T201" t="str">
            <v>s</v>
          </cell>
          <cell r="U201">
            <v>0</v>
          </cell>
          <cell r="V201">
            <v>0</v>
          </cell>
          <cell r="W201">
            <v>0</v>
          </cell>
          <cell r="X201">
            <v>768866.70000000007</v>
          </cell>
          <cell r="Y201">
            <v>0</v>
          </cell>
        </row>
        <row r="202">
          <cell r="A202" t="str">
            <v>Adrian</v>
          </cell>
          <cell r="B202">
            <v>840</v>
          </cell>
          <cell r="C202" t="str">
            <v>Surgitech Branch</v>
          </cell>
          <cell r="D202">
            <v>594486</v>
          </cell>
          <cell r="E202">
            <v>591341</v>
          </cell>
          <cell r="F202">
            <v>-3145</v>
          </cell>
          <cell r="G202">
            <v>122709</v>
          </cell>
          <cell r="H202">
            <v>3419360</v>
          </cell>
          <cell r="I202">
            <v>3296651</v>
          </cell>
          <cell r="J202">
            <v>8062936</v>
          </cell>
          <cell r="K202" t="str">
            <v>Ra</v>
          </cell>
          <cell r="L202">
            <v>245418</v>
          </cell>
          <cell r="M202">
            <v>257688.90000000002</v>
          </cell>
          <cell r="N202">
            <v>2302.3389999999999</v>
          </cell>
          <cell r="O202">
            <v>255386.56100000002</v>
          </cell>
          <cell r="P202">
            <v>245418</v>
          </cell>
          <cell r="Q202" t="str">
            <v>YTD Annual</v>
          </cell>
          <cell r="R202" t="str">
            <v>+5%</v>
          </cell>
          <cell r="T202" t="str">
            <v>s</v>
          </cell>
          <cell r="U202">
            <v>0</v>
          </cell>
          <cell r="V202">
            <v>0</v>
          </cell>
          <cell r="W202">
            <v>0</v>
          </cell>
          <cell r="X202">
            <v>257688.90000000002</v>
          </cell>
          <cell r="Y202">
            <v>0</v>
          </cell>
        </row>
        <row r="203">
          <cell r="A203" t="str">
            <v>Adrian</v>
          </cell>
          <cell r="B203">
            <v>841</v>
          </cell>
          <cell r="C203" t="str">
            <v xml:space="preserve">HO SW New England </v>
          </cell>
          <cell r="G203">
            <v>706808</v>
          </cell>
          <cell r="K203" t="str">
            <v>Ra</v>
          </cell>
          <cell r="L203">
            <v>1413616</v>
          </cell>
          <cell r="M203">
            <v>1484296.8</v>
          </cell>
          <cell r="N203">
            <v>1807501.95781111</v>
          </cell>
          <cell r="O203">
            <v>-323205.15781110991</v>
          </cell>
          <cell r="P203">
            <v>1413616</v>
          </cell>
          <cell r="Q203" t="str">
            <v>YTD Annual</v>
          </cell>
          <cell r="R203" t="str">
            <v>+5%</v>
          </cell>
          <cell r="T203" t="str">
            <v>s</v>
          </cell>
          <cell r="U203">
            <v>0</v>
          </cell>
          <cell r="V203">
            <v>0</v>
          </cell>
          <cell r="W203">
            <v>0</v>
          </cell>
          <cell r="X203">
            <v>1484296.8</v>
          </cell>
          <cell r="Y203">
            <v>0</v>
          </cell>
        </row>
        <row r="204">
          <cell r="A204" t="str">
            <v>Adrian</v>
          </cell>
          <cell r="B204">
            <v>842</v>
          </cell>
          <cell r="C204" t="str">
            <v>HO Surgitech</v>
          </cell>
          <cell r="G204">
            <v>1789551</v>
          </cell>
          <cell r="K204" t="str">
            <v>Ra</v>
          </cell>
          <cell r="L204">
            <v>3579102</v>
          </cell>
          <cell r="M204">
            <v>3758057.1</v>
          </cell>
          <cell r="N204">
            <v>4367624.83181825</v>
          </cell>
          <cell r="O204">
            <v>-609567.73181824991</v>
          </cell>
          <cell r="P204">
            <v>3579102</v>
          </cell>
          <cell r="Q204" t="str">
            <v>YTD Annual</v>
          </cell>
          <cell r="R204" t="str">
            <v>+5%</v>
          </cell>
          <cell r="T204" t="str">
            <v>s</v>
          </cell>
          <cell r="U204">
            <v>0</v>
          </cell>
          <cell r="V204">
            <v>0</v>
          </cell>
          <cell r="W204">
            <v>0</v>
          </cell>
          <cell r="X204">
            <v>3758057.1</v>
          </cell>
          <cell r="Y204">
            <v>0</v>
          </cell>
        </row>
        <row r="205">
          <cell r="A205" t="str">
            <v>Adrian</v>
          </cell>
          <cell r="B205">
            <v>843</v>
          </cell>
          <cell r="C205" t="str">
            <v>HO North Country</v>
          </cell>
          <cell r="G205">
            <v>541117</v>
          </cell>
          <cell r="K205" t="str">
            <v>Ra</v>
          </cell>
          <cell r="L205">
            <v>1082234</v>
          </cell>
          <cell r="M205">
            <v>1136345.7</v>
          </cell>
          <cell r="N205">
            <v>1355565.94200794</v>
          </cell>
          <cell r="O205">
            <v>-219220.24200794008</v>
          </cell>
          <cell r="P205">
            <v>1082234</v>
          </cell>
          <cell r="Q205" t="str">
            <v>YTD Annual</v>
          </cell>
          <cell r="R205" t="str">
            <v>+5%</v>
          </cell>
          <cell r="T205" t="str">
            <v>s</v>
          </cell>
          <cell r="U205">
            <v>0</v>
          </cell>
          <cell r="V205">
            <v>0</v>
          </cell>
          <cell r="W205">
            <v>0</v>
          </cell>
          <cell r="X205">
            <v>1136345.7</v>
          </cell>
          <cell r="Y205">
            <v>0</v>
          </cell>
        </row>
        <row r="206">
          <cell r="A206" t="str">
            <v>Adrian</v>
          </cell>
          <cell r="B206">
            <v>845</v>
          </cell>
          <cell r="C206" t="str">
            <v>Primary Branch</v>
          </cell>
          <cell r="D206">
            <v>181104</v>
          </cell>
          <cell r="E206">
            <v>198341</v>
          </cell>
          <cell r="F206">
            <v>17237</v>
          </cell>
          <cell r="G206">
            <v>866516</v>
          </cell>
          <cell r="H206">
            <v>1172401</v>
          </cell>
          <cell r="I206">
            <v>305885</v>
          </cell>
          <cell r="J206">
            <v>2078022</v>
          </cell>
          <cell r="K206" t="str">
            <v>Ra</v>
          </cell>
          <cell r="L206">
            <v>1733032</v>
          </cell>
          <cell r="M206">
            <v>1819683.6</v>
          </cell>
          <cell r="N206">
            <v>2090709.0290992099</v>
          </cell>
          <cell r="O206">
            <v>-271025.42909920984</v>
          </cell>
          <cell r="P206">
            <v>1733032</v>
          </cell>
          <cell r="Q206" t="str">
            <v>YTD Annual</v>
          </cell>
          <cell r="R206" t="str">
            <v>+5%</v>
          </cell>
          <cell r="T206" t="str">
            <v>s</v>
          </cell>
          <cell r="U206">
            <v>0</v>
          </cell>
          <cell r="V206">
            <v>0</v>
          </cell>
          <cell r="W206">
            <v>0</v>
          </cell>
          <cell r="X206">
            <v>1819683.6</v>
          </cell>
          <cell r="Y206">
            <v>0</v>
          </cell>
        </row>
        <row r="207">
          <cell r="A207" t="str">
            <v>Adrian</v>
          </cell>
          <cell r="B207">
            <v>850</v>
          </cell>
          <cell r="C207" t="str">
            <v>New York Branch</v>
          </cell>
          <cell r="D207">
            <v>233378</v>
          </cell>
          <cell r="E207">
            <v>233775</v>
          </cell>
          <cell r="F207">
            <v>397</v>
          </cell>
          <cell r="G207">
            <v>1115434</v>
          </cell>
          <cell r="H207">
            <v>1369124</v>
          </cell>
          <cell r="I207">
            <v>253690</v>
          </cell>
          <cell r="J207">
            <v>2937522</v>
          </cell>
          <cell r="K207" t="str">
            <v>Ra</v>
          </cell>
          <cell r="L207">
            <v>2230868</v>
          </cell>
          <cell r="M207">
            <v>2342411.4</v>
          </cell>
          <cell r="N207">
            <v>2507823.5648055598</v>
          </cell>
          <cell r="O207">
            <v>-165412.16480555991</v>
          </cell>
          <cell r="P207">
            <v>2230868</v>
          </cell>
          <cell r="Q207" t="str">
            <v>YTD Annual</v>
          </cell>
          <cell r="R207" t="str">
            <v>+5%</v>
          </cell>
          <cell r="T207" t="str">
            <v>s</v>
          </cell>
          <cell r="U207">
            <v>0</v>
          </cell>
          <cell r="V207">
            <v>0</v>
          </cell>
          <cell r="W207">
            <v>0</v>
          </cell>
          <cell r="X207">
            <v>2342411.4</v>
          </cell>
          <cell r="Y207">
            <v>0</v>
          </cell>
        </row>
        <row r="208">
          <cell r="A208" t="str">
            <v>Adrian</v>
          </cell>
          <cell r="B208">
            <v>978</v>
          </cell>
          <cell r="C208" t="str">
            <v>New H/O Spine Distributors</v>
          </cell>
          <cell r="D208" t="e">
            <v>#N/A</v>
          </cell>
          <cell r="E208" t="e">
            <v>#N/A</v>
          </cell>
          <cell r="F208" t="e">
            <v>#N/A</v>
          </cell>
          <cell r="G208">
            <v>1441928</v>
          </cell>
          <cell r="H208" t="e">
            <v>#N/A</v>
          </cell>
          <cell r="I208" t="e">
            <v>#N/A</v>
          </cell>
          <cell r="K208" t="str">
            <v>Ra</v>
          </cell>
          <cell r="M208">
            <v>0</v>
          </cell>
          <cell r="N208">
            <v>54518</v>
          </cell>
          <cell r="O208">
            <v>-54518</v>
          </cell>
          <cell r="P208">
            <v>0</v>
          </cell>
          <cell r="R208" t="str">
            <v>0%</v>
          </cell>
          <cell r="T208" t="str">
            <v>s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09">
          <cell r="A209" t="str">
            <v>Adrian</v>
          </cell>
          <cell r="B209" t="str">
            <v>Amort.</v>
          </cell>
          <cell r="C209" t="str">
            <v>Instrument Amortization</v>
          </cell>
          <cell r="F209">
            <v>0</v>
          </cell>
          <cell r="G209">
            <v>1465556</v>
          </cell>
          <cell r="J209">
            <v>2937522</v>
          </cell>
          <cell r="K209" t="str">
            <v>Ra</v>
          </cell>
          <cell r="L209">
            <v>2931112</v>
          </cell>
          <cell r="M209">
            <v>3341467.6799999997</v>
          </cell>
          <cell r="N209">
            <v>0</v>
          </cell>
          <cell r="O209">
            <v>3341467.6799999997</v>
          </cell>
          <cell r="P209">
            <v>2931112</v>
          </cell>
          <cell r="Q209" t="str">
            <v>YTD Annual</v>
          </cell>
          <cell r="R209" t="str">
            <v>+14%</v>
          </cell>
          <cell r="T209" t="str">
            <v>s</v>
          </cell>
          <cell r="U209">
            <v>0</v>
          </cell>
          <cell r="V209">
            <v>0</v>
          </cell>
          <cell r="W209">
            <v>0</v>
          </cell>
          <cell r="X209">
            <v>3341467.6799999997</v>
          </cell>
          <cell r="Y209">
            <v>0</v>
          </cell>
        </row>
        <row r="210">
          <cell r="A210" t="str">
            <v>Adrian</v>
          </cell>
          <cell r="B210" t="str">
            <v>Adri-Com</v>
          </cell>
          <cell r="C210" t="str">
            <v>Adrian-Commission</v>
          </cell>
          <cell r="D210">
            <v>1202063</v>
          </cell>
          <cell r="E210">
            <v>1000490</v>
          </cell>
          <cell r="F210">
            <v>-201573</v>
          </cell>
          <cell r="G210">
            <v>6604505</v>
          </cell>
          <cell r="H210">
            <v>5905601</v>
          </cell>
          <cell r="I210">
            <v>-698904</v>
          </cell>
          <cell r="J210">
            <v>14422916</v>
          </cell>
          <cell r="K210" t="str">
            <v>Ra</v>
          </cell>
          <cell r="L210">
            <v>13209010</v>
          </cell>
          <cell r="M210">
            <v>15982902.1</v>
          </cell>
          <cell r="N210">
            <v>0</v>
          </cell>
          <cell r="O210">
            <v>15982902.1</v>
          </cell>
          <cell r="P210">
            <v>13209010</v>
          </cell>
          <cell r="Q210" t="str">
            <v>YTD Annual</v>
          </cell>
          <cell r="R210" t="str">
            <v>+21%</v>
          </cell>
          <cell r="T210" t="str">
            <v>s</v>
          </cell>
          <cell r="U210">
            <v>0</v>
          </cell>
          <cell r="V210">
            <v>0</v>
          </cell>
          <cell r="W210">
            <v>0</v>
          </cell>
          <cell r="X210">
            <v>15982902.1</v>
          </cell>
          <cell r="Y210">
            <v>0</v>
          </cell>
        </row>
        <row r="211">
          <cell r="A211" t="str">
            <v>Adrian Total</v>
          </cell>
          <cell r="D211" t="e">
            <v>#N/A</v>
          </cell>
          <cell r="E211" t="e">
            <v>#N/A</v>
          </cell>
          <cell r="F211" t="e">
            <v>#N/A</v>
          </cell>
          <cell r="G211">
            <v>15020251</v>
          </cell>
          <cell r="H211" t="e">
            <v>#N/A</v>
          </cell>
          <cell r="I211" t="e">
            <v>#N/A</v>
          </cell>
          <cell r="J211">
            <v>30636269</v>
          </cell>
          <cell r="L211">
            <v>27156646</v>
          </cell>
          <cell r="M211">
            <v>30891719.98</v>
          </cell>
          <cell r="N211">
            <v>12983375.168986514</v>
          </cell>
          <cell r="O211">
            <v>17908344.811013486</v>
          </cell>
          <cell r="U211">
            <v>0</v>
          </cell>
          <cell r="V211">
            <v>0</v>
          </cell>
          <cell r="W211">
            <v>0</v>
          </cell>
          <cell r="X211">
            <v>30891719.98</v>
          </cell>
          <cell r="Y211">
            <v>0</v>
          </cell>
        </row>
        <row r="212">
          <cell r="A212" t="str">
            <v>Brandt</v>
          </cell>
          <cell r="B212">
            <v>580</v>
          </cell>
          <cell r="C212" t="str">
            <v>Field Sales-Spine</v>
          </cell>
          <cell r="D212">
            <v>91145</v>
          </cell>
          <cell r="E212">
            <v>165715</v>
          </cell>
          <cell r="F212">
            <v>74570</v>
          </cell>
          <cell r="G212">
            <v>28890</v>
          </cell>
          <cell r="H212">
            <v>994976</v>
          </cell>
          <cell r="I212">
            <v>966086</v>
          </cell>
          <cell r="K212" t="str">
            <v>Ra</v>
          </cell>
          <cell r="L212">
            <v>57780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 t="str">
            <v>0%</v>
          </cell>
          <cell r="T212" t="str">
            <v>s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</row>
        <row r="213">
          <cell r="A213" t="str">
            <v>Brandt</v>
          </cell>
          <cell r="B213" t="str">
            <v>Bran-Com</v>
          </cell>
          <cell r="C213" t="str">
            <v>Brandt-Commission</v>
          </cell>
          <cell r="D213">
            <v>98156</v>
          </cell>
          <cell r="F213">
            <v>-98156</v>
          </cell>
          <cell r="G213">
            <v>0</v>
          </cell>
          <cell r="I213">
            <v>0</v>
          </cell>
          <cell r="K213" t="str">
            <v>Ra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 t="str">
            <v>YTD Annual</v>
          </cell>
          <cell r="R213" t="str">
            <v>+21%</v>
          </cell>
          <cell r="T213" t="str">
            <v>s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</row>
        <row r="214">
          <cell r="A214" t="str">
            <v>Brandt Total</v>
          </cell>
          <cell r="D214">
            <v>189301</v>
          </cell>
          <cell r="E214">
            <v>165715</v>
          </cell>
          <cell r="F214">
            <v>-23586</v>
          </cell>
          <cell r="G214">
            <v>28890</v>
          </cell>
          <cell r="H214">
            <v>994976</v>
          </cell>
          <cell r="I214">
            <v>966086</v>
          </cell>
          <cell r="J214">
            <v>0</v>
          </cell>
          <cell r="L214">
            <v>57780</v>
          </cell>
          <cell r="M214">
            <v>0</v>
          </cell>
          <cell r="N214">
            <v>0</v>
          </cell>
          <cell r="O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</row>
        <row r="215">
          <cell r="A215" t="str">
            <v>Edgerton</v>
          </cell>
          <cell r="B215">
            <v>560</v>
          </cell>
          <cell r="C215" t="str">
            <v>Sales Education</v>
          </cell>
          <cell r="D215">
            <v>244437</v>
          </cell>
          <cell r="E215">
            <v>300080</v>
          </cell>
          <cell r="F215">
            <v>55643</v>
          </cell>
          <cell r="G215">
            <v>1922130</v>
          </cell>
          <cell r="H215">
            <v>1750568</v>
          </cell>
          <cell r="I215">
            <v>-171562</v>
          </cell>
          <cell r="J215">
            <v>3010093</v>
          </cell>
          <cell r="K215" t="str">
            <v>Ra</v>
          </cell>
          <cell r="L215">
            <v>3844260</v>
          </cell>
          <cell r="M215">
            <v>4113358.2</v>
          </cell>
          <cell r="N215">
            <v>3585737.95958333</v>
          </cell>
          <cell r="O215">
            <v>527620.24041667022</v>
          </cell>
          <cell r="P215">
            <v>3844260</v>
          </cell>
          <cell r="Q215" t="str">
            <v>YTD Annual</v>
          </cell>
          <cell r="R215" t="str">
            <v>+7%</v>
          </cell>
          <cell r="T215" t="str">
            <v>s</v>
          </cell>
          <cell r="U215">
            <v>0</v>
          </cell>
          <cell r="V215">
            <v>0</v>
          </cell>
          <cell r="W215">
            <v>0</v>
          </cell>
          <cell r="X215">
            <v>4113358.2</v>
          </cell>
          <cell r="Y215">
            <v>0</v>
          </cell>
        </row>
        <row r="216">
          <cell r="A216" t="str">
            <v>Edgerton</v>
          </cell>
          <cell r="B216">
            <v>561</v>
          </cell>
          <cell r="C216" t="str">
            <v>Resident Education</v>
          </cell>
          <cell r="D216" t="e">
            <v>#N/A</v>
          </cell>
          <cell r="E216" t="e">
            <v>#N/A</v>
          </cell>
          <cell r="F216" t="e">
            <v>#N/A</v>
          </cell>
          <cell r="G216">
            <v>1922130</v>
          </cell>
          <cell r="H216" t="e">
            <v>#N/A</v>
          </cell>
          <cell r="I216" t="e">
            <v>#N/A</v>
          </cell>
          <cell r="K216" t="str">
            <v>Ra</v>
          </cell>
          <cell r="M216">
            <v>0</v>
          </cell>
          <cell r="N216">
            <v>532800</v>
          </cell>
          <cell r="O216">
            <v>-532800</v>
          </cell>
          <cell r="P216">
            <v>0</v>
          </cell>
          <cell r="R216" t="str">
            <v>0%</v>
          </cell>
          <cell r="T216" t="str">
            <v>s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</row>
        <row r="217">
          <cell r="A217" t="str">
            <v>Edgerton Total</v>
          </cell>
          <cell r="D217" t="e">
            <v>#N/A</v>
          </cell>
          <cell r="E217" t="e">
            <v>#N/A</v>
          </cell>
          <cell r="F217">
            <v>55643</v>
          </cell>
          <cell r="G217">
            <v>3844260</v>
          </cell>
          <cell r="H217" t="e">
            <v>#N/A</v>
          </cell>
          <cell r="I217" t="e">
            <v>#N/A</v>
          </cell>
          <cell r="J217">
            <v>3010093</v>
          </cell>
          <cell r="L217">
            <v>3844260</v>
          </cell>
          <cell r="M217">
            <v>4113358.2</v>
          </cell>
          <cell r="N217">
            <v>4118537.95958333</v>
          </cell>
          <cell r="O217">
            <v>-5179.7595833297819</v>
          </cell>
          <cell r="U217">
            <v>0</v>
          </cell>
          <cell r="V217">
            <v>0</v>
          </cell>
          <cell r="W217">
            <v>0</v>
          </cell>
          <cell r="X217">
            <v>4113358.2</v>
          </cell>
          <cell r="Y217">
            <v>0</v>
          </cell>
        </row>
        <row r="218">
          <cell r="A218" t="str">
            <v>Graveline</v>
          </cell>
          <cell r="B218">
            <v>501</v>
          </cell>
          <cell r="C218" t="str">
            <v>US Spine Sales</v>
          </cell>
          <cell r="D218">
            <v>16147</v>
          </cell>
          <cell r="E218">
            <v>14243</v>
          </cell>
          <cell r="F218">
            <v>-1904</v>
          </cell>
          <cell r="G218">
            <v>1011423</v>
          </cell>
          <cell r="H218">
            <v>85458</v>
          </cell>
          <cell r="I218">
            <v>-925965</v>
          </cell>
          <cell r="J218">
            <v>1329373</v>
          </cell>
          <cell r="K218" t="str">
            <v>Ra</v>
          </cell>
          <cell r="L218">
            <v>2022846</v>
          </cell>
          <cell r="M218">
            <v>2164445.2200000002</v>
          </cell>
          <cell r="N218">
            <v>2446569.2805277798</v>
          </cell>
          <cell r="O218">
            <v>-282124.06052777963</v>
          </cell>
          <cell r="P218">
            <v>2022846</v>
          </cell>
          <cell r="Q218" t="str">
            <v>YTD Annual</v>
          </cell>
          <cell r="R218" t="str">
            <v>+7%</v>
          </cell>
          <cell r="T218" t="str">
            <v>s</v>
          </cell>
          <cell r="U218">
            <v>0</v>
          </cell>
          <cell r="V218">
            <v>0</v>
          </cell>
          <cell r="W218">
            <v>0</v>
          </cell>
          <cell r="X218">
            <v>2164445.2200000002</v>
          </cell>
          <cell r="Y218">
            <v>0</v>
          </cell>
        </row>
        <row r="219">
          <cell r="A219" t="str">
            <v>Graveline</v>
          </cell>
          <cell r="B219">
            <v>502</v>
          </cell>
          <cell r="C219" t="str">
            <v>Eastern Spine</v>
          </cell>
          <cell r="D219">
            <v>8185</v>
          </cell>
          <cell r="E219">
            <v>0</v>
          </cell>
          <cell r="F219">
            <v>-8185</v>
          </cell>
          <cell r="G219">
            <v>166677</v>
          </cell>
          <cell r="H219">
            <v>0</v>
          </cell>
          <cell r="I219">
            <v>-166677</v>
          </cell>
          <cell r="J219">
            <v>165819</v>
          </cell>
          <cell r="K219" t="str">
            <v>Ra</v>
          </cell>
          <cell r="L219">
            <v>333354</v>
          </cell>
          <cell r="M219">
            <v>356688.78</v>
          </cell>
          <cell r="N219">
            <v>209816.878095238</v>
          </cell>
          <cell r="O219">
            <v>146871.90190476202</v>
          </cell>
          <cell r="P219">
            <v>333354</v>
          </cell>
          <cell r="Q219" t="str">
            <v>YTD Annual</v>
          </cell>
          <cell r="R219" t="str">
            <v>+7%</v>
          </cell>
          <cell r="T219" t="str">
            <v>s</v>
          </cell>
          <cell r="U219">
            <v>0</v>
          </cell>
          <cell r="V219">
            <v>0</v>
          </cell>
          <cell r="W219">
            <v>0</v>
          </cell>
          <cell r="X219">
            <v>356688.78</v>
          </cell>
          <cell r="Y219">
            <v>0</v>
          </cell>
        </row>
        <row r="220">
          <cell r="A220" t="str">
            <v>Graveline</v>
          </cell>
          <cell r="B220">
            <v>503</v>
          </cell>
          <cell r="C220" t="str">
            <v>Central Spine</v>
          </cell>
          <cell r="D220">
            <v>8448</v>
          </cell>
          <cell r="E220">
            <v>0</v>
          </cell>
          <cell r="F220">
            <v>-8448</v>
          </cell>
          <cell r="G220">
            <v>45534</v>
          </cell>
          <cell r="H220">
            <v>0</v>
          </cell>
          <cell r="I220">
            <v>-45534</v>
          </cell>
          <cell r="J220">
            <v>133948</v>
          </cell>
          <cell r="K220" t="str">
            <v>Ra</v>
          </cell>
          <cell r="L220">
            <v>91068</v>
          </cell>
          <cell r="M220">
            <v>97442.760000000009</v>
          </cell>
          <cell r="N220">
            <v>167999.84</v>
          </cell>
          <cell r="O220">
            <v>-70557.079999999987</v>
          </cell>
          <cell r="P220">
            <v>91068</v>
          </cell>
          <cell r="Q220" t="str">
            <v>YTD Annual</v>
          </cell>
          <cell r="R220" t="str">
            <v>+7%</v>
          </cell>
          <cell r="T220" t="str">
            <v>s</v>
          </cell>
          <cell r="U220">
            <v>0</v>
          </cell>
          <cell r="V220">
            <v>0</v>
          </cell>
          <cell r="W220">
            <v>0</v>
          </cell>
          <cell r="X220">
            <v>97442.760000000009</v>
          </cell>
          <cell r="Y220">
            <v>0</v>
          </cell>
        </row>
        <row r="221">
          <cell r="A221" t="str">
            <v>Graveline</v>
          </cell>
          <cell r="B221">
            <v>504</v>
          </cell>
          <cell r="C221" t="str">
            <v>Western Spine</v>
          </cell>
          <cell r="D221">
            <v>9310</v>
          </cell>
          <cell r="E221">
            <v>0</v>
          </cell>
          <cell r="F221">
            <v>-9310</v>
          </cell>
          <cell r="G221">
            <v>113137</v>
          </cell>
          <cell r="H221">
            <v>0</v>
          </cell>
          <cell r="I221">
            <v>-113137</v>
          </cell>
          <cell r="J221">
            <v>206348</v>
          </cell>
          <cell r="K221" t="str">
            <v>Ra</v>
          </cell>
          <cell r="L221">
            <v>226274</v>
          </cell>
          <cell r="M221">
            <v>242113.18000000002</v>
          </cell>
          <cell r="N221">
            <v>275036.97380952397</v>
          </cell>
          <cell r="O221">
            <v>-32923.793809523951</v>
          </cell>
          <cell r="P221">
            <v>226274</v>
          </cell>
          <cell r="Q221" t="str">
            <v>YTD Annual</v>
          </cell>
          <cell r="R221" t="str">
            <v>+7%</v>
          </cell>
          <cell r="T221" t="str">
            <v>s</v>
          </cell>
          <cell r="U221">
            <v>0</v>
          </cell>
          <cell r="V221">
            <v>0</v>
          </cell>
          <cell r="W221">
            <v>0</v>
          </cell>
          <cell r="X221">
            <v>242113.18000000002</v>
          </cell>
          <cell r="Y221">
            <v>0</v>
          </cell>
        </row>
        <row r="222">
          <cell r="A222" t="str">
            <v>Graveline</v>
          </cell>
          <cell r="B222">
            <v>505</v>
          </cell>
          <cell r="C222" t="str">
            <v>Pacific Spine</v>
          </cell>
          <cell r="D222">
            <v>10716</v>
          </cell>
          <cell r="E222">
            <v>0</v>
          </cell>
          <cell r="F222">
            <v>-10716</v>
          </cell>
          <cell r="G222">
            <v>103419</v>
          </cell>
          <cell r="H222">
            <v>0</v>
          </cell>
          <cell r="I222">
            <v>-103419</v>
          </cell>
          <cell r="J222">
            <v>147442</v>
          </cell>
          <cell r="K222" t="str">
            <v>Ra</v>
          </cell>
          <cell r="L222">
            <v>206838</v>
          </cell>
          <cell r="M222">
            <v>221316.66</v>
          </cell>
          <cell r="N222">
            <v>178542.68</v>
          </cell>
          <cell r="O222">
            <v>42773.98000000001</v>
          </cell>
          <cell r="P222">
            <v>206838</v>
          </cell>
          <cell r="Q222" t="str">
            <v>YTD Annual</v>
          </cell>
          <cell r="R222" t="str">
            <v>+7%</v>
          </cell>
          <cell r="T222" t="str">
            <v>s</v>
          </cell>
          <cell r="U222">
            <v>0</v>
          </cell>
          <cell r="V222">
            <v>0</v>
          </cell>
          <cell r="W222">
            <v>0</v>
          </cell>
          <cell r="X222">
            <v>221316.66</v>
          </cell>
          <cell r="Y222">
            <v>0</v>
          </cell>
        </row>
        <row r="223">
          <cell r="A223" t="str">
            <v>Graveline</v>
          </cell>
          <cell r="B223">
            <v>506</v>
          </cell>
          <cell r="C223" t="str">
            <v>Great Lakes Spine</v>
          </cell>
          <cell r="D223">
            <v>24925</v>
          </cell>
          <cell r="E223">
            <v>0</v>
          </cell>
          <cell r="F223">
            <v>-24925</v>
          </cell>
          <cell r="G223">
            <v>77052</v>
          </cell>
          <cell r="H223">
            <v>0</v>
          </cell>
          <cell r="I223">
            <v>-77052</v>
          </cell>
          <cell r="J223">
            <v>134492</v>
          </cell>
          <cell r="K223" t="str">
            <v>Ra</v>
          </cell>
          <cell r="L223">
            <v>154104</v>
          </cell>
          <cell r="M223">
            <v>164891.28</v>
          </cell>
          <cell r="N223">
            <v>155999.66666666701</v>
          </cell>
          <cell r="O223">
            <v>8891.6133333329926</v>
          </cell>
          <cell r="P223">
            <v>154104</v>
          </cell>
          <cell r="Q223" t="str">
            <v>YTD Annual</v>
          </cell>
          <cell r="R223" t="str">
            <v>+7%</v>
          </cell>
          <cell r="T223" t="str">
            <v>s</v>
          </cell>
          <cell r="U223">
            <v>0</v>
          </cell>
          <cell r="V223">
            <v>0</v>
          </cell>
          <cell r="W223">
            <v>0</v>
          </cell>
          <cell r="X223">
            <v>164891.28</v>
          </cell>
          <cell r="Y223">
            <v>0</v>
          </cell>
        </row>
        <row r="224">
          <cell r="A224" t="str">
            <v>Graveline</v>
          </cell>
          <cell r="B224">
            <v>507</v>
          </cell>
          <cell r="C224" t="str">
            <v>Northeast Spine</v>
          </cell>
          <cell r="D224">
            <v>11488</v>
          </cell>
          <cell r="E224">
            <v>0</v>
          </cell>
          <cell r="F224">
            <v>-11488</v>
          </cell>
          <cell r="G224">
            <v>50658</v>
          </cell>
          <cell r="H224">
            <v>0</v>
          </cell>
          <cell r="I224">
            <v>-50658</v>
          </cell>
          <cell r="J224">
            <v>99865</v>
          </cell>
          <cell r="K224" t="str">
            <v>Ra</v>
          </cell>
          <cell r="L224">
            <v>101316</v>
          </cell>
          <cell r="M224">
            <v>108408.12000000001</v>
          </cell>
          <cell r="N224">
            <v>187704</v>
          </cell>
          <cell r="O224">
            <v>-79295.87999999999</v>
          </cell>
          <cell r="P224">
            <v>101316</v>
          </cell>
          <cell r="Q224" t="str">
            <v>YTD Annual</v>
          </cell>
          <cell r="R224" t="str">
            <v>+7%</v>
          </cell>
          <cell r="T224" t="str">
            <v>s</v>
          </cell>
          <cell r="U224">
            <v>0</v>
          </cell>
          <cell r="V224">
            <v>0</v>
          </cell>
          <cell r="W224">
            <v>0</v>
          </cell>
          <cell r="X224">
            <v>108408.12000000001</v>
          </cell>
          <cell r="Y224">
            <v>0</v>
          </cell>
        </row>
        <row r="225">
          <cell r="A225" t="str">
            <v>Graveline</v>
          </cell>
          <cell r="B225">
            <v>508</v>
          </cell>
          <cell r="C225" t="str">
            <v>West 1 Area - Spine</v>
          </cell>
          <cell r="G225">
            <v>47441</v>
          </cell>
          <cell r="J225">
            <v>142244</v>
          </cell>
          <cell r="K225" t="str">
            <v>Ra</v>
          </cell>
          <cell r="L225">
            <v>94882</v>
          </cell>
          <cell r="M225">
            <v>101523.74</v>
          </cell>
          <cell r="N225">
            <v>162000</v>
          </cell>
          <cell r="O225">
            <v>-60476.259999999995</v>
          </cell>
          <cell r="P225">
            <v>94882</v>
          </cell>
          <cell r="Q225" t="str">
            <v>YTD Annual</v>
          </cell>
          <cell r="R225" t="str">
            <v>+7%</v>
          </cell>
          <cell r="T225" t="str">
            <v>s</v>
          </cell>
          <cell r="U225">
            <v>0</v>
          </cell>
          <cell r="V225">
            <v>0</v>
          </cell>
          <cell r="W225">
            <v>0</v>
          </cell>
          <cell r="X225">
            <v>101523.74</v>
          </cell>
          <cell r="Y225">
            <v>0</v>
          </cell>
        </row>
        <row r="226">
          <cell r="A226" t="str">
            <v>Graveline</v>
          </cell>
          <cell r="B226">
            <v>509</v>
          </cell>
          <cell r="C226" t="str">
            <v>West 2 Area - Spine</v>
          </cell>
          <cell r="G226">
            <v>20296</v>
          </cell>
          <cell r="J226">
            <v>142244</v>
          </cell>
          <cell r="K226" t="str">
            <v>Ra</v>
          </cell>
          <cell r="L226">
            <v>40592</v>
          </cell>
          <cell r="M226">
            <v>43433.440000000002</v>
          </cell>
          <cell r="N226">
            <v>156000.07999999999</v>
          </cell>
          <cell r="O226">
            <v>-112566.63999999998</v>
          </cell>
          <cell r="P226">
            <v>40592</v>
          </cell>
          <cell r="Q226" t="str">
            <v>YTD Annual</v>
          </cell>
          <cell r="R226" t="str">
            <v>+7%</v>
          </cell>
          <cell r="T226" t="str">
            <v>s</v>
          </cell>
          <cell r="U226">
            <v>0</v>
          </cell>
          <cell r="V226">
            <v>0</v>
          </cell>
          <cell r="W226">
            <v>0</v>
          </cell>
          <cell r="X226">
            <v>43433.440000000002</v>
          </cell>
          <cell r="Y226">
            <v>0</v>
          </cell>
        </row>
        <row r="227">
          <cell r="A227" t="str">
            <v xml:space="preserve">Graveline </v>
          </cell>
          <cell r="B227">
            <v>521</v>
          </cell>
          <cell r="C227" t="str">
            <v>Northern California SP</v>
          </cell>
          <cell r="G227">
            <v>24956</v>
          </cell>
          <cell r="K227" t="str">
            <v>Ra</v>
          </cell>
          <cell r="L227">
            <v>49912</v>
          </cell>
          <cell r="M227">
            <v>53405.840000000004</v>
          </cell>
          <cell r="N227">
            <v>60000</v>
          </cell>
          <cell r="O227">
            <v>-6594.1599999999962</v>
          </cell>
          <cell r="P227">
            <v>49912</v>
          </cell>
          <cell r="Q227" t="str">
            <v>YTD Annual</v>
          </cell>
          <cell r="R227" t="str">
            <v>+7%</v>
          </cell>
          <cell r="T227" t="str">
            <v>s</v>
          </cell>
          <cell r="U227">
            <v>0</v>
          </cell>
          <cell r="V227">
            <v>0</v>
          </cell>
          <cell r="W227">
            <v>0</v>
          </cell>
          <cell r="X227">
            <v>53405.840000000004</v>
          </cell>
          <cell r="Y227">
            <v>0</v>
          </cell>
        </row>
        <row r="228">
          <cell r="A228" t="str">
            <v xml:space="preserve">Graveline </v>
          </cell>
          <cell r="B228">
            <v>523</v>
          </cell>
          <cell r="C228" t="str">
            <v>Eastern US Spine</v>
          </cell>
          <cell r="G228">
            <v>24956</v>
          </cell>
          <cell r="K228" t="str">
            <v>Ra</v>
          </cell>
          <cell r="M228">
            <v>0</v>
          </cell>
          <cell r="N228">
            <v>160800.35</v>
          </cell>
          <cell r="O228">
            <v>-160800.35</v>
          </cell>
          <cell r="P228">
            <v>0</v>
          </cell>
          <cell r="R228" t="str">
            <v>0%</v>
          </cell>
          <cell r="T228" t="str">
            <v>s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</row>
        <row r="229">
          <cell r="A229" t="str">
            <v xml:space="preserve">Graveline </v>
          </cell>
          <cell r="B229">
            <v>525</v>
          </cell>
          <cell r="C229" t="str">
            <v>Western US Spine</v>
          </cell>
          <cell r="G229">
            <v>24956</v>
          </cell>
          <cell r="K229" t="str">
            <v>Ra</v>
          </cell>
          <cell r="M229">
            <v>0</v>
          </cell>
          <cell r="N229">
            <v>155970</v>
          </cell>
          <cell r="O229">
            <v>-155970</v>
          </cell>
          <cell r="P229">
            <v>0</v>
          </cell>
          <cell r="R229" t="str">
            <v>0%</v>
          </cell>
          <cell r="T229" t="str">
            <v>s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A230" t="str">
            <v xml:space="preserve">Graveline </v>
          </cell>
          <cell r="B230">
            <v>527</v>
          </cell>
          <cell r="C230" t="str">
            <v>SDI</v>
          </cell>
          <cell r="G230">
            <v>24956</v>
          </cell>
          <cell r="K230" t="str">
            <v>Ra</v>
          </cell>
          <cell r="M230">
            <v>0</v>
          </cell>
          <cell r="N230">
            <v>11700000</v>
          </cell>
          <cell r="O230">
            <v>-11700000</v>
          </cell>
          <cell r="P230">
            <v>0</v>
          </cell>
          <cell r="R230" t="str">
            <v>0%</v>
          </cell>
          <cell r="T230" t="str">
            <v>s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</row>
        <row r="231">
          <cell r="A231" t="str">
            <v xml:space="preserve">Graveline </v>
          </cell>
          <cell r="B231">
            <v>528</v>
          </cell>
          <cell r="C231" t="str">
            <v>NJ/PA Spine</v>
          </cell>
          <cell r="G231">
            <v>24956</v>
          </cell>
          <cell r="K231" t="str">
            <v>Ra</v>
          </cell>
          <cell r="M231">
            <v>0</v>
          </cell>
          <cell r="N231">
            <v>60000</v>
          </cell>
          <cell r="O231">
            <v>-60000</v>
          </cell>
          <cell r="P231">
            <v>0</v>
          </cell>
          <cell r="R231" t="str">
            <v>0%</v>
          </cell>
          <cell r="T231" t="str">
            <v>s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</row>
        <row r="232">
          <cell r="A232" t="str">
            <v xml:space="preserve">Graveline </v>
          </cell>
          <cell r="B232">
            <v>531</v>
          </cell>
          <cell r="C232" t="str">
            <v>Florida Spine</v>
          </cell>
          <cell r="G232">
            <v>24956</v>
          </cell>
          <cell r="K232" t="str">
            <v>Ra</v>
          </cell>
          <cell r="M232">
            <v>0</v>
          </cell>
          <cell r="N232">
            <v>60280</v>
          </cell>
          <cell r="O232">
            <v>-60280</v>
          </cell>
          <cell r="P232">
            <v>0</v>
          </cell>
          <cell r="R232" t="str">
            <v>0%</v>
          </cell>
          <cell r="T232" t="str">
            <v>s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A233" t="str">
            <v xml:space="preserve">Graveline </v>
          </cell>
          <cell r="B233" t="str">
            <v>Grav-Com</v>
          </cell>
          <cell r="C233" t="str">
            <v>Spine Selling Comm</v>
          </cell>
          <cell r="G233">
            <v>744962</v>
          </cell>
          <cell r="J233">
            <v>1646227</v>
          </cell>
          <cell r="K233" t="str">
            <v>Ra</v>
          </cell>
          <cell r="L233">
            <v>1489924</v>
          </cell>
          <cell r="M233">
            <v>1802808.04</v>
          </cell>
          <cell r="N233">
            <v>0</v>
          </cell>
          <cell r="O233">
            <v>1802808.04</v>
          </cell>
          <cell r="P233">
            <v>1489924</v>
          </cell>
          <cell r="Q233" t="str">
            <v>YTD Annual</v>
          </cell>
          <cell r="R233" t="str">
            <v>+21%</v>
          </cell>
          <cell r="T233" t="str">
            <v>s</v>
          </cell>
          <cell r="U233">
            <v>0</v>
          </cell>
          <cell r="V233">
            <v>0</v>
          </cell>
          <cell r="W233">
            <v>0</v>
          </cell>
          <cell r="X233">
            <v>1802808.04</v>
          </cell>
          <cell r="Y233">
            <v>0</v>
          </cell>
        </row>
        <row r="234">
          <cell r="A234" t="str">
            <v>Graveline Total</v>
          </cell>
          <cell r="D234">
            <v>89219</v>
          </cell>
          <cell r="E234">
            <v>14243</v>
          </cell>
          <cell r="F234">
            <v>-74976</v>
          </cell>
          <cell r="G234">
            <v>2530335</v>
          </cell>
          <cell r="H234">
            <v>85458</v>
          </cell>
          <cell r="I234">
            <v>-1482442</v>
          </cell>
          <cell r="J234">
            <v>4148002</v>
          </cell>
          <cell r="L234">
            <v>4811110</v>
          </cell>
          <cell r="M234">
            <v>5356477.0600000005</v>
          </cell>
          <cell r="N234">
            <v>16136719.74909921</v>
          </cell>
          <cell r="O234">
            <v>-10780242.689099208</v>
          </cell>
          <cell r="U234">
            <v>0</v>
          </cell>
          <cell r="V234">
            <v>0</v>
          </cell>
          <cell r="W234">
            <v>0</v>
          </cell>
          <cell r="X234">
            <v>5356477.0600000005</v>
          </cell>
          <cell r="Y234">
            <v>0</v>
          </cell>
        </row>
        <row r="235">
          <cell r="A235" t="str">
            <v>Hoffman</v>
          </cell>
          <cell r="B235">
            <v>526</v>
          </cell>
          <cell r="C235" t="str">
            <v>West Area</v>
          </cell>
          <cell r="D235">
            <v>16137</v>
          </cell>
          <cell r="E235">
            <v>14827</v>
          </cell>
          <cell r="F235">
            <v>-1310</v>
          </cell>
          <cell r="G235">
            <v>87305</v>
          </cell>
          <cell r="H235">
            <v>88962</v>
          </cell>
          <cell r="I235">
            <v>1657</v>
          </cell>
          <cell r="J235">
            <v>243348</v>
          </cell>
          <cell r="K235" t="str">
            <v>Ra</v>
          </cell>
          <cell r="L235">
            <v>174610</v>
          </cell>
          <cell r="M235">
            <v>183340.5</v>
          </cell>
          <cell r="N235">
            <v>234695.24</v>
          </cell>
          <cell r="O235">
            <v>-51354.739999999991</v>
          </cell>
          <cell r="P235">
            <v>174610</v>
          </cell>
          <cell r="Q235" t="str">
            <v>YTD Annual</v>
          </cell>
          <cell r="R235" t="str">
            <v>+5%</v>
          </cell>
          <cell r="T235" t="str">
            <v>s</v>
          </cell>
          <cell r="U235">
            <v>0</v>
          </cell>
          <cell r="V235">
            <v>0</v>
          </cell>
          <cell r="W235">
            <v>0</v>
          </cell>
          <cell r="X235">
            <v>183340.5</v>
          </cell>
          <cell r="Y235">
            <v>0</v>
          </cell>
        </row>
        <row r="236">
          <cell r="A236" t="str">
            <v>Hoffman</v>
          </cell>
          <cell r="B236">
            <v>705</v>
          </cell>
          <cell r="C236" t="str">
            <v>Summit Surgical Branch</v>
          </cell>
          <cell r="D236">
            <v>188898</v>
          </cell>
          <cell r="E236">
            <v>173100</v>
          </cell>
          <cell r="F236">
            <v>-15798</v>
          </cell>
          <cell r="G236">
            <v>1172240</v>
          </cell>
          <cell r="H236">
            <v>1008667</v>
          </cell>
          <cell r="I236">
            <v>-163573</v>
          </cell>
          <cell r="J236">
            <v>2701583</v>
          </cell>
          <cell r="K236" t="str">
            <v>Ra</v>
          </cell>
          <cell r="L236">
            <v>2344480</v>
          </cell>
          <cell r="M236">
            <v>2461704</v>
          </cell>
          <cell r="N236">
            <v>3111560.6365</v>
          </cell>
          <cell r="O236">
            <v>-649856.63650000002</v>
          </cell>
          <cell r="P236">
            <v>2344480</v>
          </cell>
          <cell r="Q236" t="str">
            <v>YTD Annual</v>
          </cell>
          <cell r="R236" t="str">
            <v>+5%</v>
          </cell>
          <cell r="T236" t="str">
            <v>s</v>
          </cell>
          <cell r="U236">
            <v>0</v>
          </cell>
          <cell r="V236">
            <v>0</v>
          </cell>
          <cell r="W236">
            <v>0</v>
          </cell>
          <cell r="X236">
            <v>2461704</v>
          </cell>
          <cell r="Y236">
            <v>0</v>
          </cell>
        </row>
        <row r="237">
          <cell r="A237" t="str">
            <v>Hoffman</v>
          </cell>
          <cell r="B237">
            <v>730</v>
          </cell>
          <cell r="C237" t="str">
            <v>Inactive Arizona</v>
          </cell>
          <cell r="D237">
            <v>0</v>
          </cell>
          <cell r="E237">
            <v>25071</v>
          </cell>
          <cell r="F237">
            <v>25071</v>
          </cell>
          <cell r="G237">
            <v>1448044</v>
          </cell>
          <cell r="H237">
            <v>150426</v>
          </cell>
          <cell r="I237">
            <v>-1297618</v>
          </cell>
          <cell r="K237" t="str">
            <v>Ra</v>
          </cell>
          <cell r="M237">
            <v>0</v>
          </cell>
          <cell r="N237">
            <v>4219.32</v>
          </cell>
          <cell r="O237">
            <v>-4219.32</v>
          </cell>
          <cell r="P237">
            <v>0</v>
          </cell>
          <cell r="R237" t="str">
            <v>0%</v>
          </cell>
          <cell r="T237" t="str">
            <v>s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A238" t="str">
            <v>Hoffman</v>
          </cell>
          <cell r="B238">
            <v>742</v>
          </cell>
          <cell r="C238" t="str">
            <v>Arizona Branch</v>
          </cell>
          <cell r="D238">
            <v>138591</v>
          </cell>
          <cell r="E238">
            <v>126760</v>
          </cell>
          <cell r="F238">
            <v>-11831</v>
          </cell>
          <cell r="G238">
            <v>928926</v>
          </cell>
          <cell r="H238">
            <v>751025</v>
          </cell>
          <cell r="I238">
            <v>-177901</v>
          </cell>
          <cell r="J238">
            <v>1969219</v>
          </cell>
          <cell r="K238" t="str">
            <v>Ra</v>
          </cell>
          <cell r="L238">
            <v>1857852</v>
          </cell>
          <cell r="M238">
            <v>1950744.6</v>
          </cell>
          <cell r="N238">
            <v>2237734.4988174601</v>
          </cell>
          <cell r="O238">
            <v>-286989.89881746005</v>
          </cell>
          <cell r="P238">
            <v>1857852</v>
          </cell>
          <cell r="Q238" t="str">
            <v>YTD Annual</v>
          </cell>
          <cell r="R238" t="str">
            <v>+5%</v>
          </cell>
          <cell r="T238" t="str">
            <v>s</v>
          </cell>
          <cell r="U238">
            <v>0</v>
          </cell>
          <cell r="V238">
            <v>0</v>
          </cell>
          <cell r="W238">
            <v>0</v>
          </cell>
          <cell r="X238">
            <v>1950744.6</v>
          </cell>
          <cell r="Y238">
            <v>0</v>
          </cell>
        </row>
        <row r="239">
          <cell r="A239" t="str">
            <v>Hoffman</v>
          </cell>
          <cell r="B239">
            <v>744</v>
          </cell>
          <cell r="C239" t="str">
            <v>Utah Mt States Branch</v>
          </cell>
          <cell r="D239">
            <v>113808</v>
          </cell>
          <cell r="E239">
            <v>94575</v>
          </cell>
          <cell r="F239">
            <v>-19233</v>
          </cell>
          <cell r="G239">
            <v>615501</v>
          </cell>
          <cell r="H239">
            <v>561645</v>
          </cell>
          <cell r="I239">
            <v>-53856</v>
          </cell>
          <cell r="J239">
            <v>1631230</v>
          </cell>
          <cell r="K239" t="str">
            <v>Ra</v>
          </cell>
          <cell r="L239">
            <v>1231002</v>
          </cell>
          <cell r="M239">
            <v>1292552.1000000001</v>
          </cell>
          <cell r="N239">
            <v>1351025.6993253999</v>
          </cell>
          <cell r="O239">
            <v>-58473.599325399846</v>
          </cell>
          <cell r="P239">
            <v>1231002</v>
          </cell>
          <cell r="Q239" t="str">
            <v>YTD Annual</v>
          </cell>
          <cell r="R239" t="str">
            <v>+5%</v>
          </cell>
          <cell r="T239" t="str">
            <v>s</v>
          </cell>
          <cell r="U239">
            <v>0</v>
          </cell>
          <cell r="V239">
            <v>0</v>
          </cell>
          <cell r="W239">
            <v>0</v>
          </cell>
          <cell r="X239">
            <v>1292552.1000000001</v>
          </cell>
          <cell r="Y239">
            <v>0</v>
          </cell>
        </row>
        <row r="240">
          <cell r="A240" t="str">
            <v>Hoffman</v>
          </cell>
          <cell r="B240">
            <v>750</v>
          </cell>
          <cell r="C240" t="str">
            <v>Pacific Ortho Branch-North</v>
          </cell>
          <cell r="D240">
            <v>347879</v>
          </cell>
          <cell r="E240">
            <v>156018</v>
          </cell>
          <cell r="F240">
            <v>-191861</v>
          </cell>
          <cell r="G240">
            <v>2023532</v>
          </cell>
          <cell r="H240">
            <v>900467</v>
          </cell>
          <cell r="I240">
            <v>-1123065</v>
          </cell>
          <cell r="J240">
            <v>4436143</v>
          </cell>
          <cell r="K240" t="str">
            <v>Ra</v>
          </cell>
          <cell r="L240">
            <v>4047064</v>
          </cell>
          <cell r="M240">
            <v>4249417.2</v>
          </cell>
          <cell r="N240">
            <v>4048773.8848309498</v>
          </cell>
          <cell r="O240">
            <v>200643.31516905036</v>
          </cell>
          <cell r="P240">
            <v>4047064</v>
          </cell>
          <cell r="Q240" t="str">
            <v>YTD Annual</v>
          </cell>
          <cell r="R240" t="str">
            <v>+5%</v>
          </cell>
          <cell r="T240" t="str">
            <v>s</v>
          </cell>
          <cell r="U240">
            <v>0</v>
          </cell>
          <cell r="V240">
            <v>0</v>
          </cell>
          <cell r="W240">
            <v>0</v>
          </cell>
          <cell r="X240">
            <v>4249417.2</v>
          </cell>
          <cell r="Y240">
            <v>0</v>
          </cell>
        </row>
        <row r="241">
          <cell r="A241" t="str">
            <v>Hoffman</v>
          </cell>
          <cell r="B241">
            <v>751</v>
          </cell>
          <cell r="C241" t="str">
            <v>Pacific Ortho Branch-South</v>
          </cell>
          <cell r="D241">
            <v>0</v>
          </cell>
          <cell r="E241">
            <v>56872</v>
          </cell>
          <cell r="F241">
            <v>56872</v>
          </cell>
          <cell r="H241">
            <v>329081</v>
          </cell>
          <cell r="I241">
            <v>329081</v>
          </cell>
          <cell r="K241" t="str">
            <v>Ra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 t="str">
            <v>YTD Annual</v>
          </cell>
          <cell r="R241" t="str">
            <v>+5%</v>
          </cell>
          <cell r="T241" t="str">
            <v>s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A242" t="str">
            <v>Hoffman</v>
          </cell>
          <cell r="B242">
            <v>752</v>
          </cell>
          <cell r="C242" t="str">
            <v>Pacific Ortho Branch-Central</v>
          </cell>
          <cell r="D242">
            <v>630</v>
          </cell>
          <cell r="E242">
            <v>144766</v>
          </cell>
          <cell r="F242">
            <v>144136</v>
          </cell>
          <cell r="H242">
            <v>847628</v>
          </cell>
          <cell r="I242">
            <v>847628</v>
          </cell>
          <cell r="K242" t="str">
            <v>Ra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 t="str">
            <v>YTD Annual</v>
          </cell>
          <cell r="R242" t="str">
            <v>+5%</v>
          </cell>
          <cell r="T242" t="str">
            <v>s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A243" t="str">
            <v>Hoffman</v>
          </cell>
          <cell r="B243">
            <v>753</v>
          </cell>
          <cell r="C243" t="str">
            <v>Hawaii Branch</v>
          </cell>
          <cell r="D243">
            <v>314</v>
          </cell>
          <cell r="E243">
            <v>3749</v>
          </cell>
          <cell r="F243">
            <v>3435</v>
          </cell>
          <cell r="G243">
            <v>455</v>
          </cell>
          <cell r="H243">
            <v>20396</v>
          </cell>
          <cell r="I243">
            <v>19941</v>
          </cell>
          <cell r="K243" t="str">
            <v>Ra</v>
          </cell>
          <cell r="L243">
            <v>910</v>
          </cell>
          <cell r="M243">
            <v>955.5</v>
          </cell>
          <cell r="N243">
            <v>0</v>
          </cell>
          <cell r="O243">
            <v>955.5</v>
          </cell>
          <cell r="P243">
            <v>910</v>
          </cell>
          <cell r="Q243" t="str">
            <v>YTD Annual</v>
          </cell>
          <cell r="R243" t="str">
            <v>+5%</v>
          </cell>
          <cell r="T243" t="str">
            <v>s</v>
          </cell>
          <cell r="U243">
            <v>0</v>
          </cell>
          <cell r="V243">
            <v>0</v>
          </cell>
          <cell r="W243">
            <v>0</v>
          </cell>
          <cell r="X243">
            <v>955.5</v>
          </cell>
          <cell r="Y243">
            <v>0</v>
          </cell>
        </row>
        <row r="244">
          <cell r="A244" t="str">
            <v>Hoffman</v>
          </cell>
          <cell r="B244" t="str">
            <v>Amort.</v>
          </cell>
          <cell r="C244" t="str">
            <v>Instrument Amortization</v>
          </cell>
          <cell r="F244">
            <v>0</v>
          </cell>
          <cell r="G244">
            <v>1190454</v>
          </cell>
          <cell r="K244" t="str">
            <v>Ra</v>
          </cell>
          <cell r="L244">
            <v>2380908</v>
          </cell>
          <cell r="M244">
            <v>2714235.1199999996</v>
          </cell>
          <cell r="N244">
            <v>0</v>
          </cell>
          <cell r="O244">
            <v>2714235.1199999996</v>
          </cell>
          <cell r="P244">
            <v>2380908</v>
          </cell>
          <cell r="Q244" t="str">
            <v>YTD Annual</v>
          </cell>
          <cell r="R244" t="str">
            <v>+14%</v>
          </cell>
          <cell r="T244" t="str">
            <v>s</v>
          </cell>
          <cell r="U244">
            <v>0</v>
          </cell>
          <cell r="V244">
            <v>0</v>
          </cell>
          <cell r="W244">
            <v>0</v>
          </cell>
          <cell r="X244">
            <v>2714235.1199999996</v>
          </cell>
          <cell r="Y244">
            <v>0</v>
          </cell>
        </row>
        <row r="245">
          <cell r="A245" t="str">
            <v>Hoffman</v>
          </cell>
          <cell r="B245" t="str">
            <v>Hoff-Com</v>
          </cell>
          <cell r="C245" t="str">
            <v>Hoffman-Commission</v>
          </cell>
          <cell r="D245">
            <v>880890</v>
          </cell>
          <cell r="E245">
            <v>807778</v>
          </cell>
          <cell r="F245">
            <v>-73112</v>
          </cell>
          <cell r="G245">
            <v>5925728</v>
          </cell>
          <cell r="H245">
            <v>4752255</v>
          </cell>
          <cell r="I245">
            <v>-1173473</v>
          </cell>
          <cell r="J245">
            <v>13065588</v>
          </cell>
          <cell r="K245" t="str">
            <v>Ra</v>
          </cell>
          <cell r="L245">
            <v>11851456</v>
          </cell>
          <cell r="M245">
            <v>14340261.76</v>
          </cell>
          <cell r="N245">
            <v>0</v>
          </cell>
          <cell r="O245">
            <v>14340261.76</v>
          </cell>
          <cell r="P245">
            <v>11851456</v>
          </cell>
          <cell r="Q245" t="str">
            <v>YTD Annual</v>
          </cell>
          <cell r="R245" t="str">
            <v>+21%</v>
          </cell>
          <cell r="T245" t="str">
            <v>s</v>
          </cell>
          <cell r="U245">
            <v>0</v>
          </cell>
          <cell r="V245">
            <v>0</v>
          </cell>
          <cell r="W245">
            <v>0</v>
          </cell>
          <cell r="X245">
            <v>14340261.76</v>
          </cell>
          <cell r="Y245">
            <v>0</v>
          </cell>
        </row>
        <row r="246">
          <cell r="A246" t="str">
            <v>Hoffman Total</v>
          </cell>
          <cell r="D246">
            <v>1687147</v>
          </cell>
          <cell r="E246">
            <v>1603516</v>
          </cell>
          <cell r="F246">
            <v>-83631</v>
          </cell>
          <cell r="G246">
            <v>13392185</v>
          </cell>
          <cell r="H246">
            <v>9410552</v>
          </cell>
          <cell r="I246">
            <v>-2791179</v>
          </cell>
          <cell r="J246">
            <v>24047111</v>
          </cell>
          <cell r="L246">
            <v>23888282</v>
          </cell>
          <cell r="M246">
            <v>27193210.779999997</v>
          </cell>
          <cell r="N246">
            <v>10988009.27947381</v>
          </cell>
          <cell r="O246">
            <v>16205201.50052619</v>
          </cell>
          <cell r="U246">
            <v>0</v>
          </cell>
          <cell r="V246">
            <v>0</v>
          </cell>
          <cell r="W246">
            <v>0</v>
          </cell>
          <cell r="X246">
            <v>27193210.779999997</v>
          </cell>
          <cell r="Y246">
            <v>0</v>
          </cell>
        </row>
        <row r="247">
          <cell r="A247" t="str">
            <v>LaScola</v>
          </cell>
          <cell r="B247">
            <v>532</v>
          </cell>
          <cell r="C247" t="str">
            <v>North Central Area</v>
          </cell>
          <cell r="D247">
            <v>15729</v>
          </cell>
          <cell r="E247">
            <v>13083</v>
          </cell>
          <cell r="F247">
            <v>-2646</v>
          </cell>
          <cell r="G247">
            <v>73096</v>
          </cell>
          <cell r="H247">
            <v>78498</v>
          </cell>
          <cell r="I247">
            <v>5402</v>
          </cell>
          <cell r="J247">
            <v>196420</v>
          </cell>
          <cell r="K247" t="str">
            <v>Ra</v>
          </cell>
          <cell r="L247">
            <v>146192</v>
          </cell>
          <cell r="M247">
            <v>153501.6</v>
          </cell>
          <cell r="N247">
            <v>159911.066666667</v>
          </cell>
          <cell r="O247">
            <v>-6409.4666666669946</v>
          </cell>
          <cell r="P247">
            <v>146192</v>
          </cell>
          <cell r="Q247" t="str">
            <v>YTD Annual</v>
          </cell>
          <cell r="R247" t="str">
            <v>+5%</v>
          </cell>
          <cell r="T247" t="str">
            <v>s</v>
          </cell>
          <cell r="U247">
            <v>0</v>
          </cell>
          <cell r="V247">
            <v>0</v>
          </cell>
          <cell r="W247">
            <v>0</v>
          </cell>
          <cell r="X247">
            <v>153501.6</v>
          </cell>
          <cell r="Y247">
            <v>0</v>
          </cell>
        </row>
        <row r="248">
          <cell r="A248" t="str">
            <v>LaScola</v>
          </cell>
          <cell r="B248">
            <v>860</v>
          </cell>
          <cell r="C248" t="str">
            <v>Chesapeake Bay Branch</v>
          </cell>
          <cell r="D248">
            <v>234980</v>
          </cell>
          <cell r="E248">
            <v>248128</v>
          </cell>
          <cell r="F248">
            <v>13148</v>
          </cell>
          <cell r="G248">
            <v>1300554</v>
          </cell>
          <cell r="H248">
            <v>1431869</v>
          </cell>
          <cell r="I248">
            <v>131315</v>
          </cell>
          <cell r="J248">
            <v>2964687</v>
          </cell>
          <cell r="K248" t="str">
            <v>Ra</v>
          </cell>
          <cell r="L248">
            <v>2601108</v>
          </cell>
          <cell r="M248">
            <v>2731163.4</v>
          </cell>
          <cell r="N248">
            <v>2887235.4251587298</v>
          </cell>
          <cell r="O248">
            <v>-156072.02515872987</v>
          </cell>
          <cell r="P248">
            <v>2601108</v>
          </cell>
          <cell r="Q248" t="str">
            <v>YTD Annual</v>
          </cell>
          <cell r="R248" t="str">
            <v>+5%</v>
          </cell>
          <cell r="T248" t="str">
            <v>s</v>
          </cell>
          <cell r="U248">
            <v>0</v>
          </cell>
          <cell r="V248">
            <v>0</v>
          </cell>
          <cell r="W248">
            <v>0</v>
          </cell>
          <cell r="X248">
            <v>2731163.4</v>
          </cell>
          <cell r="Y248">
            <v>0</v>
          </cell>
        </row>
        <row r="249">
          <cell r="A249" t="str">
            <v>LaScola</v>
          </cell>
          <cell r="B249">
            <v>863</v>
          </cell>
          <cell r="C249" t="str">
            <v>HO Virgina Branch</v>
          </cell>
          <cell r="D249">
            <v>44683</v>
          </cell>
          <cell r="E249">
            <v>0</v>
          </cell>
          <cell r="F249">
            <v>-44683</v>
          </cell>
          <cell r="G249">
            <v>525870</v>
          </cell>
          <cell r="H249">
            <v>0</v>
          </cell>
          <cell r="I249">
            <v>-525870</v>
          </cell>
          <cell r="J249">
            <v>1089281</v>
          </cell>
          <cell r="K249" t="str">
            <v>Ra</v>
          </cell>
          <cell r="L249">
            <v>1051740</v>
          </cell>
          <cell r="M249">
            <v>1104327</v>
          </cell>
          <cell r="N249">
            <v>1164670.1971547599</v>
          </cell>
          <cell r="O249">
            <v>-60343.197154759895</v>
          </cell>
          <cell r="P249">
            <v>1051740</v>
          </cell>
          <cell r="Q249" t="str">
            <v>YTD Annual</v>
          </cell>
          <cell r="R249" t="str">
            <v>+5%</v>
          </cell>
          <cell r="T249" t="str">
            <v>s</v>
          </cell>
          <cell r="U249">
            <v>0</v>
          </cell>
          <cell r="V249">
            <v>0</v>
          </cell>
          <cell r="W249">
            <v>0</v>
          </cell>
          <cell r="X249">
            <v>1104327</v>
          </cell>
          <cell r="Y249">
            <v>0</v>
          </cell>
        </row>
        <row r="250">
          <cell r="A250" t="str">
            <v>LaScola</v>
          </cell>
          <cell r="B250">
            <v>865</v>
          </cell>
          <cell r="C250" t="str">
            <v>Delaware Valley Branch</v>
          </cell>
          <cell r="D250">
            <v>262819</v>
          </cell>
          <cell r="E250">
            <v>242875</v>
          </cell>
          <cell r="F250">
            <v>-19944</v>
          </cell>
          <cell r="G250">
            <v>1736831</v>
          </cell>
          <cell r="H250">
            <v>1422546</v>
          </cell>
          <cell r="I250">
            <v>-314285</v>
          </cell>
          <cell r="J250">
            <v>4205003</v>
          </cell>
          <cell r="K250" t="str">
            <v>Ra</v>
          </cell>
          <cell r="L250">
            <v>3473662</v>
          </cell>
          <cell r="M250">
            <v>3647345.1</v>
          </cell>
          <cell r="N250">
            <v>4076496.0093690502</v>
          </cell>
          <cell r="O250">
            <v>-429150.90936905006</v>
          </cell>
          <cell r="P250">
            <v>3473662</v>
          </cell>
          <cell r="Q250" t="str">
            <v>YTD Annual</v>
          </cell>
          <cell r="R250" t="str">
            <v>+5%</v>
          </cell>
          <cell r="T250" t="str">
            <v>s</v>
          </cell>
          <cell r="U250">
            <v>0</v>
          </cell>
          <cell r="V250">
            <v>0</v>
          </cell>
          <cell r="W250">
            <v>0</v>
          </cell>
          <cell r="X250">
            <v>3647345.1</v>
          </cell>
          <cell r="Y250">
            <v>0</v>
          </cell>
        </row>
        <row r="251">
          <cell r="A251" t="str">
            <v>LaScola</v>
          </cell>
          <cell r="B251">
            <v>868</v>
          </cell>
          <cell r="C251" t="str">
            <v>Upstate New York Branch</v>
          </cell>
          <cell r="D251">
            <v>203295</v>
          </cell>
          <cell r="E251">
            <v>134471</v>
          </cell>
          <cell r="F251">
            <v>-68824</v>
          </cell>
          <cell r="G251">
            <v>806529</v>
          </cell>
          <cell r="H251">
            <v>786737</v>
          </cell>
          <cell r="I251">
            <v>-19792</v>
          </cell>
          <cell r="J251">
            <v>2053632</v>
          </cell>
          <cell r="K251" t="str">
            <v>Ra</v>
          </cell>
          <cell r="L251">
            <v>1613058</v>
          </cell>
          <cell r="M251">
            <v>1693710.9000000001</v>
          </cell>
          <cell r="N251">
            <v>1923073.02340873</v>
          </cell>
          <cell r="O251">
            <v>-229362.12340872991</v>
          </cell>
          <cell r="P251">
            <v>1613058</v>
          </cell>
          <cell r="Q251" t="str">
            <v>YTD Annual</v>
          </cell>
          <cell r="R251" t="str">
            <v>+5%</v>
          </cell>
          <cell r="T251" t="str">
            <v>s</v>
          </cell>
          <cell r="U251">
            <v>0</v>
          </cell>
          <cell r="V251">
            <v>0</v>
          </cell>
          <cell r="W251">
            <v>0</v>
          </cell>
          <cell r="X251">
            <v>1693710.9000000001</v>
          </cell>
          <cell r="Y251">
            <v>0</v>
          </cell>
        </row>
        <row r="252">
          <cell r="A252" t="str">
            <v>LaScola</v>
          </cell>
          <cell r="B252">
            <v>980</v>
          </cell>
          <cell r="C252" t="str">
            <v>Three Rivers Agency</v>
          </cell>
          <cell r="D252">
            <v>133122</v>
          </cell>
          <cell r="E252">
            <v>94628</v>
          </cell>
          <cell r="F252">
            <v>-38494</v>
          </cell>
          <cell r="G252">
            <v>45737</v>
          </cell>
          <cell r="H252">
            <v>504012</v>
          </cell>
          <cell r="I252">
            <v>458275</v>
          </cell>
          <cell r="J252">
            <v>1506090</v>
          </cell>
          <cell r="K252" t="str">
            <v>Ra</v>
          </cell>
          <cell r="L252">
            <v>91474</v>
          </cell>
          <cell r="M252">
            <v>96047.7</v>
          </cell>
          <cell r="N252">
            <v>1616793.8588888899</v>
          </cell>
          <cell r="O252">
            <v>-1520746.1588888899</v>
          </cell>
          <cell r="P252">
            <v>91474</v>
          </cell>
          <cell r="Q252" t="str">
            <v>YTD Annual</v>
          </cell>
          <cell r="R252" t="str">
            <v>+5%</v>
          </cell>
          <cell r="T252" t="str">
            <v>s</v>
          </cell>
          <cell r="U252">
            <v>0</v>
          </cell>
          <cell r="V252">
            <v>0</v>
          </cell>
          <cell r="W252">
            <v>0</v>
          </cell>
          <cell r="X252">
            <v>96047.7</v>
          </cell>
          <cell r="Y252">
            <v>0</v>
          </cell>
        </row>
        <row r="253">
          <cell r="A253" t="str">
            <v>LaScola</v>
          </cell>
          <cell r="B253" t="str">
            <v>Amort.</v>
          </cell>
          <cell r="C253" t="str">
            <v>Instrument Amortization</v>
          </cell>
          <cell r="F253">
            <v>0</v>
          </cell>
          <cell r="G253">
            <v>1857424</v>
          </cell>
          <cell r="I253">
            <v>-1857424</v>
          </cell>
          <cell r="J253">
            <v>1506090</v>
          </cell>
          <cell r="K253" t="str">
            <v>Ra</v>
          </cell>
          <cell r="L253">
            <v>3714848</v>
          </cell>
          <cell r="M253">
            <v>4234926.72</v>
          </cell>
          <cell r="N253">
            <v>0</v>
          </cell>
          <cell r="O253">
            <v>4234926.72</v>
          </cell>
          <cell r="P253">
            <v>3714848</v>
          </cell>
          <cell r="Q253" t="str">
            <v>YTD Annual</v>
          </cell>
          <cell r="R253" t="str">
            <v>+14%</v>
          </cell>
          <cell r="T253" t="str">
            <v>s</v>
          </cell>
          <cell r="U253">
            <v>0</v>
          </cell>
          <cell r="V253">
            <v>0</v>
          </cell>
          <cell r="W253">
            <v>0</v>
          </cell>
          <cell r="X253">
            <v>4234926.72</v>
          </cell>
          <cell r="Y253">
            <v>0</v>
          </cell>
        </row>
        <row r="254">
          <cell r="A254" t="str">
            <v>LaScola</v>
          </cell>
          <cell r="B254" t="str">
            <v>LaSc-Com</v>
          </cell>
          <cell r="C254" t="str">
            <v>LaScola-Commission</v>
          </cell>
          <cell r="D254">
            <v>1892406</v>
          </cell>
          <cell r="E254">
            <v>1736681</v>
          </cell>
          <cell r="F254">
            <v>-155725</v>
          </cell>
          <cell r="G254">
            <v>11397441</v>
          </cell>
          <cell r="H254">
            <v>10215186</v>
          </cell>
          <cell r="I254">
            <v>-1182255</v>
          </cell>
          <cell r="J254">
            <v>25985330</v>
          </cell>
          <cell r="K254" t="str">
            <v>Ra</v>
          </cell>
          <cell r="L254">
            <v>22794882</v>
          </cell>
          <cell r="M254">
            <v>27581807.219999999</v>
          </cell>
          <cell r="N254">
            <v>0</v>
          </cell>
          <cell r="O254">
            <v>27581807.219999999</v>
          </cell>
          <cell r="P254">
            <v>22794882</v>
          </cell>
          <cell r="Q254" t="str">
            <v>YTD Annual</v>
          </cell>
          <cell r="R254" t="str">
            <v>+21%</v>
          </cell>
          <cell r="T254" t="str">
            <v>s</v>
          </cell>
          <cell r="U254">
            <v>0</v>
          </cell>
          <cell r="V254">
            <v>0</v>
          </cell>
          <cell r="W254">
            <v>0</v>
          </cell>
          <cell r="X254">
            <v>27581807.219999999</v>
          </cell>
          <cell r="Y254">
            <v>0</v>
          </cell>
        </row>
        <row r="255">
          <cell r="A255" t="str">
            <v>LaScola Total</v>
          </cell>
          <cell r="D255">
            <v>2787034</v>
          </cell>
          <cell r="E255">
            <v>2469866</v>
          </cell>
          <cell r="F255">
            <v>-317168</v>
          </cell>
          <cell r="G255">
            <v>17743482</v>
          </cell>
          <cell r="H255">
            <v>14438848</v>
          </cell>
          <cell r="I255">
            <v>-3304634</v>
          </cell>
          <cell r="J255">
            <v>39506533</v>
          </cell>
          <cell r="L255">
            <v>35486964</v>
          </cell>
          <cell r="M255">
            <v>41242829.640000001</v>
          </cell>
          <cell r="N255">
            <v>11828179.580646828</v>
          </cell>
          <cell r="O255">
            <v>29414650.059353173</v>
          </cell>
          <cell r="U255">
            <v>0</v>
          </cell>
          <cell r="V255">
            <v>0</v>
          </cell>
          <cell r="W255">
            <v>0</v>
          </cell>
          <cell r="X255">
            <v>41242829.640000001</v>
          </cell>
          <cell r="Y255">
            <v>0</v>
          </cell>
        </row>
        <row r="256">
          <cell r="A256" t="str">
            <v>Liston</v>
          </cell>
          <cell r="B256">
            <v>540</v>
          </cell>
          <cell r="C256" t="str">
            <v>Eastern Region</v>
          </cell>
          <cell r="D256">
            <v>-8397</v>
          </cell>
          <cell r="E256">
            <v>15266</v>
          </cell>
          <cell r="F256">
            <v>23663</v>
          </cell>
          <cell r="G256">
            <v>981503</v>
          </cell>
          <cell r="H256">
            <v>91574</v>
          </cell>
          <cell r="I256">
            <v>-889929</v>
          </cell>
          <cell r="J256">
            <v>2128713</v>
          </cell>
          <cell r="K256" t="str">
            <v>Ra</v>
          </cell>
          <cell r="L256">
            <v>1963006</v>
          </cell>
          <cell r="M256">
            <v>2100416.42</v>
          </cell>
          <cell r="N256">
            <v>2296052.74217063</v>
          </cell>
          <cell r="O256">
            <v>-195636.3221706301</v>
          </cell>
          <cell r="P256">
            <v>1963006</v>
          </cell>
          <cell r="Q256" t="str">
            <v>YTD Annual</v>
          </cell>
          <cell r="R256" t="str">
            <v>+7%</v>
          </cell>
          <cell r="T256" t="str">
            <v>s</v>
          </cell>
          <cell r="U256">
            <v>0</v>
          </cell>
          <cell r="V256">
            <v>0</v>
          </cell>
          <cell r="W256">
            <v>0</v>
          </cell>
          <cell r="X256">
            <v>2100416.42</v>
          </cell>
          <cell r="Y256">
            <v>0</v>
          </cell>
        </row>
        <row r="257">
          <cell r="A257" t="str">
            <v>Liston</v>
          </cell>
          <cell r="B257" t="str">
            <v>List-Comm</v>
          </cell>
          <cell r="C257" t="str">
            <v>Liston-Commission</v>
          </cell>
          <cell r="G257">
            <v>324399</v>
          </cell>
          <cell r="J257">
            <v>783327</v>
          </cell>
          <cell r="K257" t="str">
            <v>Ra</v>
          </cell>
          <cell r="L257">
            <v>648798</v>
          </cell>
          <cell r="M257">
            <v>785045.58</v>
          </cell>
          <cell r="N257">
            <v>0</v>
          </cell>
          <cell r="O257">
            <v>785045.58</v>
          </cell>
          <cell r="P257">
            <v>648798</v>
          </cell>
          <cell r="Q257" t="str">
            <v>YTD Annual</v>
          </cell>
          <cell r="R257" t="str">
            <v>+21%</v>
          </cell>
          <cell r="T257" t="str">
            <v>s</v>
          </cell>
          <cell r="U257">
            <v>0</v>
          </cell>
          <cell r="V257">
            <v>0</v>
          </cell>
          <cell r="W257">
            <v>0</v>
          </cell>
          <cell r="X257">
            <v>785045.58</v>
          </cell>
          <cell r="Y257">
            <v>0</v>
          </cell>
        </row>
        <row r="258">
          <cell r="A258" t="str">
            <v>Liston Total</v>
          </cell>
          <cell r="D258">
            <v>-8397</v>
          </cell>
          <cell r="E258">
            <v>15266</v>
          </cell>
          <cell r="F258">
            <v>23663</v>
          </cell>
          <cell r="G258">
            <v>1305902</v>
          </cell>
          <cell r="H258">
            <v>91574</v>
          </cell>
          <cell r="I258">
            <v>-889929</v>
          </cell>
          <cell r="J258">
            <v>2912040</v>
          </cell>
          <cell r="L258">
            <v>2611804</v>
          </cell>
          <cell r="M258">
            <v>2885462</v>
          </cell>
          <cell r="N258">
            <v>2296052.74217063</v>
          </cell>
          <cell r="O258">
            <v>589409.25782936986</v>
          </cell>
          <cell r="U258">
            <v>0</v>
          </cell>
          <cell r="V258">
            <v>0</v>
          </cell>
          <cell r="W258">
            <v>0</v>
          </cell>
          <cell r="X258">
            <v>2885462</v>
          </cell>
          <cell r="Y258">
            <v>0</v>
          </cell>
        </row>
        <row r="259">
          <cell r="A259" t="str">
            <v>Lyons</v>
          </cell>
          <cell r="B259">
            <v>534</v>
          </cell>
          <cell r="C259" t="str">
            <v>Great Lakes Area</v>
          </cell>
          <cell r="D259">
            <v>8066</v>
          </cell>
          <cell r="E259">
            <v>15104</v>
          </cell>
          <cell r="F259">
            <v>7038</v>
          </cell>
          <cell r="G259">
            <v>70595</v>
          </cell>
          <cell r="H259">
            <v>90624</v>
          </cell>
          <cell r="I259">
            <v>20029</v>
          </cell>
          <cell r="J259">
            <v>151039</v>
          </cell>
          <cell r="K259" t="str">
            <v>Ra</v>
          </cell>
          <cell r="L259">
            <v>141190</v>
          </cell>
          <cell r="M259">
            <v>148249.5</v>
          </cell>
          <cell r="N259">
            <v>183580.725714286</v>
          </cell>
          <cell r="O259">
            <v>-35331.225714286003</v>
          </cell>
          <cell r="P259">
            <v>141190</v>
          </cell>
          <cell r="Q259" t="str">
            <v>YTD Annual</v>
          </cell>
          <cell r="R259" t="str">
            <v>+5%</v>
          </cell>
          <cell r="T259" t="str">
            <v>s</v>
          </cell>
          <cell r="U259">
            <v>0</v>
          </cell>
          <cell r="V259">
            <v>0</v>
          </cell>
          <cell r="W259">
            <v>0</v>
          </cell>
          <cell r="X259">
            <v>148249.5</v>
          </cell>
          <cell r="Y259">
            <v>0</v>
          </cell>
        </row>
        <row r="260">
          <cell r="A260" t="str">
            <v>Lyons</v>
          </cell>
          <cell r="B260">
            <v>760</v>
          </cell>
          <cell r="C260" t="str">
            <v>Inactive South Ohio</v>
          </cell>
          <cell r="G260">
            <v>168481</v>
          </cell>
          <cell r="J260">
            <v>1365893</v>
          </cell>
          <cell r="K260" t="str">
            <v>Ra</v>
          </cell>
          <cell r="L260">
            <v>336962</v>
          </cell>
          <cell r="M260">
            <v>353810.10000000003</v>
          </cell>
          <cell r="N260">
            <v>11873.4003333333</v>
          </cell>
          <cell r="O260">
            <v>341936.69966666674</v>
          </cell>
          <cell r="P260">
            <v>336962</v>
          </cell>
          <cell r="Q260" t="str">
            <v>YTD Annual</v>
          </cell>
          <cell r="R260" t="str">
            <v>+5%</v>
          </cell>
          <cell r="T260" t="str">
            <v>s</v>
          </cell>
          <cell r="U260">
            <v>0</v>
          </cell>
          <cell r="V260">
            <v>0</v>
          </cell>
          <cell r="W260">
            <v>0</v>
          </cell>
          <cell r="X260">
            <v>353810.10000000003</v>
          </cell>
          <cell r="Y260">
            <v>0</v>
          </cell>
        </row>
        <row r="261">
          <cell r="A261" t="str">
            <v>Lyons</v>
          </cell>
          <cell r="B261">
            <v>780</v>
          </cell>
          <cell r="C261" t="str">
            <v>Chicago Branch</v>
          </cell>
          <cell r="D261">
            <v>254100</v>
          </cell>
          <cell r="E261">
            <v>321417</v>
          </cell>
          <cell r="F261">
            <v>67317</v>
          </cell>
          <cell r="G261">
            <v>1619824</v>
          </cell>
          <cell r="H261">
            <v>1875622</v>
          </cell>
          <cell r="I261">
            <v>255798</v>
          </cell>
          <cell r="J261">
            <v>3925197</v>
          </cell>
          <cell r="K261" t="str">
            <v>Ra</v>
          </cell>
          <cell r="L261">
            <v>3239648</v>
          </cell>
          <cell r="M261">
            <v>3401630.4000000004</v>
          </cell>
          <cell r="N261">
            <v>3520331.98596778</v>
          </cell>
          <cell r="O261">
            <v>-118701.58596777963</v>
          </cell>
          <cell r="P261">
            <v>3239648</v>
          </cell>
          <cell r="Q261" t="str">
            <v>YTD Annual</v>
          </cell>
          <cell r="R261" t="str">
            <v>+5%</v>
          </cell>
          <cell r="T261" t="str">
            <v>s</v>
          </cell>
          <cell r="U261">
            <v>0</v>
          </cell>
          <cell r="V261">
            <v>0</v>
          </cell>
          <cell r="W261">
            <v>0</v>
          </cell>
          <cell r="X261">
            <v>3401630.4000000004</v>
          </cell>
          <cell r="Y261">
            <v>0</v>
          </cell>
        </row>
        <row r="262">
          <cell r="A262" t="str">
            <v>Lyons</v>
          </cell>
          <cell r="B262">
            <v>785</v>
          </cell>
          <cell r="C262" t="str">
            <v>Indiana Branch</v>
          </cell>
          <cell r="D262">
            <v>176567</v>
          </cell>
          <cell r="E262">
            <v>156963</v>
          </cell>
          <cell r="F262">
            <v>-19604</v>
          </cell>
          <cell r="G262">
            <v>842799</v>
          </cell>
          <cell r="H262">
            <v>919645</v>
          </cell>
          <cell r="I262">
            <v>76846</v>
          </cell>
          <cell r="J262">
            <v>2388272</v>
          </cell>
          <cell r="K262" t="str">
            <v>Ra</v>
          </cell>
          <cell r="L262">
            <v>1685598</v>
          </cell>
          <cell r="M262">
            <v>1769877.9000000001</v>
          </cell>
          <cell r="N262">
            <v>904261.07874999999</v>
          </cell>
          <cell r="O262">
            <v>865616.82125000015</v>
          </cell>
          <cell r="P262">
            <v>1685598</v>
          </cell>
          <cell r="Q262" t="str">
            <v>YTD Annual</v>
          </cell>
          <cell r="R262" t="str">
            <v>+5%</v>
          </cell>
          <cell r="T262" t="str">
            <v>s</v>
          </cell>
          <cell r="U262">
            <v>0</v>
          </cell>
          <cell r="V262">
            <v>0</v>
          </cell>
          <cell r="W262">
            <v>0</v>
          </cell>
          <cell r="X262">
            <v>1769877.9000000001</v>
          </cell>
          <cell r="Y262">
            <v>0</v>
          </cell>
        </row>
        <row r="263">
          <cell r="A263" t="str">
            <v>Lyons</v>
          </cell>
          <cell r="B263">
            <v>786</v>
          </cell>
          <cell r="C263" t="str">
            <v>Indiana Operations</v>
          </cell>
          <cell r="G263">
            <v>142068</v>
          </cell>
          <cell r="K263" t="str">
            <v>Ra</v>
          </cell>
          <cell r="L263">
            <v>284136</v>
          </cell>
          <cell r="M263">
            <v>298342.8</v>
          </cell>
          <cell r="N263">
            <v>925619.73104047601</v>
          </cell>
          <cell r="O263">
            <v>-627276.93104047608</v>
          </cell>
          <cell r="P263">
            <v>284136</v>
          </cell>
          <cell r="Q263" t="str">
            <v>YTD Annual</v>
          </cell>
          <cell r="R263" t="str">
            <v>+5%</v>
          </cell>
          <cell r="T263" t="str">
            <v>s</v>
          </cell>
          <cell r="U263">
            <v>0</v>
          </cell>
          <cell r="V263">
            <v>0</v>
          </cell>
          <cell r="W263">
            <v>0</v>
          </cell>
          <cell r="X263">
            <v>298342.8</v>
          </cell>
          <cell r="Y263">
            <v>0</v>
          </cell>
        </row>
        <row r="264">
          <cell r="A264" t="str">
            <v>Lyons</v>
          </cell>
          <cell r="B264">
            <v>935</v>
          </cell>
          <cell r="C264" t="str">
            <v>OsteoSolutions Agency</v>
          </cell>
          <cell r="D264">
            <v>123170</v>
          </cell>
          <cell r="E264">
            <v>88822</v>
          </cell>
          <cell r="F264">
            <v>-34348</v>
          </cell>
          <cell r="G264">
            <v>250</v>
          </cell>
          <cell r="H264">
            <v>477384</v>
          </cell>
          <cell r="I264">
            <v>477134</v>
          </cell>
          <cell r="J264">
            <v>1582834</v>
          </cell>
          <cell r="K264" t="str">
            <v>Ra</v>
          </cell>
          <cell r="L264">
            <v>500</v>
          </cell>
          <cell r="M264">
            <v>525</v>
          </cell>
          <cell r="N264">
            <v>0</v>
          </cell>
          <cell r="O264">
            <v>525</v>
          </cell>
          <cell r="P264">
            <v>500</v>
          </cell>
          <cell r="Q264" t="str">
            <v>YTD Annual</v>
          </cell>
          <cell r="R264" t="str">
            <v>+5%</v>
          </cell>
          <cell r="T264" t="str">
            <v>s</v>
          </cell>
          <cell r="U264">
            <v>0</v>
          </cell>
          <cell r="V264">
            <v>0</v>
          </cell>
          <cell r="W264">
            <v>0</v>
          </cell>
          <cell r="X264">
            <v>525</v>
          </cell>
          <cell r="Y264">
            <v>0</v>
          </cell>
        </row>
        <row r="265">
          <cell r="A265" t="str">
            <v>Lyons</v>
          </cell>
          <cell r="B265">
            <v>937</v>
          </cell>
          <cell r="C265" t="str">
            <v>Osteosolutions LTD</v>
          </cell>
          <cell r="G265">
            <v>3300</v>
          </cell>
          <cell r="K265" t="str">
            <v>Ra</v>
          </cell>
          <cell r="L265">
            <v>6600</v>
          </cell>
          <cell r="M265">
            <v>6930</v>
          </cell>
          <cell r="N265">
            <v>1410287.87555556</v>
          </cell>
          <cell r="O265">
            <v>-1403357.87555556</v>
          </cell>
          <cell r="P265">
            <v>6600</v>
          </cell>
          <cell r="Q265" t="str">
            <v>YTD Annual</v>
          </cell>
          <cell r="R265" t="str">
            <v>+5%</v>
          </cell>
          <cell r="T265" t="str">
            <v>s</v>
          </cell>
          <cell r="U265">
            <v>0</v>
          </cell>
          <cell r="V265">
            <v>0</v>
          </cell>
          <cell r="W265">
            <v>0</v>
          </cell>
          <cell r="X265">
            <v>6930</v>
          </cell>
          <cell r="Y265">
            <v>0</v>
          </cell>
        </row>
        <row r="266">
          <cell r="A266" t="str">
            <v>Lyons</v>
          </cell>
          <cell r="B266">
            <v>940</v>
          </cell>
          <cell r="C266" t="str">
            <v>Team Agency</v>
          </cell>
          <cell r="D266">
            <v>54537</v>
          </cell>
          <cell r="E266">
            <v>34288</v>
          </cell>
          <cell r="F266">
            <v>-20249</v>
          </cell>
          <cell r="G266">
            <v>1</v>
          </cell>
          <cell r="H266">
            <v>194179</v>
          </cell>
          <cell r="I266">
            <v>194178</v>
          </cell>
          <cell r="J266">
            <v>863564</v>
          </cell>
          <cell r="K266" t="str">
            <v>Ra</v>
          </cell>
          <cell r="L266">
            <v>2</v>
          </cell>
          <cell r="M266">
            <v>2.1</v>
          </cell>
          <cell r="N266">
            <v>919248.03888888902</v>
          </cell>
          <cell r="O266">
            <v>-919245.93888888904</v>
          </cell>
          <cell r="P266">
            <v>2</v>
          </cell>
          <cell r="Q266" t="str">
            <v>YTD Annual</v>
          </cell>
          <cell r="R266" t="str">
            <v>+5%</v>
          </cell>
          <cell r="T266" t="str">
            <v>s</v>
          </cell>
          <cell r="U266">
            <v>0</v>
          </cell>
          <cell r="V266">
            <v>0</v>
          </cell>
          <cell r="W266">
            <v>0</v>
          </cell>
          <cell r="X266">
            <v>2.1</v>
          </cell>
          <cell r="Y266">
            <v>0</v>
          </cell>
        </row>
        <row r="267">
          <cell r="A267" t="str">
            <v>Lyons</v>
          </cell>
          <cell r="B267">
            <v>982</v>
          </cell>
          <cell r="C267" t="str">
            <v>Surgical Resources</v>
          </cell>
          <cell r="G267">
            <v>437</v>
          </cell>
          <cell r="K267" t="str">
            <v>Ra</v>
          </cell>
          <cell r="L267">
            <v>874</v>
          </cell>
          <cell r="M267">
            <v>917.7</v>
          </cell>
          <cell r="N267">
            <v>672523.648888889</v>
          </cell>
          <cell r="O267">
            <v>-671605.94888888905</v>
          </cell>
          <cell r="P267">
            <v>874</v>
          </cell>
          <cell r="Q267" t="str">
            <v>YTD Annual</v>
          </cell>
          <cell r="R267" t="str">
            <v>+5%</v>
          </cell>
          <cell r="T267" t="str">
            <v>s</v>
          </cell>
          <cell r="U267">
            <v>0</v>
          </cell>
          <cell r="V267">
            <v>0</v>
          </cell>
          <cell r="W267">
            <v>0</v>
          </cell>
          <cell r="X267">
            <v>917.7</v>
          </cell>
          <cell r="Y267">
            <v>0</v>
          </cell>
        </row>
        <row r="268">
          <cell r="A268" t="str">
            <v>Lyons</v>
          </cell>
          <cell r="B268" t="str">
            <v>Amort.</v>
          </cell>
          <cell r="C268" t="str">
            <v>Instrument Amortization</v>
          </cell>
          <cell r="G268">
            <v>2154465</v>
          </cell>
          <cell r="K268" t="str">
            <v>Ra</v>
          </cell>
          <cell r="L268">
            <v>4308930</v>
          </cell>
          <cell r="M268">
            <v>4912180.1999999993</v>
          </cell>
          <cell r="N268">
            <v>0</v>
          </cell>
          <cell r="O268">
            <v>4912180.1999999993</v>
          </cell>
          <cell r="P268">
            <v>4308930</v>
          </cell>
          <cell r="Q268" t="str">
            <v>YTD Annual</v>
          </cell>
          <cell r="R268" t="str">
            <v>+14%</v>
          </cell>
          <cell r="T268" t="str">
            <v>s</v>
          </cell>
          <cell r="U268">
            <v>0</v>
          </cell>
          <cell r="V268">
            <v>0</v>
          </cell>
          <cell r="W268">
            <v>0</v>
          </cell>
          <cell r="X268">
            <v>4912180.1999999993</v>
          </cell>
          <cell r="Y268">
            <v>0</v>
          </cell>
        </row>
        <row r="269">
          <cell r="A269" t="str">
            <v>Lyons</v>
          </cell>
          <cell r="B269" t="str">
            <v>Lyon-Com</v>
          </cell>
          <cell r="C269" t="str">
            <v>Lyons-Commission</v>
          </cell>
          <cell r="D269">
            <v>2224021</v>
          </cell>
          <cell r="E269">
            <v>1925795</v>
          </cell>
          <cell r="F269">
            <v>-298226</v>
          </cell>
          <cell r="G269">
            <v>14761379</v>
          </cell>
          <cell r="H269">
            <v>11391660</v>
          </cell>
          <cell r="I269">
            <v>-3369719</v>
          </cell>
          <cell r="J269">
            <v>29255861</v>
          </cell>
          <cell r="K269" t="str">
            <v>Ra</v>
          </cell>
          <cell r="L269">
            <v>29522758</v>
          </cell>
          <cell r="M269">
            <v>35722537.18</v>
          </cell>
          <cell r="N269">
            <v>0</v>
          </cell>
          <cell r="O269">
            <v>35722537.18</v>
          </cell>
          <cell r="P269">
            <v>29522758</v>
          </cell>
          <cell r="Q269" t="str">
            <v>YTD Annual</v>
          </cell>
          <cell r="R269" t="str">
            <v>+21%</v>
          </cell>
          <cell r="T269" t="str">
            <v>s</v>
          </cell>
          <cell r="U269">
            <v>0</v>
          </cell>
          <cell r="V269">
            <v>0</v>
          </cell>
          <cell r="W269">
            <v>0</v>
          </cell>
          <cell r="X269">
            <v>35722537.18</v>
          </cell>
          <cell r="Y269">
            <v>0</v>
          </cell>
        </row>
        <row r="270">
          <cell r="A270" t="str">
            <v>Lyons Total</v>
          </cell>
          <cell r="D270">
            <v>2840461</v>
          </cell>
          <cell r="E270">
            <v>2542389</v>
          </cell>
          <cell r="F270">
            <v>-298072</v>
          </cell>
          <cell r="G270">
            <v>19763599</v>
          </cell>
          <cell r="H270">
            <v>14949114</v>
          </cell>
          <cell r="I270">
            <v>-2345734</v>
          </cell>
          <cell r="J270">
            <v>39532660</v>
          </cell>
          <cell r="L270">
            <v>39527198</v>
          </cell>
          <cell r="M270">
            <v>46615002.879999995</v>
          </cell>
          <cell r="N270">
            <v>8547726.4851392135</v>
          </cell>
          <cell r="O270">
            <v>38067276.394860789</v>
          </cell>
          <cell r="U270">
            <v>0</v>
          </cell>
          <cell r="V270">
            <v>0</v>
          </cell>
          <cell r="W270">
            <v>0</v>
          </cell>
          <cell r="X270">
            <v>46615002.879999995</v>
          </cell>
          <cell r="Y270">
            <v>0</v>
          </cell>
        </row>
        <row r="271">
          <cell r="A271" t="str">
            <v>Middleton</v>
          </cell>
          <cell r="B271">
            <v>522</v>
          </cell>
          <cell r="C271" t="str">
            <v>Southwest Area</v>
          </cell>
          <cell r="D271">
            <v>37581</v>
          </cell>
          <cell r="E271">
            <v>15939</v>
          </cell>
          <cell r="F271">
            <v>-21642</v>
          </cell>
          <cell r="G271">
            <v>164112</v>
          </cell>
          <cell r="H271">
            <v>94498</v>
          </cell>
          <cell r="I271">
            <v>-69614</v>
          </cell>
          <cell r="J271">
            <v>235541</v>
          </cell>
          <cell r="K271" t="str">
            <v>Ra</v>
          </cell>
          <cell r="L271">
            <v>328224</v>
          </cell>
          <cell r="M271">
            <v>344635.2</v>
          </cell>
          <cell r="N271">
            <v>500609.09666666703</v>
          </cell>
          <cell r="O271">
            <v>-155973.89666666702</v>
          </cell>
          <cell r="P271">
            <v>328224</v>
          </cell>
          <cell r="Q271" t="str">
            <v>YTD Annual</v>
          </cell>
          <cell r="R271" t="str">
            <v>+5%</v>
          </cell>
          <cell r="T271" t="str">
            <v>s</v>
          </cell>
          <cell r="U271">
            <v>0</v>
          </cell>
          <cell r="V271">
            <v>0</v>
          </cell>
          <cell r="W271">
            <v>0</v>
          </cell>
          <cell r="X271">
            <v>344635.2</v>
          </cell>
          <cell r="Y271">
            <v>0</v>
          </cell>
        </row>
        <row r="272">
          <cell r="A272" t="str">
            <v>Middleton</v>
          </cell>
          <cell r="B272">
            <v>700</v>
          </cell>
          <cell r="C272" t="str">
            <v>South Texas Branch</v>
          </cell>
          <cell r="D272">
            <v>218515</v>
          </cell>
          <cell r="E272">
            <v>189475</v>
          </cell>
          <cell r="F272">
            <v>-29040</v>
          </cell>
          <cell r="G272">
            <v>2264907</v>
          </cell>
          <cell r="H272">
            <v>1112427</v>
          </cell>
          <cell r="I272">
            <v>-1152480</v>
          </cell>
          <cell r="J272">
            <v>3763922</v>
          </cell>
          <cell r="K272" t="str">
            <v>Ra</v>
          </cell>
          <cell r="L272">
            <v>4529814</v>
          </cell>
          <cell r="M272">
            <v>4756304.7</v>
          </cell>
          <cell r="N272">
            <v>4460784.9499444403</v>
          </cell>
          <cell r="O272">
            <v>295519.75005555991</v>
          </cell>
          <cell r="P272">
            <v>4529814</v>
          </cell>
          <cell r="Q272" t="str">
            <v>YTD Annual</v>
          </cell>
          <cell r="R272" t="str">
            <v>+5%</v>
          </cell>
          <cell r="T272" t="str">
            <v>s</v>
          </cell>
          <cell r="U272">
            <v>0</v>
          </cell>
          <cell r="V272">
            <v>0</v>
          </cell>
          <cell r="W272">
            <v>0</v>
          </cell>
          <cell r="X272">
            <v>4756304.7</v>
          </cell>
          <cell r="Y272">
            <v>0</v>
          </cell>
        </row>
        <row r="273">
          <cell r="A273" t="str">
            <v>Middleton</v>
          </cell>
          <cell r="B273">
            <v>710</v>
          </cell>
          <cell r="C273" t="str">
            <v>Lousiana Branch</v>
          </cell>
          <cell r="D273">
            <v>135524</v>
          </cell>
          <cell r="E273">
            <v>132787</v>
          </cell>
          <cell r="F273">
            <v>-2737</v>
          </cell>
          <cell r="G273">
            <v>635088</v>
          </cell>
          <cell r="H273">
            <v>747281</v>
          </cell>
          <cell r="I273">
            <v>112193</v>
          </cell>
          <cell r="J273">
            <v>1824776</v>
          </cell>
          <cell r="K273" t="str">
            <v>Ra</v>
          </cell>
          <cell r="L273">
            <v>1270176</v>
          </cell>
          <cell r="M273">
            <v>1333684.8</v>
          </cell>
          <cell r="N273">
            <v>1406244.4715873001</v>
          </cell>
          <cell r="O273">
            <v>-72559.671587300021</v>
          </cell>
          <cell r="P273">
            <v>1270176</v>
          </cell>
          <cell r="Q273" t="str">
            <v>YTD Annual</v>
          </cell>
          <cell r="R273" t="str">
            <v>+5%</v>
          </cell>
          <cell r="T273" t="str">
            <v>s</v>
          </cell>
          <cell r="U273">
            <v>0</v>
          </cell>
          <cell r="V273">
            <v>0</v>
          </cell>
          <cell r="W273">
            <v>0</v>
          </cell>
          <cell r="X273">
            <v>1333684.8</v>
          </cell>
          <cell r="Y273">
            <v>0</v>
          </cell>
        </row>
        <row r="274">
          <cell r="A274" t="str">
            <v>Middleton</v>
          </cell>
          <cell r="B274">
            <v>712</v>
          </cell>
          <cell r="C274" t="str">
            <v>Oklahoma Branch</v>
          </cell>
          <cell r="D274">
            <v>128122</v>
          </cell>
          <cell r="E274">
            <v>111903</v>
          </cell>
          <cell r="F274">
            <v>-16219</v>
          </cell>
          <cell r="G274">
            <v>724323</v>
          </cell>
          <cell r="H274">
            <v>665459</v>
          </cell>
          <cell r="I274">
            <v>-58864</v>
          </cell>
          <cell r="J274">
            <v>1656339</v>
          </cell>
          <cell r="K274" t="str">
            <v>Ra</v>
          </cell>
          <cell r="L274">
            <v>1448646</v>
          </cell>
          <cell r="M274">
            <v>1521078.3</v>
          </cell>
          <cell r="N274">
            <v>1585096.13172222</v>
          </cell>
          <cell r="O274">
            <v>-64017.83172221994</v>
          </cell>
          <cell r="P274">
            <v>1448646</v>
          </cell>
          <cell r="Q274" t="str">
            <v>YTD Annual</v>
          </cell>
          <cell r="R274" t="str">
            <v>+5%</v>
          </cell>
          <cell r="T274" t="str">
            <v>s</v>
          </cell>
          <cell r="U274">
            <v>0</v>
          </cell>
          <cell r="V274">
            <v>0</v>
          </cell>
          <cell r="W274">
            <v>0</v>
          </cell>
          <cell r="X274">
            <v>1521078.3</v>
          </cell>
          <cell r="Y274">
            <v>0</v>
          </cell>
        </row>
        <row r="275">
          <cell r="A275" t="str">
            <v>Middleton</v>
          </cell>
          <cell r="B275">
            <v>713</v>
          </cell>
          <cell r="G275">
            <v>173984</v>
          </cell>
          <cell r="K275" t="str">
            <v>Ra</v>
          </cell>
          <cell r="L275">
            <v>347968</v>
          </cell>
          <cell r="M275">
            <v>365366.4</v>
          </cell>
          <cell r="N275">
            <v>1467549.32428175</v>
          </cell>
          <cell r="O275">
            <v>-1102182.9242817499</v>
          </cell>
          <cell r="P275">
            <v>347968</v>
          </cell>
          <cell r="Q275" t="str">
            <v>YTD Annual</v>
          </cell>
          <cell r="R275" t="str">
            <v>+5%</v>
          </cell>
          <cell r="T275" t="str">
            <v>s</v>
          </cell>
          <cell r="U275">
            <v>0</v>
          </cell>
          <cell r="V275">
            <v>0</v>
          </cell>
          <cell r="W275">
            <v>0</v>
          </cell>
          <cell r="X275">
            <v>365366.4</v>
          </cell>
          <cell r="Y275">
            <v>0</v>
          </cell>
        </row>
        <row r="276">
          <cell r="A276" t="str">
            <v>Middleton</v>
          </cell>
          <cell r="B276">
            <v>900</v>
          </cell>
          <cell r="C276" t="str">
            <v>North Texas Agency</v>
          </cell>
          <cell r="D276">
            <v>50884</v>
          </cell>
          <cell r="E276">
            <v>28422</v>
          </cell>
          <cell r="F276">
            <v>-22462</v>
          </cell>
          <cell r="G276">
            <v>377</v>
          </cell>
          <cell r="H276">
            <v>148045</v>
          </cell>
          <cell r="I276">
            <v>147668</v>
          </cell>
          <cell r="J276">
            <v>521406</v>
          </cell>
          <cell r="K276" t="str">
            <v>Ra</v>
          </cell>
          <cell r="L276">
            <v>754</v>
          </cell>
          <cell r="M276">
            <v>791.7</v>
          </cell>
          <cell r="N276">
            <v>565990.70333333302</v>
          </cell>
          <cell r="O276">
            <v>-565199.00333333306</v>
          </cell>
          <cell r="P276">
            <v>754</v>
          </cell>
          <cell r="Q276" t="str">
            <v>YTD Annual</v>
          </cell>
          <cell r="R276" t="str">
            <v>+5%</v>
          </cell>
          <cell r="T276" t="str">
            <v>s</v>
          </cell>
          <cell r="U276">
            <v>0</v>
          </cell>
          <cell r="V276">
            <v>0</v>
          </cell>
          <cell r="W276">
            <v>0</v>
          </cell>
          <cell r="X276">
            <v>791.7</v>
          </cell>
          <cell r="Y276">
            <v>0</v>
          </cell>
        </row>
        <row r="277">
          <cell r="A277" t="str">
            <v>Middleton</v>
          </cell>
          <cell r="B277">
            <v>903</v>
          </cell>
          <cell r="C277" t="str">
            <v>Southwest Agency - NM</v>
          </cell>
          <cell r="D277">
            <v>41954</v>
          </cell>
          <cell r="E277">
            <v>26904</v>
          </cell>
          <cell r="F277">
            <v>-15050</v>
          </cell>
          <cell r="G277">
            <v>7632</v>
          </cell>
          <cell r="H277">
            <v>146514</v>
          </cell>
          <cell r="I277">
            <v>138882</v>
          </cell>
          <cell r="J277">
            <v>521348</v>
          </cell>
          <cell r="K277" t="str">
            <v>Ra</v>
          </cell>
          <cell r="L277">
            <v>15264</v>
          </cell>
          <cell r="M277">
            <v>16027.2</v>
          </cell>
          <cell r="N277">
            <v>584812.65333333297</v>
          </cell>
          <cell r="O277">
            <v>-568785.45333333302</v>
          </cell>
          <cell r="P277">
            <v>15264</v>
          </cell>
          <cell r="Q277" t="str">
            <v>YTD Annual</v>
          </cell>
          <cell r="R277" t="str">
            <v>+5%</v>
          </cell>
          <cell r="T277" t="str">
            <v>s</v>
          </cell>
          <cell r="U277">
            <v>0</v>
          </cell>
          <cell r="V277">
            <v>0</v>
          </cell>
          <cell r="W277">
            <v>0</v>
          </cell>
          <cell r="X277">
            <v>16027.2</v>
          </cell>
          <cell r="Y277">
            <v>0</v>
          </cell>
        </row>
        <row r="278">
          <cell r="A278" t="str">
            <v>Middleton</v>
          </cell>
          <cell r="B278">
            <v>905</v>
          </cell>
          <cell r="C278" t="str">
            <v>Midwest Agency - KS</v>
          </cell>
          <cell r="D278">
            <v>32024</v>
          </cell>
          <cell r="E278">
            <v>18287</v>
          </cell>
          <cell r="F278">
            <v>-13737</v>
          </cell>
          <cell r="G278">
            <v>107366</v>
          </cell>
          <cell r="H278">
            <v>104863</v>
          </cell>
          <cell r="I278">
            <v>-2503</v>
          </cell>
          <cell r="J278">
            <v>361550</v>
          </cell>
          <cell r="K278" t="str">
            <v>Ra</v>
          </cell>
          <cell r="L278">
            <v>214732</v>
          </cell>
          <cell r="M278">
            <v>225468.6</v>
          </cell>
          <cell r="N278">
            <v>0</v>
          </cell>
          <cell r="O278">
            <v>225468.6</v>
          </cell>
          <cell r="P278">
            <v>214732</v>
          </cell>
          <cell r="Q278" t="str">
            <v>YTD Annual</v>
          </cell>
          <cell r="R278" t="str">
            <v>+5%</v>
          </cell>
          <cell r="T278" t="str">
            <v>s</v>
          </cell>
          <cell r="U278">
            <v>0</v>
          </cell>
          <cell r="V278">
            <v>0</v>
          </cell>
          <cell r="W278">
            <v>0</v>
          </cell>
          <cell r="X278">
            <v>225468.6</v>
          </cell>
          <cell r="Y278">
            <v>0</v>
          </cell>
        </row>
        <row r="279">
          <cell r="A279" t="str">
            <v>Middleton</v>
          </cell>
          <cell r="B279" t="str">
            <v>Amort.</v>
          </cell>
          <cell r="C279" t="str">
            <v>Instrument Amortization</v>
          </cell>
          <cell r="F279">
            <v>0</v>
          </cell>
          <cell r="G279">
            <v>1608302</v>
          </cell>
          <cell r="J279">
            <v>361550</v>
          </cell>
          <cell r="K279" t="str">
            <v>Ra</v>
          </cell>
          <cell r="L279">
            <v>3216604</v>
          </cell>
          <cell r="M279">
            <v>3666928.5599999996</v>
          </cell>
          <cell r="N279">
            <v>0</v>
          </cell>
          <cell r="O279">
            <v>3666928.5599999996</v>
          </cell>
          <cell r="P279">
            <v>3216604</v>
          </cell>
          <cell r="Q279" t="str">
            <v>YTD Annual</v>
          </cell>
          <cell r="R279" t="str">
            <v>+14%</v>
          </cell>
          <cell r="T279" t="str">
            <v>s</v>
          </cell>
          <cell r="U279">
            <v>0</v>
          </cell>
          <cell r="V279">
            <v>0</v>
          </cell>
          <cell r="W279">
            <v>0</v>
          </cell>
          <cell r="X279">
            <v>3666928.5599999996</v>
          </cell>
          <cell r="Y279">
            <v>0</v>
          </cell>
        </row>
        <row r="280">
          <cell r="A280" t="str">
            <v>Middleton</v>
          </cell>
          <cell r="B280" t="str">
            <v>Midd-Com</v>
          </cell>
          <cell r="C280" t="str">
            <v>Middleton-Commission</v>
          </cell>
          <cell r="D280">
            <v>1607458</v>
          </cell>
          <cell r="E280">
            <v>1495195</v>
          </cell>
          <cell r="F280">
            <v>-112263</v>
          </cell>
          <cell r="G280">
            <v>9735102</v>
          </cell>
          <cell r="H280">
            <v>8744163</v>
          </cell>
          <cell r="I280">
            <v>-990939</v>
          </cell>
          <cell r="J280">
            <v>23446445</v>
          </cell>
          <cell r="K280" t="str">
            <v>Ra</v>
          </cell>
          <cell r="L280">
            <v>19470204</v>
          </cell>
          <cell r="M280">
            <v>23558946.84</v>
          </cell>
          <cell r="N280">
            <v>0</v>
          </cell>
          <cell r="O280">
            <v>23558946.84</v>
          </cell>
          <cell r="P280">
            <v>19470204</v>
          </cell>
          <cell r="Q280" t="str">
            <v>YTD Annual</v>
          </cell>
          <cell r="R280" t="str">
            <v>+21%</v>
          </cell>
          <cell r="T280" t="str">
            <v>s</v>
          </cell>
          <cell r="U280">
            <v>0</v>
          </cell>
          <cell r="V280">
            <v>0</v>
          </cell>
          <cell r="W280">
            <v>0</v>
          </cell>
          <cell r="X280">
            <v>23558946.84</v>
          </cell>
          <cell r="Y280">
            <v>0</v>
          </cell>
        </row>
        <row r="281">
          <cell r="A281" t="str">
            <v>Middleton Total</v>
          </cell>
          <cell r="D281">
            <v>2252062</v>
          </cell>
          <cell r="E281">
            <v>2018912</v>
          </cell>
          <cell r="F281">
            <v>-233150</v>
          </cell>
          <cell r="G281">
            <v>15421193</v>
          </cell>
          <cell r="H281">
            <v>11763250</v>
          </cell>
          <cell r="I281">
            <v>-1875657</v>
          </cell>
          <cell r="J281">
            <v>32692877</v>
          </cell>
          <cell r="L281">
            <v>30842386</v>
          </cell>
          <cell r="M281">
            <v>35789232.299999997</v>
          </cell>
          <cell r="N281">
            <v>10571087.330869043</v>
          </cell>
          <cell r="O281">
            <v>25218144.969130956</v>
          </cell>
          <cell r="U281">
            <v>0</v>
          </cell>
          <cell r="V281">
            <v>0</v>
          </cell>
          <cell r="W281">
            <v>0</v>
          </cell>
          <cell r="X281">
            <v>35789232.299999997</v>
          </cell>
          <cell r="Y281">
            <v>0</v>
          </cell>
        </row>
        <row r="282">
          <cell r="A282" t="str">
            <v>Petlak</v>
          </cell>
          <cell r="B282">
            <v>550</v>
          </cell>
          <cell r="C282" t="str">
            <v>Corporate Accounts</v>
          </cell>
          <cell r="D282">
            <v>138958</v>
          </cell>
          <cell r="E282">
            <v>307661</v>
          </cell>
          <cell r="F282">
            <v>168703</v>
          </cell>
          <cell r="G282">
            <v>1610007</v>
          </cell>
          <cell r="H282">
            <v>1845966</v>
          </cell>
          <cell r="I282">
            <v>235959</v>
          </cell>
          <cell r="J282">
            <v>3093306</v>
          </cell>
          <cell r="K282" t="str">
            <v>Ra</v>
          </cell>
          <cell r="L282">
            <v>3220014</v>
          </cell>
          <cell r="M282">
            <v>3381014.7</v>
          </cell>
          <cell r="N282">
            <v>5288429.9837499997</v>
          </cell>
          <cell r="O282">
            <v>-1907415.2837499995</v>
          </cell>
          <cell r="P282">
            <v>3220014</v>
          </cell>
          <cell r="Q282" t="str">
            <v>YTD Annual</v>
          </cell>
          <cell r="R282" t="str">
            <v>+5%</v>
          </cell>
          <cell r="T282" t="str">
            <v>s</v>
          </cell>
          <cell r="U282">
            <v>0</v>
          </cell>
          <cell r="V282">
            <v>0</v>
          </cell>
          <cell r="W282">
            <v>0</v>
          </cell>
          <cell r="X282">
            <v>3381014.7</v>
          </cell>
          <cell r="Y282">
            <v>0</v>
          </cell>
        </row>
        <row r="283">
          <cell r="A283" t="str">
            <v>Petlak Total</v>
          </cell>
          <cell r="D283">
            <v>138958</v>
          </cell>
          <cell r="E283">
            <v>307661</v>
          </cell>
          <cell r="F283">
            <v>168703</v>
          </cell>
          <cell r="G283">
            <v>1610007</v>
          </cell>
          <cell r="H283">
            <v>1845966</v>
          </cell>
          <cell r="I283">
            <v>235959</v>
          </cell>
          <cell r="J283">
            <v>3093306</v>
          </cell>
          <cell r="L283">
            <v>3220014</v>
          </cell>
          <cell r="M283">
            <v>3381014.7</v>
          </cell>
          <cell r="N283">
            <v>5288429.9837499997</v>
          </cell>
          <cell r="O283">
            <v>-1907415.2837499995</v>
          </cell>
          <cell r="U283">
            <v>0</v>
          </cell>
          <cell r="V283">
            <v>0</v>
          </cell>
          <cell r="W283">
            <v>0</v>
          </cell>
          <cell r="X283">
            <v>3381014.7</v>
          </cell>
          <cell r="Y283">
            <v>0</v>
          </cell>
        </row>
        <row r="284">
          <cell r="A284" t="str">
            <v>Rainey</v>
          </cell>
          <cell r="B284">
            <v>510</v>
          </cell>
          <cell r="C284" t="str">
            <v>Field Selling</v>
          </cell>
          <cell r="D284">
            <v>393269</v>
          </cell>
          <cell r="E284">
            <v>537861</v>
          </cell>
          <cell r="F284">
            <v>144592</v>
          </cell>
          <cell r="G284">
            <v>3049163</v>
          </cell>
          <cell r="H284">
            <v>3230827</v>
          </cell>
          <cell r="I284">
            <v>181664</v>
          </cell>
          <cell r="J284">
            <v>5158940</v>
          </cell>
          <cell r="K284" t="str">
            <v>Ra</v>
          </cell>
          <cell r="L284">
            <v>6098326</v>
          </cell>
          <cell r="M284">
            <v>6403242.2999999998</v>
          </cell>
          <cell r="N284">
            <v>4580976.3765793703</v>
          </cell>
          <cell r="O284">
            <v>1822265.9234206295</v>
          </cell>
          <cell r="P284">
            <v>6098326</v>
          </cell>
          <cell r="Q284" t="str">
            <v>YTD Annual</v>
          </cell>
          <cell r="R284" t="str">
            <v>+5%</v>
          </cell>
          <cell r="T284" t="str">
            <v>s</v>
          </cell>
          <cell r="U284">
            <v>0</v>
          </cell>
          <cell r="V284">
            <v>0</v>
          </cell>
          <cell r="W284">
            <v>0</v>
          </cell>
          <cell r="X284">
            <v>6403242.2999999998</v>
          </cell>
          <cell r="Y284">
            <v>0</v>
          </cell>
        </row>
        <row r="285">
          <cell r="A285" t="str">
            <v>Rainey</v>
          </cell>
          <cell r="B285">
            <v>555</v>
          </cell>
          <cell r="C285" t="str">
            <v>Government Accounts</v>
          </cell>
          <cell r="D285">
            <v>77420</v>
          </cell>
          <cell r="E285">
            <v>70518</v>
          </cell>
          <cell r="F285">
            <v>-6902</v>
          </cell>
          <cell r="G285">
            <v>530973</v>
          </cell>
          <cell r="H285">
            <v>423930</v>
          </cell>
          <cell r="I285">
            <v>-107043</v>
          </cell>
          <cell r="J285">
            <v>906747</v>
          </cell>
          <cell r="K285" t="str">
            <v>Ra</v>
          </cell>
          <cell r="L285">
            <v>1061946</v>
          </cell>
          <cell r="M285">
            <v>1115043.3</v>
          </cell>
          <cell r="N285">
            <v>1105816.0461200001</v>
          </cell>
          <cell r="O285">
            <v>9227.2538799999747</v>
          </cell>
          <cell r="P285">
            <v>1061946</v>
          </cell>
          <cell r="Q285" t="str">
            <v>YTD Annual</v>
          </cell>
          <cell r="R285" t="str">
            <v>+5%</v>
          </cell>
          <cell r="T285" t="str">
            <v>s</v>
          </cell>
          <cell r="U285">
            <v>0</v>
          </cell>
          <cell r="V285">
            <v>0</v>
          </cell>
          <cell r="W285">
            <v>0</v>
          </cell>
          <cell r="X285">
            <v>1115043.3</v>
          </cell>
          <cell r="Y285">
            <v>0</v>
          </cell>
        </row>
        <row r="286">
          <cell r="A286" t="str">
            <v>Rainey</v>
          </cell>
          <cell r="B286">
            <v>590</v>
          </cell>
          <cell r="C286" t="str">
            <v>Corporate Selling</v>
          </cell>
          <cell r="D286">
            <v>180726</v>
          </cell>
          <cell r="E286">
            <v>-310573</v>
          </cell>
          <cell r="F286">
            <v>-491299</v>
          </cell>
          <cell r="G286">
            <v>729803</v>
          </cell>
          <cell r="H286">
            <v>-1853442</v>
          </cell>
          <cell r="I286">
            <v>-2583245</v>
          </cell>
          <cell r="J286">
            <v>1291883</v>
          </cell>
          <cell r="K286" t="str">
            <v>Ra</v>
          </cell>
          <cell r="L286">
            <v>1459606</v>
          </cell>
          <cell r="M286">
            <v>1532586.3</v>
          </cell>
          <cell r="N286">
            <v>228444058.827508</v>
          </cell>
          <cell r="O286">
            <v>-226911472.52750799</v>
          </cell>
          <cell r="P286">
            <v>1459606</v>
          </cell>
          <cell r="Q286" t="str">
            <v>YTD Annual</v>
          </cell>
          <cell r="R286" t="str">
            <v>+5%</v>
          </cell>
          <cell r="T286" t="str">
            <v>s</v>
          </cell>
          <cell r="U286">
            <v>0</v>
          </cell>
          <cell r="V286">
            <v>0</v>
          </cell>
          <cell r="W286">
            <v>0</v>
          </cell>
          <cell r="X286">
            <v>1532586.3</v>
          </cell>
          <cell r="Y286">
            <v>0</v>
          </cell>
        </row>
        <row r="287">
          <cell r="A287" t="str">
            <v>Rainey</v>
          </cell>
          <cell r="B287">
            <v>890</v>
          </cell>
          <cell r="C287" t="str">
            <v>Corporate</v>
          </cell>
          <cell r="D287">
            <v>37892</v>
          </cell>
          <cell r="E287">
            <v>385166</v>
          </cell>
          <cell r="F287">
            <v>347274</v>
          </cell>
          <cell r="G287">
            <v>-64582</v>
          </cell>
          <cell r="H287">
            <v>4748897</v>
          </cell>
          <cell r="I287">
            <v>4813479</v>
          </cell>
          <cell r="J287">
            <v>-859049</v>
          </cell>
          <cell r="K287" t="str">
            <v>Ra</v>
          </cell>
          <cell r="L287">
            <v>-129164</v>
          </cell>
          <cell r="M287">
            <v>-135622.20000000001</v>
          </cell>
          <cell r="N287">
            <v>731701.08</v>
          </cell>
          <cell r="O287">
            <v>-867323.28</v>
          </cell>
          <cell r="P287">
            <v>-129164</v>
          </cell>
          <cell r="Q287" t="str">
            <v>YTD Annual</v>
          </cell>
          <cell r="R287" t="str">
            <v>+5%</v>
          </cell>
          <cell r="T287" t="str">
            <v>s</v>
          </cell>
          <cell r="U287">
            <v>0</v>
          </cell>
          <cell r="V287">
            <v>0</v>
          </cell>
          <cell r="W287">
            <v>0</v>
          </cell>
          <cell r="X287">
            <v>-135622.20000000001</v>
          </cell>
          <cell r="Y287">
            <v>0</v>
          </cell>
        </row>
        <row r="288">
          <cell r="A288" t="str">
            <v>Rainey</v>
          </cell>
          <cell r="B288" t="str">
            <v>Rain-Com</v>
          </cell>
          <cell r="C288" t="str">
            <v>Rainey-Commission</v>
          </cell>
          <cell r="D288">
            <v>1223031</v>
          </cell>
          <cell r="E288">
            <v>924363</v>
          </cell>
          <cell r="F288">
            <v>-298668</v>
          </cell>
          <cell r="G288">
            <v>13704996</v>
          </cell>
          <cell r="H288">
            <v>5501872</v>
          </cell>
          <cell r="I288">
            <v>-8203124</v>
          </cell>
          <cell r="J288">
            <v>-4233771</v>
          </cell>
          <cell r="K288" t="str">
            <v>Ra</v>
          </cell>
          <cell r="L288">
            <v>27409992</v>
          </cell>
          <cell r="M288">
            <v>33166090.32</v>
          </cell>
          <cell r="N288">
            <v>0</v>
          </cell>
          <cell r="O288">
            <v>33166090.32</v>
          </cell>
          <cell r="P288">
            <v>27409992</v>
          </cell>
          <cell r="Q288" t="str">
            <v>YTD Annual</v>
          </cell>
          <cell r="R288" t="str">
            <v>+21%</v>
          </cell>
          <cell r="T288" t="str">
            <v>s</v>
          </cell>
          <cell r="U288">
            <v>0</v>
          </cell>
          <cell r="V288">
            <v>0</v>
          </cell>
          <cell r="W288">
            <v>0</v>
          </cell>
          <cell r="X288">
            <v>33166090.32</v>
          </cell>
          <cell r="Y288">
            <v>0</v>
          </cell>
        </row>
        <row r="289">
          <cell r="A289" t="str">
            <v>Rainey</v>
          </cell>
          <cell r="B289" t="str">
            <v>Amort.</v>
          </cell>
          <cell r="C289" t="str">
            <v>Instrument Amortization</v>
          </cell>
          <cell r="F289">
            <v>0</v>
          </cell>
          <cell r="G289">
            <v>-130474</v>
          </cell>
          <cell r="J289">
            <v>-859049</v>
          </cell>
          <cell r="K289" t="str">
            <v>Ra</v>
          </cell>
          <cell r="L289">
            <v>-260948</v>
          </cell>
          <cell r="M289">
            <v>-297480.71999999997</v>
          </cell>
          <cell r="N289">
            <v>0</v>
          </cell>
          <cell r="O289">
            <v>-297480.71999999997</v>
          </cell>
          <cell r="P289">
            <v>-260948</v>
          </cell>
          <cell r="Q289" t="str">
            <v>YTD Annual</v>
          </cell>
          <cell r="R289" t="str">
            <v>+14%</v>
          </cell>
          <cell r="T289" t="str">
            <v>s</v>
          </cell>
          <cell r="U289">
            <v>0</v>
          </cell>
          <cell r="V289">
            <v>0</v>
          </cell>
          <cell r="W289">
            <v>0</v>
          </cell>
          <cell r="X289">
            <v>-297480.71999999997</v>
          </cell>
          <cell r="Y289">
            <v>0</v>
          </cell>
        </row>
        <row r="290">
          <cell r="A290" t="str">
            <v xml:space="preserve">Rainey </v>
          </cell>
          <cell r="B290">
            <v>565</v>
          </cell>
          <cell r="C290" t="str">
            <v>Sales Development</v>
          </cell>
          <cell r="G290">
            <v>428327</v>
          </cell>
          <cell r="K290" t="str">
            <v>Ra</v>
          </cell>
          <cell r="L290">
            <v>856654</v>
          </cell>
          <cell r="M290">
            <v>916619.78</v>
          </cell>
          <cell r="N290">
            <v>1978591.04236111</v>
          </cell>
          <cell r="O290">
            <v>-1061971.26236111</v>
          </cell>
          <cell r="P290">
            <v>856654</v>
          </cell>
          <cell r="Q290" t="str">
            <v>YTD Annual</v>
          </cell>
          <cell r="R290" t="str">
            <v>+7%</v>
          </cell>
          <cell r="T290" t="str">
            <v>s</v>
          </cell>
          <cell r="U290">
            <v>0</v>
          </cell>
          <cell r="V290">
            <v>0</v>
          </cell>
          <cell r="W290">
            <v>0</v>
          </cell>
          <cell r="X290">
            <v>916619.78</v>
          </cell>
          <cell r="Y290">
            <v>0</v>
          </cell>
        </row>
        <row r="291">
          <cell r="A291" t="str">
            <v>Rainey Total</v>
          </cell>
          <cell r="D291">
            <v>1912338</v>
          </cell>
          <cell r="E291">
            <v>1607335</v>
          </cell>
          <cell r="F291">
            <v>-305003</v>
          </cell>
          <cell r="G291">
            <v>18248206</v>
          </cell>
          <cell r="H291">
            <v>12052084</v>
          </cell>
          <cell r="I291">
            <v>-5898269</v>
          </cell>
          <cell r="J291">
            <v>1405701</v>
          </cell>
          <cell r="L291">
            <v>36496412</v>
          </cell>
          <cell r="M291">
            <v>42700479.080000006</v>
          </cell>
          <cell r="N291">
            <v>236841143.37256849</v>
          </cell>
          <cell r="O291">
            <v>-194140664.29256848</v>
          </cell>
          <cell r="U291">
            <v>0</v>
          </cell>
          <cell r="V291">
            <v>0</v>
          </cell>
          <cell r="W291">
            <v>0</v>
          </cell>
          <cell r="X291">
            <v>42700479.080000006</v>
          </cell>
          <cell r="Y291">
            <v>0</v>
          </cell>
        </row>
        <row r="292">
          <cell r="A292" t="str">
            <v>Reid</v>
          </cell>
          <cell r="B292">
            <v>542</v>
          </cell>
          <cell r="C292" t="str">
            <v>Southeast Area</v>
          </cell>
          <cell r="D292">
            <v>51707</v>
          </cell>
          <cell r="E292">
            <v>34131</v>
          </cell>
          <cell r="F292">
            <v>-17576</v>
          </cell>
          <cell r="G292">
            <v>244615</v>
          </cell>
          <cell r="H292">
            <v>205682</v>
          </cell>
          <cell r="I292">
            <v>-38933</v>
          </cell>
          <cell r="J292">
            <v>316463</v>
          </cell>
          <cell r="K292" t="str">
            <v>Ra</v>
          </cell>
          <cell r="L292">
            <v>489230</v>
          </cell>
          <cell r="M292">
            <v>513691.5</v>
          </cell>
          <cell r="N292">
            <v>368933.335555556</v>
          </cell>
          <cell r="O292">
            <v>144758.164444444</v>
          </cell>
          <cell r="P292">
            <v>489230</v>
          </cell>
          <cell r="Q292" t="str">
            <v>YTD Annual</v>
          </cell>
          <cell r="R292" t="str">
            <v>+5%</v>
          </cell>
          <cell r="T292" t="str">
            <v>s</v>
          </cell>
          <cell r="U292">
            <v>0</v>
          </cell>
          <cell r="V292">
            <v>0</v>
          </cell>
          <cell r="W292">
            <v>0</v>
          </cell>
          <cell r="X292">
            <v>513691.5</v>
          </cell>
          <cell r="Y292">
            <v>0</v>
          </cell>
        </row>
        <row r="293">
          <cell r="A293" t="str">
            <v>Reid</v>
          </cell>
          <cell r="B293">
            <v>820</v>
          </cell>
          <cell r="C293" t="str">
            <v>North Florida Branch</v>
          </cell>
          <cell r="D293">
            <v>90806</v>
          </cell>
          <cell r="E293">
            <v>102706</v>
          </cell>
          <cell r="F293">
            <v>11900</v>
          </cell>
          <cell r="G293">
            <v>654142</v>
          </cell>
          <cell r="H293">
            <v>603702</v>
          </cell>
          <cell r="I293">
            <v>-50440</v>
          </cell>
          <cell r="J293">
            <v>1707980</v>
          </cell>
          <cell r="K293" t="str">
            <v>Ra</v>
          </cell>
          <cell r="L293">
            <v>1308284</v>
          </cell>
          <cell r="M293">
            <v>1373698.2</v>
          </cell>
          <cell r="N293">
            <v>1483350.1084444399</v>
          </cell>
          <cell r="O293">
            <v>-109651.90844443999</v>
          </cell>
          <cell r="P293">
            <v>1308284</v>
          </cell>
          <cell r="Q293" t="str">
            <v>YTD Annual</v>
          </cell>
          <cell r="R293" t="str">
            <v>+5%</v>
          </cell>
          <cell r="T293" t="str">
            <v>s</v>
          </cell>
          <cell r="U293">
            <v>0</v>
          </cell>
          <cell r="V293">
            <v>0</v>
          </cell>
          <cell r="W293">
            <v>0</v>
          </cell>
          <cell r="X293">
            <v>1373698.2</v>
          </cell>
          <cell r="Y293">
            <v>0</v>
          </cell>
        </row>
        <row r="294">
          <cell r="A294" t="str">
            <v>Reid</v>
          </cell>
          <cell r="B294">
            <v>825</v>
          </cell>
          <cell r="C294" t="str">
            <v>West Florida Branch</v>
          </cell>
          <cell r="D294">
            <v>249033</v>
          </cell>
          <cell r="E294">
            <v>246157</v>
          </cell>
          <cell r="F294">
            <v>-2876</v>
          </cell>
          <cell r="G294">
            <v>1371603</v>
          </cell>
          <cell r="H294">
            <v>1452296</v>
          </cell>
          <cell r="I294">
            <v>80693</v>
          </cell>
          <cell r="J294">
            <v>3364800</v>
          </cell>
          <cell r="K294" t="str">
            <v>Ra</v>
          </cell>
          <cell r="L294">
            <v>2743206</v>
          </cell>
          <cell r="M294">
            <v>2880366.3000000003</v>
          </cell>
          <cell r="N294">
            <v>3108058.5669186702</v>
          </cell>
          <cell r="O294">
            <v>-227692.26691866992</v>
          </cell>
          <cell r="P294">
            <v>2743206</v>
          </cell>
          <cell r="Q294" t="str">
            <v>YTD Annual</v>
          </cell>
          <cell r="R294" t="str">
            <v>+5%</v>
          </cell>
          <cell r="T294" t="str">
            <v>s</v>
          </cell>
          <cell r="U294">
            <v>0</v>
          </cell>
          <cell r="V294">
            <v>0</v>
          </cell>
          <cell r="W294">
            <v>0</v>
          </cell>
          <cell r="X294">
            <v>2880366.3000000003</v>
          </cell>
          <cell r="Y294">
            <v>0</v>
          </cell>
        </row>
        <row r="295">
          <cell r="A295" t="str">
            <v>Reid</v>
          </cell>
          <cell r="B295">
            <v>960</v>
          </cell>
          <cell r="C295" t="str">
            <v>Crosslink Orthopaedics</v>
          </cell>
          <cell r="D295">
            <v>111320</v>
          </cell>
          <cell r="E295">
            <v>84142</v>
          </cell>
          <cell r="F295">
            <v>-27178</v>
          </cell>
          <cell r="G295">
            <v>-1</v>
          </cell>
          <cell r="H295">
            <v>444720</v>
          </cell>
          <cell r="I295">
            <v>444721</v>
          </cell>
          <cell r="J295">
            <v>1278081</v>
          </cell>
          <cell r="K295" t="str">
            <v>Ra</v>
          </cell>
          <cell r="L295">
            <v>-2</v>
          </cell>
          <cell r="M295">
            <v>-2.1</v>
          </cell>
          <cell r="N295">
            <v>1333935.3266666699</v>
          </cell>
          <cell r="O295">
            <v>-1333937.42666667</v>
          </cell>
          <cell r="P295">
            <v>-2</v>
          </cell>
          <cell r="Q295" t="str">
            <v>YTD Annual</v>
          </cell>
          <cell r="R295" t="str">
            <v>+5%</v>
          </cell>
          <cell r="T295" t="str">
            <v>s</v>
          </cell>
          <cell r="U295">
            <v>0</v>
          </cell>
          <cell r="V295">
            <v>0</v>
          </cell>
          <cell r="W295">
            <v>0</v>
          </cell>
          <cell r="X295">
            <v>-2.1</v>
          </cell>
          <cell r="Y295">
            <v>0</v>
          </cell>
        </row>
        <row r="296">
          <cell r="A296" t="str">
            <v>Reid</v>
          </cell>
          <cell r="B296">
            <v>965</v>
          </cell>
          <cell r="C296" t="str">
            <v>South Florida Agency</v>
          </cell>
          <cell r="D296">
            <v>10218</v>
          </cell>
          <cell r="E296">
            <v>6601</v>
          </cell>
          <cell r="F296">
            <v>-3617</v>
          </cell>
          <cell r="G296">
            <v>1609</v>
          </cell>
          <cell r="H296">
            <v>39606</v>
          </cell>
          <cell r="I296">
            <v>37997</v>
          </cell>
          <cell r="K296" t="str">
            <v>Ra</v>
          </cell>
          <cell r="L296">
            <v>3218</v>
          </cell>
          <cell r="M296">
            <v>3378.9</v>
          </cell>
          <cell r="N296">
            <v>0</v>
          </cell>
          <cell r="O296">
            <v>3378.9</v>
          </cell>
          <cell r="P296">
            <v>3218</v>
          </cell>
          <cell r="Q296" t="str">
            <v>YTD Annual</v>
          </cell>
          <cell r="R296" t="str">
            <v>+5%</v>
          </cell>
          <cell r="T296" t="str">
            <v>s</v>
          </cell>
          <cell r="U296">
            <v>0</v>
          </cell>
          <cell r="V296">
            <v>0</v>
          </cell>
          <cell r="W296">
            <v>0</v>
          </cell>
          <cell r="X296">
            <v>3378.9</v>
          </cell>
          <cell r="Y296">
            <v>0</v>
          </cell>
        </row>
        <row r="297">
          <cell r="A297" t="str">
            <v>Reid</v>
          </cell>
          <cell r="B297">
            <v>966</v>
          </cell>
          <cell r="C297" t="str">
            <v>South Florida Russo</v>
          </cell>
          <cell r="G297">
            <v>513</v>
          </cell>
          <cell r="K297" t="str">
            <v>Ra</v>
          </cell>
          <cell r="L297">
            <v>1026</v>
          </cell>
          <cell r="M297">
            <v>1077.3</v>
          </cell>
          <cell r="N297">
            <v>386210.00888888899</v>
          </cell>
          <cell r="O297">
            <v>-385132.708888889</v>
          </cell>
          <cell r="P297">
            <v>1026</v>
          </cell>
          <cell r="Q297" t="str">
            <v>YTD Annual</v>
          </cell>
          <cell r="R297" t="str">
            <v>+5%</v>
          </cell>
          <cell r="T297" t="str">
            <v>s</v>
          </cell>
          <cell r="U297">
            <v>0</v>
          </cell>
          <cell r="V297">
            <v>0</v>
          </cell>
          <cell r="W297">
            <v>0</v>
          </cell>
          <cell r="X297">
            <v>1077.3</v>
          </cell>
          <cell r="Y297">
            <v>0</v>
          </cell>
        </row>
        <row r="298">
          <cell r="A298" t="str">
            <v>Reid</v>
          </cell>
          <cell r="B298">
            <v>967</v>
          </cell>
          <cell r="C298" t="str">
            <v>Dozier Agency</v>
          </cell>
          <cell r="D298">
            <v>18180</v>
          </cell>
          <cell r="E298">
            <v>13327</v>
          </cell>
          <cell r="F298">
            <v>-4853</v>
          </cell>
          <cell r="G298">
            <v>1</v>
          </cell>
          <cell r="H298">
            <v>72425</v>
          </cell>
          <cell r="I298">
            <v>72424</v>
          </cell>
          <cell r="J298">
            <v>248736</v>
          </cell>
          <cell r="K298" t="str">
            <v>Ra</v>
          </cell>
          <cell r="L298">
            <v>2</v>
          </cell>
          <cell r="M298">
            <v>2.1</v>
          </cell>
          <cell r="N298">
            <v>298370.03000000003</v>
          </cell>
          <cell r="O298">
            <v>-298367.93000000005</v>
          </cell>
          <cell r="P298">
            <v>2</v>
          </cell>
          <cell r="Q298" t="str">
            <v>YTD Annual</v>
          </cell>
          <cell r="R298" t="str">
            <v>+5%</v>
          </cell>
          <cell r="T298" t="str">
            <v>s</v>
          </cell>
          <cell r="U298">
            <v>0</v>
          </cell>
          <cell r="V298">
            <v>0</v>
          </cell>
          <cell r="W298">
            <v>0</v>
          </cell>
          <cell r="X298">
            <v>2.1</v>
          </cell>
          <cell r="Y298">
            <v>0</v>
          </cell>
        </row>
        <row r="299">
          <cell r="A299" t="str">
            <v>Reid</v>
          </cell>
          <cell r="B299">
            <v>968</v>
          </cell>
          <cell r="C299" t="str">
            <v>East Florida</v>
          </cell>
          <cell r="G299">
            <v>972</v>
          </cell>
          <cell r="K299" t="str">
            <v>Ra</v>
          </cell>
          <cell r="L299">
            <v>1944</v>
          </cell>
          <cell r="M299">
            <v>2041.2</v>
          </cell>
          <cell r="N299">
            <v>492889.62888888898</v>
          </cell>
          <cell r="O299">
            <v>-490848.42888888897</v>
          </cell>
          <cell r="P299">
            <v>1944</v>
          </cell>
          <cell r="Q299" t="str">
            <v>YTD Annual</v>
          </cell>
          <cell r="R299" t="str">
            <v>+5%</v>
          </cell>
          <cell r="T299" t="str">
            <v>s</v>
          </cell>
          <cell r="U299">
            <v>0</v>
          </cell>
          <cell r="V299">
            <v>0</v>
          </cell>
          <cell r="W299">
            <v>0</v>
          </cell>
          <cell r="X299">
            <v>2041.2</v>
          </cell>
          <cell r="Y299">
            <v>0</v>
          </cell>
        </row>
        <row r="300">
          <cell r="A300" t="str">
            <v>Reid</v>
          </cell>
          <cell r="B300" t="str">
            <v>Amort.</v>
          </cell>
          <cell r="C300" t="str">
            <v>Instrument Amortization</v>
          </cell>
          <cell r="G300">
            <v>1556490</v>
          </cell>
          <cell r="K300" t="str">
            <v>Ra</v>
          </cell>
          <cell r="L300">
            <v>3112980</v>
          </cell>
          <cell r="M300">
            <v>3548797.1999999997</v>
          </cell>
          <cell r="N300">
            <v>0</v>
          </cell>
          <cell r="O300">
            <v>3548797.1999999997</v>
          </cell>
          <cell r="P300">
            <v>3112980</v>
          </cell>
          <cell r="Q300" t="str">
            <v>YTD Annual</v>
          </cell>
          <cell r="R300" t="str">
            <v>+14%</v>
          </cell>
          <cell r="T300" t="str">
            <v>s</v>
          </cell>
          <cell r="U300">
            <v>0</v>
          </cell>
          <cell r="V300">
            <v>0</v>
          </cell>
          <cell r="W300">
            <v>0</v>
          </cell>
          <cell r="X300">
            <v>3548797.1999999997</v>
          </cell>
          <cell r="Y300">
            <v>0</v>
          </cell>
        </row>
        <row r="301">
          <cell r="A301" t="str">
            <v>Reid</v>
          </cell>
          <cell r="B301" t="str">
            <v>Ried-Com</v>
          </cell>
          <cell r="C301" t="str">
            <v>South East Area Commission</v>
          </cell>
          <cell r="D301" t="e">
            <v>#N/A</v>
          </cell>
          <cell r="E301" t="e">
            <v>#N/A</v>
          </cell>
          <cell r="F301" t="e">
            <v>#N/A</v>
          </cell>
          <cell r="G301">
            <v>11549168</v>
          </cell>
          <cell r="H301" t="e">
            <v>#N/A</v>
          </cell>
          <cell r="I301" t="e">
            <v>#N/A</v>
          </cell>
          <cell r="J301">
            <v>23373082</v>
          </cell>
          <cell r="K301" t="str">
            <v>Ra</v>
          </cell>
          <cell r="L301">
            <v>23098336</v>
          </cell>
          <cell r="M301">
            <v>27948986.559999999</v>
          </cell>
          <cell r="N301">
            <v>0</v>
          </cell>
          <cell r="O301">
            <v>27948986.559999999</v>
          </cell>
          <cell r="P301">
            <v>23098336</v>
          </cell>
          <cell r="Q301" t="str">
            <v>YTD Annual</v>
          </cell>
          <cell r="R301" t="str">
            <v>+21%</v>
          </cell>
          <cell r="T301" t="str">
            <v>s</v>
          </cell>
          <cell r="U301">
            <v>0</v>
          </cell>
          <cell r="V301">
            <v>0</v>
          </cell>
          <cell r="W301">
            <v>0</v>
          </cell>
          <cell r="X301">
            <v>27948986.559999999</v>
          </cell>
          <cell r="Y301">
            <v>0</v>
          </cell>
        </row>
        <row r="302">
          <cell r="A302" t="str">
            <v>Reid Total</v>
          </cell>
          <cell r="D302" t="e">
            <v>#N/A</v>
          </cell>
          <cell r="E302" t="e">
            <v>#N/A</v>
          </cell>
          <cell r="F302" t="e">
            <v>#N/A</v>
          </cell>
          <cell r="G302">
            <v>15379112</v>
          </cell>
          <cell r="H302" t="e">
            <v>#N/A</v>
          </cell>
          <cell r="I302" t="e">
            <v>#N/A</v>
          </cell>
          <cell r="J302">
            <v>30289142</v>
          </cell>
          <cell r="L302">
            <v>30758224</v>
          </cell>
          <cell r="M302">
            <v>36272037.159999996</v>
          </cell>
          <cell r="N302">
            <v>7471747.0053631142</v>
          </cell>
          <cell r="O302">
            <v>28800290.154636882</v>
          </cell>
          <cell r="U302">
            <v>0</v>
          </cell>
          <cell r="V302">
            <v>0</v>
          </cell>
          <cell r="W302">
            <v>0</v>
          </cell>
          <cell r="X302">
            <v>36272037.159999996</v>
          </cell>
          <cell r="Y302">
            <v>0</v>
          </cell>
        </row>
        <row r="303">
          <cell r="A303" t="str">
            <v>Smith</v>
          </cell>
          <cell r="B303">
            <v>520</v>
          </cell>
          <cell r="C303" t="str">
            <v>Western Region</v>
          </cell>
          <cell r="D303">
            <v>77430</v>
          </cell>
          <cell r="E303">
            <v>22435</v>
          </cell>
          <cell r="F303">
            <v>-54995</v>
          </cell>
          <cell r="G303">
            <v>1018854</v>
          </cell>
          <cell r="H303">
            <v>134610</v>
          </cell>
          <cell r="I303">
            <v>-884244</v>
          </cell>
          <cell r="J303">
            <v>1313740</v>
          </cell>
          <cell r="K303" t="str">
            <v>Ra</v>
          </cell>
          <cell r="L303">
            <v>2037708</v>
          </cell>
          <cell r="M303">
            <v>2180347.56</v>
          </cell>
          <cell r="N303">
            <v>2169454.3673809501</v>
          </cell>
          <cell r="O303">
            <v>10893.192619049922</v>
          </cell>
          <cell r="P303">
            <v>2037708</v>
          </cell>
          <cell r="Q303" t="str">
            <v>YTD Annual</v>
          </cell>
          <cell r="R303" t="str">
            <v>+7%</v>
          </cell>
          <cell r="T303" t="str">
            <v>s</v>
          </cell>
          <cell r="U303">
            <v>0</v>
          </cell>
          <cell r="V303">
            <v>0</v>
          </cell>
          <cell r="W303">
            <v>0</v>
          </cell>
          <cell r="X303">
            <v>2180347.56</v>
          </cell>
          <cell r="Y303">
            <v>0</v>
          </cell>
        </row>
        <row r="304">
          <cell r="A304" t="str">
            <v>Smith</v>
          </cell>
          <cell r="B304" t="str">
            <v>Smit-Com</v>
          </cell>
          <cell r="C304" t="str">
            <v>Smith-Commission</v>
          </cell>
          <cell r="D304">
            <v>61852</v>
          </cell>
          <cell r="F304">
            <v>-61852</v>
          </cell>
          <cell r="G304">
            <v>228394</v>
          </cell>
          <cell r="I304">
            <v>-228394</v>
          </cell>
          <cell r="J304">
            <v>1247818</v>
          </cell>
          <cell r="K304" t="str">
            <v>Ra</v>
          </cell>
          <cell r="L304">
            <v>456788</v>
          </cell>
          <cell r="M304">
            <v>552713.48</v>
          </cell>
          <cell r="N304">
            <v>0</v>
          </cell>
          <cell r="O304">
            <v>552713.48</v>
          </cell>
          <cell r="P304">
            <v>456788</v>
          </cell>
          <cell r="Q304" t="str">
            <v>YTD Annual</v>
          </cell>
          <cell r="R304" t="str">
            <v>+21%</v>
          </cell>
          <cell r="T304" t="str">
            <v>s</v>
          </cell>
          <cell r="U304">
            <v>0</v>
          </cell>
          <cell r="V304">
            <v>0</v>
          </cell>
          <cell r="W304">
            <v>0</v>
          </cell>
          <cell r="X304">
            <v>552713.48</v>
          </cell>
          <cell r="Y304">
            <v>0</v>
          </cell>
        </row>
        <row r="305">
          <cell r="A305" t="str">
            <v>Smith Total</v>
          </cell>
          <cell r="D305">
            <v>139282</v>
          </cell>
          <cell r="E305">
            <v>22435</v>
          </cell>
          <cell r="F305">
            <v>-116847</v>
          </cell>
          <cell r="G305">
            <v>1247248</v>
          </cell>
          <cell r="H305">
            <v>134610</v>
          </cell>
          <cell r="I305">
            <v>-1112638</v>
          </cell>
          <cell r="J305">
            <v>2561558</v>
          </cell>
          <cell r="L305">
            <v>2494496</v>
          </cell>
          <cell r="M305">
            <v>2733061.04</v>
          </cell>
          <cell r="N305">
            <v>2169454.3673809501</v>
          </cell>
          <cell r="O305">
            <v>563606.6726190499</v>
          </cell>
          <cell r="U305">
            <v>0</v>
          </cell>
          <cell r="V305">
            <v>0</v>
          </cell>
          <cell r="W305">
            <v>0</v>
          </cell>
          <cell r="X305">
            <v>2733061.04</v>
          </cell>
          <cell r="Y305">
            <v>0</v>
          </cell>
        </row>
        <row r="306">
          <cell r="A306" t="str">
            <v>Vann</v>
          </cell>
          <cell r="B306">
            <v>511</v>
          </cell>
          <cell r="C306" t="str">
            <v>US Trauma Sales</v>
          </cell>
          <cell r="D306">
            <v>117642</v>
          </cell>
          <cell r="E306">
            <v>183831</v>
          </cell>
          <cell r="F306">
            <v>66189</v>
          </cell>
          <cell r="G306">
            <v>949036</v>
          </cell>
          <cell r="H306">
            <v>1103696</v>
          </cell>
          <cell r="I306">
            <v>154660</v>
          </cell>
          <cell r="J306">
            <v>2098355</v>
          </cell>
          <cell r="K306" t="str">
            <v>Ra</v>
          </cell>
          <cell r="L306">
            <v>1898072</v>
          </cell>
          <cell r="M306">
            <v>1992975.6</v>
          </cell>
          <cell r="N306">
            <v>2073461.4938488901</v>
          </cell>
          <cell r="O306">
            <v>-80485.893848889973</v>
          </cell>
          <cell r="P306">
            <v>1898072</v>
          </cell>
          <cell r="Q306" t="str">
            <v>YTD Annual</v>
          </cell>
          <cell r="R306" t="str">
            <v>+5%</v>
          </cell>
          <cell r="T306" t="str">
            <v>s</v>
          </cell>
          <cell r="U306">
            <v>0</v>
          </cell>
          <cell r="V306">
            <v>0</v>
          </cell>
          <cell r="W306">
            <v>0</v>
          </cell>
          <cell r="X306">
            <v>1992975.6</v>
          </cell>
          <cell r="Y306">
            <v>0</v>
          </cell>
        </row>
        <row r="307">
          <cell r="A307" t="str">
            <v>Vann</v>
          </cell>
          <cell r="B307">
            <v>512</v>
          </cell>
          <cell r="C307" t="str">
            <v>Northwest Trauma</v>
          </cell>
          <cell r="D307">
            <v>1266</v>
          </cell>
          <cell r="E307">
            <v>0</v>
          </cell>
          <cell r="F307">
            <v>-1266</v>
          </cell>
          <cell r="G307">
            <v>20923</v>
          </cell>
          <cell r="H307">
            <v>0</v>
          </cell>
          <cell r="I307">
            <v>-20923</v>
          </cell>
          <cell r="J307">
            <v>87250</v>
          </cell>
          <cell r="K307" t="str">
            <v>Ra</v>
          </cell>
          <cell r="L307">
            <v>41846</v>
          </cell>
          <cell r="M307">
            <v>43938.3</v>
          </cell>
          <cell r="N307">
            <v>65000.36</v>
          </cell>
          <cell r="O307">
            <v>-21062.059999999998</v>
          </cell>
          <cell r="P307">
            <v>41846</v>
          </cell>
          <cell r="Q307" t="str">
            <v>YTD Annual</v>
          </cell>
          <cell r="R307" t="str">
            <v>+5%</v>
          </cell>
          <cell r="T307" t="str">
            <v>s</v>
          </cell>
          <cell r="U307">
            <v>0</v>
          </cell>
          <cell r="V307">
            <v>0</v>
          </cell>
          <cell r="W307">
            <v>0</v>
          </cell>
          <cell r="X307">
            <v>43938.3</v>
          </cell>
          <cell r="Y307">
            <v>0</v>
          </cell>
        </row>
        <row r="308">
          <cell r="A308" t="str">
            <v>Vann</v>
          </cell>
          <cell r="B308">
            <v>513</v>
          </cell>
          <cell r="C308" t="str">
            <v>Northeast Trauma</v>
          </cell>
          <cell r="D308">
            <v>22444</v>
          </cell>
          <cell r="E308">
            <v>0</v>
          </cell>
          <cell r="F308">
            <v>-22444</v>
          </cell>
          <cell r="G308">
            <v>41899</v>
          </cell>
          <cell r="H308">
            <v>0</v>
          </cell>
          <cell r="I308">
            <v>-41899</v>
          </cell>
          <cell r="J308">
            <v>110393</v>
          </cell>
          <cell r="K308" t="str">
            <v>Ra</v>
          </cell>
          <cell r="L308">
            <v>83798</v>
          </cell>
          <cell r="M308">
            <v>87987.900000000009</v>
          </cell>
          <cell r="N308">
            <v>85000.03</v>
          </cell>
          <cell r="O308">
            <v>2987.8700000000099</v>
          </cell>
          <cell r="P308">
            <v>83798</v>
          </cell>
          <cell r="Q308" t="str">
            <v>YTD Annual</v>
          </cell>
          <cell r="R308" t="str">
            <v>+5%</v>
          </cell>
          <cell r="T308" t="str">
            <v>s</v>
          </cell>
          <cell r="U308">
            <v>0</v>
          </cell>
          <cell r="V308">
            <v>0</v>
          </cell>
          <cell r="W308">
            <v>0</v>
          </cell>
          <cell r="X308">
            <v>87987.900000000009</v>
          </cell>
          <cell r="Y308">
            <v>0</v>
          </cell>
        </row>
        <row r="309">
          <cell r="A309" t="str">
            <v>Vann</v>
          </cell>
          <cell r="B309">
            <v>514</v>
          </cell>
          <cell r="C309" t="str">
            <v>Western Trauma</v>
          </cell>
          <cell r="D309">
            <v>15679</v>
          </cell>
          <cell r="E309">
            <v>0</v>
          </cell>
          <cell r="F309">
            <v>-15679</v>
          </cell>
          <cell r="G309">
            <v>56060</v>
          </cell>
          <cell r="H309">
            <v>0</v>
          </cell>
          <cell r="I309">
            <v>-56060</v>
          </cell>
          <cell r="J309">
            <v>96195</v>
          </cell>
          <cell r="K309" t="str">
            <v>Ra</v>
          </cell>
          <cell r="L309">
            <v>112120</v>
          </cell>
          <cell r="M309">
            <v>117726</v>
          </cell>
          <cell r="N309">
            <v>84999.679999999993</v>
          </cell>
          <cell r="O309">
            <v>32726.320000000007</v>
          </cell>
          <cell r="P309">
            <v>112120</v>
          </cell>
          <cell r="Q309" t="str">
            <v>YTD Annual</v>
          </cell>
          <cell r="R309" t="str">
            <v>+5%</v>
          </cell>
          <cell r="T309" t="str">
            <v>s</v>
          </cell>
          <cell r="U309">
            <v>0</v>
          </cell>
          <cell r="V309">
            <v>0</v>
          </cell>
          <cell r="W309">
            <v>0</v>
          </cell>
          <cell r="X309">
            <v>117726</v>
          </cell>
          <cell r="Y309">
            <v>0</v>
          </cell>
        </row>
        <row r="310">
          <cell r="A310" t="str">
            <v>Vann</v>
          </cell>
          <cell r="B310">
            <v>515</v>
          </cell>
          <cell r="C310" t="str">
            <v>Southeast Trauma</v>
          </cell>
          <cell r="D310">
            <v>2763</v>
          </cell>
          <cell r="E310">
            <v>0</v>
          </cell>
          <cell r="F310">
            <v>-2763</v>
          </cell>
          <cell r="G310">
            <v>45562</v>
          </cell>
          <cell r="H310">
            <v>0</v>
          </cell>
          <cell r="I310">
            <v>-45562</v>
          </cell>
          <cell r="J310">
            <v>109700</v>
          </cell>
          <cell r="K310" t="str">
            <v>Ra</v>
          </cell>
          <cell r="L310">
            <v>91124</v>
          </cell>
          <cell r="M310">
            <v>95680.2</v>
          </cell>
          <cell r="N310">
            <v>85000.09</v>
          </cell>
          <cell r="O310">
            <v>10680.11</v>
          </cell>
          <cell r="P310">
            <v>91124</v>
          </cell>
          <cell r="Q310" t="str">
            <v>YTD Annual</v>
          </cell>
          <cell r="R310" t="str">
            <v>+5%</v>
          </cell>
          <cell r="T310" t="str">
            <v>s</v>
          </cell>
          <cell r="U310">
            <v>0</v>
          </cell>
          <cell r="V310">
            <v>0</v>
          </cell>
          <cell r="W310">
            <v>0</v>
          </cell>
          <cell r="X310">
            <v>95680.2</v>
          </cell>
          <cell r="Y310">
            <v>0</v>
          </cell>
        </row>
        <row r="311">
          <cell r="A311" t="str">
            <v>Vann</v>
          </cell>
          <cell r="B311">
            <v>516</v>
          </cell>
          <cell r="C311" t="str">
            <v>Great Lakes Trauma</v>
          </cell>
          <cell r="D311">
            <v>7746</v>
          </cell>
          <cell r="E311">
            <v>0</v>
          </cell>
          <cell r="F311">
            <v>-7746</v>
          </cell>
          <cell r="G311">
            <v>29444</v>
          </cell>
          <cell r="H311">
            <v>0</v>
          </cell>
          <cell r="I311">
            <v>-29444</v>
          </cell>
          <cell r="J311">
            <v>98156</v>
          </cell>
          <cell r="K311" t="str">
            <v>Ra</v>
          </cell>
          <cell r="L311">
            <v>58888</v>
          </cell>
          <cell r="M311">
            <v>61832.4</v>
          </cell>
          <cell r="N311">
            <v>65000.46</v>
          </cell>
          <cell r="O311">
            <v>-3168.0599999999977</v>
          </cell>
          <cell r="P311">
            <v>58888</v>
          </cell>
          <cell r="Q311" t="str">
            <v>YTD Annual</v>
          </cell>
          <cell r="R311" t="str">
            <v>+5%</v>
          </cell>
          <cell r="T311" t="str">
            <v>s</v>
          </cell>
          <cell r="U311">
            <v>0</v>
          </cell>
          <cell r="V311">
            <v>0</v>
          </cell>
          <cell r="W311">
            <v>0</v>
          </cell>
          <cell r="X311">
            <v>61832.4</v>
          </cell>
          <cell r="Y311">
            <v>0</v>
          </cell>
        </row>
        <row r="312">
          <cell r="A312" t="str">
            <v>Vann</v>
          </cell>
          <cell r="B312">
            <v>517</v>
          </cell>
          <cell r="C312" t="str">
            <v>South Central Trauma</v>
          </cell>
          <cell r="D312">
            <v>1029</v>
          </cell>
          <cell r="E312">
            <v>0</v>
          </cell>
          <cell r="F312">
            <v>-1029</v>
          </cell>
          <cell r="G312">
            <v>15276</v>
          </cell>
          <cell r="H312">
            <v>0</v>
          </cell>
          <cell r="I312">
            <v>-15276</v>
          </cell>
          <cell r="J312">
            <v>66323</v>
          </cell>
          <cell r="K312" t="str">
            <v>Ra</v>
          </cell>
          <cell r="L312">
            <v>30552</v>
          </cell>
          <cell r="M312">
            <v>32079.600000000002</v>
          </cell>
          <cell r="N312">
            <v>84999.76</v>
          </cell>
          <cell r="O312">
            <v>-52920.159999999989</v>
          </cell>
          <cell r="P312">
            <v>30552</v>
          </cell>
          <cell r="Q312" t="str">
            <v>YTD Annual</v>
          </cell>
          <cell r="R312" t="str">
            <v>+5%</v>
          </cell>
          <cell r="T312" t="str">
            <v>s</v>
          </cell>
          <cell r="U312">
            <v>0</v>
          </cell>
          <cell r="V312">
            <v>0</v>
          </cell>
          <cell r="W312">
            <v>0</v>
          </cell>
          <cell r="X312">
            <v>32079.600000000002</v>
          </cell>
          <cell r="Y312">
            <v>0</v>
          </cell>
        </row>
        <row r="313">
          <cell r="A313" t="str">
            <v>Vann</v>
          </cell>
          <cell r="B313">
            <v>518</v>
          </cell>
          <cell r="C313" t="str">
            <v>Southwest Trauma</v>
          </cell>
          <cell r="D313">
            <v>8722</v>
          </cell>
          <cell r="E313">
            <v>0</v>
          </cell>
          <cell r="F313">
            <v>-8722</v>
          </cell>
          <cell r="G313">
            <v>28036</v>
          </cell>
          <cell r="H313">
            <v>0</v>
          </cell>
          <cell r="I313">
            <v>-28036</v>
          </cell>
          <cell r="J313">
            <v>79366</v>
          </cell>
          <cell r="K313" t="str">
            <v>Ra</v>
          </cell>
          <cell r="L313">
            <v>56072</v>
          </cell>
          <cell r="M313">
            <v>58875.600000000006</v>
          </cell>
          <cell r="N313">
            <v>65000</v>
          </cell>
          <cell r="O313">
            <v>-6124.3999999999942</v>
          </cell>
          <cell r="P313">
            <v>56072</v>
          </cell>
          <cell r="Q313" t="str">
            <v>YTD Annual</v>
          </cell>
          <cell r="R313" t="str">
            <v>+5%</v>
          </cell>
          <cell r="T313" t="str">
            <v>s</v>
          </cell>
          <cell r="U313">
            <v>0</v>
          </cell>
          <cell r="V313">
            <v>0</v>
          </cell>
          <cell r="W313">
            <v>0</v>
          </cell>
          <cell r="X313">
            <v>58875.600000000006</v>
          </cell>
          <cell r="Y313">
            <v>0</v>
          </cell>
        </row>
        <row r="314">
          <cell r="A314" t="str">
            <v>Vann</v>
          </cell>
          <cell r="B314">
            <v>519</v>
          </cell>
          <cell r="C314" t="str">
            <v>MidAtlantic Trauma</v>
          </cell>
          <cell r="D314">
            <v>3376</v>
          </cell>
          <cell r="E314">
            <v>0</v>
          </cell>
          <cell r="F314">
            <v>-3376</v>
          </cell>
          <cell r="G314">
            <v>28696</v>
          </cell>
          <cell r="H314">
            <v>0</v>
          </cell>
          <cell r="I314">
            <v>-28696</v>
          </cell>
          <cell r="J314">
            <v>90668</v>
          </cell>
          <cell r="K314" t="str">
            <v>Ra</v>
          </cell>
          <cell r="L314">
            <v>57392</v>
          </cell>
          <cell r="M314">
            <v>60261.600000000006</v>
          </cell>
          <cell r="N314">
            <v>65000</v>
          </cell>
          <cell r="O314">
            <v>-4738.3999999999942</v>
          </cell>
          <cell r="P314">
            <v>57392</v>
          </cell>
          <cell r="Q314" t="str">
            <v>YTD Annual</v>
          </cell>
          <cell r="R314" t="str">
            <v>+5%</v>
          </cell>
          <cell r="T314" t="str">
            <v>s</v>
          </cell>
          <cell r="U314">
            <v>0</v>
          </cell>
          <cell r="V314">
            <v>0</v>
          </cell>
          <cell r="W314">
            <v>0</v>
          </cell>
          <cell r="X314">
            <v>60261.600000000006</v>
          </cell>
          <cell r="Y314">
            <v>0</v>
          </cell>
        </row>
        <row r="315">
          <cell r="A315" t="str">
            <v>Vann</v>
          </cell>
          <cell r="B315">
            <v>579</v>
          </cell>
          <cell r="C315" t="str">
            <v>Field Sales-Trauma</v>
          </cell>
          <cell r="D315">
            <v>2249</v>
          </cell>
          <cell r="E315">
            <v>24615</v>
          </cell>
          <cell r="F315">
            <v>22366</v>
          </cell>
          <cell r="G315">
            <v>0</v>
          </cell>
          <cell r="H315">
            <v>147690</v>
          </cell>
          <cell r="I315">
            <v>147690</v>
          </cell>
          <cell r="K315" t="str">
            <v>Ra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 t="str">
            <v>YTD Annual</v>
          </cell>
          <cell r="R315" t="str">
            <v>+5%</v>
          </cell>
          <cell r="T315" t="str">
            <v>s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A316" t="str">
            <v>Vann</v>
          </cell>
          <cell r="B316" t="str">
            <v>Amort.</v>
          </cell>
          <cell r="C316" t="str">
            <v>Instrument Amortization</v>
          </cell>
          <cell r="F316">
            <v>0</v>
          </cell>
          <cell r="G316">
            <v>66076</v>
          </cell>
          <cell r="K316" t="str">
            <v>Ra</v>
          </cell>
          <cell r="L316">
            <v>132152</v>
          </cell>
          <cell r="M316">
            <v>150653.28</v>
          </cell>
          <cell r="N316">
            <v>0</v>
          </cell>
          <cell r="O316">
            <v>150653.28</v>
          </cell>
          <cell r="P316">
            <v>132152</v>
          </cell>
          <cell r="Q316" t="str">
            <v>YTD Annual</v>
          </cell>
          <cell r="R316" t="str">
            <v>+14%</v>
          </cell>
          <cell r="T316" t="str">
            <v>s</v>
          </cell>
          <cell r="U316">
            <v>0</v>
          </cell>
          <cell r="V316">
            <v>0</v>
          </cell>
          <cell r="W316">
            <v>0</v>
          </cell>
          <cell r="X316">
            <v>150653.28</v>
          </cell>
          <cell r="Y316">
            <v>0</v>
          </cell>
        </row>
        <row r="317">
          <cell r="A317" t="str">
            <v>Vann</v>
          </cell>
          <cell r="B317" t="str">
            <v>Vann-Com</v>
          </cell>
          <cell r="C317" t="str">
            <v>Vann-Commission</v>
          </cell>
          <cell r="D317">
            <v>107903</v>
          </cell>
          <cell r="E317">
            <v>31970</v>
          </cell>
          <cell r="F317">
            <v>-75933</v>
          </cell>
          <cell r="G317">
            <v>382000</v>
          </cell>
          <cell r="H317">
            <v>191820</v>
          </cell>
          <cell r="I317">
            <v>-190180</v>
          </cell>
          <cell r="J317">
            <v>1167522</v>
          </cell>
          <cell r="K317" t="str">
            <v>Ra</v>
          </cell>
          <cell r="L317">
            <v>764000</v>
          </cell>
          <cell r="M317">
            <v>924440</v>
          </cell>
          <cell r="N317">
            <v>0</v>
          </cell>
          <cell r="O317">
            <v>924440</v>
          </cell>
          <cell r="P317">
            <v>764000</v>
          </cell>
          <cell r="Q317" t="str">
            <v>YTD Annual</v>
          </cell>
          <cell r="R317" t="str">
            <v>+21%</v>
          </cell>
          <cell r="T317" t="str">
            <v>s</v>
          </cell>
          <cell r="U317">
            <v>0</v>
          </cell>
          <cell r="V317">
            <v>0</v>
          </cell>
          <cell r="W317">
            <v>0</v>
          </cell>
          <cell r="X317">
            <v>924440</v>
          </cell>
          <cell r="Y317">
            <v>0</v>
          </cell>
        </row>
        <row r="318">
          <cell r="A318" t="str">
            <v>Vann Total</v>
          </cell>
          <cell r="D318">
            <v>290819</v>
          </cell>
          <cell r="E318">
            <v>240416</v>
          </cell>
          <cell r="F318">
            <v>-50403</v>
          </cell>
          <cell r="G318">
            <v>1663008</v>
          </cell>
          <cell r="H318">
            <v>1443206</v>
          </cell>
          <cell r="I318">
            <v>-153726</v>
          </cell>
          <cell r="J318">
            <v>4003928</v>
          </cell>
          <cell r="L318">
            <v>3326016</v>
          </cell>
          <cell r="M318">
            <v>3626450.4800000004</v>
          </cell>
          <cell r="N318">
            <v>2673461.8738488895</v>
          </cell>
          <cell r="O318">
            <v>952988.60615111003</v>
          </cell>
          <cell r="U318">
            <v>0</v>
          </cell>
          <cell r="V318">
            <v>0</v>
          </cell>
          <cell r="W318">
            <v>0</v>
          </cell>
          <cell r="X318">
            <v>3626450.4800000004</v>
          </cell>
          <cell r="Y318">
            <v>0</v>
          </cell>
        </row>
        <row r="319">
          <cell r="A319" t="str">
            <v>Voss</v>
          </cell>
          <cell r="B319">
            <v>524</v>
          </cell>
          <cell r="C319" t="str">
            <v>Northwest Area</v>
          </cell>
          <cell r="D319">
            <v>9812</v>
          </cell>
          <cell r="E319">
            <v>21933</v>
          </cell>
          <cell r="F319">
            <v>12121</v>
          </cell>
          <cell r="G319">
            <v>147364</v>
          </cell>
          <cell r="H319">
            <v>131384</v>
          </cell>
          <cell r="I319">
            <v>-15980</v>
          </cell>
          <cell r="J319">
            <v>242352</v>
          </cell>
          <cell r="K319" t="str">
            <v>Ra</v>
          </cell>
          <cell r="L319">
            <v>294728</v>
          </cell>
          <cell r="M319">
            <v>309464.40000000002</v>
          </cell>
          <cell r="N319">
            <v>314705.23666666698</v>
          </cell>
          <cell r="O319">
            <v>-5240.8366666669608</v>
          </cell>
          <cell r="P319">
            <v>294728</v>
          </cell>
          <cell r="Q319" t="str">
            <v>YTD Annual</v>
          </cell>
          <cell r="R319" t="str">
            <v>+5%</v>
          </cell>
          <cell r="T319" t="str">
            <v>s</v>
          </cell>
          <cell r="U319">
            <v>0</v>
          </cell>
          <cell r="V319">
            <v>0</v>
          </cell>
          <cell r="W319">
            <v>0</v>
          </cell>
          <cell r="X319">
            <v>309464.40000000002</v>
          </cell>
          <cell r="Y319">
            <v>0</v>
          </cell>
        </row>
        <row r="320">
          <cell r="A320" t="str">
            <v>Voss</v>
          </cell>
          <cell r="B320">
            <v>721</v>
          </cell>
          <cell r="C320" t="str">
            <v>Seattle/Oregon</v>
          </cell>
          <cell r="D320">
            <v>9890</v>
          </cell>
          <cell r="E320">
            <v>16770</v>
          </cell>
          <cell r="F320">
            <v>6880</v>
          </cell>
          <cell r="G320">
            <v>21904</v>
          </cell>
          <cell r="H320">
            <v>93900</v>
          </cell>
          <cell r="I320">
            <v>71996</v>
          </cell>
          <cell r="J320">
            <v>125453</v>
          </cell>
          <cell r="K320" t="str">
            <v>Ra</v>
          </cell>
          <cell r="L320">
            <v>43808</v>
          </cell>
          <cell r="M320">
            <v>45998.400000000001</v>
          </cell>
          <cell r="N320">
            <v>0</v>
          </cell>
          <cell r="O320">
            <v>45998.400000000001</v>
          </cell>
          <cell r="P320">
            <v>43808</v>
          </cell>
          <cell r="Q320" t="str">
            <v>YTD Annual</v>
          </cell>
          <cell r="R320" t="str">
            <v>+5%</v>
          </cell>
          <cell r="T320" t="str">
            <v>s</v>
          </cell>
          <cell r="U320">
            <v>0</v>
          </cell>
          <cell r="V320">
            <v>0</v>
          </cell>
          <cell r="W320">
            <v>0</v>
          </cell>
          <cell r="X320">
            <v>45998.400000000001</v>
          </cell>
          <cell r="Y320">
            <v>0</v>
          </cell>
        </row>
        <row r="321">
          <cell r="A321" t="str">
            <v>Voss</v>
          </cell>
          <cell r="B321">
            <v>720</v>
          </cell>
          <cell r="C321" t="str">
            <v>Inactive Seattle/Alaska</v>
          </cell>
          <cell r="D321">
            <v>0</v>
          </cell>
          <cell r="E321" t="e">
            <v>#N/A</v>
          </cell>
          <cell r="F321" t="e">
            <v>#N/A</v>
          </cell>
          <cell r="G321">
            <v>21904</v>
          </cell>
          <cell r="H321" t="e">
            <v>#N/A</v>
          </cell>
          <cell r="I321" t="e">
            <v>#N/A</v>
          </cell>
          <cell r="K321" t="str">
            <v>Ra</v>
          </cell>
          <cell r="M321">
            <v>0</v>
          </cell>
          <cell r="N321">
            <v>2932.92</v>
          </cell>
          <cell r="O321">
            <v>-2932.92</v>
          </cell>
          <cell r="P321">
            <v>0</v>
          </cell>
          <cell r="R321" t="str">
            <v>0%</v>
          </cell>
          <cell r="T321" t="str">
            <v>s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</row>
        <row r="322">
          <cell r="A322" t="str">
            <v>Voss</v>
          </cell>
          <cell r="B322">
            <v>725</v>
          </cell>
          <cell r="C322" t="str">
            <v>Oregon Branch</v>
          </cell>
          <cell r="D322">
            <v>4689</v>
          </cell>
          <cell r="E322">
            <v>0</v>
          </cell>
          <cell r="F322">
            <v>-4689</v>
          </cell>
          <cell r="G322">
            <v>24516</v>
          </cell>
          <cell r="H322">
            <v>9470</v>
          </cell>
          <cell r="I322">
            <v>-15046</v>
          </cell>
          <cell r="K322" t="str">
            <v>Ra</v>
          </cell>
          <cell r="L322">
            <v>49032</v>
          </cell>
          <cell r="M322">
            <v>51483.6</v>
          </cell>
          <cell r="N322">
            <v>0</v>
          </cell>
          <cell r="O322">
            <v>51483.6</v>
          </cell>
          <cell r="P322">
            <v>49032</v>
          </cell>
          <cell r="Q322" t="str">
            <v>YTD Annual</v>
          </cell>
          <cell r="R322" t="str">
            <v>+5%</v>
          </cell>
          <cell r="T322" t="str">
            <v>s</v>
          </cell>
          <cell r="U322">
            <v>0</v>
          </cell>
          <cell r="V322">
            <v>0</v>
          </cell>
          <cell r="W322">
            <v>0</v>
          </cell>
          <cell r="X322">
            <v>51483.6</v>
          </cell>
          <cell r="Y322">
            <v>0</v>
          </cell>
        </row>
        <row r="323">
          <cell r="A323" t="str">
            <v>Voss</v>
          </cell>
          <cell r="B323">
            <v>735</v>
          </cell>
          <cell r="C323" t="str">
            <v>OsteoNorthwest Branch</v>
          </cell>
          <cell r="D323">
            <v>120059</v>
          </cell>
          <cell r="E323">
            <v>150559</v>
          </cell>
          <cell r="F323">
            <v>30500</v>
          </cell>
          <cell r="G323">
            <v>774162</v>
          </cell>
          <cell r="H323">
            <v>884983</v>
          </cell>
          <cell r="I323">
            <v>110821</v>
          </cell>
          <cell r="J323">
            <v>1998470</v>
          </cell>
          <cell r="K323" t="str">
            <v>Ra</v>
          </cell>
          <cell r="L323">
            <v>1548324</v>
          </cell>
          <cell r="M323">
            <v>1625740.2</v>
          </cell>
          <cell r="N323">
            <v>1824824.2464880999</v>
          </cell>
          <cell r="O323">
            <v>-199084.04648809996</v>
          </cell>
          <cell r="P323">
            <v>1548324</v>
          </cell>
          <cell r="Q323" t="str">
            <v>YTD Annual</v>
          </cell>
          <cell r="R323" t="str">
            <v>+5%</v>
          </cell>
          <cell r="T323" t="str">
            <v>s</v>
          </cell>
          <cell r="U323">
            <v>0</v>
          </cell>
          <cell r="V323">
            <v>0</v>
          </cell>
          <cell r="W323">
            <v>0</v>
          </cell>
          <cell r="X323">
            <v>1625740.2</v>
          </cell>
          <cell r="Y323">
            <v>0</v>
          </cell>
        </row>
        <row r="324">
          <cell r="A324" t="str">
            <v>Voss</v>
          </cell>
          <cell r="B324">
            <v>740</v>
          </cell>
          <cell r="C324" t="str">
            <v>Sierra Osteo Branch</v>
          </cell>
          <cell r="D324">
            <v>106210</v>
          </cell>
          <cell r="E324">
            <v>103361</v>
          </cell>
          <cell r="F324">
            <v>-2849</v>
          </cell>
          <cell r="G324">
            <v>754979</v>
          </cell>
          <cell r="H324">
            <v>706213</v>
          </cell>
          <cell r="I324">
            <v>-48766</v>
          </cell>
          <cell r="J324">
            <v>1531142</v>
          </cell>
          <cell r="K324" t="str">
            <v>Ra</v>
          </cell>
          <cell r="L324">
            <v>1509958</v>
          </cell>
          <cell r="M324">
            <v>1585455.9000000001</v>
          </cell>
          <cell r="N324">
            <v>1613403.6587698399</v>
          </cell>
          <cell r="O324">
            <v>-27947.758769839769</v>
          </cell>
          <cell r="P324">
            <v>1509958</v>
          </cell>
          <cell r="Q324" t="str">
            <v>YTD Annual</v>
          </cell>
          <cell r="R324" t="str">
            <v>+5%</v>
          </cell>
          <cell r="T324" t="str">
            <v>s</v>
          </cell>
          <cell r="U324">
            <v>0</v>
          </cell>
          <cell r="V324">
            <v>0</v>
          </cell>
          <cell r="W324">
            <v>0</v>
          </cell>
          <cell r="X324">
            <v>1585455.9000000001</v>
          </cell>
          <cell r="Y324">
            <v>0</v>
          </cell>
        </row>
        <row r="325">
          <cell r="A325" t="str">
            <v>Voss</v>
          </cell>
          <cell r="B325">
            <v>755</v>
          </cell>
          <cell r="C325" t="str">
            <v>OsteoPacific Branch</v>
          </cell>
          <cell r="D325">
            <v>91538</v>
          </cell>
          <cell r="E325">
            <v>94792</v>
          </cell>
          <cell r="F325">
            <v>3254</v>
          </cell>
          <cell r="G325">
            <v>603571</v>
          </cell>
          <cell r="H325">
            <v>565933</v>
          </cell>
          <cell r="I325">
            <v>-37638</v>
          </cell>
          <cell r="J325">
            <v>1466182</v>
          </cell>
          <cell r="K325" t="str">
            <v>Ra</v>
          </cell>
          <cell r="L325">
            <v>1207142</v>
          </cell>
          <cell r="M325">
            <v>1267499.1000000001</v>
          </cell>
          <cell r="N325">
            <v>1409846.0570455601</v>
          </cell>
          <cell r="O325">
            <v>-142346.95704556</v>
          </cell>
          <cell r="P325">
            <v>1207142</v>
          </cell>
          <cell r="Q325" t="str">
            <v>YTD Annual</v>
          </cell>
          <cell r="R325" t="str">
            <v>+5%</v>
          </cell>
          <cell r="T325" t="str">
            <v>s</v>
          </cell>
          <cell r="U325">
            <v>0</v>
          </cell>
          <cell r="V325">
            <v>0</v>
          </cell>
          <cell r="W325">
            <v>0</v>
          </cell>
          <cell r="X325">
            <v>1267499.1000000001</v>
          </cell>
          <cell r="Y325">
            <v>0</v>
          </cell>
        </row>
        <row r="326">
          <cell r="A326" t="str">
            <v>Voss</v>
          </cell>
          <cell r="B326">
            <v>790</v>
          </cell>
          <cell r="C326" t="str">
            <v>Iowa/Nebraska Branch</v>
          </cell>
          <cell r="D326">
            <v>68918</v>
          </cell>
          <cell r="E326">
            <v>85249</v>
          </cell>
          <cell r="F326">
            <v>16331</v>
          </cell>
          <cell r="G326">
            <v>467119</v>
          </cell>
          <cell r="H326">
            <v>488766</v>
          </cell>
          <cell r="I326">
            <v>21647</v>
          </cell>
          <cell r="J326">
            <v>1288116</v>
          </cell>
          <cell r="K326" t="str">
            <v>Ra</v>
          </cell>
          <cell r="L326">
            <v>934238</v>
          </cell>
          <cell r="M326">
            <v>980949.9</v>
          </cell>
          <cell r="N326">
            <v>1220893.84673571</v>
          </cell>
          <cell r="O326">
            <v>-239943.94673571002</v>
          </cell>
          <cell r="P326">
            <v>934238</v>
          </cell>
          <cell r="Q326" t="str">
            <v>YTD Annual</v>
          </cell>
          <cell r="R326" t="str">
            <v>+5%</v>
          </cell>
          <cell r="T326" t="str">
            <v>s</v>
          </cell>
          <cell r="U326">
            <v>0</v>
          </cell>
          <cell r="V326">
            <v>0</v>
          </cell>
          <cell r="W326">
            <v>0</v>
          </cell>
          <cell r="X326">
            <v>980949.9</v>
          </cell>
          <cell r="Y326">
            <v>0</v>
          </cell>
        </row>
        <row r="327">
          <cell r="A327" t="str">
            <v>Voss</v>
          </cell>
          <cell r="B327">
            <v>915</v>
          </cell>
          <cell r="C327" t="str">
            <v>American Medical Concepts</v>
          </cell>
          <cell r="D327">
            <v>115299</v>
          </cell>
          <cell r="E327">
            <v>64369</v>
          </cell>
          <cell r="F327">
            <v>-50930</v>
          </cell>
          <cell r="G327">
            <v>1143</v>
          </cell>
          <cell r="H327">
            <v>369381</v>
          </cell>
          <cell r="I327">
            <v>368238</v>
          </cell>
          <cell r="J327">
            <v>1112205</v>
          </cell>
          <cell r="K327" t="str">
            <v>Ra</v>
          </cell>
          <cell r="L327">
            <v>2286</v>
          </cell>
          <cell r="M327">
            <v>2400.3000000000002</v>
          </cell>
          <cell r="N327">
            <v>952354.49</v>
          </cell>
          <cell r="O327">
            <v>-949954.19</v>
          </cell>
          <cell r="P327">
            <v>2286</v>
          </cell>
          <cell r="Q327" t="str">
            <v>YTD Annual</v>
          </cell>
          <cell r="R327" t="str">
            <v>+5%</v>
          </cell>
          <cell r="T327" t="str">
            <v>s</v>
          </cell>
          <cell r="U327">
            <v>0</v>
          </cell>
          <cell r="V327">
            <v>0</v>
          </cell>
          <cell r="W327">
            <v>0</v>
          </cell>
          <cell r="X327">
            <v>2400.3000000000002</v>
          </cell>
          <cell r="Y327">
            <v>0</v>
          </cell>
        </row>
        <row r="328">
          <cell r="A328" t="str">
            <v>Voss</v>
          </cell>
          <cell r="B328">
            <v>916</v>
          </cell>
          <cell r="C328" t="str">
            <v>Oregon Medical System</v>
          </cell>
          <cell r="G328">
            <v>1</v>
          </cell>
          <cell r="K328" t="str">
            <v>Ra</v>
          </cell>
          <cell r="L328">
            <v>2</v>
          </cell>
          <cell r="M328">
            <v>2.1</v>
          </cell>
          <cell r="N328">
            <v>94480.356666666703</v>
          </cell>
          <cell r="O328">
            <v>-94478.256666666697</v>
          </cell>
          <cell r="P328">
            <v>2</v>
          </cell>
          <cell r="Q328" t="str">
            <v>YTD Annual</v>
          </cell>
          <cell r="R328" t="str">
            <v>+5%</v>
          </cell>
          <cell r="T328" t="str">
            <v>s</v>
          </cell>
          <cell r="U328">
            <v>0</v>
          </cell>
          <cell r="V328">
            <v>0</v>
          </cell>
          <cell r="W328">
            <v>0</v>
          </cell>
          <cell r="X328">
            <v>2.1</v>
          </cell>
          <cell r="Y328">
            <v>0</v>
          </cell>
        </row>
        <row r="329">
          <cell r="A329" t="str">
            <v>Voss</v>
          </cell>
          <cell r="B329">
            <v>930</v>
          </cell>
          <cell r="C329" t="str">
            <v>Osteologic Agency</v>
          </cell>
          <cell r="D329">
            <v>86936</v>
          </cell>
          <cell r="E329">
            <v>59902</v>
          </cell>
          <cell r="F329">
            <v>-27034</v>
          </cell>
          <cell r="G329">
            <v>1</v>
          </cell>
          <cell r="H329">
            <v>322623</v>
          </cell>
          <cell r="I329">
            <v>322622</v>
          </cell>
          <cell r="J329">
            <v>991462</v>
          </cell>
          <cell r="K329" t="str">
            <v>Ra</v>
          </cell>
          <cell r="L329">
            <v>2</v>
          </cell>
          <cell r="M329">
            <v>2.1</v>
          </cell>
          <cell r="N329">
            <v>1044872.91</v>
          </cell>
          <cell r="O329">
            <v>-1044870.81</v>
          </cell>
          <cell r="P329">
            <v>2</v>
          </cell>
          <cell r="Q329" t="str">
            <v>YTD Annual</v>
          </cell>
          <cell r="R329" t="str">
            <v>+5%</v>
          </cell>
          <cell r="T329" t="str">
            <v>s</v>
          </cell>
          <cell r="U329">
            <v>0</v>
          </cell>
          <cell r="V329">
            <v>0</v>
          </cell>
          <cell r="W329">
            <v>0</v>
          </cell>
          <cell r="X329">
            <v>2.1</v>
          </cell>
          <cell r="Y329">
            <v>0</v>
          </cell>
        </row>
        <row r="330">
          <cell r="A330" t="str">
            <v>Voss</v>
          </cell>
          <cell r="B330" t="str">
            <v>Amort.</v>
          </cell>
          <cell r="C330" t="str">
            <v>Instrument Amortization</v>
          </cell>
          <cell r="F330">
            <v>0</v>
          </cell>
          <cell r="G330">
            <v>1813691</v>
          </cell>
          <cell r="J330">
            <v>991462</v>
          </cell>
          <cell r="K330" t="str">
            <v>Ra</v>
          </cell>
          <cell r="L330">
            <v>3627382</v>
          </cell>
          <cell r="M330">
            <v>4135215.4799999995</v>
          </cell>
          <cell r="N330">
            <v>0</v>
          </cell>
          <cell r="O330">
            <v>4135215.4799999995</v>
          </cell>
          <cell r="P330">
            <v>3627382</v>
          </cell>
          <cell r="Q330" t="str">
            <v>YTD Annual</v>
          </cell>
          <cell r="R330" t="str">
            <v>+14%</v>
          </cell>
          <cell r="T330" t="str">
            <v>s</v>
          </cell>
          <cell r="U330">
            <v>0</v>
          </cell>
          <cell r="V330">
            <v>0</v>
          </cell>
          <cell r="W330">
            <v>0</v>
          </cell>
          <cell r="X330">
            <v>4135215.4799999995</v>
          </cell>
          <cell r="Y330">
            <v>0</v>
          </cell>
        </row>
        <row r="331">
          <cell r="A331" t="str">
            <v>Voss</v>
          </cell>
          <cell r="B331" t="str">
            <v>Voss-Com</v>
          </cell>
          <cell r="C331" t="str">
            <v>Voss-Commission</v>
          </cell>
          <cell r="D331">
            <v>1426499</v>
          </cell>
          <cell r="E331">
            <v>1525261</v>
          </cell>
          <cell r="F331">
            <v>98762</v>
          </cell>
          <cell r="G331">
            <v>10342052</v>
          </cell>
          <cell r="H331">
            <v>8963957</v>
          </cell>
          <cell r="I331">
            <v>-1378095</v>
          </cell>
          <cell r="J331">
            <v>21717648</v>
          </cell>
          <cell r="K331" t="str">
            <v>Ra</v>
          </cell>
          <cell r="L331">
            <v>20684104</v>
          </cell>
          <cell r="M331">
            <v>25027765.84</v>
          </cell>
          <cell r="N331">
            <v>0</v>
          </cell>
          <cell r="O331">
            <v>25027765.84</v>
          </cell>
          <cell r="P331">
            <v>20684104</v>
          </cell>
          <cell r="Q331" t="str">
            <v>YTD Annual</v>
          </cell>
          <cell r="R331" t="str">
            <v>+21%</v>
          </cell>
          <cell r="T331" t="str">
            <v>s</v>
          </cell>
          <cell r="U331">
            <v>0</v>
          </cell>
          <cell r="V331">
            <v>0</v>
          </cell>
          <cell r="W331">
            <v>0</v>
          </cell>
          <cell r="X331">
            <v>25027765.84</v>
          </cell>
          <cell r="Y331">
            <v>0</v>
          </cell>
        </row>
        <row r="332">
          <cell r="A332" t="str">
            <v>Voss Total</v>
          </cell>
          <cell r="D332">
            <v>2039850</v>
          </cell>
          <cell r="E332" t="e">
            <v>#N/A</v>
          </cell>
          <cell r="F332" t="e">
            <v>#N/A</v>
          </cell>
          <cell r="G332">
            <v>14972407</v>
          </cell>
          <cell r="H332" t="e">
            <v>#N/A</v>
          </cell>
          <cell r="I332" t="e">
            <v>#N/A</v>
          </cell>
          <cell r="J332">
            <v>31464492</v>
          </cell>
          <cell r="L332">
            <v>29901006</v>
          </cell>
          <cell r="M332">
            <v>35031977.32</v>
          </cell>
          <cell r="N332">
            <v>8478313.7223725431</v>
          </cell>
          <cell r="O332">
            <v>26553663.597627457</v>
          </cell>
          <cell r="U332">
            <v>0</v>
          </cell>
          <cell r="V332">
            <v>0</v>
          </cell>
          <cell r="W332">
            <v>0</v>
          </cell>
          <cell r="X332">
            <v>35031977.32</v>
          </cell>
          <cell r="Y332">
            <v>0</v>
          </cell>
        </row>
        <row r="333">
          <cell r="A333" t="str">
            <v>Bowling</v>
          </cell>
          <cell r="B333">
            <v>410</v>
          </cell>
          <cell r="C333" t="str">
            <v>Health Care Management</v>
          </cell>
          <cell r="D333">
            <v>252027</v>
          </cell>
          <cell r="E333">
            <v>270993</v>
          </cell>
          <cell r="F333">
            <v>18966</v>
          </cell>
          <cell r="G333">
            <v>1977587</v>
          </cell>
          <cell r="H333">
            <v>1598767</v>
          </cell>
          <cell r="I333">
            <v>-378820</v>
          </cell>
          <cell r="J333">
            <v>3411447</v>
          </cell>
          <cell r="K333" t="str">
            <v>Ra</v>
          </cell>
          <cell r="L333">
            <v>3955174</v>
          </cell>
          <cell r="M333">
            <v>4152932.7</v>
          </cell>
          <cell r="N333">
            <v>1738126.8864285699</v>
          </cell>
          <cell r="O333">
            <v>2414805.8135714303</v>
          </cell>
          <cell r="P333">
            <v>3955174</v>
          </cell>
          <cell r="Q333" t="str">
            <v>YTD Annual</v>
          </cell>
          <cell r="R333" t="str">
            <v>+5%</v>
          </cell>
          <cell r="T333" t="str">
            <v>m</v>
          </cell>
          <cell r="U333">
            <v>0</v>
          </cell>
          <cell r="V333">
            <v>0</v>
          </cell>
          <cell r="W333">
            <v>4152932.7</v>
          </cell>
          <cell r="X333">
            <v>0</v>
          </cell>
          <cell r="Y333">
            <v>0</v>
          </cell>
        </row>
        <row r="334">
          <cell r="A334" t="str">
            <v>Bowling Total</v>
          </cell>
          <cell r="D334">
            <v>252027</v>
          </cell>
          <cell r="E334">
            <v>270993</v>
          </cell>
          <cell r="F334">
            <v>18966</v>
          </cell>
          <cell r="G334">
            <v>1977587</v>
          </cell>
          <cell r="H334">
            <v>1598767</v>
          </cell>
          <cell r="I334">
            <v>-378820</v>
          </cell>
          <cell r="J334">
            <v>3411447</v>
          </cell>
          <cell r="L334">
            <v>3955174</v>
          </cell>
          <cell r="M334">
            <v>4152932.7</v>
          </cell>
          <cell r="N334">
            <v>1738126.8864285699</v>
          </cell>
          <cell r="O334">
            <v>2414805.8135714303</v>
          </cell>
          <cell r="U334">
            <v>0</v>
          </cell>
          <cell r="V334">
            <v>0</v>
          </cell>
          <cell r="W334">
            <v>4152932.7</v>
          </cell>
          <cell r="X334">
            <v>0</v>
          </cell>
          <cell r="Y334">
            <v>0</v>
          </cell>
        </row>
        <row r="335">
          <cell r="A335" t="str">
            <v>Watson</v>
          </cell>
          <cell r="B335">
            <v>536</v>
          </cell>
          <cell r="C335" t="str">
            <v>South Central Area</v>
          </cell>
          <cell r="D335">
            <v>29232</v>
          </cell>
          <cell r="E335">
            <v>15530</v>
          </cell>
          <cell r="F335">
            <v>-13702</v>
          </cell>
          <cell r="G335">
            <v>96920</v>
          </cell>
          <cell r="H335">
            <v>93180</v>
          </cell>
          <cell r="I335">
            <v>-3740</v>
          </cell>
          <cell r="J335">
            <v>237560</v>
          </cell>
          <cell r="K335" t="str">
            <v>Ra</v>
          </cell>
          <cell r="L335">
            <v>193840</v>
          </cell>
          <cell r="M335">
            <v>203532</v>
          </cell>
          <cell r="N335">
            <v>256522.017777778</v>
          </cell>
          <cell r="O335">
            <v>-52990.017777778005</v>
          </cell>
          <cell r="P335">
            <v>193840</v>
          </cell>
          <cell r="Q335" t="str">
            <v>YTD Annual</v>
          </cell>
          <cell r="R335" t="str">
            <v>+5%</v>
          </cell>
          <cell r="T335" t="str">
            <v>s</v>
          </cell>
          <cell r="U335">
            <v>0</v>
          </cell>
          <cell r="V335">
            <v>0</v>
          </cell>
          <cell r="W335">
            <v>0</v>
          </cell>
          <cell r="X335">
            <v>203532</v>
          </cell>
          <cell r="Y335">
            <v>0</v>
          </cell>
        </row>
        <row r="336">
          <cell r="A336" t="str">
            <v>Watson</v>
          </cell>
          <cell r="B336">
            <v>805</v>
          </cell>
          <cell r="C336" t="str">
            <v>Kentucky Branch</v>
          </cell>
          <cell r="D336">
            <v>-12051</v>
          </cell>
          <cell r="E336">
            <v>123860</v>
          </cell>
          <cell r="F336">
            <v>135911</v>
          </cell>
          <cell r="G336">
            <v>763003</v>
          </cell>
          <cell r="H336">
            <v>728143</v>
          </cell>
          <cell r="I336">
            <v>-34860</v>
          </cell>
          <cell r="J336">
            <v>2360094</v>
          </cell>
          <cell r="K336" t="str">
            <v>Ra</v>
          </cell>
          <cell r="L336">
            <v>1526006</v>
          </cell>
          <cell r="M336">
            <v>1602306.3</v>
          </cell>
          <cell r="N336">
            <v>1846983.8738055599</v>
          </cell>
          <cell r="O336">
            <v>-244677.57380555989</v>
          </cell>
          <cell r="P336">
            <v>1526006</v>
          </cell>
          <cell r="Q336" t="str">
            <v>YTD Annual</v>
          </cell>
          <cell r="R336" t="str">
            <v>+5%</v>
          </cell>
          <cell r="T336" t="str">
            <v>s</v>
          </cell>
          <cell r="U336">
            <v>0</v>
          </cell>
          <cell r="V336">
            <v>0</v>
          </cell>
          <cell r="W336">
            <v>0</v>
          </cell>
          <cell r="X336">
            <v>1602306.3</v>
          </cell>
          <cell r="Y336">
            <v>0</v>
          </cell>
        </row>
        <row r="337">
          <cell r="A337" t="str">
            <v>Watson</v>
          </cell>
          <cell r="B337">
            <v>810</v>
          </cell>
          <cell r="C337" t="str">
            <v>Tennessee Branch</v>
          </cell>
          <cell r="D337">
            <v>346427</v>
          </cell>
          <cell r="E337">
            <v>229199</v>
          </cell>
          <cell r="F337">
            <v>-117228</v>
          </cell>
          <cell r="G337">
            <v>1335625</v>
          </cell>
          <cell r="H337">
            <v>1350698</v>
          </cell>
          <cell r="I337">
            <v>15073</v>
          </cell>
          <cell r="J337">
            <v>2812750</v>
          </cell>
          <cell r="K337" t="str">
            <v>Ra</v>
          </cell>
          <cell r="L337">
            <v>2671250</v>
          </cell>
          <cell r="M337">
            <v>2804812.5</v>
          </cell>
          <cell r="N337">
            <v>3286084.18505556</v>
          </cell>
          <cell r="O337">
            <v>-481271.68505555997</v>
          </cell>
          <cell r="P337">
            <v>2671250</v>
          </cell>
          <cell r="Q337" t="str">
            <v>YTD Annual</v>
          </cell>
          <cell r="R337" t="str">
            <v>+5%</v>
          </cell>
          <cell r="T337" t="str">
            <v>s</v>
          </cell>
          <cell r="U337">
            <v>0</v>
          </cell>
          <cell r="V337">
            <v>0</v>
          </cell>
          <cell r="W337">
            <v>0</v>
          </cell>
          <cell r="X337">
            <v>2804812.5</v>
          </cell>
          <cell r="Y337">
            <v>0</v>
          </cell>
        </row>
        <row r="338">
          <cell r="A338" t="str">
            <v>Watson</v>
          </cell>
          <cell r="B338">
            <v>815</v>
          </cell>
          <cell r="C338" t="str">
            <v>MidSouth Branch</v>
          </cell>
          <cell r="D338">
            <v>277082</v>
          </cell>
          <cell r="E338">
            <v>91137</v>
          </cell>
          <cell r="F338">
            <v>-185945</v>
          </cell>
          <cell r="G338">
            <v>1513343</v>
          </cell>
          <cell r="H338">
            <v>531207</v>
          </cell>
          <cell r="I338">
            <v>-982136</v>
          </cell>
          <cell r="J338">
            <v>3801774</v>
          </cell>
          <cell r="K338" t="str">
            <v>Ra</v>
          </cell>
          <cell r="L338">
            <v>3026686</v>
          </cell>
          <cell r="M338">
            <v>3178020.3000000003</v>
          </cell>
          <cell r="N338">
            <v>3509594.0612777802</v>
          </cell>
          <cell r="O338">
            <v>-331573.76127777994</v>
          </cell>
          <cell r="P338">
            <v>3026686</v>
          </cell>
          <cell r="Q338" t="str">
            <v>YTD Annual</v>
          </cell>
          <cell r="R338" t="str">
            <v>+5%</v>
          </cell>
          <cell r="T338" t="str">
            <v>s</v>
          </cell>
          <cell r="U338">
            <v>0</v>
          </cell>
          <cell r="V338">
            <v>0</v>
          </cell>
          <cell r="W338">
            <v>0</v>
          </cell>
          <cell r="X338">
            <v>3178020.3000000003</v>
          </cell>
          <cell r="Y338">
            <v>0</v>
          </cell>
        </row>
        <row r="339">
          <cell r="A339" t="str">
            <v>Watson</v>
          </cell>
          <cell r="B339">
            <v>870</v>
          </cell>
          <cell r="C339" t="str">
            <v>North Carolina Branch</v>
          </cell>
          <cell r="G339">
            <v>1019201</v>
          </cell>
          <cell r="J339">
            <v>1968887</v>
          </cell>
          <cell r="K339" t="str">
            <v>Ra</v>
          </cell>
          <cell r="L339">
            <v>2038402</v>
          </cell>
          <cell r="M339">
            <v>2140322.1</v>
          </cell>
          <cell r="N339">
            <v>2004827.51083333</v>
          </cell>
          <cell r="O339">
            <v>135494.58916667011</v>
          </cell>
          <cell r="P339">
            <v>2038402</v>
          </cell>
          <cell r="Q339" t="str">
            <v>YTD Annual</v>
          </cell>
          <cell r="R339" t="str">
            <v>+5%</v>
          </cell>
          <cell r="T339" t="str">
            <v>s</v>
          </cell>
          <cell r="U339">
            <v>0</v>
          </cell>
          <cell r="V339">
            <v>0</v>
          </cell>
          <cell r="W339">
            <v>0</v>
          </cell>
          <cell r="X339">
            <v>2140322.1</v>
          </cell>
          <cell r="Y339">
            <v>0</v>
          </cell>
        </row>
        <row r="340">
          <cell r="A340" t="str">
            <v>Watson</v>
          </cell>
          <cell r="B340">
            <v>950</v>
          </cell>
          <cell r="C340" t="str">
            <v>K&amp;W Assoc Agency</v>
          </cell>
          <cell r="D340">
            <v>41549</v>
          </cell>
          <cell r="E340">
            <v>54287</v>
          </cell>
          <cell r="F340">
            <v>12738</v>
          </cell>
          <cell r="G340">
            <v>0</v>
          </cell>
          <cell r="H340">
            <v>250076</v>
          </cell>
          <cell r="I340">
            <v>250076</v>
          </cell>
          <cell r="J340">
            <v>607696</v>
          </cell>
          <cell r="K340" t="str">
            <v>Ra</v>
          </cell>
          <cell r="L340">
            <v>0</v>
          </cell>
          <cell r="M340">
            <v>0</v>
          </cell>
          <cell r="N340">
            <v>856726.67888888903</v>
          </cell>
          <cell r="O340">
            <v>-856726.67888888903</v>
          </cell>
          <cell r="P340">
            <v>0</v>
          </cell>
          <cell r="Q340" t="str">
            <v>YTD Annual</v>
          </cell>
          <cell r="R340" t="str">
            <v>+5%</v>
          </cell>
          <cell r="T340" t="str">
            <v>s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</row>
        <row r="341">
          <cell r="A341" t="str">
            <v>Watson</v>
          </cell>
          <cell r="B341">
            <v>955</v>
          </cell>
          <cell r="C341" t="str">
            <v>Nova MedSystems Agency</v>
          </cell>
          <cell r="D341">
            <v>15385</v>
          </cell>
          <cell r="E341">
            <v>16989</v>
          </cell>
          <cell r="F341">
            <v>1604</v>
          </cell>
          <cell r="G341">
            <v>-1</v>
          </cell>
          <cell r="H341">
            <v>88856</v>
          </cell>
          <cell r="I341">
            <v>88857</v>
          </cell>
          <cell r="J341">
            <v>220640</v>
          </cell>
          <cell r="K341" t="str">
            <v>Ra</v>
          </cell>
          <cell r="L341">
            <v>-2</v>
          </cell>
          <cell r="M341">
            <v>-2.1</v>
          </cell>
          <cell r="N341">
            <v>256405.88</v>
          </cell>
          <cell r="O341">
            <v>-256407.98</v>
          </cell>
          <cell r="P341">
            <v>-2</v>
          </cell>
          <cell r="Q341" t="str">
            <v>YTD Annual</v>
          </cell>
          <cell r="R341" t="str">
            <v>+5%</v>
          </cell>
          <cell r="T341" t="str">
            <v>s</v>
          </cell>
          <cell r="U341">
            <v>0</v>
          </cell>
          <cell r="V341">
            <v>0</v>
          </cell>
          <cell r="W341">
            <v>0</v>
          </cell>
          <cell r="X341">
            <v>-2.1</v>
          </cell>
          <cell r="Y341">
            <v>0</v>
          </cell>
        </row>
        <row r="342">
          <cell r="A342" t="str">
            <v>Watson</v>
          </cell>
          <cell r="B342" t="str">
            <v>Amort.</v>
          </cell>
          <cell r="C342" t="str">
            <v>Instrument Amortization</v>
          </cell>
          <cell r="F342">
            <v>0</v>
          </cell>
          <cell r="G342">
            <v>1698941</v>
          </cell>
          <cell r="J342">
            <v>220640</v>
          </cell>
          <cell r="K342" t="str">
            <v>Ra</v>
          </cell>
          <cell r="L342">
            <v>3397882</v>
          </cell>
          <cell r="M342">
            <v>3873585.4799999995</v>
          </cell>
          <cell r="N342">
            <v>0</v>
          </cell>
          <cell r="O342">
            <v>3873585.4799999995</v>
          </cell>
          <cell r="P342">
            <v>3397882</v>
          </cell>
          <cell r="Q342" t="str">
            <v>YTD Annual</v>
          </cell>
          <cell r="R342" t="str">
            <v>+14%</v>
          </cell>
          <cell r="T342" t="str">
            <v>s</v>
          </cell>
          <cell r="U342">
            <v>0</v>
          </cell>
          <cell r="V342">
            <v>0</v>
          </cell>
          <cell r="W342">
            <v>0</v>
          </cell>
          <cell r="X342">
            <v>3873585.4799999995</v>
          </cell>
          <cell r="Y342">
            <v>0</v>
          </cell>
        </row>
        <row r="343">
          <cell r="A343" t="str">
            <v>Watson</v>
          </cell>
          <cell r="B343" t="str">
            <v>Wats-Com</v>
          </cell>
          <cell r="C343" t="str">
            <v>Watson-Commission</v>
          </cell>
          <cell r="D343">
            <v>1307455</v>
          </cell>
          <cell r="E343">
            <v>1118889</v>
          </cell>
          <cell r="F343">
            <v>-188566</v>
          </cell>
          <cell r="G343">
            <v>9068318</v>
          </cell>
          <cell r="H343">
            <v>6552940</v>
          </cell>
          <cell r="I343">
            <v>-2515378</v>
          </cell>
          <cell r="J343">
            <v>20442985</v>
          </cell>
          <cell r="K343" t="str">
            <v>Ra</v>
          </cell>
          <cell r="L343">
            <v>18136636</v>
          </cell>
          <cell r="M343">
            <v>21945329.559999999</v>
          </cell>
          <cell r="N343">
            <v>0</v>
          </cell>
          <cell r="O343">
            <v>21945329.559999999</v>
          </cell>
          <cell r="P343">
            <v>18136636</v>
          </cell>
          <cell r="Q343" t="str">
            <v>YTD Annual</v>
          </cell>
          <cell r="R343" t="str">
            <v>+21%</v>
          </cell>
          <cell r="T343" t="str">
            <v>s</v>
          </cell>
          <cell r="U343">
            <v>0</v>
          </cell>
          <cell r="V343">
            <v>0</v>
          </cell>
          <cell r="W343">
            <v>0</v>
          </cell>
          <cell r="X343">
            <v>21945329.559999999</v>
          </cell>
          <cell r="Y343">
            <v>0</v>
          </cell>
        </row>
        <row r="344">
          <cell r="A344" t="str">
            <v>Watson Total</v>
          </cell>
          <cell r="D344">
            <v>2005079</v>
          </cell>
          <cell r="E344">
            <v>1649891</v>
          </cell>
          <cell r="F344">
            <v>-355188</v>
          </cell>
          <cell r="G344">
            <v>15495350</v>
          </cell>
          <cell r="H344">
            <v>9595100</v>
          </cell>
          <cell r="I344">
            <v>-3182108</v>
          </cell>
          <cell r="J344">
            <v>32673026</v>
          </cell>
          <cell r="L344">
            <v>30990700</v>
          </cell>
          <cell r="M344">
            <v>35747906.140000001</v>
          </cell>
          <cell r="N344">
            <v>12017144.207638899</v>
          </cell>
          <cell r="O344">
            <v>23730761.9323611</v>
          </cell>
          <cell r="U344">
            <v>0</v>
          </cell>
          <cell r="V344">
            <v>0</v>
          </cell>
          <cell r="W344">
            <v>0</v>
          </cell>
          <cell r="X344">
            <v>35747906.140000001</v>
          </cell>
          <cell r="Y344">
            <v>0</v>
          </cell>
        </row>
        <row r="345">
          <cell r="A345" t="str">
            <v>Serekian</v>
          </cell>
          <cell r="B345">
            <v>620</v>
          </cell>
          <cell r="C345" t="str">
            <v>Adv Tech-General Project Admi</v>
          </cell>
          <cell r="D345">
            <v>343061</v>
          </cell>
          <cell r="E345">
            <v>279012</v>
          </cell>
          <cell r="F345">
            <v>-64049</v>
          </cell>
          <cell r="G345">
            <v>1659007</v>
          </cell>
          <cell r="H345">
            <v>1675117</v>
          </cell>
          <cell r="I345">
            <v>16110</v>
          </cell>
          <cell r="J345">
            <v>3287995</v>
          </cell>
          <cell r="K345" t="str">
            <v>Se</v>
          </cell>
          <cell r="L345">
            <v>3318014</v>
          </cell>
          <cell r="M345">
            <v>3178815.4000000004</v>
          </cell>
          <cell r="N345">
            <v>2483610.0879130699</v>
          </cell>
          <cell r="O345">
            <v>695205.3120869305</v>
          </cell>
          <cell r="P345">
            <v>3318014</v>
          </cell>
          <cell r="Q345" t="str">
            <v>YTD Annual</v>
          </cell>
          <cell r="R345" t="str">
            <v>+10%</v>
          </cell>
          <cell r="T345" t="str">
            <v>r</v>
          </cell>
          <cell r="U345">
            <v>0</v>
          </cell>
          <cell r="V345">
            <v>3178815.4000000004</v>
          </cell>
          <cell r="W345">
            <v>0</v>
          </cell>
          <cell r="X345">
            <v>0</v>
          </cell>
          <cell r="Y345">
            <v>0</v>
          </cell>
        </row>
        <row r="346">
          <cell r="A346" t="str">
            <v>Serekian</v>
          </cell>
          <cell r="B346">
            <v>621</v>
          </cell>
          <cell r="C346" t="str">
            <v>Adv Tech-Technical Services</v>
          </cell>
          <cell r="D346">
            <v>162719</v>
          </cell>
          <cell r="E346">
            <v>176829</v>
          </cell>
          <cell r="F346">
            <v>14110</v>
          </cell>
          <cell r="G346">
            <v>1148358</v>
          </cell>
          <cell r="H346">
            <v>1049853</v>
          </cell>
          <cell r="I346">
            <v>-98505</v>
          </cell>
          <cell r="J346">
            <v>2270656</v>
          </cell>
          <cell r="K346" t="str">
            <v>Se</v>
          </cell>
          <cell r="L346">
            <v>2296716</v>
          </cell>
          <cell r="M346">
            <v>2526387.6</v>
          </cell>
          <cell r="N346">
            <v>2477636.04901898</v>
          </cell>
          <cell r="O346">
            <v>48751.550981020089</v>
          </cell>
          <cell r="P346">
            <v>2296716</v>
          </cell>
          <cell r="Q346" t="str">
            <v>YTD Annual</v>
          </cell>
          <cell r="R346" t="str">
            <v>+10%</v>
          </cell>
          <cell r="T346" t="str">
            <v>r</v>
          </cell>
          <cell r="U346">
            <v>0</v>
          </cell>
          <cell r="V346">
            <v>2526387.6</v>
          </cell>
          <cell r="W346">
            <v>0</v>
          </cell>
          <cell r="X346">
            <v>0</v>
          </cell>
          <cell r="Y346">
            <v>0</v>
          </cell>
        </row>
        <row r="347">
          <cell r="A347" t="str">
            <v>Serekian</v>
          </cell>
          <cell r="B347">
            <v>622</v>
          </cell>
          <cell r="C347" t="str">
            <v>Adv Tech-Bone Cement</v>
          </cell>
          <cell r="D347">
            <v>114595</v>
          </cell>
          <cell r="E347">
            <v>197480</v>
          </cell>
          <cell r="F347">
            <v>82885</v>
          </cell>
          <cell r="G347">
            <v>801050</v>
          </cell>
          <cell r="H347">
            <v>1145868</v>
          </cell>
          <cell r="I347">
            <v>344818</v>
          </cell>
          <cell r="J347">
            <v>2396423</v>
          </cell>
          <cell r="K347" t="str">
            <v>Se</v>
          </cell>
          <cell r="L347">
            <v>1602100</v>
          </cell>
          <cell r="M347">
            <v>1762310.0000000002</v>
          </cell>
          <cell r="N347">
            <v>2665244.5918849199</v>
          </cell>
          <cell r="O347">
            <v>-902934.59188491968</v>
          </cell>
          <cell r="P347">
            <v>1602100</v>
          </cell>
          <cell r="Q347" t="str">
            <v>YTD Annual</v>
          </cell>
          <cell r="R347" t="str">
            <v>+10%</v>
          </cell>
          <cell r="T347" t="str">
            <v>r</v>
          </cell>
          <cell r="U347">
            <v>0</v>
          </cell>
          <cell r="V347">
            <v>1762310.0000000002</v>
          </cell>
          <cell r="W347">
            <v>0</v>
          </cell>
          <cell r="X347">
            <v>0</v>
          </cell>
          <cell r="Y347">
            <v>0</v>
          </cell>
        </row>
        <row r="348">
          <cell r="A348" t="str">
            <v>Serekian</v>
          </cell>
          <cell r="B348">
            <v>623</v>
          </cell>
          <cell r="C348" t="str">
            <v>Adv Tech-Biological &amp; PreClin</v>
          </cell>
          <cell r="D348">
            <v>95940</v>
          </cell>
          <cell r="E348">
            <v>123395</v>
          </cell>
          <cell r="F348">
            <v>27455</v>
          </cell>
          <cell r="G348">
            <v>547657</v>
          </cell>
          <cell r="H348">
            <v>694373</v>
          </cell>
          <cell r="I348">
            <v>146716</v>
          </cell>
          <cell r="J348">
            <v>1703357</v>
          </cell>
          <cell r="K348" t="str">
            <v>Se</v>
          </cell>
          <cell r="L348">
            <v>1095314</v>
          </cell>
          <cell r="M348">
            <v>1204845.4000000001</v>
          </cell>
          <cell r="N348">
            <v>1670436.7847758599</v>
          </cell>
          <cell r="O348">
            <v>-465591.38477585977</v>
          </cell>
          <cell r="P348">
            <v>1095314</v>
          </cell>
          <cell r="Q348" t="str">
            <v>YTD Annual</v>
          </cell>
          <cell r="R348" t="str">
            <v>+10%</v>
          </cell>
          <cell r="T348" t="str">
            <v>r</v>
          </cell>
          <cell r="U348">
            <v>0</v>
          </cell>
          <cell r="V348">
            <v>1204845.4000000001</v>
          </cell>
          <cell r="W348">
            <v>0</v>
          </cell>
          <cell r="X348">
            <v>0</v>
          </cell>
          <cell r="Y348">
            <v>0</v>
          </cell>
        </row>
        <row r="349">
          <cell r="A349" t="str">
            <v>Serekian</v>
          </cell>
          <cell r="B349">
            <v>624</v>
          </cell>
          <cell r="C349" t="str">
            <v>Adv Tech-Tribology</v>
          </cell>
          <cell r="D349">
            <v>-50436</v>
          </cell>
          <cell r="E349">
            <v>101013</v>
          </cell>
          <cell r="F349">
            <v>151449</v>
          </cell>
          <cell r="G349">
            <v>695626</v>
          </cell>
          <cell r="H349">
            <v>580929</v>
          </cell>
          <cell r="I349">
            <v>-114697</v>
          </cell>
          <cell r="J349">
            <v>1282236</v>
          </cell>
          <cell r="K349" t="str">
            <v>Se</v>
          </cell>
          <cell r="L349">
            <v>1391252</v>
          </cell>
          <cell r="M349">
            <v>1530377.2000000002</v>
          </cell>
          <cell r="N349">
            <v>1494333.4497738101</v>
          </cell>
          <cell r="O349">
            <v>36043.750226190081</v>
          </cell>
          <cell r="P349">
            <v>1391252</v>
          </cell>
          <cell r="Q349" t="str">
            <v>YTD Annual</v>
          </cell>
          <cell r="R349" t="str">
            <v>+10%</v>
          </cell>
          <cell r="T349" t="str">
            <v>r</v>
          </cell>
          <cell r="U349">
            <v>0</v>
          </cell>
          <cell r="V349">
            <v>1530377.2000000002</v>
          </cell>
          <cell r="W349">
            <v>0</v>
          </cell>
          <cell r="X349">
            <v>0</v>
          </cell>
          <cell r="Y349">
            <v>0</v>
          </cell>
        </row>
        <row r="350">
          <cell r="A350" t="str">
            <v>Serekian</v>
          </cell>
          <cell r="B350">
            <v>625</v>
          </cell>
          <cell r="C350" t="str">
            <v>Adv Tech-Library Services</v>
          </cell>
          <cell r="D350">
            <v>6873</v>
          </cell>
          <cell r="E350">
            <v>16908</v>
          </cell>
          <cell r="F350">
            <v>10035</v>
          </cell>
          <cell r="G350">
            <v>43158</v>
          </cell>
          <cell r="H350">
            <v>101448</v>
          </cell>
          <cell r="I350">
            <v>58290</v>
          </cell>
          <cell r="J350">
            <v>132422</v>
          </cell>
          <cell r="K350" t="str">
            <v>Se</v>
          </cell>
          <cell r="L350">
            <v>86316</v>
          </cell>
          <cell r="M350">
            <v>94947.6</v>
          </cell>
          <cell r="N350">
            <v>251394.85578000001</v>
          </cell>
          <cell r="O350">
            <v>-156447.25578000001</v>
          </cell>
          <cell r="P350">
            <v>86316</v>
          </cell>
          <cell r="Q350" t="str">
            <v>YTD Annual</v>
          </cell>
          <cell r="R350" t="str">
            <v>+10%</v>
          </cell>
          <cell r="T350" t="str">
            <v>r</v>
          </cell>
          <cell r="U350">
            <v>0</v>
          </cell>
          <cell r="V350">
            <v>94947.6</v>
          </cell>
          <cell r="W350">
            <v>0</v>
          </cell>
          <cell r="X350">
            <v>0</v>
          </cell>
          <cell r="Y350">
            <v>0</v>
          </cell>
        </row>
        <row r="351">
          <cell r="A351" t="str">
            <v>Serekian</v>
          </cell>
          <cell r="B351">
            <v>626</v>
          </cell>
          <cell r="C351" t="str">
            <v>Adv Tech-Bone Substitutes</v>
          </cell>
          <cell r="D351">
            <v>1816</v>
          </cell>
          <cell r="E351">
            <v>16813</v>
          </cell>
          <cell r="F351">
            <v>14997</v>
          </cell>
          <cell r="G351">
            <v>-3531</v>
          </cell>
          <cell r="H351">
            <v>100878</v>
          </cell>
          <cell r="I351">
            <v>104409</v>
          </cell>
          <cell r="J351">
            <v>144300</v>
          </cell>
          <cell r="K351" t="str">
            <v>Se</v>
          </cell>
          <cell r="L351">
            <v>-7062</v>
          </cell>
          <cell r="M351">
            <v>-7768.2000000000007</v>
          </cell>
          <cell r="N351">
            <v>628.4</v>
          </cell>
          <cell r="O351">
            <v>-8396.6</v>
          </cell>
          <cell r="P351">
            <v>-7062</v>
          </cell>
          <cell r="Q351" t="str">
            <v>YTD Annual</v>
          </cell>
          <cell r="R351" t="str">
            <v>+10%</v>
          </cell>
          <cell r="T351" t="str">
            <v>r</v>
          </cell>
          <cell r="U351">
            <v>0</v>
          </cell>
          <cell r="V351">
            <v>-7768.2000000000007</v>
          </cell>
          <cell r="W351">
            <v>0</v>
          </cell>
          <cell r="X351">
            <v>0</v>
          </cell>
          <cell r="Y351">
            <v>0</v>
          </cell>
        </row>
        <row r="352">
          <cell r="A352" t="str">
            <v>Serekian</v>
          </cell>
          <cell r="B352">
            <v>627</v>
          </cell>
          <cell r="C352" t="str">
            <v>Adv Tech-Bone Source</v>
          </cell>
          <cell r="D352">
            <v>16917</v>
          </cell>
          <cell r="E352">
            <v>37150</v>
          </cell>
          <cell r="F352">
            <v>20233</v>
          </cell>
          <cell r="G352">
            <v>211385</v>
          </cell>
          <cell r="H352">
            <v>222900</v>
          </cell>
          <cell r="I352">
            <v>11515</v>
          </cell>
          <cell r="J352">
            <v>266800</v>
          </cell>
          <cell r="K352" t="str">
            <v>Se</v>
          </cell>
          <cell r="L352">
            <v>422770</v>
          </cell>
          <cell r="M352">
            <v>465047.00000000006</v>
          </cell>
          <cell r="N352">
            <v>228375.01</v>
          </cell>
          <cell r="O352">
            <v>236671.99000000005</v>
          </cell>
          <cell r="P352">
            <v>422770</v>
          </cell>
          <cell r="Q352" t="str">
            <v>YTD Annual</v>
          </cell>
          <cell r="R352" t="str">
            <v>+10%</v>
          </cell>
          <cell r="T352" t="str">
            <v>r</v>
          </cell>
          <cell r="U352">
            <v>0</v>
          </cell>
          <cell r="V352">
            <v>465047.00000000006</v>
          </cell>
          <cell r="W352">
            <v>0</v>
          </cell>
          <cell r="X352">
            <v>0</v>
          </cell>
          <cell r="Y352">
            <v>0</v>
          </cell>
        </row>
        <row r="353">
          <cell r="A353" t="str">
            <v>Serekian</v>
          </cell>
          <cell r="B353">
            <v>628</v>
          </cell>
          <cell r="C353" t="str">
            <v>Adv Tech-Bioabsorbables</v>
          </cell>
          <cell r="D353">
            <v>4536</v>
          </cell>
          <cell r="E353">
            <v>14133</v>
          </cell>
          <cell r="F353">
            <v>9597</v>
          </cell>
          <cell r="G353">
            <v>46026</v>
          </cell>
          <cell r="H353">
            <v>84798</v>
          </cell>
          <cell r="I353">
            <v>38772</v>
          </cell>
          <cell r="J353">
            <v>116880</v>
          </cell>
          <cell r="K353" t="str">
            <v>Se</v>
          </cell>
          <cell r="L353">
            <v>92052</v>
          </cell>
          <cell r="M353">
            <v>101257.20000000001</v>
          </cell>
          <cell r="N353">
            <v>349653.312380952</v>
          </cell>
          <cell r="O353">
            <v>-248396.11238095199</v>
          </cell>
          <cell r="P353">
            <v>92052</v>
          </cell>
          <cell r="Q353" t="str">
            <v>YTD Annual</v>
          </cell>
          <cell r="R353" t="str">
            <v>+10%</v>
          </cell>
          <cell r="T353" t="str">
            <v>r</v>
          </cell>
          <cell r="U353">
            <v>0</v>
          </cell>
          <cell r="V353">
            <v>101257.20000000001</v>
          </cell>
          <cell r="W353">
            <v>0</v>
          </cell>
          <cell r="X353">
            <v>0</v>
          </cell>
          <cell r="Y353">
            <v>0</v>
          </cell>
        </row>
        <row r="354">
          <cell r="A354" t="str">
            <v>Serekian</v>
          </cell>
          <cell r="B354">
            <v>631</v>
          </cell>
          <cell r="C354" t="str">
            <v>R&amp;D Scientific Affairs</v>
          </cell>
          <cell r="J354">
            <v>1010644</v>
          </cell>
          <cell r="K354" t="str">
            <v>Se</v>
          </cell>
          <cell r="L354">
            <v>0</v>
          </cell>
          <cell r="M354">
            <v>0</v>
          </cell>
          <cell r="N354">
            <v>-0.98488000000047604</v>
          </cell>
          <cell r="O354">
            <v>0.98488000000047604</v>
          </cell>
          <cell r="P354">
            <v>0</v>
          </cell>
          <cell r="Q354" t="str">
            <v>YTD Annual</v>
          </cell>
          <cell r="R354" t="str">
            <v>+10%</v>
          </cell>
          <cell r="T354" t="str">
            <v>r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A355" t="str">
            <v>Serekian</v>
          </cell>
          <cell r="B355">
            <v>635</v>
          </cell>
          <cell r="C355" t="str">
            <v>Spine Nucleus-R&amp;D</v>
          </cell>
          <cell r="D355">
            <v>39811</v>
          </cell>
          <cell r="E355">
            <v>46725</v>
          </cell>
          <cell r="F355">
            <v>6914</v>
          </cell>
          <cell r="G355">
            <v>214473</v>
          </cell>
          <cell r="H355">
            <v>280350</v>
          </cell>
          <cell r="I355">
            <v>65877</v>
          </cell>
          <cell r="J355">
            <v>537650</v>
          </cell>
          <cell r="K355" t="str">
            <v>Se</v>
          </cell>
          <cell r="L355">
            <v>428946</v>
          </cell>
          <cell r="M355">
            <v>471840.60000000003</v>
          </cell>
          <cell r="N355">
            <v>6733.2</v>
          </cell>
          <cell r="O355">
            <v>465107.4</v>
          </cell>
          <cell r="P355">
            <v>428946</v>
          </cell>
          <cell r="Q355" t="str">
            <v>YTD Annual</v>
          </cell>
          <cell r="R355" t="str">
            <v>+10%</v>
          </cell>
          <cell r="T355" t="str">
            <v>r</v>
          </cell>
          <cell r="U355">
            <v>0</v>
          </cell>
          <cell r="V355">
            <v>471840.60000000003</v>
          </cell>
          <cell r="W355">
            <v>0</v>
          </cell>
          <cell r="X355">
            <v>0</v>
          </cell>
          <cell r="Y355">
            <v>0</v>
          </cell>
        </row>
        <row r="356">
          <cell r="A356" t="str">
            <v>Serekian</v>
          </cell>
          <cell r="B356">
            <v>636</v>
          </cell>
          <cell r="C356" t="str">
            <v>Stryker Instr-Bone Cement</v>
          </cell>
          <cell r="D356">
            <v>-52482</v>
          </cell>
          <cell r="E356">
            <v>0</v>
          </cell>
          <cell r="F356">
            <v>52482</v>
          </cell>
          <cell r="G356">
            <v>17983</v>
          </cell>
          <cell r="H356">
            <v>0</v>
          </cell>
          <cell r="I356">
            <v>-17983</v>
          </cell>
          <cell r="J356">
            <v>0</v>
          </cell>
          <cell r="K356" t="str">
            <v>Se</v>
          </cell>
          <cell r="L356">
            <v>35966</v>
          </cell>
          <cell r="M356">
            <v>39562.600000000006</v>
          </cell>
          <cell r="N356">
            <v>0</v>
          </cell>
          <cell r="O356">
            <v>39562.600000000006</v>
          </cell>
          <cell r="P356">
            <v>35966</v>
          </cell>
          <cell r="Q356" t="str">
            <v>YTD Annual</v>
          </cell>
          <cell r="R356" t="str">
            <v>+10%</v>
          </cell>
          <cell r="T356" t="str">
            <v>r</v>
          </cell>
          <cell r="U356">
            <v>0</v>
          </cell>
          <cell r="V356">
            <v>39562.600000000006</v>
          </cell>
          <cell r="W356">
            <v>0</v>
          </cell>
          <cell r="X356">
            <v>0</v>
          </cell>
          <cell r="Y356">
            <v>0</v>
          </cell>
        </row>
        <row r="357">
          <cell r="A357" t="str">
            <v>Serekian</v>
          </cell>
          <cell r="B357">
            <v>637</v>
          </cell>
          <cell r="C357" t="str">
            <v>Leibinger-Resorbables</v>
          </cell>
          <cell r="D357">
            <v>-34884</v>
          </cell>
          <cell r="E357">
            <v>0</v>
          </cell>
          <cell r="F357">
            <v>34884</v>
          </cell>
          <cell r="H357">
            <v>0</v>
          </cell>
          <cell r="I357">
            <v>0</v>
          </cell>
          <cell r="J357">
            <v>0</v>
          </cell>
          <cell r="K357" t="str">
            <v>Se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 t="str">
            <v>YTD Annual</v>
          </cell>
          <cell r="R357" t="str">
            <v>+10%</v>
          </cell>
          <cell r="T357" t="str">
            <v>r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</row>
        <row r="358">
          <cell r="A358" t="str">
            <v>Serekian</v>
          </cell>
          <cell r="B358">
            <v>638</v>
          </cell>
          <cell r="C358" t="str">
            <v>Endoscopy-Resorbables</v>
          </cell>
          <cell r="D358">
            <v>-33542</v>
          </cell>
          <cell r="E358">
            <v>0</v>
          </cell>
          <cell r="F358">
            <v>33542</v>
          </cell>
          <cell r="G358">
            <v>2909</v>
          </cell>
          <cell r="H358">
            <v>0</v>
          </cell>
          <cell r="I358">
            <v>-2909</v>
          </cell>
          <cell r="J358">
            <v>0</v>
          </cell>
          <cell r="K358" t="str">
            <v>Se</v>
          </cell>
          <cell r="L358">
            <v>5818</v>
          </cell>
          <cell r="M358">
            <v>6399.8</v>
          </cell>
          <cell r="N358">
            <v>0</v>
          </cell>
          <cell r="O358">
            <v>6399.8</v>
          </cell>
          <cell r="P358">
            <v>5818</v>
          </cell>
          <cell r="Q358" t="str">
            <v>YTD Annual</v>
          </cell>
          <cell r="R358" t="str">
            <v>+10%</v>
          </cell>
          <cell r="T358" t="str">
            <v>r</v>
          </cell>
          <cell r="U358">
            <v>0</v>
          </cell>
          <cell r="V358">
            <v>6399.8</v>
          </cell>
          <cell r="W358">
            <v>0</v>
          </cell>
          <cell r="X358">
            <v>0</v>
          </cell>
          <cell r="Y358">
            <v>0</v>
          </cell>
        </row>
        <row r="359">
          <cell r="A359" t="str">
            <v>Serekian</v>
          </cell>
          <cell r="B359">
            <v>639</v>
          </cell>
          <cell r="C359" t="str">
            <v>Europe Advanced Research</v>
          </cell>
          <cell r="D359">
            <v>129220</v>
          </cell>
          <cell r="E359">
            <v>158333</v>
          </cell>
          <cell r="F359">
            <v>29113</v>
          </cell>
          <cell r="G359">
            <v>891135</v>
          </cell>
          <cell r="H359">
            <v>949998</v>
          </cell>
          <cell r="I359">
            <v>58863</v>
          </cell>
          <cell r="J359">
            <v>1780000</v>
          </cell>
          <cell r="K359" t="str">
            <v>Se</v>
          </cell>
          <cell r="L359">
            <v>1782270</v>
          </cell>
          <cell r="M359">
            <v>1960497.0000000002</v>
          </cell>
          <cell r="N359">
            <v>1387000</v>
          </cell>
          <cell r="O359">
            <v>573497.00000000023</v>
          </cell>
          <cell r="P359">
            <v>1782270</v>
          </cell>
          <cell r="Q359" t="str">
            <v>YTD Annual</v>
          </cell>
          <cell r="R359" t="str">
            <v>+10%</v>
          </cell>
          <cell r="T359" t="str">
            <v>r</v>
          </cell>
          <cell r="U359">
            <v>0</v>
          </cell>
          <cell r="V359">
            <v>1960497.0000000002</v>
          </cell>
          <cell r="W359">
            <v>0</v>
          </cell>
          <cell r="X359">
            <v>0</v>
          </cell>
          <cell r="Y359">
            <v>0</v>
          </cell>
        </row>
        <row r="360">
          <cell r="A360" t="str">
            <v>Serekian</v>
          </cell>
          <cell r="B360">
            <v>669</v>
          </cell>
          <cell r="C360" t="str">
            <v>Adv Tech Innovation</v>
          </cell>
          <cell r="D360" t="e">
            <v>#N/A</v>
          </cell>
          <cell r="E360" t="e">
            <v>#N/A</v>
          </cell>
          <cell r="F360" t="e">
            <v>#N/A</v>
          </cell>
          <cell r="G360">
            <v>891135</v>
          </cell>
          <cell r="H360" t="e">
            <v>#N/A</v>
          </cell>
          <cell r="I360" t="e">
            <v>#N/A</v>
          </cell>
          <cell r="K360" t="str">
            <v>Se</v>
          </cell>
          <cell r="M360">
            <v>0</v>
          </cell>
          <cell r="N360">
            <v>159410</v>
          </cell>
          <cell r="O360">
            <v>-159410</v>
          </cell>
          <cell r="P360">
            <v>0</v>
          </cell>
          <cell r="R360" t="str">
            <v>0%</v>
          </cell>
          <cell r="T360" t="str">
            <v>r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</row>
        <row r="361">
          <cell r="A361" t="str">
            <v>Serekian</v>
          </cell>
          <cell r="B361" t="str">
            <v>Lim-RI</v>
          </cell>
          <cell r="C361" t="str">
            <v xml:space="preserve">Limerick R&amp;D-Insley </v>
          </cell>
          <cell r="D361">
            <v>10000</v>
          </cell>
          <cell r="E361">
            <v>17000</v>
          </cell>
          <cell r="F361">
            <v>7000</v>
          </cell>
          <cell r="G361">
            <v>174037</v>
          </cell>
          <cell r="H361">
            <v>101000</v>
          </cell>
          <cell r="I361">
            <v>-73037</v>
          </cell>
          <cell r="J361">
            <v>330913</v>
          </cell>
          <cell r="K361" t="str">
            <v>Se</v>
          </cell>
          <cell r="L361">
            <v>348074</v>
          </cell>
          <cell r="M361">
            <v>382881.4</v>
          </cell>
          <cell r="N361">
            <v>0</v>
          </cell>
          <cell r="O361">
            <v>382881.4</v>
          </cell>
          <cell r="P361">
            <v>348074</v>
          </cell>
          <cell r="Q361" t="str">
            <v>YTD Annual</v>
          </cell>
          <cell r="R361" t="str">
            <v>+10%</v>
          </cell>
          <cell r="T361" t="str">
            <v>r</v>
          </cell>
          <cell r="U361">
            <v>0</v>
          </cell>
          <cell r="V361">
            <v>382881.4</v>
          </cell>
          <cell r="W361">
            <v>0</v>
          </cell>
          <cell r="X361">
            <v>0</v>
          </cell>
          <cell r="Y361">
            <v>0</v>
          </cell>
        </row>
        <row r="362">
          <cell r="A362" t="str">
            <v>Serekian</v>
          </cell>
          <cell r="B362" t="str">
            <v>Lim-RJ</v>
          </cell>
          <cell r="C362" t="str">
            <v>Limerick R&amp;D-Jones</v>
          </cell>
          <cell r="D362">
            <v>10000</v>
          </cell>
          <cell r="E362">
            <v>17000</v>
          </cell>
          <cell r="F362">
            <v>7000</v>
          </cell>
          <cell r="G362">
            <v>174037</v>
          </cell>
          <cell r="H362">
            <v>101000</v>
          </cell>
          <cell r="I362">
            <v>-73037</v>
          </cell>
          <cell r="J362">
            <v>330913</v>
          </cell>
          <cell r="K362" t="str">
            <v>Se</v>
          </cell>
          <cell r="L362">
            <v>348074</v>
          </cell>
          <cell r="M362">
            <v>382881.4</v>
          </cell>
          <cell r="N362">
            <v>0</v>
          </cell>
          <cell r="O362">
            <v>382881.4</v>
          </cell>
          <cell r="P362">
            <v>348074</v>
          </cell>
          <cell r="Q362" t="str">
            <v>YTD Annual</v>
          </cell>
          <cell r="R362" t="str">
            <v>+10%</v>
          </cell>
          <cell r="T362" t="str">
            <v>r</v>
          </cell>
          <cell r="U362">
            <v>0</v>
          </cell>
          <cell r="V362">
            <v>382881.4</v>
          </cell>
          <cell r="W362">
            <v>0</v>
          </cell>
          <cell r="X362">
            <v>0</v>
          </cell>
          <cell r="Y362">
            <v>0</v>
          </cell>
        </row>
        <row r="363">
          <cell r="A363" t="str">
            <v>Serekian Total</v>
          </cell>
          <cell r="D363" t="e">
            <v>#N/A</v>
          </cell>
          <cell r="E363" t="e">
            <v>#N/A</v>
          </cell>
          <cell r="F363" t="e">
            <v>#N/A</v>
          </cell>
          <cell r="G363">
            <v>7514445</v>
          </cell>
          <cell r="H363" t="e">
            <v>#N/A</v>
          </cell>
          <cell r="I363" t="e">
            <v>#N/A</v>
          </cell>
          <cell r="J363">
            <v>15591189</v>
          </cell>
          <cell r="L363">
            <v>13246620</v>
          </cell>
          <cell r="M363">
            <v>14100282.000000002</v>
          </cell>
          <cell r="N363">
            <v>13174454.756647592</v>
          </cell>
          <cell r="O363">
            <v>925827.24335240957</v>
          </cell>
          <cell r="U363">
            <v>0</v>
          </cell>
          <cell r="V363">
            <v>14100282.000000002</v>
          </cell>
          <cell r="W363">
            <v>0</v>
          </cell>
          <cell r="X363">
            <v>0</v>
          </cell>
          <cell r="Y363">
            <v>0</v>
          </cell>
        </row>
        <row r="364">
          <cell r="A364" t="str">
            <v>Urbanowitz</v>
          </cell>
          <cell r="B364">
            <v>305</v>
          </cell>
          <cell r="C364" t="str">
            <v>G&amp;A Business Develop</v>
          </cell>
          <cell r="D364">
            <v>8041</v>
          </cell>
          <cell r="E364">
            <v>33334</v>
          </cell>
          <cell r="F364">
            <v>25293</v>
          </cell>
          <cell r="G364">
            <v>232324</v>
          </cell>
          <cell r="H364">
            <v>200004</v>
          </cell>
          <cell r="I364">
            <v>-32320</v>
          </cell>
          <cell r="J364">
            <v>450009</v>
          </cell>
          <cell r="K364" t="str">
            <v>Ur</v>
          </cell>
          <cell r="L364">
            <v>464648</v>
          </cell>
          <cell r="M364">
            <v>487880.4</v>
          </cell>
          <cell r="N364">
            <v>488551.2475</v>
          </cell>
          <cell r="O364">
            <v>-670.84749999997439</v>
          </cell>
          <cell r="P364">
            <v>464648</v>
          </cell>
          <cell r="Q364" t="str">
            <v>YTD Annual</v>
          </cell>
          <cell r="R364" t="str">
            <v>+5%</v>
          </cell>
          <cell r="T364" t="str">
            <v>g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487880.4</v>
          </cell>
        </row>
        <row r="365">
          <cell r="A365" t="str">
            <v>Urbanowitz Total</v>
          </cell>
          <cell r="D365">
            <v>8041</v>
          </cell>
          <cell r="E365">
            <v>33334</v>
          </cell>
          <cell r="F365">
            <v>25293</v>
          </cell>
          <cell r="G365">
            <v>232324</v>
          </cell>
          <cell r="H365">
            <v>200004</v>
          </cell>
          <cell r="I365">
            <v>-32320</v>
          </cell>
          <cell r="J365">
            <v>450009</v>
          </cell>
          <cell r="L365">
            <v>464648</v>
          </cell>
          <cell r="M365">
            <v>487880.4</v>
          </cell>
          <cell r="N365">
            <v>488551.2475</v>
          </cell>
          <cell r="O365">
            <v>-670.84749999997439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487880.4</v>
          </cell>
        </row>
        <row r="366">
          <cell r="A366" t="str">
            <v>VanUmmersen</v>
          </cell>
          <cell r="B366">
            <v>440</v>
          </cell>
          <cell r="C366" t="str">
            <v>Trauma Steering Team-Mktg</v>
          </cell>
          <cell r="D366">
            <v>150147</v>
          </cell>
          <cell r="E366">
            <v>203281</v>
          </cell>
          <cell r="F366">
            <v>53134</v>
          </cell>
          <cell r="G366">
            <v>1137220</v>
          </cell>
          <cell r="H366">
            <v>1385146</v>
          </cell>
          <cell r="I366">
            <v>247926</v>
          </cell>
          <cell r="J366">
            <v>2185112</v>
          </cell>
          <cell r="K366" t="str">
            <v>Va</v>
          </cell>
          <cell r="L366">
            <v>2274440</v>
          </cell>
          <cell r="M366">
            <v>2996372.8000000003</v>
          </cell>
          <cell r="N366">
            <v>2356837.3278771401</v>
          </cell>
          <cell r="O366">
            <v>639535.47212286014</v>
          </cell>
          <cell r="P366">
            <v>2274440</v>
          </cell>
          <cell r="Q366" t="str">
            <v>YTD Annual</v>
          </cell>
          <cell r="R366" t="str">
            <v>+12%</v>
          </cell>
          <cell r="T366" t="str">
            <v>m</v>
          </cell>
          <cell r="U366">
            <v>0</v>
          </cell>
          <cell r="V366">
            <v>0</v>
          </cell>
          <cell r="W366">
            <v>2996372.8000000003</v>
          </cell>
          <cell r="X366">
            <v>0</v>
          </cell>
          <cell r="Y366">
            <v>0</v>
          </cell>
        </row>
        <row r="367">
          <cell r="A367" t="str">
            <v>VanUmmersen</v>
          </cell>
          <cell r="B367">
            <v>442</v>
          </cell>
          <cell r="C367" t="str">
            <v>Trauma External Fixation-Mktg</v>
          </cell>
          <cell r="D367">
            <v>49221</v>
          </cell>
          <cell r="E367">
            <v>77254</v>
          </cell>
          <cell r="F367">
            <v>28033</v>
          </cell>
          <cell r="G367">
            <v>320445</v>
          </cell>
          <cell r="H367">
            <v>463524</v>
          </cell>
          <cell r="I367">
            <v>143079</v>
          </cell>
          <cell r="J367">
            <v>922021</v>
          </cell>
          <cell r="K367" t="str">
            <v>Va</v>
          </cell>
          <cell r="L367">
            <v>640890</v>
          </cell>
          <cell r="M367">
            <v>717796.8</v>
          </cell>
          <cell r="N367">
            <v>956793.25916666701</v>
          </cell>
          <cell r="O367">
            <v>-238996.45916666696</v>
          </cell>
          <cell r="P367">
            <v>640890</v>
          </cell>
          <cell r="Q367" t="str">
            <v>YTD Annual</v>
          </cell>
          <cell r="R367" t="str">
            <v>+12%</v>
          </cell>
          <cell r="T367" t="str">
            <v>m</v>
          </cell>
          <cell r="U367">
            <v>0</v>
          </cell>
          <cell r="V367">
            <v>0</v>
          </cell>
          <cell r="W367">
            <v>717796.8</v>
          </cell>
          <cell r="X367">
            <v>0</v>
          </cell>
          <cell r="Y367">
            <v>0</v>
          </cell>
        </row>
        <row r="368">
          <cell r="A368" t="str">
            <v>VanUmmersen</v>
          </cell>
          <cell r="B368">
            <v>444</v>
          </cell>
          <cell r="C368" t="str">
            <v>Trauma IM Nails-Mktg</v>
          </cell>
          <cell r="D368">
            <v>130260</v>
          </cell>
          <cell r="E368">
            <v>93343</v>
          </cell>
          <cell r="F368">
            <v>-36917</v>
          </cell>
          <cell r="G368">
            <v>454874</v>
          </cell>
          <cell r="H368">
            <v>560058</v>
          </cell>
          <cell r="I368">
            <v>105184</v>
          </cell>
          <cell r="J368">
            <v>1041193</v>
          </cell>
          <cell r="K368" t="str">
            <v>Va</v>
          </cell>
          <cell r="L368">
            <v>909748</v>
          </cell>
          <cell r="M368">
            <v>1018917.7600000001</v>
          </cell>
          <cell r="N368">
            <v>1195502.9533333301</v>
          </cell>
          <cell r="O368">
            <v>-176585.19333332998</v>
          </cell>
          <cell r="P368">
            <v>909748</v>
          </cell>
          <cell r="Q368" t="str">
            <v>YTD Annual</v>
          </cell>
          <cell r="R368" t="str">
            <v>+12%</v>
          </cell>
          <cell r="T368" t="str">
            <v>m</v>
          </cell>
          <cell r="U368">
            <v>0</v>
          </cell>
          <cell r="V368">
            <v>0</v>
          </cell>
          <cell r="W368">
            <v>1018917.7600000001</v>
          </cell>
          <cell r="X368">
            <v>0</v>
          </cell>
          <cell r="Y368">
            <v>0</v>
          </cell>
        </row>
        <row r="369">
          <cell r="A369" t="str">
            <v>VanUmmersen</v>
          </cell>
          <cell r="B369">
            <v>446</v>
          </cell>
          <cell r="C369" t="str">
            <v>Trauma Internal Fixation-Mktg</v>
          </cell>
          <cell r="D369">
            <v>68468</v>
          </cell>
          <cell r="E369">
            <v>71209</v>
          </cell>
          <cell r="F369">
            <v>2741</v>
          </cell>
          <cell r="G369">
            <v>245144</v>
          </cell>
          <cell r="H369">
            <v>427254</v>
          </cell>
          <cell r="I369">
            <v>182110</v>
          </cell>
          <cell r="J369">
            <v>957246</v>
          </cell>
          <cell r="K369" t="str">
            <v>Va</v>
          </cell>
          <cell r="L369">
            <v>490288</v>
          </cell>
          <cell r="M369">
            <v>549122.56000000006</v>
          </cell>
          <cell r="N369">
            <v>714570.03333333298</v>
          </cell>
          <cell r="O369">
            <v>-165447.47333333292</v>
          </cell>
          <cell r="P369">
            <v>490288</v>
          </cell>
          <cell r="Q369" t="str">
            <v>YTD Annual</v>
          </cell>
          <cell r="R369" t="str">
            <v>+12%</v>
          </cell>
          <cell r="T369" t="str">
            <v>m</v>
          </cell>
          <cell r="U369">
            <v>0</v>
          </cell>
          <cell r="V369">
            <v>0</v>
          </cell>
          <cell r="W369">
            <v>549122.56000000006</v>
          </cell>
          <cell r="X369">
            <v>0</v>
          </cell>
          <cell r="Y369">
            <v>0</v>
          </cell>
        </row>
        <row r="370">
          <cell r="A370" t="str">
            <v>VanUmmersen</v>
          </cell>
          <cell r="B370">
            <v>640</v>
          </cell>
          <cell r="C370" t="str">
            <v>Trauma Steering Team-R&amp;D</v>
          </cell>
          <cell r="D370">
            <v>183377</v>
          </cell>
          <cell r="E370">
            <v>84910</v>
          </cell>
          <cell r="F370">
            <v>-98467</v>
          </cell>
          <cell r="G370">
            <v>898439</v>
          </cell>
          <cell r="H370">
            <v>509460</v>
          </cell>
          <cell r="I370">
            <v>-388979</v>
          </cell>
          <cell r="J370">
            <v>1809576</v>
          </cell>
          <cell r="K370" t="str">
            <v>Va</v>
          </cell>
          <cell r="L370">
            <v>1796878</v>
          </cell>
          <cell r="M370">
            <v>2012503.36</v>
          </cell>
          <cell r="N370">
            <v>1868130.7762500001</v>
          </cell>
          <cell r="O370">
            <v>144372.58374999999</v>
          </cell>
          <cell r="P370">
            <v>1796878</v>
          </cell>
          <cell r="Q370" t="str">
            <v>YTD Annual</v>
          </cell>
          <cell r="R370" t="str">
            <v>+12%</v>
          </cell>
          <cell r="T370" t="str">
            <v>r</v>
          </cell>
          <cell r="U370">
            <v>0</v>
          </cell>
          <cell r="V370">
            <v>2012503.36</v>
          </cell>
          <cell r="W370">
            <v>0</v>
          </cell>
          <cell r="X370">
            <v>0</v>
          </cell>
          <cell r="Y370">
            <v>0</v>
          </cell>
        </row>
        <row r="371">
          <cell r="A371" t="str">
            <v>VanUmmersen</v>
          </cell>
          <cell r="B371">
            <v>642</v>
          </cell>
          <cell r="C371" t="str">
            <v>Trauma External Fixation-R&amp;D</v>
          </cell>
          <cell r="D371">
            <v>7508</v>
          </cell>
          <cell r="E371">
            <v>16626</v>
          </cell>
          <cell r="F371">
            <v>9118</v>
          </cell>
          <cell r="G371">
            <v>77426</v>
          </cell>
          <cell r="H371">
            <v>99756</v>
          </cell>
          <cell r="I371">
            <v>22330</v>
          </cell>
          <cell r="J371">
            <v>217760</v>
          </cell>
          <cell r="K371" t="str">
            <v>Va</v>
          </cell>
          <cell r="L371">
            <v>154852</v>
          </cell>
          <cell r="M371">
            <v>173434.24000000002</v>
          </cell>
          <cell r="N371">
            <v>212498.60875000001</v>
          </cell>
          <cell r="O371">
            <v>-39064.368749999994</v>
          </cell>
          <cell r="P371">
            <v>154852</v>
          </cell>
          <cell r="Q371" t="str">
            <v>YTD Annual</v>
          </cell>
          <cell r="R371" t="str">
            <v>+12%</v>
          </cell>
          <cell r="T371" t="str">
            <v>r</v>
          </cell>
          <cell r="U371">
            <v>0</v>
          </cell>
          <cell r="V371">
            <v>173434.24000000002</v>
          </cell>
          <cell r="W371">
            <v>0</v>
          </cell>
          <cell r="X371">
            <v>0</v>
          </cell>
          <cell r="Y371">
            <v>0</v>
          </cell>
        </row>
        <row r="372">
          <cell r="A372" t="str">
            <v>VanUmmersen</v>
          </cell>
          <cell r="B372">
            <v>644</v>
          </cell>
          <cell r="C372" t="str">
            <v>Trauma IM Nails-R&amp;D</v>
          </cell>
          <cell r="D372">
            <v>0</v>
          </cell>
          <cell r="E372">
            <v>6457</v>
          </cell>
          <cell r="F372">
            <v>6457</v>
          </cell>
          <cell r="G372">
            <v>93858</v>
          </cell>
          <cell r="H372">
            <v>38742</v>
          </cell>
          <cell r="I372">
            <v>-55116</v>
          </cell>
          <cell r="J372">
            <v>222982</v>
          </cell>
          <cell r="K372" t="str">
            <v>Va</v>
          </cell>
          <cell r="L372">
            <v>187716</v>
          </cell>
          <cell r="M372">
            <v>210241.92000000001</v>
          </cell>
          <cell r="N372">
            <v>188559.64874999999</v>
          </cell>
          <cell r="O372">
            <v>21682.27125000002</v>
          </cell>
          <cell r="P372">
            <v>187716</v>
          </cell>
          <cell r="Q372" t="str">
            <v>YTD Annual</v>
          </cell>
          <cell r="R372" t="str">
            <v>+12%</v>
          </cell>
          <cell r="T372" t="str">
            <v>r</v>
          </cell>
          <cell r="U372">
            <v>0</v>
          </cell>
          <cell r="V372">
            <v>210241.92000000001</v>
          </cell>
          <cell r="W372">
            <v>0</v>
          </cell>
          <cell r="X372">
            <v>0</v>
          </cell>
          <cell r="Y372">
            <v>0</v>
          </cell>
        </row>
        <row r="373">
          <cell r="A373" t="str">
            <v>VanUmmersen</v>
          </cell>
          <cell r="B373">
            <v>647</v>
          </cell>
          <cell r="C373" t="str">
            <v>Trauma R&amp;D Custom</v>
          </cell>
          <cell r="J373">
            <v>0</v>
          </cell>
          <cell r="K373" t="str">
            <v>Va</v>
          </cell>
          <cell r="L373">
            <v>0</v>
          </cell>
          <cell r="M373">
            <v>0</v>
          </cell>
          <cell r="N373">
            <v>189948.99251428599</v>
          </cell>
          <cell r="O373">
            <v>-189948.99251428599</v>
          </cell>
          <cell r="P373">
            <v>0</v>
          </cell>
          <cell r="Q373" t="str">
            <v>YTD Annual</v>
          </cell>
          <cell r="R373" t="str">
            <v>+12%</v>
          </cell>
          <cell r="T373" t="str">
            <v>r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</row>
        <row r="374">
          <cell r="A374" t="str">
            <v>VanUmmersen</v>
          </cell>
          <cell r="B374">
            <v>646</v>
          </cell>
          <cell r="C374" t="str">
            <v>Trauma Internal Fixation-R&amp;D</v>
          </cell>
          <cell r="D374">
            <v>9343</v>
          </cell>
          <cell r="E374">
            <v>29796</v>
          </cell>
          <cell r="F374">
            <v>20453</v>
          </cell>
          <cell r="G374">
            <v>54501</v>
          </cell>
          <cell r="H374">
            <v>178776</v>
          </cell>
          <cell r="I374">
            <v>124275</v>
          </cell>
          <cell r="J374">
            <v>264991</v>
          </cell>
          <cell r="K374" t="str">
            <v>Va</v>
          </cell>
          <cell r="L374">
            <v>109002</v>
          </cell>
          <cell r="M374">
            <v>122082.24000000001</v>
          </cell>
          <cell r="N374">
            <v>158096.66666666701</v>
          </cell>
          <cell r="O374">
            <v>-36014.426666667001</v>
          </cell>
          <cell r="P374">
            <v>109002</v>
          </cell>
          <cell r="Q374" t="str">
            <v>YTD Annual</v>
          </cell>
          <cell r="R374" t="str">
            <v>+12%</v>
          </cell>
          <cell r="T374" t="str">
            <v>r</v>
          </cell>
          <cell r="U374">
            <v>0</v>
          </cell>
          <cell r="V374">
            <v>122082.24000000001</v>
          </cell>
          <cell r="W374">
            <v>0</v>
          </cell>
          <cell r="X374">
            <v>0</v>
          </cell>
          <cell r="Y374">
            <v>0</v>
          </cell>
        </row>
        <row r="375">
          <cell r="A375" t="str">
            <v>VanUmmersen Total</v>
          </cell>
          <cell r="D375">
            <v>598324</v>
          </cell>
          <cell r="E375">
            <v>582876</v>
          </cell>
          <cell r="F375">
            <v>-15448</v>
          </cell>
          <cell r="G375">
            <v>3281907</v>
          </cell>
          <cell r="H375">
            <v>3662716</v>
          </cell>
          <cell r="I375">
            <v>380809</v>
          </cell>
          <cell r="J375">
            <v>7620881</v>
          </cell>
          <cell r="L375">
            <v>6563814</v>
          </cell>
          <cell r="M375">
            <v>7800471.6800000006</v>
          </cell>
          <cell r="N375">
            <v>7840938.2666414231</v>
          </cell>
          <cell r="O375">
            <v>-40466.586641422691</v>
          </cell>
          <cell r="U375">
            <v>0</v>
          </cell>
          <cell r="V375">
            <v>2518261.7600000002</v>
          </cell>
          <cell r="W375">
            <v>5282209.92</v>
          </cell>
          <cell r="X375">
            <v>0</v>
          </cell>
          <cell r="Y375">
            <v>0</v>
          </cell>
        </row>
        <row r="376">
          <cell r="A376" t="str">
            <v>Williams</v>
          </cell>
          <cell r="B376">
            <v>115</v>
          </cell>
          <cell r="C376" t="str">
            <v>Custom Instrument Cell</v>
          </cell>
          <cell r="D376">
            <v>56978</v>
          </cell>
          <cell r="E376">
            <v>72782</v>
          </cell>
          <cell r="F376">
            <v>15804</v>
          </cell>
          <cell r="G376">
            <v>496498</v>
          </cell>
          <cell r="H376">
            <v>439307</v>
          </cell>
          <cell r="I376">
            <v>-57191</v>
          </cell>
          <cell r="J376">
            <v>925683</v>
          </cell>
          <cell r="K376" t="str">
            <v>Wi</v>
          </cell>
          <cell r="L376">
            <v>992996</v>
          </cell>
          <cell r="M376">
            <v>1072435.6800000002</v>
          </cell>
          <cell r="N376">
            <v>895682.82362142904</v>
          </cell>
          <cell r="O376">
            <v>176752.85637857113</v>
          </cell>
          <cell r="P376">
            <v>992996</v>
          </cell>
          <cell r="Q376" t="str">
            <v>YTD Annual</v>
          </cell>
          <cell r="R376" t="str">
            <v>+8%</v>
          </cell>
          <cell r="T376" t="str">
            <v>v</v>
          </cell>
          <cell r="U376">
            <v>1072435.6800000002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</row>
        <row r="377">
          <cell r="A377" t="str">
            <v>Williams</v>
          </cell>
          <cell r="B377">
            <v>470</v>
          </cell>
          <cell r="C377" t="str">
            <v>Knee Steering Team-Mktg</v>
          </cell>
          <cell r="D377">
            <v>271669</v>
          </cell>
          <cell r="E377">
            <v>126369</v>
          </cell>
          <cell r="F377">
            <v>-145300</v>
          </cell>
          <cell r="G377">
            <v>917511</v>
          </cell>
          <cell r="H377">
            <v>728214</v>
          </cell>
          <cell r="I377">
            <v>-189297</v>
          </cell>
          <cell r="J377">
            <v>1502962</v>
          </cell>
          <cell r="K377" t="str">
            <v>Wi</v>
          </cell>
          <cell r="L377">
            <v>1835022</v>
          </cell>
          <cell r="M377">
            <v>649823.76000000024</v>
          </cell>
          <cell r="N377">
            <v>2251304.7662103199</v>
          </cell>
          <cell r="O377">
            <v>-1601481.0062103197</v>
          </cell>
          <cell r="P377">
            <v>1835022</v>
          </cell>
          <cell r="Q377" t="str">
            <v>YTD Annual</v>
          </cell>
          <cell r="R377" t="str">
            <v>+8%</v>
          </cell>
          <cell r="T377" t="str">
            <v>m</v>
          </cell>
          <cell r="U377">
            <v>0</v>
          </cell>
          <cell r="V377">
            <v>0</v>
          </cell>
          <cell r="W377">
            <v>649823.76000000024</v>
          </cell>
          <cell r="X377">
            <v>0</v>
          </cell>
          <cell r="Y377">
            <v>0</v>
          </cell>
        </row>
        <row r="378">
          <cell r="A378" t="str">
            <v>Williams</v>
          </cell>
          <cell r="B378">
            <v>471</v>
          </cell>
          <cell r="C378" t="str">
            <v>Knee Scorpio-Mktg</v>
          </cell>
          <cell r="D378">
            <v>42859</v>
          </cell>
          <cell r="E378">
            <v>136943</v>
          </cell>
          <cell r="F378">
            <v>94084</v>
          </cell>
          <cell r="G378">
            <v>516331</v>
          </cell>
          <cell r="H378">
            <v>702159</v>
          </cell>
          <cell r="I378">
            <v>185828</v>
          </cell>
          <cell r="J378">
            <v>1081259</v>
          </cell>
          <cell r="K378" t="str">
            <v>Wi</v>
          </cell>
          <cell r="L378">
            <v>1032662</v>
          </cell>
          <cell r="M378">
            <v>1115274.96</v>
          </cell>
          <cell r="N378">
            <v>819376.94541666703</v>
          </cell>
          <cell r="O378">
            <v>295898.01458333293</v>
          </cell>
          <cell r="P378">
            <v>1032662</v>
          </cell>
          <cell r="Q378" t="str">
            <v>YTD Annual</v>
          </cell>
          <cell r="R378" t="str">
            <v>+8%</v>
          </cell>
          <cell r="T378" t="str">
            <v>m</v>
          </cell>
          <cell r="U378">
            <v>0</v>
          </cell>
          <cell r="V378">
            <v>0</v>
          </cell>
          <cell r="W378">
            <v>1115274.96</v>
          </cell>
          <cell r="X378">
            <v>0</v>
          </cell>
          <cell r="Y378">
            <v>0</v>
          </cell>
        </row>
        <row r="379">
          <cell r="A379" t="str">
            <v>Williams</v>
          </cell>
          <cell r="B379">
            <v>472</v>
          </cell>
          <cell r="C379" t="str">
            <v>Knee Duracon-Mktg</v>
          </cell>
          <cell r="D379">
            <v>48501</v>
          </cell>
          <cell r="E379">
            <v>110742</v>
          </cell>
          <cell r="F379">
            <v>62241</v>
          </cell>
          <cell r="G379">
            <v>393800</v>
          </cell>
          <cell r="H379">
            <v>576602</v>
          </cell>
          <cell r="I379">
            <v>182802</v>
          </cell>
          <cell r="J379">
            <v>938525</v>
          </cell>
          <cell r="K379" t="str">
            <v>Wi</v>
          </cell>
          <cell r="L379">
            <v>787600</v>
          </cell>
          <cell r="M379">
            <v>850608</v>
          </cell>
          <cell r="N379">
            <v>1096093.82388889</v>
          </cell>
          <cell r="O379">
            <v>-245485.82388888998</v>
          </cell>
          <cell r="P379">
            <v>787600</v>
          </cell>
          <cell r="Q379" t="str">
            <v>YTD Annual</v>
          </cell>
          <cell r="R379" t="str">
            <v>+8%</v>
          </cell>
          <cell r="T379" t="str">
            <v>m</v>
          </cell>
          <cell r="U379">
            <v>0</v>
          </cell>
          <cell r="V379">
            <v>0</v>
          </cell>
          <cell r="W379">
            <v>850608</v>
          </cell>
          <cell r="X379">
            <v>0</v>
          </cell>
          <cell r="Y379">
            <v>0</v>
          </cell>
        </row>
        <row r="380">
          <cell r="A380" t="str">
            <v>Williams</v>
          </cell>
          <cell r="B380">
            <v>473</v>
          </cell>
          <cell r="C380" t="str">
            <v>Knee Monogram/Passport-Mktg</v>
          </cell>
          <cell r="D380">
            <v>74208</v>
          </cell>
          <cell r="E380">
            <v>36365</v>
          </cell>
          <cell r="F380">
            <v>-37843</v>
          </cell>
          <cell r="G380">
            <v>567492</v>
          </cell>
          <cell r="H380">
            <v>208690</v>
          </cell>
          <cell r="I380">
            <v>-358802</v>
          </cell>
          <cell r="J380">
            <v>919421</v>
          </cell>
          <cell r="K380" t="str">
            <v>Wi</v>
          </cell>
          <cell r="L380">
            <v>1134984</v>
          </cell>
          <cell r="M380">
            <v>1225782.72</v>
          </cell>
          <cell r="N380">
            <v>505756.20333333302</v>
          </cell>
          <cell r="O380">
            <v>720026.51666666695</v>
          </cell>
          <cell r="P380">
            <v>1134984</v>
          </cell>
          <cell r="Q380" t="str">
            <v>YTD Annual</v>
          </cell>
          <cell r="R380" t="str">
            <v>+8%</v>
          </cell>
          <cell r="T380" t="str">
            <v>m</v>
          </cell>
          <cell r="U380">
            <v>0</v>
          </cell>
          <cell r="V380">
            <v>0</v>
          </cell>
          <cell r="W380">
            <v>1225782.72</v>
          </cell>
          <cell r="X380">
            <v>0</v>
          </cell>
          <cell r="Y380">
            <v>0</v>
          </cell>
        </row>
        <row r="381">
          <cell r="A381" t="str">
            <v>Williams</v>
          </cell>
          <cell r="B381">
            <v>474</v>
          </cell>
          <cell r="C381" t="str">
            <v>Knee MRS/Customs-Mktg</v>
          </cell>
          <cell r="D381">
            <v>35749</v>
          </cell>
          <cell r="E381">
            <v>42682</v>
          </cell>
          <cell r="F381">
            <v>6933</v>
          </cell>
          <cell r="G381">
            <v>137306</v>
          </cell>
          <cell r="H381">
            <v>371092</v>
          </cell>
          <cell r="I381">
            <v>233786</v>
          </cell>
          <cell r="J381">
            <v>480891</v>
          </cell>
          <cell r="K381" t="str">
            <v>Wi</v>
          </cell>
          <cell r="L381">
            <v>274612</v>
          </cell>
          <cell r="M381">
            <v>296580.96000000002</v>
          </cell>
          <cell r="N381">
            <v>498815.16</v>
          </cell>
          <cell r="O381">
            <v>-202234.19999999995</v>
          </cell>
          <cell r="P381">
            <v>274612</v>
          </cell>
          <cell r="Q381" t="str">
            <v>YTD Annual</v>
          </cell>
          <cell r="R381" t="str">
            <v>+8%</v>
          </cell>
          <cell r="T381" t="str">
            <v>m</v>
          </cell>
          <cell r="U381">
            <v>0</v>
          </cell>
          <cell r="V381">
            <v>0</v>
          </cell>
          <cell r="W381">
            <v>296580.96000000002</v>
          </cell>
          <cell r="X381">
            <v>0</v>
          </cell>
          <cell r="Y381">
            <v>0</v>
          </cell>
        </row>
        <row r="382">
          <cell r="A382" t="str">
            <v>Williams</v>
          </cell>
          <cell r="B382">
            <v>475</v>
          </cell>
          <cell r="C382" t="str">
            <v>Knee Early Intervention-Mktg</v>
          </cell>
          <cell r="D382">
            <v>36257</v>
          </cell>
          <cell r="E382">
            <v>41568</v>
          </cell>
          <cell r="F382">
            <v>5311</v>
          </cell>
          <cell r="G382">
            <v>167221</v>
          </cell>
          <cell r="H382">
            <v>277908</v>
          </cell>
          <cell r="I382">
            <v>110687</v>
          </cell>
          <cell r="J382">
            <v>425741</v>
          </cell>
          <cell r="K382" t="str">
            <v>Wi</v>
          </cell>
          <cell r="L382">
            <v>334442</v>
          </cell>
          <cell r="M382">
            <v>361197.36000000004</v>
          </cell>
          <cell r="N382">
            <v>527183.30444444402</v>
          </cell>
          <cell r="O382">
            <v>-165985.94444444397</v>
          </cell>
          <cell r="P382">
            <v>334442</v>
          </cell>
          <cell r="Q382" t="str">
            <v>YTD Annual</v>
          </cell>
          <cell r="R382" t="str">
            <v>+8%</v>
          </cell>
          <cell r="T382" t="str">
            <v>m</v>
          </cell>
          <cell r="U382">
            <v>0</v>
          </cell>
          <cell r="V382">
            <v>0</v>
          </cell>
          <cell r="W382">
            <v>361197.36000000004</v>
          </cell>
          <cell r="X382">
            <v>0</v>
          </cell>
          <cell r="Y382">
            <v>0</v>
          </cell>
        </row>
        <row r="383">
          <cell r="A383" t="str">
            <v>Williams</v>
          </cell>
          <cell r="B383">
            <v>476</v>
          </cell>
          <cell r="C383" t="str">
            <v>Knee Advanced Concepts-Mktg</v>
          </cell>
          <cell r="D383">
            <v>985</v>
          </cell>
          <cell r="E383">
            <v>417</v>
          </cell>
          <cell r="F383">
            <v>-568</v>
          </cell>
          <cell r="G383">
            <v>147</v>
          </cell>
          <cell r="H383">
            <v>2502</v>
          </cell>
          <cell r="I383">
            <v>2355</v>
          </cell>
          <cell r="J383">
            <v>1601</v>
          </cell>
          <cell r="K383" t="str">
            <v>Wi</v>
          </cell>
          <cell r="L383">
            <v>294</v>
          </cell>
          <cell r="M383">
            <v>317.52000000000004</v>
          </cell>
          <cell r="N383">
            <v>0</v>
          </cell>
          <cell r="O383">
            <v>317.52000000000004</v>
          </cell>
          <cell r="P383">
            <v>294</v>
          </cell>
          <cell r="Q383" t="str">
            <v>YTD Annual</v>
          </cell>
          <cell r="R383" t="str">
            <v>+8%</v>
          </cell>
          <cell r="T383" t="str">
            <v>m</v>
          </cell>
          <cell r="U383">
            <v>0</v>
          </cell>
          <cell r="V383">
            <v>0</v>
          </cell>
          <cell r="W383">
            <v>317.52000000000004</v>
          </cell>
          <cell r="X383">
            <v>0</v>
          </cell>
          <cell r="Y383">
            <v>0</v>
          </cell>
        </row>
        <row r="384">
          <cell r="A384" t="str">
            <v>Williams</v>
          </cell>
          <cell r="B384">
            <v>477</v>
          </cell>
          <cell r="C384" t="str">
            <v>Knee Custom Instr - Mktg</v>
          </cell>
          <cell r="G384">
            <v>57697</v>
          </cell>
          <cell r="J384">
            <v>155012</v>
          </cell>
          <cell r="K384" t="str">
            <v>Wi</v>
          </cell>
          <cell r="L384">
            <v>115394</v>
          </cell>
          <cell r="M384">
            <v>124625.52</v>
          </cell>
          <cell r="N384">
            <v>0</v>
          </cell>
          <cell r="O384">
            <v>124625.52</v>
          </cell>
          <cell r="P384">
            <v>115394</v>
          </cell>
          <cell r="Q384" t="str">
            <v>YTD Annual</v>
          </cell>
          <cell r="R384" t="str">
            <v>+8%</v>
          </cell>
          <cell r="T384" t="str">
            <v>m</v>
          </cell>
          <cell r="U384">
            <v>0</v>
          </cell>
          <cell r="V384">
            <v>0</v>
          </cell>
          <cell r="W384">
            <v>124625.52</v>
          </cell>
          <cell r="X384">
            <v>0</v>
          </cell>
          <cell r="Y384">
            <v>0</v>
          </cell>
        </row>
        <row r="385">
          <cell r="A385" t="str">
            <v>Williams</v>
          </cell>
          <cell r="B385">
            <v>670</v>
          </cell>
          <cell r="C385" t="str">
            <v>Knee Steering Team-R&amp;D</v>
          </cell>
          <cell r="D385">
            <v>111494</v>
          </cell>
          <cell r="E385">
            <v>80772</v>
          </cell>
          <cell r="F385">
            <v>-30722</v>
          </cell>
          <cell r="G385">
            <v>470249</v>
          </cell>
          <cell r="H385">
            <v>484632</v>
          </cell>
          <cell r="I385">
            <v>14383</v>
          </cell>
          <cell r="J385">
            <v>776567</v>
          </cell>
          <cell r="K385" t="str">
            <v>Wi</v>
          </cell>
          <cell r="L385">
            <v>940498</v>
          </cell>
          <cell r="M385">
            <v>1015737.8400000001</v>
          </cell>
          <cell r="N385">
            <v>3790716.9444444398</v>
          </cell>
          <cell r="O385">
            <v>-2774979.1044444395</v>
          </cell>
          <cell r="P385">
            <v>940498</v>
          </cell>
          <cell r="Q385" t="str">
            <v>YTD Annual</v>
          </cell>
          <cell r="R385" t="str">
            <v>+8%</v>
          </cell>
          <cell r="T385" t="str">
            <v>r</v>
          </cell>
          <cell r="U385">
            <v>0</v>
          </cell>
          <cell r="V385">
            <v>1015737.8400000001</v>
          </cell>
          <cell r="W385">
            <v>0</v>
          </cell>
          <cell r="X385">
            <v>0</v>
          </cell>
          <cell r="Y385">
            <v>0</v>
          </cell>
        </row>
        <row r="386">
          <cell r="A386" t="str">
            <v>Williams</v>
          </cell>
          <cell r="B386">
            <v>671</v>
          </cell>
          <cell r="C386" t="str">
            <v>Knee Scorpio-R&amp;D</v>
          </cell>
          <cell r="D386">
            <v>128688</v>
          </cell>
          <cell r="E386">
            <v>254418</v>
          </cell>
          <cell r="F386">
            <v>125730</v>
          </cell>
          <cell r="G386">
            <v>1425636</v>
          </cell>
          <cell r="H386">
            <v>1466508</v>
          </cell>
          <cell r="I386">
            <v>40872</v>
          </cell>
          <cell r="J386">
            <v>2521369</v>
          </cell>
          <cell r="K386" t="str">
            <v>Wi</v>
          </cell>
          <cell r="L386">
            <v>2851272</v>
          </cell>
          <cell r="M386">
            <v>3079373.7600000002</v>
          </cell>
          <cell r="N386">
            <v>501980.60625000001</v>
          </cell>
          <cell r="O386">
            <v>2577393.1537500001</v>
          </cell>
          <cell r="P386">
            <v>2851272</v>
          </cell>
          <cell r="Q386" t="str">
            <v>YTD Annual</v>
          </cell>
          <cell r="R386" t="str">
            <v>+8%</v>
          </cell>
          <cell r="T386" t="str">
            <v>r</v>
          </cell>
          <cell r="U386">
            <v>0</v>
          </cell>
          <cell r="V386">
            <v>3079373.7600000002</v>
          </cell>
          <cell r="W386">
            <v>0</v>
          </cell>
          <cell r="X386">
            <v>0</v>
          </cell>
          <cell r="Y386">
            <v>0</v>
          </cell>
        </row>
        <row r="387">
          <cell r="A387" t="str">
            <v>Williams</v>
          </cell>
          <cell r="B387">
            <v>672</v>
          </cell>
          <cell r="C387" t="str">
            <v>Knee Duracon-R&amp;D</v>
          </cell>
          <cell r="D387">
            <v>144542</v>
          </cell>
          <cell r="E387">
            <v>185204</v>
          </cell>
          <cell r="F387">
            <v>40662</v>
          </cell>
          <cell r="G387">
            <v>1601773</v>
          </cell>
          <cell r="H387">
            <v>1111024</v>
          </cell>
          <cell r="I387">
            <v>-490749</v>
          </cell>
          <cell r="J387">
            <v>2264969</v>
          </cell>
          <cell r="K387" t="str">
            <v>Wi</v>
          </cell>
          <cell r="L387">
            <v>3203546</v>
          </cell>
          <cell r="M387">
            <v>3459829.68</v>
          </cell>
          <cell r="N387">
            <v>1305269.2819999999</v>
          </cell>
          <cell r="O387">
            <v>2154560.398</v>
          </cell>
          <cell r="P387">
            <v>3203546</v>
          </cell>
          <cell r="Q387" t="str">
            <v>YTD Annual</v>
          </cell>
          <cell r="R387" t="str">
            <v>+8%</v>
          </cell>
          <cell r="T387" t="str">
            <v>r</v>
          </cell>
          <cell r="U387">
            <v>0</v>
          </cell>
          <cell r="V387">
            <v>3459829.68</v>
          </cell>
          <cell r="W387">
            <v>0</v>
          </cell>
          <cell r="X387">
            <v>0</v>
          </cell>
          <cell r="Y387">
            <v>0</v>
          </cell>
        </row>
        <row r="388">
          <cell r="A388" t="str">
            <v>Williams</v>
          </cell>
          <cell r="B388">
            <v>673</v>
          </cell>
          <cell r="C388" t="str">
            <v>Knee Monogram/Passport-R&amp;D</v>
          </cell>
          <cell r="D388">
            <v>49141</v>
          </cell>
          <cell r="E388">
            <v>80497</v>
          </cell>
          <cell r="F388">
            <v>31356</v>
          </cell>
          <cell r="G388">
            <v>658352</v>
          </cell>
          <cell r="H388">
            <v>499482</v>
          </cell>
          <cell r="I388">
            <v>-158870</v>
          </cell>
          <cell r="J388">
            <v>1411843</v>
          </cell>
          <cell r="K388" t="str">
            <v>Wi</v>
          </cell>
          <cell r="L388">
            <v>1316704</v>
          </cell>
          <cell r="M388">
            <v>1422040.32</v>
          </cell>
          <cell r="N388">
            <v>79929.726984127003</v>
          </cell>
          <cell r="O388">
            <v>1342110.5930158731</v>
          </cell>
          <cell r="P388">
            <v>1316704</v>
          </cell>
          <cell r="Q388" t="str">
            <v>YTD Annual</v>
          </cell>
          <cell r="R388" t="str">
            <v>+8%</v>
          </cell>
          <cell r="T388" t="str">
            <v>r</v>
          </cell>
          <cell r="U388">
            <v>0</v>
          </cell>
          <cell r="V388">
            <v>1422040.32</v>
          </cell>
          <cell r="W388">
            <v>0</v>
          </cell>
          <cell r="X388">
            <v>0</v>
          </cell>
          <cell r="Y388">
            <v>0</v>
          </cell>
        </row>
        <row r="389">
          <cell r="A389" t="str">
            <v>Williams</v>
          </cell>
          <cell r="B389">
            <v>674</v>
          </cell>
          <cell r="C389" t="str">
            <v>Knee MRS/Customs-R&amp;D</v>
          </cell>
          <cell r="D389">
            <v>167331</v>
          </cell>
          <cell r="E389">
            <v>90672</v>
          </cell>
          <cell r="F389">
            <v>-76659</v>
          </cell>
          <cell r="G389">
            <v>682938</v>
          </cell>
          <cell r="H389">
            <v>528032</v>
          </cell>
          <cell r="I389">
            <v>-154906</v>
          </cell>
          <cell r="J389">
            <v>1313620</v>
          </cell>
          <cell r="K389" t="str">
            <v>Wi</v>
          </cell>
          <cell r="L389">
            <v>1365876</v>
          </cell>
          <cell r="M389">
            <v>1475146.08</v>
          </cell>
          <cell r="N389">
            <v>395944.70874999999</v>
          </cell>
          <cell r="O389">
            <v>1079201.3712500001</v>
          </cell>
          <cell r="P389">
            <v>1365876</v>
          </cell>
          <cell r="Q389" t="str">
            <v>YTD Annual</v>
          </cell>
          <cell r="R389" t="str">
            <v>+8%</v>
          </cell>
          <cell r="T389" t="str">
            <v>r</v>
          </cell>
          <cell r="U389">
            <v>0</v>
          </cell>
          <cell r="V389">
            <v>1475146.08</v>
          </cell>
          <cell r="W389">
            <v>0</v>
          </cell>
          <cell r="X389">
            <v>0</v>
          </cell>
          <cell r="Y389">
            <v>0</v>
          </cell>
        </row>
        <row r="390">
          <cell r="A390" t="str">
            <v>Williams</v>
          </cell>
          <cell r="B390">
            <v>675</v>
          </cell>
          <cell r="C390" t="str">
            <v>Knee Early Intervention-R&amp;D</v>
          </cell>
          <cell r="D390">
            <v>54553</v>
          </cell>
          <cell r="E390">
            <v>21567</v>
          </cell>
          <cell r="F390">
            <v>-32986</v>
          </cell>
          <cell r="G390">
            <v>219730</v>
          </cell>
          <cell r="H390">
            <v>161402</v>
          </cell>
          <cell r="I390">
            <v>-58328</v>
          </cell>
          <cell r="J390">
            <v>433986</v>
          </cell>
          <cell r="K390" t="str">
            <v>Wi</v>
          </cell>
          <cell r="L390">
            <v>439460</v>
          </cell>
          <cell r="M390">
            <v>474616.80000000005</v>
          </cell>
          <cell r="N390">
            <v>228764</v>
          </cell>
          <cell r="O390">
            <v>245852.80000000005</v>
          </cell>
          <cell r="P390">
            <v>439460</v>
          </cell>
          <cell r="Q390" t="str">
            <v>YTD Annual</v>
          </cell>
          <cell r="R390" t="str">
            <v>+8%</v>
          </cell>
          <cell r="T390" t="str">
            <v>r</v>
          </cell>
          <cell r="U390">
            <v>0</v>
          </cell>
          <cell r="V390">
            <v>474616.80000000005</v>
          </cell>
          <cell r="W390">
            <v>0</v>
          </cell>
          <cell r="X390">
            <v>0</v>
          </cell>
          <cell r="Y390">
            <v>0</v>
          </cell>
        </row>
        <row r="391">
          <cell r="A391" t="str">
            <v>Williams</v>
          </cell>
          <cell r="B391">
            <v>676</v>
          </cell>
          <cell r="C391" t="str">
            <v>Knee Advanced Concepts-R&amp;D</v>
          </cell>
          <cell r="D391">
            <v>110083</v>
          </cell>
          <cell r="E391">
            <v>71954</v>
          </cell>
          <cell r="F391">
            <v>-38129</v>
          </cell>
          <cell r="G391">
            <v>236469</v>
          </cell>
          <cell r="H391">
            <v>431724</v>
          </cell>
          <cell r="I391">
            <v>195255</v>
          </cell>
          <cell r="J391">
            <v>586015</v>
          </cell>
          <cell r="K391" t="str">
            <v>Wi</v>
          </cell>
          <cell r="L391">
            <v>472938</v>
          </cell>
          <cell r="M391">
            <v>510773.04000000004</v>
          </cell>
          <cell r="N391">
            <v>0</v>
          </cell>
          <cell r="O391">
            <v>510773.04000000004</v>
          </cell>
          <cell r="P391">
            <v>472938</v>
          </cell>
          <cell r="Q391" t="str">
            <v>YTD Annual</v>
          </cell>
          <cell r="R391" t="str">
            <v>+8%</v>
          </cell>
          <cell r="T391" t="str">
            <v>r</v>
          </cell>
          <cell r="U391">
            <v>0</v>
          </cell>
          <cell r="V391">
            <v>510773.04000000004</v>
          </cell>
          <cell r="W391">
            <v>0</v>
          </cell>
          <cell r="X391">
            <v>0</v>
          </cell>
          <cell r="Y391">
            <v>0</v>
          </cell>
        </row>
        <row r="392">
          <cell r="A392" t="str">
            <v>Williams</v>
          </cell>
          <cell r="B392">
            <v>677</v>
          </cell>
          <cell r="C392" t="str">
            <v>Knee Custom Instr - R&amp;D</v>
          </cell>
          <cell r="G392">
            <v>122915</v>
          </cell>
          <cell r="J392">
            <v>244700</v>
          </cell>
          <cell r="K392" t="str">
            <v>Wi</v>
          </cell>
          <cell r="L392">
            <v>245830</v>
          </cell>
          <cell r="M392">
            <v>265496.40000000002</v>
          </cell>
          <cell r="N392">
            <v>0</v>
          </cell>
          <cell r="O392">
            <v>265496.40000000002</v>
          </cell>
          <cell r="P392">
            <v>245830</v>
          </cell>
          <cell r="Q392" t="str">
            <v>YTD Annual</v>
          </cell>
          <cell r="R392" t="str">
            <v>+8%</v>
          </cell>
          <cell r="T392" t="str">
            <v>r</v>
          </cell>
          <cell r="U392">
            <v>0</v>
          </cell>
          <cell r="V392">
            <v>265496.40000000002</v>
          </cell>
          <cell r="W392">
            <v>0</v>
          </cell>
          <cell r="X392">
            <v>0</v>
          </cell>
          <cell r="Y392">
            <v>0</v>
          </cell>
        </row>
        <row r="393">
          <cell r="A393" t="str">
            <v>Williams</v>
          </cell>
          <cell r="B393" t="str">
            <v>Lim-M</v>
          </cell>
          <cell r="C393" t="str">
            <v>Limerick Mkt</v>
          </cell>
          <cell r="D393">
            <v>124000</v>
          </cell>
          <cell r="E393">
            <v>268000</v>
          </cell>
          <cell r="F393">
            <v>144000</v>
          </cell>
          <cell r="G393">
            <v>706197</v>
          </cell>
          <cell r="H393">
            <v>1132000</v>
          </cell>
          <cell r="I393">
            <v>425803</v>
          </cell>
          <cell r="J393">
            <v>1989932</v>
          </cell>
          <cell r="K393" t="str">
            <v>Wi</v>
          </cell>
          <cell r="L393">
            <v>1412394</v>
          </cell>
          <cell r="M393">
            <v>0</v>
          </cell>
          <cell r="N393">
            <v>0</v>
          </cell>
          <cell r="O393">
            <v>0</v>
          </cell>
          <cell r="P393">
            <v>1412394</v>
          </cell>
          <cell r="Q393" t="str">
            <v>YTD Annual</v>
          </cell>
          <cell r="R393" t="str">
            <v>+8%</v>
          </cell>
          <cell r="S393">
            <v>0</v>
          </cell>
          <cell r="T393" t="str">
            <v>m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</row>
        <row r="394">
          <cell r="A394" t="str">
            <v>Williams</v>
          </cell>
          <cell r="B394" t="str">
            <v>Lim-R</v>
          </cell>
          <cell r="C394" t="str">
            <v>Limerick R&amp;D</v>
          </cell>
          <cell r="D394">
            <v>52000</v>
          </cell>
          <cell r="E394">
            <v>81000</v>
          </cell>
          <cell r="F394">
            <v>29000</v>
          </cell>
          <cell r="G394">
            <v>711000</v>
          </cell>
          <cell r="H394">
            <v>613000</v>
          </cell>
          <cell r="I394">
            <v>-98000</v>
          </cell>
          <cell r="J394">
            <v>1279015</v>
          </cell>
          <cell r="K394" t="str">
            <v>Wi</v>
          </cell>
          <cell r="L394">
            <v>1422000</v>
          </cell>
          <cell r="M394">
            <v>2600000</v>
          </cell>
          <cell r="N394">
            <v>0</v>
          </cell>
          <cell r="O394">
            <v>2600000</v>
          </cell>
          <cell r="P394">
            <v>1422000</v>
          </cell>
          <cell r="Q394" t="str">
            <v>YTD Annual</v>
          </cell>
          <cell r="R394" t="str">
            <v>+8%</v>
          </cell>
          <cell r="S394">
            <v>2600000</v>
          </cell>
          <cell r="T394" t="str">
            <v>r</v>
          </cell>
          <cell r="U394">
            <v>0</v>
          </cell>
          <cell r="V394">
            <v>2600000</v>
          </cell>
          <cell r="W394">
            <v>0</v>
          </cell>
          <cell r="X394">
            <v>0</v>
          </cell>
          <cell r="Y394">
            <v>0</v>
          </cell>
        </row>
        <row r="395">
          <cell r="A395" t="str">
            <v>Williams Total</v>
          </cell>
          <cell r="D395">
            <v>1509038</v>
          </cell>
          <cell r="E395">
            <v>1701952</v>
          </cell>
          <cell r="F395">
            <v>192914</v>
          </cell>
          <cell r="G395">
            <v>10089262</v>
          </cell>
          <cell r="H395">
            <v>9734278</v>
          </cell>
          <cell r="I395">
            <v>-174372</v>
          </cell>
          <cell r="J395">
            <v>19253111</v>
          </cell>
          <cell r="L395">
            <v>20178524</v>
          </cell>
          <cell r="M395">
            <v>19999660.399999999</v>
          </cell>
          <cell r="N395">
            <v>12896818.295343649</v>
          </cell>
          <cell r="O395">
            <v>7102842.1046563517</v>
          </cell>
          <cell r="U395">
            <v>1072435.6800000002</v>
          </cell>
          <cell r="V395">
            <v>14303013.920000004</v>
          </cell>
          <cell r="W395">
            <v>4624210.8</v>
          </cell>
          <cell r="X395">
            <v>0</v>
          </cell>
          <cell r="Y395">
            <v>0</v>
          </cell>
        </row>
        <row r="396">
          <cell r="A396" t="str">
            <v>Grand Total</v>
          </cell>
          <cell r="D396" t="e">
            <v>#N/A</v>
          </cell>
          <cell r="E396" t="e">
            <v>#N/A</v>
          </cell>
          <cell r="F396" t="e">
            <v>#N/A</v>
          </cell>
          <cell r="G396">
            <v>264423234</v>
          </cell>
          <cell r="H396" t="e">
            <v>#N/A</v>
          </cell>
          <cell r="I396" t="e">
            <v>#N/A</v>
          </cell>
          <cell r="J396">
            <v>484866934</v>
          </cell>
          <cell r="L396">
            <v>471118988</v>
          </cell>
          <cell r="M396">
            <v>554687193.42999995</v>
          </cell>
          <cell r="N396">
            <v>702966203.33397686</v>
          </cell>
          <cell r="O396">
            <v>-148279009.90397689</v>
          </cell>
          <cell r="U396">
            <v>19465484.530000024</v>
          </cell>
          <cell r="V396">
            <v>56874829.68</v>
          </cell>
          <cell r="W396">
            <v>37748890.520000011</v>
          </cell>
          <cell r="X396">
            <v>376855379.20000011</v>
          </cell>
          <cell r="Y396">
            <v>63742609.499999993</v>
          </cell>
        </row>
      </sheetData>
      <sheetData sheetId="2"/>
      <sheetData sheetId="3"/>
      <sheetData sheetId="4"/>
      <sheetData sheetId="5" refreshError="1">
        <row r="3">
          <cell r="A3" t="str">
            <v>Becker</v>
          </cell>
          <cell r="B3">
            <v>426</v>
          </cell>
          <cell r="C3" t="str">
            <v>Marketing Communications</v>
          </cell>
          <cell r="D3">
            <v>108818</v>
          </cell>
          <cell r="E3">
            <v>98368</v>
          </cell>
          <cell r="F3">
            <v>-10450</v>
          </cell>
          <cell r="G3">
            <v>610651</v>
          </cell>
          <cell r="H3">
            <v>561713</v>
          </cell>
          <cell r="I3">
            <v>-48938</v>
          </cell>
          <cell r="J3">
            <v>1276976</v>
          </cell>
          <cell r="K3" t="str">
            <v>Be</v>
          </cell>
          <cell r="L3">
            <v>1221302</v>
          </cell>
          <cell r="M3">
            <v>1282367.1000000001</v>
          </cell>
          <cell r="N3">
            <v>1579182.49858106</v>
          </cell>
          <cell r="O3">
            <v>-296815.39858105988</v>
          </cell>
          <cell r="P3">
            <v>1221302</v>
          </cell>
          <cell r="Q3" t="str">
            <v>YTD Annual</v>
          </cell>
          <cell r="R3" t="str">
            <v>+5%</v>
          </cell>
          <cell r="T3" t="str">
            <v>m</v>
          </cell>
          <cell r="U3">
            <v>0</v>
          </cell>
          <cell r="V3">
            <v>0</v>
          </cell>
          <cell r="W3">
            <v>1579182.49858106</v>
          </cell>
          <cell r="X3">
            <v>0</v>
          </cell>
          <cell r="Y3">
            <v>0</v>
          </cell>
          <cell r="AA3">
            <v>1579182.49858106</v>
          </cell>
          <cell r="AB3">
            <v>0</v>
          </cell>
          <cell r="AD3">
            <v>0</v>
          </cell>
          <cell r="AF3">
            <v>0</v>
          </cell>
          <cell r="AG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</row>
        <row r="4">
          <cell r="A4" t="str">
            <v>Becker</v>
          </cell>
          <cell r="B4">
            <v>425</v>
          </cell>
          <cell r="C4" t="str">
            <v>Interactive Media &amp; Strategy</v>
          </cell>
          <cell r="F4">
            <v>0</v>
          </cell>
          <cell r="I4">
            <v>0</v>
          </cell>
          <cell r="K4" t="str">
            <v>Be</v>
          </cell>
          <cell r="L4">
            <v>0</v>
          </cell>
          <cell r="M4">
            <v>0</v>
          </cell>
          <cell r="N4">
            <v>724411.04</v>
          </cell>
          <cell r="O4">
            <v>-724411.04</v>
          </cell>
          <cell r="P4">
            <v>0</v>
          </cell>
          <cell r="Q4" t="str">
            <v>YTD Annual</v>
          </cell>
          <cell r="R4" t="str">
            <v>+5%</v>
          </cell>
          <cell r="T4" t="str">
            <v>m</v>
          </cell>
          <cell r="U4">
            <v>0</v>
          </cell>
          <cell r="V4">
            <v>0</v>
          </cell>
          <cell r="W4">
            <v>724411.04</v>
          </cell>
          <cell r="X4">
            <v>0</v>
          </cell>
          <cell r="Y4">
            <v>0</v>
          </cell>
          <cell r="AA4">
            <v>724411.04</v>
          </cell>
          <cell r="AB4">
            <v>0</v>
          </cell>
          <cell r="AD4">
            <v>0</v>
          </cell>
          <cell r="AF4">
            <v>0</v>
          </cell>
          <cell r="AG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</row>
        <row r="5">
          <cell r="A5" t="str">
            <v>Becker</v>
          </cell>
          <cell r="B5">
            <v>410</v>
          </cell>
          <cell r="C5" t="str">
            <v>Health Care Management</v>
          </cell>
          <cell r="D5">
            <v>252027</v>
          </cell>
          <cell r="E5">
            <v>270993</v>
          </cell>
          <cell r="F5">
            <v>18966</v>
          </cell>
          <cell r="G5">
            <v>1977587</v>
          </cell>
          <cell r="H5">
            <v>1598767</v>
          </cell>
          <cell r="I5">
            <v>-378820</v>
          </cell>
          <cell r="J5">
            <v>3411447</v>
          </cell>
          <cell r="K5" t="str">
            <v>Be</v>
          </cell>
          <cell r="L5">
            <v>3955174</v>
          </cell>
          <cell r="M5">
            <v>4152932.7</v>
          </cell>
          <cell r="N5">
            <v>1738126.8864285699</v>
          </cell>
          <cell r="O5">
            <v>2414805.8135714303</v>
          </cell>
          <cell r="P5">
            <v>3955174</v>
          </cell>
          <cell r="Q5" t="str">
            <v>YTD Annual</v>
          </cell>
          <cell r="R5" t="str">
            <v>+5%</v>
          </cell>
          <cell r="T5" t="str">
            <v>m</v>
          </cell>
          <cell r="U5">
            <v>0</v>
          </cell>
          <cell r="V5">
            <v>0</v>
          </cell>
          <cell r="W5">
            <v>1738126.8864285699</v>
          </cell>
          <cell r="X5">
            <v>0</v>
          </cell>
          <cell r="Y5">
            <v>0</v>
          </cell>
          <cell r="AA5">
            <v>1738126.8864285699</v>
          </cell>
          <cell r="AB5">
            <v>0</v>
          </cell>
          <cell r="AD5">
            <v>0</v>
          </cell>
          <cell r="AF5">
            <v>0</v>
          </cell>
          <cell r="AG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</row>
        <row r="6">
          <cell r="A6" t="str">
            <v>Becker</v>
          </cell>
          <cell r="B6">
            <v>420</v>
          </cell>
          <cell r="C6" t="str">
            <v>Medical Education Admin</v>
          </cell>
          <cell r="D6">
            <v>161615</v>
          </cell>
          <cell r="E6">
            <v>163573</v>
          </cell>
          <cell r="F6">
            <v>1958</v>
          </cell>
          <cell r="G6">
            <v>815534</v>
          </cell>
          <cell r="H6">
            <v>947994</v>
          </cell>
          <cell r="I6">
            <v>132460</v>
          </cell>
          <cell r="J6">
            <v>2187000</v>
          </cell>
          <cell r="K6" t="str">
            <v>Be</v>
          </cell>
          <cell r="L6">
            <v>1631068</v>
          </cell>
          <cell r="M6">
            <v>2012621.4000000001</v>
          </cell>
          <cell r="N6">
            <v>2187417.3585952399</v>
          </cell>
          <cell r="O6">
            <v>-174795.95859523979</v>
          </cell>
          <cell r="P6">
            <v>1631068</v>
          </cell>
          <cell r="Q6" t="str">
            <v>YTD Annual</v>
          </cell>
          <cell r="R6" t="str">
            <v>+5%</v>
          </cell>
          <cell r="S6">
            <v>300000</v>
          </cell>
          <cell r="T6" t="str">
            <v>m</v>
          </cell>
          <cell r="U6">
            <v>0</v>
          </cell>
          <cell r="V6">
            <v>0</v>
          </cell>
          <cell r="W6">
            <v>2187417.3585952399</v>
          </cell>
          <cell r="X6">
            <v>0</v>
          </cell>
          <cell r="Y6">
            <v>0</v>
          </cell>
          <cell r="AA6">
            <v>2187417.3585952399</v>
          </cell>
          <cell r="AB6">
            <v>0</v>
          </cell>
          <cell r="AD6">
            <v>0</v>
          </cell>
          <cell r="AF6">
            <v>0</v>
          </cell>
          <cell r="AG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</row>
        <row r="7">
          <cell r="A7" t="str">
            <v>Becker</v>
          </cell>
          <cell r="B7">
            <v>424</v>
          </cell>
          <cell r="C7" t="str">
            <v>Marketing Med Ed Programs</v>
          </cell>
          <cell r="D7">
            <v>359022</v>
          </cell>
          <cell r="E7">
            <v>453610</v>
          </cell>
          <cell r="F7">
            <v>94588</v>
          </cell>
          <cell r="G7">
            <v>2360135</v>
          </cell>
          <cell r="H7">
            <v>2721660</v>
          </cell>
          <cell r="I7">
            <v>361525</v>
          </cell>
          <cell r="J7">
            <v>4323000</v>
          </cell>
          <cell r="K7" t="str">
            <v>Be</v>
          </cell>
          <cell r="L7">
            <v>4720270</v>
          </cell>
          <cell r="M7">
            <v>4356283.5</v>
          </cell>
          <cell r="N7">
            <v>4330158.8771428596</v>
          </cell>
          <cell r="O7">
            <v>26124.622857140377</v>
          </cell>
          <cell r="P7">
            <v>4720270</v>
          </cell>
          <cell r="Q7" t="str">
            <v>YTD Annual</v>
          </cell>
          <cell r="R7" t="str">
            <v>+5%</v>
          </cell>
          <cell r="S7">
            <v>-600000</v>
          </cell>
          <cell r="T7" t="str">
            <v>m</v>
          </cell>
          <cell r="U7">
            <v>0</v>
          </cell>
          <cell r="V7">
            <v>0</v>
          </cell>
          <cell r="W7">
            <v>4330158.8771428596</v>
          </cell>
          <cell r="X7">
            <v>0</v>
          </cell>
          <cell r="Y7">
            <v>0</v>
          </cell>
          <cell r="AA7">
            <v>4330158.8771428596</v>
          </cell>
          <cell r="AB7">
            <v>0</v>
          </cell>
          <cell r="AD7">
            <v>0</v>
          </cell>
          <cell r="AF7">
            <v>0</v>
          </cell>
          <cell r="AG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</row>
        <row r="8">
          <cell r="A8" t="str">
            <v>Becker</v>
          </cell>
          <cell r="B8">
            <v>428</v>
          </cell>
          <cell r="C8" t="str">
            <v>Corporate Identity Project</v>
          </cell>
          <cell r="G8">
            <v>4967</v>
          </cell>
          <cell r="J8">
            <v>646904</v>
          </cell>
          <cell r="K8" t="str">
            <v>Be</v>
          </cell>
          <cell r="L8">
            <v>9934</v>
          </cell>
          <cell r="M8">
            <v>610430.69999999995</v>
          </cell>
          <cell r="N8">
            <v>1117524</v>
          </cell>
          <cell r="O8">
            <v>-507093.30000000005</v>
          </cell>
          <cell r="P8">
            <v>9934</v>
          </cell>
          <cell r="Q8" t="str">
            <v>YTD Annual</v>
          </cell>
          <cell r="R8" t="str">
            <v>+5%</v>
          </cell>
          <cell r="S8">
            <v>600000</v>
          </cell>
          <cell r="T8" t="str">
            <v>m</v>
          </cell>
          <cell r="U8">
            <v>0</v>
          </cell>
          <cell r="V8">
            <v>0</v>
          </cell>
          <cell r="W8">
            <v>1117524</v>
          </cell>
          <cell r="X8">
            <v>0</v>
          </cell>
          <cell r="Y8">
            <v>0</v>
          </cell>
          <cell r="AA8">
            <v>1117524</v>
          </cell>
          <cell r="AB8">
            <v>0</v>
          </cell>
          <cell r="AD8">
            <v>0</v>
          </cell>
          <cell r="AF8">
            <v>0</v>
          </cell>
          <cell r="AG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</row>
        <row r="9">
          <cell r="A9" t="str">
            <v>Becker Total</v>
          </cell>
          <cell r="D9">
            <v>881482</v>
          </cell>
          <cell r="E9">
            <v>986544</v>
          </cell>
          <cell r="F9">
            <v>105062</v>
          </cell>
          <cell r="G9">
            <v>5768874</v>
          </cell>
          <cell r="H9">
            <v>5830134</v>
          </cell>
          <cell r="I9">
            <v>66227</v>
          </cell>
          <cell r="J9">
            <v>11845327</v>
          </cell>
          <cell r="L9">
            <v>11537748</v>
          </cell>
          <cell r="M9">
            <v>12414635.4</v>
          </cell>
          <cell r="N9">
            <v>11676820.660747729</v>
          </cell>
          <cell r="O9">
            <v>737814.7392522709</v>
          </cell>
          <cell r="U9">
            <v>0</v>
          </cell>
          <cell r="V9">
            <v>0</v>
          </cell>
          <cell r="W9">
            <v>11676820.660747729</v>
          </cell>
          <cell r="X9">
            <v>0</v>
          </cell>
          <cell r="Y9">
            <v>0</v>
          </cell>
          <cell r="AA9">
            <v>11676820.660747729</v>
          </cell>
          <cell r="AB9">
            <v>0</v>
          </cell>
          <cell r="AD9">
            <v>0</v>
          </cell>
          <cell r="AF9">
            <v>0</v>
          </cell>
          <cell r="AG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</row>
        <row r="10">
          <cell r="A10" t="str">
            <v>Banks</v>
          </cell>
          <cell r="B10">
            <v>493</v>
          </cell>
          <cell r="C10" t="str">
            <v>RECON BUSINESS DEVEL</v>
          </cell>
          <cell r="F10">
            <v>0</v>
          </cell>
          <cell r="I10">
            <v>0</v>
          </cell>
          <cell r="K10" t="str">
            <v>Ba</v>
          </cell>
          <cell r="L10">
            <v>0</v>
          </cell>
          <cell r="M10">
            <v>0</v>
          </cell>
          <cell r="N10">
            <v>76783</v>
          </cell>
          <cell r="O10">
            <v>-76783</v>
          </cell>
          <cell r="P10">
            <v>0</v>
          </cell>
          <cell r="Q10" t="str">
            <v>YTD Annual</v>
          </cell>
          <cell r="R10" t="str">
            <v>+5%</v>
          </cell>
          <cell r="T10" t="str">
            <v>m</v>
          </cell>
          <cell r="U10">
            <v>0</v>
          </cell>
          <cell r="V10">
            <v>0</v>
          </cell>
          <cell r="W10">
            <v>76783</v>
          </cell>
          <cell r="X10">
            <v>0</v>
          </cell>
          <cell r="Y10">
            <v>0</v>
          </cell>
          <cell r="AA10">
            <v>76783</v>
          </cell>
          <cell r="AB10">
            <v>0</v>
          </cell>
          <cell r="AD10">
            <v>0</v>
          </cell>
          <cell r="AF10">
            <v>0</v>
          </cell>
          <cell r="AG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</row>
        <row r="11">
          <cell r="A11" t="str">
            <v>Banks</v>
          </cell>
          <cell r="B11">
            <v>494</v>
          </cell>
          <cell r="C11" t="str">
            <v>RECON MARKETING MGMT</v>
          </cell>
          <cell r="F11">
            <v>0</v>
          </cell>
          <cell r="I11">
            <v>0</v>
          </cell>
          <cell r="K11" t="str">
            <v>Ba</v>
          </cell>
          <cell r="L11">
            <v>0</v>
          </cell>
          <cell r="M11">
            <v>0</v>
          </cell>
          <cell r="N11">
            <v>938589.74250000005</v>
          </cell>
          <cell r="O11">
            <v>-938589.74250000005</v>
          </cell>
          <cell r="P11">
            <v>0</v>
          </cell>
          <cell r="Q11" t="str">
            <v>YTD Annual</v>
          </cell>
          <cell r="R11" t="str">
            <v>+5%</v>
          </cell>
          <cell r="T11" t="str">
            <v>m</v>
          </cell>
          <cell r="U11">
            <v>0</v>
          </cell>
          <cell r="V11">
            <v>0</v>
          </cell>
          <cell r="W11">
            <v>938589.74250000005</v>
          </cell>
          <cell r="X11">
            <v>0</v>
          </cell>
          <cell r="Y11">
            <v>0</v>
          </cell>
          <cell r="AA11">
            <v>938589.74250000005</v>
          </cell>
          <cell r="AB11">
            <v>0</v>
          </cell>
          <cell r="AD11">
            <v>0</v>
          </cell>
          <cell r="AF11">
            <v>0</v>
          </cell>
          <cell r="AG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</row>
        <row r="12">
          <cell r="A12" t="str">
            <v>Banks</v>
          </cell>
          <cell r="B12">
            <v>495</v>
          </cell>
          <cell r="C12" t="str">
            <v>RECON STRATEGY</v>
          </cell>
          <cell r="F12">
            <v>0</v>
          </cell>
          <cell r="I12">
            <v>0</v>
          </cell>
          <cell r="K12" t="str">
            <v>Ba</v>
          </cell>
          <cell r="L12">
            <v>0</v>
          </cell>
          <cell r="M12">
            <v>0</v>
          </cell>
          <cell r="N12">
            <v>349070</v>
          </cell>
          <cell r="O12">
            <v>-349070</v>
          </cell>
          <cell r="P12">
            <v>0</v>
          </cell>
          <cell r="Q12" t="str">
            <v>YTD Annual</v>
          </cell>
          <cell r="R12" t="str">
            <v>+5%</v>
          </cell>
          <cell r="T12" t="str">
            <v>m</v>
          </cell>
          <cell r="U12">
            <v>0</v>
          </cell>
          <cell r="V12">
            <v>0</v>
          </cell>
          <cell r="W12">
            <v>349070</v>
          </cell>
          <cell r="X12">
            <v>0</v>
          </cell>
          <cell r="Y12">
            <v>0</v>
          </cell>
          <cell r="AA12">
            <v>349070</v>
          </cell>
          <cell r="AB12">
            <v>0</v>
          </cell>
          <cell r="AD12">
            <v>0</v>
          </cell>
          <cell r="AF12">
            <v>0</v>
          </cell>
          <cell r="AG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13">
          <cell r="A13" t="str">
            <v>Banks</v>
          </cell>
          <cell r="B13">
            <v>496</v>
          </cell>
          <cell r="C13" t="str">
            <v>RECON STRATEGIC MKT</v>
          </cell>
          <cell r="F13">
            <v>0</v>
          </cell>
          <cell r="I13">
            <v>0</v>
          </cell>
          <cell r="K13" t="str">
            <v>Ba</v>
          </cell>
          <cell r="L13">
            <v>0</v>
          </cell>
          <cell r="M13">
            <v>0</v>
          </cell>
          <cell r="N13">
            <v>1635866.99875</v>
          </cell>
          <cell r="O13">
            <v>-1635866.99875</v>
          </cell>
          <cell r="P13">
            <v>0</v>
          </cell>
          <cell r="Q13" t="str">
            <v>YTD Annual</v>
          </cell>
          <cell r="R13" t="str">
            <v>+5%</v>
          </cell>
          <cell r="T13" t="str">
            <v>m</v>
          </cell>
          <cell r="U13">
            <v>0</v>
          </cell>
          <cell r="V13">
            <v>0</v>
          </cell>
          <cell r="W13">
            <v>1635866.99875</v>
          </cell>
          <cell r="X13">
            <v>0</v>
          </cell>
          <cell r="Y13">
            <v>0</v>
          </cell>
          <cell r="AA13">
            <v>1635866.99875</v>
          </cell>
          <cell r="AB13">
            <v>0</v>
          </cell>
          <cell r="AD13">
            <v>0</v>
          </cell>
          <cell r="AF13">
            <v>0</v>
          </cell>
          <cell r="AG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</row>
        <row r="14">
          <cell r="A14" t="str">
            <v>Banks</v>
          </cell>
          <cell r="B14">
            <v>694</v>
          </cell>
          <cell r="C14" t="str">
            <v>RECON MARKETING MGMT</v>
          </cell>
          <cell r="F14">
            <v>0</v>
          </cell>
          <cell r="I14">
            <v>0</v>
          </cell>
          <cell r="K14" t="str">
            <v>Ba</v>
          </cell>
          <cell r="L14">
            <v>0</v>
          </cell>
          <cell r="M14">
            <v>0</v>
          </cell>
          <cell r="N14">
            <v>1223454</v>
          </cell>
          <cell r="O14">
            <v>-1223454</v>
          </cell>
          <cell r="P14">
            <v>0</v>
          </cell>
          <cell r="Q14" t="str">
            <v>YTD Annual</v>
          </cell>
          <cell r="R14" t="str">
            <v>+5%</v>
          </cell>
          <cell r="T14" t="str">
            <v>r</v>
          </cell>
          <cell r="U14">
            <v>0</v>
          </cell>
          <cell r="V14">
            <v>1223454</v>
          </cell>
          <cell r="W14">
            <v>0</v>
          </cell>
          <cell r="X14">
            <v>0</v>
          </cell>
          <cell r="Y14">
            <v>0</v>
          </cell>
          <cell r="AA14">
            <v>1223454</v>
          </cell>
          <cell r="AB14">
            <v>0</v>
          </cell>
          <cell r="AD14">
            <v>0</v>
          </cell>
          <cell r="AF14">
            <v>0</v>
          </cell>
          <cell r="AG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</row>
        <row r="15">
          <cell r="A15" t="str">
            <v>Banks</v>
          </cell>
          <cell r="B15">
            <v>697</v>
          </cell>
          <cell r="C15" t="str">
            <v>RECON CLINICAL COMM</v>
          </cell>
          <cell r="F15">
            <v>0</v>
          </cell>
          <cell r="I15">
            <v>0</v>
          </cell>
          <cell r="K15" t="str">
            <v>Ba</v>
          </cell>
          <cell r="L15">
            <v>0</v>
          </cell>
          <cell r="M15">
            <v>0</v>
          </cell>
          <cell r="N15">
            <v>576871.77</v>
          </cell>
          <cell r="O15">
            <v>-576871.77</v>
          </cell>
          <cell r="P15">
            <v>0</v>
          </cell>
          <cell r="Q15" t="str">
            <v>YTD Annual</v>
          </cell>
          <cell r="R15" t="str">
            <v>+5%</v>
          </cell>
          <cell r="T15" t="str">
            <v>r</v>
          </cell>
          <cell r="U15">
            <v>0</v>
          </cell>
          <cell r="V15">
            <v>576871.77</v>
          </cell>
          <cell r="W15">
            <v>0</v>
          </cell>
          <cell r="X15">
            <v>0</v>
          </cell>
          <cell r="Y15">
            <v>0</v>
          </cell>
          <cell r="AA15">
            <v>576871.77</v>
          </cell>
          <cell r="AB15">
            <v>0</v>
          </cell>
          <cell r="AD15">
            <v>0</v>
          </cell>
          <cell r="AF15">
            <v>0</v>
          </cell>
          <cell r="AG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</row>
        <row r="16">
          <cell r="A16" t="str">
            <v>Banks Total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N16">
            <v>4800635.5112500004</v>
          </cell>
          <cell r="O16">
            <v>-4800635.5112500004</v>
          </cell>
          <cell r="U16">
            <v>0</v>
          </cell>
          <cell r="V16">
            <v>1800325.77</v>
          </cell>
          <cell r="W16">
            <v>3000309.74125</v>
          </cell>
          <cell r="X16">
            <v>0</v>
          </cell>
          <cell r="Y16">
            <v>0</v>
          </cell>
          <cell r="AA16">
            <v>4800635.5112500004</v>
          </cell>
          <cell r="AB16">
            <v>0</v>
          </cell>
          <cell r="AD16">
            <v>0</v>
          </cell>
          <cell r="AF16">
            <v>0</v>
          </cell>
          <cell r="AG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</row>
        <row r="17">
          <cell r="A17" t="str">
            <v>Berlin</v>
          </cell>
          <cell r="B17">
            <v>30</v>
          </cell>
          <cell r="C17" t="str">
            <v>Inventory Change</v>
          </cell>
          <cell r="D17">
            <v>377509</v>
          </cell>
          <cell r="E17">
            <v>37523</v>
          </cell>
          <cell r="F17">
            <v>-339986</v>
          </cell>
          <cell r="G17">
            <v>2890135</v>
          </cell>
          <cell r="H17">
            <v>226919</v>
          </cell>
          <cell r="I17">
            <v>-2663216</v>
          </cell>
          <cell r="J17">
            <v>5000000</v>
          </cell>
          <cell r="K17" t="str">
            <v>Ber</v>
          </cell>
          <cell r="L17">
            <v>5780270</v>
          </cell>
          <cell r="M17">
            <v>5000000</v>
          </cell>
          <cell r="N17">
            <v>17606601.355345801</v>
          </cell>
          <cell r="O17">
            <v>-12606601.355345801</v>
          </cell>
          <cell r="P17">
            <v>5000000</v>
          </cell>
          <cell r="Q17" t="str">
            <v>Budget</v>
          </cell>
          <cell r="R17" t="str">
            <v>0%</v>
          </cell>
          <cell r="S17">
            <v>5500000</v>
          </cell>
          <cell r="T17" t="str">
            <v>v</v>
          </cell>
          <cell r="U17">
            <v>17606601.355345801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AA17">
            <v>17606601.355345801</v>
          </cell>
          <cell r="AB17">
            <v>0</v>
          </cell>
          <cell r="AC17">
            <v>0</v>
          </cell>
          <cell r="AD17">
            <v>0</v>
          </cell>
          <cell r="AF17">
            <v>9000000</v>
          </cell>
          <cell r="AG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</row>
        <row r="18">
          <cell r="A18" t="str">
            <v>Berlin</v>
          </cell>
          <cell r="B18">
            <v>31</v>
          </cell>
          <cell r="C18" t="str">
            <v>Building 2 Rutherford</v>
          </cell>
          <cell r="G18">
            <v>211944</v>
          </cell>
          <cell r="J18">
            <v>784100</v>
          </cell>
          <cell r="K18" t="str">
            <v>Ber</v>
          </cell>
          <cell r="L18">
            <v>423888</v>
          </cell>
          <cell r="M18">
            <v>784100</v>
          </cell>
          <cell r="N18">
            <v>0</v>
          </cell>
          <cell r="O18">
            <v>784100</v>
          </cell>
          <cell r="P18">
            <v>784100</v>
          </cell>
          <cell r="Q18" t="str">
            <v>Budget</v>
          </cell>
          <cell r="R18" t="str">
            <v>0%</v>
          </cell>
          <cell r="T18" t="str">
            <v>v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F18">
            <v>0</v>
          </cell>
          <cell r="AG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</row>
        <row r="19">
          <cell r="A19" t="str">
            <v>Berlin</v>
          </cell>
          <cell r="B19">
            <v>131</v>
          </cell>
          <cell r="C19" t="str">
            <v>VP Operations</v>
          </cell>
          <cell r="D19">
            <v>20564</v>
          </cell>
          <cell r="E19">
            <v>50036</v>
          </cell>
          <cell r="F19">
            <v>29472</v>
          </cell>
          <cell r="G19">
            <v>246418</v>
          </cell>
          <cell r="H19">
            <v>300216</v>
          </cell>
          <cell r="I19">
            <v>132217</v>
          </cell>
          <cell r="J19">
            <v>624852</v>
          </cell>
          <cell r="K19" t="str">
            <v>Ber</v>
          </cell>
          <cell r="L19">
            <v>492836</v>
          </cell>
          <cell r="M19">
            <v>656094.6</v>
          </cell>
          <cell r="N19">
            <v>719359.98666666704</v>
          </cell>
          <cell r="O19">
            <v>-63265.386666667066</v>
          </cell>
          <cell r="P19">
            <v>624852</v>
          </cell>
          <cell r="Q19" t="str">
            <v>Budget</v>
          </cell>
          <cell r="R19" t="str">
            <v>+5%</v>
          </cell>
          <cell r="T19" t="str">
            <v>v</v>
          </cell>
          <cell r="U19">
            <v>719359.98666666704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AA19">
            <v>719359.98666666704</v>
          </cell>
          <cell r="AB19">
            <v>0</v>
          </cell>
          <cell r="AC19">
            <v>0</v>
          </cell>
          <cell r="AD19">
            <v>0</v>
          </cell>
          <cell r="AF19">
            <v>0</v>
          </cell>
          <cell r="AG19">
            <v>-719359.98666000005</v>
          </cell>
          <cell r="AI19">
            <v>-719359.98666000005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</row>
        <row r="20">
          <cell r="A20" t="str">
            <v>Berlin</v>
          </cell>
          <cell r="B20">
            <v>132</v>
          </cell>
          <cell r="C20" t="str">
            <v>Ops Mgmt - Future Projects</v>
          </cell>
          <cell r="D20">
            <v>20564</v>
          </cell>
          <cell r="E20">
            <v>50036</v>
          </cell>
          <cell r="F20">
            <v>29472</v>
          </cell>
          <cell r="G20">
            <v>246418</v>
          </cell>
          <cell r="H20">
            <v>300216</v>
          </cell>
          <cell r="I20">
            <v>132217</v>
          </cell>
          <cell r="K20" t="str">
            <v>Ber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R20" t="str">
            <v>0%</v>
          </cell>
          <cell r="T20" t="str">
            <v>v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F20">
            <v>0</v>
          </cell>
          <cell r="AG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</row>
        <row r="21">
          <cell r="A21" t="str">
            <v>Berlin</v>
          </cell>
          <cell r="B21">
            <v>133</v>
          </cell>
          <cell r="C21" t="str">
            <v>Ops Mgmt - Present Projects</v>
          </cell>
          <cell r="D21">
            <v>20564</v>
          </cell>
          <cell r="E21">
            <v>50036</v>
          </cell>
          <cell r="F21">
            <v>29472</v>
          </cell>
          <cell r="G21">
            <v>246418</v>
          </cell>
          <cell r="H21">
            <v>300216</v>
          </cell>
          <cell r="I21">
            <v>132217</v>
          </cell>
          <cell r="K21" t="str">
            <v>Ber</v>
          </cell>
          <cell r="M21">
            <v>0</v>
          </cell>
          <cell r="N21">
            <v>4069500</v>
          </cell>
          <cell r="O21">
            <v>-4069500</v>
          </cell>
          <cell r="P21">
            <v>0</v>
          </cell>
          <cell r="R21" t="str">
            <v>0%</v>
          </cell>
          <cell r="T21" t="str">
            <v>v</v>
          </cell>
          <cell r="U21">
            <v>4069500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AA21">
            <v>4069500</v>
          </cell>
          <cell r="AB21">
            <v>0</v>
          </cell>
          <cell r="AC21">
            <v>0</v>
          </cell>
          <cell r="AD21">
            <v>0</v>
          </cell>
          <cell r="AF21">
            <v>0</v>
          </cell>
          <cell r="AG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</row>
        <row r="22">
          <cell r="A22" t="str">
            <v>Berlin</v>
          </cell>
          <cell r="B22">
            <v>138</v>
          </cell>
          <cell r="C22" t="str">
            <v>Mfg. Technology</v>
          </cell>
          <cell r="D22">
            <v>20564</v>
          </cell>
          <cell r="E22">
            <v>50036</v>
          </cell>
          <cell r="F22">
            <v>29472</v>
          </cell>
          <cell r="G22">
            <v>246418</v>
          </cell>
          <cell r="H22">
            <v>300216</v>
          </cell>
          <cell r="I22">
            <v>132217</v>
          </cell>
          <cell r="K22" t="str">
            <v>Ber</v>
          </cell>
          <cell r="M22">
            <v>350000</v>
          </cell>
          <cell r="N22">
            <v>785708.33333333302</v>
          </cell>
          <cell r="O22">
            <v>-435708.33333333302</v>
          </cell>
          <cell r="P22">
            <v>0</v>
          </cell>
          <cell r="R22" t="str">
            <v>0%</v>
          </cell>
          <cell r="S22">
            <v>350000</v>
          </cell>
          <cell r="T22" t="str">
            <v>v</v>
          </cell>
          <cell r="U22">
            <v>785708.33333333302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AA22">
            <v>785708.33333333302</v>
          </cell>
          <cell r="AB22">
            <v>0</v>
          </cell>
          <cell r="AC22">
            <v>0</v>
          </cell>
          <cell r="AD22">
            <v>0</v>
          </cell>
          <cell r="AF22">
            <v>0</v>
          </cell>
          <cell r="AG22">
            <v>-785708.33328999998</v>
          </cell>
          <cell r="AI22">
            <v>-785708.33328999998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</row>
        <row r="23">
          <cell r="A23" t="str">
            <v>Berlin</v>
          </cell>
          <cell r="B23">
            <v>139</v>
          </cell>
          <cell r="C23" t="str">
            <v>Mfg. Materials</v>
          </cell>
          <cell r="D23">
            <v>20564</v>
          </cell>
          <cell r="E23">
            <v>50036</v>
          </cell>
          <cell r="F23">
            <v>29472</v>
          </cell>
          <cell r="G23">
            <v>246418</v>
          </cell>
          <cell r="H23">
            <v>300216</v>
          </cell>
          <cell r="I23">
            <v>132217</v>
          </cell>
          <cell r="K23" t="str">
            <v>Ber</v>
          </cell>
          <cell r="M23">
            <v>600000</v>
          </cell>
          <cell r="N23">
            <v>634800</v>
          </cell>
          <cell r="O23">
            <v>-34800</v>
          </cell>
          <cell r="P23">
            <v>0</v>
          </cell>
          <cell r="R23" t="str">
            <v>0%</v>
          </cell>
          <cell r="S23">
            <v>600000</v>
          </cell>
          <cell r="T23" t="str">
            <v>v</v>
          </cell>
          <cell r="U23">
            <v>634800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AA23">
            <v>634800</v>
          </cell>
          <cell r="AB23">
            <v>0</v>
          </cell>
          <cell r="AC23">
            <v>0</v>
          </cell>
          <cell r="AD23">
            <v>0</v>
          </cell>
          <cell r="AF23">
            <v>0</v>
          </cell>
          <cell r="AG23">
            <v>-634800</v>
          </cell>
          <cell r="AI23">
            <v>-634800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</row>
        <row r="24">
          <cell r="A24" t="str">
            <v>Berlin</v>
          </cell>
          <cell r="B24" t="str">
            <v>Abs-BG</v>
          </cell>
          <cell r="C24" t="str">
            <v>BG-Absorption</v>
          </cell>
          <cell r="D24">
            <v>-739000</v>
          </cell>
          <cell r="E24">
            <v>-1218000</v>
          </cell>
          <cell r="F24">
            <v>-479000</v>
          </cell>
          <cell r="G24">
            <v>-6648269</v>
          </cell>
          <cell r="H24">
            <v>-6844000</v>
          </cell>
          <cell r="I24">
            <v>-195731</v>
          </cell>
          <cell r="J24">
            <v>-11613171</v>
          </cell>
          <cell r="K24" t="str">
            <v>Ber</v>
          </cell>
          <cell r="L24">
            <v>-13296538</v>
          </cell>
          <cell r="M24">
            <v>-13961364.9</v>
          </cell>
          <cell r="N24">
            <v>-19291000</v>
          </cell>
          <cell r="O24">
            <v>5329635.0999999996</v>
          </cell>
          <cell r="P24">
            <v>-13296538</v>
          </cell>
          <cell r="Q24" t="str">
            <v>YTD Annual</v>
          </cell>
          <cell r="R24" t="str">
            <v>+5%</v>
          </cell>
          <cell r="T24" t="str">
            <v>v</v>
          </cell>
          <cell r="U24">
            <v>-19291000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AA24">
            <v>-19291000</v>
          </cell>
          <cell r="AB24">
            <v>0</v>
          </cell>
          <cell r="AD24">
            <v>0</v>
          </cell>
          <cell r="AF24">
            <v>0</v>
          </cell>
          <cell r="AG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</row>
        <row r="25">
          <cell r="A25" t="str">
            <v>Berlin</v>
          </cell>
          <cell r="B25" t="str">
            <v>Abs-Cork</v>
          </cell>
          <cell r="C25" t="str">
            <v>Cork-Absorption</v>
          </cell>
          <cell r="D25">
            <v>-805000</v>
          </cell>
          <cell r="E25">
            <v>-771000</v>
          </cell>
          <cell r="F25">
            <v>34000</v>
          </cell>
          <cell r="G25">
            <v>-6981357</v>
          </cell>
          <cell r="H25">
            <v>-4623000</v>
          </cell>
          <cell r="I25">
            <v>2358357</v>
          </cell>
          <cell r="J25">
            <v>-12004958</v>
          </cell>
          <cell r="K25" t="str">
            <v>Ber</v>
          </cell>
          <cell r="L25">
            <v>-13962714</v>
          </cell>
          <cell r="M25">
            <v>-18151528.199999999</v>
          </cell>
          <cell r="N25">
            <v>-34395000</v>
          </cell>
          <cell r="O25">
            <v>16243471.800000001</v>
          </cell>
          <cell r="P25">
            <v>-13962714</v>
          </cell>
          <cell r="Q25" t="str">
            <v>YTD Annual</v>
          </cell>
          <cell r="R25" t="str">
            <v>0%</v>
          </cell>
          <cell r="S25">
            <v>0.3</v>
          </cell>
          <cell r="T25" t="str">
            <v>v</v>
          </cell>
          <cell r="U25">
            <v>-34395000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AA25">
            <v>-34395000</v>
          </cell>
          <cell r="AB25">
            <v>0</v>
          </cell>
          <cell r="AD25">
            <v>0</v>
          </cell>
          <cell r="AF25">
            <v>0</v>
          </cell>
          <cell r="AG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</row>
        <row r="26">
          <cell r="A26" t="str">
            <v>Berlin</v>
          </cell>
          <cell r="B26" t="str">
            <v>Abs-Lim</v>
          </cell>
          <cell r="C26" t="str">
            <v>Limerick-Absorption</v>
          </cell>
          <cell r="D26">
            <v>-1161000</v>
          </cell>
          <cell r="E26">
            <v>-1549000</v>
          </cell>
          <cell r="F26">
            <v>-388000</v>
          </cell>
          <cell r="G26">
            <v>-9239121</v>
          </cell>
          <cell r="H26">
            <v>-9681000</v>
          </cell>
          <cell r="I26">
            <v>-441879</v>
          </cell>
          <cell r="J26">
            <v>-18016284</v>
          </cell>
          <cell r="K26" t="str">
            <v>Ber</v>
          </cell>
          <cell r="L26">
            <v>-18478242</v>
          </cell>
          <cell r="M26">
            <v>-22173890.399999999</v>
          </cell>
          <cell r="N26">
            <v>-30234000</v>
          </cell>
          <cell r="O26">
            <v>8060109.6000000015</v>
          </cell>
          <cell r="P26">
            <v>-18478242</v>
          </cell>
          <cell r="Q26" t="str">
            <v>YTD Annual</v>
          </cell>
          <cell r="R26" t="str">
            <v>+20%</v>
          </cell>
          <cell r="T26" t="str">
            <v>v</v>
          </cell>
          <cell r="U26">
            <v>-30234000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AA26">
            <v>-30234000</v>
          </cell>
          <cell r="AB26">
            <v>0</v>
          </cell>
          <cell r="AD26">
            <v>0</v>
          </cell>
          <cell r="AF26">
            <v>0</v>
          </cell>
          <cell r="AG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</row>
        <row r="27">
          <cell r="A27" t="str">
            <v>Berlin</v>
          </cell>
          <cell r="B27" t="str">
            <v>BG-O</v>
          </cell>
          <cell r="C27" t="str">
            <v>BG Operations</v>
          </cell>
          <cell r="D27">
            <v>1217000</v>
          </cell>
          <cell r="E27">
            <v>1231000</v>
          </cell>
          <cell r="F27">
            <v>14000</v>
          </cell>
          <cell r="G27">
            <v>7319980</v>
          </cell>
          <cell r="H27">
            <v>7225000</v>
          </cell>
          <cell r="I27">
            <v>-94980</v>
          </cell>
          <cell r="J27">
            <v>12167497</v>
          </cell>
          <cell r="K27" t="str">
            <v>Ber</v>
          </cell>
          <cell r="L27">
            <v>14639960</v>
          </cell>
          <cell r="M27">
            <v>15371958</v>
          </cell>
          <cell r="N27">
            <v>20592000</v>
          </cell>
          <cell r="O27">
            <v>-5220042</v>
          </cell>
          <cell r="P27">
            <v>14639960</v>
          </cell>
          <cell r="Q27" t="str">
            <v>YTD Annual</v>
          </cell>
          <cell r="R27" t="str">
            <v>+5%</v>
          </cell>
          <cell r="T27" t="str">
            <v>v</v>
          </cell>
          <cell r="U27">
            <v>20592000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AA27">
            <v>20592000</v>
          </cell>
          <cell r="AB27">
            <v>0</v>
          </cell>
          <cell r="AD27">
            <v>0</v>
          </cell>
          <cell r="AF27">
            <v>0</v>
          </cell>
          <cell r="AG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</row>
        <row r="28">
          <cell r="A28" t="str">
            <v>Berlin</v>
          </cell>
          <cell r="B28" t="str">
            <v>BG-RD</v>
          </cell>
          <cell r="C28" t="str">
            <v>BG R&amp;D</v>
          </cell>
          <cell r="D28" t="e">
            <v>#N/A</v>
          </cell>
          <cell r="E28" t="e">
            <v>#N/A</v>
          </cell>
          <cell r="F28" t="e">
            <v>#N/A</v>
          </cell>
          <cell r="G28">
            <v>7319980</v>
          </cell>
          <cell r="H28" t="e">
            <v>#N/A</v>
          </cell>
          <cell r="I28" t="e">
            <v>#N/A</v>
          </cell>
          <cell r="K28" t="str">
            <v>Ber</v>
          </cell>
          <cell r="M28">
            <v>1000000</v>
          </cell>
          <cell r="N28">
            <v>974300</v>
          </cell>
          <cell r="O28">
            <v>25700</v>
          </cell>
          <cell r="P28">
            <v>0</v>
          </cell>
          <cell r="R28" t="str">
            <v>0%</v>
          </cell>
          <cell r="S28">
            <v>1000000</v>
          </cell>
          <cell r="T28" t="str">
            <v>r</v>
          </cell>
          <cell r="U28">
            <v>0</v>
          </cell>
          <cell r="V28">
            <v>974300</v>
          </cell>
          <cell r="W28">
            <v>0</v>
          </cell>
          <cell r="X28">
            <v>0</v>
          </cell>
          <cell r="Y28">
            <v>0</v>
          </cell>
          <cell r="AA28">
            <v>974300</v>
          </cell>
          <cell r="AB28">
            <v>0</v>
          </cell>
          <cell r="AD28">
            <v>0</v>
          </cell>
          <cell r="AF28">
            <v>0</v>
          </cell>
          <cell r="AG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</row>
        <row r="29">
          <cell r="A29" t="str">
            <v>Berlin</v>
          </cell>
          <cell r="B29" t="str">
            <v>LIM-RD</v>
          </cell>
          <cell r="C29" t="str">
            <v>Lim R&amp;D</v>
          </cell>
          <cell r="D29" t="e">
            <v>#N/A</v>
          </cell>
          <cell r="E29" t="e">
            <v>#N/A</v>
          </cell>
          <cell r="F29" t="e">
            <v>#N/A</v>
          </cell>
          <cell r="G29">
            <v>7319980</v>
          </cell>
          <cell r="H29" t="e">
            <v>#N/A</v>
          </cell>
          <cell r="I29" t="e">
            <v>#N/A</v>
          </cell>
          <cell r="K29" t="str">
            <v>Ber</v>
          </cell>
          <cell r="M29">
            <v>157000</v>
          </cell>
          <cell r="N29">
            <v>156000</v>
          </cell>
          <cell r="O29">
            <v>1000</v>
          </cell>
          <cell r="P29">
            <v>0</v>
          </cell>
          <cell r="R29" t="str">
            <v>0%</v>
          </cell>
          <cell r="S29">
            <v>157000</v>
          </cell>
          <cell r="T29" t="str">
            <v>r</v>
          </cell>
          <cell r="U29">
            <v>0</v>
          </cell>
          <cell r="V29">
            <v>156000</v>
          </cell>
          <cell r="W29">
            <v>0</v>
          </cell>
          <cell r="X29">
            <v>0</v>
          </cell>
          <cell r="Y29">
            <v>0</v>
          </cell>
          <cell r="AA29">
            <v>156000</v>
          </cell>
          <cell r="AB29">
            <v>0</v>
          </cell>
          <cell r="AD29">
            <v>0</v>
          </cell>
          <cell r="AF29">
            <v>0</v>
          </cell>
          <cell r="AG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</row>
        <row r="30">
          <cell r="A30" t="str">
            <v>Berlin</v>
          </cell>
          <cell r="B30" t="str">
            <v>Cork-O</v>
          </cell>
          <cell r="C30" t="str">
            <v>Cork Operation</v>
          </cell>
          <cell r="D30">
            <v>757000</v>
          </cell>
          <cell r="E30">
            <v>771000</v>
          </cell>
          <cell r="F30">
            <v>14000</v>
          </cell>
          <cell r="G30">
            <v>7370575</v>
          </cell>
          <cell r="H30">
            <v>4623000</v>
          </cell>
          <cell r="I30">
            <v>-2747575</v>
          </cell>
          <cell r="J30">
            <v>11734752</v>
          </cell>
          <cell r="K30" t="str">
            <v>Ber</v>
          </cell>
          <cell r="L30">
            <v>14741150</v>
          </cell>
          <cell r="M30">
            <v>18426437.5</v>
          </cell>
          <cell r="N30">
            <v>32246000</v>
          </cell>
          <cell r="O30">
            <v>-13819562.5</v>
          </cell>
          <cell r="P30">
            <v>14741150</v>
          </cell>
          <cell r="Q30" t="str">
            <v>YTD Annual</v>
          </cell>
          <cell r="R30" t="str">
            <v>0%</v>
          </cell>
          <cell r="S30">
            <v>0.25</v>
          </cell>
          <cell r="T30" t="str">
            <v>v</v>
          </cell>
          <cell r="U30">
            <v>32246000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AA30">
            <v>32246000</v>
          </cell>
          <cell r="AB30">
            <v>0</v>
          </cell>
          <cell r="AD30">
            <v>0</v>
          </cell>
          <cell r="AF30">
            <v>0</v>
          </cell>
          <cell r="AG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</row>
        <row r="31">
          <cell r="A31" t="str">
            <v>Berlin</v>
          </cell>
          <cell r="B31" t="str">
            <v>Cork-R</v>
          </cell>
          <cell r="C31" t="str">
            <v>Cork R&amp;D</v>
          </cell>
          <cell r="G31">
            <v>155013</v>
          </cell>
          <cell r="J31">
            <v>322052</v>
          </cell>
          <cell r="K31" t="str">
            <v>Ber</v>
          </cell>
          <cell r="L31">
            <v>310026</v>
          </cell>
          <cell r="M31">
            <v>372031.2</v>
          </cell>
          <cell r="N31">
            <v>490000</v>
          </cell>
          <cell r="O31">
            <v>-117968.79999999999</v>
          </cell>
          <cell r="P31">
            <v>310026</v>
          </cell>
          <cell r="Q31" t="str">
            <v>YTD Annual</v>
          </cell>
          <cell r="R31" t="str">
            <v>+20%</v>
          </cell>
          <cell r="T31" t="str">
            <v>r</v>
          </cell>
          <cell r="U31">
            <v>0</v>
          </cell>
          <cell r="V31">
            <v>490000</v>
          </cell>
          <cell r="W31">
            <v>0</v>
          </cell>
          <cell r="X31">
            <v>0</v>
          </cell>
          <cell r="Y31">
            <v>0</v>
          </cell>
          <cell r="AA31">
            <v>490000</v>
          </cell>
          <cell r="AB31">
            <v>0</v>
          </cell>
          <cell r="AD31">
            <v>0</v>
          </cell>
          <cell r="AF31">
            <v>0</v>
          </cell>
          <cell r="AG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</row>
        <row r="32">
          <cell r="A32" t="str">
            <v>Berlin</v>
          </cell>
          <cell r="B32" t="str">
            <v>Lim-O</v>
          </cell>
          <cell r="C32" t="str">
            <v>Limerick Operations</v>
          </cell>
          <cell r="D32">
            <v>1534000</v>
          </cell>
          <cell r="E32">
            <v>1594000</v>
          </cell>
          <cell r="F32">
            <v>60000</v>
          </cell>
          <cell r="G32">
            <v>10964626</v>
          </cell>
          <cell r="H32">
            <v>9968000</v>
          </cell>
          <cell r="I32">
            <v>-996626</v>
          </cell>
          <cell r="J32">
            <v>20688093</v>
          </cell>
          <cell r="K32" t="str">
            <v>Ber</v>
          </cell>
          <cell r="L32">
            <v>21929252</v>
          </cell>
          <cell r="M32">
            <v>24122177.200000003</v>
          </cell>
          <cell r="N32">
            <v>34976000</v>
          </cell>
          <cell r="O32">
            <v>-10853822.799999997</v>
          </cell>
          <cell r="P32">
            <v>21929252</v>
          </cell>
          <cell r="Q32" t="str">
            <v>YTD Annual</v>
          </cell>
          <cell r="R32" t="str">
            <v>+10%</v>
          </cell>
          <cell r="T32" t="str">
            <v>v</v>
          </cell>
          <cell r="U32">
            <v>34976000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AA32">
            <v>34976000</v>
          </cell>
          <cell r="AB32">
            <v>0</v>
          </cell>
          <cell r="AD32">
            <v>0</v>
          </cell>
          <cell r="AF32">
            <v>0</v>
          </cell>
          <cell r="AG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</row>
        <row r="33">
          <cell r="A33" t="str">
            <v>Berlin</v>
          </cell>
          <cell r="B33" t="str">
            <v>PPV</v>
          </cell>
          <cell r="C33" t="str">
            <v>PPV Mgmt. Adj. (PPV on UPI)</v>
          </cell>
          <cell r="D33">
            <v>141000</v>
          </cell>
          <cell r="E33" t="e">
            <v>#REF!</v>
          </cell>
          <cell r="F33" t="e">
            <v>#REF!</v>
          </cell>
          <cell r="G33">
            <v>1305000</v>
          </cell>
          <cell r="H33" t="e">
            <v>#REF!</v>
          </cell>
          <cell r="I33" t="e">
            <v>#REF!</v>
          </cell>
          <cell r="J33">
            <v>0</v>
          </cell>
          <cell r="K33" t="str">
            <v>Ber</v>
          </cell>
          <cell r="L33">
            <v>2610000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R33" t="str">
            <v>0%</v>
          </cell>
          <cell r="T33" t="str">
            <v>v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F33">
            <v>0</v>
          </cell>
          <cell r="AG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</row>
        <row r="34">
          <cell r="A34" t="str">
            <v>Berlin Total</v>
          </cell>
          <cell r="D34" t="e">
            <v>#N/A</v>
          </cell>
          <cell r="E34" t="e">
            <v>#N/A</v>
          </cell>
          <cell r="F34" t="e">
            <v>#N/A</v>
          </cell>
          <cell r="G34">
            <v>23220576</v>
          </cell>
          <cell r="H34" t="e">
            <v>#N/A</v>
          </cell>
          <cell r="I34" t="e">
            <v>#N/A</v>
          </cell>
          <cell r="J34">
            <v>9686933</v>
          </cell>
          <cell r="L34">
            <v>15189888</v>
          </cell>
          <cell r="M34">
            <v>12553015.000000004</v>
          </cell>
          <cell r="N34">
            <v>29330269.675345801</v>
          </cell>
          <cell r="O34">
            <v>-16777254.675345793</v>
          </cell>
          <cell r="U34">
            <v>27709969.675345801</v>
          </cell>
          <cell r="V34">
            <v>1620300</v>
          </cell>
          <cell r="W34">
            <v>0</v>
          </cell>
          <cell r="X34">
            <v>0</v>
          </cell>
          <cell r="Y34">
            <v>0</v>
          </cell>
          <cell r="AA34">
            <v>29330269.675345801</v>
          </cell>
          <cell r="AB34">
            <v>0</v>
          </cell>
          <cell r="AC34">
            <v>0</v>
          </cell>
          <cell r="AD34">
            <v>0</v>
          </cell>
          <cell r="AF34">
            <v>9000000</v>
          </cell>
          <cell r="AG34">
            <v>-2139868.3199499999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</row>
        <row r="35">
          <cell r="A35" t="str">
            <v>Condon</v>
          </cell>
          <cell r="B35">
            <v>101</v>
          </cell>
          <cell r="C35" t="str">
            <v>Femoral Knee Cell</v>
          </cell>
          <cell r="D35">
            <v>539655</v>
          </cell>
          <cell r="E35">
            <v>514079</v>
          </cell>
          <cell r="F35">
            <v>-25576</v>
          </cell>
          <cell r="G35">
            <v>5449304</v>
          </cell>
          <cell r="H35">
            <v>3100302</v>
          </cell>
          <cell r="I35">
            <v>-2349002</v>
          </cell>
          <cell r="J35">
            <v>7054704</v>
          </cell>
          <cell r="K35" t="str">
            <v>Ber</v>
          </cell>
          <cell r="L35">
            <v>10898608</v>
          </cell>
          <cell r="M35">
            <v>13078329.6</v>
          </cell>
          <cell r="N35">
            <v>9242043.8670158703</v>
          </cell>
          <cell r="O35">
            <v>3836285.7329841293</v>
          </cell>
          <cell r="P35">
            <v>10898608</v>
          </cell>
          <cell r="Q35" t="str">
            <v>YTD Annual</v>
          </cell>
          <cell r="R35" t="str">
            <v>0%</v>
          </cell>
          <cell r="S35">
            <v>0.2</v>
          </cell>
          <cell r="T35" t="str">
            <v>v</v>
          </cell>
          <cell r="U35">
            <v>9242043.8670158703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AA35">
            <v>9242043.8670158703</v>
          </cell>
          <cell r="AB35">
            <v>0</v>
          </cell>
          <cell r="AC35">
            <v>-15933</v>
          </cell>
          <cell r="AD35">
            <v>0</v>
          </cell>
          <cell r="AF35">
            <v>-8910999.9499999993</v>
          </cell>
          <cell r="AG35">
            <v>2379740.503368</v>
          </cell>
          <cell r="AI35">
            <v>2379740.503368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</row>
        <row r="36">
          <cell r="A36" t="str">
            <v>Condon</v>
          </cell>
          <cell r="B36">
            <v>102</v>
          </cell>
          <cell r="C36" t="str">
            <v>Cobalt Chrome Stem Cell</v>
          </cell>
          <cell r="D36">
            <v>249370</v>
          </cell>
          <cell r="E36">
            <v>180509</v>
          </cell>
          <cell r="F36">
            <v>-68861</v>
          </cell>
          <cell r="G36">
            <v>891149</v>
          </cell>
          <cell r="H36">
            <v>1086909</v>
          </cell>
          <cell r="I36">
            <v>195760</v>
          </cell>
          <cell r="J36">
            <v>2140227</v>
          </cell>
          <cell r="K36" t="str">
            <v>Ber</v>
          </cell>
          <cell r="L36">
            <v>1782298</v>
          </cell>
          <cell r="M36">
            <v>2138757.6</v>
          </cell>
          <cell r="N36">
            <v>1854599.1540436</v>
          </cell>
          <cell r="O36">
            <v>284158.44595640013</v>
          </cell>
          <cell r="P36">
            <v>1782298</v>
          </cell>
          <cell r="Q36" t="str">
            <v>YTD Annual</v>
          </cell>
          <cell r="R36" t="str">
            <v>0%</v>
          </cell>
          <cell r="S36">
            <v>0.2</v>
          </cell>
          <cell r="T36" t="str">
            <v>v</v>
          </cell>
          <cell r="U36">
            <v>1854599.1540436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AA36">
            <v>1854599.1540436</v>
          </cell>
          <cell r="AB36">
            <v>0</v>
          </cell>
          <cell r="AC36">
            <v>3004</v>
          </cell>
          <cell r="AD36">
            <v>0</v>
          </cell>
          <cell r="AF36">
            <v>-3209651</v>
          </cell>
          <cell r="AG36">
            <v>1686583.479936</v>
          </cell>
          <cell r="AI36">
            <v>1686583.479936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</row>
        <row r="37">
          <cell r="A37" t="str">
            <v>Condon</v>
          </cell>
          <cell r="B37">
            <v>103</v>
          </cell>
          <cell r="C37" t="str">
            <v>Titanium/Primary Cell</v>
          </cell>
          <cell r="D37">
            <v>251548</v>
          </cell>
          <cell r="E37">
            <v>156268</v>
          </cell>
          <cell r="F37">
            <v>-95280</v>
          </cell>
          <cell r="G37">
            <v>1961978</v>
          </cell>
          <cell r="H37">
            <v>940763</v>
          </cell>
          <cell r="I37">
            <v>-1021215</v>
          </cell>
          <cell r="J37">
            <v>4132907</v>
          </cell>
          <cell r="K37" t="str">
            <v>Ber</v>
          </cell>
          <cell r="L37">
            <v>3923956</v>
          </cell>
          <cell r="M37">
            <v>4708747.2</v>
          </cell>
          <cell r="N37">
            <v>2566809.1349184802</v>
          </cell>
          <cell r="O37">
            <v>2141938.06508152</v>
          </cell>
          <cell r="P37">
            <v>3923956</v>
          </cell>
          <cell r="Q37" t="str">
            <v>YTD Annual</v>
          </cell>
          <cell r="R37" t="str">
            <v>0%</v>
          </cell>
          <cell r="S37">
            <v>0.2</v>
          </cell>
          <cell r="T37" t="str">
            <v>v</v>
          </cell>
          <cell r="U37">
            <v>2566809.1349184802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AA37">
            <v>2566809.1349184802</v>
          </cell>
          <cell r="AB37">
            <v>0</v>
          </cell>
          <cell r="AC37">
            <v>12523</v>
          </cell>
          <cell r="AD37">
            <v>0</v>
          </cell>
          <cell r="AF37">
            <v>-2747381</v>
          </cell>
          <cell r="AG37">
            <v>1875296.6679720001</v>
          </cell>
          <cell r="AI37">
            <v>1875296.6679720001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</row>
        <row r="38">
          <cell r="A38" t="str">
            <v>Condon</v>
          </cell>
          <cell r="B38">
            <v>104</v>
          </cell>
          <cell r="C38" t="str">
            <v>Hip Instrument Cell</v>
          </cell>
          <cell r="D38">
            <v>323009</v>
          </cell>
          <cell r="E38">
            <v>285124</v>
          </cell>
          <cell r="F38">
            <v>-37885</v>
          </cell>
          <cell r="G38">
            <v>1753138</v>
          </cell>
          <cell r="H38">
            <v>1716956</v>
          </cell>
          <cell r="I38">
            <v>-36182</v>
          </cell>
          <cell r="J38">
            <v>3010747</v>
          </cell>
          <cell r="K38" t="str">
            <v>Ber</v>
          </cell>
          <cell r="L38">
            <v>3506276</v>
          </cell>
          <cell r="M38">
            <v>4207531.2</v>
          </cell>
          <cell r="N38">
            <v>2317170.8695853702</v>
          </cell>
          <cell r="O38">
            <v>1890360.33041463</v>
          </cell>
          <cell r="P38">
            <v>3506276</v>
          </cell>
          <cell r="Q38" t="str">
            <v>YTD Annual</v>
          </cell>
          <cell r="R38" t="str">
            <v>0%</v>
          </cell>
          <cell r="S38">
            <v>0.2</v>
          </cell>
          <cell r="T38" t="str">
            <v>v</v>
          </cell>
          <cell r="U38">
            <v>2317170.8695853702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AA38">
            <v>2317170.8695853702</v>
          </cell>
          <cell r="AB38">
            <v>0</v>
          </cell>
          <cell r="AC38">
            <v>-436504</v>
          </cell>
          <cell r="AD38">
            <v>0</v>
          </cell>
          <cell r="AF38">
            <v>-4088264.7824559999</v>
          </cell>
          <cell r="AG38">
            <v>1847263.8936600001</v>
          </cell>
          <cell r="AI38">
            <v>1847263.8936600001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</row>
        <row r="39">
          <cell r="A39" t="str">
            <v>Condon</v>
          </cell>
          <cell r="B39">
            <v>105</v>
          </cell>
          <cell r="C39" t="str">
            <v>Knee Instrument Cell</v>
          </cell>
          <cell r="D39">
            <v>157758</v>
          </cell>
          <cell r="E39">
            <v>248596</v>
          </cell>
          <cell r="F39">
            <v>90838</v>
          </cell>
          <cell r="G39">
            <v>1624139</v>
          </cell>
          <cell r="H39">
            <v>1495830</v>
          </cell>
          <cell r="I39">
            <v>-128309</v>
          </cell>
          <cell r="J39">
            <v>2869660</v>
          </cell>
          <cell r="K39" t="str">
            <v>Ber</v>
          </cell>
          <cell r="L39">
            <v>3248278</v>
          </cell>
          <cell r="M39">
            <v>3897933.5999999996</v>
          </cell>
          <cell r="N39">
            <v>2668381.3038011901</v>
          </cell>
          <cell r="O39">
            <v>1229552.2961988095</v>
          </cell>
          <cell r="P39">
            <v>3248278</v>
          </cell>
          <cell r="Q39" t="str">
            <v>YTD Annual</v>
          </cell>
          <cell r="R39" t="str">
            <v>0%</v>
          </cell>
          <cell r="S39">
            <v>0.2</v>
          </cell>
          <cell r="T39" t="str">
            <v>v</v>
          </cell>
          <cell r="U39">
            <v>2668381.3038011901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AA39">
            <v>2668381.3038011901</v>
          </cell>
          <cell r="AB39">
            <v>0</v>
          </cell>
          <cell r="AC39">
            <v>-296687</v>
          </cell>
          <cell r="AD39">
            <v>0</v>
          </cell>
          <cell r="AF39">
            <v>-4208813</v>
          </cell>
          <cell r="AG39">
            <v>1879740.5474400001</v>
          </cell>
          <cell r="AI39">
            <v>1879740.5474400001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</row>
        <row r="40">
          <cell r="A40" t="str">
            <v>Condon</v>
          </cell>
          <cell r="B40">
            <v>106</v>
          </cell>
          <cell r="C40" t="str">
            <v>Tibial Knee Cell</v>
          </cell>
          <cell r="D40">
            <v>280217</v>
          </cell>
          <cell r="E40">
            <v>202372</v>
          </cell>
          <cell r="F40">
            <v>-77845</v>
          </cell>
          <cell r="G40">
            <v>1450969</v>
          </cell>
          <cell r="H40">
            <v>1219283</v>
          </cell>
          <cell r="I40">
            <v>-231686</v>
          </cell>
          <cell r="J40">
            <v>2823844</v>
          </cell>
          <cell r="K40" t="str">
            <v>Ber</v>
          </cell>
          <cell r="L40">
            <v>2901938</v>
          </cell>
          <cell r="M40">
            <v>3482325.6</v>
          </cell>
          <cell r="N40">
            <v>2444299.5372269098</v>
          </cell>
          <cell r="O40">
            <v>1038026.0627730903</v>
          </cell>
          <cell r="P40">
            <v>2901938</v>
          </cell>
          <cell r="Q40" t="str">
            <v>YTD Annual</v>
          </cell>
          <cell r="R40" t="str">
            <v>0%</v>
          </cell>
          <cell r="S40">
            <v>0.2</v>
          </cell>
          <cell r="T40" t="str">
            <v>v</v>
          </cell>
          <cell r="U40">
            <v>2444299.5372269098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AA40">
            <v>2444299.5372269098</v>
          </cell>
          <cell r="AB40">
            <v>0</v>
          </cell>
          <cell r="AC40">
            <v>5896</v>
          </cell>
          <cell r="AD40">
            <v>0</v>
          </cell>
          <cell r="AF40">
            <v>-4574027.7220000001</v>
          </cell>
          <cell r="AG40">
            <v>2078042.5050359999</v>
          </cell>
          <cell r="AI40">
            <v>2078042.5050359999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</row>
        <row r="41">
          <cell r="A41" t="str">
            <v>Condon</v>
          </cell>
          <cell r="B41">
            <v>107</v>
          </cell>
          <cell r="C41" t="str">
            <v>Cap Cell</v>
          </cell>
          <cell r="D41">
            <v>222901</v>
          </cell>
          <cell r="E41">
            <v>180993</v>
          </cell>
          <cell r="F41">
            <v>-41908</v>
          </cell>
          <cell r="G41">
            <v>1183629</v>
          </cell>
          <cell r="H41">
            <v>1092039</v>
          </cell>
          <cell r="I41">
            <v>-91590</v>
          </cell>
          <cell r="J41">
            <v>2746367</v>
          </cell>
          <cell r="K41" t="str">
            <v>Ber</v>
          </cell>
          <cell r="L41">
            <v>2367258</v>
          </cell>
          <cell r="M41">
            <v>2840709.6</v>
          </cell>
          <cell r="N41">
            <v>2346606.8974047601</v>
          </cell>
          <cell r="O41">
            <v>494102.70259523997</v>
          </cell>
          <cell r="P41">
            <v>2367258</v>
          </cell>
          <cell r="Q41" t="str">
            <v>YTD Annual</v>
          </cell>
          <cell r="R41" t="str">
            <v>0%</v>
          </cell>
          <cell r="S41">
            <v>0.2</v>
          </cell>
          <cell r="T41" t="str">
            <v>v</v>
          </cell>
          <cell r="U41">
            <v>2346606.8974047601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AA41">
            <v>2346606.8974047601</v>
          </cell>
          <cell r="AB41">
            <v>0</v>
          </cell>
          <cell r="AC41">
            <v>31555</v>
          </cell>
          <cell r="AD41">
            <v>0</v>
          </cell>
          <cell r="AF41">
            <v>-4034850</v>
          </cell>
          <cell r="AG41">
            <v>1445311.4444879999</v>
          </cell>
          <cell r="AI41">
            <v>1445311.4444879999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</row>
        <row r="42">
          <cell r="A42" t="str">
            <v>Condon</v>
          </cell>
          <cell r="B42">
            <v>108</v>
          </cell>
          <cell r="C42" t="str">
            <v>Investment Casting Cell</v>
          </cell>
          <cell r="D42">
            <v>200971</v>
          </cell>
          <cell r="E42">
            <v>285326</v>
          </cell>
          <cell r="F42">
            <v>84355</v>
          </cell>
          <cell r="G42">
            <v>2419144</v>
          </cell>
          <cell r="H42">
            <v>1719314</v>
          </cell>
          <cell r="I42">
            <v>-699830</v>
          </cell>
          <cell r="J42">
            <v>4643129</v>
          </cell>
          <cell r="K42" t="str">
            <v>Ber</v>
          </cell>
          <cell r="L42">
            <v>4838288</v>
          </cell>
          <cell r="M42">
            <v>5805945.5999999996</v>
          </cell>
          <cell r="N42">
            <v>6709770.96375948</v>
          </cell>
          <cell r="O42">
            <v>-903825.36375948042</v>
          </cell>
          <cell r="P42">
            <v>4838288</v>
          </cell>
          <cell r="Q42" t="str">
            <v>YTD Annual</v>
          </cell>
          <cell r="R42" t="str">
            <v>0%</v>
          </cell>
          <cell r="S42">
            <v>0.2</v>
          </cell>
          <cell r="T42" t="str">
            <v>v</v>
          </cell>
          <cell r="U42">
            <v>6709770.96375948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AA42">
            <v>6709770.96375948</v>
          </cell>
          <cell r="AB42">
            <v>0</v>
          </cell>
          <cell r="AC42">
            <v>0</v>
          </cell>
          <cell r="AD42">
            <v>0</v>
          </cell>
          <cell r="AF42">
            <v>-8898133</v>
          </cell>
          <cell r="AG42">
            <v>3557453.5728839999</v>
          </cell>
          <cell r="AI42">
            <v>3557453.5728839999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</row>
        <row r="43">
          <cell r="A43" t="str">
            <v>Condon</v>
          </cell>
          <cell r="B43">
            <v>109</v>
          </cell>
          <cell r="C43" t="str">
            <v>Packaging Cell</v>
          </cell>
          <cell r="D43">
            <v>323052</v>
          </cell>
          <cell r="E43">
            <v>256963</v>
          </cell>
          <cell r="F43">
            <v>-66089</v>
          </cell>
          <cell r="G43">
            <v>1850833</v>
          </cell>
          <cell r="H43">
            <v>1547951</v>
          </cell>
          <cell r="I43">
            <v>-302882</v>
          </cell>
          <cell r="J43">
            <v>3536024</v>
          </cell>
          <cell r="K43" t="str">
            <v>Ber</v>
          </cell>
          <cell r="L43">
            <v>3701666</v>
          </cell>
          <cell r="M43">
            <v>4441999.2</v>
          </cell>
          <cell r="N43">
            <v>4700781.51689428</v>
          </cell>
          <cell r="O43">
            <v>-258782.31689427979</v>
          </cell>
          <cell r="P43">
            <v>3701666</v>
          </cell>
          <cell r="Q43" t="str">
            <v>YTD Annual</v>
          </cell>
          <cell r="R43" t="str">
            <v>0%</v>
          </cell>
          <cell r="S43">
            <v>0.2</v>
          </cell>
          <cell r="T43" t="str">
            <v>v</v>
          </cell>
          <cell r="U43">
            <v>4700781.51689428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AA43">
            <v>4700781.51689428</v>
          </cell>
          <cell r="AB43">
            <v>0</v>
          </cell>
          <cell r="AC43">
            <v>28400</v>
          </cell>
          <cell r="AD43">
            <v>0</v>
          </cell>
          <cell r="AF43">
            <v>-5267454.8</v>
          </cell>
          <cell r="AG43">
            <v>2173095.9329880001</v>
          </cell>
          <cell r="AI43">
            <v>2173095.9329880001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</row>
        <row r="44">
          <cell r="A44" t="str">
            <v>Condon</v>
          </cell>
          <cell r="B44">
            <v>110</v>
          </cell>
          <cell r="C44" t="str">
            <v>Acetabular Cell</v>
          </cell>
          <cell r="D44">
            <v>148945</v>
          </cell>
          <cell r="E44">
            <v>270303</v>
          </cell>
          <cell r="F44">
            <v>121358</v>
          </cell>
          <cell r="G44">
            <v>2191924</v>
          </cell>
          <cell r="H44">
            <v>1629661</v>
          </cell>
          <cell r="I44">
            <v>-562263</v>
          </cell>
          <cell r="J44">
            <v>2724441</v>
          </cell>
          <cell r="K44" t="str">
            <v>Ber</v>
          </cell>
          <cell r="L44">
            <v>4383848</v>
          </cell>
          <cell r="M44">
            <v>5260617.5999999996</v>
          </cell>
          <cell r="N44">
            <v>3164744.65696016</v>
          </cell>
          <cell r="O44">
            <v>2095872.9430398396</v>
          </cell>
          <cell r="P44">
            <v>4383848</v>
          </cell>
          <cell r="Q44" t="str">
            <v>YTD Annual</v>
          </cell>
          <cell r="R44" t="str">
            <v>0%</v>
          </cell>
          <cell r="S44">
            <v>0.2</v>
          </cell>
          <cell r="T44" t="str">
            <v>v</v>
          </cell>
          <cell r="U44">
            <v>3164744.65696016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AA44">
            <v>3164744.65696016</v>
          </cell>
          <cell r="AB44">
            <v>0</v>
          </cell>
          <cell r="AC44">
            <v>30702</v>
          </cell>
          <cell r="AD44">
            <v>0</v>
          </cell>
          <cell r="AF44">
            <v>-5775313</v>
          </cell>
          <cell r="AG44">
            <v>1893418.3222080001</v>
          </cell>
          <cell r="AI44">
            <v>1893418.3222080001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</row>
        <row r="45">
          <cell r="A45" t="str">
            <v>Condon</v>
          </cell>
          <cell r="B45">
            <v>113</v>
          </cell>
          <cell r="C45" t="str">
            <v>Technical Services Cell</v>
          </cell>
          <cell r="D45">
            <v>69690</v>
          </cell>
          <cell r="E45">
            <v>74966</v>
          </cell>
          <cell r="F45">
            <v>5276</v>
          </cell>
          <cell r="G45">
            <v>401390</v>
          </cell>
          <cell r="H45">
            <v>449938</v>
          </cell>
          <cell r="I45">
            <v>48548</v>
          </cell>
          <cell r="J45">
            <v>962869</v>
          </cell>
          <cell r="K45" t="str">
            <v>Ber</v>
          </cell>
          <cell r="L45">
            <v>802780</v>
          </cell>
          <cell r="M45">
            <v>963336</v>
          </cell>
          <cell r="N45">
            <v>1221807.9636183099</v>
          </cell>
          <cell r="O45">
            <v>-258471.96361830994</v>
          </cell>
          <cell r="P45">
            <v>802780</v>
          </cell>
          <cell r="Q45" t="str">
            <v>YTD Annual</v>
          </cell>
          <cell r="R45" t="str">
            <v>0%</v>
          </cell>
          <cell r="S45">
            <v>0.2</v>
          </cell>
          <cell r="T45" t="str">
            <v>v</v>
          </cell>
          <cell r="U45">
            <v>1221807.9636183099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AA45">
            <v>1221807.9636183099</v>
          </cell>
          <cell r="AB45">
            <v>0</v>
          </cell>
          <cell r="AC45">
            <v>0</v>
          </cell>
          <cell r="AD45">
            <v>0</v>
          </cell>
          <cell r="AF45">
            <v>0</v>
          </cell>
          <cell r="AG45">
            <v>-1221807.9636969999</v>
          </cell>
          <cell r="AI45">
            <v>-1221807.9636969999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</row>
        <row r="46">
          <cell r="A46" t="str">
            <v>Condon</v>
          </cell>
          <cell r="B46">
            <v>114</v>
          </cell>
          <cell r="C46" t="str">
            <v>Steering Team-Allendale/Mahwa</v>
          </cell>
          <cell r="D46">
            <v>148762</v>
          </cell>
          <cell r="E46">
            <v>105633</v>
          </cell>
          <cell r="F46">
            <v>-43129</v>
          </cell>
          <cell r="G46">
            <v>1694156</v>
          </cell>
          <cell r="H46">
            <v>633901</v>
          </cell>
          <cell r="I46">
            <v>-1060255</v>
          </cell>
          <cell r="J46">
            <v>2306987</v>
          </cell>
          <cell r="K46" t="str">
            <v>Ber</v>
          </cell>
          <cell r="L46">
            <v>3388312</v>
          </cell>
          <cell r="M46">
            <v>4065974.4</v>
          </cell>
          <cell r="N46">
            <v>2214012.6121016499</v>
          </cell>
          <cell r="O46">
            <v>1851961.78789835</v>
          </cell>
          <cell r="P46">
            <v>3388312</v>
          </cell>
          <cell r="Q46" t="str">
            <v>YTD Annual</v>
          </cell>
          <cell r="R46" t="str">
            <v>0%</v>
          </cell>
          <cell r="S46">
            <v>0.2</v>
          </cell>
          <cell r="T46" t="str">
            <v>v</v>
          </cell>
          <cell r="U46">
            <v>2214012.6121016499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AA46">
            <v>2214012.6121016499</v>
          </cell>
          <cell r="AB46">
            <v>0</v>
          </cell>
          <cell r="AC46">
            <v>0</v>
          </cell>
          <cell r="AD46">
            <v>0</v>
          </cell>
          <cell r="AF46">
            <v>0</v>
          </cell>
          <cell r="AG46">
            <v>-2464012.6121080001</v>
          </cell>
          <cell r="AI46">
            <v>-2464012.6121080001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</row>
        <row r="47">
          <cell r="A47" t="str">
            <v>Condon</v>
          </cell>
          <cell r="B47">
            <v>118</v>
          </cell>
          <cell r="C47" t="str">
            <v>Titanium Revision</v>
          </cell>
          <cell r="D47">
            <v>49880</v>
          </cell>
          <cell r="E47">
            <v>195919</v>
          </cell>
          <cell r="F47">
            <v>146039</v>
          </cell>
          <cell r="H47">
            <v>1181896</v>
          </cell>
          <cell r="I47">
            <v>1181896</v>
          </cell>
          <cell r="K47" t="str">
            <v>Ber</v>
          </cell>
          <cell r="L47">
            <v>0</v>
          </cell>
          <cell r="M47">
            <v>0</v>
          </cell>
          <cell r="N47">
            <v>161208.45142857099</v>
          </cell>
          <cell r="O47">
            <v>-161208.45142857099</v>
          </cell>
          <cell r="P47">
            <v>0</v>
          </cell>
          <cell r="Q47" t="str">
            <v>YTD Annual</v>
          </cell>
          <cell r="R47" t="str">
            <v>0%</v>
          </cell>
          <cell r="S47">
            <v>0.2</v>
          </cell>
          <cell r="T47" t="str">
            <v>v</v>
          </cell>
          <cell r="U47">
            <v>161208.45142857099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AA47">
            <v>161208.45142857099</v>
          </cell>
          <cell r="AB47">
            <v>0</v>
          </cell>
          <cell r="AC47">
            <v>0</v>
          </cell>
          <cell r="AD47">
            <v>0</v>
          </cell>
          <cell r="AF47">
            <v>0</v>
          </cell>
          <cell r="AG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</row>
        <row r="48">
          <cell r="A48" t="str">
            <v>Condon</v>
          </cell>
          <cell r="B48">
            <v>120</v>
          </cell>
          <cell r="C48" t="str">
            <v>Safety</v>
          </cell>
          <cell r="G48">
            <v>76783</v>
          </cell>
          <cell r="H48">
            <v>32575</v>
          </cell>
          <cell r="I48">
            <v>59422</v>
          </cell>
          <cell r="J48">
            <v>45000</v>
          </cell>
          <cell r="K48" t="str">
            <v>Ber</v>
          </cell>
          <cell r="L48">
            <v>71566</v>
          </cell>
          <cell r="M48">
            <v>85879.2</v>
          </cell>
          <cell r="N48">
            <v>301927.30666666699</v>
          </cell>
          <cell r="O48">
            <v>-216048.10666666698</v>
          </cell>
          <cell r="P48">
            <v>71566</v>
          </cell>
          <cell r="Q48" t="str">
            <v>YTD Annual</v>
          </cell>
          <cell r="R48" t="str">
            <v>0%</v>
          </cell>
          <cell r="S48">
            <v>0.2</v>
          </cell>
          <cell r="T48" t="str">
            <v>v</v>
          </cell>
          <cell r="U48">
            <v>301927.30666666699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AA48">
            <v>301927.30666666699</v>
          </cell>
          <cell r="AB48">
            <v>0</v>
          </cell>
          <cell r="AC48">
            <v>0</v>
          </cell>
          <cell r="AD48">
            <v>0</v>
          </cell>
          <cell r="AF48">
            <v>0</v>
          </cell>
          <cell r="AG48">
            <v>-301927.30669499998</v>
          </cell>
          <cell r="AI48">
            <v>-301927.30669499998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</row>
        <row r="49">
          <cell r="A49" t="str">
            <v>Condon</v>
          </cell>
          <cell r="B49">
            <v>121</v>
          </cell>
          <cell r="C49" t="str">
            <v>Operations Management</v>
          </cell>
          <cell r="G49">
            <v>-205018</v>
          </cell>
          <cell r="J49">
            <v>466837</v>
          </cell>
          <cell r="K49" t="str">
            <v>Ber</v>
          </cell>
          <cell r="L49">
            <v>-410036</v>
          </cell>
          <cell r="M49">
            <v>-492043.19999999995</v>
          </cell>
          <cell r="N49">
            <v>-197000</v>
          </cell>
          <cell r="O49">
            <v>-295043.19999999995</v>
          </cell>
          <cell r="P49">
            <v>-410036</v>
          </cell>
          <cell r="Q49" t="str">
            <v>YTD Annual</v>
          </cell>
          <cell r="R49" t="str">
            <v>0%</v>
          </cell>
          <cell r="S49">
            <v>0.2</v>
          </cell>
          <cell r="T49" t="str">
            <v>v</v>
          </cell>
          <cell r="U49">
            <v>-197000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AA49">
            <v>-197000</v>
          </cell>
          <cell r="AB49">
            <v>0</v>
          </cell>
          <cell r="AC49">
            <v>-876793</v>
          </cell>
          <cell r="AD49">
            <v>0</v>
          </cell>
          <cell r="AF49">
            <v>0</v>
          </cell>
          <cell r="AG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</row>
        <row r="50">
          <cell r="A50" t="str">
            <v>Condon</v>
          </cell>
          <cell r="B50">
            <v>124</v>
          </cell>
          <cell r="C50" t="str">
            <v>Bone Screw Cell</v>
          </cell>
          <cell r="D50">
            <v>84586</v>
          </cell>
          <cell r="E50">
            <v>71318</v>
          </cell>
          <cell r="F50">
            <v>-13268</v>
          </cell>
          <cell r="G50">
            <v>578165</v>
          </cell>
          <cell r="H50">
            <v>429195</v>
          </cell>
          <cell r="I50">
            <v>-148970</v>
          </cell>
          <cell r="J50">
            <v>946366</v>
          </cell>
          <cell r="K50" t="str">
            <v>Ber</v>
          </cell>
          <cell r="L50">
            <v>1156330</v>
          </cell>
          <cell r="M50">
            <v>1387596</v>
          </cell>
          <cell r="N50">
            <v>1088562.77604464</v>
          </cell>
          <cell r="O50">
            <v>299033.22395536001</v>
          </cell>
          <cell r="P50">
            <v>1156330</v>
          </cell>
          <cell r="Q50" t="str">
            <v>YTD Annual</v>
          </cell>
          <cell r="R50" t="str">
            <v>0%</v>
          </cell>
          <cell r="S50">
            <v>0.2</v>
          </cell>
          <cell r="T50" t="str">
            <v>v</v>
          </cell>
          <cell r="U50">
            <v>1088562.77604464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AA50">
            <v>1088562.77604464</v>
          </cell>
          <cell r="AB50">
            <v>0</v>
          </cell>
          <cell r="AC50">
            <v>11551</v>
          </cell>
          <cell r="AD50">
            <v>0</v>
          </cell>
          <cell r="AF50">
            <v>-2032228</v>
          </cell>
          <cell r="AG50">
            <v>1740217.0526640001</v>
          </cell>
          <cell r="AI50">
            <v>1740217.0526640001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</row>
        <row r="51">
          <cell r="A51" t="str">
            <v>Condon</v>
          </cell>
          <cell r="B51">
            <v>127</v>
          </cell>
          <cell r="C51" t="str">
            <v>Endo Bipolar Cell</v>
          </cell>
          <cell r="D51">
            <v>160601</v>
          </cell>
          <cell r="E51">
            <v>167084</v>
          </cell>
          <cell r="F51">
            <v>6483</v>
          </cell>
          <cell r="G51">
            <v>1196841</v>
          </cell>
          <cell r="H51">
            <v>1006514</v>
          </cell>
          <cell r="I51">
            <v>-190327</v>
          </cell>
          <cell r="J51">
            <v>2295127</v>
          </cell>
          <cell r="K51" t="str">
            <v>Ber</v>
          </cell>
          <cell r="L51">
            <v>2393682</v>
          </cell>
          <cell r="M51">
            <v>2872418.4</v>
          </cell>
          <cell r="N51">
            <v>2839130.1495445198</v>
          </cell>
          <cell r="O51">
            <v>33288.250455480069</v>
          </cell>
          <cell r="P51">
            <v>2393682</v>
          </cell>
          <cell r="Q51" t="str">
            <v>YTD Annual</v>
          </cell>
          <cell r="R51" t="str">
            <v>0%</v>
          </cell>
          <cell r="S51">
            <v>0.2</v>
          </cell>
          <cell r="T51" t="str">
            <v>v</v>
          </cell>
          <cell r="U51">
            <v>2839130.1495445198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AA51">
            <v>2839130.1495445198</v>
          </cell>
          <cell r="AB51">
            <v>0</v>
          </cell>
          <cell r="AC51">
            <v>53196</v>
          </cell>
          <cell r="AD51">
            <v>0</v>
          </cell>
          <cell r="AF51">
            <v>-4476985.7006414998</v>
          </cell>
          <cell r="AG51">
            <v>1710002.4106320001</v>
          </cell>
          <cell r="AI51">
            <v>1710002.4106320001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</row>
        <row r="52">
          <cell r="A52" t="str">
            <v>Condon</v>
          </cell>
          <cell r="B52">
            <v>128</v>
          </cell>
          <cell r="C52" t="str">
            <v>Titanium Foam</v>
          </cell>
          <cell r="D52" t="e">
            <v>#N/A</v>
          </cell>
          <cell r="E52" t="e">
            <v>#N/A</v>
          </cell>
          <cell r="F52" t="e">
            <v>#N/A</v>
          </cell>
          <cell r="G52">
            <v>1250037</v>
          </cell>
          <cell r="H52" t="e">
            <v>#N/A</v>
          </cell>
          <cell r="I52" t="e">
            <v>#N/A</v>
          </cell>
          <cell r="K52" t="str">
            <v>Ber</v>
          </cell>
          <cell r="L52">
            <v>0</v>
          </cell>
          <cell r="M52">
            <v>0</v>
          </cell>
          <cell r="N52">
            <v>3005506.08572488</v>
          </cell>
          <cell r="O52">
            <v>-3005506.08572488</v>
          </cell>
          <cell r="P52">
            <v>0</v>
          </cell>
          <cell r="R52" t="str">
            <v>0%</v>
          </cell>
          <cell r="T52" t="str">
            <v>v</v>
          </cell>
          <cell r="U52">
            <v>3005506.08572488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AA52">
            <v>3005506.08572488</v>
          </cell>
          <cell r="AB52">
            <v>0</v>
          </cell>
          <cell r="AC52">
            <v>0</v>
          </cell>
          <cell r="AD52">
            <v>0</v>
          </cell>
          <cell r="AF52">
            <v>-2000004</v>
          </cell>
          <cell r="AG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</row>
        <row r="53">
          <cell r="A53" t="str">
            <v>Condon</v>
          </cell>
          <cell r="B53">
            <v>150</v>
          </cell>
          <cell r="C53" t="str">
            <v>Bldg 2 Maint Allendale</v>
          </cell>
          <cell r="G53">
            <v>337018</v>
          </cell>
          <cell r="J53">
            <v>749437</v>
          </cell>
          <cell r="K53" t="str">
            <v>Ber</v>
          </cell>
          <cell r="L53">
            <v>674036</v>
          </cell>
          <cell r="M53">
            <v>808843.2</v>
          </cell>
          <cell r="N53">
            <v>920363</v>
          </cell>
          <cell r="O53">
            <v>-111519.80000000005</v>
          </cell>
          <cell r="P53">
            <v>674036</v>
          </cell>
          <cell r="Q53" t="str">
            <v>YTD Annual</v>
          </cell>
          <cell r="R53" t="str">
            <v>0%</v>
          </cell>
          <cell r="S53">
            <v>0.2</v>
          </cell>
          <cell r="T53" t="str">
            <v>v</v>
          </cell>
          <cell r="U53">
            <v>920363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AA53">
            <v>920363</v>
          </cell>
          <cell r="AB53">
            <v>0</v>
          </cell>
          <cell r="AC53">
            <v>0</v>
          </cell>
          <cell r="AD53">
            <v>0</v>
          </cell>
          <cell r="AF53">
            <v>0</v>
          </cell>
          <cell r="AG53">
            <v>-920363.00001409999</v>
          </cell>
          <cell r="AI53">
            <v>-920363.00001409999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</row>
        <row r="54">
          <cell r="A54" t="str">
            <v>Condon</v>
          </cell>
          <cell r="B54">
            <v>151</v>
          </cell>
          <cell r="C54" t="str">
            <v>Bldg 59 Maint Allendale</v>
          </cell>
          <cell r="G54">
            <v>1038371</v>
          </cell>
          <cell r="J54">
            <v>2937812</v>
          </cell>
          <cell r="K54" t="str">
            <v>Ber</v>
          </cell>
          <cell r="L54">
            <v>2076742</v>
          </cell>
          <cell r="M54">
            <v>2492090.4</v>
          </cell>
          <cell r="N54">
            <v>2492865</v>
          </cell>
          <cell r="O54">
            <v>-774.60000000009313</v>
          </cell>
          <cell r="P54">
            <v>2076742</v>
          </cell>
          <cell r="Q54" t="str">
            <v>YTD Annual</v>
          </cell>
          <cell r="R54" t="str">
            <v>0%</v>
          </cell>
          <cell r="S54">
            <v>0.2</v>
          </cell>
          <cell r="T54" t="str">
            <v>v</v>
          </cell>
          <cell r="U54">
            <v>2492865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AA54">
            <v>2492865</v>
          </cell>
          <cell r="AB54">
            <v>0</v>
          </cell>
          <cell r="AC54">
            <v>0</v>
          </cell>
          <cell r="AD54">
            <v>0</v>
          </cell>
          <cell r="AF54">
            <v>0</v>
          </cell>
          <cell r="AG54">
            <v>-2492864.999543</v>
          </cell>
          <cell r="AI54">
            <v>-2492864.999543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</row>
        <row r="55">
          <cell r="A55" t="str">
            <v>Condon</v>
          </cell>
          <cell r="B55">
            <v>152</v>
          </cell>
          <cell r="C55" t="str">
            <v>Bldg 6 Maint Allendale</v>
          </cell>
          <cell r="G55">
            <v>444044</v>
          </cell>
          <cell r="J55">
            <v>1348766</v>
          </cell>
          <cell r="K55" t="str">
            <v>Ber</v>
          </cell>
          <cell r="L55">
            <v>888088</v>
          </cell>
          <cell r="M55">
            <v>1065705.5999999999</v>
          </cell>
          <cell r="N55">
            <v>1149798</v>
          </cell>
          <cell r="O55">
            <v>-84092.40000000014</v>
          </cell>
          <cell r="P55">
            <v>888088</v>
          </cell>
          <cell r="Q55" t="str">
            <v>YTD Annual</v>
          </cell>
          <cell r="R55" t="str">
            <v>0%</v>
          </cell>
          <cell r="S55">
            <v>0.2</v>
          </cell>
          <cell r="T55" t="str">
            <v>v</v>
          </cell>
          <cell r="U55">
            <v>1149798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AA55">
            <v>1149798</v>
          </cell>
          <cell r="AB55">
            <v>0</v>
          </cell>
          <cell r="AC55">
            <v>0</v>
          </cell>
          <cell r="AD55">
            <v>0</v>
          </cell>
          <cell r="AF55">
            <v>0</v>
          </cell>
          <cell r="AG55">
            <v>-1149797.9998739001</v>
          </cell>
          <cell r="AI55">
            <v>-1149797.9998739001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</row>
        <row r="56">
          <cell r="A56" t="str">
            <v>Condon</v>
          </cell>
          <cell r="B56">
            <v>153</v>
          </cell>
          <cell r="C56" t="str">
            <v>Mahwah Maintenance</v>
          </cell>
          <cell r="G56">
            <v>4396788</v>
          </cell>
          <cell r="J56">
            <v>7561503</v>
          </cell>
          <cell r="K56" t="str">
            <v>Ber</v>
          </cell>
          <cell r="L56">
            <v>8793576</v>
          </cell>
          <cell r="M56">
            <v>10552291.199999999</v>
          </cell>
          <cell r="N56">
            <v>15257390.521075699</v>
          </cell>
          <cell r="O56">
            <v>-4705099.3210757002</v>
          </cell>
          <cell r="P56">
            <v>8793576</v>
          </cell>
          <cell r="Q56" t="str">
            <v>YTD Annual</v>
          </cell>
          <cell r="R56" t="str">
            <v>0%</v>
          </cell>
          <cell r="S56">
            <v>0.2</v>
          </cell>
          <cell r="T56" t="str">
            <v>v</v>
          </cell>
          <cell r="U56">
            <v>15257390.521075699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AA56">
            <v>15257390.521075699</v>
          </cell>
          <cell r="AB56">
            <v>0</v>
          </cell>
          <cell r="AC56">
            <v>0</v>
          </cell>
          <cell r="AD56">
            <v>0</v>
          </cell>
          <cell r="AF56">
            <v>0</v>
          </cell>
          <cell r="AG56">
            <v>-15257390.520878</v>
          </cell>
          <cell r="AI56">
            <v>-15257390.520878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</row>
        <row r="57">
          <cell r="A57" t="str">
            <v>Condon</v>
          </cell>
          <cell r="B57">
            <v>154</v>
          </cell>
          <cell r="C57" t="str">
            <v>Non-Facilities</v>
          </cell>
          <cell r="G57">
            <v>295027</v>
          </cell>
          <cell r="K57" t="str">
            <v>Ber</v>
          </cell>
          <cell r="L57">
            <v>590054</v>
          </cell>
          <cell r="M57">
            <v>708064.79999999993</v>
          </cell>
          <cell r="N57">
            <v>5686839.6762499996</v>
          </cell>
          <cell r="O57">
            <v>-4978774.8762499997</v>
          </cell>
          <cell r="P57">
            <v>590054</v>
          </cell>
          <cell r="Q57" t="str">
            <v>YTD Annual</v>
          </cell>
          <cell r="R57" t="str">
            <v>0%</v>
          </cell>
          <cell r="S57">
            <v>0.2</v>
          </cell>
          <cell r="T57" t="str">
            <v>v</v>
          </cell>
          <cell r="U57">
            <v>5686839.6762499996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AA57">
            <v>5686839.6762499996</v>
          </cell>
          <cell r="AB57">
            <v>0</v>
          </cell>
          <cell r="AC57">
            <v>0</v>
          </cell>
          <cell r="AD57">
            <v>0</v>
          </cell>
          <cell r="AF57">
            <v>0</v>
          </cell>
          <cell r="AG57">
            <v>-2843415.6769000599</v>
          </cell>
          <cell r="AI57">
            <v>-2843415.6769000599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</row>
        <row r="58">
          <cell r="A58" t="str">
            <v>Condon</v>
          </cell>
          <cell r="B58">
            <v>318</v>
          </cell>
          <cell r="C58" t="str">
            <v>Office Services</v>
          </cell>
          <cell r="D58">
            <v>509720</v>
          </cell>
          <cell r="E58">
            <v>394263</v>
          </cell>
          <cell r="F58">
            <v>-115457</v>
          </cell>
          <cell r="G58">
            <v>4244083</v>
          </cell>
          <cell r="H58">
            <v>2373785</v>
          </cell>
          <cell r="I58">
            <v>-1870298</v>
          </cell>
          <cell r="J58">
            <v>6188334</v>
          </cell>
          <cell r="K58" t="str">
            <v>Ber</v>
          </cell>
          <cell r="L58">
            <v>8488166</v>
          </cell>
          <cell r="M58">
            <v>8912574.3000000007</v>
          </cell>
          <cell r="N58">
            <v>13892301.3174222</v>
          </cell>
          <cell r="O58">
            <v>-4979727.0174221992</v>
          </cell>
          <cell r="P58">
            <v>8488166</v>
          </cell>
          <cell r="Q58" t="str">
            <v>YTD Annual</v>
          </cell>
          <cell r="R58" t="str">
            <v>+5%</v>
          </cell>
          <cell r="T58" t="str">
            <v>g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13892301.3174222</v>
          </cell>
          <cell r="AA58">
            <v>13892301.3174222</v>
          </cell>
          <cell r="AB58">
            <v>0</v>
          </cell>
          <cell r="AD58">
            <v>0</v>
          </cell>
          <cell r="AF58">
            <v>0</v>
          </cell>
          <cell r="AG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</row>
        <row r="59">
          <cell r="A59" t="str">
            <v>Condon</v>
          </cell>
          <cell r="B59" t="str">
            <v>Abs-A</v>
          </cell>
          <cell r="C59" t="str">
            <v>Allendale-Absorption</v>
          </cell>
          <cell r="D59">
            <v>-4003977</v>
          </cell>
          <cell r="E59">
            <v>-4224786</v>
          </cell>
          <cell r="F59">
            <v>-220809</v>
          </cell>
          <cell r="G59">
            <v>-30031299</v>
          </cell>
          <cell r="H59">
            <v>-25448563</v>
          </cell>
          <cell r="I59">
            <v>4582736</v>
          </cell>
          <cell r="J59">
            <v>-37800515</v>
          </cell>
          <cell r="K59" t="str">
            <v>Ber</v>
          </cell>
          <cell r="L59">
            <v>-60062598</v>
          </cell>
          <cell r="M59">
            <v>-75078247.5</v>
          </cell>
          <cell r="N59">
            <v>-61524862.955097497</v>
          </cell>
          <cell r="O59">
            <v>-13553384.544902503</v>
          </cell>
          <cell r="P59">
            <v>-60062598</v>
          </cell>
          <cell r="Q59" t="str">
            <v>YTD Annual</v>
          </cell>
          <cell r="R59" t="str">
            <v>0%</v>
          </cell>
          <cell r="S59">
            <v>0.25</v>
          </cell>
          <cell r="T59" t="str">
            <v>v</v>
          </cell>
          <cell r="U59">
            <v>-61524862.955097497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AA59">
            <v>-61524862.955097497</v>
          </cell>
          <cell r="AB59">
            <v>0</v>
          </cell>
          <cell r="AD59">
            <v>0</v>
          </cell>
          <cell r="AF59">
            <v>0</v>
          </cell>
          <cell r="AG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</row>
        <row r="60">
          <cell r="A60" t="str">
            <v>Condon</v>
          </cell>
          <cell r="B60" t="str">
            <v>PPV</v>
          </cell>
          <cell r="C60" t="str">
            <v>PPV addback per PRMS</v>
          </cell>
          <cell r="D60" t="e">
            <v>#N/A</v>
          </cell>
          <cell r="E60" t="e">
            <v>#N/A</v>
          </cell>
          <cell r="F60" t="e">
            <v>#N/A</v>
          </cell>
          <cell r="G60">
            <v>-1449090</v>
          </cell>
          <cell r="H60" t="e">
            <v>#N/A</v>
          </cell>
          <cell r="I60" t="e">
            <v>#N/A</v>
          </cell>
          <cell r="K60" t="str">
            <v>Ber</v>
          </cell>
          <cell r="L60">
            <v>-2898180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 t="str">
            <v>0%</v>
          </cell>
          <cell r="S60">
            <v>0</v>
          </cell>
          <cell r="T60" t="str">
            <v>v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F60">
            <v>0</v>
          </cell>
          <cell r="AG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</row>
        <row r="61">
          <cell r="A61" t="str">
            <v>Condon Total</v>
          </cell>
          <cell r="D61" t="e">
            <v>#N/A</v>
          </cell>
          <cell r="E61" t="e">
            <v>#N/A</v>
          </cell>
          <cell r="F61" t="e">
            <v>#N/A</v>
          </cell>
          <cell r="G61">
            <v>5043503</v>
          </cell>
          <cell r="H61" t="e">
            <v>#N/A</v>
          </cell>
          <cell r="I61" t="e">
            <v>#N/A</v>
          </cell>
          <cell r="J61">
            <v>23690573</v>
          </cell>
          <cell r="L61">
            <v>7504932</v>
          </cell>
          <cell r="M61">
            <v>8207379.599999994</v>
          </cell>
          <cell r="N61">
            <v>26525057.806389734</v>
          </cell>
          <cell r="O61">
            <v>-18317678.206389744</v>
          </cell>
          <cell r="U61">
            <v>12632756.488967538</v>
          </cell>
          <cell r="V61">
            <v>0</v>
          </cell>
          <cell r="W61">
            <v>0</v>
          </cell>
          <cell r="X61">
            <v>0</v>
          </cell>
          <cell r="Y61">
            <v>13892301.3174222</v>
          </cell>
          <cell r="AA61">
            <v>26525057.806389734</v>
          </cell>
          <cell r="AB61">
            <v>0</v>
          </cell>
          <cell r="AC61">
            <v>-1449090</v>
          </cell>
          <cell r="AD61">
            <v>0</v>
          </cell>
          <cell r="AF61">
            <v>-60224105.955097497</v>
          </cell>
          <cell r="AG61">
            <v>-2385413.7464330653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</row>
        <row r="62">
          <cell r="A62" t="str">
            <v>Czajkowski</v>
          </cell>
          <cell r="B62">
            <v>200</v>
          </cell>
          <cell r="C62" t="str">
            <v>Corporate Ops</v>
          </cell>
          <cell r="D62">
            <v>-43198</v>
          </cell>
          <cell r="E62">
            <v>-34847</v>
          </cell>
          <cell r="F62">
            <v>8351</v>
          </cell>
          <cell r="G62">
            <v>-188749</v>
          </cell>
          <cell r="H62">
            <v>-210750</v>
          </cell>
          <cell r="I62">
            <v>-22001</v>
          </cell>
          <cell r="K62" t="str">
            <v>Ber</v>
          </cell>
          <cell r="L62">
            <v>-377498</v>
          </cell>
          <cell r="M62">
            <v>-226498.8</v>
          </cell>
          <cell r="N62">
            <v>3.33333333333333E-4</v>
          </cell>
          <cell r="O62">
            <v>-226498.80033333332</v>
          </cell>
          <cell r="P62">
            <v>-377498</v>
          </cell>
          <cell r="Q62" t="str">
            <v>YTD Annual</v>
          </cell>
          <cell r="R62" t="str">
            <v>0%</v>
          </cell>
          <cell r="S62">
            <v>-0.4</v>
          </cell>
          <cell r="T62" t="str">
            <v>v</v>
          </cell>
          <cell r="U62">
            <v>3.33333333333333E-4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AA62">
            <v>3.33333333333333E-4</v>
          </cell>
          <cell r="AB62">
            <v>0</v>
          </cell>
          <cell r="AD62">
            <v>0</v>
          </cell>
          <cell r="AF62">
            <v>0</v>
          </cell>
          <cell r="AG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</row>
        <row r="63">
          <cell r="A63" t="str">
            <v>Czajkowski</v>
          </cell>
          <cell r="B63">
            <v>206</v>
          </cell>
          <cell r="C63" t="str">
            <v>Plastics-Ruth</v>
          </cell>
          <cell r="D63">
            <v>247573</v>
          </cell>
          <cell r="E63">
            <v>283560</v>
          </cell>
          <cell r="F63">
            <v>35987</v>
          </cell>
          <cell r="G63">
            <v>1925043</v>
          </cell>
          <cell r="H63">
            <v>1705928</v>
          </cell>
          <cell r="I63">
            <v>-219115</v>
          </cell>
          <cell r="J63">
            <v>3416994</v>
          </cell>
          <cell r="K63" t="str">
            <v>Ber</v>
          </cell>
          <cell r="L63">
            <v>3850086</v>
          </cell>
          <cell r="M63">
            <v>2310051.6</v>
          </cell>
          <cell r="N63">
            <v>724656.94862842897</v>
          </cell>
          <cell r="O63">
            <v>1585394.6513715712</v>
          </cell>
          <cell r="P63">
            <v>3850086</v>
          </cell>
          <cell r="Q63" t="str">
            <v>YTD Annual</v>
          </cell>
          <cell r="R63" t="str">
            <v>0%</v>
          </cell>
          <cell r="S63">
            <v>-0.4</v>
          </cell>
          <cell r="T63" t="str">
            <v>v</v>
          </cell>
          <cell r="U63">
            <v>724656.94862842897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AA63">
            <v>724656.94862842897</v>
          </cell>
          <cell r="AB63">
            <v>0</v>
          </cell>
          <cell r="AC63">
            <v>-154151</v>
          </cell>
          <cell r="AD63">
            <v>0</v>
          </cell>
          <cell r="AF63">
            <v>-659281</v>
          </cell>
          <cell r="AG63">
            <v>1562767.980216</v>
          </cell>
          <cell r="AI63">
            <v>1562767.980216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</row>
        <row r="64">
          <cell r="A64" t="str">
            <v>Czajkowski</v>
          </cell>
          <cell r="B64">
            <v>210</v>
          </cell>
          <cell r="C64" t="str">
            <v>Femoral Knees-Ruth</v>
          </cell>
          <cell r="D64">
            <v>424446</v>
          </cell>
          <cell r="E64">
            <v>349813</v>
          </cell>
          <cell r="F64">
            <v>-74633</v>
          </cell>
          <cell r="G64">
            <v>3259494</v>
          </cell>
          <cell r="H64">
            <v>2105259</v>
          </cell>
          <cell r="I64">
            <v>-1154235</v>
          </cell>
          <cell r="J64">
            <v>4656269</v>
          </cell>
          <cell r="K64" t="str">
            <v>Ber</v>
          </cell>
          <cell r="L64">
            <v>6518988</v>
          </cell>
          <cell r="M64">
            <v>3911392.8</v>
          </cell>
          <cell r="N64">
            <v>2946404.0232782802</v>
          </cell>
          <cell r="O64">
            <v>964988.77672171965</v>
          </cell>
          <cell r="P64">
            <v>6518988</v>
          </cell>
          <cell r="Q64" t="str">
            <v>YTD Annual</v>
          </cell>
          <cell r="R64" t="str">
            <v>0%</v>
          </cell>
          <cell r="S64">
            <v>-0.4</v>
          </cell>
          <cell r="T64" t="str">
            <v>v</v>
          </cell>
          <cell r="U64">
            <v>2946404.0232782802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AA64">
            <v>2946404.0232782802</v>
          </cell>
          <cell r="AB64">
            <v>0</v>
          </cell>
          <cell r="AC64">
            <v>7569</v>
          </cell>
          <cell r="AD64">
            <v>0</v>
          </cell>
          <cell r="AF64">
            <v>-4176940</v>
          </cell>
          <cell r="AG64">
            <v>1339716.8764200001</v>
          </cell>
          <cell r="AI64">
            <v>1339716.8764200001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</row>
        <row r="65">
          <cell r="A65" t="str">
            <v>Czajkowski</v>
          </cell>
          <cell r="B65">
            <v>211</v>
          </cell>
          <cell r="C65" t="str">
            <v>Tibial Knees-Ruth</v>
          </cell>
          <cell r="D65">
            <v>303447</v>
          </cell>
          <cell r="E65">
            <v>279383</v>
          </cell>
          <cell r="F65">
            <v>-24064</v>
          </cell>
          <cell r="G65">
            <v>1843225</v>
          </cell>
          <cell r="H65">
            <v>1683428</v>
          </cell>
          <cell r="I65">
            <v>-159797</v>
          </cell>
          <cell r="J65">
            <v>3672621</v>
          </cell>
          <cell r="K65" t="str">
            <v>Ber</v>
          </cell>
          <cell r="L65">
            <v>3686450</v>
          </cell>
          <cell r="M65">
            <v>2211870</v>
          </cell>
          <cell r="N65">
            <v>2808508.3277584799</v>
          </cell>
          <cell r="O65">
            <v>-596638.32775847986</v>
          </cell>
          <cell r="P65">
            <v>3686450</v>
          </cell>
          <cell r="Q65" t="str">
            <v>YTD Annual</v>
          </cell>
          <cell r="R65" t="str">
            <v>0%</v>
          </cell>
          <cell r="S65">
            <v>-0.4</v>
          </cell>
          <cell r="T65" t="str">
            <v>v</v>
          </cell>
          <cell r="U65">
            <v>2808508.3277584799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AA65">
            <v>2808508.3277584799</v>
          </cell>
          <cell r="AB65">
            <v>0</v>
          </cell>
          <cell r="AC65">
            <v>23873</v>
          </cell>
          <cell r="AD65">
            <v>0</v>
          </cell>
          <cell r="AF65">
            <v>-2895135</v>
          </cell>
          <cell r="AG65">
            <v>1231313.2775999999</v>
          </cell>
          <cell r="AI65">
            <v>1231313.2775999999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</row>
        <row r="66">
          <cell r="A66" t="str">
            <v>Czajkowski</v>
          </cell>
          <cell r="B66">
            <v>215</v>
          </cell>
          <cell r="C66" t="str">
            <v>Knee Instruments-Ruth</v>
          </cell>
          <cell r="D66">
            <v>497046</v>
          </cell>
          <cell r="E66">
            <v>526647</v>
          </cell>
          <cell r="F66">
            <v>29601</v>
          </cell>
          <cell r="G66">
            <v>2842415</v>
          </cell>
          <cell r="H66">
            <v>3167307</v>
          </cell>
          <cell r="I66">
            <v>324892</v>
          </cell>
          <cell r="J66">
            <v>6717055</v>
          </cell>
          <cell r="K66" t="str">
            <v>Ber</v>
          </cell>
          <cell r="L66">
            <v>5684830</v>
          </cell>
          <cell r="M66">
            <v>3410898</v>
          </cell>
          <cell r="N66">
            <v>5121625.9126232397</v>
          </cell>
          <cell r="O66">
            <v>-1710727.9126232397</v>
          </cell>
          <cell r="P66">
            <v>5684830</v>
          </cell>
          <cell r="Q66" t="str">
            <v>YTD Annual</v>
          </cell>
          <cell r="R66" t="str">
            <v>0%</v>
          </cell>
          <cell r="S66">
            <v>-0.4</v>
          </cell>
          <cell r="T66" t="str">
            <v>v</v>
          </cell>
          <cell r="U66">
            <v>5121625.9126232397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AA66">
            <v>5121625.9126232397</v>
          </cell>
          <cell r="AB66">
            <v>0</v>
          </cell>
          <cell r="AC66">
            <v>79637</v>
          </cell>
          <cell r="AD66">
            <v>0</v>
          </cell>
          <cell r="AF66">
            <v>-11176419</v>
          </cell>
          <cell r="AG66">
            <v>2017629.805896</v>
          </cell>
          <cell r="AI66">
            <v>2017629.805896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</row>
        <row r="67">
          <cell r="A67" t="str">
            <v>Czajkowski</v>
          </cell>
          <cell r="B67">
            <v>221</v>
          </cell>
          <cell r="C67" t="str">
            <v>Hip Stems-Ruth</v>
          </cell>
          <cell r="D67">
            <v>494129</v>
          </cell>
          <cell r="E67">
            <v>381366</v>
          </cell>
          <cell r="F67">
            <v>-112763</v>
          </cell>
          <cell r="G67">
            <v>1756149</v>
          </cell>
          <cell r="H67">
            <v>2295003</v>
          </cell>
          <cell r="I67">
            <v>538854</v>
          </cell>
          <cell r="J67">
            <v>4010906</v>
          </cell>
          <cell r="K67" t="str">
            <v>Ber</v>
          </cell>
          <cell r="L67">
            <v>3512298</v>
          </cell>
          <cell r="M67">
            <v>2107378.7999999998</v>
          </cell>
          <cell r="N67">
            <v>2930755.6308669499</v>
          </cell>
          <cell r="O67">
            <v>-823376.8308669501</v>
          </cell>
          <cell r="P67">
            <v>3512298</v>
          </cell>
          <cell r="Q67" t="str">
            <v>YTD Annual</v>
          </cell>
          <cell r="R67" t="str">
            <v>0%</v>
          </cell>
          <cell r="S67">
            <v>-0.4</v>
          </cell>
          <cell r="T67" t="str">
            <v>v</v>
          </cell>
          <cell r="U67">
            <v>2930755.6308669499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AA67">
            <v>2930755.6308669499</v>
          </cell>
          <cell r="AB67">
            <v>0</v>
          </cell>
          <cell r="AC67">
            <v>242830</v>
          </cell>
          <cell r="AD67">
            <v>0</v>
          </cell>
          <cell r="AF67">
            <v>-2822436</v>
          </cell>
          <cell r="AG67">
            <v>1197801.94698</v>
          </cell>
          <cell r="AI67">
            <v>1197801.94698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</row>
        <row r="68">
          <cell r="A68" t="str">
            <v>Czajkowski</v>
          </cell>
          <cell r="B68">
            <v>222</v>
          </cell>
          <cell r="C68" t="str">
            <v>Caps/Endo-Ruth</v>
          </cell>
          <cell r="D68">
            <v>156344</v>
          </cell>
          <cell r="E68">
            <v>208294</v>
          </cell>
          <cell r="F68">
            <v>51950</v>
          </cell>
          <cell r="G68">
            <v>1709716</v>
          </cell>
          <cell r="H68">
            <v>1252344</v>
          </cell>
          <cell r="I68">
            <v>-457372</v>
          </cell>
          <cell r="J68">
            <v>3208719</v>
          </cell>
          <cell r="K68" t="str">
            <v>Ber</v>
          </cell>
          <cell r="L68">
            <v>3419432</v>
          </cell>
          <cell r="M68">
            <v>2051659.2</v>
          </cell>
          <cell r="N68">
            <v>429260.57706057199</v>
          </cell>
          <cell r="O68">
            <v>1622398.6229394278</v>
          </cell>
          <cell r="P68">
            <v>3419432</v>
          </cell>
          <cell r="Q68" t="str">
            <v>YTD Annual</v>
          </cell>
          <cell r="R68" t="str">
            <v>0%</v>
          </cell>
          <cell r="S68">
            <v>-0.4</v>
          </cell>
          <cell r="T68" t="str">
            <v>v</v>
          </cell>
          <cell r="U68">
            <v>429260.57706057199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AA68">
            <v>429260.57706057199</v>
          </cell>
          <cell r="AB68">
            <v>0</v>
          </cell>
          <cell r="AC68">
            <v>22356</v>
          </cell>
          <cell r="AD68">
            <v>0</v>
          </cell>
          <cell r="AF68">
            <v>-1010399</v>
          </cell>
          <cell r="AG68">
            <v>1118202.19386</v>
          </cell>
          <cell r="AI68">
            <v>1118202.19386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</row>
        <row r="69">
          <cell r="A69" t="str">
            <v>Czajkowski</v>
          </cell>
          <cell r="B69">
            <v>223</v>
          </cell>
          <cell r="C69" t="str">
            <v>Cups/Customs-Ruth</v>
          </cell>
          <cell r="D69">
            <v>343862</v>
          </cell>
          <cell r="E69">
            <v>256623</v>
          </cell>
          <cell r="F69">
            <v>-87239</v>
          </cell>
          <cell r="G69">
            <v>2323916</v>
          </cell>
          <cell r="H69">
            <v>1545108</v>
          </cell>
          <cell r="I69">
            <v>-778808</v>
          </cell>
          <cell r="J69">
            <v>3806069</v>
          </cell>
          <cell r="K69" t="str">
            <v>Ber</v>
          </cell>
          <cell r="L69">
            <v>4647832</v>
          </cell>
          <cell r="M69">
            <v>2788699.1999999997</v>
          </cell>
          <cell r="N69">
            <v>2069303.7618285699</v>
          </cell>
          <cell r="O69">
            <v>719395.43817142979</v>
          </cell>
          <cell r="P69">
            <v>4647832</v>
          </cell>
          <cell r="Q69" t="str">
            <v>YTD Annual</v>
          </cell>
          <cell r="R69" t="str">
            <v>0%</v>
          </cell>
          <cell r="S69">
            <v>-0.4</v>
          </cell>
          <cell r="T69" t="str">
            <v>v</v>
          </cell>
          <cell r="U69">
            <v>2069303.7618285699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AA69">
            <v>2069303.7618285699</v>
          </cell>
          <cell r="AB69">
            <v>0</v>
          </cell>
          <cell r="AC69">
            <v>-54783</v>
          </cell>
          <cell r="AD69">
            <v>0</v>
          </cell>
          <cell r="AF69">
            <v>-2389221</v>
          </cell>
          <cell r="AG69">
            <v>1356528.53874</v>
          </cell>
          <cell r="AI69">
            <v>1356528.53874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</row>
        <row r="70">
          <cell r="A70" t="str">
            <v>Czajkowski</v>
          </cell>
          <cell r="B70">
            <v>224</v>
          </cell>
          <cell r="C70" t="str">
            <v>Customs</v>
          </cell>
          <cell r="D70" t="e">
            <v>#N/A</v>
          </cell>
          <cell r="E70" t="e">
            <v>#N/A</v>
          </cell>
          <cell r="F70" t="e">
            <v>#N/A</v>
          </cell>
          <cell r="G70">
            <v>2269133</v>
          </cell>
          <cell r="H70" t="e">
            <v>#N/A</v>
          </cell>
          <cell r="I70" t="e">
            <v>#N/A</v>
          </cell>
          <cell r="J70">
            <v>0</v>
          </cell>
          <cell r="K70" t="str">
            <v>Ber</v>
          </cell>
          <cell r="L70">
            <v>0</v>
          </cell>
          <cell r="M70">
            <v>0</v>
          </cell>
          <cell r="N70">
            <v>53157.142857142797</v>
          </cell>
          <cell r="O70">
            <v>-53157.142857142797</v>
          </cell>
          <cell r="P70">
            <v>0</v>
          </cell>
          <cell r="R70" t="str">
            <v>0%</v>
          </cell>
          <cell r="S70">
            <v>0</v>
          </cell>
          <cell r="T70" t="str">
            <v>v</v>
          </cell>
          <cell r="U70">
            <v>53157.142857142797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AA70">
            <v>53157.142857142797</v>
          </cell>
          <cell r="AB70">
            <v>0</v>
          </cell>
          <cell r="AC70">
            <v>0</v>
          </cell>
          <cell r="AD70">
            <v>0</v>
          </cell>
          <cell r="AF70">
            <v>0</v>
          </cell>
          <cell r="AG70">
            <v>21634.033083959999</v>
          </cell>
          <cell r="AI70">
            <v>21634.033083959999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</row>
        <row r="71">
          <cell r="A71" t="str">
            <v>Czajkowski</v>
          </cell>
          <cell r="B71">
            <v>225</v>
          </cell>
          <cell r="C71" t="str">
            <v>Hip Instruments</v>
          </cell>
          <cell r="D71">
            <v>161</v>
          </cell>
          <cell r="E71" t="e">
            <v>#REF!</v>
          </cell>
          <cell r="F71" t="e">
            <v>#REF!</v>
          </cell>
          <cell r="G71">
            <v>32467</v>
          </cell>
          <cell r="H71" t="e">
            <v>#REF!</v>
          </cell>
          <cell r="I71" t="e">
            <v>#REF!</v>
          </cell>
          <cell r="K71" t="str">
            <v>Ber</v>
          </cell>
          <cell r="L71">
            <v>64934</v>
          </cell>
          <cell r="M71">
            <v>38960.400000000001</v>
          </cell>
          <cell r="N71">
            <v>1509.48</v>
          </cell>
          <cell r="O71">
            <v>37450.92</v>
          </cell>
          <cell r="P71">
            <v>64934</v>
          </cell>
          <cell r="Q71" t="str">
            <v>YTD Annual</v>
          </cell>
          <cell r="R71" t="str">
            <v>0%</v>
          </cell>
          <cell r="S71">
            <v>-0.4</v>
          </cell>
          <cell r="T71" t="str">
            <v>v</v>
          </cell>
          <cell r="U71">
            <v>1509.48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AA71">
            <v>1509.48</v>
          </cell>
          <cell r="AB71">
            <v>0</v>
          </cell>
          <cell r="AC71">
            <v>-1389</v>
          </cell>
          <cell r="AD71">
            <v>0</v>
          </cell>
          <cell r="AF71">
            <v>0</v>
          </cell>
          <cell r="AG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</row>
        <row r="72">
          <cell r="A72" t="str">
            <v>Czajkowski</v>
          </cell>
          <cell r="B72">
            <v>241</v>
          </cell>
          <cell r="C72" t="str">
            <v>Trauma-Ruth</v>
          </cell>
          <cell r="D72">
            <v>204175</v>
          </cell>
          <cell r="E72">
            <v>211775</v>
          </cell>
          <cell r="F72">
            <v>7600</v>
          </cell>
          <cell r="G72">
            <v>1372421</v>
          </cell>
          <cell r="H72">
            <v>1271434</v>
          </cell>
          <cell r="I72">
            <v>-100987</v>
          </cell>
          <cell r="J72">
            <v>1655516</v>
          </cell>
          <cell r="K72" t="str">
            <v>Ber</v>
          </cell>
          <cell r="L72">
            <v>2744842</v>
          </cell>
          <cell r="M72">
            <v>1646905.2</v>
          </cell>
          <cell r="N72">
            <v>541258.16143771401</v>
          </cell>
          <cell r="O72">
            <v>1105647.0385622859</v>
          </cell>
          <cell r="P72">
            <v>2744842</v>
          </cell>
          <cell r="Q72" t="str">
            <v>YTD Annual</v>
          </cell>
          <cell r="R72" t="str">
            <v>0%</v>
          </cell>
          <cell r="S72">
            <v>-0.4</v>
          </cell>
          <cell r="T72" t="str">
            <v>v</v>
          </cell>
          <cell r="U72">
            <v>541258.16143771401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AA72">
            <v>541258.16143771401</v>
          </cell>
          <cell r="AB72">
            <v>0</v>
          </cell>
          <cell r="AC72">
            <v>45443</v>
          </cell>
          <cell r="AD72">
            <v>0</v>
          </cell>
          <cell r="AF72">
            <v>-157450</v>
          </cell>
          <cell r="AG72">
            <v>1213616.4042839999</v>
          </cell>
          <cell r="AI72">
            <v>1213616.4042839999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</row>
        <row r="73">
          <cell r="A73" t="str">
            <v>Czajkowski</v>
          </cell>
          <cell r="B73">
            <v>242</v>
          </cell>
          <cell r="C73" t="str">
            <v>Trauma Instruments-Ruth</v>
          </cell>
          <cell r="D73" t="e">
            <v>#REF!</v>
          </cell>
          <cell r="E73" t="e">
            <v>#REF!</v>
          </cell>
          <cell r="F73" t="e">
            <v>#REF!</v>
          </cell>
          <cell r="G73">
            <v>7532</v>
          </cell>
          <cell r="H73" t="e">
            <v>#REF!</v>
          </cell>
          <cell r="I73" t="e">
            <v>#REF!</v>
          </cell>
          <cell r="K73" t="str">
            <v>Ber</v>
          </cell>
          <cell r="L73">
            <v>15064</v>
          </cell>
          <cell r="M73">
            <v>9038.4</v>
          </cell>
          <cell r="N73">
            <v>56847.937142857103</v>
          </cell>
          <cell r="O73">
            <v>-47809.537142857102</v>
          </cell>
          <cell r="P73">
            <v>15064</v>
          </cell>
          <cell r="Q73" t="str">
            <v>YTD Annual</v>
          </cell>
          <cell r="R73" t="str">
            <v>0%</v>
          </cell>
          <cell r="S73">
            <v>-0.4</v>
          </cell>
          <cell r="T73" t="str">
            <v>v</v>
          </cell>
          <cell r="U73">
            <v>56847.937142857103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AA73">
            <v>56847.937142857103</v>
          </cell>
          <cell r="AB73">
            <v>0</v>
          </cell>
          <cell r="AC73">
            <v>-5114</v>
          </cell>
          <cell r="AD73">
            <v>0</v>
          </cell>
          <cell r="AF73">
            <v>0</v>
          </cell>
          <cell r="AG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</row>
        <row r="74">
          <cell r="A74" t="str">
            <v>Czajkowski</v>
          </cell>
          <cell r="B74">
            <v>250</v>
          </cell>
          <cell r="C74" t="str">
            <v>Simplex</v>
          </cell>
          <cell r="D74" t="e">
            <v>#REF!</v>
          </cell>
          <cell r="E74" t="e">
            <v>#REF!</v>
          </cell>
          <cell r="F74" t="e">
            <v>#REF!</v>
          </cell>
          <cell r="G74">
            <v>29</v>
          </cell>
          <cell r="H74" t="e">
            <v>#REF!</v>
          </cell>
          <cell r="I74" t="e">
            <v>#REF!</v>
          </cell>
          <cell r="K74" t="str">
            <v>Ber</v>
          </cell>
          <cell r="L74">
            <v>58</v>
          </cell>
          <cell r="M74">
            <v>34.799999999999997</v>
          </cell>
          <cell r="N74">
            <v>0</v>
          </cell>
          <cell r="O74">
            <v>34.799999999999997</v>
          </cell>
          <cell r="P74">
            <v>58</v>
          </cell>
          <cell r="Q74" t="str">
            <v>YTD Annual</v>
          </cell>
          <cell r="R74" t="str">
            <v>0%</v>
          </cell>
          <cell r="S74">
            <v>-0.4</v>
          </cell>
          <cell r="T74" t="str">
            <v>v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F74">
            <v>0</v>
          </cell>
          <cell r="AG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</row>
        <row r="75">
          <cell r="A75" t="str">
            <v>Czajkowski</v>
          </cell>
          <cell r="B75">
            <v>260</v>
          </cell>
          <cell r="C75" t="str">
            <v>Foundry-Ruth</v>
          </cell>
          <cell r="D75">
            <v>526149</v>
          </cell>
          <cell r="E75">
            <v>536851</v>
          </cell>
          <cell r="F75">
            <v>10702</v>
          </cell>
          <cell r="G75">
            <v>3940513</v>
          </cell>
          <cell r="H75">
            <v>3234421</v>
          </cell>
          <cell r="I75">
            <v>-706092</v>
          </cell>
          <cell r="J75">
            <v>6348306</v>
          </cell>
          <cell r="K75" t="str">
            <v>Ber</v>
          </cell>
          <cell r="L75">
            <v>7881026</v>
          </cell>
          <cell r="M75">
            <v>4728615.5999999996</v>
          </cell>
          <cell r="N75">
            <v>2857649.162608</v>
          </cell>
          <cell r="O75">
            <v>1870966.4373919996</v>
          </cell>
          <cell r="P75">
            <v>7881026</v>
          </cell>
          <cell r="Q75" t="str">
            <v>YTD Annual</v>
          </cell>
          <cell r="R75" t="str">
            <v>0%</v>
          </cell>
          <cell r="S75">
            <v>-0.4</v>
          </cell>
          <cell r="T75" t="str">
            <v>v</v>
          </cell>
          <cell r="U75">
            <v>2857649.162608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AA75">
            <v>2857649.162608</v>
          </cell>
          <cell r="AB75">
            <v>0</v>
          </cell>
          <cell r="AC75">
            <v>-355302</v>
          </cell>
          <cell r="AD75">
            <v>0</v>
          </cell>
          <cell r="AF75">
            <v>-3496180</v>
          </cell>
          <cell r="AG75">
            <v>1590642.863376</v>
          </cell>
          <cell r="AI75">
            <v>1590642.863376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</row>
        <row r="76">
          <cell r="A76" t="str">
            <v>Czajkowski</v>
          </cell>
          <cell r="B76">
            <v>265</v>
          </cell>
          <cell r="C76" t="str">
            <v>Packaging-Ruth</v>
          </cell>
          <cell r="D76">
            <v>403883</v>
          </cell>
          <cell r="E76">
            <v>484982</v>
          </cell>
          <cell r="F76">
            <v>81099</v>
          </cell>
          <cell r="G76">
            <v>2633284</v>
          </cell>
          <cell r="H76">
            <v>2921939</v>
          </cell>
          <cell r="I76">
            <v>288655</v>
          </cell>
          <cell r="J76">
            <v>5206328</v>
          </cell>
          <cell r="K76" t="str">
            <v>Ber</v>
          </cell>
          <cell r="L76">
            <v>5266568</v>
          </cell>
          <cell r="M76">
            <v>3159940.8</v>
          </cell>
          <cell r="N76">
            <v>2408421.3707158701</v>
          </cell>
          <cell r="O76">
            <v>751519.42928412976</v>
          </cell>
          <cell r="P76">
            <v>5266568</v>
          </cell>
          <cell r="Q76" t="str">
            <v>YTD Annual</v>
          </cell>
          <cell r="R76" t="str">
            <v>0%</v>
          </cell>
          <cell r="S76">
            <v>-0.4</v>
          </cell>
          <cell r="T76" t="str">
            <v>v</v>
          </cell>
          <cell r="U76">
            <v>2408421.3707158701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AA76">
            <v>2408421.3707158701</v>
          </cell>
          <cell r="AB76">
            <v>0</v>
          </cell>
          <cell r="AC76">
            <v>128356</v>
          </cell>
          <cell r="AD76">
            <v>0</v>
          </cell>
          <cell r="AF76">
            <v>-2861761</v>
          </cell>
          <cell r="AG76">
            <v>1377366.366036</v>
          </cell>
          <cell r="AI76">
            <v>1377366.366036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</row>
        <row r="77">
          <cell r="A77" t="str">
            <v>Czajkowski</v>
          </cell>
          <cell r="B77">
            <v>272</v>
          </cell>
          <cell r="C77" t="str">
            <v>Facilities-Ruth</v>
          </cell>
          <cell r="D77">
            <v>554583</v>
          </cell>
          <cell r="E77">
            <v>683684</v>
          </cell>
          <cell r="F77">
            <v>129101</v>
          </cell>
          <cell r="G77">
            <v>3380161</v>
          </cell>
          <cell r="H77">
            <v>4102452</v>
          </cell>
          <cell r="I77">
            <v>722291</v>
          </cell>
          <cell r="J77">
            <v>7402217</v>
          </cell>
          <cell r="K77" t="str">
            <v>Ber</v>
          </cell>
          <cell r="L77">
            <v>6760322</v>
          </cell>
          <cell r="M77">
            <v>4056193.1999999997</v>
          </cell>
          <cell r="N77">
            <v>3394064.8759555598</v>
          </cell>
          <cell r="O77">
            <v>662128.32404443994</v>
          </cell>
          <cell r="P77">
            <v>6760322</v>
          </cell>
          <cell r="Q77" t="str">
            <v>YTD Annual</v>
          </cell>
          <cell r="R77" t="str">
            <v>0%</v>
          </cell>
          <cell r="S77">
            <v>-0.4</v>
          </cell>
          <cell r="T77" t="str">
            <v>v</v>
          </cell>
          <cell r="U77">
            <v>3394064.8759555598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AA77">
            <v>3394064.8759555598</v>
          </cell>
          <cell r="AB77">
            <v>0</v>
          </cell>
          <cell r="AC77">
            <v>0</v>
          </cell>
          <cell r="AD77">
            <v>0</v>
          </cell>
          <cell r="AF77">
            <v>0</v>
          </cell>
          <cell r="AG77">
            <v>-3394064.8759698002</v>
          </cell>
          <cell r="AI77">
            <v>-3394064.8759698002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</row>
        <row r="78">
          <cell r="A78" t="str">
            <v>Czajkowski</v>
          </cell>
          <cell r="B78">
            <v>273</v>
          </cell>
          <cell r="C78" t="str">
            <v>Cafeteria-Ruth</v>
          </cell>
          <cell r="D78">
            <v>-153</v>
          </cell>
          <cell r="E78" t="e">
            <v>#REF!</v>
          </cell>
          <cell r="F78" t="e">
            <v>#REF!</v>
          </cell>
          <cell r="G78">
            <v>531</v>
          </cell>
          <cell r="H78" t="e">
            <v>#REF!</v>
          </cell>
          <cell r="I78" t="e">
            <v>#REF!</v>
          </cell>
          <cell r="J78">
            <v>0</v>
          </cell>
          <cell r="K78" t="str">
            <v>Ber</v>
          </cell>
          <cell r="L78">
            <v>1062</v>
          </cell>
          <cell r="M78">
            <v>637.19999999999993</v>
          </cell>
          <cell r="N78">
            <v>398.16</v>
          </cell>
          <cell r="O78">
            <v>239.03999999999991</v>
          </cell>
          <cell r="P78">
            <v>1062</v>
          </cell>
          <cell r="Q78" t="str">
            <v>YTD Annual</v>
          </cell>
          <cell r="R78" t="str">
            <v>0%</v>
          </cell>
          <cell r="S78">
            <v>-0.4</v>
          </cell>
          <cell r="T78" t="str">
            <v>v</v>
          </cell>
          <cell r="U78">
            <v>398.16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AA78">
            <v>398.16</v>
          </cell>
          <cell r="AB78">
            <v>0</v>
          </cell>
          <cell r="AC78">
            <v>0</v>
          </cell>
          <cell r="AD78">
            <v>0</v>
          </cell>
          <cell r="AF78">
            <v>0</v>
          </cell>
          <cell r="AG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</row>
        <row r="79">
          <cell r="A79" t="str">
            <v>Czajkowski</v>
          </cell>
          <cell r="B79">
            <v>274</v>
          </cell>
          <cell r="C79" t="str">
            <v>External Support-Ruth</v>
          </cell>
          <cell r="D79">
            <v>32505</v>
          </cell>
          <cell r="E79">
            <v>133881</v>
          </cell>
          <cell r="F79">
            <v>101376</v>
          </cell>
          <cell r="G79">
            <v>432745</v>
          </cell>
          <cell r="H79">
            <v>804065</v>
          </cell>
          <cell r="I79">
            <v>371320</v>
          </cell>
          <cell r="J79">
            <v>1171297</v>
          </cell>
          <cell r="K79" t="str">
            <v>Ber</v>
          </cell>
          <cell r="L79">
            <v>865490</v>
          </cell>
          <cell r="M79">
            <v>519294</v>
          </cell>
          <cell r="N79">
            <v>695476.93430666695</v>
          </cell>
          <cell r="O79">
            <v>-176182.93430666695</v>
          </cell>
          <cell r="P79">
            <v>865490</v>
          </cell>
          <cell r="Q79" t="str">
            <v>YTD Annual</v>
          </cell>
          <cell r="R79" t="str">
            <v>0%</v>
          </cell>
          <cell r="S79">
            <v>-0.4</v>
          </cell>
          <cell r="T79" t="str">
            <v>v</v>
          </cell>
          <cell r="U79">
            <v>695476.93430666695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A79">
            <v>695476.93430666695</v>
          </cell>
          <cell r="AB79">
            <v>0</v>
          </cell>
          <cell r="AC79">
            <v>-3236</v>
          </cell>
          <cell r="AD79">
            <v>0</v>
          </cell>
          <cell r="AF79">
            <v>0</v>
          </cell>
          <cell r="AG79">
            <v>-695476.93430199998</v>
          </cell>
          <cell r="AI79">
            <v>-695476.93430199998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</row>
        <row r="80">
          <cell r="A80" t="str">
            <v>Czajkowski</v>
          </cell>
          <cell r="B80">
            <v>276</v>
          </cell>
          <cell r="C80" t="str">
            <v>Steering Team-Rutherford</v>
          </cell>
          <cell r="D80">
            <v>713892</v>
          </cell>
          <cell r="E80">
            <v>116940</v>
          </cell>
          <cell r="F80">
            <v>-596952</v>
          </cell>
          <cell r="G80">
            <v>1647576</v>
          </cell>
          <cell r="H80">
            <v>701676</v>
          </cell>
          <cell r="I80">
            <v>-945900</v>
          </cell>
          <cell r="J80">
            <v>1517011</v>
          </cell>
          <cell r="K80" t="str">
            <v>Ber</v>
          </cell>
          <cell r="L80">
            <v>3295152</v>
          </cell>
          <cell r="M80">
            <v>1977091.2</v>
          </cell>
          <cell r="N80">
            <v>-626368.50841600006</v>
          </cell>
          <cell r="O80">
            <v>2603459.708416</v>
          </cell>
          <cell r="P80">
            <v>3295152</v>
          </cell>
          <cell r="Q80" t="str">
            <v>YTD Annual</v>
          </cell>
          <cell r="R80" t="str">
            <v>0%</v>
          </cell>
          <cell r="S80">
            <v>-0.4</v>
          </cell>
          <cell r="T80" t="str">
            <v>v</v>
          </cell>
          <cell r="U80">
            <v>-626368.50841600006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A80">
            <v>-626368.50841600006</v>
          </cell>
          <cell r="AB80">
            <v>0</v>
          </cell>
          <cell r="AC80">
            <v>0</v>
          </cell>
          <cell r="AD80">
            <v>0</v>
          </cell>
          <cell r="AF80">
            <v>0</v>
          </cell>
          <cell r="AG80">
            <v>-1982112.69141201</v>
          </cell>
          <cell r="AI80">
            <v>-1982112.69141201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</row>
        <row r="81">
          <cell r="A81" t="str">
            <v>Czajkowski</v>
          </cell>
          <cell r="B81">
            <v>278</v>
          </cell>
          <cell r="C81" t="str">
            <v>Technical Services-Ruth</v>
          </cell>
          <cell r="D81">
            <v>142068</v>
          </cell>
          <cell r="E81">
            <v>181842</v>
          </cell>
          <cell r="F81">
            <v>39774</v>
          </cell>
          <cell r="G81">
            <v>999109</v>
          </cell>
          <cell r="H81">
            <v>1091236</v>
          </cell>
          <cell r="I81">
            <v>92127</v>
          </cell>
          <cell r="J81">
            <v>1951406</v>
          </cell>
          <cell r="K81" t="str">
            <v>Ber</v>
          </cell>
          <cell r="L81">
            <v>1998218</v>
          </cell>
          <cell r="M81">
            <v>1198930.8</v>
          </cell>
          <cell r="N81">
            <v>811320.54573866702</v>
          </cell>
          <cell r="O81">
            <v>387610.25426133303</v>
          </cell>
          <cell r="P81">
            <v>1998218</v>
          </cell>
          <cell r="Q81" t="str">
            <v>YTD Annual</v>
          </cell>
          <cell r="R81" t="str">
            <v>0%</v>
          </cell>
          <cell r="S81">
            <v>-0.4</v>
          </cell>
          <cell r="T81" t="str">
            <v>v</v>
          </cell>
          <cell r="U81">
            <v>811320.54573866702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A81">
            <v>811320.54573866702</v>
          </cell>
          <cell r="AB81">
            <v>0</v>
          </cell>
          <cell r="AC81">
            <v>0</v>
          </cell>
          <cell r="AD81">
            <v>0</v>
          </cell>
          <cell r="AF81">
            <v>0</v>
          </cell>
          <cell r="AG81">
            <v>-811320.54579137999</v>
          </cell>
          <cell r="AI81">
            <v>-811320.54579137999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</row>
        <row r="82">
          <cell r="A82" t="str">
            <v>Czajkowski</v>
          </cell>
          <cell r="B82">
            <v>285</v>
          </cell>
          <cell r="C82" t="str">
            <v>Distribution Svc Allocation</v>
          </cell>
          <cell r="D82">
            <v>2227</v>
          </cell>
          <cell r="E82">
            <v>1178</v>
          </cell>
          <cell r="F82">
            <v>-1049</v>
          </cell>
          <cell r="G82">
            <v>1623</v>
          </cell>
          <cell r="H82">
            <v>7068</v>
          </cell>
          <cell r="I82">
            <v>5445</v>
          </cell>
          <cell r="K82" t="str">
            <v>Ber</v>
          </cell>
          <cell r="L82">
            <v>3246</v>
          </cell>
          <cell r="M82">
            <v>1947.6</v>
          </cell>
          <cell r="N82">
            <v>2653.06</v>
          </cell>
          <cell r="O82">
            <v>-705.46</v>
          </cell>
          <cell r="P82">
            <v>3246</v>
          </cell>
          <cell r="Q82" t="str">
            <v>YTD Annual</v>
          </cell>
          <cell r="R82" t="str">
            <v>0%</v>
          </cell>
          <cell r="S82">
            <v>-0.4</v>
          </cell>
          <cell r="T82" t="str">
            <v>v</v>
          </cell>
          <cell r="U82">
            <v>2653.06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A82">
            <v>2653.06</v>
          </cell>
          <cell r="AB82">
            <v>0</v>
          </cell>
          <cell r="AC82">
            <v>0</v>
          </cell>
          <cell r="AD82">
            <v>0</v>
          </cell>
          <cell r="AF82">
            <v>0</v>
          </cell>
          <cell r="AG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</row>
        <row r="83">
          <cell r="A83" t="str">
            <v>Czajkowski</v>
          </cell>
          <cell r="B83" t="str">
            <v>Abs-R</v>
          </cell>
          <cell r="C83" t="str">
            <v>Rutherford-Absorption</v>
          </cell>
          <cell r="D83">
            <v>-3992741</v>
          </cell>
          <cell r="E83">
            <v>-4862890</v>
          </cell>
          <cell r="F83">
            <v>-870149</v>
          </cell>
          <cell r="G83">
            <v>-34947649</v>
          </cell>
          <cell r="H83">
            <v>-29265080</v>
          </cell>
          <cell r="I83">
            <v>5682569</v>
          </cell>
          <cell r="J83">
            <v>-52186935</v>
          </cell>
          <cell r="K83" t="str">
            <v>Ber</v>
          </cell>
          <cell r="L83">
            <v>-69895298</v>
          </cell>
          <cell r="M83">
            <v>-34947649</v>
          </cell>
          <cell r="N83">
            <v>-31645222</v>
          </cell>
          <cell r="O83">
            <v>-3302427</v>
          </cell>
          <cell r="P83">
            <v>-69895298</v>
          </cell>
          <cell r="Q83" t="str">
            <v>YTD Annual</v>
          </cell>
          <cell r="R83" t="str">
            <v>0%</v>
          </cell>
          <cell r="S83">
            <v>-0.5</v>
          </cell>
          <cell r="T83" t="str">
            <v>v</v>
          </cell>
          <cell r="U83">
            <v>-31645222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AA83">
            <v>-31645222</v>
          </cell>
          <cell r="AB83">
            <v>0</v>
          </cell>
          <cell r="AD83">
            <v>0</v>
          </cell>
          <cell r="AF83">
            <v>0</v>
          </cell>
          <cell r="AG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</row>
        <row r="84">
          <cell r="A84" t="str">
            <v>Czajkowski</v>
          </cell>
          <cell r="B84" t="str">
            <v>PPV</v>
          </cell>
          <cell r="C84" t="str">
            <v>PPV addback per PRMS</v>
          </cell>
          <cell r="D84" t="e">
            <v>#N/A</v>
          </cell>
          <cell r="E84" t="e">
            <v>#N/A</v>
          </cell>
          <cell r="F84" t="e">
            <v>#N/A</v>
          </cell>
          <cell r="G84">
            <v>-23911</v>
          </cell>
          <cell r="H84" t="e">
            <v>#N/A</v>
          </cell>
          <cell r="I84" t="e">
            <v>#N/A</v>
          </cell>
          <cell r="K84" t="str">
            <v>Ber</v>
          </cell>
          <cell r="L84">
            <v>-47822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 t="str">
            <v>0%</v>
          </cell>
          <cell r="S84">
            <v>0</v>
          </cell>
          <cell r="T84" t="str">
            <v>v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F84">
            <v>0</v>
          </cell>
          <cell r="AG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</row>
        <row r="85">
          <cell r="A85" t="str">
            <v>Czajkowski Total</v>
          </cell>
          <cell r="D85" t="e">
            <v>#N/A</v>
          </cell>
          <cell r="E85" t="e">
            <v>#N/A</v>
          </cell>
          <cell r="F85" t="e">
            <v>#N/A</v>
          </cell>
          <cell r="G85">
            <v>-2783227</v>
          </cell>
          <cell r="H85" t="e">
            <v>#N/A</v>
          </cell>
          <cell r="I85" t="e">
            <v>#N/A</v>
          </cell>
          <cell r="J85">
            <v>2553779</v>
          </cell>
          <cell r="L85">
            <v>-10104720</v>
          </cell>
          <cell r="M85">
            <v>955390.99999999255</v>
          </cell>
          <cell r="N85">
            <v>-4418318.4952756688</v>
          </cell>
          <cell r="O85">
            <v>5373709.4952756669</v>
          </cell>
          <cell r="U85">
            <v>-4418318.4952756688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A85">
            <v>-4418318.4952756688</v>
          </cell>
          <cell r="AB85">
            <v>0</v>
          </cell>
          <cell r="AC85">
            <v>-23911</v>
          </cell>
          <cell r="AD85">
            <v>0</v>
          </cell>
          <cell r="AF85">
            <v>-31645222</v>
          </cell>
          <cell r="AG85">
            <v>7144245.2390167685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</row>
        <row r="86">
          <cell r="A86" t="str">
            <v>Cymbaluk</v>
          </cell>
          <cell r="B86">
            <v>111</v>
          </cell>
          <cell r="C86" t="str">
            <v>Quality Assurance Cell</v>
          </cell>
          <cell r="D86">
            <v>126906</v>
          </cell>
          <cell r="E86">
            <v>96311</v>
          </cell>
          <cell r="F86">
            <v>-30595</v>
          </cell>
          <cell r="G86">
            <v>846723</v>
          </cell>
          <cell r="H86">
            <v>578357</v>
          </cell>
          <cell r="I86">
            <v>-268366</v>
          </cell>
          <cell r="J86">
            <v>1697640</v>
          </cell>
          <cell r="K86" t="str">
            <v>Cym</v>
          </cell>
          <cell r="L86">
            <v>1693446</v>
          </cell>
          <cell r="M86">
            <v>1782522</v>
          </cell>
          <cell r="N86">
            <v>1398664.7172817499</v>
          </cell>
          <cell r="O86">
            <v>383857.28271825006</v>
          </cell>
          <cell r="P86">
            <v>1697640</v>
          </cell>
          <cell r="Q86" t="str">
            <v>Budget</v>
          </cell>
          <cell r="R86" t="str">
            <v>+5%</v>
          </cell>
          <cell r="T86" t="str">
            <v>v</v>
          </cell>
          <cell r="U86">
            <v>1398664.7172817499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A86">
            <v>1398664.7172817499</v>
          </cell>
          <cell r="AB86">
            <v>0</v>
          </cell>
          <cell r="AD86">
            <v>0</v>
          </cell>
          <cell r="AF86">
            <v>0</v>
          </cell>
          <cell r="AG86">
            <v>-1398664.7172000001</v>
          </cell>
          <cell r="AI86">
            <v>-1398664.7172000001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</row>
        <row r="87">
          <cell r="A87" t="str">
            <v>Cymbaluk</v>
          </cell>
          <cell r="B87">
            <v>135</v>
          </cell>
          <cell r="C87" t="str">
            <v>Product Surveillance</v>
          </cell>
          <cell r="D87" t="e">
            <v>#N/A</v>
          </cell>
          <cell r="E87" t="e">
            <v>#N/A</v>
          </cell>
          <cell r="F87" t="e">
            <v>#N/A</v>
          </cell>
          <cell r="G87">
            <v>846723</v>
          </cell>
          <cell r="H87" t="e">
            <v>#N/A</v>
          </cell>
          <cell r="I87" t="e">
            <v>#N/A</v>
          </cell>
          <cell r="K87" t="str">
            <v>Cym</v>
          </cell>
          <cell r="M87">
            <v>0</v>
          </cell>
          <cell r="N87">
            <v>1161952.1121527799</v>
          </cell>
          <cell r="O87">
            <v>-1161952.1121527799</v>
          </cell>
          <cell r="P87">
            <v>0</v>
          </cell>
          <cell r="Q87" t="str">
            <v>Budget</v>
          </cell>
          <cell r="R87" t="str">
            <v>+5%</v>
          </cell>
          <cell r="T87" t="str">
            <v>v</v>
          </cell>
          <cell r="U87">
            <v>1161952.1121527799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A87">
            <v>1161952.1121527799</v>
          </cell>
          <cell r="AB87">
            <v>0</v>
          </cell>
          <cell r="AD87">
            <v>0</v>
          </cell>
          <cell r="AF87">
            <v>0</v>
          </cell>
          <cell r="AG87">
            <v>-1161952.1121729999</v>
          </cell>
          <cell r="AI87">
            <v>-1161952.1121729999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</row>
        <row r="88">
          <cell r="A88" t="str">
            <v>Cymbaluk</v>
          </cell>
          <cell r="B88">
            <v>136</v>
          </cell>
          <cell r="C88" t="str">
            <v>Compliance</v>
          </cell>
          <cell r="D88" t="e">
            <v>#N/A</v>
          </cell>
          <cell r="E88" t="e">
            <v>#N/A</v>
          </cell>
          <cell r="F88" t="e">
            <v>#N/A</v>
          </cell>
          <cell r="G88">
            <v>846723</v>
          </cell>
          <cell r="H88" t="e">
            <v>#N/A</v>
          </cell>
          <cell r="I88" t="e">
            <v>#N/A</v>
          </cell>
          <cell r="K88" t="str">
            <v>Cym</v>
          </cell>
          <cell r="M88">
            <v>0</v>
          </cell>
          <cell r="N88">
            <v>715044.45458333299</v>
          </cell>
          <cell r="O88">
            <v>-715044.45458333299</v>
          </cell>
          <cell r="P88">
            <v>0</v>
          </cell>
          <cell r="Q88" t="str">
            <v>Budget</v>
          </cell>
          <cell r="R88" t="str">
            <v>+5%</v>
          </cell>
          <cell r="T88" t="str">
            <v>v</v>
          </cell>
          <cell r="U88">
            <v>715044.45458333299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A88">
            <v>715044.45458333299</v>
          </cell>
          <cell r="AB88">
            <v>0</v>
          </cell>
          <cell r="AD88">
            <v>0</v>
          </cell>
          <cell r="AF88">
            <v>0</v>
          </cell>
          <cell r="AG88">
            <v>-715044.45462029998</v>
          </cell>
          <cell r="AI88">
            <v>-715044.45462029998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</row>
        <row r="89">
          <cell r="A89" t="str">
            <v>Cymbaluk</v>
          </cell>
          <cell r="B89">
            <v>137</v>
          </cell>
          <cell r="C89" t="str">
            <v>Sterility Assurance</v>
          </cell>
          <cell r="D89" t="e">
            <v>#N/A</v>
          </cell>
          <cell r="E89" t="e">
            <v>#N/A</v>
          </cell>
          <cell r="F89" t="e">
            <v>#N/A</v>
          </cell>
          <cell r="G89">
            <v>846723</v>
          </cell>
          <cell r="H89" t="e">
            <v>#N/A</v>
          </cell>
          <cell r="I89" t="e">
            <v>#N/A</v>
          </cell>
          <cell r="K89" t="str">
            <v>Cym</v>
          </cell>
          <cell r="M89">
            <v>0</v>
          </cell>
          <cell r="N89">
            <v>604658.19625000004</v>
          </cell>
          <cell r="O89">
            <v>-604658.19625000004</v>
          </cell>
          <cell r="P89">
            <v>0</v>
          </cell>
          <cell r="Q89" t="str">
            <v>Budget</v>
          </cell>
          <cell r="R89" t="str">
            <v>+5%</v>
          </cell>
          <cell r="T89" t="str">
            <v>v</v>
          </cell>
          <cell r="U89">
            <v>604658.19625000004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A89">
            <v>604658.19625000004</v>
          </cell>
          <cell r="AB89">
            <v>0</v>
          </cell>
          <cell r="AD89">
            <v>0</v>
          </cell>
          <cell r="AF89">
            <v>0</v>
          </cell>
          <cell r="AG89">
            <v>-604658.19628899998</v>
          </cell>
          <cell r="AI89">
            <v>-604658.19628899998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</row>
        <row r="90">
          <cell r="A90" t="str">
            <v>Cymbaluk</v>
          </cell>
          <cell r="B90">
            <v>270</v>
          </cell>
          <cell r="C90" t="str">
            <v>Inspection-Ops Quality</v>
          </cell>
          <cell r="D90">
            <v>32043</v>
          </cell>
          <cell r="E90" t="e">
            <v>#REF!</v>
          </cell>
          <cell r="F90" t="e">
            <v>#REF!</v>
          </cell>
          <cell r="G90">
            <v>1310</v>
          </cell>
          <cell r="H90" t="e">
            <v>#REF!</v>
          </cell>
          <cell r="I90" t="e">
            <v>#REF!</v>
          </cell>
          <cell r="J90">
            <v>0</v>
          </cell>
          <cell r="K90" t="str">
            <v>Cym</v>
          </cell>
          <cell r="L90">
            <v>2620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 t="str">
            <v>Budget</v>
          </cell>
          <cell r="R90" t="str">
            <v>+5%</v>
          </cell>
          <cell r="T90" t="str">
            <v>v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F90">
            <v>0</v>
          </cell>
          <cell r="AG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</row>
        <row r="91">
          <cell r="A91" t="str">
            <v>Cymbaluk</v>
          </cell>
          <cell r="B91">
            <v>290</v>
          </cell>
          <cell r="C91" t="str">
            <v>Regulatory Compliance</v>
          </cell>
          <cell r="D91">
            <v>2611</v>
          </cell>
          <cell r="E91" t="e">
            <v>#REF!</v>
          </cell>
          <cell r="F91" t="e">
            <v>#REF!</v>
          </cell>
          <cell r="G91">
            <v>1044</v>
          </cell>
          <cell r="H91" t="e">
            <v>#REF!</v>
          </cell>
          <cell r="I91" t="e">
            <v>#REF!</v>
          </cell>
          <cell r="J91">
            <v>0</v>
          </cell>
          <cell r="K91" t="str">
            <v>Cym</v>
          </cell>
          <cell r="L91">
            <v>2088</v>
          </cell>
          <cell r="M91">
            <v>0</v>
          </cell>
          <cell r="N91">
            <v>80489.42</v>
          </cell>
          <cell r="O91">
            <v>-80489.42</v>
          </cell>
          <cell r="P91">
            <v>0</v>
          </cell>
          <cell r="Q91" t="str">
            <v>Budget</v>
          </cell>
          <cell r="R91" t="str">
            <v>+5%</v>
          </cell>
          <cell r="T91" t="str">
            <v>v</v>
          </cell>
          <cell r="U91">
            <v>80489.42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AA91">
            <v>80489.42</v>
          </cell>
          <cell r="AB91">
            <v>0</v>
          </cell>
          <cell r="AD91">
            <v>0</v>
          </cell>
          <cell r="AF91">
            <v>0</v>
          </cell>
          <cell r="AG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</row>
        <row r="92">
          <cell r="A92" t="str">
            <v>Cymbaluk</v>
          </cell>
          <cell r="B92">
            <v>292</v>
          </cell>
          <cell r="C92" t="str">
            <v>QA Systems</v>
          </cell>
          <cell r="D92">
            <v>180532</v>
          </cell>
          <cell r="E92">
            <v>331829</v>
          </cell>
          <cell r="F92">
            <v>151297</v>
          </cell>
          <cell r="G92">
            <v>1711995</v>
          </cell>
          <cell r="H92">
            <v>1991759</v>
          </cell>
          <cell r="I92">
            <v>279764</v>
          </cell>
          <cell r="J92">
            <v>3186047</v>
          </cell>
          <cell r="K92" t="str">
            <v>Cym</v>
          </cell>
          <cell r="L92">
            <v>3423990</v>
          </cell>
          <cell r="M92">
            <v>3345349.35</v>
          </cell>
          <cell r="N92">
            <v>1240298.5993622199</v>
          </cell>
          <cell r="O92">
            <v>2105050.7506377799</v>
          </cell>
          <cell r="P92">
            <v>3186047</v>
          </cell>
          <cell r="Q92" t="str">
            <v>Budget</v>
          </cell>
          <cell r="R92" t="str">
            <v>+5%</v>
          </cell>
          <cell r="T92" t="str">
            <v>v</v>
          </cell>
          <cell r="U92">
            <v>1240298.5993622199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AA92">
            <v>1240298.5993622199</v>
          </cell>
          <cell r="AB92">
            <v>0</v>
          </cell>
          <cell r="AD92">
            <v>0</v>
          </cell>
          <cell r="AF92">
            <v>0</v>
          </cell>
          <cell r="AG92">
            <v>-1240298.599352</v>
          </cell>
          <cell r="AI92">
            <v>-1240298.599352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</row>
        <row r="93">
          <cell r="A93" t="str">
            <v>Cymbaluk</v>
          </cell>
          <cell r="B93">
            <v>610</v>
          </cell>
          <cell r="C93" t="str">
            <v>Corporate RA/QA (w/Hywel Davies)</v>
          </cell>
          <cell r="D93">
            <v>47221</v>
          </cell>
          <cell r="E93">
            <v>64596</v>
          </cell>
          <cell r="F93">
            <v>17375</v>
          </cell>
          <cell r="G93">
            <v>371178</v>
          </cell>
          <cell r="H93">
            <v>387639</v>
          </cell>
          <cell r="I93">
            <v>16461</v>
          </cell>
          <cell r="J93">
            <v>989110</v>
          </cell>
          <cell r="K93" t="str">
            <v>Cym</v>
          </cell>
          <cell r="L93">
            <v>742356</v>
          </cell>
          <cell r="M93">
            <v>1038565.5</v>
          </cell>
          <cell r="N93">
            <v>914762.84499999997</v>
          </cell>
          <cell r="O93">
            <v>123802.65500000003</v>
          </cell>
          <cell r="P93">
            <v>989110</v>
          </cell>
          <cell r="Q93" t="str">
            <v>Budget</v>
          </cell>
          <cell r="R93" t="str">
            <v>+5%</v>
          </cell>
          <cell r="T93" t="str">
            <v>r</v>
          </cell>
          <cell r="U93">
            <v>0</v>
          </cell>
          <cell r="V93">
            <v>914762.84499999997</v>
          </cell>
          <cell r="W93">
            <v>0</v>
          </cell>
          <cell r="X93">
            <v>0</v>
          </cell>
          <cell r="Y93">
            <v>0</v>
          </cell>
          <cell r="AA93">
            <v>914762.84499999997</v>
          </cell>
          <cell r="AB93">
            <v>0</v>
          </cell>
          <cell r="AD93">
            <v>0</v>
          </cell>
          <cell r="AF93">
            <v>0</v>
          </cell>
          <cell r="AG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</row>
        <row r="94">
          <cell r="A94" t="str">
            <v>Cymbaluk</v>
          </cell>
          <cell r="B94">
            <v>614</v>
          </cell>
          <cell r="C94" t="str">
            <v>Regulatory Affairs</v>
          </cell>
          <cell r="D94">
            <v>112597</v>
          </cell>
          <cell r="E94">
            <v>98001</v>
          </cell>
          <cell r="F94">
            <v>-14596</v>
          </cell>
          <cell r="G94">
            <v>791449</v>
          </cell>
          <cell r="H94">
            <v>589135</v>
          </cell>
          <cell r="I94">
            <v>-202314</v>
          </cell>
          <cell r="J94">
            <v>1328109</v>
          </cell>
          <cell r="K94" t="str">
            <v>Cym</v>
          </cell>
          <cell r="L94">
            <v>1582898</v>
          </cell>
          <cell r="M94">
            <v>1394514.45</v>
          </cell>
          <cell r="N94">
            <v>2072884.4852976201</v>
          </cell>
          <cell r="O94">
            <v>-678370.03529762011</v>
          </cell>
          <cell r="P94">
            <v>1328109</v>
          </cell>
          <cell r="Q94" t="str">
            <v>Budget</v>
          </cell>
          <cell r="R94" t="str">
            <v>+5%</v>
          </cell>
          <cell r="T94" t="str">
            <v>r</v>
          </cell>
          <cell r="U94">
            <v>0</v>
          </cell>
          <cell r="V94">
            <v>2072884.4852976201</v>
          </cell>
          <cell r="W94">
            <v>0</v>
          </cell>
          <cell r="X94">
            <v>0</v>
          </cell>
          <cell r="Y94">
            <v>0</v>
          </cell>
          <cell r="AA94">
            <v>2072884.4852976201</v>
          </cell>
          <cell r="AB94">
            <v>0</v>
          </cell>
          <cell r="AD94">
            <v>0</v>
          </cell>
          <cell r="AF94">
            <v>0</v>
          </cell>
          <cell r="AG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</row>
        <row r="95">
          <cell r="A95" t="str">
            <v>Cymbaluk</v>
          </cell>
          <cell r="B95">
            <v>616</v>
          </cell>
          <cell r="C95" t="str">
            <v>Clinical Research</v>
          </cell>
          <cell r="D95">
            <v>348321</v>
          </cell>
          <cell r="E95">
            <v>374395</v>
          </cell>
          <cell r="F95">
            <v>26074</v>
          </cell>
          <cell r="G95">
            <v>1676806</v>
          </cell>
          <cell r="H95">
            <v>2247666</v>
          </cell>
          <cell r="I95">
            <v>570860</v>
          </cell>
          <cell r="J95">
            <v>4438313</v>
          </cell>
          <cell r="K95" t="str">
            <v>Cym</v>
          </cell>
          <cell r="L95">
            <v>3353612</v>
          </cell>
          <cell r="M95">
            <v>4660228.6500000004</v>
          </cell>
          <cell r="N95">
            <v>4506744.0705952402</v>
          </cell>
          <cell r="O95">
            <v>153484.57940476015</v>
          </cell>
          <cell r="P95">
            <v>4438313</v>
          </cell>
          <cell r="Q95" t="str">
            <v>Budget</v>
          </cell>
          <cell r="R95" t="str">
            <v>+5%</v>
          </cell>
          <cell r="T95" t="str">
            <v>r</v>
          </cell>
          <cell r="U95">
            <v>0</v>
          </cell>
          <cell r="V95">
            <v>4506744.0705952402</v>
          </cell>
          <cell r="W95">
            <v>0</v>
          </cell>
          <cell r="X95">
            <v>0</v>
          </cell>
          <cell r="Y95">
            <v>0</v>
          </cell>
          <cell r="AA95">
            <v>4506744.0705952402</v>
          </cell>
          <cell r="AB95">
            <v>0</v>
          </cell>
          <cell r="AD95">
            <v>0</v>
          </cell>
          <cell r="AF95">
            <v>0</v>
          </cell>
          <cell r="AG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</row>
        <row r="96">
          <cell r="A96" t="str">
            <v>Cymbaluk</v>
          </cell>
          <cell r="B96">
            <v>618</v>
          </cell>
          <cell r="C96" t="str">
            <v>QA Documentation Systems</v>
          </cell>
          <cell r="D96">
            <v>195044</v>
          </cell>
          <cell r="E96">
            <v>62235</v>
          </cell>
          <cell r="F96">
            <v>-132809</v>
          </cell>
          <cell r="G96">
            <v>715472</v>
          </cell>
          <cell r="H96">
            <v>374049</v>
          </cell>
          <cell r="I96">
            <v>-341423</v>
          </cell>
          <cell r="J96">
            <v>1604782</v>
          </cell>
          <cell r="K96" t="str">
            <v>Cym</v>
          </cell>
          <cell r="L96">
            <v>1430944</v>
          </cell>
          <cell r="M96">
            <v>1685021.1</v>
          </cell>
          <cell r="N96">
            <v>1502997.3509722201</v>
          </cell>
          <cell r="O96">
            <v>182023.74902778002</v>
          </cell>
          <cell r="P96">
            <v>1604782</v>
          </cell>
          <cell r="Q96" t="str">
            <v>Budget</v>
          </cell>
          <cell r="R96" t="str">
            <v>+5%</v>
          </cell>
          <cell r="T96" t="str">
            <v>r</v>
          </cell>
          <cell r="U96">
            <v>0</v>
          </cell>
          <cell r="V96">
            <v>1502997.3509722201</v>
          </cell>
          <cell r="W96">
            <v>0</v>
          </cell>
          <cell r="X96">
            <v>0</v>
          </cell>
          <cell r="Y96">
            <v>0</v>
          </cell>
          <cell r="AA96">
            <v>1502997.3509722201</v>
          </cell>
          <cell r="AB96">
            <v>0</v>
          </cell>
          <cell r="AD96">
            <v>0</v>
          </cell>
          <cell r="AF96">
            <v>0</v>
          </cell>
          <cell r="AG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</row>
        <row r="97">
          <cell r="A97" t="str">
            <v>Cymbaluk Total</v>
          </cell>
          <cell r="D97" t="e">
            <v>#N/A</v>
          </cell>
          <cell r="E97" t="e">
            <v>#N/A</v>
          </cell>
          <cell r="F97" t="e">
            <v>#N/A</v>
          </cell>
          <cell r="G97">
            <v>8656146</v>
          </cell>
          <cell r="H97" t="e">
            <v>#N/A</v>
          </cell>
          <cell r="I97" t="e">
            <v>#N/A</v>
          </cell>
          <cell r="J97">
            <v>13244001</v>
          </cell>
          <cell r="L97">
            <v>12231954</v>
          </cell>
          <cell r="M97">
            <v>13906201.049999999</v>
          </cell>
          <cell r="N97">
            <v>14198496.251495164</v>
          </cell>
          <cell r="O97">
            <v>-292295.20149516268</v>
          </cell>
          <cell r="U97">
            <v>5201107.4996300824</v>
          </cell>
          <cell r="V97">
            <v>8997388.7518650796</v>
          </cell>
          <cell r="W97">
            <v>0</v>
          </cell>
          <cell r="X97">
            <v>0</v>
          </cell>
          <cell r="Y97">
            <v>0</v>
          </cell>
          <cell r="AA97">
            <v>14198496.251495164</v>
          </cell>
          <cell r="AB97">
            <v>0</v>
          </cell>
          <cell r="AD97">
            <v>0</v>
          </cell>
          <cell r="AF97">
            <v>0</v>
          </cell>
          <cell r="AG97">
            <v>-5120618.0796343004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</row>
        <row r="98">
          <cell r="A98" t="str">
            <v>Dahlberg</v>
          </cell>
          <cell r="B98">
            <v>125</v>
          </cell>
          <cell r="C98" t="str">
            <v>Cost Accounting-Allendale</v>
          </cell>
          <cell r="G98">
            <v>294670</v>
          </cell>
          <cell r="J98">
            <v>481654</v>
          </cell>
          <cell r="K98" t="str">
            <v>Da</v>
          </cell>
          <cell r="L98">
            <v>589340</v>
          </cell>
          <cell r="M98">
            <v>618807</v>
          </cell>
          <cell r="N98">
            <v>1023147.23097222</v>
          </cell>
          <cell r="O98">
            <v>-404340.23097221996</v>
          </cell>
          <cell r="P98">
            <v>589340</v>
          </cell>
          <cell r="Q98" t="str">
            <v>YTD Annual</v>
          </cell>
          <cell r="R98" t="str">
            <v>+5%</v>
          </cell>
          <cell r="T98" t="str">
            <v>v</v>
          </cell>
          <cell r="U98">
            <v>1023147.23097222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AA98">
            <v>1023147.23097222</v>
          </cell>
          <cell r="AB98">
            <v>0</v>
          </cell>
          <cell r="AD98">
            <v>0</v>
          </cell>
          <cell r="AF98">
            <v>0</v>
          </cell>
          <cell r="AG98">
            <v>-1023147.230978</v>
          </cell>
          <cell r="AI98">
            <v>-1023147.230978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</row>
        <row r="99">
          <cell r="A99" t="str">
            <v>Dahlberg</v>
          </cell>
          <cell r="B99">
            <v>282</v>
          </cell>
          <cell r="C99" t="str">
            <v>Cost Accounting-Rutherford</v>
          </cell>
          <cell r="D99">
            <v>71172</v>
          </cell>
          <cell r="E99">
            <v>80359</v>
          </cell>
          <cell r="F99">
            <v>9187</v>
          </cell>
          <cell r="G99">
            <v>173273</v>
          </cell>
          <cell r="H99">
            <v>482154</v>
          </cell>
          <cell r="I99">
            <v>308881</v>
          </cell>
          <cell r="J99">
            <v>499556</v>
          </cell>
          <cell r="K99" t="str">
            <v>Da</v>
          </cell>
          <cell r="L99">
            <v>346546</v>
          </cell>
          <cell r="M99">
            <v>363873.3</v>
          </cell>
          <cell r="N99">
            <v>3648.6666666666702</v>
          </cell>
          <cell r="O99">
            <v>360224.6333333333</v>
          </cell>
          <cell r="P99">
            <v>346546</v>
          </cell>
          <cell r="Q99" t="str">
            <v>YTD Annual</v>
          </cell>
          <cell r="R99" t="str">
            <v>+5%</v>
          </cell>
          <cell r="T99" t="str">
            <v>v</v>
          </cell>
          <cell r="U99">
            <v>3648.6666666666702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AA99">
            <v>3648.6666666666702</v>
          </cell>
          <cell r="AB99">
            <v>0</v>
          </cell>
          <cell r="AD99">
            <v>0</v>
          </cell>
          <cell r="AF99">
            <v>0</v>
          </cell>
          <cell r="AG99">
            <v>-3648.6666719999898</v>
          </cell>
          <cell r="AI99">
            <v>-3648.6666719999898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</row>
        <row r="100">
          <cell r="A100" t="str">
            <v>Dahlberg</v>
          </cell>
          <cell r="B100">
            <v>330</v>
          </cell>
          <cell r="C100" t="str">
            <v>Finance</v>
          </cell>
          <cell r="D100">
            <v>357548</v>
          </cell>
          <cell r="E100">
            <v>431628</v>
          </cell>
          <cell r="F100">
            <v>74080</v>
          </cell>
          <cell r="G100">
            <v>0</v>
          </cell>
          <cell r="H100">
            <v>2545319</v>
          </cell>
          <cell r="I100">
            <v>2545319</v>
          </cell>
          <cell r="K100" t="str">
            <v>Da</v>
          </cell>
          <cell r="L100">
            <v>0</v>
          </cell>
          <cell r="M100">
            <v>0</v>
          </cell>
          <cell r="N100">
            <v>0.48809523809523803</v>
          </cell>
          <cell r="O100">
            <v>-0.48809523809523803</v>
          </cell>
          <cell r="P100">
            <v>0</v>
          </cell>
          <cell r="Q100" t="str">
            <v>YTD Annual</v>
          </cell>
          <cell r="R100" t="str">
            <v>+5%</v>
          </cell>
          <cell r="T100" t="str">
            <v>g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0.48809523809523803</v>
          </cell>
          <cell r="AA100">
            <v>0.48809523809523803</v>
          </cell>
          <cell r="AB100">
            <v>0</v>
          </cell>
          <cell r="AD100">
            <v>0</v>
          </cell>
          <cell r="AF100">
            <v>0</v>
          </cell>
          <cell r="AG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</row>
        <row r="101">
          <cell r="A101" t="str">
            <v>Dahlberg</v>
          </cell>
          <cell r="B101">
            <v>331</v>
          </cell>
          <cell r="C101" t="str">
            <v>Accounts Payable</v>
          </cell>
          <cell r="G101">
            <v>445394</v>
          </cell>
          <cell r="J101">
            <v>798793</v>
          </cell>
          <cell r="K101" t="str">
            <v>Da</v>
          </cell>
          <cell r="L101">
            <v>890788</v>
          </cell>
          <cell r="M101">
            <v>935327.4</v>
          </cell>
          <cell r="N101">
            <v>702905.51316363504</v>
          </cell>
          <cell r="O101">
            <v>232421.88683636498</v>
          </cell>
          <cell r="P101">
            <v>890788</v>
          </cell>
          <cell r="Q101" t="str">
            <v>YTD Annual</v>
          </cell>
          <cell r="R101" t="str">
            <v>+5%</v>
          </cell>
          <cell r="T101" t="str">
            <v>g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702905.51316363504</v>
          </cell>
          <cell r="AA101">
            <v>702905.51316363504</v>
          </cell>
          <cell r="AB101">
            <v>0</v>
          </cell>
          <cell r="AD101">
            <v>0</v>
          </cell>
          <cell r="AF101">
            <v>0</v>
          </cell>
          <cell r="AG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</row>
        <row r="102">
          <cell r="A102" t="str">
            <v>Dahlberg</v>
          </cell>
          <cell r="B102">
            <v>332</v>
          </cell>
          <cell r="C102" t="str">
            <v>Payroll</v>
          </cell>
          <cell r="G102">
            <v>459033</v>
          </cell>
          <cell r="J102">
            <v>238996</v>
          </cell>
          <cell r="K102" t="str">
            <v>Da</v>
          </cell>
          <cell r="L102">
            <v>918066</v>
          </cell>
          <cell r="M102">
            <v>963969.3</v>
          </cell>
          <cell r="N102">
            <v>522690.12708333298</v>
          </cell>
          <cell r="O102">
            <v>441279.17291666707</v>
          </cell>
          <cell r="P102">
            <v>918066</v>
          </cell>
          <cell r="Q102" t="str">
            <v>YTD Annual</v>
          </cell>
          <cell r="R102" t="str">
            <v>+5%</v>
          </cell>
          <cell r="T102" t="str">
            <v>g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522690.12708333298</v>
          </cell>
          <cell r="AA102">
            <v>522690.12708333298</v>
          </cell>
          <cell r="AB102">
            <v>0</v>
          </cell>
          <cell r="AD102">
            <v>0</v>
          </cell>
          <cell r="AF102">
            <v>0</v>
          </cell>
          <cell r="AG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</row>
        <row r="103">
          <cell r="A103" t="str">
            <v>Dahlberg</v>
          </cell>
          <cell r="B103">
            <v>333</v>
          </cell>
          <cell r="C103" t="str">
            <v>General Accounting</v>
          </cell>
          <cell r="G103">
            <v>566726</v>
          </cell>
          <cell r="J103">
            <v>1187958</v>
          </cell>
          <cell r="K103" t="str">
            <v>Da</v>
          </cell>
          <cell r="L103">
            <v>1133452</v>
          </cell>
          <cell r="M103">
            <v>1190124.6000000001</v>
          </cell>
          <cell r="N103">
            <v>999814.83374999999</v>
          </cell>
          <cell r="O103">
            <v>190309.7662500001</v>
          </cell>
          <cell r="P103">
            <v>1133452</v>
          </cell>
          <cell r="Q103" t="str">
            <v>YTD Annual</v>
          </cell>
          <cell r="R103" t="str">
            <v>+5%</v>
          </cell>
          <cell r="T103" t="str">
            <v>g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999814.83374999999</v>
          </cell>
          <cell r="AA103">
            <v>999814.83374999999</v>
          </cell>
          <cell r="AB103">
            <v>0</v>
          </cell>
          <cell r="AD103">
            <v>0</v>
          </cell>
          <cell r="AF103">
            <v>0</v>
          </cell>
          <cell r="AG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</row>
        <row r="104">
          <cell r="A104" t="str">
            <v>Dahlberg</v>
          </cell>
          <cell r="B104">
            <v>334</v>
          </cell>
          <cell r="C104" t="str">
            <v>Business Unit Finance</v>
          </cell>
          <cell r="G104">
            <v>297593</v>
          </cell>
          <cell r="J104">
            <v>610000</v>
          </cell>
          <cell r="K104" t="str">
            <v>Da</v>
          </cell>
          <cell r="L104">
            <v>595186</v>
          </cell>
          <cell r="M104">
            <v>624945.30000000005</v>
          </cell>
          <cell r="N104">
            <v>1041848.18388889</v>
          </cell>
          <cell r="O104">
            <v>-416902.88388888992</v>
          </cell>
          <cell r="P104">
            <v>595186</v>
          </cell>
          <cell r="Q104" t="str">
            <v>YTD Annual</v>
          </cell>
          <cell r="R104" t="str">
            <v>+5%</v>
          </cell>
          <cell r="T104" t="str">
            <v>g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1041848.18388889</v>
          </cell>
          <cell r="AA104">
            <v>1041848.18388889</v>
          </cell>
          <cell r="AB104">
            <v>0</v>
          </cell>
          <cell r="AD104">
            <v>0</v>
          </cell>
          <cell r="AF104">
            <v>0</v>
          </cell>
          <cell r="AG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</row>
        <row r="105">
          <cell r="A105" t="str">
            <v>Dahlberg</v>
          </cell>
          <cell r="B105">
            <v>335</v>
          </cell>
          <cell r="C105" t="str">
            <v>Selling &amp; Distribution Finance</v>
          </cell>
          <cell r="G105">
            <v>397286</v>
          </cell>
          <cell r="J105">
            <v>890196</v>
          </cell>
          <cell r="K105" t="str">
            <v>Da</v>
          </cell>
          <cell r="L105">
            <v>794572</v>
          </cell>
          <cell r="M105">
            <v>834300.60000000009</v>
          </cell>
          <cell r="N105">
            <v>798038.83374999999</v>
          </cell>
          <cell r="O105">
            <v>36261.766250000102</v>
          </cell>
          <cell r="P105">
            <v>794572</v>
          </cell>
          <cell r="Q105" t="str">
            <v>YTD Annual</v>
          </cell>
          <cell r="R105" t="str">
            <v>+5%</v>
          </cell>
          <cell r="T105" t="str">
            <v>g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798038.83374999999</v>
          </cell>
          <cell r="AA105">
            <v>798038.83374999999</v>
          </cell>
          <cell r="AB105">
            <v>0</v>
          </cell>
          <cell r="AD105">
            <v>0</v>
          </cell>
          <cell r="AF105">
            <v>0</v>
          </cell>
          <cell r="AG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</row>
        <row r="106">
          <cell r="A106" t="str">
            <v>Dahlberg</v>
          </cell>
          <cell r="B106">
            <v>336</v>
          </cell>
          <cell r="C106" t="str">
            <v>Finance Admin</v>
          </cell>
          <cell r="G106">
            <v>747033</v>
          </cell>
          <cell r="J106">
            <v>1603204</v>
          </cell>
          <cell r="K106" t="str">
            <v>Da</v>
          </cell>
          <cell r="L106">
            <v>1494066</v>
          </cell>
          <cell r="M106">
            <v>1568769.3</v>
          </cell>
          <cell r="N106">
            <v>1801360.67666667</v>
          </cell>
          <cell r="O106">
            <v>-232591.37666666997</v>
          </cell>
          <cell r="P106">
            <v>1494066</v>
          </cell>
          <cell r="Q106" t="str">
            <v>YTD Annual</v>
          </cell>
          <cell r="R106" t="str">
            <v>+5%</v>
          </cell>
          <cell r="T106" t="str">
            <v>g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1801360.67666667</v>
          </cell>
          <cell r="AA106">
            <v>1801360.67666667</v>
          </cell>
          <cell r="AB106">
            <v>0</v>
          </cell>
          <cell r="AD106">
            <v>0</v>
          </cell>
          <cell r="AF106">
            <v>0</v>
          </cell>
          <cell r="AG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</row>
        <row r="107">
          <cell r="A107" t="str">
            <v>Dahlberg</v>
          </cell>
          <cell r="B107">
            <v>337</v>
          </cell>
          <cell r="C107" t="str">
            <v>Accounts Receiveable</v>
          </cell>
          <cell r="G107">
            <v>1165747</v>
          </cell>
          <cell r="J107">
            <v>1850990</v>
          </cell>
          <cell r="K107" t="str">
            <v>Da</v>
          </cell>
          <cell r="L107">
            <v>2331494</v>
          </cell>
          <cell r="M107">
            <v>2448068.7000000002</v>
          </cell>
          <cell r="N107">
            <v>2039436.7556271399</v>
          </cell>
          <cell r="O107">
            <v>408631.94437286025</v>
          </cell>
          <cell r="P107">
            <v>2331494</v>
          </cell>
          <cell r="Q107" t="str">
            <v>YTD Annual</v>
          </cell>
          <cell r="R107" t="str">
            <v>+5%</v>
          </cell>
          <cell r="T107" t="str">
            <v>g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2039436.7556271399</v>
          </cell>
          <cell r="AA107">
            <v>2039436.7556271399</v>
          </cell>
          <cell r="AB107">
            <v>0</v>
          </cell>
          <cell r="AD107">
            <v>0</v>
          </cell>
          <cell r="AF107">
            <v>0</v>
          </cell>
          <cell r="AG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</row>
        <row r="108">
          <cell r="A108" t="str">
            <v>Dahlberg</v>
          </cell>
          <cell r="B108">
            <v>338</v>
          </cell>
          <cell r="C108" t="str">
            <v>ERP Solution</v>
          </cell>
          <cell r="J108">
            <v>0</v>
          </cell>
          <cell r="K108" t="str">
            <v>Da</v>
          </cell>
          <cell r="L108">
            <v>0</v>
          </cell>
          <cell r="M108">
            <v>0</v>
          </cell>
          <cell r="N108">
            <v>2000000</v>
          </cell>
          <cell r="O108">
            <v>-2000000</v>
          </cell>
          <cell r="P108">
            <v>0</v>
          </cell>
          <cell r="Q108" t="str">
            <v>YTD Annual</v>
          </cell>
          <cell r="R108" t="str">
            <v>+5%</v>
          </cell>
          <cell r="T108" t="str">
            <v>g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2000000</v>
          </cell>
          <cell r="AA108">
            <v>2000000</v>
          </cell>
          <cell r="AB108">
            <v>0</v>
          </cell>
          <cell r="AD108">
            <v>0</v>
          </cell>
          <cell r="AF108">
            <v>0</v>
          </cell>
          <cell r="AG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</row>
        <row r="109">
          <cell r="A109" t="str">
            <v>Dahlberg</v>
          </cell>
          <cell r="B109">
            <v>585</v>
          </cell>
          <cell r="C109" t="str">
            <v>Sales Operations</v>
          </cell>
          <cell r="D109">
            <v>217986</v>
          </cell>
          <cell r="E109">
            <v>185423</v>
          </cell>
          <cell r="F109">
            <v>-32563</v>
          </cell>
          <cell r="G109">
            <v>511756</v>
          </cell>
          <cell r="H109">
            <v>1116457</v>
          </cell>
          <cell r="I109">
            <v>604701</v>
          </cell>
          <cell r="J109">
            <v>1015125</v>
          </cell>
          <cell r="K109" t="str">
            <v>Da</v>
          </cell>
          <cell r="L109">
            <v>1023512</v>
          </cell>
          <cell r="M109">
            <v>1074687.6000000001</v>
          </cell>
          <cell r="N109">
            <v>1734361.13266667</v>
          </cell>
          <cell r="O109">
            <v>-659673.53266666993</v>
          </cell>
          <cell r="P109">
            <v>1023512</v>
          </cell>
          <cell r="Q109" t="str">
            <v>YTD Annual</v>
          </cell>
          <cell r="R109" t="str">
            <v>+5%</v>
          </cell>
          <cell r="T109" t="str">
            <v>s</v>
          </cell>
          <cell r="U109">
            <v>0</v>
          </cell>
          <cell r="V109">
            <v>0</v>
          </cell>
          <cell r="W109">
            <v>0</v>
          </cell>
          <cell r="X109">
            <v>1734361.13266667</v>
          </cell>
          <cell r="Y109">
            <v>0</v>
          </cell>
          <cell r="AA109">
            <v>1734361.13266667</v>
          </cell>
          <cell r="AB109">
            <v>0</v>
          </cell>
          <cell r="AD109">
            <v>0</v>
          </cell>
          <cell r="AF109">
            <v>0</v>
          </cell>
          <cell r="AG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</row>
        <row r="110">
          <cell r="A110" t="str">
            <v>Dahlberg</v>
          </cell>
          <cell r="B110" t="str">
            <v>BG-G</v>
          </cell>
          <cell r="C110" t="str">
            <v>BG G&amp;A</v>
          </cell>
          <cell r="D110">
            <v>50000</v>
          </cell>
          <cell r="E110">
            <v>59000</v>
          </cell>
          <cell r="F110">
            <v>9000</v>
          </cell>
          <cell r="G110">
            <v>367010</v>
          </cell>
          <cell r="H110">
            <v>353000</v>
          </cell>
          <cell r="I110">
            <v>-14010</v>
          </cell>
          <cell r="J110">
            <v>1339236</v>
          </cell>
          <cell r="K110" t="str">
            <v>Da</v>
          </cell>
          <cell r="L110">
            <v>734020</v>
          </cell>
          <cell r="M110">
            <v>770721</v>
          </cell>
          <cell r="N110">
            <v>754000</v>
          </cell>
          <cell r="O110">
            <v>16721</v>
          </cell>
          <cell r="P110">
            <v>734020</v>
          </cell>
          <cell r="Q110" t="str">
            <v>YTD Annual</v>
          </cell>
          <cell r="R110" t="str">
            <v>+5%</v>
          </cell>
          <cell r="T110" t="str">
            <v>g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754000</v>
          </cell>
          <cell r="AA110">
            <v>754000</v>
          </cell>
          <cell r="AB110">
            <v>0</v>
          </cell>
          <cell r="AD110">
            <v>0</v>
          </cell>
          <cell r="AF110">
            <v>0</v>
          </cell>
          <cell r="AG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</row>
        <row r="111">
          <cell r="A111" t="str">
            <v>Dahlberg</v>
          </cell>
          <cell r="B111" t="str">
            <v>Lim-G</v>
          </cell>
          <cell r="C111" t="str">
            <v>Limerick G&amp;A</v>
          </cell>
          <cell r="D111">
            <v>15000</v>
          </cell>
          <cell r="E111">
            <v>29000</v>
          </cell>
          <cell r="F111">
            <v>14000</v>
          </cell>
          <cell r="G111">
            <v>55719</v>
          </cell>
          <cell r="H111">
            <v>171000</v>
          </cell>
          <cell r="I111">
            <v>115281</v>
          </cell>
          <cell r="J111">
            <v>93702</v>
          </cell>
          <cell r="K111" t="str">
            <v>Da</v>
          </cell>
          <cell r="L111">
            <v>111438</v>
          </cell>
          <cell r="M111">
            <v>117009.90000000001</v>
          </cell>
          <cell r="N111">
            <v>73000</v>
          </cell>
          <cell r="O111">
            <v>44009.900000000009</v>
          </cell>
          <cell r="P111">
            <v>111438</v>
          </cell>
          <cell r="Q111" t="str">
            <v>YTD Annual</v>
          </cell>
          <cell r="R111" t="str">
            <v>+5%</v>
          </cell>
          <cell r="T111" t="str">
            <v>g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73000</v>
          </cell>
          <cell r="AA111">
            <v>73000</v>
          </cell>
          <cell r="AB111">
            <v>0</v>
          </cell>
          <cell r="AD111">
            <v>0</v>
          </cell>
          <cell r="AF111">
            <v>0</v>
          </cell>
          <cell r="AG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</row>
        <row r="112">
          <cell r="A112" t="str">
            <v>Dahlberg Total</v>
          </cell>
          <cell r="D112">
            <v>711706</v>
          </cell>
          <cell r="E112">
            <v>785410</v>
          </cell>
          <cell r="F112">
            <v>73704</v>
          </cell>
          <cell r="G112">
            <v>5481240</v>
          </cell>
          <cell r="H112">
            <v>4667930</v>
          </cell>
          <cell r="I112">
            <v>3560172</v>
          </cell>
          <cell r="J112">
            <v>10609410</v>
          </cell>
          <cell r="L112">
            <v>10962480</v>
          </cell>
          <cell r="M112">
            <v>11510604</v>
          </cell>
          <cell r="N112">
            <v>13494252.442330463</v>
          </cell>
          <cell r="O112">
            <v>-1983648.4423304622</v>
          </cell>
          <cell r="U112">
            <v>1026795.8976388866</v>
          </cell>
          <cell r="V112">
            <v>0</v>
          </cell>
          <cell r="W112">
            <v>0</v>
          </cell>
          <cell r="X112">
            <v>1734361.13266667</v>
          </cell>
          <cell r="Y112">
            <v>10733095.412024906</v>
          </cell>
          <cell r="AA112">
            <v>13494252.442330463</v>
          </cell>
          <cell r="AB112">
            <v>0</v>
          </cell>
          <cell r="AD112">
            <v>0</v>
          </cell>
          <cell r="AF112">
            <v>0</v>
          </cell>
          <cell r="AG112">
            <v>-1026795.8976499999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</row>
        <row r="113">
          <cell r="A113" t="str">
            <v>Evans</v>
          </cell>
          <cell r="B113">
            <v>460</v>
          </cell>
          <cell r="C113" t="str">
            <v>Hip Mkt Innovation</v>
          </cell>
          <cell r="D113" t="e">
            <v>#N/A</v>
          </cell>
          <cell r="F113" t="e">
            <v>#N/A</v>
          </cell>
          <cell r="G113">
            <v>98723</v>
          </cell>
          <cell r="I113">
            <v>-98723</v>
          </cell>
          <cell r="K113" t="str">
            <v>Ev</v>
          </cell>
          <cell r="M113">
            <v>0</v>
          </cell>
          <cell r="N113">
            <v>2385.2966666666698</v>
          </cell>
          <cell r="O113">
            <v>-2385.2966666666698</v>
          </cell>
          <cell r="P113">
            <v>0</v>
          </cell>
          <cell r="R113" t="str">
            <v>0%</v>
          </cell>
          <cell r="T113" t="str">
            <v>m</v>
          </cell>
          <cell r="U113">
            <v>0</v>
          </cell>
          <cell r="V113">
            <v>0</v>
          </cell>
          <cell r="W113">
            <v>2385.2966666666698</v>
          </cell>
          <cell r="X113">
            <v>0</v>
          </cell>
          <cell r="Y113">
            <v>0</v>
          </cell>
          <cell r="AA113">
            <v>2385.2966666666698</v>
          </cell>
          <cell r="AB113">
            <v>0</v>
          </cell>
          <cell r="AD113">
            <v>0</v>
          </cell>
          <cell r="AF113">
            <v>0</v>
          </cell>
          <cell r="AG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</row>
        <row r="114">
          <cell r="A114" t="str">
            <v>Evans</v>
          </cell>
          <cell r="B114">
            <v>461</v>
          </cell>
          <cell r="C114" t="str">
            <v>NAVIGATION</v>
          </cell>
          <cell r="F114">
            <v>0</v>
          </cell>
          <cell r="I114">
            <v>0</v>
          </cell>
          <cell r="J114">
            <v>0</v>
          </cell>
          <cell r="K114" t="str">
            <v>Ev</v>
          </cell>
          <cell r="L114">
            <v>0</v>
          </cell>
          <cell r="M114">
            <v>0</v>
          </cell>
          <cell r="N114">
            <v>603373</v>
          </cell>
          <cell r="O114">
            <v>-603373</v>
          </cell>
          <cell r="P114">
            <v>0</v>
          </cell>
          <cell r="Q114" t="str">
            <v>YTD Annual</v>
          </cell>
          <cell r="R114" t="str">
            <v>+5%</v>
          </cell>
          <cell r="T114" t="str">
            <v>m</v>
          </cell>
          <cell r="U114">
            <v>0</v>
          </cell>
          <cell r="V114">
            <v>0</v>
          </cell>
          <cell r="W114">
            <v>603373</v>
          </cell>
          <cell r="X114">
            <v>0</v>
          </cell>
          <cell r="Y114">
            <v>0</v>
          </cell>
          <cell r="AA114">
            <v>603373</v>
          </cell>
          <cell r="AB114">
            <v>0</v>
          </cell>
          <cell r="AD114">
            <v>0</v>
          </cell>
          <cell r="AF114">
            <v>0</v>
          </cell>
          <cell r="AG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</row>
        <row r="115">
          <cell r="A115" t="str">
            <v>Evans</v>
          </cell>
          <cell r="B115">
            <v>462</v>
          </cell>
          <cell r="C115" t="str">
            <v>LIS</v>
          </cell>
          <cell r="F115">
            <v>0</v>
          </cell>
          <cell r="I115">
            <v>0</v>
          </cell>
          <cell r="K115" t="str">
            <v>Ev</v>
          </cell>
          <cell r="L115">
            <v>0</v>
          </cell>
          <cell r="M115">
            <v>0</v>
          </cell>
          <cell r="N115">
            <v>663899.25</v>
          </cell>
          <cell r="O115">
            <v>-663899.25</v>
          </cell>
          <cell r="P115">
            <v>0</v>
          </cell>
          <cell r="Q115" t="str">
            <v>YTD Annual</v>
          </cell>
          <cell r="R115" t="str">
            <v>+5%</v>
          </cell>
          <cell r="T115" t="str">
            <v>m</v>
          </cell>
          <cell r="U115">
            <v>0</v>
          </cell>
          <cell r="V115">
            <v>0</v>
          </cell>
          <cell r="W115">
            <v>663899.25</v>
          </cell>
          <cell r="X115">
            <v>0</v>
          </cell>
          <cell r="Y115">
            <v>0</v>
          </cell>
          <cell r="AA115">
            <v>663899.25</v>
          </cell>
          <cell r="AB115">
            <v>0</v>
          </cell>
          <cell r="AD115">
            <v>0</v>
          </cell>
          <cell r="AF115">
            <v>0</v>
          </cell>
          <cell r="AG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</row>
        <row r="116">
          <cell r="A116" t="str">
            <v>Evans</v>
          </cell>
          <cell r="B116">
            <v>463</v>
          </cell>
          <cell r="C116" t="str">
            <v>RECON INSTRUMENTS</v>
          </cell>
          <cell r="F116">
            <v>0</v>
          </cell>
          <cell r="I116">
            <v>0</v>
          </cell>
          <cell r="K116" t="str">
            <v>Ev</v>
          </cell>
          <cell r="L116">
            <v>0</v>
          </cell>
          <cell r="M116">
            <v>0</v>
          </cell>
          <cell r="N116">
            <v>332255.5</v>
          </cell>
          <cell r="O116">
            <v>-332255.5</v>
          </cell>
          <cell r="P116">
            <v>0</v>
          </cell>
          <cell r="Q116" t="str">
            <v>YTD Annual</v>
          </cell>
          <cell r="R116" t="str">
            <v>+5%</v>
          </cell>
          <cell r="T116" t="str">
            <v>m</v>
          </cell>
          <cell r="U116">
            <v>0</v>
          </cell>
          <cell r="V116">
            <v>0</v>
          </cell>
          <cell r="W116">
            <v>332255.5</v>
          </cell>
          <cell r="X116">
            <v>0</v>
          </cell>
          <cell r="Y116">
            <v>0</v>
          </cell>
          <cell r="AA116">
            <v>332255.5</v>
          </cell>
          <cell r="AB116">
            <v>0</v>
          </cell>
          <cell r="AD116">
            <v>0</v>
          </cell>
          <cell r="AF116">
            <v>0</v>
          </cell>
          <cell r="AG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</row>
        <row r="117">
          <cell r="A117" t="str">
            <v>Evans</v>
          </cell>
          <cell r="B117">
            <v>465</v>
          </cell>
          <cell r="C117" t="str">
            <v>CUST&amp;SPEC INSTR&amp;SHOP</v>
          </cell>
          <cell r="F117">
            <v>0</v>
          </cell>
          <cell r="I117">
            <v>0</v>
          </cell>
          <cell r="K117" t="str">
            <v>Ev</v>
          </cell>
          <cell r="L117">
            <v>0</v>
          </cell>
          <cell r="M117">
            <v>0</v>
          </cell>
          <cell r="N117">
            <v>183069.25</v>
          </cell>
          <cell r="O117">
            <v>-183069.25</v>
          </cell>
          <cell r="P117">
            <v>0</v>
          </cell>
          <cell r="Q117" t="str">
            <v>YTD Annual</v>
          </cell>
          <cell r="R117" t="str">
            <v>+5%</v>
          </cell>
          <cell r="T117" t="str">
            <v>m</v>
          </cell>
          <cell r="U117">
            <v>0</v>
          </cell>
          <cell r="V117">
            <v>0</v>
          </cell>
          <cell r="W117">
            <v>183069.25</v>
          </cell>
          <cell r="X117">
            <v>0</v>
          </cell>
          <cell r="Y117">
            <v>0</v>
          </cell>
          <cell r="AA117">
            <v>183069.25</v>
          </cell>
          <cell r="AB117">
            <v>0</v>
          </cell>
          <cell r="AD117">
            <v>0</v>
          </cell>
          <cell r="AF117">
            <v>0</v>
          </cell>
          <cell r="AG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</row>
        <row r="118">
          <cell r="A118" t="str">
            <v>Evans</v>
          </cell>
          <cell r="B118">
            <v>660</v>
          </cell>
          <cell r="C118" t="str">
            <v>Hip R&amp;D Innovation</v>
          </cell>
          <cell r="D118" t="e">
            <v>#N/A</v>
          </cell>
          <cell r="E118" t="e">
            <v>#N/A</v>
          </cell>
          <cell r="F118" t="e">
            <v>#N/A</v>
          </cell>
          <cell r="G118">
            <v>288039</v>
          </cell>
          <cell r="H118" t="e">
            <v>#N/A</v>
          </cell>
          <cell r="I118" t="e">
            <v>#N/A</v>
          </cell>
          <cell r="K118" t="str">
            <v>Ev</v>
          </cell>
          <cell r="M118">
            <v>0</v>
          </cell>
          <cell r="N118">
            <v>2325125.8071230198</v>
          </cell>
          <cell r="O118">
            <v>-2325125.8071230198</v>
          </cell>
          <cell r="P118">
            <v>0</v>
          </cell>
          <cell r="R118" t="str">
            <v>0%</v>
          </cell>
          <cell r="T118" t="str">
            <v>r</v>
          </cell>
          <cell r="U118">
            <v>0</v>
          </cell>
          <cell r="V118">
            <v>2325125.8071230198</v>
          </cell>
          <cell r="W118">
            <v>0</v>
          </cell>
          <cell r="X118">
            <v>0</v>
          </cell>
          <cell r="Y118">
            <v>0</v>
          </cell>
          <cell r="AA118">
            <v>2325125.8071230198</v>
          </cell>
          <cell r="AB118">
            <v>0</v>
          </cell>
          <cell r="AD118">
            <v>0</v>
          </cell>
          <cell r="AF118">
            <v>0</v>
          </cell>
          <cell r="AG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</row>
        <row r="119">
          <cell r="A119" t="str">
            <v>Evans</v>
          </cell>
          <cell r="B119">
            <v>661</v>
          </cell>
          <cell r="C119" t="str">
            <v>NAVIGATION</v>
          </cell>
          <cell r="F119">
            <v>0</v>
          </cell>
          <cell r="I119">
            <v>0</v>
          </cell>
          <cell r="K119" t="str">
            <v>Ev</v>
          </cell>
          <cell r="L119">
            <v>0</v>
          </cell>
          <cell r="M119">
            <v>0</v>
          </cell>
          <cell r="N119">
            <v>979943.5</v>
          </cell>
          <cell r="O119">
            <v>-979943.5</v>
          </cell>
          <cell r="P119">
            <v>0</v>
          </cell>
          <cell r="Q119" t="str">
            <v>YTD Annual</v>
          </cell>
          <cell r="R119" t="str">
            <v>+5%</v>
          </cell>
          <cell r="T119" t="str">
            <v>r</v>
          </cell>
          <cell r="U119">
            <v>0</v>
          </cell>
          <cell r="V119">
            <v>979943.5</v>
          </cell>
          <cell r="W119">
            <v>0</v>
          </cell>
          <cell r="X119">
            <v>0</v>
          </cell>
          <cell r="Y119">
            <v>0</v>
          </cell>
          <cell r="AA119">
            <v>979943.5</v>
          </cell>
          <cell r="AB119">
            <v>0</v>
          </cell>
          <cell r="AD119">
            <v>0</v>
          </cell>
          <cell r="AF119">
            <v>0</v>
          </cell>
          <cell r="AG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</row>
        <row r="120">
          <cell r="A120" t="str">
            <v>Evans</v>
          </cell>
          <cell r="B120">
            <v>662</v>
          </cell>
          <cell r="C120" t="str">
            <v>LIS</v>
          </cell>
          <cell r="F120">
            <v>0</v>
          </cell>
          <cell r="I120">
            <v>0</v>
          </cell>
          <cell r="K120" t="str">
            <v>Ev</v>
          </cell>
          <cell r="L120">
            <v>0</v>
          </cell>
          <cell r="M120">
            <v>0</v>
          </cell>
          <cell r="N120">
            <v>757288.38375000004</v>
          </cell>
          <cell r="O120">
            <v>-757288.38375000004</v>
          </cell>
          <cell r="P120">
            <v>0</v>
          </cell>
          <cell r="Q120" t="str">
            <v>YTD Annual</v>
          </cell>
          <cell r="R120" t="str">
            <v>+5%</v>
          </cell>
          <cell r="T120" t="str">
            <v>r</v>
          </cell>
          <cell r="U120">
            <v>0</v>
          </cell>
          <cell r="V120">
            <v>757288.38375000004</v>
          </cell>
          <cell r="W120">
            <v>0</v>
          </cell>
          <cell r="X120">
            <v>0</v>
          </cell>
          <cell r="Y120">
            <v>0</v>
          </cell>
          <cell r="AA120">
            <v>757288.38375000004</v>
          </cell>
          <cell r="AB120">
            <v>0</v>
          </cell>
          <cell r="AD120">
            <v>0</v>
          </cell>
          <cell r="AF120">
            <v>0</v>
          </cell>
          <cell r="AG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</row>
        <row r="121">
          <cell r="A121" t="str">
            <v>Evans</v>
          </cell>
          <cell r="B121">
            <v>663</v>
          </cell>
          <cell r="C121" t="str">
            <v>RECON INSTRUMENTS</v>
          </cell>
          <cell r="F121">
            <v>0</v>
          </cell>
          <cell r="I121">
            <v>0</v>
          </cell>
          <cell r="K121" t="str">
            <v>Ev</v>
          </cell>
          <cell r="L121">
            <v>0</v>
          </cell>
          <cell r="M121">
            <v>0</v>
          </cell>
          <cell r="N121">
            <v>1040156.21875</v>
          </cell>
          <cell r="O121">
            <v>-1040156.21875</v>
          </cell>
          <cell r="P121">
            <v>0</v>
          </cell>
          <cell r="Q121" t="str">
            <v>YTD Annual</v>
          </cell>
          <cell r="R121" t="str">
            <v>+5%</v>
          </cell>
          <cell r="T121" t="str">
            <v>r</v>
          </cell>
          <cell r="U121">
            <v>0</v>
          </cell>
          <cell r="V121">
            <v>1040156.21875</v>
          </cell>
          <cell r="W121">
            <v>0</v>
          </cell>
          <cell r="X121">
            <v>0</v>
          </cell>
          <cell r="Y121">
            <v>0</v>
          </cell>
          <cell r="AA121">
            <v>1040156.21875</v>
          </cell>
          <cell r="AB121">
            <v>0</v>
          </cell>
          <cell r="AD121">
            <v>0</v>
          </cell>
          <cell r="AF121">
            <v>0</v>
          </cell>
          <cell r="AG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</row>
        <row r="122">
          <cell r="A122" t="str">
            <v>Evans</v>
          </cell>
          <cell r="B122">
            <v>664</v>
          </cell>
          <cell r="C122" t="str">
            <v>RECON CUSTOM IMPLANTS</v>
          </cell>
          <cell r="F122">
            <v>0</v>
          </cell>
          <cell r="I122">
            <v>0</v>
          </cell>
          <cell r="K122" t="str">
            <v>Ev</v>
          </cell>
          <cell r="L122">
            <v>0</v>
          </cell>
          <cell r="M122">
            <v>0</v>
          </cell>
          <cell r="N122">
            <v>822379.05625000002</v>
          </cell>
          <cell r="O122">
            <v>-822379.05625000002</v>
          </cell>
          <cell r="P122">
            <v>0</v>
          </cell>
          <cell r="Q122" t="str">
            <v>YTD Annual</v>
          </cell>
          <cell r="R122" t="str">
            <v>+5%</v>
          </cell>
          <cell r="T122" t="str">
            <v>r</v>
          </cell>
          <cell r="U122">
            <v>0</v>
          </cell>
          <cell r="V122">
            <v>822379.05625000002</v>
          </cell>
          <cell r="W122">
            <v>0</v>
          </cell>
          <cell r="X122">
            <v>0</v>
          </cell>
          <cell r="Y122">
            <v>0</v>
          </cell>
          <cell r="AA122">
            <v>822379.05625000002</v>
          </cell>
          <cell r="AB122">
            <v>0</v>
          </cell>
          <cell r="AD122">
            <v>0</v>
          </cell>
          <cell r="AF122">
            <v>0</v>
          </cell>
          <cell r="AG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</row>
        <row r="123">
          <cell r="A123" t="str">
            <v>Evans</v>
          </cell>
          <cell r="B123">
            <v>665</v>
          </cell>
          <cell r="C123" t="str">
            <v>CUST&amp;SPEC INSTR&amp;SHOP</v>
          </cell>
          <cell r="F123">
            <v>0</v>
          </cell>
          <cell r="I123">
            <v>0</v>
          </cell>
          <cell r="K123" t="str">
            <v>Ev</v>
          </cell>
          <cell r="L123">
            <v>0</v>
          </cell>
          <cell r="M123">
            <v>0</v>
          </cell>
          <cell r="N123">
            <v>278305.62624999997</v>
          </cell>
          <cell r="O123">
            <v>-278305.62624999997</v>
          </cell>
          <cell r="P123">
            <v>0</v>
          </cell>
          <cell r="Q123" t="str">
            <v>YTD Annual</v>
          </cell>
          <cell r="R123" t="str">
            <v>+5%</v>
          </cell>
          <cell r="T123" t="str">
            <v>r</v>
          </cell>
          <cell r="U123">
            <v>0</v>
          </cell>
          <cell r="V123">
            <v>278305.62624999997</v>
          </cell>
          <cell r="W123">
            <v>0</v>
          </cell>
          <cell r="X123">
            <v>0</v>
          </cell>
          <cell r="Y123">
            <v>0</v>
          </cell>
          <cell r="AA123">
            <v>278305.62624999997</v>
          </cell>
          <cell r="AB123">
            <v>0</v>
          </cell>
          <cell r="AD123">
            <v>0</v>
          </cell>
          <cell r="AF123">
            <v>0</v>
          </cell>
          <cell r="AG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</row>
        <row r="124">
          <cell r="A124" t="str">
            <v>Evans</v>
          </cell>
          <cell r="B124">
            <v>667</v>
          </cell>
          <cell r="C124" t="str">
            <v>TECHNOLOGY PLATFORMS</v>
          </cell>
          <cell r="F124">
            <v>0</v>
          </cell>
          <cell r="I124">
            <v>0</v>
          </cell>
          <cell r="K124" t="str">
            <v>Ev</v>
          </cell>
          <cell r="L124">
            <v>0</v>
          </cell>
          <cell r="M124">
            <v>0</v>
          </cell>
          <cell r="N124">
            <v>993729.22875000001</v>
          </cell>
          <cell r="O124">
            <v>-993729.22875000001</v>
          </cell>
          <cell r="P124">
            <v>0</v>
          </cell>
          <cell r="Q124" t="str">
            <v>YTD Annual</v>
          </cell>
          <cell r="R124" t="str">
            <v>+5%</v>
          </cell>
          <cell r="T124" t="str">
            <v>r</v>
          </cell>
          <cell r="U124">
            <v>0</v>
          </cell>
          <cell r="V124">
            <v>993729.22875000001</v>
          </cell>
          <cell r="W124">
            <v>0</v>
          </cell>
          <cell r="X124">
            <v>0</v>
          </cell>
          <cell r="Y124">
            <v>0</v>
          </cell>
          <cell r="AA124">
            <v>993729.22875000001</v>
          </cell>
          <cell r="AB124">
            <v>0</v>
          </cell>
          <cell r="AD124">
            <v>0</v>
          </cell>
          <cell r="AF124">
            <v>0</v>
          </cell>
          <cell r="AG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</row>
        <row r="125">
          <cell r="A125" t="str">
            <v>Evans</v>
          </cell>
          <cell r="B125">
            <v>668</v>
          </cell>
          <cell r="C125" t="str">
            <v>OR OF THE FUTURE</v>
          </cell>
          <cell r="F125">
            <v>0</v>
          </cell>
          <cell r="I125">
            <v>0</v>
          </cell>
          <cell r="K125" t="str">
            <v>Ev</v>
          </cell>
          <cell r="L125">
            <v>0</v>
          </cell>
          <cell r="M125">
            <v>0</v>
          </cell>
          <cell r="N125">
            <v>239410</v>
          </cell>
          <cell r="O125">
            <v>-239410</v>
          </cell>
          <cell r="P125">
            <v>0</v>
          </cell>
          <cell r="Q125" t="str">
            <v>YTD Annual</v>
          </cell>
          <cell r="R125" t="str">
            <v>+5%</v>
          </cell>
          <cell r="T125" t="str">
            <v>r</v>
          </cell>
          <cell r="U125">
            <v>0</v>
          </cell>
          <cell r="V125">
            <v>239410</v>
          </cell>
          <cell r="W125">
            <v>0</v>
          </cell>
          <cell r="X125">
            <v>0</v>
          </cell>
          <cell r="Y125">
            <v>0</v>
          </cell>
          <cell r="AA125">
            <v>239410</v>
          </cell>
          <cell r="AB125">
            <v>0</v>
          </cell>
          <cell r="AD125">
            <v>0</v>
          </cell>
          <cell r="AF125">
            <v>0</v>
          </cell>
          <cell r="AG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</row>
        <row r="126">
          <cell r="A126" t="str">
            <v>Evans</v>
          </cell>
          <cell r="B126">
            <v>130</v>
          </cell>
          <cell r="C126" t="str">
            <v>Custom Hips</v>
          </cell>
          <cell r="G126">
            <v>241572</v>
          </cell>
          <cell r="J126">
            <v>516018</v>
          </cell>
          <cell r="K126" t="str">
            <v>Ev</v>
          </cell>
          <cell r="L126">
            <v>483144</v>
          </cell>
          <cell r="M126">
            <v>546979.08000000007</v>
          </cell>
          <cell r="N126">
            <v>500090.29667857097</v>
          </cell>
          <cell r="O126">
            <v>46888.783321429102</v>
          </cell>
          <cell r="P126">
            <v>516018</v>
          </cell>
          <cell r="Q126" t="str">
            <v>Budget</v>
          </cell>
          <cell r="R126" t="str">
            <v>+6%</v>
          </cell>
          <cell r="T126" t="str">
            <v>v</v>
          </cell>
          <cell r="U126">
            <v>500090.29667857097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AA126">
            <v>500090.29667857097</v>
          </cell>
          <cell r="AB126">
            <v>0</v>
          </cell>
          <cell r="AD126">
            <v>0</v>
          </cell>
          <cell r="AF126">
            <v>-375064</v>
          </cell>
          <cell r="AG126">
            <v>466097.86297439999</v>
          </cell>
          <cell r="AI126">
            <v>466097.86297439999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</row>
        <row r="127">
          <cell r="A127" t="str">
            <v>Evans</v>
          </cell>
          <cell r="B127">
            <v>115</v>
          </cell>
          <cell r="C127" t="str">
            <v>Custom Instrument Cell</v>
          </cell>
          <cell r="D127">
            <v>56978</v>
          </cell>
          <cell r="E127">
            <v>72782</v>
          </cell>
          <cell r="F127">
            <v>15804</v>
          </cell>
          <cell r="G127">
            <v>496498</v>
          </cell>
          <cell r="H127">
            <v>439307</v>
          </cell>
          <cell r="I127">
            <v>-57191</v>
          </cell>
          <cell r="J127">
            <v>925683</v>
          </cell>
          <cell r="K127" t="str">
            <v>Ev</v>
          </cell>
          <cell r="L127">
            <v>992996</v>
          </cell>
          <cell r="M127">
            <v>1072435.6800000002</v>
          </cell>
          <cell r="N127">
            <v>895682.82362142904</v>
          </cell>
          <cell r="O127">
            <v>176752.85637857113</v>
          </cell>
          <cell r="P127">
            <v>992996</v>
          </cell>
          <cell r="Q127" t="str">
            <v>YTD Annual</v>
          </cell>
          <cell r="R127" t="str">
            <v>+8%</v>
          </cell>
          <cell r="T127" t="str">
            <v>v</v>
          </cell>
          <cell r="U127">
            <v>895682.82362142904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AA127">
            <v>895682.82362142904</v>
          </cell>
          <cell r="AB127">
            <v>0</v>
          </cell>
          <cell r="AD127">
            <v>0</v>
          </cell>
          <cell r="AF127">
            <v>-925693</v>
          </cell>
          <cell r="AG127">
            <v>464172</v>
          </cell>
          <cell r="AI127">
            <v>464172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</row>
        <row r="128">
          <cell r="A128" t="str">
            <v>Evans</v>
          </cell>
          <cell r="B128" t="str">
            <v>Lim-R</v>
          </cell>
          <cell r="C128" t="str">
            <v>Limerick R&amp;D</v>
          </cell>
          <cell r="D128">
            <v>52000</v>
          </cell>
          <cell r="E128">
            <v>81000</v>
          </cell>
          <cell r="F128">
            <v>29000</v>
          </cell>
          <cell r="G128">
            <v>711000</v>
          </cell>
          <cell r="H128">
            <v>613000</v>
          </cell>
          <cell r="I128">
            <v>-98000</v>
          </cell>
          <cell r="J128">
            <v>1279015</v>
          </cell>
          <cell r="K128" t="str">
            <v>Ev</v>
          </cell>
          <cell r="L128">
            <v>1422000</v>
          </cell>
          <cell r="M128">
            <v>2600000</v>
          </cell>
          <cell r="N128">
            <v>2804000</v>
          </cell>
          <cell r="O128">
            <v>-204000</v>
          </cell>
          <cell r="P128">
            <v>1422000</v>
          </cell>
          <cell r="Q128" t="str">
            <v>YTD Annual</v>
          </cell>
          <cell r="R128" t="str">
            <v>+8%</v>
          </cell>
          <cell r="S128">
            <v>2600000</v>
          </cell>
          <cell r="T128" t="str">
            <v>r</v>
          </cell>
          <cell r="U128">
            <v>0</v>
          </cell>
          <cell r="V128">
            <v>2804000</v>
          </cell>
          <cell r="W128">
            <v>0</v>
          </cell>
          <cell r="X128">
            <v>0</v>
          </cell>
          <cell r="Y128">
            <v>0</v>
          </cell>
          <cell r="AA128">
            <v>2804000</v>
          </cell>
          <cell r="AB128">
            <v>0</v>
          </cell>
          <cell r="AD128">
            <v>0</v>
          </cell>
          <cell r="AF128">
            <v>0</v>
          </cell>
          <cell r="AG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</row>
        <row r="129">
          <cell r="A129" t="str">
            <v>Evans</v>
          </cell>
          <cell r="B129" t="str">
            <v>BG-R</v>
          </cell>
          <cell r="C129" t="str">
            <v>BG R&amp;D</v>
          </cell>
          <cell r="D129">
            <v>64000</v>
          </cell>
          <cell r="E129">
            <v>114000</v>
          </cell>
          <cell r="F129">
            <v>50000</v>
          </cell>
          <cell r="G129">
            <v>498327</v>
          </cell>
          <cell r="H129">
            <v>681000</v>
          </cell>
          <cell r="I129">
            <v>182673</v>
          </cell>
          <cell r="J129">
            <v>1524626</v>
          </cell>
          <cell r="K129" t="str">
            <v>Ev</v>
          </cell>
          <cell r="L129">
            <v>996654</v>
          </cell>
          <cell r="M129">
            <v>2000000</v>
          </cell>
          <cell r="N129">
            <v>2894700</v>
          </cell>
          <cell r="O129">
            <v>-894700</v>
          </cell>
          <cell r="P129">
            <v>0</v>
          </cell>
          <cell r="R129" t="str">
            <v>0%</v>
          </cell>
          <cell r="S129">
            <v>2000000</v>
          </cell>
          <cell r="T129" t="str">
            <v>r</v>
          </cell>
          <cell r="U129">
            <v>0</v>
          </cell>
          <cell r="V129">
            <v>2894700</v>
          </cell>
          <cell r="W129">
            <v>0</v>
          </cell>
          <cell r="X129">
            <v>0</v>
          </cell>
          <cell r="Y129">
            <v>0</v>
          </cell>
          <cell r="AA129">
            <v>2894700</v>
          </cell>
          <cell r="AB129">
            <v>0</v>
          </cell>
          <cell r="AD129">
            <v>0</v>
          </cell>
          <cell r="AF129">
            <v>0</v>
          </cell>
          <cell r="AG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</row>
        <row r="130">
          <cell r="A130" t="str">
            <v>Evans Total</v>
          </cell>
          <cell r="D130" t="e">
            <v>#N/A</v>
          </cell>
          <cell r="E130" t="e">
            <v>#N/A</v>
          </cell>
          <cell r="F130" t="e">
            <v>#N/A</v>
          </cell>
          <cell r="G130">
            <v>2334159</v>
          </cell>
          <cell r="H130" t="e">
            <v>#N/A</v>
          </cell>
          <cell r="I130" t="e">
            <v>#N/A</v>
          </cell>
          <cell r="J130">
            <v>4245342</v>
          </cell>
          <cell r="L130">
            <v>3894794</v>
          </cell>
          <cell r="M130">
            <v>6219414.7599999998</v>
          </cell>
          <cell r="N130">
            <v>16315793.237839688</v>
          </cell>
          <cell r="O130">
            <v>-10096378.477839686</v>
          </cell>
          <cell r="P130">
            <v>2931014</v>
          </cell>
          <cell r="U130">
            <v>1395773.1203000001</v>
          </cell>
          <cell r="V130">
            <v>13135037.820873018</v>
          </cell>
          <cell r="W130">
            <v>1784982.2966666666</v>
          </cell>
          <cell r="X130">
            <v>0</v>
          </cell>
          <cell r="Y130">
            <v>0</v>
          </cell>
          <cell r="AA130">
            <v>16315793.237839688</v>
          </cell>
          <cell r="AB130">
            <v>0</v>
          </cell>
          <cell r="AD130">
            <v>0</v>
          </cell>
          <cell r="AF130">
            <v>-1300757</v>
          </cell>
          <cell r="AG130">
            <v>930269.86297439993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</row>
        <row r="131">
          <cell r="A131" t="str">
            <v>Hart</v>
          </cell>
          <cell r="B131">
            <v>470</v>
          </cell>
          <cell r="C131" t="str">
            <v>Knee Steering Team-Mktg</v>
          </cell>
          <cell r="D131">
            <v>271669</v>
          </cell>
          <cell r="E131">
            <v>126369</v>
          </cell>
          <cell r="F131">
            <v>-145300</v>
          </cell>
          <cell r="G131">
            <v>917511</v>
          </cell>
          <cell r="H131">
            <v>728214</v>
          </cell>
          <cell r="I131">
            <v>-189297</v>
          </cell>
          <cell r="J131">
            <v>1502962</v>
          </cell>
          <cell r="K131" t="str">
            <v>Wi</v>
          </cell>
          <cell r="L131">
            <v>1835022</v>
          </cell>
          <cell r="M131">
            <v>649823.76000000024</v>
          </cell>
          <cell r="N131">
            <v>2251304.7662103199</v>
          </cell>
          <cell r="O131">
            <v>-1601481.0062103197</v>
          </cell>
          <cell r="P131">
            <v>1835022</v>
          </cell>
          <cell r="Q131" t="str">
            <v>YTD Annual</v>
          </cell>
          <cell r="R131" t="str">
            <v>+8%</v>
          </cell>
          <cell r="T131" t="str">
            <v>m</v>
          </cell>
          <cell r="U131">
            <v>0</v>
          </cell>
          <cell r="V131">
            <v>0</v>
          </cell>
          <cell r="W131">
            <v>2251304.7662103199</v>
          </cell>
          <cell r="X131">
            <v>0</v>
          </cell>
          <cell r="Y131">
            <v>0</v>
          </cell>
          <cell r="AA131">
            <v>2251304.7662103199</v>
          </cell>
          <cell r="AB131">
            <v>0</v>
          </cell>
          <cell r="AD131">
            <v>0</v>
          </cell>
          <cell r="AF131">
            <v>0</v>
          </cell>
          <cell r="AG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</row>
        <row r="132">
          <cell r="A132" t="str">
            <v>Hart</v>
          </cell>
          <cell r="B132">
            <v>471</v>
          </cell>
          <cell r="C132" t="str">
            <v>Knee Scorpio-Mktg</v>
          </cell>
          <cell r="D132">
            <v>42859</v>
          </cell>
          <cell r="E132">
            <v>136943</v>
          </cell>
          <cell r="F132">
            <v>94084</v>
          </cell>
          <cell r="G132">
            <v>516331</v>
          </cell>
          <cell r="H132">
            <v>702159</v>
          </cell>
          <cell r="I132">
            <v>185828</v>
          </cell>
          <cell r="J132">
            <v>1081259</v>
          </cell>
          <cell r="K132" t="str">
            <v>Wi</v>
          </cell>
          <cell r="L132">
            <v>1032662</v>
          </cell>
          <cell r="M132">
            <v>1115274.96</v>
          </cell>
          <cell r="N132">
            <v>819376.94541666703</v>
          </cell>
          <cell r="O132">
            <v>295898.01458333293</v>
          </cell>
          <cell r="P132">
            <v>1032662</v>
          </cell>
          <cell r="Q132" t="str">
            <v>YTD Annual</v>
          </cell>
          <cell r="R132" t="str">
            <v>+8%</v>
          </cell>
          <cell r="T132" t="str">
            <v>m</v>
          </cell>
          <cell r="U132">
            <v>0</v>
          </cell>
          <cell r="V132">
            <v>0</v>
          </cell>
          <cell r="W132">
            <v>819376.94541666703</v>
          </cell>
          <cell r="X132">
            <v>0</v>
          </cell>
          <cell r="Y132">
            <v>0</v>
          </cell>
          <cell r="AA132">
            <v>819376.94541666703</v>
          </cell>
          <cell r="AB132">
            <v>0</v>
          </cell>
          <cell r="AD132">
            <v>0</v>
          </cell>
          <cell r="AF132">
            <v>0</v>
          </cell>
          <cell r="AG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</row>
        <row r="133">
          <cell r="A133" t="str">
            <v>Hart</v>
          </cell>
          <cell r="B133">
            <v>472</v>
          </cell>
          <cell r="C133" t="str">
            <v>Knee Duracon-Mktg</v>
          </cell>
          <cell r="D133">
            <v>48501</v>
          </cell>
          <cell r="E133">
            <v>110742</v>
          </cell>
          <cell r="F133">
            <v>62241</v>
          </cell>
          <cell r="G133">
            <v>393800</v>
          </cell>
          <cell r="H133">
            <v>576602</v>
          </cell>
          <cell r="I133">
            <v>182802</v>
          </cell>
          <cell r="J133">
            <v>938525</v>
          </cell>
          <cell r="K133" t="str">
            <v>Wi</v>
          </cell>
          <cell r="L133">
            <v>787600</v>
          </cell>
          <cell r="M133">
            <v>850608</v>
          </cell>
          <cell r="N133">
            <v>1096093.82388889</v>
          </cell>
          <cell r="O133">
            <v>-245485.82388888998</v>
          </cell>
          <cell r="P133">
            <v>787600</v>
          </cell>
          <cell r="Q133" t="str">
            <v>YTD Annual</v>
          </cell>
          <cell r="R133" t="str">
            <v>+8%</v>
          </cell>
          <cell r="T133" t="str">
            <v>m</v>
          </cell>
          <cell r="U133">
            <v>0</v>
          </cell>
          <cell r="V133">
            <v>0</v>
          </cell>
          <cell r="W133">
            <v>1096093.82388889</v>
          </cell>
          <cell r="X133">
            <v>0</v>
          </cell>
          <cell r="Y133">
            <v>0</v>
          </cell>
          <cell r="AA133">
            <v>1096093.82388889</v>
          </cell>
          <cell r="AB133">
            <v>0</v>
          </cell>
          <cell r="AD133">
            <v>0</v>
          </cell>
          <cell r="AF133">
            <v>0</v>
          </cell>
          <cell r="AG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</row>
        <row r="134">
          <cell r="A134" t="str">
            <v>Hart</v>
          </cell>
          <cell r="B134">
            <v>473</v>
          </cell>
          <cell r="C134" t="str">
            <v>Knee Monogram/Passport-Mktg</v>
          </cell>
          <cell r="D134">
            <v>74208</v>
          </cell>
          <cell r="E134">
            <v>36365</v>
          </cell>
          <cell r="F134">
            <v>-37843</v>
          </cell>
          <cell r="G134">
            <v>567492</v>
          </cell>
          <cell r="H134">
            <v>208690</v>
          </cell>
          <cell r="I134">
            <v>-358802</v>
          </cell>
          <cell r="J134">
            <v>919421</v>
          </cell>
          <cell r="K134" t="str">
            <v>Wi</v>
          </cell>
          <cell r="L134">
            <v>1134984</v>
          </cell>
          <cell r="M134">
            <v>1225782.72</v>
          </cell>
          <cell r="N134">
            <v>505756.20333333302</v>
          </cell>
          <cell r="O134">
            <v>720026.51666666695</v>
          </cell>
          <cell r="P134">
            <v>1134984</v>
          </cell>
          <cell r="Q134" t="str">
            <v>YTD Annual</v>
          </cell>
          <cell r="R134" t="str">
            <v>+8%</v>
          </cell>
          <cell r="T134" t="str">
            <v>m</v>
          </cell>
          <cell r="U134">
            <v>0</v>
          </cell>
          <cell r="V134">
            <v>0</v>
          </cell>
          <cell r="W134">
            <v>505756.20333333302</v>
          </cell>
          <cell r="X134">
            <v>0</v>
          </cell>
          <cell r="Y134">
            <v>0</v>
          </cell>
          <cell r="AA134">
            <v>505756.20333333302</v>
          </cell>
          <cell r="AB134">
            <v>0</v>
          </cell>
          <cell r="AD134">
            <v>0</v>
          </cell>
          <cell r="AF134">
            <v>0</v>
          </cell>
          <cell r="AG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</row>
        <row r="135">
          <cell r="A135" t="str">
            <v>Hart</v>
          </cell>
          <cell r="B135">
            <v>474</v>
          </cell>
          <cell r="C135" t="str">
            <v>Knee MRS/Customs-Mktg</v>
          </cell>
          <cell r="D135">
            <v>35749</v>
          </cell>
          <cell r="E135">
            <v>42682</v>
          </cell>
          <cell r="F135">
            <v>6933</v>
          </cell>
          <cell r="G135">
            <v>137306</v>
          </cell>
          <cell r="H135">
            <v>371092</v>
          </cell>
          <cell r="I135">
            <v>233786</v>
          </cell>
          <cell r="J135">
            <v>480891</v>
          </cell>
          <cell r="K135" t="str">
            <v>Wi</v>
          </cell>
          <cell r="L135">
            <v>274612</v>
          </cell>
          <cell r="M135">
            <v>296580.96000000002</v>
          </cell>
          <cell r="N135">
            <v>498815.16</v>
          </cell>
          <cell r="O135">
            <v>-202234.19999999995</v>
          </cell>
          <cell r="P135">
            <v>274612</v>
          </cell>
          <cell r="Q135" t="str">
            <v>YTD Annual</v>
          </cell>
          <cell r="R135" t="str">
            <v>+8%</v>
          </cell>
          <cell r="T135" t="str">
            <v>m</v>
          </cell>
          <cell r="U135">
            <v>0</v>
          </cell>
          <cell r="V135">
            <v>0</v>
          </cell>
          <cell r="W135">
            <v>498815.16</v>
          </cell>
          <cell r="X135">
            <v>0</v>
          </cell>
          <cell r="Y135">
            <v>0</v>
          </cell>
          <cell r="AA135">
            <v>498815.16</v>
          </cell>
          <cell r="AB135">
            <v>0</v>
          </cell>
          <cell r="AD135">
            <v>0</v>
          </cell>
          <cell r="AF135">
            <v>0</v>
          </cell>
          <cell r="AG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</row>
        <row r="136">
          <cell r="A136" t="str">
            <v>Hart</v>
          </cell>
          <cell r="B136">
            <v>475</v>
          </cell>
          <cell r="C136" t="str">
            <v>Knee Early Intervention-Mktg</v>
          </cell>
          <cell r="D136">
            <v>36257</v>
          </cell>
          <cell r="E136">
            <v>41568</v>
          </cell>
          <cell r="F136">
            <v>5311</v>
          </cell>
          <cell r="G136">
            <v>167221</v>
          </cell>
          <cell r="H136">
            <v>277908</v>
          </cell>
          <cell r="I136">
            <v>110687</v>
          </cell>
          <cell r="J136">
            <v>425741</v>
          </cell>
          <cell r="K136" t="str">
            <v>Wi</v>
          </cell>
          <cell r="L136">
            <v>334442</v>
          </cell>
          <cell r="M136">
            <v>361197.36000000004</v>
          </cell>
          <cell r="N136">
            <v>527183.30444444402</v>
          </cell>
          <cell r="O136">
            <v>-165985.94444444397</v>
          </cell>
          <cell r="P136">
            <v>334442</v>
          </cell>
          <cell r="Q136" t="str">
            <v>YTD Annual</v>
          </cell>
          <cell r="R136" t="str">
            <v>+8%</v>
          </cell>
          <cell r="T136" t="str">
            <v>m</v>
          </cell>
          <cell r="U136">
            <v>0</v>
          </cell>
          <cell r="V136">
            <v>0</v>
          </cell>
          <cell r="W136">
            <v>527183.30444444402</v>
          </cell>
          <cell r="X136">
            <v>0</v>
          </cell>
          <cell r="Y136">
            <v>0</v>
          </cell>
          <cell r="AA136">
            <v>527183.30444444402</v>
          </cell>
          <cell r="AB136">
            <v>0</v>
          </cell>
          <cell r="AD136">
            <v>0</v>
          </cell>
          <cell r="AF136">
            <v>0</v>
          </cell>
          <cell r="AG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</row>
        <row r="137">
          <cell r="A137" t="str">
            <v>Hart</v>
          </cell>
          <cell r="B137">
            <v>476</v>
          </cell>
          <cell r="C137" t="str">
            <v>Knee Advanced Concepts-Mktg</v>
          </cell>
          <cell r="D137">
            <v>985</v>
          </cell>
          <cell r="E137">
            <v>417</v>
          </cell>
          <cell r="F137">
            <v>-568</v>
          </cell>
          <cell r="G137">
            <v>147</v>
          </cell>
          <cell r="H137">
            <v>2502</v>
          </cell>
          <cell r="I137">
            <v>2355</v>
          </cell>
          <cell r="J137">
            <v>1601</v>
          </cell>
          <cell r="K137" t="str">
            <v>Wi</v>
          </cell>
          <cell r="L137">
            <v>294</v>
          </cell>
          <cell r="M137">
            <v>317.52000000000004</v>
          </cell>
          <cell r="N137">
            <v>0</v>
          </cell>
          <cell r="O137">
            <v>317.52000000000004</v>
          </cell>
          <cell r="P137">
            <v>294</v>
          </cell>
          <cell r="Q137" t="str">
            <v>YTD Annual</v>
          </cell>
          <cell r="R137" t="str">
            <v>+8%</v>
          </cell>
          <cell r="T137" t="str">
            <v>m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F137">
            <v>0</v>
          </cell>
          <cell r="AG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</row>
        <row r="138">
          <cell r="A138" t="str">
            <v>Hart</v>
          </cell>
          <cell r="B138">
            <v>477</v>
          </cell>
          <cell r="C138" t="str">
            <v>Knee Custom Instr - Mktg</v>
          </cell>
          <cell r="G138">
            <v>57697</v>
          </cell>
          <cell r="J138">
            <v>155012</v>
          </cell>
          <cell r="K138" t="str">
            <v>Wi</v>
          </cell>
          <cell r="L138">
            <v>115394</v>
          </cell>
          <cell r="M138">
            <v>124625.52</v>
          </cell>
          <cell r="N138">
            <v>0</v>
          </cell>
          <cell r="O138">
            <v>124625.52</v>
          </cell>
          <cell r="P138">
            <v>115394</v>
          </cell>
          <cell r="Q138" t="str">
            <v>YTD Annual</v>
          </cell>
          <cell r="R138" t="str">
            <v>+8%</v>
          </cell>
          <cell r="T138" t="str">
            <v>m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F138">
            <v>0</v>
          </cell>
          <cell r="AG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</row>
        <row r="139">
          <cell r="A139" t="str">
            <v>Hart</v>
          </cell>
          <cell r="B139">
            <v>670</v>
          </cell>
          <cell r="C139" t="str">
            <v>Knee Steering Team-R&amp;D</v>
          </cell>
          <cell r="D139">
            <v>111494</v>
          </cell>
          <cell r="E139">
            <v>80772</v>
          </cell>
          <cell r="F139">
            <v>-30722</v>
          </cell>
          <cell r="G139">
            <v>470249</v>
          </cell>
          <cell r="H139">
            <v>484632</v>
          </cell>
          <cell r="I139">
            <v>14383</v>
          </cell>
          <cell r="J139">
            <v>776567</v>
          </cell>
          <cell r="K139" t="str">
            <v>Wi</v>
          </cell>
          <cell r="L139">
            <v>940498</v>
          </cell>
          <cell r="M139">
            <v>1015737.8400000001</v>
          </cell>
          <cell r="N139">
            <v>3790716.9444444398</v>
          </cell>
          <cell r="O139">
            <v>-2774979.1044444395</v>
          </cell>
          <cell r="P139">
            <v>940498</v>
          </cell>
          <cell r="Q139" t="str">
            <v>YTD Annual</v>
          </cell>
          <cell r="R139" t="str">
            <v>+8%</v>
          </cell>
          <cell r="T139" t="str">
            <v>r</v>
          </cell>
          <cell r="U139">
            <v>0</v>
          </cell>
          <cell r="V139">
            <v>3790716.9444444398</v>
          </cell>
          <cell r="W139">
            <v>0</v>
          </cell>
          <cell r="X139">
            <v>0</v>
          </cell>
          <cell r="Y139">
            <v>0</v>
          </cell>
          <cell r="AA139">
            <v>3790716.9444444398</v>
          </cell>
          <cell r="AB139">
            <v>0</v>
          </cell>
          <cell r="AD139">
            <v>0</v>
          </cell>
          <cell r="AF139">
            <v>0</v>
          </cell>
          <cell r="AG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</row>
        <row r="140">
          <cell r="A140" t="str">
            <v>Hart</v>
          </cell>
          <cell r="B140">
            <v>671</v>
          </cell>
          <cell r="C140" t="str">
            <v>Knee Scorpio-R&amp;D</v>
          </cell>
          <cell r="D140">
            <v>128688</v>
          </cell>
          <cell r="E140">
            <v>254418</v>
          </cell>
          <cell r="F140">
            <v>125730</v>
          </cell>
          <cell r="G140">
            <v>1425636</v>
          </cell>
          <cell r="H140">
            <v>1466508</v>
          </cell>
          <cell r="I140">
            <v>40872</v>
          </cell>
          <cell r="J140">
            <v>2521369</v>
          </cell>
          <cell r="K140" t="str">
            <v>Wi</v>
          </cell>
          <cell r="L140">
            <v>2851272</v>
          </cell>
          <cell r="M140">
            <v>3079373.7600000002</v>
          </cell>
          <cell r="N140">
            <v>501980.60625000001</v>
          </cell>
          <cell r="O140">
            <v>2577393.1537500001</v>
          </cell>
          <cell r="P140">
            <v>2851272</v>
          </cell>
          <cell r="Q140" t="str">
            <v>YTD Annual</v>
          </cell>
          <cell r="R140" t="str">
            <v>+8%</v>
          </cell>
          <cell r="T140" t="str">
            <v>r</v>
          </cell>
          <cell r="U140">
            <v>0</v>
          </cell>
          <cell r="V140">
            <v>501980.60625000001</v>
          </cell>
          <cell r="W140">
            <v>0</v>
          </cell>
          <cell r="X140">
            <v>0</v>
          </cell>
          <cell r="Y140">
            <v>0</v>
          </cell>
          <cell r="AA140">
            <v>501980.60625000001</v>
          </cell>
          <cell r="AB140">
            <v>0</v>
          </cell>
          <cell r="AD140">
            <v>0</v>
          </cell>
          <cell r="AF140">
            <v>0</v>
          </cell>
          <cell r="AG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</row>
        <row r="141">
          <cell r="A141" t="str">
            <v>Hart</v>
          </cell>
          <cell r="B141">
            <v>672</v>
          </cell>
          <cell r="C141" t="str">
            <v>Knee Duracon-R&amp;D</v>
          </cell>
          <cell r="D141">
            <v>144542</v>
          </cell>
          <cell r="E141">
            <v>185204</v>
          </cell>
          <cell r="F141">
            <v>40662</v>
          </cell>
          <cell r="G141">
            <v>1601773</v>
          </cell>
          <cell r="H141">
            <v>1111024</v>
          </cell>
          <cell r="I141">
            <v>-490749</v>
          </cell>
          <cell r="J141">
            <v>2264969</v>
          </cell>
          <cell r="K141" t="str">
            <v>Wi</v>
          </cell>
          <cell r="L141">
            <v>3203546</v>
          </cell>
          <cell r="M141">
            <v>3459829.68</v>
          </cell>
          <cell r="N141">
            <v>1305269.2819999999</v>
          </cell>
          <cell r="O141">
            <v>2154560.398</v>
          </cell>
          <cell r="P141">
            <v>3203546</v>
          </cell>
          <cell r="Q141" t="str">
            <v>YTD Annual</v>
          </cell>
          <cell r="R141" t="str">
            <v>+8%</v>
          </cell>
          <cell r="T141" t="str">
            <v>r</v>
          </cell>
          <cell r="U141">
            <v>0</v>
          </cell>
          <cell r="V141">
            <v>1305269.2819999999</v>
          </cell>
          <cell r="W141">
            <v>0</v>
          </cell>
          <cell r="X141">
            <v>0</v>
          </cell>
          <cell r="Y141">
            <v>0</v>
          </cell>
          <cell r="AA141">
            <v>1305269.2819999999</v>
          </cell>
          <cell r="AB141">
            <v>0</v>
          </cell>
          <cell r="AD141">
            <v>0</v>
          </cell>
          <cell r="AF141">
            <v>0</v>
          </cell>
          <cell r="AG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</row>
        <row r="142">
          <cell r="A142" t="str">
            <v>Hart</v>
          </cell>
          <cell r="B142">
            <v>673</v>
          </cell>
          <cell r="C142" t="str">
            <v>Knee Monogram/Passport-R&amp;D</v>
          </cell>
          <cell r="D142">
            <v>49141</v>
          </cell>
          <cell r="E142">
            <v>80497</v>
          </cell>
          <cell r="F142">
            <v>31356</v>
          </cell>
          <cell r="G142">
            <v>658352</v>
          </cell>
          <cell r="H142">
            <v>499482</v>
          </cell>
          <cell r="I142">
            <v>-158870</v>
          </cell>
          <cell r="J142">
            <v>1411843</v>
          </cell>
          <cell r="K142" t="str">
            <v>Wi</v>
          </cell>
          <cell r="L142">
            <v>1316704</v>
          </cell>
          <cell r="M142">
            <v>1422040.32</v>
          </cell>
          <cell r="N142">
            <v>79929.726984127003</v>
          </cell>
          <cell r="O142">
            <v>1342110.5930158731</v>
          </cell>
          <cell r="P142">
            <v>1316704</v>
          </cell>
          <cell r="Q142" t="str">
            <v>YTD Annual</v>
          </cell>
          <cell r="R142" t="str">
            <v>+8%</v>
          </cell>
          <cell r="T142" t="str">
            <v>r</v>
          </cell>
          <cell r="U142">
            <v>0</v>
          </cell>
          <cell r="V142">
            <v>79929.726984127003</v>
          </cell>
          <cell r="W142">
            <v>0</v>
          </cell>
          <cell r="X142">
            <v>0</v>
          </cell>
          <cell r="Y142">
            <v>0</v>
          </cell>
          <cell r="AA142">
            <v>79929.726984127003</v>
          </cell>
          <cell r="AB142">
            <v>0</v>
          </cell>
          <cell r="AD142">
            <v>0</v>
          </cell>
          <cell r="AF142">
            <v>0</v>
          </cell>
          <cell r="AG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</row>
        <row r="143">
          <cell r="A143" t="str">
            <v>Hart</v>
          </cell>
          <cell r="B143">
            <v>674</v>
          </cell>
          <cell r="C143" t="str">
            <v>Knee MRS/Customs-R&amp;D</v>
          </cell>
          <cell r="D143">
            <v>167331</v>
          </cell>
          <cell r="E143">
            <v>90672</v>
          </cell>
          <cell r="F143">
            <v>-76659</v>
          </cell>
          <cell r="G143">
            <v>682938</v>
          </cell>
          <cell r="H143">
            <v>528032</v>
          </cell>
          <cell r="I143">
            <v>-154906</v>
          </cell>
          <cell r="J143">
            <v>1313620</v>
          </cell>
          <cell r="K143" t="str">
            <v>Wi</v>
          </cell>
          <cell r="L143">
            <v>1365876</v>
          </cell>
          <cell r="M143">
            <v>1475146.08</v>
          </cell>
          <cell r="N143">
            <v>395944.70874999999</v>
          </cell>
          <cell r="O143">
            <v>1079201.3712500001</v>
          </cell>
          <cell r="P143">
            <v>1365876</v>
          </cell>
          <cell r="Q143" t="str">
            <v>YTD Annual</v>
          </cell>
          <cell r="R143" t="str">
            <v>+8%</v>
          </cell>
          <cell r="T143" t="str">
            <v>r</v>
          </cell>
          <cell r="U143">
            <v>0</v>
          </cell>
          <cell r="V143">
            <v>395944.70874999999</v>
          </cell>
          <cell r="W143">
            <v>0</v>
          </cell>
          <cell r="X143">
            <v>0</v>
          </cell>
          <cell r="Y143">
            <v>0</v>
          </cell>
          <cell r="AA143">
            <v>395944.70874999999</v>
          </cell>
          <cell r="AB143">
            <v>0</v>
          </cell>
          <cell r="AD143">
            <v>0</v>
          </cell>
          <cell r="AF143">
            <v>0</v>
          </cell>
          <cell r="AG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</row>
        <row r="144">
          <cell r="A144" t="str">
            <v>Hart</v>
          </cell>
          <cell r="B144">
            <v>675</v>
          </cell>
          <cell r="C144" t="str">
            <v>Knee Early Intervention-R&amp;D</v>
          </cell>
          <cell r="D144">
            <v>54553</v>
          </cell>
          <cell r="E144">
            <v>21567</v>
          </cell>
          <cell r="F144">
            <v>-32986</v>
          </cell>
          <cell r="G144">
            <v>219730</v>
          </cell>
          <cell r="H144">
            <v>161402</v>
          </cell>
          <cell r="I144">
            <v>-58328</v>
          </cell>
          <cell r="J144">
            <v>433986</v>
          </cell>
          <cell r="K144" t="str">
            <v>Wi</v>
          </cell>
          <cell r="L144">
            <v>439460</v>
          </cell>
          <cell r="M144">
            <v>474616.80000000005</v>
          </cell>
          <cell r="N144">
            <v>228764</v>
          </cell>
          <cell r="O144">
            <v>245852.80000000005</v>
          </cell>
          <cell r="P144">
            <v>439460</v>
          </cell>
          <cell r="Q144" t="str">
            <v>YTD Annual</v>
          </cell>
          <cell r="R144" t="str">
            <v>+8%</v>
          </cell>
          <cell r="T144" t="str">
            <v>r</v>
          </cell>
          <cell r="U144">
            <v>0</v>
          </cell>
          <cell r="V144">
            <v>228764</v>
          </cell>
          <cell r="W144">
            <v>0</v>
          </cell>
          <cell r="X144">
            <v>0</v>
          </cell>
          <cell r="Y144">
            <v>0</v>
          </cell>
          <cell r="AA144">
            <v>228764</v>
          </cell>
          <cell r="AB144">
            <v>0</v>
          </cell>
          <cell r="AD144">
            <v>0</v>
          </cell>
          <cell r="AF144">
            <v>0</v>
          </cell>
          <cell r="AG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</row>
        <row r="145">
          <cell r="A145" t="str">
            <v>Hart</v>
          </cell>
          <cell r="B145">
            <v>676</v>
          </cell>
          <cell r="C145" t="str">
            <v>Knee Advanced Concepts-R&amp;D</v>
          </cell>
          <cell r="D145">
            <v>110083</v>
          </cell>
          <cell r="E145">
            <v>71954</v>
          </cell>
          <cell r="F145">
            <v>-38129</v>
          </cell>
          <cell r="G145">
            <v>236469</v>
          </cell>
          <cell r="H145">
            <v>431724</v>
          </cell>
          <cell r="I145">
            <v>195255</v>
          </cell>
          <cell r="J145">
            <v>586015</v>
          </cell>
          <cell r="K145" t="str">
            <v>Wi</v>
          </cell>
          <cell r="L145">
            <v>472938</v>
          </cell>
          <cell r="M145">
            <v>510773.04000000004</v>
          </cell>
          <cell r="N145">
            <v>0</v>
          </cell>
          <cell r="O145">
            <v>510773.04000000004</v>
          </cell>
          <cell r="P145">
            <v>472938</v>
          </cell>
          <cell r="Q145" t="str">
            <v>YTD Annual</v>
          </cell>
          <cell r="R145" t="str">
            <v>+8%</v>
          </cell>
          <cell r="T145" t="str">
            <v>r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F145">
            <v>0</v>
          </cell>
          <cell r="AG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</row>
        <row r="146">
          <cell r="A146" t="str">
            <v>Hart</v>
          </cell>
          <cell r="B146">
            <v>677</v>
          </cell>
          <cell r="C146" t="str">
            <v>Knee Custom Instr - R&amp;D</v>
          </cell>
          <cell r="G146">
            <v>122915</v>
          </cell>
          <cell r="J146">
            <v>244700</v>
          </cell>
          <cell r="K146" t="str">
            <v>Wi</v>
          </cell>
          <cell r="L146">
            <v>245830</v>
          </cell>
          <cell r="M146">
            <v>265496.40000000002</v>
          </cell>
          <cell r="N146">
            <v>0</v>
          </cell>
          <cell r="O146">
            <v>265496.40000000002</v>
          </cell>
          <cell r="P146">
            <v>245830</v>
          </cell>
          <cell r="Q146" t="str">
            <v>YTD Annual</v>
          </cell>
          <cell r="R146" t="str">
            <v>+8%</v>
          </cell>
          <cell r="T146" t="str">
            <v>r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F146">
            <v>0</v>
          </cell>
          <cell r="AG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</row>
        <row r="147">
          <cell r="A147" t="str">
            <v>Hart</v>
          </cell>
          <cell r="B147" t="str">
            <v>Lim-M</v>
          </cell>
          <cell r="C147" t="str">
            <v>Limerick Mkt</v>
          </cell>
          <cell r="D147">
            <v>124000</v>
          </cell>
          <cell r="E147">
            <v>268000</v>
          </cell>
          <cell r="F147">
            <v>144000</v>
          </cell>
          <cell r="G147">
            <v>706197</v>
          </cell>
          <cell r="H147">
            <v>1132000</v>
          </cell>
          <cell r="I147">
            <v>425803</v>
          </cell>
          <cell r="J147">
            <v>1989932</v>
          </cell>
          <cell r="K147" t="str">
            <v>Wi</v>
          </cell>
          <cell r="L147">
            <v>1412394</v>
          </cell>
          <cell r="M147">
            <v>0</v>
          </cell>
          <cell r="N147">
            <v>0</v>
          </cell>
          <cell r="O147">
            <v>0</v>
          </cell>
          <cell r="P147">
            <v>1412394</v>
          </cell>
          <cell r="Q147" t="str">
            <v>YTD Annual</v>
          </cell>
          <cell r="R147" t="str">
            <v>+8%</v>
          </cell>
          <cell r="S147">
            <v>0</v>
          </cell>
          <cell r="T147" t="str">
            <v>m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F147">
            <v>0</v>
          </cell>
          <cell r="AG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</row>
        <row r="148">
          <cell r="A148" t="str">
            <v>Hart Total</v>
          </cell>
          <cell r="D148">
            <v>1400060</v>
          </cell>
          <cell r="E148">
            <v>1548170</v>
          </cell>
          <cell r="F148">
            <v>148110</v>
          </cell>
          <cell r="G148">
            <v>8881764</v>
          </cell>
          <cell r="H148">
            <v>8681971</v>
          </cell>
          <cell r="I148">
            <v>-19181</v>
          </cell>
          <cell r="J148">
            <v>17048413</v>
          </cell>
          <cell r="L148">
            <v>17763528</v>
          </cell>
          <cell r="M148">
            <v>16327224.720000001</v>
          </cell>
          <cell r="N148">
            <v>12001135.471722219</v>
          </cell>
          <cell r="O148">
            <v>4326089.2482777806</v>
          </cell>
          <cell r="U148">
            <v>0</v>
          </cell>
          <cell r="V148">
            <v>6302605.2684285669</v>
          </cell>
          <cell r="W148">
            <v>5698530.2032936541</v>
          </cell>
          <cell r="X148">
            <v>0</v>
          </cell>
          <cell r="Y148">
            <v>0</v>
          </cell>
          <cell r="AA148">
            <v>12001135.471722219</v>
          </cell>
          <cell r="AB148">
            <v>0</v>
          </cell>
          <cell r="AD148">
            <v>0</v>
          </cell>
          <cell r="AF148">
            <v>0</v>
          </cell>
          <cell r="AG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</row>
        <row r="149">
          <cell r="A149" t="str">
            <v>Koch</v>
          </cell>
          <cell r="B149">
            <v>380</v>
          </cell>
          <cell r="C149" t="str">
            <v>Legal Affairs</v>
          </cell>
          <cell r="D149">
            <v>937998</v>
          </cell>
          <cell r="E149">
            <v>1000446</v>
          </cell>
          <cell r="F149">
            <v>62448</v>
          </cell>
          <cell r="G149">
            <v>7034719</v>
          </cell>
          <cell r="H149">
            <v>6004244</v>
          </cell>
          <cell r="I149">
            <v>-1030475</v>
          </cell>
          <cell r="J149">
            <v>12499999</v>
          </cell>
          <cell r="K149" t="str">
            <v>Ko</v>
          </cell>
          <cell r="L149">
            <v>14069438</v>
          </cell>
          <cell r="M149">
            <v>12500000</v>
          </cell>
          <cell r="N149">
            <v>12490422.9160161</v>
          </cell>
          <cell r="O149">
            <v>9577.0839839000255</v>
          </cell>
          <cell r="P149">
            <v>0</v>
          </cell>
          <cell r="R149" t="str">
            <v>0%</v>
          </cell>
          <cell r="S149">
            <v>12500000</v>
          </cell>
          <cell r="T149" t="str">
            <v>g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12490422.9160161</v>
          </cell>
          <cell r="AA149">
            <v>12490422.9160161</v>
          </cell>
          <cell r="AB149">
            <v>0</v>
          </cell>
          <cell r="AD149">
            <v>0</v>
          </cell>
          <cell r="AF149">
            <v>0</v>
          </cell>
          <cell r="AG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</row>
        <row r="150">
          <cell r="A150" t="str">
            <v>Koch Total</v>
          </cell>
          <cell r="D150">
            <v>937998</v>
          </cell>
          <cell r="E150">
            <v>1000446</v>
          </cell>
          <cell r="F150">
            <v>62448</v>
          </cell>
          <cell r="G150">
            <v>7034719</v>
          </cell>
          <cell r="H150">
            <v>6004244</v>
          </cell>
          <cell r="I150">
            <v>-1030475</v>
          </cell>
          <cell r="J150">
            <v>12499999</v>
          </cell>
          <cell r="L150">
            <v>14069438</v>
          </cell>
          <cell r="M150">
            <v>12500000</v>
          </cell>
          <cell r="N150">
            <v>12490422.9160161</v>
          </cell>
          <cell r="O150">
            <v>9577.0839839000255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12490422.9160161</v>
          </cell>
          <cell r="AA150">
            <v>12490422.9160161</v>
          </cell>
          <cell r="AB150">
            <v>0</v>
          </cell>
          <cell r="AD150">
            <v>0</v>
          </cell>
          <cell r="AF150">
            <v>0</v>
          </cell>
          <cell r="AG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</row>
        <row r="151">
          <cell r="A151" t="str">
            <v>Lipes</v>
          </cell>
          <cell r="B151">
            <v>300</v>
          </cell>
          <cell r="C151" t="str">
            <v>Executive</v>
          </cell>
          <cell r="D151">
            <v>199623</v>
          </cell>
          <cell r="E151">
            <v>154996</v>
          </cell>
          <cell r="F151">
            <v>-44627</v>
          </cell>
          <cell r="G151">
            <v>1564906</v>
          </cell>
          <cell r="H151">
            <v>931231</v>
          </cell>
          <cell r="I151">
            <v>-633675</v>
          </cell>
          <cell r="J151">
            <v>2502159</v>
          </cell>
          <cell r="K151" t="str">
            <v>Li</v>
          </cell>
          <cell r="L151">
            <v>3129812</v>
          </cell>
          <cell r="M151">
            <v>3286302.6</v>
          </cell>
          <cell r="N151">
            <v>5056106.0011</v>
          </cell>
          <cell r="O151">
            <v>-1769803.4010999999</v>
          </cell>
          <cell r="P151">
            <v>3129812</v>
          </cell>
          <cell r="Q151" t="str">
            <v>YTD Annual</v>
          </cell>
          <cell r="R151" t="str">
            <v>+5%</v>
          </cell>
          <cell r="T151" t="str">
            <v>g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5056106.0011</v>
          </cell>
          <cell r="AA151">
            <v>5056106.0011</v>
          </cell>
          <cell r="AB151">
            <v>0</v>
          </cell>
          <cell r="AD151">
            <v>0</v>
          </cell>
          <cell r="AF151">
            <v>0</v>
          </cell>
          <cell r="AG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</row>
        <row r="152">
          <cell r="A152" t="str">
            <v>Lipes</v>
          </cell>
          <cell r="B152">
            <v>301</v>
          </cell>
          <cell r="C152" t="str">
            <v>Executive - BH</v>
          </cell>
          <cell r="D152">
            <v>-279768</v>
          </cell>
          <cell r="F152">
            <v>279768</v>
          </cell>
          <cell r="G152">
            <v>604</v>
          </cell>
          <cell r="I152">
            <v>-604</v>
          </cell>
          <cell r="K152" t="str">
            <v>Li</v>
          </cell>
          <cell r="L152">
            <v>1208</v>
          </cell>
          <cell r="M152">
            <v>1268.4000000000001</v>
          </cell>
          <cell r="N152">
            <v>0</v>
          </cell>
          <cell r="O152">
            <v>1268.4000000000001</v>
          </cell>
          <cell r="P152">
            <v>1208</v>
          </cell>
          <cell r="Q152" t="str">
            <v>YTD Annual</v>
          </cell>
          <cell r="R152" t="str">
            <v>+5%</v>
          </cell>
          <cell r="T152" t="str">
            <v>g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F152">
            <v>0</v>
          </cell>
          <cell r="AG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</row>
        <row r="153">
          <cell r="A153" t="str">
            <v>Lipes</v>
          </cell>
          <cell r="B153">
            <v>302</v>
          </cell>
          <cell r="C153" t="str">
            <v>Quality Initiatives</v>
          </cell>
          <cell r="G153">
            <v>610270</v>
          </cell>
          <cell r="J153">
            <v>1922000</v>
          </cell>
          <cell r="K153" t="str">
            <v>Li</v>
          </cell>
          <cell r="L153">
            <v>1220540</v>
          </cell>
          <cell r="M153">
            <v>2500000</v>
          </cell>
          <cell r="N153">
            <v>2499990.5787499999</v>
          </cell>
          <cell r="O153">
            <v>9.4212500001303852</v>
          </cell>
          <cell r="P153">
            <v>0</v>
          </cell>
          <cell r="R153" t="str">
            <v>0%</v>
          </cell>
          <cell r="S153">
            <v>2500000</v>
          </cell>
          <cell r="T153" t="str">
            <v>g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2499990.5787499999</v>
          </cell>
          <cell r="AA153">
            <v>2499990.5787499999</v>
          </cell>
          <cell r="AB153">
            <v>0</v>
          </cell>
          <cell r="AD153">
            <v>0</v>
          </cell>
          <cell r="AF153">
            <v>0</v>
          </cell>
          <cell r="AG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</row>
        <row r="154">
          <cell r="A154" t="str">
            <v>Lipes</v>
          </cell>
          <cell r="B154">
            <v>310</v>
          </cell>
          <cell r="C154" t="str">
            <v>Corporate-G&amp;A</v>
          </cell>
          <cell r="D154">
            <v>266006</v>
          </cell>
          <cell r="E154">
            <v>215537</v>
          </cell>
          <cell r="F154">
            <v>-50469</v>
          </cell>
          <cell r="G154">
            <v>2355343</v>
          </cell>
          <cell r="H154">
            <v>1277209</v>
          </cell>
          <cell r="I154">
            <v>-1078134</v>
          </cell>
          <cell r="J154">
            <v>3314207</v>
          </cell>
          <cell r="K154" t="str">
            <v>Li</v>
          </cell>
          <cell r="L154">
            <v>4710686</v>
          </cell>
          <cell r="M154">
            <v>4946220.3</v>
          </cell>
          <cell r="N154">
            <v>3075590.6098214299</v>
          </cell>
          <cell r="O154">
            <v>1870629.6901785699</v>
          </cell>
          <cell r="P154">
            <v>4710686</v>
          </cell>
          <cell r="Q154" t="str">
            <v>YTD Annual</v>
          </cell>
          <cell r="R154" t="str">
            <v>+5%</v>
          </cell>
          <cell r="T154" t="str">
            <v>g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3075590.6098214299</v>
          </cell>
          <cell r="AA154">
            <v>3075590.6098214299</v>
          </cell>
          <cell r="AB154">
            <v>0</v>
          </cell>
          <cell r="AD154">
            <v>0</v>
          </cell>
          <cell r="AF154">
            <v>0</v>
          </cell>
          <cell r="AG154">
            <v>4979657.7155200001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4979657.7155200001</v>
          </cell>
        </row>
        <row r="155">
          <cell r="A155" t="str">
            <v>Lipes</v>
          </cell>
          <cell r="B155">
            <v>400</v>
          </cell>
          <cell r="C155" t="str">
            <v>Marketing - Corporate</v>
          </cell>
          <cell r="D155">
            <v>20027</v>
          </cell>
          <cell r="E155">
            <v>-1139</v>
          </cell>
          <cell r="F155">
            <v>-21166</v>
          </cell>
          <cell r="G155">
            <v>86070</v>
          </cell>
          <cell r="H155">
            <v>-96435</v>
          </cell>
          <cell r="I155">
            <v>-182505</v>
          </cell>
          <cell r="J155">
            <v>143812</v>
          </cell>
          <cell r="K155" t="str">
            <v>Li</v>
          </cell>
          <cell r="L155">
            <v>172140</v>
          </cell>
          <cell r="M155">
            <v>780747</v>
          </cell>
          <cell r="N155">
            <v>88446.11</v>
          </cell>
          <cell r="O155">
            <v>692300.89</v>
          </cell>
          <cell r="P155">
            <v>172140</v>
          </cell>
          <cell r="Q155" t="str">
            <v>YTD Annual</v>
          </cell>
          <cell r="R155" t="str">
            <v>+5%</v>
          </cell>
          <cell r="S155">
            <v>600000</v>
          </cell>
          <cell r="T155" t="str">
            <v>m</v>
          </cell>
          <cell r="U155">
            <v>0</v>
          </cell>
          <cell r="V155">
            <v>0</v>
          </cell>
          <cell r="W155">
            <v>88446.11</v>
          </cell>
          <cell r="X155">
            <v>0</v>
          </cell>
          <cell r="Y155">
            <v>0</v>
          </cell>
          <cell r="AA155">
            <v>88446.11</v>
          </cell>
          <cell r="AB155">
            <v>0</v>
          </cell>
          <cell r="AD155">
            <v>0</v>
          </cell>
          <cell r="AF155">
            <v>0</v>
          </cell>
          <cell r="AG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</row>
        <row r="156">
          <cell r="A156" t="str">
            <v>Lipes</v>
          </cell>
          <cell r="B156">
            <v>401</v>
          </cell>
          <cell r="C156" t="str">
            <v>Marketing - IS</v>
          </cell>
          <cell r="D156" t="e">
            <v>#N/A</v>
          </cell>
          <cell r="E156" t="e">
            <v>#N/A</v>
          </cell>
          <cell r="F156" t="e">
            <v>#N/A</v>
          </cell>
          <cell r="G156">
            <v>86070</v>
          </cell>
          <cell r="H156" t="e">
            <v>#N/A</v>
          </cell>
          <cell r="I156" t="e">
            <v>#N/A</v>
          </cell>
          <cell r="K156" t="str">
            <v>Li</v>
          </cell>
          <cell r="M156">
            <v>1000000</v>
          </cell>
          <cell r="N156">
            <v>2155006.0343055599</v>
          </cell>
          <cell r="O156">
            <v>-1155006.0343055599</v>
          </cell>
          <cell r="P156">
            <v>0</v>
          </cell>
          <cell r="Q156" t="str">
            <v>YTD Annual</v>
          </cell>
          <cell r="R156" t="str">
            <v>0%</v>
          </cell>
          <cell r="S156">
            <v>1000000</v>
          </cell>
          <cell r="T156" t="str">
            <v>m</v>
          </cell>
          <cell r="U156">
            <v>0</v>
          </cell>
          <cell r="V156">
            <v>0</v>
          </cell>
          <cell r="W156">
            <v>2155006.0343055599</v>
          </cell>
          <cell r="X156">
            <v>0</v>
          </cell>
          <cell r="Y156">
            <v>0</v>
          </cell>
          <cell r="AA156">
            <v>2155006.0343055599</v>
          </cell>
          <cell r="AB156">
            <v>0</v>
          </cell>
          <cell r="AD156">
            <v>0</v>
          </cell>
          <cell r="AF156">
            <v>0</v>
          </cell>
          <cell r="AG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</row>
        <row r="157">
          <cell r="A157" t="str">
            <v>Lipes</v>
          </cell>
          <cell r="B157">
            <v>402</v>
          </cell>
          <cell r="C157" t="str">
            <v>Marketing - OCI</v>
          </cell>
          <cell r="D157" t="e">
            <v>#N/A</v>
          </cell>
          <cell r="E157" t="e">
            <v>#N/A</v>
          </cell>
          <cell r="F157" t="e">
            <v>#N/A</v>
          </cell>
          <cell r="G157">
            <v>86070</v>
          </cell>
          <cell r="H157" t="e">
            <v>#N/A</v>
          </cell>
          <cell r="I157" t="e">
            <v>#N/A</v>
          </cell>
          <cell r="K157" t="str">
            <v>Li</v>
          </cell>
          <cell r="M157">
            <v>1600000</v>
          </cell>
          <cell r="N157">
            <v>-277880.933616667</v>
          </cell>
          <cell r="O157">
            <v>1877880.9336166671</v>
          </cell>
          <cell r="P157">
            <v>0</v>
          </cell>
          <cell r="Q157" t="str">
            <v>YTD Annual</v>
          </cell>
          <cell r="R157" t="str">
            <v>0%</v>
          </cell>
          <cell r="S157">
            <v>1600000</v>
          </cell>
          <cell r="T157" t="str">
            <v>m</v>
          </cell>
          <cell r="U157">
            <v>0</v>
          </cell>
          <cell r="V157">
            <v>0</v>
          </cell>
          <cell r="W157">
            <v>-277880.933616667</v>
          </cell>
          <cell r="X157">
            <v>0</v>
          </cell>
          <cell r="Y157">
            <v>0</v>
          </cell>
          <cell r="AA157">
            <v>-277880.933616667</v>
          </cell>
          <cell r="AB157">
            <v>0</v>
          </cell>
          <cell r="AD157">
            <v>0</v>
          </cell>
          <cell r="AF157">
            <v>0</v>
          </cell>
          <cell r="AG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</row>
        <row r="158">
          <cell r="A158" t="str">
            <v>Lipes</v>
          </cell>
          <cell r="B158">
            <v>405</v>
          </cell>
          <cell r="C158" t="str">
            <v>International Marketing</v>
          </cell>
          <cell r="D158">
            <v>155</v>
          </cell>
          <cell r="E158">
            <v>87</v>
          </cell>
          <cell r="F158">
            <v>-68</v>
          </cell>
          <cell r="G158">
            <v>156</v>
          </cell>
          <cell r="H158">
            <v>522</v>
          </cell>
          <cell r="I158">
            <v>366</v>
          </cell>
          <cell r="K158" t="str">
            <v>Li</v>
          </cell>
          <cell r="L158">
            <v>312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 t="str">
            <v>Budget</v>
          </cell>
          <cell r="R158" t="str">
            <v>0%</v>
          </cell>
          <cell r="T158" t="str">
            <v>m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F158">
            <v>0</v>
          </cell>
          <cell r="AG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</row>
        <row r="159">
          <cell r="A159" t="str">
            <v>Lipes</v>
          </cell>
          <cell r="B159">
            <v>500</v>
          </cell>
          <cell r="C159" t="str">
            <v>Corp. Selling</v>
          </cell>
          <cell r="D159" t="e">
            <v>#N/A</v>
          </cell>
          <cell r="E159" t="e">
            <v>#N/A</v>
          </cell>
          <cell r="F159" t="e">
            <v>#N/A</v>
          </cell>
          <cell r="G159">
            <v>156</v>
          </cell>
          <cell r="H159" t="e">
            <v>#N/A</v>
          </cell>
          <cell r="I159" t="e">
            <v>#N/A</v>
          </cell>
          <cell r="K159" t="str">
            <v>Li</v>
          </cell>
          <cell r="L159">
            <v>0</v>
          </cell>
          <cell r="M159">
            <v>0</v>
          </cell>
          <cell r="N159">
            <v>9600072.5</v>
          </cell>
          <cell r="O159">
            <v>-9600072.5</v>
          </cell>
          <cell r="P159">
            <v>0</v>
          </cell>
          <cell r="Q159" t="str">
            <v>YTD Annual</v>
          </cell>
          <cell r="R159" t="str">
            <v>0%</v>
          </cell>
          <cell r="T159" t="str">
            <v>s</v>
          </cell>
          <cell r="U159">
            <v>0</v>
          </cell>
          <cell r="V159">
            <v>0</v>
          </cell>
          <cell r="W159">
            <v>0</v>
          </cell>
          <cell r="X159">
            <v>9600072.5</v>
          </cell>
          <cell r="Y159">
            <v>0</v>
          </cell>
          <cell r="AA159">
            <v>9600072.5</v>
          </cell>
          <cell r="AB159">
            <v>0</v>
          </cell>
          <cell r="AD159">
            <v>0</v>
          </cell>
          <cell r="AF159">
            <v>0</v>
          </cell>
          <cell r="AG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</row>
        <row r="160">
          <cell r="A160" t="str">
            <v>Lipes</v>
          </cell>
          <cell r="B160">
            <v>600</v>
          </cell>
          <cell r="C160" t="str">
            <v>Corporate-R&amp;D</v>
          </cell>
          <cell r="D160">
            <v>-2058</v>
          </cell>
          <cell r="E160">
            <v>64581</v>
          </cell>
          <cell r="F160">
            <v>66639</v>
          </cell>
          <cell r="G160">
            <v>276232</v>
          </cell>
          <cell r="H160">
            <v>185674</v>
          </cell>
          <cell r="I160">
            <v>-90558</v>
          </cell>
          <cell r="J160">
            <v>333979</v>
          </cell>
          <cell r="K160" t="str">
            <v>Li</v>
          </cell>
          <cell r="L160">
            <v>552464</v>
          </cell>
          <cell r="M160">
            <v>-576912.79999999993</v>
          </cell>
          <cell r="N160">
            <v>1301010.3285714299</v>
          </cell>
          <cell r="O160">
            <v>-1877923.1285714298</v>
          </cell>
          <cell r="P160">
            <v>552464</v>
          </cell>
          <cell r="Q160" t="str">
            <v>YTD Annual</v>
          </cell>
          <cell r="R160" t="str">
            <v>+5%</v>
          </cell>
          <cell r="S160">
            <v>-1157000</v>
          </cell>
          <cell r="T160" t="str">
            <v>r</v>
          </cell>
          <cell r="U160">
            <v>0</v>
          </cell>
          <cell r="V160">
            <v>1301010.3285714299</v>
          </cell>
          <cell r="W160">
            <v>0</v>
          </cell>
          <cell r="X160">
            <v>0</v>
          </cell>
          <cell r="Y160">
            <v>0</v>
          </cell>
          <cell r="AA160">
            <v>1301010.3285714299</v>
          </cell>
          <cell r="AB160">
            <v>0</v>
          </cell>
          <cell r="AD160">
            <v>0</v>
          </cell>
          <cell r="AF160">
            <v>0</v>
          </cell>
          <cell r="AG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</row>
        <row r="161">
          <cell r="A161" t="str">
            <v>Lipes</v>
          </cell>
          <cell r="B161">
            <v>601</v>
          </cell>
          <cell r="C161" t="str">
            <v>Corporate R&amp;D/General</v>
          </cell>
          <cell r="D161">
            <v>-28983</v>
          </cell>
          <cell r="E161">
            <v>138305</v>
          </cell>
          <cell r="F161">
            <v>167288</v>
          </cell>
          <cell r="G161">
            <v>756306</v>
          </cell>
          <cell r="H161">
            <v>825258</v>
          </cell>
          <cell r="I161">
            <v>68952</v>
          </cell>
          <cell r="J161">
            <v>830172</v>
          </cell>
          <cell r="K161" t="str">
            <v>Li</v>
          </cell>
          <cell r="L161">
            <v>1512612</v>
          </cell>
          <cell r="M161">
            <v>1588242.6</v>
          </cell>
          <cell r="N161">
            <v>1239081.0287500001</v>
          </cell>
          <cell r="O161">
            <v>349161.57125000004</v>
          </cell>
          <cell r="P161">
            <v>1512612</v>
          </cell>
          <cell r="Q161" t="str">
            <v>YTD Annual</v>
          </cell>
          <cell r="R161" t="str">
            <v>+5%</v>
          </cell>
          <cell r="T161" t="str">
            <v>r</v>
          </cell>
          <cell r="U161">
            <v>0</v>
          </cell>
          <cell r="V161">
            <v>1239081.0287500001</v>
          </cell>
          <cell r="W161">
            <v>0</v>
          </cell>
          <cell r="X161">
            <v>0</v>
          </cell>
          <cell r="Y161">
            <v>0</v>
          </cell>
          <cell r="AA161">
            <v>1239081.0287500001</v>
          </cell>
          <cell r="AB161">
            <v>0</v>
          </cell>
          <cell r="AD161">
            <v>0</v>
          </cell>
          <cell r="AF161">
            <v>0</v>
          </cell>
          <cell r="AG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</row>
        <row r="162">
          <cell r="A162" t="str">
            <v>Lipes</v>
          </cell>
          <cell r="B162">
            <v>602</v>
          </cell>
          <cell r="C162" t="str">
            <v>R&amp;D - OCI</v>
          </cell>
          <cell r="D162" t="e">
            <v>#N/A</v>
          </cell>
          <cell r="E162" t="e">
            <v>#N/A</v>
          </cell>
          <cell r="F162" t="e">
            <v>#N/A</v>
          </cell>
          <cell r="G162">
            <v>756306</v>
          </cell>
          <cell r="H162" t="e">
            <v>#N/A</v>
          </cell>
          <cell r="I162" t="e">
            <v>#N/A</v>
          </cell>
          <cell r="K162" t="str">
            <v>Li</v>
          </cell>
          <cell r="M162">
            <v>2400000</v>
          </cell>
          <cell r="N162">
            <v>277922.01354999997</v>
          </cell>
          <cell r="O162">
            <v>2122077.9864500002</v>
          </cell>
          <cell r="P162">
            <v>0</v>
          </cell>
          <cell r="Q162" t="str">
            <v>YTD Annual</v>
          </cell>
          <cell r="R162" t="str">
            <v>+5%</v>
          </cell>
          <cell r="S162">
            <v>2400000</v>
          </cell>
          <cell r="T162" t="str">
            <v>r</v>
          </cell>
          <cell r="U162">
            <v>0</v>
          </cell>
          <cell r="V162">
            <v>277922.01354999997</v>
          </cell>
          <cell r="W162">
            <v>0</v>
          </cell>
          <cell r="X162">
            <v>0</v>
          </cell>
          <cell r="Y162">
            <v>0</v>
          </cell>
          <cell r="AA162">
            <v>277922.01354999997</v>
          </cell>
          <cell r="AB162">
            <v>0</v>
          </cell>
          <cell r="AD162">
            <v>0</v>
          </cell>
          <cell r="AF162">
            <v>0</v>
          </cell>
          <cell r="AG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</row>
        <row r="163">
          <cell r="A163" t="str">
            <v>Lipes</v>
          </cell>
          <cell r="B163">
            <v>605</v>
          </cell>
          <cell r="C163" t="str">
            <v>International-R&amp;D</v>
          </cell>
          <cell r="D163">
            <v>12886</v>
          </cell>
          <cell r="E163">
            <v>1416</v>
          </cell>
          <cell r="F163">
            <v>-11470</v>
          </cell>
          <cell r="G163">
            <v>48</v>
          </cell>
          <cell r="H163">
            <v>8496</v>
          </cell>
          <cell r="I163">
            <v>8448</v>
          </cell>
          <cell r="K163" t="str">
            <v>Li</v>
          </cell>
          <cell r="L163">
            <v>96</v>
          </cell>
          <cell r="M163">
            <v>96</v>
          </cell>
          <cell r="N163">
            <v>7014.2066666666597</v>
          </cell>
          <cell r="O163">
            <v>-6918.2066666666597</v>
          </cell>
          <cell r="P163">
            <v>96</v>
          </cell>
          <cell r="Q163" t="str">
            <v>YTD Annual</v>
          </cell>
          <cell r="R163" t="str">
            <v>0%</v>
          </cell>
          <cell r="T163" t="str">
            <v>r</v>
          </cell>
          <cell r="U163">
            <v>0</v>
          </cell>
          <cell r="V163">
            <v>7014.2066666666597</v>
          </cell>
          <cell r="W163">
            <v>0</v>
          </cell>
          <cell r="X163">
            <v>0</v>
          </cell>
          <cell r="Y163">
            <v>0</v>
          </cell>
          <cell r="AA163">
            <v>7014.2066666666597</v>
          </cell>
          <cell r="AB163">
            <v>0</v>
          </cell>
          <cell r="AD163">
            <v>0</v>
          </cell>
          <cell r="AF163">
            <v>0</v>
          </cell>
          <cell r="AG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</row>
        <row r="164">
          <cell r="A164" t="str">
            <v xml:space="preserve">Lipes </v>
          </cell>
          <cell r="B164" t="str">
            <v>Lipe-Com</v>
          </cell>
          <cell r="C164" t="str">
            <v>Executive Selling</v>
          </cell>
          <cell r="J164">
            <v>6401501</v>
          </cell>
          <cell r="K164" t="str">
            <v>Li</v>
          </cell>
          <cell r="L164">
            <v>0</v>
          </cell>
          <cell r="M164">
            <v>10000000</v>
          </cell>
          <cell r="N164">
            <v>0</v>
          </cell>
          <cell r="O164">
            <v>10000000</v>
          </cell>
          <cell r="P164">
            <v>0</v>
          </cell>
          <cell r="R164" t="str">
            <v>0%</v>
          </cell>
          <cell r="S164">
            <v>10000000</v>
          </cell>
          <cell r="T164" t="str">
            <v>s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F164">
            <v>0</v>
          </cell>
          <cell r="AG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</row>
        <row r="165">
          <cell r="A165" t="str">
            <v>Lipes Total</v>
          </cell>
          <cell r="D165" t="e">
            <v>#N/A</v>
          </cell>
          <cell r="E165" t="e">
            <v>#N/A</v>
          </cell>
          <cell r="F165" t="e">
            <v>#N/A</v>
          </cell>
          <cell r="G165">
            <v>6578537</v>
          </cell>
          <cell r="H165" t="e">
            <v>#N/A</v>
          </cell>
          <cell r="I165" t="e">
            <v>#N/A</v>
          </cell>
          <cell r="J165">
            <v>15447830</v>
          </cell>
          <cell r="L165">
            <v>11299870</v>
          </cell>
          <cell r="M165">
            <v>27525964.100000001</v>
          </cell>
          <cell r="N165">
            <v>25022358.477898419</v>
          </cell>
          <cell r="O165">
            <v>2503605.6221015807</v>
          </cell>
          <cell r="U165">
            <v>0</v>
          </cell>
          <cell r="V165">
            <v>2825027.5775380963</v>
          </cell>
          <cell r="W165">
            <v>1965571.2106888928</v>
          </cell>
          <cell r="X165">
            <v>9600072.5</v>
          </cell>
          <cell r="Y165">
            <v>10631687.189671429</v>
          </cell>
          <cell r="AA165">
            <v>25022358.477898419</v>
          </cell>
          <cell r="AB165">
            <v>0</v>
          </cell>
          <cell r="AD165">
            <v>0</v>
          </cell>
          <cell r="AF165">
            <v>0</v>
          </cell>
          <cell r="AG165">
            <v>4979657.7155200001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</row>
        <row r="166">
          <cell r="A166" t="str">
            <v>Lurie</v>
          </cell>
          <cell r="B166">
            <v>360</v>
          </cell>
          <cell r="C166" t="str">
            <v>IT ADMIN</v>
          </cell>
          <cell r="D166">
            <v>84100</v>
          </cell>
          <cell r="E166">
            <v>94593</v>
          </cell>
          <cell r="F166">
            <v>10493</v>
          </cell>
          <cell r="G166">
            <v>329973</v>
          </cell>
          <cell r="H166">
            <v>567558</v>
          </cell>
          <cell r="I166">
            <v>237585</v>
          </cell>
          <cell r="J166">
            <v>1006123</v>
          </cell>
          <cell r="K166" t="str">
            <v>Lu</v>
          </cell>
          <cell r="L166">
            <v>659946</v>
          </cell>
          <cell r="M166">
            <v>1056429.1500000001</v>
          </cell>
          <cell r="N166">
            <v>1203127.1066666699</v>
          </cell>
          <cell r="O166">
            <v>-146697.95666666981</v>
          </cell>
          <cell r="P166">
            <v>1006123</v>
          </cell>
          <cell r="Q166" t="str">
            <v>Budget</v>
          </cell>
          <cell r="R166" t="str">
            <v>+5%</v>
          </cell>
          <cell r="T166" t="str">
            <v>g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1203127.1066666699</v>
          </cell>
          <cell r="AA166">
            <v>1203127.1066666699</v>
          </cell>
          <cell r="AB166">
            <v>0</v>
          </cell>
          <cell r="AD166">
            <v>0</v>
          </cell>
          <cell r="AF166">
            <v>0</v>
          </cell>
          <cell r="AG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</row>
        <row r="167">
          <cell r="A167" t="str">
            <v>Lurie</v>
          </cell>
          <cell r="B167">
            <v>361</v>
          </cell>
          <cell r="C167" t="str">
            <v>IT GLOBAL SYS DEV</v>
          </cell>
          <cell r="D167">
            <v>287079</v>
          </cell>
          <cell r="E167">
            <v>282224</v>
          </cell>
          <cell r="F167">
            <v>-4855</v>
          </cell>
          <cell r="G167">
            <v>1521105</v>
          </cell>
          <cell r="H167">
            <v>1693344</v>
          </cell>
          <cell r="I167">
            <v>172239</v>
          </cell>
          <cell r="J167">
            <v>3500786</v>
          </cell>
          <cell r="K167" t="str">
            <v>Lu</v>
          </cell>
          <cell r="L167">
            <v>3042210</v>
          </cell>
          <cell r="M167">
            <v>3675825.3000000003</v>
          </cell>
          <cell r="N167">
            <v>3803023.3420833298</v>
          </cell>
          <cell r="O167">
            <v>-127198.04208332952</v>
          </cell>
          <cell r="P167">
            <v>3500786</v>
          </cell>
          <cell r="Q167" t="str">
            <v>Budget</v>
          </cell>
          <cell r="R167" t="str">
            <v>+5%</v>
          </cell>
          <cell r="T167" t="str">
            <v>g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3803023.3420833298</v>
          </cell>
          <cell r="AA167">
            <v>3803023.3420833298</v>
          </cell>
          <cell r="AB167">
            <v>0</v>
          </cell>
          <cell r="AD167">
            <v>0</v>
          </cell>
          <cell r="AF167">
            <v>0</v>
          </cell>
          <cell r="AG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</row>
        <row r="168">
          <cell r="A168" t="str">
            <v>Lurie</v>
          </cell>
          <cell r="B168">
            <v>362</v>
          </cell>
          <cell r="C168" t="str">
            <v>IT STRAT - ADMIN</v>
          </cell>
          <cell r="D168">
            <v>154649</v>
          </cell>
          <cell r="E168">
            <v>140570</v>
          </cell>
          <cell r="F168">
            <v>-14079</v>
          </cell>
          <cell r="G168">
            <v>678456</v>
          </cell>
          <cell r="H168">
            <v>843420</v>
          </cell>
          <cell r="I168">
            <v>164964</v>
          </cell>
          <cell r="J168">
            <v>968774</v>
          </cell>
          <cell r="K168" t="str">
            <v>Lu</v>
          </cell>
          <cell r="L168">
            <v>1356912</v>
          </cell>
          <cell r="M168">
            <v>1017212.7000000001</v>
          </cell>
          <cell r="N168">
            <v>1225327.40513889</v>
          </cell>
          <cell r="O168">
            <v>-208114.70513888996</v>
          </cell>
          <cell r="P168">
            <v>968774</v>
          </cell>
          <cell r="Q168" t="str">
            <v>Budget</v>
          </cell>
          <cell r="R168" t="str">
            <v>+5%</v>
          </cell>
          <cell r="T168" t="str">
            <v>g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1225327.40513889</v>
          </cell>
          <cell r="AA168">
            <v>1225327.40513889</v>
          </cell>
          <cell r="AB168">
            <v>0</v>
          </cell>
          <cell r="AD168">
            <v>0</v>
          </cell>
          <cell r="AF168">
            <v>0</v>
          </cell>
          <cell r="AG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</row>
        <row r="169">
          <cell r="A169" t="str">
            <v>Lurie</v>
          </cell>
          <cell r="B169">
            <v>363</v>
          </cell>
          <cell r="C169" t="str">
            <v>IT - ERP</v>
          </cell>
          <cell r="D169">
            <v>0</v>
          </cell>
          <cell r="E169">
            <v>0</v>
          </cell>
          <cell r="F169">
            <v>0</v>
          </cell>
          <cell r="G169">
            <v>199</v>
          </cell>
          <cell r="H169">
            <v>0</v>
          </cell>
          <cell r="I169">
            <v>-199</v>
          </cell>
          <cell r="J169">
            <v>0</v>
          </cell>
          <cell r="K169" t="str">
            <v>Lu</v>
          </cell>
          <cell r="L169">
            <v>398</v>
          </cell>
          <cell r="M169">
            <v>0</v>
          </cell>
          <cell r="N169">
            <v>118500</v>
          </cell>
          <cell r="O169">
            <v>-118500</v>
          </cell>
          <cell r="P169">
            <v>0</v>
          </cell>
          <cell r="Q169" t="str">
            <v>Budget</v>
          </cell>
          <cell r="R169" t="str">
            <v>+5%</v>
          </cell>
          <cell r="T169" t="str">
            <v>g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118500</v>
          </cell>
          <cell r="AA169">
            <v>118500</v>
          </cell>
          <cell r="AB169">
            <v>0</v>
          </cell>
          <cell r="AD169">
            <v>0</v>
          </cell>
          <cell r="AF169">
            <v>0</v>
          </cell>
          <cell r="AG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</row>
        <row r="170">
          <cell r="A170" t="str">
            <v>Lurie</v>
          </cell>
          <cell r="B170">
            <v>364</v>
          </cell>
          <cell r="C170" t="str">
            <v>IT INFRA - ADMIN</v>
          </cell>
          <cell r="D170">
            <v>532236</v>
          </cell>
          <cell r="E170">
            <v>508120</v>
          </cell>
          <cell r="F170">
            <v>-24116</v>
          </cell>
          <cell r="G170">
            <v>1699995</v>
          </cell>
          <cell r="H170">
            <v>3048720</v>
          </cell>
          <cell r="I170">
            <v>1348725</v>
          </cell>
          <cell r="J170">
            <v>2451217</v>
          </cell>
          <cell r="K170" t="str">
            <v>Lu</v>
          </cell>
          <cell r="L170">
            <v>3399990</v>
          </cell>
          <cell r="M170">
            <v>2573777.85</v>
          </cell>
          <cell r="N170">
            <v>4046826.24285794</v>
          </cell>
          <cell r="O170">
            <v>-1473048.3928579399</v>
          </cell>
          <cell r="P170">
            <v>2451217</v>
          </cell>
          <cell r="Q170" t="str">
            <v>Budget</v>
          </cell>
          <cell r="R170" t="str">
            <v>+5%</v>
          </cell>
          <cell r="T170" t="str">
            <v>g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4046826.24285794</v>
          </cell>
          <cell r="AA170">
            <v>4046826.24285794</v>
          </cell>
          <cell r="AB170">
            <v>0</v>
          </cell>
          <cell r="AD170">
            <v>0</v>
          </cell>
          <cell r="AF170">
            <v>0</v>
          </cell>
          <cell r="AG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</row>
        <row r="171">
          <cell r="A171" t="str">
            <v>Lurie</v>
          </cell>
          <cell r="B171">
            <v>365</v>
          </cell>
          <cell r="C171" t="str">
            <v>G&amp;A IT AP OPS</v>
          </cell>
          <cell r="D171">
            <v>195892</v>
          </cell>
          <cell r="E171">
            <v>189749</v>
          </cell>
          <cell r="F171">
            <v>-6143</v>
          </cell>
          <cell r="G171">
            <v>1205350</v>
          </cell>
          <cell r="H171">
            <v>1138494</v>
          </cell>
          <cell r="I171">
            <v>-66856</v>
          </cell>
          <cell r="J171">
            <v>2131500</v>
          </cell>
          <cell r="K171" t="str">
            <v>Lu</v>
          </cell>
          <cell r="L171">
            <v>2410700</v>
          </cell>
          <cell r="M171">
            <v>2238075</v>
          </cell>
          <cell r="N171">
            <v>1477075.1633333301</v>
          </cell>
          <cell r="O171">
            <v>760999.83666666993</v>
          </cell>
          <cell r="P171">
            <v>2131500</v>
          </cell>
          <cell r="Q171" t="str">
            <v>Budget</v>
          </cell>
          <cell r="R171" t="str">
            <v>+5%</v>
          </cell>
          <cell r="T171" t="str">
            <v>g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1477075.1633333301</v>
          </cell>
          <cell r="AA171">
            <v>1477075.1633333301</v>
          </cell>
          <cell r="AB171">
            <v>0</v>
          </cell>
          <cell r="AD171">
            <v>0</v>
          </cell>
          <cell r="AF171">
            <v>0</v>
          </cell>
          <cell r="AG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</row>
        <row r="172">
          <cell r="A172" t="str">
            <v>Lurie</v>
          </cell>
          <cell r="B172">
            <v>366</v>
          </cell>
          <cell r="C172" t="str">
            <v>G&amp;A IT AP-DST</v>
          </cell>
          <cell r="D172">
            <v>24832</v>
          </cell>
          <cell r="E172">
            <v>17449</v>
          </cell>
          <cell r="F172">
            <v>-7383</v>
          </cell>
          <cell r="G172">
            <v>70001</v>
          </cell>
          <cell r="H172">
            <v>104694</v>
          </cell>
          <cell r="I172">
            <v>34693</v>
          </cell>
          <cell r="J172">
            <v>163100</v>
          </cell>
          <cell r="K172" t="str">
            <v>Lu</v>
          </cell>
          <cell r="L172">
            <v>140002</v>
          </cell>
          <cell r="M172">
            <v>171255</v>
          </cell>
          <cell r="N172">
            <v>173922.33333333299</v>
          </cell>
          <cell r="O172">
            <v>-2667.3333333329938</v>
          </cell>
          <cell r="P172">
            <v>163100</v>
          </cell>
          <cell r="Q172" t="str">
            <v>Budget</v>
          </cell>
          <cell r="R172" t="str">
            <v>+5%</v>
          </cell>
          <cell r="T172" t="str">
            <v>g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173922.33333333299</v>
          </cell>
          <cell r="AA172">
            <v>173922.33333333299</v>
          </cell>
          <cell r="AB172">
            <v>0</v>
          </cell>
          <cell r="AD172">
            <v>0</v>
          </cell>
          <cell r="AF172">
            <v>0</v>
          </cell>
          <cell r="AG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</row>
        <row r="173">
          <cell r="A173" t="str">
            <v>Lurie</v>
          </cell>
          <cell r="B173">
            <v>367</v>
          </cell>
          <cell r="C173" t="str">
            <v>G&amp;A IT AP-MFG</v>
          </cell>
          <cell r="D173">
            <v>477</v>
          </cell>
          <cell r="E173">
            <v>9234</v>
          </cell>
          <cell r="F173">
            <v>8757</v>
          </cell>
          <cell r="G173">
            <v>92106</v>
          </cell>
          <cell r="H173">
            <v>55404</v>
          </cell>
          <cell r="I173">
            <v>-36702</v>
          </cell>
          <cell r="J173">
            <v>145370</v>
          </cell>
          <cell r="K173" t="str">
            <v>Lu</v>
          </cell>
          <cell r="L173">
            <v>184212</v>
          </cell>
          <cell r="M173">
            <v>152638.5</v>
          </cell>
          <cell r="N173">
            <v>134526.523333333</v>
          </cell>
          <cell r="O173">
            <v>18111.976666667004</v>
          </cell>
          <cell r="P173">
            <v>145370</v>
          </cell>
          <cell r="Q173" t="str">
            <v>Budget</v>
          </cell>
          <cell r="R173" t="str">
            <v>+5%</v>
          </cell>
          <cell r="T173" t="str">
            <v>g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134526.523333333</v>
          </cell>
          <cell r="AA173">
            <v>134526.523333333</v>
          </cell>
          <cell r="AB173">
            <v>0</v>
          </cell>
          <cell r="AD173">
            <v>0</v>
          </cell>
          <cell r="AF173">
            <v>0</v>
          </cell>
          <cell r="AG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</row>
        <row r="174">
          <cell r="A174" t="str">
            <v>Lurie</v>
          </cell>
          <cell r="B174">
            <v>368</v>
          </cell>
          <cell r="C174" t="str">
            <v>G&amp;A IT AP-FIN</v>
          </cell>
          <cell r="D174">
            <v>1120</v>
          </cell>
          <cell r="E174">
            <v>15937</v>
          </cell>
          <cell r="F174">
            <v>14817</v>
          </cell>
          <cell r="G174">
            <v>21049</v>
          </cell>
          <cell r="H174">
            <v>95622</v>
          </cell>
          <cell r="I174">
            <v>74573</v>
          </cell>
          <cell r="J174">
            <v>94670</v>
          </cell>
          <cell r="K174" t="str">
            <v>Lu</v>
          </cell>
          <cell r="L174">
            <v>42098</v>
          </cell>
          <cell r="M174">
            <v>99403.5</v>
          </cell>
          <cell r="N174">
            <v>164160</v>
          </cell>
          <cell r="O174">
            <v>-64756.5</v>
          </cell>
          <cell r="P174">
            <v>94670</v>
          </cell>
          <cell r="Q174" t="str">
            <v>Budget</v>
          </cell>
          <cell r="R174" t="str">
            <v>+5%</v>
          </cell>
          <cell r="T174" t="str">
            <v>g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164160</v>
          </cell>
          <cell r="AA174">
            <v>164160</v>
          </cell>
          <cell r="AB174">
            <v>0</v>
          </cell>
          <cell r="AD174">
            <v>0</v>
          </cell>
          <cell r="AF174">
            <v>0</v>
          </cell>
          <cell r="AG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</row>
        <row r="175">
          <cell r="A175" t="str">
            <v>Lurie</v>
          </cell>
          <cell r="B175">
            <v>371</v>
          </cell>
          <cell r="C175" t="str">
            <v>IT STRAT - WEB</v>
          </cell>
          <cell r="G175">
            <v>169326</v>
          </cell>
          <cell r="J175">
            <v>503800</v>
          </cell>
          <cell r="K175" t="str">
            <v>Lu</v>
          </cell>
          <cell r="L175">
            <v>338652</v>
          </cell>
          <cell r="M175">
            <v>528990</v>
          </cell>
          <cell r="N175">
            <v>185027.36</v>
          </cell>
          <cell r="O175">
            <v>343962.64</v>
          </cell>
          <cell r="P175">
            <v>503800</v>
          </cell>
          <cell r="Q175" t="str">
            <v>Budget</v>
          </cell>
          <cell r="R175" t="str">
            <v>+5%</v>
          </cell>
          <cell r="T175" t="str">
            <v>g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185027.36</v>
          </cell>
          <cell r="AA175">
            <v>185027.36</v>
          </cell>
          <cell r="AB175">
            <v>0</v>
          </cell>
          <cell r="AD175">
            <v>0</v>
          </cell>
          <cell r="AF175">
            <v>0</v>
          </cell>
          <cell r="AG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</row>
        <row r="176">
          <cell r="A176" t="str">
            <v>Lurie</v>
          </cell>
          <cell r="B176">
            <v>372</v>
          </cell>
          <cell r="C176" t="str">
            <v>IT STRAT - DATAMART</v>
          </cell>
          <cell r="G176">
            <v>62245</v>
          </cell>
          <cell r="J176">
            <v>379950</v>
          </cell>
          <cell r="K176" t="str">
            <v>Lu</v>
          </cell>
          <cell r="L176">
            <v>124490</v>
          </cell>
          <cell r="M176">
            <v>398947.5</v>
          </cell>
          <cell r="N176">
            <v>202556.49</v>
          </cell>
          <cell r="O176">
            <v>196391.01</v>
          </cell>
          <cell r="P176">
            <v>379950</v>
          </cell>
          <cell r="Q176" t="str">
            <v>Budget</v>
          </cell>
          <cell r="R176" t="str">
            <v>+5%</v>
          </cell>
          <cell r="T176" t="str">
            <v>g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202556.49</v>
          </cell>
          <cell r="AA176">
            <v>202556.49</v>
          </cell>
          <cell r="AB176">
            <v>0</v>
          </cell>
          <cell r="AD176">
            <v>0</v>
          </cell>
          <cell r="AF176">
            <v>0</v>
          </cell>
          <cell r="AG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</row>
        <row r="177">
          <cell r="A177" t="str">
            <v>Lurie</v>
          </cell>
          <cell r="B177">
            <v>373</v>
          </cell>
          <cell r="C177" t="str">
            <v>IT INFRA - DESKTOP</v>
          </cell>
          <cell r="G177">
            <v>398419</v>
          </cell>
          <cell r="J177">
            <v>635610</v>
          </cell>
          <cell r="K177" t="str">
            <v>Lu</v>
          </cell>
          <cell r="L177">
            <v>796838</v>
          </cell>
          <cell r="M177">
            <v>667390.5</v>
          </cell>
          <cell r="N177">
            <v>412500</v>
          </cell>
          <cell r="O177">
            <v>254890.5</v>
          </cell>
          <cell r="P177">
            <v>635610</v>
          </cell>
          <cell r="Q177" t="str">
            <v>Budget</v>
          </cell>
          <cell r="R177" t="str">
            <v>+5%</v>
          </cell>
          <cell r="T177" t="str">
            <v>g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412500</v>
          </cell>
          <cell r="AA177">
            <v>412500</v>
          </cell>
          <cell r="AB177">
            <v>0</v>
          </cell>
          <cell r="AD177">
            <v>0</v>
          </cell>
          <cell r="AF177">
            <v>0</v>
          </cell>
          <cell r="AG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</row>
        <row r="178">
          <cell r="A178" t="str">
            <v>Lurie</v>
          </cell>
          <cell r="B178">
            <v>374</v>
          </cell>
          <cell r="C178" t="str">
            <v>IT INFRA - NOS</v>
          </cell>
          <cell r="G178">
            <v>68985</v>
          </cell>
          <cell r="J178">
            <v>494045</v>
          </cell>
          <cell r="K178" t="str">
            <v>Lu</v>
          </cell>
          <cell r="L178">
            <v>137970</v>
          </cell>
          <cell r="M178">
            <v>518747.25</v>
          </cell>
          <cell r="N178">
            <v>203000</v>
          </cell>
          <cell r="O178">
            <v>315747.25</v>
          </cell>
          <cell r="P178">
            <v>494045</v>
          </cell>
          <cell r="Q178" t="str">
            <v>Budget</v>
          </cell>
          <cell r="R178" t="str">
            <v>+5%</v>
          </cell>
          <cell r="T178" t="str">
            <v>g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203000</v>
          </cell>
          <cell r="AA178">
            <v>203000</v>
          </cell>
          <cell r="AB178">
            <v>0</v>
          </cell>
          <cell r="AD178">
            <v>0</v>
          </cell>
          <cell r="AF178">
            <v>0</v>
          </cell>
          <cell r="AG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</row>
        <row r="179">
          <cell r="A179" t="str">
            <v>Lurie</v>
          </cell>
          <cell r="B179">
            <v>375</v>
          </cell>
          <cell r="C179" t="str">
            <v>IT INFRA - NET</v>
          </cell>
          <cell r="G179">
            <v>204003</v>
          </cell>
          <cell r="J179">
            <v>1070875</v>
          </cell>
          <cell r="K179" t="str">
            <v>Lu</v>
          </cell>
          <cell r="L179">
            <v>408006</v>
          </cell>
          <cell r="M179">
            <v>1124418.75</v>
          </cell>
          <cell r="N179">
            <v>607300</v>
          </cell>
          <cell r="O179">
            <v>517118.75</v>
          </cell>
          <cell r="P179">
            <v>1070875</v>
          </cell>
          <cell r="Q179" t="str">
            <v>Budget</v>
          </cell>
          <cell r="R179" t="str">
            <v>+5%</v>
          </cell>
          <cell r="T179" t="str">
            <v>g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607300</v>
          </cell>
          <cell r="AA179">
            <v>607300</v>
          </cell>
          <cell r="AB179">
            <v>0</v>
          </cell>
          <cell r="AD179">
            <v>0</v>
          </cell>
          <cell r="AF179">
            <v>0</v>
          </cell>
          <cell r="AG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</row>
        <row r="180">
          <cell r="A180" t="str">
            <v>Lurie</v>
          </cell>
          <cell r="B180">
            <v>376</v>
          </cell>
          <cell r="C180" t="str">
            <v>IT INFRA - ENG</v>
          </cell>
          <cell r="G180">
            <v>6820</v>
          </cell>
          <cell r="J180">
            <v>109468</v>
          </cell>
          <cell r="K180" t="str">
            <v>Lu</v>
          </cell>
          <cell r="L180">
            <v>13640</v>
          </cell>
          <cell r="M180">
            <v>114941.40000000001</v>
          </cell>
          <cell r="N180">
            <v>92350</v>
          </cell>
          <cell r="O180">
            <v>22591.400000000009</v>
          </cell>
          <cell r="P180">
            <v>109468</v>
          </cell>
          <cell r="Q180" t="str">
            <v>Budget</v>
          </cell>
          <cell r="R180" t="str">
            <v>+5%</v>
          </cell>
          <cell r="T180" t="str">
            <v>g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92350</v>
          </cell>
          <cell r="AA180">
            <v>92350</v>
          </cell>
          <cell r="AB180">
            <v>0</v>
          </cell>
          <cell r="AD180">
            <v>0</v>
          </cell>
          <cell r="AF180">
            <v>0</v>
          </cell>
          <cell r="AG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</row>
        <row r="181">
          <cell r="A181" t="str">
            <v>Lurie</v>
          </cell>
          <cell r="B181">
            <v>385</v>
          </cell>
          <cell r="C181" t="str">
            <v>IT INFRA - Audio/Video</v>
          </cell>
          <cell r="G181">
            <v>6820</v>
          </cell>
          <cell r="K181" t="str">
            <v>Lu</v>
          </cell>
          <cell r="M181">
            <v>0</v>
          </cell>
          <cell r="N181">
            <v>51500</v>
          </cell>
          <cell r="O181">
            <v>-51500</v>
          </cell>
          <cell r="P181">
            <v>0</v>
          </cell>
          <cell r="R181" t="str">
            <v>0%</v>
          </cell>
          <cell r="T181" t="str">
            <v>g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51500</v>
          </cell>
          <cell r="AA181">
            <v>51500</v>
          </cell>
          <cell r="AB181">
            <v>0</v>
          </cell>
          <cell r="AD181">
            <v>0</v>
          </cell>
          <cell r="AF181">
            <v>0</v>
          </cell>
          <cell r="AG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</row>
        <row r="182">
          <cell r="A182" t="str">
            <v>Lurie</v>
          </cell>
          <cell r="B182">
            <v>384</v>
          </cell>
          <cell r="C182" t="str">
            <v>IT CORPORATE PROJECTS</v>
          </cell>
          <cell r="G182">
            <v>6820</v>
          </cell>
          <cell r="K182" t="str">
            <v>Lu</v>
          </cell>
          <cell r="M182">
            <v>0</v>
          </cell>
          <cell r="N182">
            <v>450000</v>
          </cell>
          <cell r="O182">
            <v>-450000</v>
          </cell>
          <cell r="P182">
            <v>0</v>
          </cell>
          <cell r="R182" t="str">
            <v>0%</v>
          </cell>
          <cell r="T182" t="str">
            <v>g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450000</v>
          </cell>
          <cell r="AA182">
            <v>450000</v>
          </cell>
          <cell r="AB182">
            <v>0</v>
          </cell>
          <cell r="AD182">
            <v>0</v>
          </cell>
          <cell r="AF182">
            <v>0</v>
          </cell>
          <cell r="AG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</row>
        <row r="183">
          <cell r="A183" t="str">
            <v>Lurie</v>
          </cell>
          <cell r="B183">
            <v>386</v>
          </cell>
          <cell r="C183" t="str">
            <v>G&amp;A IT APPL SVCS</v>
          </cell>
          <cell r="G183">
            <v>0</v>
          </cell>
          <cell r="K183" t="str">
            <v>Lu</v>
          </cell>
          <cell r="M183">
            <v>0</v>
          </cell>
          <cell r="N183">
            <v>170060</v>
          </cell>
          <cell r="O183">
            <v>-170060</v>
          </cell>
          <cell r="P183">
            <v>0</v>
          </cell>
          <cell r="R183" t="str">
            <v>0%</v>
          </cell>
          <cell r="T183" t="str">
            <v>g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170060</v>
          </cell>
          <cell r="AA183">
            <v>170060</v>
          </cell>
          <cell r="AB183">
            <v>0</v>
          </cell>
          <cell r="AD183">
            <v>0</v>
          </cell>
          <cell r="AF183">
            <v>0</v>
          </cell>
          <cell r="AG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</row>
        <row r="184">
          <cell r="A184" t="str">
            <v>Lurie</v>
          </cell>
          <cell r="B184">
            <v>387</v>
          </cell>
          <cell r="C184" t="str">
            <v>IT GLOBAL SVCS - ADMIN</v>
          </cell>
          <cell r="G184">
            <v>0</v>
          </cell>
          <cell r="K184" t="str">
            <v>Lu</v>
          </cell>
          <cell r="M184">
            <v>0</v>
          </cell>
          <cell r="N184">
            <v>520213.2</v>
          </cell>
          <cell r="O184">
            <v>-520213.2</v>
          </cell>
          <cell r="P184">
            <v>0</v>
          </cell>
          <cell r="R184" t="str">
            <v>0%</v>
          </cell>
          <cell r="T184" t="str">
            <v>g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520213.2</v>
          </cell>
          <cell r="AA184">
            <v>520213.2</v>
          </cell>
          <cell r="AB184">
            <v>0</v>
          </cell>
          <cell r="AD184">
            <v>0</v>
          </cell>
          <cell r="AF184">
            <v>0</v>
          </cell>
          <cell r="AG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</row>
        <row r="185">
          <cell r="A185" t="str">
            <v>Lurie</v>
          </cell>
          <cell r="B185">
            <v>377</v>
          </cell>
          <cell r="C185" t="str">
            <v>IT INFRA - Com</v>
          </cell>
          <cell r="G185">
            <v>672595</v>
          </cell>
          <cell r="J185">
            <v>1444712</v>
          </cell>
          <cell r="K185" t="str">
            <v>Lu</v>
          </cell>
          <cell r="L185">
            <v>1345190</v>
          </cell>
          <cell r="M185">
            <v>1516947.6</v>
          </cell>
          <cell r="N185">
            <v>590500</v>
          </cell>
          <cell r="O185">
            <v>926447.60000000009</v>
          </cell>
          <cell r="P185">
            <v>1444712</v>
          </cell>
          <cell r="Q185" t="str">
            <v>Budget</v>
          </cell>
          <cell r="R185" t="str">
            <v>+5%</v>
          </cell>
          <cell r="T185" t="str">
            <v>g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590500</v>
          </cell>
          <cell r="AA185">
            <v>590500</v>
          </cell>
          <cell r="AB185">
            <v>0</v>
          </cell>
          <cell r="AD185">
            <v>0</v>
          </cell>
          <cell r="AF185">
            <v>0</v>
          </cell>
          <cell r="AG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</row>
        <row r="186">
          <cell r="A186" t="str">
            <v>Lurie Total</v>
          </cell>
          <cell r="D186">
            <v>1280385</v>
          </cell>
          <cell r="E186">
            <v>1257876</v>
          </cell>
          <cell r="F186">
            <v>-22509</v>
          </cell>
          <cell r="G186">
            <v>7214267</v>
          </cell>
          <cell r="H186">
            <v>7547256</v>
          </cell>
          <cell r="I186">
            <v>1929022</v>
          </cell>
          <cell r="J186">
            <v>15100000</v>
          </cell>
          <cell r="L186">
            <v>14401254</v>
          </cell>
          <cell r="M186">
            <v>15855000</v>
          </cell>
          <cell r="N186">
            <v>15831495.166746825</v>
          </cell>
          <cell r="O186">
            <v>23504.833253174787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15831495.166746825</v>
          </cell>
          <cell r="AA186">
            <v>15831495.166746825</v>
          </cell>
          <cell r="AB186">
            <v>0</v>
          </cell>
          <cell r="AD186">
            <v>0</v>
          </cell>
          <cell r="AF186">
            <v>0</v>
          </cell>
          <cell r="AG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</row>
        <row r="187">
          <cell r="A187" t="str">
            <v>Moffa</v>
          </cell>
          <cell r="B187" t="str">
            <v>Moff-Com</v>
          </cell>
          <cell r="C187" t="str">
            <v>South Florida Branch Comm</v>
          </cell>
          <cell r="G187">
            <v>2067</v>
          </cell>
          <cell r="K187" t="str">
            <v>Mof</v>
          </cell>
          <cell r="L187">
            <v>4134</v>
          </cell>
          <cell r="M187">
            <v>5002.1399999999994</v>
          </cell>
          <cell r="N187">
            <v>0</v>
          </cell>
          <cell r="O187">
            <v>5002.1399999999994</v>
          </cell>
          <cell r="P187">
            <v>4134</v>
          </cell>
          <cell r="Q187" t="str">
            <v>YTD Annual</v>
          </cell>
          <cell r="R187" t="str">
            <v>+21%</v>
          </cell>
          <cell r="T187" t="str">
            <v>s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F187">
            <v>0</v>
          </cell>
          <cell r="AG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</row>
        <row r="188">
          <cell r="A188" t="str">
            <v xml:space="preserve">Moffa </v>
          </cell>
          <cell r="B188">
            <v>117</v>
          </cell>
          <cell r="C188" t="str">
            <v>Spinal Cell</v>
          </cell>
          <cell r="D188">
            <v>-474142</v>
          </cell>
          <cell r="E188">
            <v>69934</v>
          </cell>
          <cell r="F188">
            <v>544076</v>
          </cell>
          <cell r="G188">
            <v>303920</v>
          </cell>
          <cell r="H188">
            <v>420428</v>
          </cell>
          <cell r="I188">
            <v>116508</v>
          </cell>
          <cell r="J188">
            <v>666897</v>
          </cell>
          <cell r="K188" t="str">
            <v>Mof</v>
          </cell>
          <cell r="L188">
            <v>607840</v>
          </cell>
          <cell r="M188">
            <v>650388.80000000005</v>
          </cell>
          <cell r="N188">
            <v>49147.813460000099</v>
          </cell>
          <cell r="O188">
            <v>601240.98653999995</v>
          </cell>
          <cell r="P188">
            <v>607840</v>
          </cell>
          <cell r="Q188" t="str">
            <v>YTD Annual</v>
          </cell>
          <cell r="R188" t="str">
            <v>+7%</v>
          </cell>
          <cell r="T188" t="str">
            <v>v</v>
          </cell>
          <cell r="U188">
            <v>49147.813460000099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AA188">
            <v>49147.813460000099</v>
          </cell>
          <cell r="AB188">
            <v>0</v>
          </cell>
          <cell r="AC188">
            <v>-55434</v>
          </cell>
          <cell r="AD188">
            <v>0</v>
          </cell>
          <cell r="AF188">
            <v>-49152</v>
          </cell>
          <cell r="AG188">
            <v>1361887.71282</v>
          </cell>
          <cell r="AI188">
            <v>1361887.71282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</row>
        <row r="189">
          <cell r="A189" t="str">
            <v xml:space="preserve">Moffa </v>
          </cell>
          <cell r="B189">
            <v>112</v>
          </cell>
          <cell r="C189" t="str">
            <v>Inactive Distribution Services</v>
          </cell>
          <cell r="D189">
            <v>-68112</v>
          </cell>
          <cell r="E189">
            <v>332663</v>
          </cell>
          <cell r="F189">
            <v>400775</v>
          </cell>
          <cell r="G189">
            <v>303920</v>
          </cell>
          <cell r="H189">
            <v>2000102</v>
          </cell>
          <cell r="I189">
            <v>1696182</v>
          </cell>
          <cell r="J189">
            <v>0</v>
          </cell>
          <cell r="K189" t="str">
            <v>Mof</v>
          </cell>
          <cell r="L189">
            <v>607840</v>
          </cell>
          <cell r="M189">
            <v>0</v>
          </cell>
          <cell r="N189">
            <v>594708.47666666703</v>
          </cell>
          <cell r="O189">
            <v>-594708.47666666703</v>
          </cell>
          <cell r="P189">
            <v>0</v>
          </cell>
          <cell r="R189" t="str">
            <v>0%</v>
          </cell>
          <cell r="T189" t="str">
            <v>v</v>
          </cell>
          <cell r="U189">
            <v>594708.47666666703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A189">
            <v>594708.47666666703</v>
          </cell>
          <cell r="AB189">
            <v>0</v>
          </cell>
          <cell r="AC189">
            <v>-55434</v>
          </cell>
          <cell r="AD189">
            <v>0</v>
          </cell>
          <cell r="AF189">
            <v>0</v>
          </cell>
          <cell r="AG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</row>
        <row r="190">
          <cell r="A190" t="str">
            <v xml:space="preserve">Moffa </v>
          </cell>
          <cell r="B190">
            <v>119</v>
          </cell>
          <cell r="C190" t="str">
            <v>Spine-Distribution</v>
          </cell>
          <cell r="D190">
            <v>47634</v>
          </cell>
          <cell r="E190">
            <v>38697</v>
          </cell>
          <cell r="F190">
            <v>-8937</v>
          </cell>
          <cell r="G190">
            <v>443378</v>
          </cell>
          <cell r="H190">
            <v>232495</v>
          </cell>
          <cell r="I190">
            <v>-210883</v>
          </cell>
          <cell r="J190">
            <v>991690</v>
          </cell>
          <cell r="K190" t="str">
            <v>Mof</v>
          </cell>
          <cell r="L190">
            <v>886756</v>
          </cell>
          <cell r="M190">
            <v>948828.92</v>
          </cell>
          <cell r="N190">
            <v>121051.516666667</v>
          </cell>
          <cell r="O190">
            <v>827777.40333333309</v>
          </cell>
          <cell r="P190">
            <v>886756</v>
          </cell>
          <cell r="Q190" t="str">
            <v>YTD Annual</v>
          </cell>
          <cell r="R190" t="str">
            <v>+7%</v>
          </cell>
          <cell r="T190" t="str">
            <v>v</v>
          </cell>
          <cell r="U190">
            <v>121051.516666667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AA190">
            <v>121051.516666667</v>
          </cell>
          <cell r="AB190">
            <v>0</v>
          </cell>
          <cell r="AC190">
            <v>0</v>
          </cell>
          <cell r="AD190">
            <v>10423</v>
          </cell>
          <cell r="AF190">
            <v>-120979</v>
          </cell>
          <cell r="AG190">
            <v>-72.516666671599907</v>
          </cell>
          <cell r="AI190">
            <v>-72.516666671599907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</row>
        <row r="191">
          <cell r="A191" t="str">
            <v xml:space="preserve">Moffa </v>
          </cell>
          <cell r="B191">
            <v>129</v>
          </cell>
          <cell r="C191" t="str">
            <v>Affiliate Purchasing</v>
          </cell>
          <cell r="D191">
            <v>-205965</v>
          </cell>
          <cell r="E191">
            <v>46374</v>
          </cell>
          <cell r="F191">
            <v>252339</v>
          </cell>
          <cell r="G191">
            <v>1124998</v>
          </cell>
          <cell r="H191">
            <v>278244</v>
          </cell>
          <cell r="I191">
            <v>-846754</v>
          </cell>
          <cell r="J191">
            <v>1167012</v>
          </cell>
          <cell r="K191" t="str">
            <v>Mof</v>
          </cell>
          <cell r="L191">
            <v>2249996</v>
          </cell>
          <cell r="M191">
            <v>2407495.7200000002</v>
          </cell>
          <cell r="N191">
            <v>3437831.57128968</v>
          </cell>
          <cell r="O191">
            <v>-1030335.8512896798</v>
          </cell>
          <cell r="P191">
            <v>2249996</v>
          </cell>
          <cell r="Q191" t="str">
            <v>YTD Annual</v>
          </cell>
          <cell r="R191" t="str">
            <v>+7%</v>
          </cell>
          <cell r="T191" t="str">
            <v>v</v>
          </cell>
          <cell r="U191">
            <v>3437831.57128968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A191">
            <v>3437831.57128968</v>
          </cell>
          <cell r="AB191">
            <v>0</v>
          </cell>
          <cell r="AC191">
            <v>-802702</v>
          </cell>
          <cell r="AD191">
            <v>0</v>
          </cell>
          <cell r="AF191">
            <v>-10000000</v>
          </cell>
          <cell r="AG191">
            <v>1174857.26508</v>
          </cell>
          <cell r="AI191">
            <v>1174857.26508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</row>
        <row r="192">
          <cell r="A192" t="str">
            <v xml:space="preserve">Moffa </v>
          </cell>
          <cell r="B192">
            <v>160</v>
          </cell>
          <cell r="C192" t="str">
            <v>Input Team-Field Svc</v>
          </cell>
          <cell r="G192">
            <v>614300</v>
          </cell>
          <cell r="J192">
            <v>1272004</v>
          </cell>
          <cell r="K192" t="str">
            <v>Mof</v>
          </cell>
          <cell r="L192">
            <v>1228600</v>
          </cell>
          <cell r="M192">
            <v>1314602</v>
          </cell>
          <cell r="N192">
            <v>1263619.53522</v>
          </cell>
          <cell r="O192">
            <v>50982.464780000038</v>
          </cell>
          <cell r="P192">
            <v>1228600</v>
          </cell>
          <cell r="Q192" t="str">
            <v>YTD Annual</v>
          </cell>
          <cell r="R192" t="str">
            <v>+7%</v>
          </cell>
          <cell r="T192" t="str">
            <v>v</v>
          </cell>
          <cell r="U192">
            <v>1263619.53522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A192">
            <v>1263619.53522</v>
          </cell>
          <cell r="AB192">
            <v>0</v>
          </cell>
          <cell r="AD192">
            <v>0</v>
          </cell>
          <cell r="AF192">
            <v>0</v>
          </cell>
          <cell r="AG192">
            <v>-1263619.535411</v>
          </cell>
          <cell r="AI192">
            <v>-1263619.535411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</row>
        <row r="193">
          <cell r="A193" t="str">
            <v xml:space="preserve">Moffa </v>
          </cell>
          <cell r="B193">
            <v>161</v>
          </cell>
          <cell r="C193" t="str">
            <v>Returns - Field Svc</v>
          </cell>
          <cell r="G193">
            <v>58361</v>
          </cell>
          <cell r="J193">
            <v>349088</v>
          </cell>
          <cell r="K193" t="str">
            <v>Mof</v>
          </cell>
          <cell r="L193">
            <v>116722</v>
          </cell>
          <cell r="M193">
            <v>124892.54000000001</v>
          </cell>
          <cell r="N193">
            <v>387500.872857143</v>
          </cell>
          <cell r="O193">
            <v>-262608.33285714302</v>
          </cell>
          <cell r="P193">
            <v>116722</v>
          </cell>
          <cell r="Q193" t="str">
            <v>YTD Annual</v>
          </cell>
          <cell r="R193" t="str">
            <v>+7%</v>
          </cell>
          <cell r="T193" t="str">
            <v>v</v>
          </cell>
          <cell r="U193">
            <v>387500.872857143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A193">
            <v>387500.872857143</v>
          </cell>
          <cell r="AB193">
            <v>0</v>
          </cell>
          <cell r="AD193">
            <v>0</v>
          </cell>
          <cell r="AF193">
            <v>0</v>
          </cell>
          <cell r="AG193">
            <v>-387500.87281189999</v>
          </cell>
          <cell r="AI193">
            <v>-387500.87281189999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</row>
        <row r="194">
          <cell r="A194" t="str">
            <v xml:space="preserve">Moffa </v>
          </cell>
          <cell r="B194">
            <v>162</v>
          </cell>
          <cell r="C194" t="str">
            <v>Domestic Output - Field Svc</v>
          </cell>
          <cell r="G194">
            <v>1733681</v>
          </cell>
          <cell r="J194">
            <v>3405584</v>
          </cell>
          <cell r="K194" t="str">
            <v>Mof</v>
          </cell>
          <cell r="L194">
            <v>3467362</v>
          </cell>
          <cell r="M194">
            <v>3710077.3400000003</v>
          </cell>
          <cell r="N194">
            <v>2755267.4473275398</v>
          </cell>
          <cell r="O194">
            <v>954809.89267246053</v>
          </cell>
          <cell r="P194">
            <v>3467362</v>
          </cell>
          <cell r="Q194" t="str">
            <v>YTD Annual</v>
          </cell>
          <cell r="R194" t="str">
            <v>+7%</v>
          </cell>
          <cell r="T194" t="str">
            <v>v</v>
          </cell>
          <cell r="U194">
            <v>2755267.4473275398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A194">
            <v>2755267.4473275398</v>
          </cell>
          <cell r="AB194">
            <v>0</v>
          </cell>
          <cell r="AD194">
            <v>0</v>
          </cell>
          <cell r="AF194">
            <v>0</v>
          </cell>
          <cell r="AG194">
            <v>-2885267.4472500002</v>
          </cell>
          <cell r="AI194">
            <v>-2885267.4472500002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</row>
        <row r="195">
          <cell r="A195" t="str">
            <v xml:space="preserve">Moffa </v>
          </cell>
          <cell r="B195">
            <v>163</v>
          </cell>
          <cell r="C195" t="str">
            <v>International Warehouse Ops</v>
          </cell>
          <cell r="G195">
            <v>253851</v>
          </cell>
          <cell r="J195">
            <v>520882</v>
          </cell>
          <cell r="K195" t="str">
            <v>Mof</v>
          </cell>
          <cell r="L195">
            <v>507702</v>
          </cell>
          <cell r="M195">
            <v>543241.14</v>
          </cell>
          <cell r="N195">
            <v>381759.490276</v>
          </cell>
          <cell r="O195">
            <v>161481.64972400002</v>
          </cell>
          <cell r="P195">
            <v>507702</v>
          </cell>
          <cell r="Q195" t="str">
            <v>YTD Annual</v>
          </cell>
          <cell r="R195" t="str">
            <v>+7%</v>
          </cell>
          <cell r="T195" t="str">
            <v>v</v>
          </cell>
          <cell r="U195">
            <v>381759.490276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A195">
            <v>381759.490276</v>
          </cell>
          <cell r="AB195">
            <v>0</v>
          </cell>
          <cell r="AD195">
            <v>0</v>
          </cell>
          <cell r="AF195">
            <v>0</v>
          </cell>
          <cell r="AG195">
            <v>-381759.49025500001</v>
          </cell>
          <cell r="AI195">
            <v>-381759.49025500001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</row>
        <row r="196">
          <cell r="A196" t="str">
            <v xml:space="preserve">Moffa </v>
          </cell>
          <cell r="B196">
            <v>415</v>
          </cell>
          <cell r="C196" t="str">
            <v>Customer Service-Mktg</v>
          </cell>
          <cell r="D196">
            <v>100415</v>
          </cell>
          <cell r="E196">
            <v>118114</v>
          </cell>
          <cell r="F196">
            <v>17699</v>
          </cell>
          <cell r="G196">
            <v>373114</v>
          </cell>
          <cell r="H196">
            <v>720282</v>
          </cell>
          <cell r="I196">
            <v>347168</v>
          </cell>
          <cell r="J196">
            <v>950486</v>
          </cell>
          <cell r="K196" t="str">
            <v>Mof</v>
          </cell>
          <cell r="L196">
            <v>746228</v>
          </cell>
          <cell r="M196">
            <v>798463.96000000008</v>
          </cell>
          <cell r="N196">
            <v>1085606.09960889</v>
          </cell>
          <cell r="O196">
            <v>-287142.13960888993</v>
          </cell>
          <cell r="P196">
            <v>746228</v>
          </cell>
          <cell r="Q196" t="str">
            <v>YTD Annual</v>
          </cell>
          <cell r="R196" t="str">
            <v>+7%</v>
          </cell>
          <cell r="T196" t="str">
            <v>m</v>
          </cell>
          <cell r="U196">
            <v>0</v>
          </cell>
          <cell r="V196">
            <v>0</v>
          </cell>
          <cell r="W196">
            <v>1085606.09960889</v>
          </cell>
          <cell r="X196">
            <v>0</v>
          </cell>
          <cell r="Y196">
            <v>0</v>
          </cell>
          <cell r="AA196">
            <v>1085606.09960889</v>
          </cell>
          <cell r="AB196">
            <v>0</v>
          </cell>
          <cell r="AD196">
            <v>0</v>
          </cell>
          <cell r="AF196">
            <v>0</v>
          </cell>
          <cell r="AG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</row>
        <row r="197">
          <cell r="A197" t="str">
            <v xml:space="preserve">Moffa </v>
          </cell>
          <cell r="B197">
            <v>416</v>
          </cell>
          <cell r="C197" t="str">
            <v>Customer Service-International</v>
          </cell>
          <cell r="D197">
            <v>80327</v>
          </cell>
          <cell r="E197">
            <v>72439</v>
          </cell>
          <cell r="F197">
            <v>-7888</v>
          </cell>
          <cell r="G197">
            <v>367885</v>
          </cell>
          <cell r="H197">
            <v>441479</v>
          </cell>
          <cell r="I197">
            <v>73594</v>
          </cell>
          <cell r="J197">
            <v>835078</v>
          </cell>
          <cell r="K197" t="str">
            <v>Mof</v>
          </cell>
          <cell r="L197">
            <v>735770</v>
          </cell>
          <cell r="M197">
            <v>787273.9</v>
          </cell>
          <cell r="N197">
            <v>691883.20580999996</v>
          </cell>
          <cell r="O197">
            <v>95390.694190000067</v>
          </cell>
          <cell r="P197">
            <v>735770</v>
          </cell>
          <cell r="Q197" t="str">
            <v>YTD Annual</v>
          </cell>
          <cell r="R197" t="str">
            <v>+7%</v>
          </cell>
          <cell r="T197" t="str">
            <v>m</v>
          </cell>
          <cell r="U197">
            <v>0</v>
          </cell>
          <cell r="V197">
            <v>0</v>
          </cell>
          <cell r="W197">
            <v>691883.20580999996</v>
          </cell>
          <cell r="X197">
            <v>0</v>
          </cell>
          <cell r="Y197">
            <v>0</v>
          </cell>
          <cell r="AA197">
            <v>691883.20580999996</v>
          </cell>
          <cell r="AB197">
            <v>0</v>
          </cell>
          <cell r="AD197">
            <v>0</v>
          </cell>
          <cell r="AF197">
            <v>0</v>
          </cell>
          <cell r="AG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</row>
        <row r="198">
          <cell r="A198" t="str">
            <v xml:space="preserve">Moffa </v>
          </cell>
          <cell r="B198">
            <v>570</v>
          </cell>
          <cell r="C198" t="str">
            <v>Sales Distribution Admin</v>
          </cell>
          <cell r="D198">
            <v>67478</v>
          </cell>
          <cell r="E198">
            <v>119036</v>
          </cell>
          <cell r="F198">
            <v>51558</v>
          </cell>
          <cell r="G198">
            <v>732467</v>
          </cell>
          <cell r="H198">
            <v>715299</v>
          </cell>
          <cell r="I198">
            <v>-17168</v>
          </cell>
          <cell r="J198">
            <v>1409146</v>
          </cell>
          <cell r="K198" t="str">
            <v>Mof</v>
          </cell>
          <cell r="L198">
            <v>1464934</v>
          </cell>
          <cell r="M198">
            <v>1567479.3800000001</v>
          </cell>
          <cell r="N198">
            <v>1292283.9566269801</v>
          </cell>
          <cell r="O198">
            <v>275195.42337302002</v>
          </cell>
          <cell r="P198">
            <v>1464934</v>
          </cell>
          <cell r="Q198" t="str">
            <v>YTD Annual</v>
          </cell>
          <cell r="R198" t="str">
            <v>+7%</v>
          </cell>
          <cell r="T198" t="str">
            <v>s</v>
          </cell>
          <cell r="U198">
            <v>0</v>
          </cell>
          <cell r="V198">
            <v>0</v>
          </cell>
          <cell r="W198">
            <v>0</v>
          </cell>
          <cell r="X198">
            <v>1292283.9566269801</v>
          </cell>
          <cell r="Y198">
            <v>0</v>
          </cell>
          <cell r="AA198">
            <v>1292283.9566269801</v>
          </cell>
          <cell r="AB198">
            <v>0</v>
          </cell>
          <cell r="AD198">
            <v>0</v>
          </cell>
          <cell r="AF198">
            <v>0</v>
          </cell>
          <cell r="AG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</row>
        <row r="199">
          <cell r="A199" t="str">
            <v xml:space="preserve">Moffa </v>
          </cell>
          <cell r="B199">
            <v>571</v>
          </cell>
          <cell r="C199" t="str">
            <v>Sales Distribution-Northeast</v>
          </cell>
          <cell r="G199">
            <v>15373</v>
          </cell>
          <cell r="K199" t="str">
            <v>Mof</v>
          </cell>
          <cell r="L199">
            <v>30746</v>
          </cell>
          <cell r="M199">
            <v>32898.22</v>
          </cell>
          <cell r="N199">
            <v>60961.111111111102</v>
          </cell>
          <cell r="O199">
            <v>-28062.891111111101</v>
          </cell>
          <cell r="P199">
            <v>30746</v>
          </cell>
          <cell r="Q199" t="str">
            <v>YTD Annual</v>
          </cell>
          <cell r="R199" t="str">
            <v>+7%</v>
          </cell>
          <cell r="T199" t="str">
            <v>s</v>
          </cell>
          <cell r="U199">
            <v>0</v>
          </cell>
          <cell r="V199">
            <v>0</v>
          </cell>
          <cell r="W199">
            <v>0</v>
          </cell>
          <cell r="X199">
            <v>60961.111111111102</v>
          </cell>
          <cell r="Y199">
            <v>0</v>
          </cell>
          <cell r="AA199">
            <v>60961.111111111102</v>
          </cell>
          <cell r="AB199">
            <v>0</v>
          </cell>
          <cell r="AD199">
            <v>0</v>
          </cell>
          <cell r="AF199">
            <v>0</v>
          </cell>
          <cell r="AG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</row>
        <row r="200">
          <cell r="A200" t="str">
            <v xml:space="preserve">Moffa </v>
          </cell>
          <cell r="B200">
            <v>572</v>
          </cell>
          <cell r="C200" t="str">
            <v>Sales Distribution-West</v>
          </cell>
          <cell r="D200">
            <v>49624</v>
          </cell>
          <cell r="E200">
            <v>51525</v>
          </cell>
          <cell r="F200">
            <v>1901</v>
          </cell>
          <cell r="G200">
            <v>437833</v>
          </cell>
          <cell r="H200">
            <v>309150</v>
          </cell>
          <cell r="I200">
            <v>-128683</v>
          </cell>
          <cell r="J200">
            <v>1021779</v>
          </cell>
          <cell r="K200" t="str">
            <v>Mof</v>
          </cell>
          <cell r="L200">
            <v>875666</v>
          </cell>
          <cell r="M200">
            <v>936962.62000000011</v>
          </cell>
          <cell r="N200">
            <v>752188.84319444397</v>
          </cell>
          <cell r="O200">
            <v>184773.77680555615</v>
          </cell>
          <cell r="P200">
            <v>875666</v>
          </cell>
          <cell r="Q200" t="str">
            <v>YTD Annual</v>
          </cell>
          <cell r="R200" t="str">
            <v>+7%</v>
          </cell>
          <cell r="T200" t="str">
            <v>s</v>
          </cell>
          <cell r="U200">
            <v>0</v>
          </cell>
          <cell r="V200">
            <v>0</v>
          </cell>
          <cell r="W200">
            <v>0</v>
          </cell>
          <cell r="X200">
            <v>752188.84319444397</v>
          </cell>
          <cell r="Y200">
            <v>0</v>
          </cell>
          <cell r="AA200">
            <v>752188.84319444397</v>
          </cell>
          <cell r="AB200">
            <v>0</v>
          </cell>
          <cell r="AD200">
            <v>0</v>
          </cell>
          <cell r="AF200">
            <v>0</v>
          </cell>
          <cell r="AG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</row>
        <row r="201">
          <cell r="A201" t="str">
            <v xml:space="preserve">Moffa </v>
          </cell>
          <cell r="B201">
            <v>573</v>
          </cell>
          <cell r="C201" t="str">
            <v>Sales Distribution-Southeast</v>
          </cell>
          <cell r="G201">
            <v>8808</v>
          </cell>
          <cell r="K201" t="str">
            <v>Mof</v>
          </cell>
          <cell r="L201">
            <v>17616</v>
          </cell>
          <cell r="M201">
            <v>18849.120000000003</v>
          </cell>
          <cell r="N201">
            <v>60961.111111111102</v>
          </cell>
          <cell r="O201">
            <v>-42111.9911111111</v>
          </cell>
          <cell r="P201">
            <v>17616</v>
          </cell>
          <cell r="Q201" t="str">
            <v>YTD Annual</v>
          </cell>
          <cell r="R201" t="str">
            <v>+7%</v>
          </cell>
          <cell r="T201" t="str">
            <v>s</v>
          </cell>
          <cell r="U201">
            <v>0</v>
          </cell>
          <cell r="V201">
            <v>0</v>
          </cell>
          <cell r="W201">
            <v>0</v>
          </cell>
          <cell r="X201">
            <v>60961.111111111102</v>
          </cell>
          <cell r="Y201">
            <v>0</v>
          </cell>
          <cell r="AA201">
            <v>60961.111111111102</v>
          </cell>
          <cell r="AB201">
            <v>0</v>
          </cell>
          <cell r="AD201">
            <v>0</v>
          </cell>
          <cell r="AF201">
            <v>0</v>
          </cell>
          <cell r="AG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</row>
        <row r="202">
          <cell r="A202" t="str">
            <v xml:space="preserve">Moffa </v>
          </cell>
          <cell r="B202">
            <v>574</v>
          </cell>
          <cell r="C202" t="str">
            <v>Sales Distribution-East</v>
          </cell>
          <cell r="D202">
            <v>54921</v>
          </cell>
          <cell r="E202">
            <v>70800</v>
          </cell>
          <cell r="F202">
            <v>15879</v>
          </cell>
          <cell r="G202">
            <v>454968</v>
          </cell>
          <cell r="H202">
            <v>424800</v>
          </cell>
          <cell r="I202">
            <v>-30168</v>
          </cell>
          <cell r="J202">
            <v>1033806</v>
          </cell>
          <cell r="K202" t="str">
            <v>Mof</v>
          </cell>
          <cell r="L202">
            <v>909936</v>
          </cell>
          <cell r="M202">
            <v>973631.52</v>
          </cell>
          <cell r="N202">
            <v>801840.29125000001</v>
          </cell>
          <cell r="O202">
            <v>171791.22875000001</v>
          </cell>
          <cell r="P202">
            <v>909936</v>
          </cell>
          <cell r="Q202" t="str">
            <v>YTD Annual</v>
          </cell>
          <cell r="R202" t="str">
            <v>+7%</v>
          </cell>
          <cell r="T202" t="str">
            <v>s</v>
          </cell>
          <cell r="U202">
            <v>0</v>
          </cell>
          <cell r="V202">
            <v>0</v>
          </cell>
          <cell r="W202">
            <v>0</v>
          </cell>
          <cell r="X202">
            <v>801840.29125000001</v>
          </cell>
          <cell r="Y202">
            <v>0</v>
          </cell>
          <cell r="AA202">
            <v>801840.29125000001</v>
          </cell>
          <cell r="AB202">
            <v>0</v>
          </cell>
          <cell r="AD202">
            <v>0</v>
          </cell>
          <cell r="AF202">
            <v>0</v>
          </cell>
          <cell r="AG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</row>
        <row r="203">
          <cell r="A203" t="str">
            <v xml:space="preserve">Moffa </v>
          </cell>
          <cell r="B203">
            <v>575</v>
          </cell>
          <cell r="C203" t="str">
            <v>Sls Distribution-Loaners East</v>
          </cell>
          <cell r="D203">
            <v>302758</v>
          </cell>
          <cell r="E203">
            <v>160243</v>
          </cell>
          <cell r="F203">
            <v>-142515</v>
          </cell>
          <cell r="G203">
            <v>1808022</v>
          </cell>
          <cell r="H203">
            <v>915754</v>
          </cell>
          <cell r="I203">
            <v>-892268</v>
          </cell>
          <cell r="J203">
            <v>4633091</v>
          </cell>
          <cell r="K203" t="str">
            <v>Mof</v>
          </cell>
          <cell r="L203">
            <v>3616044</v>
          </cell>
          <cell r="M203">
            <v>3869167.08</v>
          </cell>
          <cell r="N203">
            <v>6203024.1632334404</v>
          </cell>
          <cell r="O203">
            <v>-2333857.0832334403</v>
          </cell>
          <cell r="P203">
            <v>3616044</v>
          </cell>
          <cell r="Q203" t="str">
            <v>YTD Annual</v>
          </cell>
          <cell r="R203" t="str">
            <v>+7%</v>
          </cell>
          <cell r="T203" t="str">
            <v>s</v>
          </cell>
          <cell r="U203">
            <v>0</v>
          </cell>
          <cell r="V203">
            <v>0</v>
          </cell>
          <cell r="W203">
            <v>0</v>
          </cell>
          <cell r="X203">
            <v>6203024.1632334404</v>
          </cell>
          <cell r="Y203">
            <v>0</v>
          </cell>
          <cell r="AA203">
            <v>6203024.1632334404</v>
          </cell>
          <cell r="AB203">
            <v>0</v>
          </cell>
          <cell r="AD203">
            <v>494068</v>
          </cell>
          <cell r="AF203">
            <v>0</v>
          </cell>
          <cell r="AG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</row>
        <row r="204">
          <cell r="A204" t="str">
            <v xml:space="preserve">Moffa </v>
          </cell>
          <cell r="B204">
            <v>576</v>
          </cell>
          <cell r="C204" t="str">
            <v>Sales Distribution-Great Lakes</v>
          </cell>
          <cell r="G204">
            <v>9522</v>
          </cell>
          <cell r="J204">
            <v>0</v>
          </cell>
          <cell r="K204" t="str">
            <v>Mof</v>
          </cell>
          <cell r="L204">
            <v>19044</v>
          </cell>
          <cell r="M204">
            <v>20377.080000000002</v>
          </cell>
          <cell r="N204">
            <v>60961.111111111102</v>
          </cell>
          <cell r="O204">
            <v>-40584.0311111111</v>
          </cell>
          <cell r="P204">
            <v>19044</v>
          </cell>
          <cell r="Q204" t="str">
            <v>YTD Annual</v>
          </cell>
          <cell r="R204" t="str">
            <v>+7%</v>
          </cell>
          <cell r="T204" t="str">
            <v>s</v>
          </cell>
          <cell r="U204">
            <v>0</v>
          </cell>
          <cell r="V204">
            <v>0</v>
          </cell>
          <cell r="W204">
            <v>0</v>
          </cell>
          <cell r="X204">
            <v>60961.111111111102</v>
          </cell>
          <cell r="Y204">
            <v>0</v>
          </cell>
          <cell r="AA204">
            <v>60961.111111111102</v>
          </cell>
          <cell r="AB204">
            <v>0</v>
          </cell>
          <cell r="AD204">
            <v>0</v>
          </cell>
          <cell r="AF204">
            <v>0</v>
          </cell>
          <cell r="AG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</row>
        <row r="205">
          <cell r="A205" t="str">
            <v xml:space="preserve">Moffa </v>
          </cell>
          <cell r="B205">
            <v>577</v>
          </cell>
          <cell r="C205" t="str">
            <v>Sls Distribution-Loaners West</v>
          </cell>
          <cell r="D205">
            <v>90170</v>
          </cell>
          <cell r="E205">
            <v>37108</v>
          </cell>
          <cell r="F205">
            <v>-53062</v>
          </cell>
          <cell r="G205">
            <v>576130</v>
          </cell>
          <cell r="H205">
            <v>196876</v>
          </cell>
          <cell r="I205">
            <v>-379254</v>
          </cell>
          <cell r="J205">
            <v>1388052</v>
          </cell>
          <cell r="K205" t="str">
            <v>Mof</v>
          </cell>
          <cell r="L205">
            <v>1152260</v>
          </cell>
          <cell r="M205">
            <v>1232918.2000000002</v>
          </cell>
          <cell r="N205">
            <v>1612233.0031360199</v>
          </cell>
          <cell r="O205">
            <v>-379314.80313601973</v>
          </cell>
          <cell r="P205">
            <v>1152260</v>
          </cell>
          <cell r="Q205" t="str">
            <v>YTD Annual</v>
          </cell>
          <cell r="R205" t="str">
            <v>+7%</v>
          </cell>
          <cell r="T205" t="str">
            <v>s</v>
          </cell>
          <cell r="U205">
            <v>0</v>
          </cell>
          <cell r="V205">
            <v>0</v>
          </cell>
          <cell r="W205">
            <v>0</v>
          </cell>
          <cell r="X205">
            <v>1612233.0031360199</v>
          </cell>
          <cell r="Y205">
            <v>0</v>
          </cell>
          <cell r="AA205">
            <v>1612233.0031360199</v>
          </cell>
          <cell r="AB205">
            <v>0</v>
          </cell>
          <cell r="AD205">
            <v>0</v>
          </cell>
          <cell r="AF205">
            <v>0</v>
          </cell>
          <cell r="AG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</row>
        <row r="206">
          <cell r="A206" t="str">
            <v xml:space="preserve">Moffa </v>
          </cell>
          <cell r="B206">
            <v>578</v>
          </cell>
          <cell r="C206" t="str">
            <v>Distribution Services</v>
          </cell>
          <cell r="D206">
            <v>-242</v>
          </cell>
          <cell r="E206">
            <v>101309</v>
          </cell>
          <cell r="F206">
            <v>101551</v>
          </cell>
          <cell r="G206">
            <v>628283</v>
          </cell>
          <cell r="H206">
            <v>608716</v>
          </cell>
          <cell r="I206">
            <v>-19567</v>
          </cell>
          <cell r="J206">
            <v>1215301</v>
          </cell>
          <cell r="K206" t="str">
            <v>Mof</v>
          </cell>
          <cell r="L206">
            <v>1256566</v>
          </cell>
          <cell r="M206">
            <v>1344525.62</v>
          </cell>
          <cell r="N206">
            <v>1359348.4750000001</v>
          </cell>
          <cell r="O206">
            <v>-14822.854999999981</v>
          </cell>
          <cell r="P206">
            <v>1256566</v>
          </cell>
          <cell r="Q206" t="str">
            <v>YTD Annual</v>
          </cell>
          <cell r="R206" t="str">
            <v>+7%</v>
          </cell>
          <cell r="T206" t="str">
            <v>s</v>
          </cell>
          <cell r="U206">
            <v>0</v>
          </cell>
          <cell r="V206">
            <v>0</v>
          </cell>
          <cell r="W206">
            <v>0</v>
          </cell>
          <cell r="X206">
            <v>1359348.4750000001</v>
          </cell>
          <cell r="Y206">
            <v>0</v>
          </cell>
          <cell r="AA206">
            <v>1359348.4750000001</v>
          </cell>
          <cell r="AB206">
            <v>0</v>
          </cell>
          <cell r="AD206">
            <v>0</v>
          </cell>
          <cell r="AF206">
            <v>0</v>
          </cell>
          <cell r="AG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</row>
        <row r="207">
          <cell r="A207" t="str">
            <v xml:space="preserve">Moffa </v>
          </cell>
          <cell r="B207">
            <v>583</v>
          </cell>
          <cell r="C207" t="str">
            <v>Sales Distribution-Mid Atlantic</v>
          </cell>
          <cell r="G207">
            <v>13054</v>
          </cell>
          <cell r="K207" t="str">
            <v>Mof</v>
          </cell>
          <cell r="L207">
            <v>26108</v>
          </cell>
          <cell r="M207">
            <v>27935.56</v>
          </cell>
          <cell r="N207">
            <v>60961.111111111102</v>
          </cell>
          <cell r="O207">
            <v>-33025.551111111097</v>
          </cell>
          <cell r="P207">
            <v>26108</v>
          </cell>
          <cell r="Q207" t="str">
            <v>YTD Annual</v>
          </cell>
          <cell r="R207" t="str">
            <v>+7%</v>
          </cell>
          <cell r="T207" t="str">
            <v>s</v>
          </cell>
          <cell r="U207">
            <v>0</v>
          </cell>
          <cell r="V207">
            <v>0</v>
          </cell>
          <cell r="W207">
            <v>0</v>
          </cell>
          <cell r="X207">
            <v>60961.111111111102</v>
          </cell>
          <cell r="Y207">
            <v>0</v>
          </cell>
          <cell r="AA207">
            <v>60961.111111111102</v>
          </cell>
          <cell r="AB207">
            <v>0</v>
          </cell>
          <cell r="AD207">
            <v>0</v>
          </cell>
          <cell r="AF207">
            <v>0</v>
          </cell>
          <cell r="AG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</row>
        <row r="208">
          <cell r="A208" t="str">
            <v xml:space="preserve">Moffa </v>
          </cell>
          <cell r="B208">
            <v>584</v>
          </cell>
          <cell r="C208" t="str">
            <v>Sales Distribution-So Central</v>
          </cell>
          <cell r="G208">
            <v>10415</v>
          </cell>
          <cell r="K208" t="str">
            <v>Mof</v>
          </cell>
          <cell r="L208">
            <v>20830</v>
          </cell>
          <cell r="M208">
            <v>22288.100000000002</v>
          </cell>
          <cell r="N208">
            <v>53740</v>
          </cell>
          <cell r="O208">
            <v>-31451.899999999998</v>
          </cell>
          <cell r="P208">
            <v>20830</v>
          </cell>
          <cell r="Q208" t="str">
            <v>YTD Annual</v>
          </cell>
          <cell r="R208" t="str">
            <v>+7%</v>
          </cell>
          <cell r="T208" t="str">
            <v>s</v>
          </cell>
          <cell r="U208">
            <v>0</v>
          </cell>
          <cell r="V208">
            <v>0</v>
          </cell>
          <cell r="W208">
            <v>0</v>
          </cell>
          <cell r="X208">
            <v>53740</v>
          </cell>
          <cell r="Y208">
            <v>0</v>
          </cell>
          <cell r="AA208">
            <v>53740</v>
          </cell>
          <cell r="AB208">
            <v>0</v>
          </cell>
          <cell r="AD208">
            <v>0</v>
          </cell>
          <cell r="AF208">
            <v>0</v>
          </cell>
          <cell r="AG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</row>
        <row r="209">
          <cell r="A209" t="str">
            <v xml:space="preserve">Moffa </v>
          </cell>
          <cell r="B209">
            <v>586</v>
          </cell>
          <cell r="C209" t="str">
            <v>Sales Distribution-Southwest</v>
          </cell>
          <cell r="G209">
            <v>9855</v>
          </cell>
          <cell r="K209" t="str">
            <v>Mof</v>
          </cell>
          <cell r="L209">
            <v>19710</v>
          </cell>
          <cell r="M209">
            <v>21089.7</v>
          </cell>
          <cell r="N209">
            <v>54363.333333333299</v>
          </cell>
          <cell r="O209">
            <v>-33273.633333333302</v>
          </cell>
          <cell r="P209">
            <v>19710</v>
          </cell>
          <cell r="Q209" t="str">
            <v>YTD Annual</v>
          </cell>
          <cell r="R209" t="str">
            <v>+7%</v>
          </cell>
          <cell r="T209" t="str">
            <v>s</v>
          </cell>
          <cell r="U209">
            <v>0</v>
          </cell>
          <cell r="V209">
            <v>0</v>
          </cell>
          <cell r="W209">
            <v>0</v>
          </cell>
          <cell r="X209">
            <v>54363.333333333299</v>
          </cell>
          <cell r="Y209">
            <v>0</v>
          </cell>
          <cell r="AA209">
            <v>54363.333333333299</v>
          </cell>
          <cell r="AB209">
            <v>0</v>
          </cell>
          <cell r="AD209">
            <v>0</v>
          </cell>
          <cell r="AF209">
            <v>0</v>
          </cell>
          <cell r="AG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</row>
        <row r="210">
          <cell r="A210" t="str">
            <v xml:space="preserve">Moffa </v>
          </cell>
          <cell r="B210">
            <v>587</v>
          </cell>
          <cell r="C210" t="str">
            <v>Sales Distribution-Northwest</v>
          </cell>
          <cell r="G210">
            <v>9828</v>
          </cell>
          <cell r="K210" t="str">
            <v>Mof</v>
          </cell>
          <cell r="L210">
            <v>19656</v>
          </cell>
          <cell r="M210">
            <v>21031.920000000002</v>
          </cell>
          <cell r="N210">
            <v>54673.333333333299</v>
          </cell>
          <cell r="O210">
            <v>-33641.413333333301</v>
          </cell>
          <cell r="P210">
            <v>19656</v>
          </cell>
          <cell r="Q210" t="str">
            <v>YTD Annual</v>
          </cell>
          <cell r="R210" t="str">
            <v>+7%</v>
          </cell>
          <cell r="T210" t="str">
            <v>s</v>
          </cell>
          <cell r="U210">
            <v>0</v>
          </cell>
          <cell r="V210">
            <v>0</v>
          </cell>
          <cell r="W210">
            <v>0</v>
          </cell>
          <cell r="X210">
            <v>54673.333333333299</v>
          </cell>
          <cell r="Y210">
            <v>0</v>
          </cell>
          <cell r="AA210">
            <v>54673.333333333299</v>
          </cell>
          <cell r="AB210">
            <v>0</v>
          </cell>
          <cell r="AD210">
            <v>0</v>
          </cell>
          <cell r="AF210">
            <v>0</v>
          </cell>
          <cell r="AG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</row>
        <row r="211">
          <cell r="A211" t="str">
            <v xml:space="preserve">Moffa </v>
          </cell>
          <cell r="B211">
            <v>588</v>
          </cell>
          <cell r="C211" t="str">
            <v>Sales Distribution-West</v>
          </cell>
          <cell r="G211">
            <v>7608</v>
          </cell>
          <cell r="K211" t="str">
            <v>Mof</v>
          </cell>
          <cell r="L211">
            <v>15216</v>
          </cell>
          <cell r="M211">
            <v>16281.12</v>
          </cell>
          <cell r="N211">
            <v>53653.333333333299</v>
          </cell>
          <cell r="O211">
            <v>-37372.213333333297</v>
          </cell>
          <cell r="P211">
            <v>15216</v>
          </cell>
          <cell r="Q211" t="str">
            <v>YTD Annual</v>
          </cell>
          <cell r="R211" t="str">
            <v>+7%</v>
          </cell>
          <cell r="T211" t="str">
            <v>s</v>
          </cell>
          <cell r="U211">
            <v>0</v>
          </cell>
          <cell r="V211">
            <v>0</v>
          </cell>
          <cell r="W211">
            <v>0</v>
          </cell>
          <cell r="X211">
            <v>53653.333333333299</v>
          </cell>
          <cell r="Y211">
            <v>0</v>
          </cell>
          <cell r="AA211">
            <v>53653.333333333299</v>
          </cell>
          <cell r="AB211">
            <v>0</v>
          </cell>
          <cell r="AD211">
            <v>0</v>
          </cell>
          <cell r="AF211">
            <v>0</v>
          </cell>
          <cell r="AG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</row>
        <row r="212">
          <cell r="A212" t="str">
            <v xml:space="preserve">Moffa </v>
          </cell>
          <cell r="B212">
            <v>830</v>
          </cell>
          <cell r="C212" t="str">
            <v>South Florida Branch(Ops)</v>
          </cell>
          <cell r="D212">
            <v>153886</v>
          </cell>
          <cell r="E212">
            <v>229359</v>
          </cell>
          <cell r="F212">
            <v>75473</v>
          </cell>
          <cell r="G212">
            <v>439157</v>
          </cell>
          <cell r="H212">
            <v>1348443</v>
          </cell>
          <cell r="I212">
            <v>909286</v>
          </cell>
          <cell r="J212">
            <v>2126197</v>
          </cell>
          <cell r="K212" t="str">
            <v>Mof</v>
          </cell>
          <cell r="L212">
            <v>878314</v>
          </cell>
          <cell r="M212">
            <v>939795.9800000001</v>
          </cell>
          <cell r="N212">
            <v>10173.25</v>
          </cell>
          <cell r="O212">
            <v>929622.7300000001</v>
          </cell>
          <cell r="P212">
            <v>878314</v>
          </cell>
          <cell r="Q212" t="str">
            <v>YTD Annual</v>
          </cell>
          <cell r="R212" t="str">
            <v>+7%</v>
          </cell>
          <cell r="T212" t="str">
            <v>s</v>
          </cell>
          <cell r="U212">
            <v>0</v>
          </cell>
          <cell r="V212">
            <v>0</v>
          </cell>
          <cell r="W212">
            <v>0</v>
          </cell>
          <cell r="X212">
            <v>10173.25</v>
          </cell>
          <cell r="Y212">
            <v>0</v>
          </cell>
          <cell r="AA212">
            <v>10173.25</v>
          </cell>
          <cell r="AB212">
            <v>0</v>
          </cell>
          <cell r="AD212">
            <v>0</v>
          </cell>
          <cell r="AF212">
            <v>0</v>
          </cell>
          <cell r="AG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</row>
        <row r="213">
          <cell r="A213" t="str">
            <v xml:space="preserve">Moffa </v>
          </cell>
          <cell r="B213" t="str">
            <v>Abs-AJ</v>
          </cell>
          <cell r="C213" t="str">
            <v>Allendale-Absorption 117,129</v>
          </cell>
          <cell r="G213">
            <v>-4903546</v>
          </cell>
          <cell r="J213">
            <v>-6358959</v>
          </cell>
          <cell r="K213" t="str">
            <v>Mof</v>
          </cell>
          <cell r="L213">
            <v>-9807092</v>
          </cell>
          <cell r="M213">
            <v>-10493588.440000001</v>
          </cell>
          <cell r="N213">
            <v>-10170131</v>
          </cell>
          <cell r="O213">
            <v>-323457.44000000134</v>
          </cell>
          <cell r="P213">
            <v>-9807092</v>
          </cell>
          <cell r="Q213" t="str">
            <v>YTD Annual</v>
          </cell>
          <cell r="R213" t="str">
            <v>+7%</v>
          </cell>
          <cell r="T213" t="str">
            <v>v</v>
          </cell>
          <cell r="U213">
            <v>-10170131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AA213">
            <v>-10170131</v>
          </cell>
          <cell r="AB213">
            <v>0</v>
          </cell>
          <cell r="AD213">
            <v>0</v>
          </cell>
          <cell r="AF213">
            <v>0</v>
          </cell>
          <cell r="AG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</row>
        <row r="214">
          <cell r="A214" t="str">
            <v xml:space="preserve">Moffa </v>
          </cell>
          <cell r="B214" t="str">
            <v>Amort.</v>
          </cell>
          <cell r="C214" t="str">
            <v>Instrument Amortization</v>
          </cell>
          <cell r="F214">
            <v>0</v>
          </cell>
          <cell r="G214">
            <v>504491</v>
          </cell>
          <cell r="I214">
            <v>-504491</v>
          </cell>
          <cell r="K214" t="str">
            <v>Mof</v>
          </cell>
          <cell r="L214">
            <v>1008982</v>
          </cell>
          <cell r="M214">
            <v>1150239.48</v>
          </cell>
          <cell r="N214">
            <v>0</v>
          </cell>
          <cell r="O214">
            <v>1150239.48</v>
          </cell>
          <cell r="P214">
            <v>1008982</v>
          </cell>
          <cell r="Q214" t="str">
            <v>YTD Annual</v>
          </cell>
          <cell r="R214" t="str">
            <v>+14%</v>
          </cell>
          <cell r="T214" t="str">
            <v>s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F214">
            <v>0</v>
          </cell>
          <cell r="AG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</row>
        <row r="215">
          <cell r="A215" t="str">
            <v xml:space="preserve">Moffa </v>
          </cell>
          <cell r="B215" t="str">
            <v>PPV</v>
          </cell>
          <cell r="C215" t="str">
            <v>PPV addback per PRMS</v>
          </cell>
          <cell r="D215" t="e">
            <v>#N/A</v>
          </cell>
          <cell r="E215" t="e">
            <v>#N/A</v>
          </cell>
          <cell r="F215" t="e">
            <v>#N/A</v>
          </cell>
          <cell r="G215">
            <v>-913570</v>
          </cell>
          <cell r="H215" t="e">
            <v>#N/A</v>
          </cell>
          <cell r="I215" t="e">
            <v>#N/A</v>
          </cell>
          <cell r="K215" t="str">
            <v>Mof</v>
          </cell>
          <cell r="L215">
            <v>-1827140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 t="str">
            <v>Budget</v>
          </cell>
          <cell r="R215" t="str">
            <v>0%</v>
          </cell>
          <cell r="T215" t="str">
            <v>s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F215">
            <v>0</v>
          </cell>
          <cell r="AG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</row>
        <row r="216">
          <cell r="A216" t="str">
            <v>Moffa Total</v>
          </cell>
          <cell r="D216" t="e">
            <v>#N/A</v>
          </cell>
          <cell r="E216" t="e">
            <v>#N/A</v>
          </cell>
          <cell r="F216" t="e">
            <v>#N/A</v>
          </cell>
          <cell r="G216">
            <v>5428173</v>
          </cell>
          <cell r="H216" t="e">
            <v>#N/A</v>
          </cell>
          <cell r="I216" t="e">
            <v>#N/A</v>
          </cell>
          <cell r="J216">
            <v>16627134</v>
          </cell>
          <cell r="L216">
            <v>10856346</v>
          </cell>
          <cell r="M216">
            <v>12992148.720000003</v>
          </cell>
          <cell r="N216">
            <v>13089611.456067916</v>
          </cell>
          <cell r="O216">
            <v>-97462.736067915801</v>
          </cell>
          <cell r="U216">
            <v>-1179244.2762363032</v>
          </cell>
          <cell r="V216">
            <v>0</v>
          </cell>
          <cell r="W216">
            <v>1777489.30541889</v>
          </cell>
          <cell r="X216">
            <v>12491366.426885333</v>
          </cell>
          <cell r="Y216">
            <v>0</v>
          </cell>
          <cell r="AA216">
            <v>13089611.456067916</v>
          </cell>
          <cell r="AB216">
            <v>0</v>
          </cell>
          <cell r="AC216">
            <v>-913570</v>
          </cell>
          <cell r="AD216">
            <v>504491</v>
          </cell>
          <cell r="AF216">
            <v>-10170131</v>
          </cell>
          <cell r="AG216">
            <v>-2381474.8844945715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</row>
        <row r="217">
          <cell r="A217" t="str">
            <v>Moutinho</v>
          </cell>
          <cell r="B217">
            <v>293</v>
          </cell>
          <cell r="C217" t="str">
            <v>Hip Model Shop</v>
          </cell>
          <cell r="D217">
            <v>45603</v>
          </cell>
          <cell r="E217">
            <v>58535</v>
          </cell>
          <cell r="F217">
            <v>12932</v>
          </cell>
          <cell r="H217">
            <v>353081</v>
          </cell>
          <cell r="I217">
            <v>353081</v>
          </cell>
          <cell r="K217" t="str">
            <v>Mou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 t="str">
            <v>Budget</v>
          </cell>
          <cell r="R217" t="str">
            <v>+6%</v>
          </cell>
          <cell r="T217" t="str">
            <v>v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F217">
            <v>0</v>
          </cell>
          <cell r="AG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</row>
        <row r="218">
          <cell r="A218" t="str">
            <v>Moutinho</v>
          </cell>
          <cell r="B218">
            <v>450</v>
          </cell>
          <cell r="C218" t="str">
            <v>Hip Steering Team-Mktg</v>
          </cell>
          <cell r="D218">
            <v>121309</v>
          </cell>
          <cell r="E218">
            <v>152406</v>
          </cell>
          <cell r="F218">
            <v>31097</v>
          </cell>
          <cell r="G218">
            <v>1031283</v>
          </cell>
          <cell r="H218">
            <v>1119464</v>
          </cell>
          <cell r="I218">
            <v>88181</v>
          </cell>
          <cell r="J218">
            <v>1805194</v>
          </cell>
          <cell r="K218" t="str">
            <v>Mou</v>
          </cell>
          <cell r="L218">
            <v>2062566</v>
          </cell>
          <cell r="M218">
            <v>2794505.64</v>
          </cell>
          <cell r="N218">
            <v>1603509.37458333</v>
          </cell>
          <cell r="O218">
            <v>1190996.2654166701</v>
          </cell>
          <cell r="P218">
            <v>1805194</v>
          </cell>
          <cell r="Q218" t="str">
            <v>Budget</v>
          </cell>
          <cell r="R218" t="str">
            <v>+6%</v>
          </cell>
          <cell r="S218">
            <v>881000</v>
          </cell>
          <cell r="T218" t="str">
            <v>m</v>
          </cell>
          <cell r="U218">
            <v>0</v>
          </cell>
          <cell r="V218">
            <v>0</v>
          </cell>
          <cell r="W218">
            <v>1603509.37458333</v>
          </cell>
          <cell r="X218">
            <v>0</v>
          </cell>
          <cell r="Y218">
            <v>0</v>
          </cell>
          <cell r="AA218">
            <v>1603509.37458333</v>
          </cell>
          <cell r="AB218">
            <v>0</v>
          </cell>
          <cell r="AD218">
            <v>0</v>
          </cell>
          <cell r="AF218">
            <v>0</v>
          </cell>
          <cell r="AG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</row>
        <row r="219">
          <cell r="A219" t="str">
            <v>Moutinho</v>
          </cell>
          <cell r="B219">
            <v>451</v>
          </cell>
          <cell r="C219" t="str">
            <v>Hip Acetabular-Mktg</v>
          </cell>
          <cell r="D219">
            <v>241960</v>
          </cell>
          <cell r="E219">
            <v>110577</v>
          </cell>
          <cell r="F219">
            <v>-131383</v>
          </cell>
          <cell r="G219">
            <v>469898</v>
          </cell>
          <cell r="H219">
            <v>663438</v>
          </cell>
          <cell r="I219">
            <v>193540</v>
          </cell>
          <cell r="J219">
            <v>1204930</v>
          </cell>
          <cell r="K219" t="str">
            <v>Mou</v>
          </cell>
          <cell r="L219">
            <v>939796</v>
          </cell>
          <cell r="M219">
            <v>1277225.8</v>
          </cell>
          <cell r="N219">
            <v>889042.86291666701</v>
          </cell>
          <cell r="O219">
            <v>388182.93708333303</v>
          </cell>
          <cell r="P219">
            <v>1204930</v>
          </cell>
          <cell r="Q219" t="str">
            <v>Budget</v>
          </cell>
          <cell r="R219" t="str">
            <v>+6%</v>
          </cell>
          <cell r="T219" t="str">
            <v>m</v>
          </cell>
          <cell r="U219">
            <v>0</v>
          </cell>
          <cell r="V219">
            <v>0</v>
          </cell>
          <cell r="W219">
            <v>889042.86291666701</v>
          </cell>
          <cell r="X219">
            <v>0</v>
          </cell>
          <cell r="Y219">
            <v>0</v>
          </cell>
          <cell r="AA219">
            <v>889042.86291666701</v>
          </cell>
          <cell r="AB219">
            <v>0</v>
          </cell>
          <cell r="AD219">
            <v>0</v>
          </cell>
          <cell r="AF219">
            <v>0</v>
          </cell>
          <cell r="AG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</row>
        <row r="220">
          <cell r="A220" t="str">
            <v>Moutinho</v>
          </cell>
          <cell r="B220">
            <v>452</v>
          </cell>
          <cell r="C220" t="str">
            <v>Hip Cemented/Endo-Mktg</v>
          </cell>
          <cell r="D220">
            <v>58952</v>
          </cell>
          <cell r="E220">
            <v>63504</v>
          </cell>
          <cell r="F220">
            <v>4552</v>
          </cell>
          <cell r="G220">
            <v>457730</v>
          </cell>
          <cell r="H220">
            <v>381026</v>
          </cell>
          <cell r="I220">
            <v>-76704</v>
          </cell>
          <cell r="J220">
            <v>681518</v>
          </cell>
          <cell r="K220" t="str">
            <v>Mou</v>
          </cell>
          <cell r="L220">
            <v>915460</v>
          </cell>
          <cell r="M220">
            <v>722409.08000000007</v>
          </cell>
          <cell r="N220">
            <v>635767.50875000004</v>
          </cell>
          <cell r="O220">
            <v>86641.571250000037</v>
          </cell>
          <cell r="P220">
            <v>681518</v>
          </cell>
          <cell r="Q220" t="str">
            <v>Budget</v>
          </cell>
          <cell r="R220" t="str">
            <v>+6%</v>
          </cell>
          <cell r="T220" t="str">
            <v>m</v>
          </cell>
          <cell r="U220">
            <v>0</v>
          </cell>
          <cell r="V220">
            <v>0</v>
          </cell>
          <cell r="W220">
            <v>635767.50875000004</v>
          </cell>
          <cell r="X220">
            <v>0</v>
          </cell>
          <cell r="Y220">
            <v>0</v>
          </cell>
          <cell r="AA220">
            <v>635767.50875000004</v>
          </cell>
          <cell r="AB220">
            <v>0</v>
          </cell>
          <cell r="AD220">
            <v>0</v>
          </cell>
          <cell r="AF220">
            <v>0</v>
          </cell>
          <cell r="AG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</row>
        <row r="221">
          <cell r="A221" t="str">
            <v>Moutinho</v>
          </cell>
          <cell r="B221">
            <v>453</v>
          </cell>
          <cell r="C221" t="str">
            <v>Hip Cementless-Mktg</v>
          </cell>
          <cell r="D221">
            <v>72726</v>
          </cell>
          <cell r="E221">
            <v>64740</v>
          </cell>
          <cell r="F221">
            <v>-7986</v>
          </cell>
          <cell r="G221">
            <v>451669</v>
          </cell>
          <cell r="H221">
            <v>388410</v>
          </cell>
          <cell r="I221">
            <v>-63259</v>
          </cell>
          <cell r="J221">
            <v>838786</v>
          </cell>
          <cell r="K221" t="str">
            <v>Mou</v>
          </cell>
          <cell r="L221">
            <v>903338</v>
          </cell>
          <cell r="M221">
            <v>889113.16</v>
          </cell>
          <cell r="N221">
            <v>723461.12666666706</v>
          </cell>
          <cell r="O221">
            <v>165652.03333333298</v>
          </cell>
          <cell r="P221">
            <v>838786</v>
          </cell>
          <cell r="Q221" t="str">
            <v>Budget</v>
          </cell>
          <cell r="R221" t="str">
            <v>+6%</v>
          </cell>
          <cell r="T221" t="str">
            <v>m</v>
          </cell>
          <cell r="U221">
            <v>0</v>
          </cell>
          <cell r="V221">
            <v>0</v>
          </cell>
          <cell r="W221">
            <v>723461.12666666706</v>
          </cell>
          <cell r="X221">
            <v>0</v>
          </cell>
          <cell r="Y221">
            <v>0</v>
          </cell>
          <cell r="AA221">
            <v>723461.12666666706</v>
          </cell>
          <cell r="AB221">
            <v>0</v>
          </cell>
          <cell r="AD221">
            <v>0</v>
          </cell>
          <cell r="AF221">
            <v>0</v>
          </cell>
          <cell r="AG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</row>
        <row r="222">
          <cell r="A222" t="str">
            <v>Moutinho</v>
          </cell>
          <cell r="B222">
            <v>454</v>
          </cell>
          <cell r="C222" t="str">
            <v>Hip Upper Extremeties-Mktg</v>
          </cell>
          <cell r="D222">
            <v>31867</v>
          </cell>
          <cell r="E222">
            <v>56881</v>
          </cell>
          <cell r="F222">
            <v>25014</v>
          </cell>
          <cell r="G222">
            <v>217841</v>
          </cell>
          <cell r="H222">
            <v>341264</v>
          </cell>
          <cell r="I222">
            <v>123423</v>
          </cell>
          <cell r="J222">
            <v>602300</v>
          </cell>
          <cell r="K222" t="str">
            <v>Mou</v>
          </cell>
          <cell r="L222">
            <v>435682</v>
          </cell>
          <cell r="M222">
            <v>638438</v>
          </cell>
          <cell r="N222">
            <v>412074.79</v>
          </cell>
          <cell r="O222">
            <v>226363.21000000002</v>
          </cell>
          <cell r="P222">
            <v>602300</v>
          </cell>
          <cell r="Q222" t="str">
            <v>Budget</v>
          </cell>
          <cell r="R222" t="str">
            <v>+6%</v>
          </cell>
          <cell r="T222" t="str">
            <v>m</v>
          </cell>
          <cell r="U222">
            <v>0</v>
          </cell>
          <cell r="V222">
            <v>0</v>
          </cell>
          <cell r="W222">
            <v>412074.79</v>
          </cell>
          <cell r="X222">
            <v>0</v>
          </cell>
          <cell r="Y222">
            <v>0</v>
          </cell>
          <cell r="AA222">
            <v>412074.79</v>
          </cell>
          <cell r="AB222">
            <v>0</v>
          </cell>
          <cell r="AD222">
            <v>0</v>
          </cell>
          <cell r="AF222">
            <v>0</v>
          </cell>
          <cell r="AG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</row>
        <row r="223">
          <cell r="A223" t="str">
            <v>Moutinho</v>
          </cell>
          <cell r="B223">
            <v>455</v>
          </cell>
          <cell r="C223" t="str">
            <v>Hip Customs/Instruments-Mktg</v>
          </cell>
          <cell r="D223">
            <v>-60</v>
          </cell>
          <cell r="E223">
            <v>1667</v>
          </cell>
          <cell r="F223">
            <v>1727</v>
          </cell>
          <cell r="G223">
            <v>-6447</v>
          </cell>
          <cell r="H223">
            <v>9998</v>
          </cell>
          <cell r="I223">
            <v>16445</v>
          </cell>
          <cell r="K223" t="str">
            <v>Mou</v>
          </cell>
          <cell r="L223">
            <v>-12894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 t="str">
            <v>Budget</v>
          </cell>
          <cell r="R223" t="str">
            <v>+6%</v>
          </cell>
          <cell r="T223" t="str">
            <v>m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F223">
            <v>0</v>
          </cell>
          <cell r="AG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</row>
        <row r="224">
          <cell r="A224" t="str">
            <v>Moutinho</v>
          </cell>
          <cell r="B224">
            <v>456</v>
          </cell>
          <cell r="C224" t="str">
            <v>Hip Revision-Mktg</v>
          </cell>
          <cell r="D224">
            <v>22564</v>
          </cell>
          <cell r="E224">
            <v>59263</v>
          </cell>
          <cell r="F224">
            <v>36699</v>
          </cell>
          <cell r="G224">
            <v>375145</v>
          </cell>
          <cell r="H224">
            <v>355572</v>
          </cell>
          <cell r="I224">
            <v>-19573</v>
          </cell>
          <cell r="J224">
            <v>1068286</v>
          </cell>
          <cell r="K224" t="str">
            <v>Mou</v>
          </cell>
          <cell r="L224">
            <v>750290</v>
          </cell>
          <cell r="M224">
            <v>1132383.1600000001</v>
          </cell>
          <cell r="N224">
            <v>930325.20023809501</v>
          </cell>
          <cell r="O224">
            <v>202057.95976190513</v>
          </cell>
          <cell r="P224">
            <v>1068286</v>
          </cell>
          <cell r="Q224" t="str">
            <v>Budget</v>
          </cell>
          <cell r="R224" t="str">
            <v>+6%</v>
          </cell>
          <cell r="T224" t="str">
            <v>m</v>
          </cell>
          <cell r="U224">
            <v>0</v>
          </cell>
          <cell r="V224">
            <v>0</v>
          </cell>
          <cell r="W224">
            <v>930325.20023809501</v>
          </cell>
          <cell r="X224">
            <v>0</v>
          </cell>
          <cell r="Y224">
            <v>0</v>
          </cell>
          <cell r="AA224">
            <v>930325.20023809501</v>
          </cell>
          <cell r="AB224">
            <v>0</v>
          </cell>
          <cell r="AD224">
            <v>0</v>
          </cell>
          <cell r="AF224">
            <v>0</v>
          </cell>
          <cell r="AG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</row>
        <row r="225">
          <cell r="A225" t="str">
            <v>Moutinho</v>
          </cell>
          <cell r="B225">
            <v>457</v>
          </cell>
          <cell r="C225" t="str">
            <v>Hip Simplex-Mktg</v>
          </cell>
          <cell r="D225">
            <v>26743</v>
          </cell>
          <cell r="E225">
            <v>44306</v>
          </cell>
          <cell r="F225">
            <v>17563</v>
          </cell>
          <cell r="G225">
            <v>211093</v>
          </cell>
          <cell r="H225">
            <v>265814</v>
          </cell>
          <cell r="I225">
            <v>54721</v>
          </cell>
          <cell r="J225">
            <v>428400</v>
          </cell>
          <cell r="K225" t="str">
            <v>Mou</v>
          </cell>
          <cell r="L225">
            <v>422186</v>
          </cell>
          <cell r="M225">
            <v>454104</v>
          </cell>
          <cell r="N225">
            <v>0</v>
          </cell>
          <cell r="O225">
            <v>454104</v>
          </cell>
          <cell r="P225">
            <v>428400</v>
          </cell>
          <cell r="Q225" t="str">
            <v>Budget</v>
          </cell>
          <cell r="R225" t="str">
            <v>+6%</v>
          </cell>
          <cell r="T225" t="str">
            <v>m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F225">
            <v>0</v>
          </cell>
          <cell r="AG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</row>
        <row r="226">
          <cell r="A226" t="str">
            <v>Moutinho</v>
          </cell>
          <cell r="B226">
            <v>458</v>
          </cell>
          <cell r="C226" t="str">
            <v>Hip Advanced Concepts-Mktg</v>
          </cell>
          <cell r="D226">
            <v>20737</v>
          </cell>
          <cell r="F226">
            <v>-20737</v>
          </cell>
          <cell r="G226">
            <v>98723</v>
          </cell>
          <cell r="I226">
            <v>-98723</v>
          </cell>
          <cell r="J226">
            <v>319880</v>
          </cell>
          <cell r="K226" t="str">
            <v>Mou</v>
          </cell>
          <cell r="L226">
            <v>197446</v>
          </cell>
          <cell r="M226">
            <v>339072.8</v>
          </cell>
          <cell r="N226">
            <v>327056.21222222201</v>
          </cell>
          <cell r="O226">
            <v>12016.587777777982</v>
          </cell>
          <cell r="P226">
            <v>319880</v>
          </cell>
          <cell r="Q226" t="str">
            <v>Budget</v>
          </cell>
          <cell r="R226" t="str">
            <v>+6%</v>
          </cell>
          <cell r="T226" t="str">
            <v>m</v>
          </cell>
          <cell r="U226">
            <v>0</v>
          </cell>
          <cell r="V226">
            <v>0</v>
          </cell>
          <cell r="W226">
            <v>327056.21222222201</v>
          </cell>
          <cell r="X226">
            <v>0</v>
          </cell>
          <cell r="Y226">
            <v>0</v>
          </cell>
          <cell r="AA226">
            <v>327056.21222222201</v>
          </cell>
          <cell r="AB226">
            <v>0</v>
          </cell>
          <cell r="AD226">
            <v>0</v>
          </cell>
          <cell r="AF226">
            <v>0</v>
          </cell>
          <cell r="AG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</row>
        <row r="227">
          <cell r="A227" t="str">
            <v>Moutinho</v>
          </cell>
          <cell r="B227">
            <v>650</v>
          </cell>
          <cell r="C227" t="str">
            <v>Hip Steering Team-R&amp;D</v>
          </cell>
          <cell r="D227">
            <v>476079</v>
          </cell>
          <cell r="E227">
            <v>405667</v>
          </cell>
          <cell r="F227">
            <v>-70412</v>
          </cell>
          <cell r="G227">
            <v>2876789</v>
          </cell>
          <cell r="H227">
            <v>2668998</v>
          </cell>
          <cell r="I227">
            <v>-207791</v>
          </cell>
          <cell r="J227">
            <v>5465205</v>
          </cell>
          <cell r="K227" t="str">
            <v>Mou</v>
          </cell>
          <cell r="L227">
            <v>5753578</v>
          </cell>
          <cell r="M227">
            <v>5793117.3000000007</v>
          </cell>
          <cell r="N227">
            <v>4534207.3566666702</v>
          </cell>
          <cell r="O227">
            <v>1258909.9433333306</v>
          </cell>
          <cell r="P227">
            <v>5465205</v>
          </cell>
          <cell r="Q227" t="str">
            <v>Budget</v>
          </cell>
          <cell r="R227" t="str">
            <v>+6%</v>
          </cell>
          <cell r="T227" t="str">
            <v>r</v>
          </cell>
          <cell r="U227">
            <v>0</v>
          </cell>
          <cell r="V227">
            <v>4534207.3566666702</v>
          </cell>
          <cell r="W227">
            <v>0</v>
          </cell>
          <cell r="X227">
            <v>0</v>
          </cell>
          <cell r="Y227">
            <v>0</v>
          </cell>
          <cell r="AA227">
            <v>4534207.3566666702</v>
          </cell>
          <cell r="AB227">
            <v>0</v>
          </cell>
          <cell r="AD227">
            <v>0</v>
          </cell>
          <cell r="AF227">
            <v>0</v>
          </cell>
          <cell r="AG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</row>
        <row r="228">
          <cell r="A228" t="str">
            <v>Moutinho</v>
          </cell>
          <cell r="B228">
            <v>651</v>
          </cell>
          <cell r="C228" t="str">
            <v>Hip Acetabular-R&amp;D</v>
          </cell>
          <cell r="D228">
            <v>71781</v>
          </cell>
          <cell r="E228">
            <v>72062</v>
          </cell>
          <cell r="F228">
            <v>281</v>
          </cell>
          <cell r="G228">
            <v>478768</v>
          </cell>
          <cell r="H228">
            <v>432378</v>
          </cell>
          <cell r="I228">
            <v>-46390</v>
          </cell>
          <cell r="J228">
            <v>1141038</v>
          </cell>
          <cell r="K228" t="str">
            <v>Mou</v>
          </cell>
          <cell r="L228">
            <v>957536</v>
          </cell>
          <cell r="M228">
            <v>1209500.28</v>
          </cell>
          <cell r="N228">
            <v>476459.91</v>
          </cell>
          <cell r="O228">
            <v>733040.37000000011</v>
          </cell>
          <cell r="P228">
            <v>1141038</v>
          </cell>
          <cell r="Q228" t="str">
            <v>Budget</v>
          </cell>
          <cell r="R228" t="str">
            <v>+6%</v>
          </cell>
          <cell r="T228" t="str">
            <v>r</v>
          </cell>
          <cell r="U228">
            <v>0</v>
          </cell>
          <cell r="V228">
            <v>476459.91</v>
          </cell>
          <cell r="W228">
            <v>0</v>
          </cell>
          <cell r="X228">
            <v>0</v>
          </cell>
          <cell r="Y228">
            <v>0</v>
          </cell>
          <cell r="AA228">
            <v>476459.91</v>
          </cell>
          <cell r="AB228">
            <v>0</v>
          </cell>
          <cell r="AD228">
            <v>0</v>
          </cell>
          <cell r="AF228">
            <v>0</v>
          </cell>
          <cell r="AG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</row>
        <row r="229">
          <cell r="A229" t="str">
            <v>Moutinho</v>
          </cell>
          <cell r="B229">
            <v>652</v>
          </cell>
          <cell r="C229" t="str">
            <v>Hip Cemented/Endo-R&amp;D</v>
          </cell>
          <cell r="D229">
            <v>38771</v>
          </cell>
          <cell r="E229">
            <v>45922</v>
          </cell>
          <cell r="F229">
            <v>7151</v>
          </cell>
          <cell r="G229">
            <v>201038</v>
          </cell>
          <cell r="H229">
            <v>275518</v>
          </cell>
          <cell r="I229">
            <v>74480</v>
          </cell>
          <cell r="J229">
            <v>387576</v>
          </cell>
          <cell r="K229" t="str">
            <v>Mou</v>
          </cell>
          <cell r="L229">
            <v>402076</v>
          </cell>
          <cell r="M229">
            <v>410830.56</v>
          </cell>
          <cell r="N229">
            <v>215916.95555555599</v>
          </cell>
          <cell r="O229">
            <v>194913.604444444</v>
          </cell>
          <cell r="P229">
            <v>387576</v>
          </cell>
          <cell r="Q229" t="str">
            <v>Budget</v>
          </cell>
          <cell r="R229" t="str">
            <v>+6%</v>
          </cell>
          <cell r="T229" t="str">
            <v>r</v>
          </cell>
          <cell r="U229">
            <v>0</v>
          </cell>
          <cell r="V229">
            <v>215916.95555555599</v>
          </cell>
          <cell r="W229">
            <v>0</v>
          </cell>
          <cell r="X229">
            <v>0</v>
          </cell>
          <cell r="Y229">
            <v>0</v>
          </cell>
          <cell r="AA229">
            <v>215916.95555555599</v>
          </cell>
          <cell r="AB229">
            <v>0</v>
          </cell>
          <cell r="AD229">
            <v>0</v>
          </cell>
          <cell r="AF229">
            <v>0</v>
          </cell>
          <cell r="AG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</row>
        <row r="230">
          <cell r="A230" t="str">
            <v>Moutinho</v>
          </cell>
          <cell r="B230">
            <v>653</v>
          </cell>
          <cell r="C230" t="str">
            <v>Hip Cementless-R&amp;D</v>
          </cell>
          <cell r="D230">
            <v>15025</v>
          </cell>
          <cell r="E230">
            <v>34501</v>
          </cell>
          <cell r="F230">
            <v>19476</v>
          </cell>
          <cell r="G230">
            <v>180254</v>
          </cell>
          <cell r="H230">
            <v>206994</v>
          </cell>
          <cell r="I230">
            <v>26740</v>
          </cell>
          <cell r="J230">
            <v>554632</v>
          </cell>
          <cell r="K230" t="str">
            <v>Mou</v>
          </cell>
          <cell r="L230">
            <v>360508</v>
          </cell>
          <cell r="M230">
            <v>587909.92000000004</v>
          </cell>
          <cell r="N230">
            <v>892806.02625</v>
          </cell>
          <cell r="O230">
            <v>-304896.10624999995</v>
          </cell>
          <cell r="P230">
            <v>554632</v>
          </cell>
          <cell r="Q230" t="str">
            <v>Budget</v>
          </cell>
          <cell r="R230" t="str">
            <v>+6%</v>
          </cell>
          <cell r="T230" t="str">
            <v>r</v>
          </cell>
          <cell r="U230">
            <v>0</v>
          </cell>
          <cell r="V230">
            <v>892806.02625</v>
          </cell>
          <cell r="W230">
            <v>0</v>
          </cell>
          <cell r="X230">
            <v>0</v>
          </cell>
          <cell r="Y230">
            <v>0</v>
          </cell>
          <cell r="AA230">
            <v>892806.02625</v>
          </cell>
          <cell r="AB230">
            <v>0</v>
          </cell>
          <cell r="AD230">
            <v>0</v>
          </cell>
          <cell r="AF230">
            <v>0</v>
          </cell>
          <cell r="AG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</row>
        <row r="231">
          <cell r="A231" t="str">
            <v>Moutinho</v>
          </cell>
          <cell r="B231">
            <v>654</v>
          </cell>
          <cell r="C231" t="str">
            <v>Hip Upper Extremeties-R&amp;D</v>
          </cell>
          <cell r="D231">
            <v>17210</v>
          </cell>
          <cell r="E231">
            <v>34323</v>
          </cell>
          <cell r="F231">
            <v>17113</v>
          </cell>
          <cell r="G231">
            <v>241486</v>
          </cell>
          <cell r="H231">
            <v>205962</v>
          </cell>
          <cell r="I231">
            <v>-35524</v>
          </cell>
          <cell r="J231">
            <v>444892</v>
          </cell>
          <cell r="K231" t="str">
            <v>Mou</v>
          </cell>
          <cell r="L231">
            <v>482972</v>
          </cell>
          <cell r="M231">
            <v>471585.52</v>
          </cell>
          <cell r="N231">
            <v>182388.45801587301</v>
          </cell>
          <cell r="O231">
            <v>289197.06198412704</v>
          </cell>
          <cell r="P231">
            <v>444892</v>
          </cell>
          <cell r="Q231" t="str">
            <v>Budget</v>
          </cell>
          <cell r="R231" t="str">
            <v>+6%</v>
          </cell>
          <cell r="T231" t="str">
            <v>r</v>
          </cell>
          <cell r="U231">
            <v>0</v>
          </cell>
          <cell r="V231">
            <v>182388.45801587301</v>
          </cell>
          <cell r="W231">
            <v>0</v>
          </cell>
          <cell r="X231">
            <v>0</v>
          </cell>
          <cell r="Y231">
            <v>0</v>
          </cell>
          <cell r="AA231">
            <v>182388.45801587301</v>
          </cell>
          <cell r="AB231">
            <v>0</v>
          </cell>
          <cell r="AD231">
            <v>0</v>
          </cell>
          <cell r="AF231">
            <v>0</v>
          </cell>
          <cell r="AG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</row>
        <row r="232">
          <cell r="A232" t="str">
            <v>Moutinho</v>
          </cell>
          <cell r="B232">
            <v>655</v>
          </cell>
          <cell r="C232" t="str">
            <v>Hip Customs/Instruments-R&amp;D</v>
          </cell>
          <cell r="D232">
            <v>45711</v>
          </cell>
          <cell r="E232">
            <v>122433</v>
          </cell>
          <cell r="F232">
            <v>76722</v>
          </cell>
          <cell r="G232">
            <v>334562</v>
          </cell>
          <cell r="H232">
            <v>734552</v>
          </cell>
          <cell r="I232">
            <v>399990</v>
          </cell>
          <cell r="J232">
            <v>759798</v>
          </cell>
          <cell r="K232" t="str">
            <v>Mou</v>
          </cell>
          <cell r="L232">
            <v>669124</v>
          </cell>
          <cell r="M232">
            <v>805385.88</v>
          </cell>
          <cell r="N232">
            <v>0</v>
          </cell>
          <cell r="O232">
            <v>805385.88</v>
          </cell>
          <cell r="P232">
            <v>759798</v>
          </cell>
          <cell r="Q232" t="str">
            <v>Budget</v>
          </cell>
          <cell r="R232" t="str">
            <v>+6%</v>
          </cell>
          <cell r="T232" t="str">
            <v>r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F232">
            <v>0</v>
          </cell>
          <cell r="AG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</row>
        <row r="233">
          <cell r="A233" t="str">
            <v>Moutinho</v>
          </cell>
          <cell r="B233">
            <v>656</v>
          </cell>
          <cell r="C233" t="str">
            <v>Hip Revision-R&amp;D</v>
          </cell>
          <cell r="D233">
            <v>159030</v>
          </cell>
          <cell r="E233">
            <v>65816</v>
          </cell>
          <cell r="F233">
            <v>-93214</v>
          </cell>
          <cell r="G233">
            <v>613737</v>
          </cell>
          <cell r="H233">
            <v>394904</v>
          </cell>
          <cell r="I233">
            <v>-218833</v>
          </cell>
          <cell r="J233">
            <v>1104302</v>
          </cell>
          <cell r="K233" t="str">
            <v>Mou</v>
          </cell>
          <cell r="L233">
            <v>1227474</v>
          </cell>
          <cell r="M233">
            <v>1170560.1200000001</v>
          </cell>
          <cell r="N233">
            <v>558177.05625000002</v>
          </cell>
          <cell r="O233">
            <v>612383.06375000009</v>
          </cell>
          <cell r="P233">
            <v>1104302</v>
          </cell>
          <cell r="Q233" t="str">
            <v>Budget</v>
          </cell>
          <cell r="R233" t="str">
            <v>+6%</v>
          </cell>
          <cell r="T233" t="str">
            <v>r</v>
          </cell>
          <cell r="U233">
            <v>0</v>
          </cell>
          <cell r="V233">
            <v>558177.05625000002</v>
          </cell>
          <cell r="W233">
            <v>0</v>
          </cell>
          <cell r="X233">
            <v>0</v>
          </cell>
          <cell r="Y233">
            <v>0</v>
          </cell>
          <cell r="AA233">
            <v>558177.05625000002</v>
          </cell>
          <cell r="AB233">
            <v>0</v>
          </cell>
          <cell r="AD233">
            <v>0</v>
          </cell>
          <cell r="AF233">
            <v>0</v>
          </cell>
          <cell r="AG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</row>
        <row r="234">
          <cell r="A234" t="str">
            <v>Moutinho</v>
          </cell>
          <cell r="B234">
            <v>657</v>
          </cell>
          <cell r="C234" t="str">
            <v>Hip Simplex-R&amp;D</v>
          </cell>
          <cell r="D234">
            <v>0</v>
          </cell>
          <cell r="E234">
            <v>3500</v>
          </cell>
          <cell r="F234">
            <v>3500</v>
          </cell>
          <cell r="G234">
            <v>67933</v>
          </cell>
          <cell r="H234">
            <v>21000</v>
          </cell>
          <cell r="I234">
            <v>-46933</v>
          </cell>
          <cell r="K234" t="str">
            <v>Mou</v>
          </cell>
          <cell r="L234">
            <v>135866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 t="str">
            <v>Budget</v>
          </cell>
          <cell r="R234" t="str">
            <v>+6%</v>
          </cell>
          <cell r="T234" t="str">
            <v>r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F234">
            <v>0</v>
          </cell>
          <cell r="AG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</row>
        <row r="235">
          <cell r="A235" t="str">
            <v>Moutinho</v>
          </cell>
          <cell r="B235">
            <v>658</v>
          </cell>
          <cell r="C235" t="str">
            <v>Hip Advanced Concepts-R&amp;D</v>
          </cell>
          <cell r="D235">
            <v>39369</v>
          </cell>
          <cell r="E235">
            <v>12851</v>
          </cell>
          <cell r="F235">
            <v>-26518</v>
          </cell>
          <cell r="G235">
            <v>288039</v>
          </cell>
          <cell r="H235">
            <v>77296</v>
          </cell>
          <cell r="I235">
            <v>-210743</v>
          </cell>
          <cell r="J235">
            <v>619522</v>
          </cell>
          <cell r="K235" t="str">
            <v>Mou</v>
          </cell>
          <cell r="L235">
            <v>576078</v>
          </cell>
          <cell r="M235">
            <v>656693.32000000007</v>
          </cell>
          <cell r="N235">
            <v>558375.43125000002</v>
          </cell>
          <cell r="O235">
            <v>98317.888750000042</v>
          </cell>
          <cell r="P235">
            <v>619522</v>
          </cell>
          <cell r="Q235" t="str">
            <v>Budget</v>
          </cell>
          <cell r="R235" t="str">
            <v>+6%</v>
          </cell>
          <cell r="T235" t="str">
            <v>r</v>
          </cell>
          <cell r="U235">
            <v>0</v>
          </cell>
          <cell r="V235">
            <v>558375.43125000002</v>
          </cell>
          <cell r="W235">
            <v>0</v>
          </cell>
          <cell r="X235">
            <v>0</v>
          </cell>
          <cell r="Y235">
            <v>0</v>
          </cell>
          <cell r="AA235">
            <v>558375.43125000002</v>
          </cell>
          <cell r="AB235">
            <v>0</v>
          </cell>
          <cell r="AD235">
            <v>0</v>
          </cell>
          <cell r="AF235">
            <v>0</v>
          </cell>
          <cell r="AG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</row>
        <row r="236">
          <cell r="A236" t="str">
            <v>Moutinho</v>
          </cell>
          <cell r="B236" t="str">
            <v>BG-M</v>
          </cell>
          <cell r="C236" t="str">
            <v>BG Mkt</v>
          </cell>
          <cell r="D236">
            <v>190000</v>
          </cell>
          <cell r="E236">
            <v>170000</v>
          </cell>
          <cell r="F236">
            <v>-20000</v>
          </cell>
          <cell r="G236">
            <v>962670</v>
          </cell>
          <cell r="H236">
            <v>1019000</v>
          </cell>
          <cell r="I236">
            <v>56330</v>
          </cell>
          <cell r="J236">
            <v>2707987</v>
          </cell>
          <cell r="K236" t="str">
            <v>Mou</v>
          </cell>
          <cell r="L236">
            <v>1925340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 t="str">
            <v>0%</v>
          </cell>
          <cell r="S236">
            <v>0</v>
          </cell>
          <cell r="T236" t="str">
            <v>m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F236">
            <v>0</v>
          </cell>
          <cell r="AG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</row>
        <row r="237">
          <cell r="A237" t="str">
            <v>Moutinho Total</v>
          </cell>
          <cell r="D237">
            <v>1695377</v>
          </cell>
          <cell r="E237">
            <v>1578954</v>
          </cell>
          <cell r="F237">
            <v>-116423</v>
          </cell>
          <cell r="G237">
            <v>9552211</v>
          </cell>
          <cell r="H237">
            <v>9914669</v>
          </cell>
          <cell r="I237">
            <v>362458</v>
          </cell>
          <cell r="J237">
            <v>20134246</v>
          </cell>
          <cell r="L237">
            <v>19104422</v>
          </cell>
          <cell r="M237">
            <v>19352834.540000003</v>
          </cell>
          <cell r="N237">
            <v>12939568.26936508</v>
          </cell>
          <cell r="O237">
            <v>6413266.2706349203</v>
          </cell>
          <cell r="U237">
            <v>0</v>
          </cell>
          <cell r="V237">
            <v>7418331.1939881006</v>
          </cell>
          <cell r="W237">
            <v>5521237.0753769809</v>
          </cell>
          <cell r="X237">
            <v>0</v>
          </cell>
          <cell r="Y237">
            <v>0</v>
          </cell>
          <cell r="AA237">
            <v>12939568.26936508</v>
          </cell>
          <cell r="AB237">
            <v>0</v>
          </cell>
          <cell r="AD237">
            <v>0</v>
          </cell>
          <cell r="AF237">
            <v>0</v>
          </cell>
          <cell r="AG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</row>
        <row r="238">
          <cell r="A238" t="str">
            <v>Peterson</v>
          </cell>
          <cell r="B238">
            <v>340</v>
          </cell>
          <cell r="C238" t="str">
            <v>Human Resources</v>
          </cell>
          <cell r="D238">
            <v>446766</v>
          </cell>
          <cell r="E238">
            <v>425199</v>
          </cell>
          <cell r="F238">
            <v>-21567</v>
          </cell>
          <cell r="G238">
            <v>438314</v>
          </cell>
          <cell r="H238">
            <v>2543362</v>
          </cell>
          <cell r="I238">
            <v>2105048</v>
          </cell>
          <cell r="J238">
            <v>1094735</v>
          </cell>
          <cell r="K238" t="str">
            <v>Pe</v>
          </cell>
          <cell r="L238">
            <v>876628</v>
          </cell>
          <cell r="M238">
            <v>1379459.4</v>
          </cell>
          <cell r="N238">
            <v>1154760.7750239</v>
          </cell>
          <cell r="O238">
            <v>224698.62497609993</v>
          </cell>
          <cell r="P238">
            <v>876628</v>
          </cell>
          <cell r="Q238" t="str">
            <v>YTD Annual</v>
          </cell>
          <cell r="R238" t="str">
            <v>+5%</v>
          </cell>
          <cell r="T238" t="str">
            <v>g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1154760.7750239</v>
          </cell>
          <cell r="AA238">
            <v>1154760.7750239</v>
          </cell>
          <cell r="AB238">
            <v>0</v>
          </cell>
          <cell r="AD238">
            <v>0</v>
          </cell>
          <cell r="AF238">
            <v>0</v>
          </cell>
          <cell r="AG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</row>
        <row r="239">
          <cell r="A239" t="str">
            <v>Peterson</v>
          </cell>
          <cell r="B239">
            <v>341</v>
          </cell>
          <cell r="C239" t="str">
            <v>HR - Germain</v>
          </cell>
          <cell r="G239">
            <v>301075</v>
          </cell>
          <cell r="J239">
            <v>627939</v>
          </cell>
          <cell r="K239" t="str">
            <v>Pe</v>
          </cell>
          <cell r="L239">
            <v>602150</v>
          </cell>
          <cell r="M239">
            <v>632257.5</v>
          </cell>
          <cell r="N239">
            <v>798722.566856666</v>
          </cell>
          <cell r="O239">
            <v>-166465.066856666</v>
          </cell>
          <cell r="P239">
            <v>602150</v>
          </cell>
          <cell r="Q239" t="str">
            <v>YTD Annual</v>
          </cell>
          <cell r="R239" t="str">
            <v>+5%</v>
          </cell>
          <cell r="T239" t="str">
            <v>g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798722.566856666</v>
          </cell>
          <cell r="AA239">
            <v>798722.566856666</v>
          </cell>
          <cell r="AB239">
            <v>0</v>
          </cell>
          <cell r="AD239">
            <v>0</v>
          </cell>
          <cell r="AF239">
            <v>0</v>
          </cell>
          <cell r="AG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</row>
        <row r="240">
          <cell r="A240" t="str">
            <v>Peterson</v>
          </cell>
          <cell r="B240">
            <v>342</v>
          </cell>
          <cell r="C240" t="str">
            <v>HR - Messler</v>
          </cell>
          <cell r="G240">
            <v>1105183</v>
          </cell>
          <cell r="J240">
            <v>2056967</v>
          </cell>
          <cell r="K240" t="str">
            <v>Pe</v>
          </cell>
          <cell r="L240">
            <v>2210366</v>
          </cell>
          <cell r="M240">
            <v>2320884.3000000003</v>
          </cell>
          <cell r="N240">
            <v>2216151.0564744398</v>
          </cell>
          <cell r="O240">
            <v>104733.24352556048</v>
          </cell>
          <cell r="P240">
            <v>2210366</v>
          </cell>
          <cell r="Q240" t="str">
            <v>YTD Annual</v>
          </cell>
          <cell r="R240" t="str">
            <v>+5%</v>
          </cell>
          <cell r="T240" t="str">
            <v>g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2216151.0564744398</v>
          </cell>
          <cell r="AA240">
            <v>2216151.0564744398</v>
          </cell>
          <cell r="AB240">
            <v>0</v>
          </cell>
          <cell r="AD240">
            <v>0</v>
          </cell>
          <cell r="AF240">
            <v>0</v>
          </cell>
          <cell r="AG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</row>
        <row r="241">
          <cell r="A241" t="str">
            <v>Peterson</v>
          </cell>
          <cell r="B241">
            <v>343</v>
          </cell>
          <cell r="C241" t="str">
            <v>HR - Tzaneteas</v>
          </cell>
          <cell r="G241">
            <v>698822</v>
          </cell>
          <cell r="J241">
            <v>1616439</v>
          </cell>
          <cell r="K241" t="str">
            <v>Pe</v>
          </cell>
          <cell r="L241">
            <v>1397644</v>
          </cell>
          <cell r="M241">
            <v>1467526.2</v>
          </cell>
          <cell r="N241">
            <v>1741379.49957122</v>
          </cell>
          <cell r="O241">
            <v>-273853.29957122006</v>
          </cell>
          <cell r="P241">
            <v>1397644</v>
          </cell>
          <cell r="Q241" t="str">
            <v>YTD Annual</v>
          </cell>
          <cell r="R241" t="str">
            <v>+5%</v>
          </cell>
          <cell r="T241" t="str">
            <v>g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1741379.49957122</v>
          </cell>
          <cell r="AA241">
            <v>1741379.49957122</v>
          </cell>
          <cell r="AB241">
            <v>0</v>
          </cell>
          <cell r="AD241">
            <v>0</v>
          </cell>
          <cell r="AF241">
            <v>0</v>
          </cell>
          <cell r="AG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</row>
        <row r="242">
          <cell r="A242" t="str">
            <v>Peterson Total</v>
          </cell>
          <cell r="D242">
            <v>446766</v>
          </cell>
          <cell r="E242">
            <v>425199</v>
          </cell>
          <cell r="F242">
            <v>-21567</v>
          </cell>
          <cell r="G242">
            <v>2543394</v>
          </cell>
          <cell r="H242">
            <v>2543362</v>
          </cell>
          <cell r="I242">
            <v>2105048</v>
          </cell>
          <cell r="J242">
            <v>5396080</v>
          </cell>
          <cell r="L242">
            <v>5086788</v>
          </cell>
          <cell r="M242">
            <v>5800127.4000000004</v>
          </cell>
          <cell r="N242">
            <v>5911013.8979262263</v>
          </cell>
          <cell r="O242">
            <v>-110886.49792622565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5911013.8979262263</v>
          </cell>
          <cell r="AA242">
            <v>5911013.8979262263</v>
          </cell>
          <cell r="AB242">
            <v>0</v>
          </cell>
          <cell r="AD242">
            <v>0</v>
          </cell>
          <cell r="AF242">
            <v>0</v>
          </cell>
          <cell r="AG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</row>
        <row r="243">
          <cell r="A243" t="str">
            <v>Poser</v>
          </cell>
          <cell r="B243">
            <v>480</v>
          </cell>
          <cell r="C243" t="str">
            <v>Bone Substitutes</v>
          </cell>
          <cell r="D243">
            <v>31855</v>
          </cell>
          <cell r="E243">
            <v>44500</v>
          </cell>
          <cell r="F243">
            <v>12645</v>
          </cell>
          <cell r="G243">
            <v>638799</v>
          </cell>
          <cell r="H243">
            <v>133500</v>
          </cell>
          <cell r="I243">
            <v>-505299</v>
          </cell>
          <cell r="J243">
            <v>851200</v>
          </cell>
          <cell r="K243" t="str">
            <v>Po</v>
          </cell>
          <cell r="L243">
            <v>1277598</v>
          </cell>
          <cell r="M243">
            <v>2214097.9000000004</v>
          </cell>
          <cell r="N243">
            <v>2032501.7045833301</v>
          </cell>
          <cell r="O243">
            <v>181596.19541667029</v>
          </cell>
          <cell r="P243">
            <v>1277598</v>
          </cell>
          <cell r="Q243" t="str">
            <v>YTD Annual</v>
          </cell>
          <cell r="R243" t="str">
            <v>+5%</v>
          </cell>
          <cell r="T243" t="str">
            <v>m</v>
          </cell>
          <cell r="U243">
            <v>0</v>
          </cell>
          <cell r="V243">
            <v>0</v>
          </cell>
          <cell r="W243">
            <v>2032501.7045833301</v>
          </cell>
          <cell r="X243">
            <v>0</v>
          </cell>
          <cell r="Y243">
            <v>0</v>
          </cell>
          <cell r="AA243">
            <v>2032501.7045833301</v>
          </cell>
          <cell r="AB243">
            <v>0</v>
          </cell>
          <cell r="AD243">
            <v>0</v>
          </cell>
          <cell r="AF243">
            <v>0</v>
          </cell>
          <cell r="AG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</row>
        <row r="244">
          <cell r="A244" t="str">
            <v>Poser</v>
          </cell>
          <cell r="B244">
            <v>680</v>
          </cell>
          <cell r="C244" t="str">
            <v>Bone Subs - R&amp;D</v>
          </cell>
          <cell r="G244">
            <v>136144</v>
          </cell>
          <cell r="J244">
            <v>247850</v>
          </cell>
          <cell r="K244" t="str">
            <v>Po</v>
          </cell>
          <cell r="L244">
            <v>272288</v>
          </cell>
          <cell r="M244">
            <v>285902.40000000002</v>
          </cell>
          <cell r="N244">
            <v>518747.09375</v>
          </cell>
          <cell r="O244">
            <v>-232844.69374999998</v>
          </cell>
          <cell r="P244">
            <v>272288</v>
          </cell>
          <cell r="Q244" t="str">
            <v>YTD Annual</v>
          </cell>
          <cell r="R244" t="str">
            <v>+5%</v>
          </cell>
          <cell r="T244" t="str">
            <v>r</v>
          </cell>
          <cell r="U244">
            <v>0</v>
          </cell>
          <cell r="V244">
            <v>518747.09375</v>
          </cell>
          <cell r="W244">
            <v>0</v>
          </cell>
          <cell r="X244">
            <v>0</v>
          </cell>
          <cell r="Y244">
            <v>0</v>
          </cell>
          <cell r="AA244">
            <v>518747.09375</v>
          </cell>
          <cell r="AB244">
            <v>0</v>
          </cell>
          <cell r="AD244">
            <v>0</v>
          </cell>
          <cell r="AF244">
            <v>0</v>
          </cell>
          <cell r="AG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</row>
        <row r="245">
          <cell r="A245" t="str">
            <v>Poser Total</v>
          </cell>
          <cell r="D245">
            <v>31855</v>
          </cell>
          <cell r="E245">
            <v>44500</v>
          </cell>
          <cell r="F245">
            <v>12645</v>
          </cell>
          <cell r="G245">
            <v>774943</v>
          </cell>
          <cell r="H245">
            <v>133500</v>
          </cell>
          <cell r="I245">
            <v>-505299</v>
          </cell>
          <cell r="J245">
            <v>1099050</v>
          </cell>
          <cell r="L245">
            <v>1549886</v>
          </cell>
          <cell r="M245">
            <v>2500000.3000000003</v>
          </cell>
          <cell r="N245">
            <v>2551248.7983333301</v>
          </cell>
          <cell r="O245">
            <v>-51248.498333329684</v>
          </cell>
          <cell r="U245">
            <v>0</v>
          </cell>
          <cell r="V245">
            <v>518747.09375</v>
          </cell>
          <cell r="W245">
            <v>2032501.7045833301</v>
          </cell>
          <cell r="X245">
            <v>0</v>
          </cell>
          <cell r="Y245">
            <v>0</v>
          </cell>
          <cell r="AA245">
            <v>2551248.7983333301</v>
          </cell>
          <cell r="AB245">
            <v>0</v>
          </cell>
          <cell r="AD245">
            <v>0</v>
          </cell>
          <cell r="AF245">
            <v>0</v>
          </cell>
          <cell r="AG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</row>
        <row r="246">
          <cell r="A246" t="str">
            <v>Adrian</v>
          </cell>
          <cell r="B246">
            <v>544</v>
          </cell>
          <cell r="C246" t="str">
            <v>Northeast Area</v>
          </cell>
          <cell r="D246">
            <v>42863</v>
          </cell>
          <cell r="E246">
            <v>30165</v>
          </cell>
          <cell r="F246">
            <v>-12698</v>
          </cell>
          <cell r="G246">
            <v>366127</v>
          </cell>
          <cell r="H246">
            <v>181533</v>
          </cell>
          <cell r="I246">
            <v>-184594</v>
          </cell>
          <cell r="J246">
            <v>197351</v>
          </cell>
          <cell r="K246" t="str">
            <v>Ra</v>
          </cell>
          <cell r="L246">
            <v>732254</v>
          </cell>
          <cell r="M246">
            <v>768866.70000000007</v>
          </cell>
          <cell r="N246">
            <v>797329.50444444397</v>
          </cell>
          <cell r="O246">
            <v>-28462.8044444439</v>
          </cell>
          <cell r="P246">
            <v>732254</v>
          </cell>
          <cell r="Q246" t="str">
            <v>YTD Annual</v>
          </cell>
          <cell r="R246" t="str">
            <v>+5%</v>
          </cell>
          <cell r="T246" t="str">
            <v>s</v>
          </cell>
          <cell r="U246">
            <v>0</v>
          </cell>
          <cell r="V246">
            <v>0</v>
          </cell>
          <cell r="W246">
            <v>0</v>
          </cell>
          <cell r="X246">
            <v>797329.50444444397</v>
          </cell>
          <cell r="Y246">
            <v>0</v>
          </cell>
          <cell r="AA246">
            <v>797329.50444444397</v>
          </cell>
          <cell r="AB246">
            <v>0</v>
          </cell>
          <cell r="AD246">
            <v>0</v>
          </cell>
          <cell r="AF246">
            <v>0</v>
          </cell>
          <cell r="AG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</row>
        <row r="247">
          <cell r="A247" t="str">
            <v>Adrian</v>
          </cell>
          <cell r="B247">
            <v>840</v>
          </cell>
          <cell r="C247" t="str">
            <v>Surgitech Branch</v>
          </cell>
          <cell r="D247">
            <v>594486</v>
          </cell>
          <cell r="E247">
            <v>591341</v>
          </cell>
          <cell r="F247">
            <v>-3145</v>
          </cell>
          <cell r="G247">
            <v>122709</v>
          </cell>
          <cell r="H247">
            <v>3419360</v>
          </cell>
          <cell r="I247">
            <v>3296651</v>
          </cell>
          <cell r="J247">
            <v>8062936</v>
          </cell>
          <cell r="K247" t="str">
            <v>Ra</v>
          </cell>
          <cell r="L247">
            <v>245418</v>
          </cell>
          <cell r="M247">
            <v>257688.90000000002</v>
          </cell>
          <cell r="N247">
            <v>2302.3389999999999</v>
          </cell>
          <cell r="O247">
            <v>255386.56100000002</v>
          </cell>
          <cell r="P247">
            <v>245418</v>
          </cell>
          <cell r="Q247" t="str">
            <v>YTD Annual</v>
          </cell>
          <cell r="R247" t="str">
            <v>+5%</v>
          </cell>
          <cell r="T247" t="str">
            <v>s</v>
          </cell>
          <cell r="U247">
            <v>0</v>
          </cell>
          <cell r="V247">
            <v>0</v>
          </cell>
          <cell r="W247">
            <v>0</v>
          </cell>
          <cell r="X247">
            <v>2302.3389999999999</v>
          </cell>
          <cell r="Y247">
            <v>0</v>
          </cell>
          <cell r="AA247">
            <v>2302.3389999999999</v>
          </cell>
          <cell r="AB247">
            <v>0</v>
          </cell>
          <cell r="AD247">
            <v>0</v>
          </cell>
          <cell r="AF247">
            <v>0</v>
          </cell>
          <cell r="AG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</row>
        <row r="248">
          <cell r="A248" t="str">
            <v>Adrian</v>
          </cell>
          <cell r="B248">
            <v>841</v>
          </cell>
          <cell r="C248" t="str">
            <v xml:space="preserve">HO SW New England </v>
          </cell>
          <cell r="G248">
            <v>706808</v>
          </cell>
          <cell r="K248" t="str">
            <v>Ra</v>
          </cell>
          <cell r="L248">
            <v>1413616</v>
          </cell>
          <cell r="M248">
            <v>1484296.8</v>
          </cell>
          <cell r="N248">
            <v>1807501.95781111</v>
          </cell>
          <cell r="O248">
            <v>-323205.15781110991</v>
          </cell>
          <cell r="P248">
            <v>1413616</v>
          </cell>
          <cell r="Q248" t="str">
            <v>YTD Annual</v>
          </cell>
          <cell r="R248" t="str">
            <v>+5%</v>
          </cell>
          <cell r="T248" t="str">
            <v>s</v>
          </cell>
          <cell r="U248">
            <v>0</v>
          </cell>
          <cell r="V248">
            <v>0</v>
          </cell>
          <cell r="W248">
            <v>0</v>
          </cell>
          <cell r="X248">
            <v>1807501.95781111</v>
          </cell>
          <cell r="Y248">
            <v>0</v>
          </cell>
          <cell r="AA248">
            <v>1807501.95781111</v>
          </cell>
          <cell r="AB248">
            <v>0</v>
          </cell>
          <cell r="AD248">
            <v>265068</v>
          </cell>
          <cell r="AF248">
            <v>0</v>
          </cell>
          <cell r="AG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</row>
        <row r="249">
          <cell r="A249" t="str">
            <v>Adrian</v>
          </cell>
          <cell r="B249">
            <v>842</v>
          </cell>
          <cell r="C249" t="str">
            <v>HO Surgitech</v>
          </cell>
          <cell r="G249">
            <v>1789551</v>
          </cell>
          <cell r="K249" t="str">
            <v>Ra</v>
          </cell>
          <cell r="L249">
            <v>3579102</v>
          </cell>
          <cell r="M249">
            <v>3758057.1</v>
          </cell>
          <cell r="N249">
            <v>4367624.83181825</v>
          </cell>
          <cell r="O249">
            <v>-609567.73181824991</v>
          </cell>
          <cell r="P249">
            <v>3579102</v>
          </cell>
          <cell r="Q249" t="str">
            <v>YTD Annual</v>
          </cell>
          <cell r="R249" t="str">
            <v>+5%</v>
          </cell>
          <cell r="T249" t="str">
            <v>s</v>
          </cell>
          <cell r="U249">
            <v>0</v>
          </cell>
          <cell r="V249">
            <v>0</v>
          </cell>
          <cell r="W249">
            <v>0</v>
          </cell>
          <cell r="X249">
            <v>4367624.83181825</v>
          </cell>
          <cell r="Y249">
            <v>0</v>
          </cell>
          <cell r="AA249">
            <v>4367624.83181825</v>
          </cell>
          <cell r="AB249">
            <v>0</v>
          </cell>
          <cell r="AD249">
            <v>452394</v>
          </cell>
          <cell r="AF249">
            <v>0</v>
          </cell>
          <cell r="AG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</row>
        <row r="250">
          <cell r="A250" t="str">
            <v>Adrian</v>
          </cell>
          <cell r="B250">
            <v>843</v>
          </cell>
          <cell r="C250" t="str">
            <v>HO North Country</v>
          </cell>
          <cell r="G250">
            <v>541117</v>
          </cell>
          <cell r="K250" t="str">
            <v>Ra</v>
          </cell>
          <cell r="L250">
            <v>1082234</v>
          </cell>
          <cell r="M250">
            <v>1136345.7</v>
          </cell>
          <cell r="N250">
            <v>1355565.94200794</v>
          </cell>
          <cell r="O250">
            <v>-219220.24200794008</v>
          </cell>
          <cell r="P250">
            <v>1082234</v>
          </cell>
          <cell r="Q250" t="str">
            <v>YTD Annual</v>
          </cell>
          <cell r="R250" t="str">
            <v>+5%</v>
          </cell>
          <cell r="T250" t="str">
            <v>s</v>
          </cell>
          <cell r="U250">
            <v>0</v>
          </cell>
          <cell r="V250">
            <v>0</v>
          </cell>
          <cell r="W250">
            <v>0</v>
          </cell>
          <cell r="X250">
            <v>1355565.94200794</v>
          </cell>
          <cell r="Y250">
            <v>0</v>
          </cell>
          <cell r="AA250">
            <v>1355565.94200794</v>
          </cell>
          <cell r="AB250">
            <v>0</v>
          </cell>
          <cell r="AD250">
            <v>179207</v>
          </cell>
          <cell r="AF250">
            <v>0</v>
          </cell>
          <cell r="AG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</row>
        <row r="251">
          <cell r="A251" t="str">
            <v>Adrian</v>
          </cell>
          <cell r="B251">
            <v>845</v>
          </cell>
          <cell r="C251" t="str">
            <v>Primary Branch</v>
          </cell>
          <cell r="D251">
            <v>181104</v>
          </cell>
          <cell r="E251">
            <v>198341</v>
          </cell>
          <cell r="F251">
            <v>17237</v>
          </cell>
          <cell r="G251">
            <v>866516</v>
          </cell>
          <cell r="H251">
            <v>1172401</v>
          </cell>
          <cell r="I251">
            <v>305885</v>
          </cell>
          <cell r="J251">
            <v>2078022</v>
          </cell>
          <cell r="K251" t="str">
            <v>Ra</v>
          </cell>
          <cell r="L251">
            <v>1733032</v>
          </cell>
          <cell r="M251">
            <v>1819683.6</v>
          </cell>
          <cell r="N251">
            <v>2090709.0290992099</v>
          </cell>
          <cell r="O251">
            <v>-271025.42909920984</v>
          </cell>
          <cell r="P251">
            <v>1733032</v>
          </cell>
          <cell r="Q251" t="str">
            <v>YTD Annual</v>
          </cell>
          <cell r="R251" t="str">
            <v>+5%</v>
          </cell>
          <cell r="T251" t="str">
            <v>s</v>
          </cell>
          <cell r="U251">
            <v>0</v>
          </cell>
          <cell r="V251">
            <v>0</v>
          </cell>
          <cell r="W251">
            <v>0</v>
          </cell>
          <cell r="X251">
            <v>2090709.0290992099</v>
          </cell>
          <cell r="Y251">
            <v>0</v>
          </cell>
          <cell r="AA251">
            <v>2090709.0290992099</v>
          </cell>
          <cell r="AB251">
            <v>0</v>
          </cell>
          <cell r="AD251">
            <v>242393</v>
          </cell>
          <cell r="AF251">
            <v>0</v>
          </cell>
          <cell r="AG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</row>
        <row r="252">
          <cell r="A252" t="str">
            <v>Adrian</v>
          </cell>
          <cell r="B252">
            <v>850</v>
          </cell>
          <cell r="C252" t="str">
            <v>New York Branch</v>
          </cell>
          <cell r="D252">
            <v>233378</v>
          </cell>
          <cell r="E252">
            <v>233775</v>
          </cell>
          <cell r="F252">
            <v>397</v>
          </cell>
          <cell r="G252">
            <v>1115434</v>
          </cell>
          <cell r="H252">
            <v>1369124</v>
          </cell>
          <cell r="I252">
            <v>253690</v>
          </cell>
          <cell r="J252">
            <v>2937522</v>
          </cell>
          <cell r="K252" t="str">
            <v>Ra</v>
          </cell>
          <cell r="L252">
            <v>2230868</v>
          </cell>
          <cell r="M252">
            <v>2342411.4</v>
          </cell>
          <cell r="N252">
            <v>2507823.5648055598</v>
          </cell>
          <cell r="O252">
            <v>-165412.16480555991</v>
          </cell>
          <cell r="P252">
            <v>2230868</v>
          </cell>
          <cell r="Q252" t="str">
            <v>YTD Annual</v>
          </cell>
          <cell r="R252" t="str">
            <v>+5%</v>
          </cell>
          <cell r="T252" t="str">
            <v>s</v>
          </cell>
          <cell r="U252">
            <v>0</v>
          </cell>
          <cell r="V252">
            <v>0</v>
          </cell>
          <cell r="W252">
            <v>0</v>
          </cell>
          <cell r="X252">
            <v>2507823.5648055598</v>
          </cell>
          <cell r="Y252">
            <v>0</v>
          </cell>
          <cell r="AA252">
            <v>2507823.5648055598</v>
          </cell>
          <cell r="AB252">
            <v>0</v>
          </cell>
          <cell r="AD252">
            <v>326494</v>
          </cell>
          <cell r="AF252">
            <v>0</v>
          </cell>
          <cell r="AG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</row>
        <row r="253">
          <cell r="A253" t="str">
            <v>Adrian</v>
          </cell>
          <cell r="B253">
            <v>978</v>
          </cell>
          <cell r="C253" t="str">
            <v>New H/O Spine Distributors</v>
          </cell>
          <cell r="D253" t="e">
            <v>#N/A</v>
          </cell>
          <cell r="E253" t="e">
            <v>#N/A</v>
          </cell>
          <cell r="F253" t="e">
            <v>#N/A</v>
          </cell>
          <cell r="G253">
            <v>1441928</v>
          </cell>
          <cell r="H253" t="e">
            <v>#N/A</v>
          </cell>
          <cell r="I253" t="e">
            <v>#N/A</v>
          </cell>
          <cell r="K253" t="str">
            <v>Ra</v>
          </cell>
          <cell r="M253">
            <v>0</v>
          </cell>
          <cell r="N253">
            <v>54518</v>
          </cell>
          <cell r="O253">
            <v>-54518</v>
          </cell>
          <cell r="P253">
            <v>0</v>
          </cell>
          <cell r="R253" t="str">
            <v>0%</v>
          </cell>
          <cell r="T253" t="str">
            <v>s</v>
          </cell>
          <cell r="U253">
            <v>0</v>
          </cell>
          <cell r="V253">
            <v>0</v>
          </cell>
          <cell r="W253">
            <v>0</v>
          </cell>
          <cell r="X253">
            <v>54518</v>
          </cell>
          <cell r="Y253">
            <v>0</v>
          </cell>
          <cell r="AA253">
            <v>54518</v>
          </cell>
          <cell r="AB253">
            <v>0</v>
          </cell>
          <cell r="AD253">
            <v>0</v>
          </cell>
          <cell r="AF253">
            <v>0</v>
          </cell>
          <cell r="AG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</row>
        <row r="254">
          <cell r="A254" t="str">
            <v>Adrian</v>
          </cell>
          <cell r="B254" t="str">
            <v>Amort.</v>
          </cell>
          <cell r="C254" t="str">
            <v>Instrument Amortization</v>
          </cell>
          <cell r="F254">
            <v>0</v>
          </cell>
          <cell r="G254">
            <v>1465556</v>
          </cell>
          <cell r="J254">
            <v>2937522</v>
          </cell>
          <cell r="K254" t="str">
            <v>Ra</v>
          </cell>
          <cell r="L254">
            <v>2931112</v>
          </cell>
          <cell r="M254">
            <v>3341467.6799999997</v>
          </cell>
          <cell r="N254">
            <v>0</v>
          </cell>
          <cell r="O254">
            <v>3341467.6799999997</v>
          </cell>
          <cell r="P254">
            <v>2931112</v>
          </cell>
          <cell r="Q254" t="str">
            <v>YTD Annual</v>
          </cell>
          <cell r="R254" t="str">
            <v>+14%</v>
          </cell>
          <cell r="T254" t="str">
            <v>s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F254">
            <v>0</v>
          </cell>
          <cell r="AG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</row>
        <row r="255">
          <cell r="A255" t="str">
            <v>Adrian</v>
          </cell>
          <cell r="B255" t="str">
            <v>Adri-Com</v>
          </cell>
          <cell r="C255" t="str">
            <v>Adrian-Commission</v>
          </cell>
          <cell r="D255">
            <v>1202063</v>
          </cell>
          <cell r="E255">
            <v>1000490</v>
          </cell>
          <cell r="F255">
            <v>-201573</v>
          </cell>
          <cell r="G255">
            <v>6604505</v>
          </cell>
          <cell r="H255">
            <v>5905601</v>
          </cell>
          <cell r="I255">
            <v>-698904</v>
          </cell>
          <cell r="J255">
            <v>14422916</v>
          </cell>
          <cell r="K255" t="str">
            <v>Ra</v>
          </cell>
          <cell r="L255">
            <v>13209010</v>
          </cell>
          <cell r="M255">
            <v>15982902.1</v>
          </cell>
          <cell r="N255">
            <v>0</v>
          </cell>
          <cell r="O255">
            <v>15982902.1</v>
          </cell>
          <cell r="P255">
            <v>13209010</v>
          </cell>
          <cell r="Q255" t="str">
            <v>YTD Annual</v>
          </cell>
          <cell r="R255" t="str">
            <v>+21%</v>
          </cell>
          <cell r="T255" t="str">
            <v>s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F255">
            <v>0</v>
          </cell>
          <cell r="AG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</row>
        <row r="256">
          <cell r="A256" t="str">
            <v>Adrian Total</v>
          </cell>
          <cell r="D256" t="e">
            <v>#N/A</v>
          </cell>
          <cell r="E256" t="e">
            <v>#N/A</v>
          </cell>
          <cell r="F256" t="e">
            <v>#N/A</v>
          </cell>
          <cell r="G256">
            <v>15020251</v>
          </cell>
          <cell r="H256" t="e">
            <v>#N/A</v>
          </cell>
          <cell r="I256" t="e">
            <v>#N/A</v>
          </cell>
          <cell r="J256">
            <v>30636269</v>
          </cell>
          <cell r="L256">
            <v>27156646</v>
          </cell>
          <cell r="M256">
            <v>30891719.98</v>
          </cell>
          <cell r="N256">
            <v>12983375.168986514</v>
          </cell>
          <cell r="O256">
            <v>17908344.811013486</v>
          </cell>
          <cell r="U256">
            <v>0</v>
          </cell>
          <cell r="V256">
            <v>0</v>
          </cell>
          <cell r="W256">
            <v>0</v>
          </cell>
          <cell r="X256">
            <v>12983375.168986514</v>
          </cell>
          <cell r="Y256">
            <v>0</v>
          </cell>
          <cell r="AA256">
            <v>12983375.168986514</v>
          </cell>
          <cell r="AB256">
            <v>0</v>
          </cell>
          <cell r="AD256">
            <v>1465556</v>
          </cell>
          <cell r="AF256">
            <v>0</v>
          </cell>
          <cell r="AG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</row>
        <row r="257">
          <cell r="A257" t="str">
            <v>Brandt</v>
          </cell>
          <cell r="B257">
            <v>580</v>
          </cell>
          <cell r="C257" t="str">
            <v>Field Sales-Spine</v>
          </cell>
          <cell r="D257">
            <v>91145</v>
          </cell>
          <cell r="E257">
            <v>165715</v>
          </cell>
          <cell r="F257">
            <v>74570</v>
          </cell>
          <cell r="G257">
            <v>28890</v>
          </cell>
          <cell r="H257">
            <v>994976</v>
          </cell>
          <cell r="I257">
            <v>966086</v>
          </cell>
          <cell r="K257" t="str">
            <v>Ra</v>
          </cell>
          <cell r="L257">
            <v>57780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 t="str">
            <v>0%</v>
          </cell>
          <cell r="T257" t="str">
            <v>s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F257">
            <v>0</v>
          </cell>
          <cell r="AG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</row>
        <row r="258">
          <cell r="A258" t="str">
            <v>Brandt</v>
          </cell>
          <cell r="B258" t="str">
            <v>Bran-Com</v>
          </cell>
          <cell r="C258" t="str">
            <v>Brandt-Commission</v>
          </cell>
          <cell r="D258">
            <v>98156</v>
          </cell>
          <cell r="F258">
            <v>-98156</v>
          </cell>
          <cell r="G258">
            <v>0</v>
          </cell>
          <cell r="I258">
            <v>0</v>
          </cell>
          <cell r="K258" t="str">
            <v>Ra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 t="str">
            <v>YTD Annual</v>
          </cell>
          <cell r="R258" t="str">
            <v>+21%</v>
          </cell>
          <cell r="T258" t="str">
            <v>s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F258">
            <v>0</v>
          </cell>
          <cell r="AG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</row>
        <row r="259">
          <cell r="A259" t="str">
            <v>Brandt Total</v>
          </cell>
          <cell r="D259">
            <v>189301</v>
          </cell>
          <cell r="E259">
            <v>165715</v>
          </cell>
          <cell r="F259">
            <v>-23586</v>
          </cell>
          <cell r="G259">
            <v>28890</v>
          </cell>
          <cell r="H259">
            <v>994976</v>
          </cell>
          <cell r="I259">
            <v>966086</v>
          </cell>
          <cell r="J259">
            <v>0</v>
          </cell>
          <cell r="L259">
            <v>57780</v>
          </cell>
          <cell r="M259">
            <v>0</v>
          </cell>
          <cell r="N259">
            <v>0</v>
          </cell>
          <cell r="O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F259">
            <v>0</v>
          </cell>
          <cell r="AG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</row>
        <row r="260">
          <cell r="A260" t="str">
            <v>Edgerton</v>
          </cell>
          <cell r="B260">
            <v>560</v>
          </cell>
          <cell r="C260" t="str">
            <v>Sales Education</v>
          </cell>
          <cell r="D260">
            <v>244437</v>
          </cell>
          <cell r="E260">
            <v>300080</v>
          </cell>
          <cell r="F260">
            <v>55643</v>
          </cell>
          <cell r="G260">
            <v>1922130</v>
          </cell>
          <cell r="H260">
            <v>1750568</v>
          </cell>
          <cell r="I260">
            <v>-171562</v>
          </cell>
          <cell r="J260">
            <v>3010093</v>
          </cell>
          <cell r="K260" t="str">
            <v>Ra</v>
          </cell>
          <cell r="L260">
            <v>3844260</v>
          </cell>
          <cell r="M260">
            <v>4113358.2</v>
          </cell>
          <cell r="N260">
            <v>3585737.95958333</v>
          </cell>
          <cell r="O260">
            <v>527620.24041667022</v>
          </cell>
          <cell r="P260">
            <v>3844260</v>
          </cell>
          <cell r="Q260" t="str">
            <v>YTD Annual</v>
          </cell>
          <cell r="R260" t="str">
            <v>+7%</v>
          </cell>
          <cell r="T260" t="str">
            <v>s</v>
          </cell>
          <cell r="U260">
            <v>0</v>
          </cell>
          <cell r="V260">
            <v>0</v>
          </cell>
          <cell r="W260">
            <v>0</v>
          </cell>
          <cell r="X260">
            <v>3585737.95958333</v>
          </cell>
          <cell r="Y260">
            <v>0</v>
          </cell>
          <cell r="AA260">
            <v>3585737.95958333</v>
          </cell>
          <cell r="AB260">
            <v>0</v>
          </cell>
          <cell r="AD260">
            <v>0</v>
          </cell>
          <cell r="AF260">
            <v>0</v>
          </cell>
          <cell r="AG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</row>
        <row r="261">
          <cell r="A261" t="str">
            <v>Edgerton</v>
          </cell>
          <cell r="B261">
            <v>561</v>
          </cell>
          <cell r="C261" t="str">
            <v>Resident Education</v>
          </cell>
          <cell r="D261" t="e">
            <v>#N/A</v>
          </cell>
          <cell r="E261" t="e">
            <v>#N/A</v>
          </cell>
          <cell r="F261" t="e">
            <v>#N/A</v>
          </cell>
          <cell r="G261">
            <v>1922130</v>
          </cell>
          <cell r="H261" t="e">
            <v>#N/A</v>
          </cell>
          <cell r="I261" t="e">
            <v>#N/A</v>
          </cell>
          <cell r="K261" t="str">
            <v>Ra</v>
          </cell>
          <cell r="M261">
            <v>0</v>
          </cell>
          <cell r="N261">
            <v>532800</v>
          </cell>
          <cell r="O261">
            <v>-532800</v>
          </cell>
          <cell r="P261">
            <v>0</v>
          </cell>
          <cell r="R261" t="str">
            <v>0%</v>
          </cell>
          <cell r="T261" t="str">
            <v>s</v>
          </cell>
          <cell r="U261">
            <v>0</v>
          </cell>
          <cell r="V261">
            <v>0</v>
          </cell>
          <cell r="W261">
            <v>0</v>
          </cell>
          <cell r="X261">
            <v>532800</v>
          </cell>
          <cell r="Y261">
            <v>0</v>
          </cell>
          <cell r="AA261">
            <v>532800</v>
          </cell>
          <cell r="AB261">
            <v>0</v>
          </cell>
          <cell r="AD261">
            <v>0</v>
          </cell>
          <cell r="AF261">
            <v>0</v>
          </cell>
          <cell r="AG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</row>
        <row r="262">
          <cell r="A262" t="str">
            <v>Edgerton Total</v>
          </cell>
          <cell r="D262" t="e">
            <v>#N/A</v>
          </cell>
          <cell r="E262" t="e">
            <v>#N/A</v>
          </cell>
          <cell r="F262">
            <v>55643</v>
          </cell>
          <cell r="G262">
            <v>3844260</v>
          </cell>
          <cell r="H262" t="e">
            <v>#N/A</v>
          </cell>
          <cell r="I262" t="e">
            <v>#N/A</v>
          </cell>
          <cell r="J262">
            <v>3010093</v>
          </cell>
          <cell r="L262">
            <v>3844260</v>
          </cell>
          <cell r="M262">
            <v>4113358.2</v>
          </cell>
          <cell r="N262">
            <v>4118537.95958333</v>
          </cell>
          <cell r="O262">
            <v>-5179.7595833297819</v>
          </cell>
          <cell r="U262">
            <v>0</v>
          </cell>
          <cell r="V262">
            <v>0</v>
          </cell>
          <cell r="W262">
            <v>0</v>
          </cell>
          <cell r="X262">
            <v>4118537.95958333</v>
          </cell>
          <cell r="Y262">
            <v>0</v>
          </cell>
          <cell r="AA262">
            <v>3585737.95958333</v>
          </cell>
          <cell r="AB262">
            <v>0</v>
          </cell>
          <cell r="AD262">
            <v>0</v>
          </cell>
          <cell r="AF262">
            <v>0</v>
          </cell>
          <cell r="AG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</row>
        <row r="263">
          <cell r="A263" t="str">
            <v>Graveline</v>
          </cell>
          <cell r="B263">
            <v>501</v>
          </cell>
          <cell r="C263" t="str">
            <v>US Spine Sales</v>
          </cell>
          <cell r="D263">
            <v>16147</v>
          </cell>
          <cell r="E263">
            <v>14243</v>
          </cell>
          <cell r="F263">
            <v>-1904</v>
          </cell>
          <cell r="G263">
            <v>1011423</v>
          </cell>
          <cell r="H263">
            <v>85458</v>
          </cell>
          <cell r="I263">
            <v>-925965</v>
          </cell>
          <cell r="J263">
            <v>1329373</v>
          </cell>
          <cell r="K263" t="str">
            <v>Ra</v>
          </cell>
          <cell r="L263">
            <v>2022846</v>
          </cell>
          <cell r="M263">
            <v>2164445.2200000002</v>
          </cell>
          <cell r="N263">
            <v>2446569.2805277798</v>
          </cell>
          <cell r="O263">
            <v>-282124.06052777963</v>
          </cell>
          <cell r="P263">
            <v>2022846</v>
          </cell>
          <cell r="Q263" t="str">
            <v>YTD Annual</v>
          </cell>
          <cell r="R263" t="str">
            <v>+7%</v>
          </cell>
          <cell r="T263" t="str">
            <v>s</v>
          </cell>
          <cell r="U263">
            <v>0</v>
          </cell>
          <cell r="V263">
            <v>0</v>
          </cell>
          <cell r="W263">
            <v>0</v>
          </cell>
          <cell r="X263">
            <v>2446569.2805277798</v>
          </cell>
          <cell r="Y263">
            <v>0</v>
          </cell>
          <cell r="AA263">
            <v>2446569.2805277798</v>
          </cell>
          <cell r="AB263">
            <v>0</v>
          </cell>
          <cell r="AD263">
            <v>0</v>
          </cell>
          <cell r="AF263">
            <v>0</v>
          </cell>
          <cell r="AG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</row>
        <row r="264">
          <cell r="A264" t="str">
            <v>Graveline</v>
          </cell>
          <cell r="B264">
            <v>502</v>
          </cell>
          <cell r="C264" t="str">
            <v>Eastern Spine</v>
          </cell>
          <cell r="D264">
            <v>8185</v>
          </cell>
          <cell r="E264">
            <v>0</v>
          </cell>
          <cell r="F264">
            <v>-8185</v>
          </cell>
          <cell r="G264">
            <v>166677</v>
          </cell>
          <cell r="H264">
            <v>0</v>
          </cell>
          <cell r="I264">
            <v>-166677</v>
          </cell>
          <cell r="J264">
            <v>165819</v>
          </cell>
          <cell r="K264" t="str">
            <v>Ra</v>
          </cell>
          <cell r="L264">
            <v>333354</v>
          </cell>
          <cell r="M264">
            <v>356688.78</v>
          </cell>
          <cell r="N264">
            <v>209816.878095238</v>
          </cell>
          <cell r="O264">
            <v>146871.90190476202</v>
          </cell>
          <cell r="P264">
            <v>333354</v>
          </cell>
          <cell r="Q264" t="str">
            <v>YTD Annual</v>
          </cell>
          <cell r="R264" t="str">
            <v>+7%</v>
          </cell>
          <cell r="T264" t="str">
            <v>s</v>
          </cell>
          <cell r="U264">
            <v>0</v>
          </cell>
          <cell r="V264">
            <v>0</v>
          </cell>
          <cell r="W264">
            <v>0</v>
          </cell>
          <cell r="X264">
            <v>209816.878095238</v>
          </cell>
          <cell r="Y264">
            <v>0</v>
          </cell>
          <cell r="AA264">
            <v>209816.878095238</v>
          </cell>
          <cell r="AB264">
            <v>0</v>
          </cell>
          <cell r="AD264">
            <v>0</v>
          </cell>
          <cell r="AF264">
            <v>0</v>
          </cell>
          <cell r="AG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</row>
        <row r="265">
          <cell r="A265" t="str">
            <v>Graveline</v>
          </cell>
          <cell r="B265">
            <v>503</v>
          </cell>
          <cell r="C265" t="str">
            <v>Central Spine</v>
          </cell>
          <cell r="D265">
            <v>8448</v>
          </cell>
          <cell r="E265">
            <v>0</v>
          </cell>
          <cell r="F265">
            <v>-8448</v>
          </cell>
          <cell r="G265">
            <v>45534</v>
          </cell>
          <cell r="H265">
            <v>0</v>
          </cell>
          <cell r="I265">
            <v>-45534</v>
          </cell>
          <cell r="J265">
            <v>133948</v>
          </cell>
          <cell r="K265" t="str">
            <v>Ra</v>
          </cell>
          <cell r="L265">
            <v>91068</v>
          </cell>
          <cell r="M265">
            <v>97442.760000000009</v>
          </cell>
          <cell r="N265">
            <v>167999.84</v>
          </cell>
          <cell r="O265">
            <v>-70557.079999999987</v>
          </cell>
          <cell r="P265">
            <v>91068</v>
          </cell>
          <cell r="Q265" t="str">
            <v>YTD Annual</v>
          </cell>
          <cell r="R265" t="str">
            <v>+7%</v>
          </cell>
          <cell r="T265" t="str">
            <v>s</v>
          </cell>
          <cell r="U265">
            <v>0</v>
          </cell>
          <cell r="V265">
            <v>0</v>
          </cell>
          <cell r="W265">
            <v>0</v>
          </cell>
          <cell r="X265">
            <v>167999.84</v>
          </cell>
          <cell r="Y265">
            <v>0</v>
          </cell>
          <cell r="AA265">
            <v>167999.84</v>
          </cell>
          <cell r="AB265">
            <v>0</v>
          </cell>
          <cell r="AD265">
            <v>0</v>
          </cell>
          <cell r="AF265">
            <v>0</v>
          </cell>
          <cell r="AG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</row>
        <row r="266">
          <cell r="A266" t="str">
            <v>Graveline</v>
          </cell>
          <cell r="B266">
            <v>504</v>
          </cell>
          <cell r="C266" t="str">
            <v>Western Spine</v>
          </cell>
          <cell r="D266">
            <v>9310</v>
          </cell>
          <cell r="E266">
            <v>0</v>
          </cell>
          <cell r="F266">
            <v>-9310</v>
          </cell>
          <cell r="G266">
            <v>113137</v>
          </cell>
          <cell r="H266">
            <v>0</v>
          </cell>
          <cell r="I266">
            <v>-113137</v>
          </cell>
          <cell r="J266">
            <v>206348</v>
          </cell>
          <cell r="K266" t="str">
            <v>Ra</v>
          </cell>
          <cell r="L266">
            <v>226274</v>
          </cell>
          <cell r="M266">
            <v>242113.18000000002</v>
          </cell>
          <cell r="N266">
            <v>275036.97380952397</v>
          </cell>
          <cell r="O266">
            <v>-32923.793809523951</v>
          </cell>
          <cell r="P266">
            <v>226274</v>
          </cell>
          <cell r="Q266" t="str">
            <v>YTD Annual</v>
          </cell>
          <cell r="R266" t="str">
            <v>+7%</v>
          </cell>
          <cell r="T266" t="str">
            <v>s</v>
          </cell>
          <cell r="U266">
            <v>0</v>
          </cell>
          <cell r="V266">
            <v>0</v>
          </cell>
          <cell r="W266">
            <v>0</v>
          </cell>
          <cell r="X266">
            <v>275036.97380952397</v>
          </cell>
          <cell r="Y266">
            <v>0</v>
          </cell>
          <cell r="AA266">
            <v>275036.97380952397</v>
          </cell>
          <cell r="AB266">
            <v>0</v>
          </cell>
          <cell r="AD266">
            <v>0</v>
          </cell>
          <cell r="AF266">
            <v>0</v>
          </cell>
          <cell r="AG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</row>
        <row r="267">
          <cell r="A267" t="str">
            <v>Graveline</v>
          </cell>
          <cell r="B267">
            <v>505</v>
          </cell>
          <cell r="C267" t="str">
            <v>Pacific Spine</v>
          </cell>
          <cell r="D267">
            <v>10716</v>
          </cell>
          <cell r="E267">
            <v>0</v>
          </cell>
          <cell r="F267">
            <v>-10716</v>
          </cell>
          <cell r="G267">
            <v>103419</v>
          </cell>
          <cell r="H267">
            <v>0</v>
          </cell>
          <cell r="I267">
            <v>-103419</v>
          </cell>
          <cell r="J267">
            <v>147442</v>
          </cell>
          <cell r="K267" t="str">
            <v>Ra</v>
          </cell>
          <cell r="L267">
            <v>206838</v>
          </cell>
          <cell r="M267">
            <v>221316.66</v>
          </cell>
          <cell r="N267">
            <v>178542.68</v>
          </cell>
          <cell r="O267">
            <v>42773.98000000001</v>
          </cell>
          <cell r="P267">
            <v>206838</v>
          </cell>
          <cell r="Q267" t="str">
            <v>YTD Annual</v>
          </cell>
          <cell r="R267" t="str">
            <v>+7%</v>
          </cell>
          <cell r="T267" t="str">
            <v>s</v>
          </cell>
          <cell r="U267">
            <v>0</v>
          </cell>
          <cell r="V267">
            <v>0</v>
          </cell>
          <cell r="W267">
            <v>0</v>
          </cell>
          <cell r="X267">
            <v>178542.68</v>
          </cell>
          <cell r="Y267">
            <v>0</v>
          </cell>
          <cell r="AA267">
            <v>178542.68</v>
          </cell>
          <cell r="AB267">
            <v>0</v>
          </cell>
          <cell r="AD267">
            <v>0</v>
          </cell>
          <cell r="AF267">
            <v>0</v>
          </cell>
          <cell r="AG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</row>
        <row r="268">
          <cell r="A268" t="str">
            <v>Graveline</v>
          </cell>
          <cell r="B268">
            <v>506</v>
          </cell>
          <cell r="C268" t="str">
            <v>Great Lakes Spine</v>
          </cell>
          <cell r="D268">
            <v>24925</v>
          </cell>
          <cell r="E268">
            <v>0</v>
          </cell>
          <cell r="F268">
            <v>-24925</v>
          </cell>
          <cell r="G268">
            <v>77052</v>
          </cell>
          <cell r="H268">
            <v>0</v>
          </cell>
          <cell r="I268">
            <v>-77052</v>
          </cell>
          <cell r="J268">
            <v>134492</v>
          </cell>
          <cell r="K268" t="str">
            <v>Ra</v>
          </cell>
          <cell r="L268">
            <v>154104</v>
          </cell>
          <cell r="M268">
            <v>164891.28</v>
          </cell>
          <cell r="N268">
            <v>155999.66666666701</v>
          </cell>
          <cell r="O268">
            <v>8891.6133333329926</v>
          </cell>
          <cell r="P268">
            <v>154104</v>
          </cell>
          <cell r="Q268" t="str">
            <v>YTD Annual</v>
          </cell>
          <cell r="R268" t="str">
            <v>+7%</v>
          </cell>
          <cell r="T268" t="str">
            <v>s</v>
          </cell>
          <cell r="U268">
            <v>0</v>
          </cell>
          <cell r="V268">
            <v>0</v>
          </cell>
          <cell r="W268">
            <v>0</v>
          </cell>
          <cell r="X268">
            <v>155999.66666666701</v>
          </cell>
          <cell r="Y268">
            <v>0</v>
          </cell>
          <cell r="AA268">
            <v>155999.66666666701</v>
          </cell>
          <cell r="AB268">
            <v>0</v>
          </cell>
          <cell r="AD268">
            <v>0</v>
          </cell>
          <cell r="AF268">
            <v>0</v>
          </cell>
          <cell r="AG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</row>
        <row r="269">
          <cell r="A269" t="str">
            <v>Graveline</v>
          </cell>
          <cell r="B269">
            <v>507</v>
          </cell>
          <cell r="C269" t="str">
            <v>Northeast Spine</v>
          </cell>
          <cell r="D269">
            <v>11488</v>
          </cell>
          <cell r="E269">
            <v>0</v>
          </cell>
          <cell r="F269">
            <v>-11488</v>
          </cell>
          <cell r="G269">
            <v>50658</v>
          </cell>
          <cell r="H269">
            <v>0</v>
          </cell>
          <cell r="I269">
            <v>-50658</v>
          </cell>
          <cell r="J269">
            <v>99865</v>
          </cell>
          <cell r="K269" t="str">
            <v>Ra</v>
          </cell>
          <cell r="L269">
            <v>101316</v>
          </cell>
          <cell r="M269">
            <v>108408.12000000001</v>
          </cell>
          <cell r="N269">
            <v>187704</v>
          </cell>
          <cell r="O269">
            <v>-79295.87999999999</v>
          </cell>
          <cell r="P269">
            <v>101316</v>
          </cell>
          <cell r="Q269" t="str">
            <v>YTD Annual</v>
          </cell>
          <cell r="R269" t="str">
            <v>+7%</v>
          </cell>
          <cell r="T269" t="str">
            <v>s</v>
          </cell>
          <cell r="U269">
            <v>0</v>
          </cell>
          <cell r="V269">
            <v>0</v>
          </cell>
          <cell r="W269">
            <v>0</v>
          </cell>
          <cell r="X269">
            <v>187704</v>
          </cell>
          <cell r="Y269">
            <v>0</v>
          </cell>
          <cell r="AA269">
            <v>187704</v>
          </cell>
          <cell r="AB269">
            <v>0</v>
          </cell>
          <cell r="AD269">
            <v>0</v>
          </cell>
          <cell r="AF269">
            <v>0</v>
          </cell>
          <cell r="AG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</row>
        <row r="270">
          <cell r="A270" t="str">
            <v>Graveline</v>
          </cell>
          <cell r="B270">
            <v>508</v>
          </cell>
          <cell r="C270" t="str">
            <v>West 1 Area - Spine</v>
          </cell>
          <cell r="G270">
            <v>47441</v>
          </cell>
          <cell r="J270">
            <v>142244</v>
          </cell>
          <cell r="K270" t="str">
            <v>Ra</v>
          </cell>
          <cell r="L270">
            <v>94882</v>
          </cell>
          <cell r="M270">
            <v>101523.74</v>
          </cell>
          <cell r="N270">
            <v>162000</v>
          </cell>
          <cell r="O270">
            <v>-60476.259999999995</v>
          </cell>
          <cell r="P270">
            <v>94882</v>
          </cell>
          <cell r="Q270" t="str">
            <v>YTD Annual</v>
          </cell>
          <cell r="R270" t="str">
            <v>+7%</v>
          </cell>
          <cell r="T270" t="str">
            <v>s</v>
          </cell>
          <cell r="U270">
            <v>0</v>
          </cell>
          <cell r="V270">
            <v>0</v>
          </cell>
          <cell r="W270">
            <v>0</v>
          </cell>
          <cell r="X270">
            <v>162000</v>
          </cell>
          <cell r="Y270">
            <v>0</v>
          </cell>
          <cell r="AA270">
            <v>162000</v>
          </cell>
          <cell r="AB270">
            <v>0</v>
          </cell>
          <cell r="AD270">
            <v>0</v>
          </cell>
          <cell r="AF270">
            <v>0</v>
          </cell>
          <cell r="AG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</row>
        <row r="271">
          <cell r="A271" t="str">
            <v>Graveline</v>
          </cell>
          <cell r="B271">
            <v>509</v>
          </cell>
          <cell r="C271" t="str">
            <v>West 2 Area - Spine</v>
          </cell>
          <cell r="G271">
            <v>20296</v>
          </cell>
          <cell r="J271">
            <v>142244</v>
          </cell>
          <cell r="K271" t="str">
            <v>Ra</v>
          </cell>
          <cell r="L271">
            <v>40592</v>
          </cell>
          <cell r="M271">
            <v>43433.440000000002</v>
          </cell>
          <cell r="N271">
            <v>156000.07999999999</v>
          </cell>
          <cell r="O271">
            <v>-112566.63999999998</v>
          </cell>
          <cell r="P271">
            <v>40592</v>
          </cell>
          <cell r="Q271" t="str">
            <v>YTD Annual</v>
          </cell>
          <cell r="R271" t="str">
            <v>+7%</v>
          </cell>
          <cell r="T271" t="str">
            <v>s</v>
          </cell>
          <cell r="U271">
            <v>0</v>
          </cell>
          <cell r="V271">
            <v>0</v>
          </cell>
          <cell r="W271">
            <v>0</v>
          </cell>
          <cell r="X271">
            <v>156000.07999999999</v>
          </cell>
          <cell r="Y271">
            <v>0</v>
          </cell>
          <cell r="AA271">
            <v>156000.07999999999</v>
          </cell>
          <cell r="AB271">
            <v>0</v>
          </cell>
          <cell r="AD271">
            <v>0</v>
          </cell>
          <cell r="AF271">
            <v>0</v>
          </cell>
          <cell r="AG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</row>
        <row r="272">
          <cell r="A272" t="str">
            <v xml:space="preserve">Graveline </v>
          </cell>
          <cell r="B272">
            <v>521</v>
          </cell>
          <cell r="C272" t="str">
            <v>Northern California SP</v>
          </cell>
          <cell r="G272">
            <v>24956</v>
          </cell>
          <cell r="K272" t="str">
            <v>Ra</v>
          </cell>
          <cell r="L272">
            <v>49912</v>
          </cell>
          <cell r="M272">
            <v>53405.840000000004</v>
          </cell>
          <cell r="N272">
            <v>60000</v>
          </cell>
          <cell r="O272">
            <v>-6594.1599999999962</v>
          </cell>
          <cell r="P272">
            <v>49912</v>
          </cell>
          <cell r="Q272" t="str">
            <v>YTD Annual</v>
          </cell>
          <cell r="R272" t="str">
            <v>+7%</v>
          </cell>
          <cell r="T272" t="str">
            <v>s</v>
          </cell>
          <cell r="U272">
            <v>0</v>
          </cell>
          <cell r="V272">
            <v>0</v>
          </cell>
          <cell r="W272">
            <v>0</v>
          </cell>
          <cell r="X272">
            <v>60000</v>
          </cell>
          <cell r="Y272">
            <v>0</v>
          </cell>
          <cell r="AA272">
            <v>60000</v>
          </cell>
          <cell r="AB272">
            <v>0</v>
          </cell>
          <cell r="AD272">
            <v>0</v>
          </cell>
          <cell r="AF272">
            <v>0</v>
          </cell>
          <cell r="AG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</row>
        <row r="273">
          <cell r="A273" t="str">
            <v xml:space="preserve">Graveline </v>
          </cell>
          <cell r="B273">
            <v>523</v>
          </cell>
          <cell r="C273" t="str">
            <v>Eastern US Spine</v>
          </cell>
          <cell r="G273">
            <v>24956</v>
          </cell>
          <cell r="K273" t="str">
            <v>Ra</v>
          </cell>
          <cell r="M273">
            <v>0</v>
          </cell>
          <cell r="N273">
            <v>160800.35</v>
          </cell>
          <cell r="O273">
            <v>-160800.35</v>
          </cell>
          <cell r="P273">
            <v>0</v>
          </cell>
          <cell r="R273" t="str">
            <v>0%</v>
          </cell>
          <cell r="T273" t="str">
            <v>s</v>
          </cell>
          <cell r="U273">
            <v>0</v>
          </cell>
          <cell r="V273">
            <v>0</v>
          </cell>
          <cell r="W273">
            <v>0</v>
          </cell>
          <cell r="X273">
            <v>160800.35</v>
          </cell>
          <cell r="Y273">
            <v>0</v>
          </cell>
          <cell r="AA273">
            <v>160800.35</v>
          </cell>
          <cell r="AB273">
            <v>0</v>
          </cell>
          <cell r="AD273">
            <v>0</v>
          </cell>
          <cell r="AF273">
            <v>0</v>
          </cell>
          <cell r="AG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</row>
        <row r="274">
          <cell r="A274" t="str">
            <v xml:space="preserve">Graveline </v>
          </cell>
          <cell r="B274">
            <v>525</v>
          </cell>
          <cell r="C274" t="str">
            <v>Western US Spine</v>
          </cell>
          <cell r="G274">
            <v>24956</v>
          </cell>
          <cell r="K274" t="str">
            <v>Ra</v>
          </cell>
          <cell r="M274">
            <v>0</v>
          </cell>
          <cell r="N274">
            <v>155970</v>
          </cell>
          <cell r="O274">
            <v>-155970</v>
          </cell>
          <cell r="P274">
            <v>0</v>
          </cell>
          <cell r="R274" t="str">
            <v>0%</v>
          </cell>
          <cell r="T274" t="str">
            <v>s</v>
          </cell>
          <cell r="U274">
            <v>0</v>
          </cell>
          <cell r="V274">
            <v>0</v>
          </cell>
          <cell r="W274">
            <v>0</v>
          </cell>
          <cell r="X274">
            <v>155970</v>
          </cell>
          <cell r="Y274">
            <v>0</v>
          </cell>
          <cell r="AA274">
            <v>155970</v>
          </cell>
          <cell r="AB274">
            <v>0</v>
          </cell>
          <cell r="AD274">
            <v>0</v>
          </cell>
          <cell r="AF274">
            <v>0</v>
          </cell>
          <cell r="AG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</row>
        <row r="275">
          <cell r="A275" t="str">
            <v xml:space="preserve">Graveline </v>
          </cell>
          <cell r="B275">
            <v>527</v>
          </cell>
          <cell r="C275" t="str">
            <v>SDI</v>
          </cell>
          <cell r="G275">
            <v>24956</v>
          </cell>
          <cell r="K275" t="str">
            <v>Ra</v>
          </cell>
          <cell r="M275">
            <v>0</v>
          </cell>
          <cell r="N275">
            <v>11700000</v>
          </cell>
          <cell r="O275">
            <v>-11700000</v>
          </cell>
          <cell r="P275">
            <v>0</v>
          </cell>
          <cell r="R275" t="str">
            <v>0%</v>
          </cell>
          <cell r="T275" t="str">
            <v>s</v>
          </cell>
          <cell r="U275">
            <v>0</v>
          </cell>
          <cell r="V275">
            <v>0</v>
          </cell>
          <cell r="W275">
            <v>0</v>
          </cell>
          <cell r="X275">
            <v>11700000</v>
          </cell>
          <cell r="Y275">
            <v>0</v>
          </cell>
          <cell r="AA275">
            <v>11700000</v>
          </cell>
          <cell r="AB275">
            <v>0</v>
          </cell>
          <cell r="AD275">
            <v>0</v>
          </cell>
          <cell r="AF275">
            <v>0</v>
          </cell>
          <cell r="AG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</row>
        <row r="276">
          <cell r="A276" t="str">
            <v xml:space="preserve">Graveline </v>
          </cell>
          <cell r="B276">
            <v>528</v>
          </cell>
          <cell r="C276" t="str">
            <v>NJ/PA Spine</v>
          </cell>
          <cell r="G276">
            <v>24956</v>
          </cell>
          <cell r="K276" t="str">
            <v>Ra</v>
          </cell>
          <cell r="M276">
            <v>0</v>
          </cell>
          <cell r="N276">
            <v>60000</v>
          </cell>
          <cell r="O276">
            <v>-60000</v>
          </cell>
          <cell r="P276">
            <v>0</v>
          </cell>
          <cell r="R276" t="str">
            <v>0%</v>
          </cell>
          <cell r="T276" t="str">
            <v>s</v>
          </cell>
          <cell r="U276">
            <v>0</v>
          </cell>
          <cell r="V276">
            <v>0</v>
          </cell>
          <cell r="W276">
            <v>0</v>
          </cell>
          <cell r="X276">
            <v>60000</v>
          </cell>
          <cell r="Y276">
            <v>0</v>
          </cell>
          <cell r="AA276">
            <v>60000</v>
          </cell>
          <cell r="AB276">
            <v>0</v>
          </cell>
          <cell r="AD276">
            <v>0</v>
          </cell>
          <cell r="AF276">
            <v>0</v>
          </cell>
          <cell r="AG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</row>
        <row r="277">
          <cell r="A277" t="str">
            <v xml:space="preserve">Graveline </v>
          </cell>
          <cell r="B277">
            <v>531</v>
          </cell>
          <cell r="C277" t="str">
            <v>Florida Spine</v>
          </cell>
          <cell r="G277">
            <v>24956</v>
          </cell>
          <cell r="K277" t="str">
            <v>Ra</v>
          </cell>
          <cell r="M277">
            <v>0</v>
          </cell>
          <cell r="N277">
            <v>60280</v>
          </cell>
          <cell r="O277">
            <v>-60280</v>
          </cell>
          <cell r="P277">
            <v>0</v>
          </cell>
          <cell r="R277" t="str">
            <v>0%</v>
          </cell>
          <cell r="T277" t="str">
            <v>s</v>
          </cell>
          <cell r="U277">
            <v>0</v>
          </cell>
          <cell r="V277">
            <v>0</v>
          </cell>
          <cell r="W277">
            <v>0</v>
          </cell>
          <cell r="X277">
            <v>60280</v>
          </cell>
          <cell r="Y277">
            <v>0</v>
          </cell>
          <cell r="AA277">
            <v>60280</v>
          </cell>
          <cell r="AB277">
            <v>0</v>
          </cell>
          <cell r="AD277">
            <v>0</v>
          </cell>
          <cell r="AF277">
            <v>0</v>
          </cell>
          <cell r="AG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</row>
        <row r="278">
          <cell r="A278" t="str">
            <v xml:space="preserve">Graveline </v>
          </cell>
          <cell r="B278" t="str">
            <v>Grav-Com</v>
          </cell>
          <cell r="C278" t="str">
            <v>Spine Selling Comm</v>
          </cell>
          <cell r="G278">
            <v>744962</v>
          </cell>
          <cell r="J278">
            <v>1646227</v>
          </cell>
          <cell r="K278" t="str">
            <v>Ra</v>
          </cell>
          <cell r="L278">
            <v>1489924</v>
          </cell>
          <cell r="M278">
            <v>1802808.04</v>
          </cell>
          <cell r="N278">
            <v>0</v>
          </cell>
          <cell r="O278">
            <v>1802808.04</v>
          </cell>
          <cell r="P278">
            <v>1489924</v>
          </cell>
          <cell r="Q278" t="str">
            <v>YTD Annual</v>
          </cell>
          <cell r="R278" t="str">
            <v>+21%</v>
          </cell>
          <cell r="T278" t="str">
            <v>s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F278">
            <v>0</v>
          </cell>
          <cell r="AG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</row>
        <row r="279">
          <cell r="A279" t="str">
            <v>Graveline Total</v>
          </cell>
          <cell r="D279">
            <v>89219</v>
          </cell>
          <cell r="E279">
            <v>14243</v>
          </cell>
          <cell r="F279">
            <v>-74976</v>
          </cell>
          <cell r="G279">
            <v>2530335</v>
          </cell>
          <cell r="H279">
            <v>85458</v>
          </cell>
          <cell r="I279">
            <v>-1482442</v>
          </cell>
          <cell r="J279">
            <v>4148002</v>
          </cell>
          <cell r="L279">
            <v>4811110</v>
          </cell>
          <cell r="M279">
            <v>5356477.0600000005</v>
          </cell>
          <cell r="N279">
            <v>16136719.74909921</v>
          </cell>
          <cell r="O279">
            <v>-10780242.689099208</v>
          </cell>
          <cell r="U279">
            <v>0</v>
          </cell>
          <cell r="V279">
            <v>0</v>
          </cell>
          <cell r="W279">
            <v>0</v>
          </cell>
          <cell r="X279">
            <v>16136719.74909921</v>
          </cell>
          <cell r="Y279">
            <v>0</v>
          </cell>
          <cell r="AA279">
            <v>16136719.74909921</v>
          </cell>
          <cell r="AB279">
            <v>0</v>
          </cell>
          <cell r="AD279">
            <v>0</v>
          </cell>
          <cell r="AF279">
            <v>0</v>
          </cell>
          <cell r="AG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</row>
        <row r="280">
          <cell r="A280" t="str">
            <v>Hoffman</v>
          </cell>
          <cell r="B280">
            <v>526</v>
          </cell>
          <cell r="C280" t="str">
            <v>West Area</v>
          </cell>
          <cell r="D280">
            <v>16137</v>
          </cell>
          <cell r="E280">
            <v>14827</v>
          </cell>
          <cell r="F280">
            <v>-1310</v>
          </cell>
          <cell r="G280">
            <v>87305</v>
          </cell>
          <cell r="H280">
            <v>88962</v>
          </cell>
          <cell r="I280">
            <v>1657</v>
          </cell>
          <cell r="J280">
            <v>243348</v>
          </cell>
          <cell r="K280" t="str">
            <v>Ra</v>
          </cell>
          <cell r="L280">
            <v>174610</v>
          </cell>
          <cell r="M280">
            <v>183340.5</v>
          </cell>
          <cell r="N280">
            <v>234695.24</v>
          </cell>
          <cell r="O280">
            <v>-51354.739999999991</v>
          </cell>
          <cell r="P280">
            <v>174610</v>
          </cell>
          <cell r="Q280" t="str">
            <v>YTD Annual</v>
          </cell>
          <cell r="R280" t="str">
            <v>+5%</v>
          </cell>
          <cell r="T280" t="str">
            <v>s</v>
          </cell>
          <cell r="U280">
            <v>0</v>
          </cell>
          <cell r="V280">
            <v>0</v>
          </cell>
          <cell r="W280">
            <v>0</v>
          </cell>
          <cell r="X280">
            <v>234695.24</v>
          </cell>
          <cell r="Y280">
            <v>0</v>
          </cell>
          <cell r="AA280">
            <v>234695.24</v>
          </cell>
          <cell r="AB280">
            <v>0</v>
          </cell>
          <cell r="AD280">
            <v>0</v>
          </cell>
          <cell r="AF280">
            <v>0</v>
          </cell>
          <cell r="AG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</row>
        <row r="281">
          <cell r="A281" t="str">
            <v>Hoffman</v>
          </cell>
          <cell r="B281">
            <v>705</v>
          </cell>
          <cell r="C281" t="str">
            <v>Summit Surgical Branch</v>
          </cell>
          <cell r="D281">
            <v>188898</v>
          </cell>
          <cell r="E281">
            <v>173100</v>
          </cell>
          <cell r="F281">
            <v>-15798</v>
          </cell>
          <cell r="G281">
            <v>1172240</v>
          </cell>
          <cell r="H281">
            <v>1008667</v>
          </cell>
          <cell r="I281">
            <v>-163573</v>
          </cell>
          <cell r="J281">
            <v>2701583</v>
          </cell>
          <cell r="K281" t="str">
            <v>Ra</v>
          </cell>
          <cell r="L281">
            <v>2344480</v>
          </cell>
          <cell r="M281">
            <v>2461704</v>
          </cell>
          <cell r="N281">
            <v>3111560.6365</v>
          </cell>
          <cell r="O281">
            <v>-649856.63650000002</v>
          </cell>
          <cell r="P281">
            <v>2344480</v>
          </cell>
          <cell r="Q281" t="str">
            <v>YTD Annual</v>
          </cell>
          <cell r="R281" t="str">
            <v>+5%</v>
          </cell>
          <cell r="T281" t="str">
            <v>s</v>
          </cell>
          <cell r="U281">
            <v>0</v>
          </cell>
          <cell r="V281">
            <v>0</v>
          </cell>
          <cell r="W281">
            <v>0</v>
          </cell>
          <cell r="X281">
            <v>3111560.6365</v>
          </cell>
          <cell r="Y281">
            <v>0</v>
          </cell>
          <cell r="AA281">
            <v>3111560.6365</v>
          </cell>
          <cell r="AB281">
            <v>0</v>
          </cell>
          <cell r="AD281">
            <v>275804</v>
          </cell>
          <cell r="AF281">
            <v>0</v>
          </cell>
          <cell r="AG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</row>
        <row r="282">
          <cell r="A282" t="str">
            <v>Hoffman</v>
          </cell>
          <cell r="B282">
            <v>730</v>
          </cell>
          <cell r="C282" t="str">
            <v>Inactive Arizona</v>
          </cell>
          <cell r="D282">
            <v>0</v>
          </cell>
          <cell r="E282">
            <v>25071</v>
          </cell>
          <cell r="F282">
            <v>25071</v>
          </cell>
          <cell r="G282">
            <v>1448044</v>
          </cell>
          <cell r="H282">
            <v>150426</v>
          </cell>
          <cell r="I282">
            <v>-1297618</v>
          </cell>
          <cell r="K282" t="str">
            <v>Ra</v>
          </cell>
          <cell r="M282">
            <v>0</v>
          </cell>
          <cell r="N282">
            <v>4219.32</v>
          </cell>
          <cell r="O282">
            <v>-4219.32</v>
          </cell>
          <cell r="P282">
            <v>0</v>
          </cell>
          <cell r="R282" t="str">
            <v>0%</v>
          </cell>
          <cell r="T282" t="str">
            <v>s</v>
          </cell>
          <cell r="U282">
            <v>0</v>
          </cell>
          <cell r="V282">
            <v>0</v>
          </cell>
          <cell r="W282">
            <v>0</v>
          </cell>
          <cell r="X282">
            <v>4219.32</v>
          </cell>
          <cell r="Y282">
            <v>0</v>
          </cell>
          <cell r="AA282">
            <v>4219.32</v>
          </cell>
          <cell r="AB282">
            <v>0</v>
          </cell>
          <cell r="AD282">
            <v>0</v>
          </cell>
          <cell r="AF282">
            <v>0</v>
          </cell>
          <cell r="AG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</row>
        <row r="283">
          <cell r="A283" t="str">
            <v>Hoffman</v>
          </cell>
          <cell r="B283">
            <v>742</v>
          </cell>
          <cell r="C283" t="str">
            <v>Arizona Branch</v>
          </cell>
          <cell r="D283">
            <v>138591</v>
          </cell>
          <cell r="E283">
            <v>126760</v>
          </cell>
          <cell r="F283">
            <v>-11831</v>
          </cell>
          <cell r="G283">
            <v>928926</v>
          </cell>
          <cell r="H283">
            <v>751025</v>
          </cell>
          <cell r="I283">
            <v>-177901</v>
          </cell>
          <cell r="J283">
            <v>1969219</v>
          </cell>
          <cell r="K283" t="str">
            <v>Ra</v>
          </cell>
          <cell r="L283">
            <v>1857852</v>
          </cell>
          <cell r="M283">
            <v>1950744.6</v>
          </cell>
          <cell r="N283">
            <v>2237734.4988174601</v>
          </cell>
          <cell r="O283">
            <v>-286989.89881746005</v>
          </cell>
          <cell r="P283">
            <v>1857852</v>
          </cell>
          <cell r="Q283" t="str">
            <v>YTD Annual</v>
          </cell>
          <cell r="R283" t="str">
            <v>+5%</v>
          </cell>
          <cell r="T283" t="str">
            <v>s</v>
          </cell>
          <cell r="U283">
            <v>0</v>
          </cell>
          <cell r="V283">
            <v>0</v>
          </cell>
          <cell r="W283">
            <v>0</v>
          </cell>
          <cell r="X283">
            <v>2237734.4988174601</v>
          </cell>
          <cell r="Y283">
            <v>0</v>
          </cell>
          <cell r="AA283">
            <v>2237734.4988174601</v>
          </cell>
          <cell r="AB283">
            <v>0</v>
          </cell>
          <cell r="AD283">
            <v>270850</v>
          </cell>
          <cell r="AF283">
            <v>0</v>
          </cell>
          <cell r="AG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</row>
        <row r="284">
          <cell r="A284" t="str">
            <v>Hoffman</v>
          </cell>
          <cell r="B284">
            <v>744</v>
          </cell>
          <cell r="C284" t="str">
            <v>Utah Mt States Branch</v>
          </cell>
          <cell r="D284">
            <v>113808</v>
          </cell>
          <cell r="E284">
            <v>94575</v>
          </cell>
          <cell r="F284">
            <v>-19233</v>
          </cell>
          <cell r="G284">
            <v>615501</v>
          </cell>
          <cell r="H284">
            <v>561645</v>
          </cell>
          <cell r="I284">
            <v>-53856</v>
          </cell>
          <cell r="J284">
            <v>1631230</v>
          </cell>
          <cell r="K284" t="str">
            <v>Ra</v>
          </cell>
          <cell r="L284">
            <v>1231002</v>
          </cell>
          <cell r="M284">
            <v>1292552.1000000001</v>
          </cell>
          <cell r="N284">
            <v>1351025.6993253999</v>
          </cell>
          <cell r="O284">
            <v>-58473.599325399846</v>
          </cell>
          <cell r="P284">
            <v>1231002</v>
          </cell>
          <cell r="Q284" t="str">
            <v>YTD Annual</v>
          </cell>
          <cell r="R284" t="str">
            <v>+5%</v>
          </cell>
          <cell r="T284" t="str">
            <v>s</v>
          </cell>
          <cell r="U284">
            <v>0</v>
          </cell>
          <cell r="V284">
            <v>0</v>
          </cell>
          <cell r="W284">
            <v>0</v>
          </cell>
          <cell r="X284">
            <v>1351025.6993253999</v>
          </cell>
          <cell r="Y284">
            <v>0</v>
          </cell>
          <cell r="AA284">
            <v>1351025.6993253999</v>
          </cell>
          <cell r="AB284">
            <v>0</v>
          </cell>
          <cell r="AD284">
            <v>189148</v>
          </cell>
          <cell r="AF284">
            <v>0</v>
          </cell>
          <cell r="AG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</row>
        <row r="285">
          <cell r="A285" t="str">
            <v>Hoffman</v>
          </cell>
          <cell r="B285">
            <v>750</v>
          </cell>
          <cell r="C285" t="str">
            <v>Pacific Ortho Branch-North</v>
          </cell>
          <cell r="D285">
            <v>347879</v>
          </cell>
          <cell r="E285">
            <v>156018</v>
          </cell>
          <cell r="F285">
            <v>-191861</v>
          </cell>
          <cell r="G285">
            <v>2023532</v>
          </cell>
          <cell r="H285">
            <v>900467</v>
          </cell>
          <cell r="I285">
            <v>-1123065</v>
          </cell>
          <cell r="J285">
            <v>4436143</v>
          </cell>
          <cell r="K285" t="str">
            <v>Ra</v>
          </cell>
          <cell r="L285">
            <v>4047064</v>
          </cell>
          <cell r="M285">
            <v>4249417.2</v>
          </cell>
          <cell r="N285">
            <v>4048773.8848309498</v>
          </cell>
          <cell r="O285">
            <v>200643.31516905036</v>
          </cell>
          <cell r="P285">
            <v>4047064</v>
          </cell>
          <cell r="Q285" t="str">
            <v>YTD Annual</v>
          </cell>
          <cell r="R285" t="str">
            <v>+5%</v>
          </cell>
          <cell r="T285" t="str">
            <v>s</v>
          </cell>
          <cell r="U285">
            <v>0</v>
          </cell>
          <cell r="V285">
            <v>0</v>
          </cell>
          <cell r="W285">
            <v>0</v>
          </cell>
          <cell r="X285">
            <v>4048773.8848309498</v>
          </cell>
          <cell r="Y285">
            <v>0</v>
          </cell>
          <cell r="AA285">
            <v>4048773.8848309498</v>
          </cell>
          <cell r="AB285">
            <v>0</v>
          </cell>
          <cell r="AD285">
            <v>454652</v>
          </cell>
          <cell r="AF285">
            <v>0</v>
          </cell>
          <cell r="AG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</row>
        <row r="286">
          <cell r="A286" t="str">
            <v>Hoffman</v>
          </cell>
          <cell r="B286">
            <v>751</v>
          </cell>
          <cell r="C286" t="str">
            <v>Pacific Ortho Branch-South</v>
          </cell>
          <cell r="D286">
            <v>0</v>
          </cell>
          <cell r="E286">
            <v>56872</v>
          </cell>
          <cell r="F286">
            <v>56872</v>
          </cell>
          <cell r="H286">
            <v>329081</v>
          </cell>
          <cell r="I286">
            <v>329081</v>
          </cell>
          <cell r="K286" t="str">
            <v>Ra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 t="str">
            <v>YTD Annual</v>
          </cell>
          <cell r="R286" t="str">
            <v>+5%</v>
          </cell>
          <cell r="T286" t="str">
            <v>s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F286">
            <v>0</v>
          </cell>
          <cell r="AG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</row>
        <row r="287">
          <cell r="A287" t="str">
            <v>Hoffman</v>
          </cell>
          <cell r="B287">
            <v>752</v>
          </cell>
          <cell r="C287" t="str">
            <v>Pacific Ortho Branch-Central</v>
          </cell>
          <cell r="D287">
            <v>630</v>
          </cell>
          <cell r="E287">
            <v>144766</v>
          </cell>
          <cell r="F287">
            <v>144136</v>
          </cell>
          <cell r="H287">
            <v>847628</v>
          </cell>
          <cell r="I287">
            <v>847628</v>
          </cell>
          <cell r="K287" t="str">
            <v>Ra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 t="str">
            <v>YTD Annual</v>
          </cell>
          <cell r="R287" t="str">
            <v>+5%</v>
          </cell>
          <cell r="T287" t="str">
            <v>s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F287">
            <v>0</v>
          </cell>
          <cell r="AG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</row>
        <row r="288">
          <cell r="A288" t="str">
            <v>Hoffman</v>
          </cell>
          <cell r="B288">
            <v>753</v>
          </cell>
          <cell r="C288" t="str">
            <v>Hawaii Branch</v>
          </cell>
          <cell r="D288">
            <v>314</v>
          </cell>
          <cell r="E288">
            <v>3749</v>
          </cell>
          <cell r="F288">
            <v>3435</v>
          </cell>
          <cell r="G288">
            <v>455</v>
          </cell>
          <cell r="H288">
            <v>20396</v>
          </cell>
          <cell r="I288">
            <v>19941</v>
          </cell>
          <cell r="K288" t="str">
            <v>Ra</v>
          </cell>
          <cell r="L288">
            <v>910</v>
          </cell>
          <cell r="M288">
            <v>955.5</v>
          </cell>
          <cell r="N288">
            <v>0</v>
          </cell>
          <cell r="O288">
            <v>955.5</v>
          </cell>
          <cell r="P288">
            <v>910</v>
          </cell>
          <cell r="Q288" t="str">
            <v>YTD Annual</v>
          </cell>
          <cell r="R288" t="str">
            <v>+5%</v>
          </cell>
          <cell r="T288" t="str">
            <v>s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F288">
            <v>0</v>
          </cell>
          <cell r="AG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</row>
        <row r="289">
          <cell r="A289" t="str">
            <v>Hoffman</v>
          </cell>
          <cell r="B289" t="str">
            <v>Amort.</v>
          </cell>
          <cell r="C289" t="str">
            <v>Instrument Amortization</v>
          </cell>
          <cell r="F289">
            <v>0</v>
          </cell>
          <cell r="G289">
            <v>1190454</v>
          </cell>
          <cell r="K289" t="str">
            <v>Ra</v>
          </cell>
          <cell r="L289">
            <v>2380908</v>
          </cell>
          <cell r="M289">
            <v>2714235.1199999996</v>
          </cell>
          <cell r="N289">
            <v>0</v>
          </cell>
          <cell r="O289">
            <v>2714235.1199999996</v>
          </cell>
          <cell r="P289">
            <v>2380908</v>
          </cell>
          <cell r="Q289" t="str">
            <v>YTD Annual</v>
          </cell>
          <cell r="R289" t="str">
            <v>+14%</v>
          </cell>
          <cell r="T289" t="str">
            <v>s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F289">
            <v>0</v>
          </cell>
          <cell r="AG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</row>
        <row r="290">
          <cell r="A290" t="str">
            <v>Hoffman</v>
          </cell>
          <cell r="B290" t="str">
            <v>Hoff-Com</v>
          </cell>
          <cell r="C290" t="str">
            <v>Hoffman-Commission</v>
          </cell>
          <cell r="D290">
            <v>880890</v>
          </cell>
          <cell r="E290">
            <v>807778</v>
          </cell>
          <cell r="F290">
            <v>-73112</v>
          </cell>
          <cell r="G290">
            <v>5925728</v>
          </cell>
          <cell r="H290">
            <v>4752255</v>
          </cell>
          <cell r="I290">
            <v>-1173473</v>
          </cell>
          <cell r="J290">
            <v>13065588</v>
          </cell>
          <cell r="K290" t="str">
            <v>Ra</v>
          </cell>
          <cell r="L290">
            <v>11851456</v>
          </cell>
          <cell r="M290">
            <v>14340261.76</v>
          </cell>
          <cell r="N290">
            <v>0</v>
          </cell>
          <cell r="O290">
            <v>14340261.76</v>
          </cell>
          <cell r="P290">
            <v>11851456</v>
          </cell>
          <cell r="Q290" t="str">
            <v>YTD Annual</v>
          </cell>
          <cell r="R290" t="str">
            <v>+21%</v>
          </cell>
          <cell r="T290" t="str">
            <v>s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F290">
            <v>0</v>
          </cell>
          <cell r="AG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</row>
        <row r="291">
          <cell r="A291" t="str">
            <v>Hoffman Total</v>
          </cell>
          <cell r="D291">
            <v>1687147</v>
          </cell>
          <cell r="E291">
            <v>1603516</v>
          </cell>
          <cell r="F291">
            <v>-83631</v>
          </cell>
          <cell r="G291">
            <v>13392185</v>
          </cell>
          <cell r="H291">
            <v>9410552</v>
          </cell>
          <cell r="I291">
            <v>-2791179</v>
          </cell>
          <cell r="J291">
            <v>24047111</v>
          </cell>
          <cell r="L291">
            <v>23888282</v>
          </cell>
          <cell r="M291">
            <v>27193210.779999997</v>
          </cell>
          <cell r="N291">
            <v>10988009.27947381</v>
          </cell>
          <cell r="O291">
            <v>16205201.50052619</v>
          </cell>
          <cell r="U291">
            <v>0</v>
          </cell>
          <cell r="V291">
            <v>0</v>
          </cell>
          <cell r="W291">
            <v>0</v>
          </cell>
          <cell r="X291">
            <v>10988009.27947381</v>
          </cell>
          <cell r="Y291">
            <v>0</v>
          </cell>
          <cell r="AA291">
            <v>10988009.27947381</v>
          </cell>
          <cell r="AB291">
            <v>0</v>
          </cell>
          <cell r="AD291">
            <v>1190454</v>
          </cell>
          <cell r="AF291">
            <v>0</v>
          </cell>
          <cell r="AG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</row>
        <row r="292">
          <cell r="A292" t="str">
            <v>LaScola</v>
          </cell>
          <cell r="B292">
            <v>532</v>
          </cell>
          <cell r="C292" t="str">
            <v>North Central Area</v>
          </cell>
          <cell r="D292">
            <v>15729</v>
          </cell>
          <cell r="E292">
            <v>13083</v>
          </cell>
          <cell r="F292">
            <v>-2646</v>
          </cell>
          <cell r="G292">
            <v>73096</v>
          </cell>
          <cell r="H292">
            <v>78498</v>
          </cell>
          <cell r="I292">
            <v>5402</v>
          </cell>
          <cell r="J292">
            <v>196420</v>
          </cell>
          <cell r="K292" t="str">
            <v>Ra</v>
          </cell>
          <cell r="L292">
            <v>146192</v>
          </cell>
          <cell r="M292">
            <v>153501.6</v>
          </cell>
          <cell r="N292">
            <v>159911.066666667</v>
          </cell>
          <cell r="O292">
            <v>-6409.4666666669946</v>
          </cell>
          <cell r="P292">
            <v>146192</v>
          </cell>
          <cell r="Q292" t="str">
            <v>YTD Annual</v>
          </cell>
          <cell r="R292" t="str">
            <v>+5%</v>
          </cell>
          <cell r="T292" t="str">
            <v>s</v>
          </cell>
          <cell r="U292">
            <v>0</v>
          </cell>
          <cell r="V292">
            <v>0</v>
          </cell>
          <cell r="W292">
            <v>0</v>
          </cell>
          <cell r="X292">
            <v>159911.066666667</v>
          </cell>
          <cell r="Y292">
            <v>0</v>
          </cell>
          <cell r="AA292">
            <v>159911.066666667</v>
          </cell>
          <cell r="AB292">
            <v>0</v>
          </cell>
          <cell r="AD292">
            <v>0</v>
          </cell>
          <cell r="AF292">
            <v>0</v>
          </cell>
          <cell r="AG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</row>
        <row r="293">
          <cell r="A293" t="str">
            <v>LaScola</v>
          </cell>
          <cell r="B293">
            <v>860</v>
          </cell>
          <cell r="C293" t="str">
            <v>Chesapeake Bay Branch</v>
          </cell>
          <cell r="D293">
            <v>234980</v>
          </cell>
          <cell r="E293">
            <v>248128</v>
          </cell>
          <cell r="F293">
            <v>13148</v>
          </cell>
          <cell r="G293">
            <v>1300554</v>
          </cell>
          <cell r="H293">
            <v>1431869</v>
          </cell>
          <cell r="I293">
            <v>131315</v>
          </cell>
          <cell r="J293">
            <v>2964687</v>
          </cell>
          <cell r="K293" t="str">
            <v>Ra</v>
          </cell>
          <cell r="L293">
            <v>2601108</v>
          </cell>
          <cell r="M293">
            <v>2731163.4</v>
          </cell>
          <cell r="N293">
            <v>2887235.4251587298</v>
          </cell>
          <cell r="O293">
            <v>-156072.02515872987</v>
          </cell>
          <cell r="P293">
            <v>2601108</v>
          </cell>
          <cell r="Q293" t="str">
            <v>YTD Annual</v>
          </cell>
          <cell r="R293" t="str">
            <v>+5%</v>
          </cell>
          <cell r="T293" t="str">
            <v>s</v>
          </cell>
          <cell r="U293">
            <v>0</v>
          </cell>
          <cell r="V293">
            <v>0</v>
          </cell>
          <cell r="W293">
            <v>0</v>
          </cell>
          <cell r="X293">
            <v>2887235.4251587298</v>
          </cell>
          <cell r="Y293">
            <v>0</v>
          </cell>
          <cell r="AA293">
            <v>2887235.4251587298</v>
          </cell>
          <cell r="AB293">
            <v>0</v>
          </cell>
          <cell r="AD293">
            <v>272323</v>
          </cell>
          <cell r="AF293">
            <v>0</v>
          </cell>
          <cell r="AG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</row>
        <row r="294">
          <cell r="A294" t="str">
            <v>LaScola</v>
          </cell>
          <cell r="B294">
            <v>863</v>
          </cell>
          <cell r="C294" t="str">
            <v>HO Virgina Branch</v>
          </cell>
          <cell r="D294">
            <v>44683</v>
          </cell>
          <cell r="E294">
            <v>0</v>
          </cell>
          <cell r="F294">
            <v>-44683</v>
          </cell>
          <cell r="G294">
            <v>525870</v>
          </cell>
          <cell r="H294">
            <v>0</v>
          </cell>
          <cell r="I294">
            <v>-525870</v>
          </cell>
          <cell r="J294">
            <v>1089281</v>
          </cell>
          <cell r="K294" t="str">
            <v>Ra</v>
          </cell>
          <cell r="L294">
            <v>1051740</v>
          </cell>
          <cell r="M294">
            <v>1104327</v>
          </cell>
          <cell r="N294">
            <v>1164670.1971547599</v>
          </cell>
          <cell r="O294">
            <v>-60343.197154759895</v>
          </cell>
          <cell r="P294">
            <v>1051740</v>
          </cell>
          <cell r="Q294" t="str">
            <v>YTD Annual</v>
          </cell>
          <cell r="R294" t="str">
            <v>+5%</v>
          </cell>
          <cell r="T294" t="str">
            <v>s</v>
          </cell>
          <cell r="U294">
            <v>0</v>
          </cell>
          <cell r="V294">
            <v>0</v>
          </cell>
          <cell r="W294">
            <v>0</v>
          </cell>
          <cell r="X294">
            <v>1164670.1971547599</v>
          </cell>
          <cell r="Y294">
            <v>0</v>
          </cell>
          <cell r="AA294">
            <v>1164670.1971547599</v>
          </cell>
          <cell r="AB294">
            <v>0</v>
          </cell>
          <cell r="AD294">
            <v>153651</v>
          </cell>
          <cell r="AF294">
            <v>0</v>
          </cell>
          <cell r="AG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</row>
        <row r="295">
          <cell r="A295" t="str">
            <v>LaScola</v>
          </cell>
          <cell r="B295">
            <v>865</v>
          </cell>
          <cell r="C295" t="str">
            <v>Delaware Valley Branch</v>
          </cell>
          <cell r="D295">
            <v>262819</v>
          </cell>
          <cell r="E295">
            <v>242875</v>
          </cell>
          <cell r="F295">
            <v>-19944</v>
          </cell>
          <cell r="G295">
            <v>1736831</v>
          </cell>
          <cell r="H295">
            <v>1422546</v>
          </cell>
          <cell r="I295">
            <v>-314285</v>
          </cell>
          <cell r="J295">
            <v>4205003</v>
          </cell>
          <cell r="K295" t="str">
            <v>Ra</v>
          </cell>
          <cell r="L295">
            <v>3473662</v>
          </cell>
          <cell r="M295">
            <v>3647345.1</v>
          </cell>
          <cell r="N295">
            <v>4076496.0093690502</v>
          </cell>
          <cell r="O295">
            <v>-429150.90936905006</v>
          </cell>
          <cell r="P295">
            <v>3473662</v>
          </cell>
          <cell r="Q295" t="str">
            <v>YTD Annual</v>
          </cell>
          <cell r="R295" t="str">
            <v>+5%</v>
          </cell>
          <cell r="T295" t="str">
            <v>s</v>
          </cell>
          <cell r="U295">
            <v>0</v>
          </cell>
          <cell r="V295">
            <v>0</v>
          </cell>
          <cell r="W295">
            <v>0</v>
          </cell>
          <cell r="X295">
            <v>4076496.0093690502</v>
          </cell>
          <cell r="Y295">
            <v>0</v>
          </cell>
          <cell r="AA295">
            <v>4076496.0093690502</v>
          </cell>
          <cell r="AB295">
            <v>0</v>
          </cell>
          <cell r="AD295">
            <v>466326</v>
          </cell>
          <cell r="AF295">
            <v>0</v>
          </cell>
          <cell r="AG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</row>
        <row r="296">
          <cell r="A296" t="str">
            <v>LaScola</v>
          </cell>
          <cell r="B296">
            <v>868</v>
          </cell>
          <cell r="C296" t="str">
            <v>Upstate New York Branch</v>
          </cell>
          <cell r="D296">
            <v>203295</v>
          </cell>
          <cell r="E296">
            <v>134471</v>
          </cell>
          <cell r="F296">
            <v>-68824</v>
          </cell>
          <cell r="G296">
            <v>806529</v>
          </cell>
          <cell r="H296">
            <v>786737</v>
          </cell>
          <cell r="I296">
            <v>-19792</v>
          </cell>
          <cell r="J296">
            <v>2053632</v>
          </cell>
          <cell r="K296" t="str">
            <v>Ra</v>
          </cell>
          <cell r="L296">
            <v>1613058</v>
          </cell>
          <cell r="M296">
            <v>1693710.9000000001</v>
          </cell>
          <cell r="N296">
            <v>1923073.02340873</v>
          </cell>
          <cell r="O296">
            <v>-229362.12340872991</v>
          </cell>
          <cell r="P296">
            <v>1613058</v>
          </cell>
          <cell r="Q296" t="str">
            <v>YTD Annual</v>
          </cell>
          <cell r="R296" t="str">
            <v>+5%</v>
          </cell>
          <cell r="T296" t="str">
            <v>s</v>
          </cell>
          <cell r="U296">
            <v>0</v>
          </cell>
          <cell r="V296">
            <v>0</v>
          </cell>
          <cell r="W296">
            <v>0</v>
          </cell>
          <cell r="X296">
            <v>1923073.02340873</v>
          </cell>
          <cell r="Y296">
            <v>0</v>
          </cell>
          <cell r="AA296">
            <v>1923073.02340873</v>
          </cell>
          <cell r="AB296">
            <v>0</v>
          </cell>
          <cell r="AD296">
            <v>243425</v>
          </cell>
          <cell r="AF296">
            <v>0</v>
          </cell>
          <cell r="AG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</row>
        <row r="297">
          <cell r="A297" t="str">
            <v>LaScola</v>
          </cell>
          <cell r="B297">
            <v>980</v>
          </cell>
          <cell r="C297" t="str">
            <v>Three Rivers Agency</v>
          </cell>
          <cell r="D297">
            <v>133122</v>
          </cell>
          <cell r="E297">
            <v>94628</v>
          </cell>
          <cell r="F297">
            <v>-38494</v>
          </cell>
          <cell r="G297">
            <v>45737</v>
          </cell>
          <cell r="H297">
            <v>504012</v>
          </cell>
          <cell r="I297">
            <v>458275</v>
          </cell>
          <cell r="J297">
            <v>1506090</v>
          </cell>
          <cell r="K297" t="str">
            <v>Ra</v>
          </cell>
          <cell r="L297">
            <v>91474</v>
          </cell>
          <cell r="M297">
            <v>96047.7</v>
          </cell>
          <cell r="N297">
            <v>1616793.8588888899</v>
          </cell>
          <cell r="O297">
            <v>-1520746.1588888899</v>
          </cell>
          <cell r="P297">
            <v>91474</v>
          </cell>
          <cell r="Q297" t="str">
            <v>YTD Annual</v>
          </cell>
          <cell r="R297" t="str">
            <v>+5%</v>
          </cell>
          <cell r="T297" t="str">
            <v>s</v>
          </cell>
          <cell r="U297">
            <v>0</v>
          </cell>
          <cell r="V297">
            <v>0</v>
          </cell>
          <cell r="W297">
            <v>0</v>
          </cell>
          <cell r="X297">
            <v>1616793.8588888899</v>
          </cell>
          <cell r="Y297">
            <v>0</v>
          </cell>
          <cell r="AA297">
            <v>1616793.8588888899</v>
          </cell>
          <cell r="AB297">
            <v>0</v>
          </cell>
          <cell r="AD297">
            <v>721699</v>
          </cell>
          <cell r="AF297">
            <v>0</v>
          </cell>
          <cell r="AG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</row>
        <row r="298">
          <cell r="A298" t="str">
            <v>LaScola</v>
          </cell>
          <cell r="B298" t="str">
            <v>Amort.</v>
          </cell>
          <cell r="C298" t="str">
            <v>Instrument Amortization</v>
          </cell>
          <cell r="F298">
            <v>0</v>
          </cell>
          <cell r="G298">
            <v>1857424</v>
          </cell>
          <cell r="I298">
            <v>-1857424</v>
          </cell>
          <cell r="J298">
            <v>1506090</v>
          </cell>
          <cell r="K298" t="str">
            <v>Ra</v>
          </cell>
          <cell r="L298">
            <v>3714848</v>
          </cell>
          <cell r="M298">
            <v>4234926.72</v>
          </cell>
          <cell r="N298">
            <v>0</v>
          </cell>
          <cell r="O298">
            <v>4234926.72</v>
          </cell>
          <cell r="P298">
            <v>3714848</v>
          </cell>
          <cell r="Q298" t="str">
            <v>YTD Annual</v>
          </cell>
          <cell r="R298" t="str">
            <v>+14%</v>
          </cell>
          <cell r="T298" t="str">
            <v>s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F298">
            <v>0</v>
          </cell>
          <cell r="AG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</row>
        <row r="299">
          <cell r="A299" t="str">
            <v>LaScola</v>
          </cell>
          <cell r="B299" t="str">
            <v>LaSc-Com</v>
          </cell>
          <cell r="C299" t="str">
            <v>LaScola-Commission</v>
          </cell>
          <cell r="D299">
            <v>1892406</v>
          </cell>
          <cell r="E299">
            <v>1736681</v>
          </cell>
          <cell r="F299">
            <v>-155725</v>
          </cell>
          <cell r="G299">
            <v>11397441</v>
          </cell>
          <cell r="H299">
            <v>10215186</v>
          </cell>
          <cell r="I299">
            <v>-1182255</v>
          </cell>
          <cell r="J299">
            <v>25985330</v>
          </cell>
          <cell r="K299" t="str">
            <v>Ra</v>
          </cell>
          <cell r="L299">
            <v>22794882</v>
          </cell>
          <cell r="M299">
            <v>27581807.219999999</v>
          </cell>
          <cell r="N299">
            <v>0</v>
          </cell>
          <cell r="O299">
            <v>27581807.219999999</v>
          </cell>
          <cell r="P299">
            <v>22794882</v>
          </cell>
          <cell r="Q299" t="str">
            <v>YTD Annual</v>
          </cell>
          <cell r="R299" t="str">
            <v>+21%</v>
          </cell>
          <cell r="T299" t="str">
            <v>s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F299">
            <v>0</v>
          </cell>
          <cell r="AG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</row>
        <row r="300">
          <cell r="A300" t="str">
            <v>LaScola Total</v>
          </cell>
          <cell r="D300">
            <v>2787034</v>
          </cell>
          <cell r="E300">
            <v>2469866</v>
          </cell>
          <cell r="F300">
            <v>-317168</v>
          </cell>
          <cell r="G300">
            <v>17743482</v>
          </cell>
          <cell r="H300">
            <v>14438848</v>
          </cell>
          <cell r="I300">
            <v>-3304634</v>
          </cell>
          <cell r="J300">
            <v>39506533</v>
          </cell>
          <cell r="L300">
            <v>35486964</v>
          </cell>
          <cell r="M300">
            <v>41242829.640000001</v>
          </cell>
          <cell r="N300">
            <v>11828179.580646828</v>
          </cell>
          <cell r="O300">
            <v>29414650.059353173</v>
          </cell>
          <cell r="U300">
            <v>0</v>
          </cell>
          <cell r="V300">
            <v>0</v>
          </cell>
          <cell r="W300">
            <v>0</v>
          </cell>
          <cell r="X300">
            <v>11828179.580646828</v>
          </cell>
          <cell r="Y300">
            <v>0</v>
          </cell>
          <cell r="AA300">
            <v>11828179.580646828</v>
          </cell>
          <cell r="AB300">
            <v>0</v>
          </cell>
          <cell r="AD300">
            <v>1857424</v>
          </cell>
          <cell r="AF300">
            <v>0</v>
          </cell>
          <cell r="AG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</row>
        <row r="301">
          <cell r="A301" t="str">
            <v>Liston</v>
          </cell>
          <cell r="B301">
            <v>540</v>
          </cell>
          <cell r="C301" t="str">
            <v>Eastern Region</v>
          </cell>
          <cell r="D301">
            <v>-8397</v>
          </cell>
          <cell r="E301">
            <v>15266</v>
          </cell>
          <cell r="F301">
            <v>23663</v>
          </cell>
          <cell r="G301">
            <v>981503</v>
          </cell>
          <cell r="H301">
            <v>91574</v>
          </cell>
          <cell r="I301">
            <v>-889929</v>
          </cell>
          <cell r="J301">
            <v>2128713</v>
          </cell>
          <cell r="K301" t="str">
            <v>Ra</v>
          </cell>
          <cell r="L301">
            <v>1963006</v>
          </cell>
          <cell r="M301">
            <v>2100416.42</v>
          </cell>
          <cell r="N301">
            <v>2296052.74217063</v>
          </cell>
          <cell r="O301">
            <v>-195636.3221706301</v>
          </cell>
          <cell r="P301">
            <v>1963006</v>
          </cell>
          <cell r="Q301" t="str">
            <v>YTD Annual</v>
          </cell>
          <cell r="R301" t="str">
            <v>+7%</v>
          </cell>
          <cell r="T301" t="str">
            <v>s</v>
          </cell>
          <cell r="U301">
            <v>0</v>
          </cell>
          <cell r="V301">
            <v>0</v>
          </cell>
          <cell r="W301">
            <v>0</v>
          </cell>
          <cell r="X301">
            <v>2296052.74217063</v>
          </cell>
          <cell r="Y301">
            <v>0</v>
          </cell>
          <cell r="AA301">
            <v>2296052.74217063</v>
          </cell>
          <cell r="AB301">
            <v>0</v>
          </cell>
          <cell r="AD301">
            <v>0</v>
          </cell>
          <cell r="AF301">
            <v>0</v>
          </cell>
          <cell r="AG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</row>
        <row r="302">
          <cell r="A302" t="str">
            <v>Liston</v>
          </cell>
          <cell r="B302" t="str">
            <v>List-Comm</v>
          </cell>
          <cell r="C302" t="str">
            <v>Liston-Commission</v>
          </cell>
          <cell r="G302">
            <v>324399</v>
          </cell>
          <cell r="J302">
            <v>783327</v>
          </cell>
          <cell r="K302" t="str">
            <v>Ra</v>
          </cell>
          <cell r="L302">
            <v>648798</v>
          </cell>
          <cell r="M302">
            <v>785045.58</v>
          </cell>
          <cell r="N302">
            <v>0</v>
          </cell>
          <cell r="O302">
            <v>785045.58</v>
          </cell>
          <cell r="P302">
            <v>648798</v>
          </cell>
          <cell r="Q302" t="str">
            <v>YTD Annual</v>
          </cell>
          <cell r="R302" t="str">
            <v>+21%</v>
          </cell>
          <cell r="T302" t="str">
            <v>s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F302">
            <v>0</v>
          </cell>
          <cell r="AG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</row>
        <row r="303">
          <cell r="A303" t="str">
            <v>Liston Total</v>
          </cell>
          <cell r="D303">
            <v>-8397</v>
          </cell>
          <cell r="E303">
            <v>15266</v>
          </cell>
          <cell r="F303">
            <v>23663</v>
          </cell>
          <cell r="G303">
            <v>1305902</v>
          </cell>
          <cell r="H303">
            <v>91574</v>
          </cell>
          <cell r="I303">
            <v>-889929</v>
          </cell>
          <cell r="J303">
            <v>2912040</v>
          </cell>
          <cell r="L303">
            <v>2611804</v>
          </cell>
          <cell r="M303">
            <v>2885462</v>
          </cell>
          <cell r="N303">
            <v>2296052.74217063</v>
          </cell>
          <cell r="O303">
            <v>589409.25782936986</v>
          </cell>
          <cell r="U303">
            <v>0</v>
          </cell>
          <cell r="V303">
            <v>0</v>
          </cell>
          <cell r="W303">
            <v>0</v>
          </cell>
          <cell r="X303">
            <v>2296052.74217063</v>
          </cell>
          <cell r="Y303">
            <v>0</v>
          </cell>
          <cell r="AA303">
            <v>2296052.74217063</v>
          </cell>
          <cell r="AB303">
            <v>0</v>
          </cell>
          <cell r="AD303">
            <v>0</v>
          </cell>
          <cell r="AF303">
            <v>0</v>
          </cell>
          <cell r="AG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</row>
        <row r="304">
          <cell r="A304" t="str">
            <v>Lyons</v>
          </cell>
          <cell r="B304">
            <v>534</v>
          </cell>
          <cell r="C304" t="str">
            <v>Great Lakes Area</v>
          </cell>
          <cell r="D304">
            <v>8066</v>
          </cell>
          <cell r="E304">
            <v>15104</v>
          </cell>
          <cell r="F304">
            <v>7038</v>
          </cell>
          <cell r="G304">
            <v>70595</v>
          </cell>
          <cell r="H304">
            <v>90624</v>
          </cell>
          <cell r="I304">
            <v>20029</v>
          </cell>
          <cell r="J304">
            <v>151039</v>
          </cell>
          <cell r="K304" t="str">
            <v>Ra</v>
          </cell>
          <cell r="L304">
            <v>141190</v>
          </cell>
          <cell r="M304">
            <v>148249.5</v>
          </cell>
          <cell r="N304">
            <v>183580.725714286</v>
          </cell>
          <cell r="O304">
            <v>-35331.225714286003</v>
          </cell>
          <cell r="P304">
            <v>141190</v>
          </cell>
          <cell r="Q304" t="str">
            <v>YTD Annual</v>
          </cell>
          <cell r="R304" t="str">
            <v>+5%</v>
          </cell>
          <cell r="T304" t="str">
            <v>s</v>
          </cell>
          <cell r="U304">
            <v>0</v>
          </cell>
          <cell r="V304">
            <v>0</v>
          </cell>
          <cell r="W304">
            <v>0</v>
          </cell>
          <cell r="X304">
            <v>183580.725714286</v>
          </cell>
          <cell r="Y304">
            <v>0</v>
          </cell>
          <cell r="AA304">
            <v>183580.725714286</v>
          </cell>
          <cell r="AB304">
            <v>0</v>
          </cell>
          <cell r="AD304">
            <v>0</v>
          </cell>
          <cell r="AF304">
            <v>0</v>
          </cell>
          <cell r="AG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</row>
        <row r="305">
          <cell r="A305" t="str">
            <v>Lyons</v>
          </cell>
          <cell r="B305">
            <v>760</v>
          </cell>
          <cell r="C305" t="str">
            <v>Inactive South Ohio</v>
          </cell>
          <cell r="G305">
            <v>168481</v>
          </cell>
          <cell r="J305">
            <v>1365893</v>
          </cell>
          <cell r="K305" t="str">
            <v>Ra</v>
          </cell>
          <cell r="L305">
            <v>336962</v>
          </cell>
          <cell r="M305">
            <v>353810.10000000003</v>
          </cell>
          <cell r="N305">
            <v>11873.4003333333</v>
          </cell>
          <cell r="O305">
            <v>341936.69966666674</v>
          </cell>
          <cell r="P305">
            <v>336962</v>
          </cell>
          <cell r="Q305" t="str">
            <v>YTD Annual</v>
          </cell>
          <cell r="R305" t="str">
            <v>+5%</v>
          </cell>
          <cell r="T305" t="str">
            <v>s</v>
          </cell>
          <cell r="U305">
            <v>0</v>
          </cell>
          <cell r="V305">
            <v>0</v>
          </cell>
          <cell r="W305">
            <v>0</v>
          </cell>
          <cell r="X305">
            <v>11873.4003333333</v>
          </cell>
          <cell r="Y305">
            <v>0</v>
          </cell>
          <cell r="AA305">
            <v>11873.4003333333</v>
          </cell>
          <cell r="AB305">
            <v>0</v>
          </cell>
          <cell r="AD305">
            <v>0</v>
          </cell>
          <cell r="AF305">
            <v>0</v>
          </cell>
          <cell r="AG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</row>
        <row r="306">
          <cell r="A306" t="str">
            <v>Lyons</v>
          </cell>
          <cell r="B306">
            <v>780</v>
          </cell>
          <cell r="C306" t="str">
            <v>Chicago Branch</v>
          </cell>
          <cell r="D306">
            <v>254100</v>
          </cell>
          <cell r="E306">
            <v>321417</v>
          </cell>
          <cell r="F306">
            <v>67317</v>
          </cell>
          <cell r="G306">
            <v>1619824</v>
          </cell>
          <cell r="H306">
            <v>1875622</v>
          </cell>
          <cell r="I306">
            <v>255798</v>
          </cell>
          <cell r="J306">
            <v>3925197</v>
          </cell>
          <cell r="K306" t="str">
            <v>Ra</v>
          </cell>
          <cell r="L306">
            <v>3239648</v>
          </cell>
          <cell r="M306">
            <v>3401630.4000000004</v>
          </cell>
          <cell r="N306">
            <v>3520331.98596778</v>
          </cell>
          <cell r="O306">
            <v>-118701.58596777963</v>
          </cell>
          <cell r="P306">
            <v>3239648</v>
          </cell>
          <cell r="Q306" t="str">
            <v>YTD Annual</v>
          </cell>
          <cell r="R306" t="str">
            <v>+5%</v>
          </cell>
          <cell r="T306" t="str">
            <v>s</v>
          </cell>
          <cell r="U306">
            <v>0</v>
          </cell>
          <cell r="V306">
            <v>0</v>
          </cell>
          <cell r="W306">
            <v>0</v>
          </cell>
          <cell r="X306">
            <v>3520331.98596778</v>
          </cell>
          <cell r="Y306">
            <v>0</v>
          </cell>
          <cell r="AA306">
            <v>3520331.98596778</v>
          </cell>
          <cell r="AB306">
            <v>0</v>
          </cell>
          <cell r="AD306">
            <v>465260</v>
          </cell>
          <cell r="AF306">
            <v>0</v>
          </cell>
          <cell r="AG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</row>
        <row r="307">
          <cell r="A307" t="str">
            <v>Lyons</v>
          </cell>
          <cell r="B307">
            <v>785</v>
          </cell>
          <cell r="C307" t="str">
            <v>Indiana Branch</v>
          </cell>
          <cell r="D307">
            <v>176567</v>
          </cell>
          <cell r="E307">
            <v>156963</v>
          </cell>
          <cell r="F307">
            <v>-19604</v>
          </cell>
          <cell r="G307">
            <v>842799</v>
          </cell>
          <cell r="H307">
            <v>919645</v>
          </cell>
          <cell r="I307">
            <v>76846</v>
          </cell>
          <cell r="J307">
            <v>2388272</v>
          </cell>
          <cell r="K307" t="str">
            <v>Ra</v>
          </cell>
          <cell r="L307">
            <v>1685598</v>
          </cell>
          <cell r="M307">
            <v>1769877.9000000001</v>
          </cell>
          <cell r="N307">
            <v>904261.07874999999</v>
          </cell>
          <cell r="O307">
            <v>865616.82125000015</v>
          </cell>
          <cell r="P307">
            <v>1685598</v>
          </cell>
          <cell r="Q307" t="str">
            <v>YTD Annual</v>
          </cell>
          <cell r="R307" t="str">
            <v>+5%</v>
          </cell>
          <cell r="T307" t="str">
            <v>s</v>
          </cell>
          <cell r="U307">
            <v>0</v>
          </cell>
          <cell r="V307">
            <v>0</v>
          </cell>
          <cell r="W307">
            <v>0</v>
          </cell>
          <cell r="X307">
            <v>904261.07874999999</v>
          </cell>
          <cell r="Y307">
            <v>0</v>
          </cell>
          <cell r="AA307">
            <v>904261.07874999999</v>
          </cell>
          <cell r="AB307">
            <v>0</v>
          </cell>
          <cell r="AD307">
            <v>287029</v>
          </cell>
          <cell r="AF307">
            <v>0</v>
          </cell>
          <cell r="AG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</row>
        <row r="308">
          <cell r="A308" t="str">
            <v>Lyons</v>
          </cell>
          <cell r="B308">
            <v>786</v>
          </cell>
          <cell r="C308" t="str">
            <v>Indiana Operations</v>
          </cell>
          <cell r="G308">
            <v>142068</v>
          </cell>
          <cell r="K308" t="str">
            <v>Ra</v>
          </cell>
          <cell r="L308">
            <v>284136</v>
          </cell>
          <cell r="M308">
            <v>298342.8</v>
          </cell>
          <cell r="N308">
            <v>925619.73104047601</v>
          </cell>
          <cell r="O308">
            <v>-627276.93104047608</v>
          </cell>
          <cell r="P308">
            <v>284136</v>
          </cell>
          <cell r="Q308" t="str">
            <v>YTD Annual</v>
          </cell>
          <cell r="R308" t="str">
            <v>+5%</v>
          </cell>
          <cell r="T308" t="str">
            <v>s</v>
          </cell>
          <cell r="U308">
            <v>0</v>
          </cell>
          <cell r="V308">
            <v>0</v>
          </cell>
          <cell r="W308">
            <v>0</v>
          </cell>
          <cell r="X308">
            <v>925619.73104047601</v>
          </cell>
          <cell r="Y308">
            <v>0</v>
          </cell>
          <cell r="AA308">
            <v>925619.73104047601</v>
          </cell>
          <cell r="AB308">
            <v>0</v>
          </cell>
          <cell r="AD308">
            <v>0</v>
          </cell>
          <cell r="AF308">
            <v>0</v>
          </cell>
          <cell r="AG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</row>
        <row r="309">
          <cell r="A309" t="str">
            <v>Lyons</v>
          </cell>
          <cell r="B309">
            <v>935</v>
          </cell>
          <cell r="C309" t="str">
            <v>OsteoSolutions Agency</v>
          </cell>
          <cell r="D309">
            <v>123170</v>
          </cell>
          <cell r="E309">
            <v>88822</v>
          </cell>
          <cell r="F309">
            <v>-34348</v>
          </cell>
          <cell r="G309">
            <v>250</v>
          </cell>
          <cell r="H309">
            <v>477384</v>
          </cell>
          <cell r="I309">
            <v>477134</v>
          </cell>
          <cell r="J309">
            <v>1582834</v>
          </cell>
          <cell r="K309" t="str">
            <v>Ra</v>
          </cell>
          <cell r="L309">
            <v>500</v>
          </cell>
          <cell r="M309">
            <v>525</v>
          </cell>
          <cell r="N309">
            <v>0</v>
          </cell>
          <cell r="O309">
            <v>525</v>
          </cell>
          <cell r="P309">
            <v>500</v>
          </cell>
          <cell r="Q309" t="str">
            <v>YTD Annual</v>
          </cell>
          <cell r="R309" t="str">
            <v>+5%</v>
          </cell>
          <cell r="T309" t="str">
            <v>s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F309">
            <v>0</v>
          </cell>
          <cell r="AG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</row>
        <row r="310">
          <cell r="A310" t="str">
            <v>Lyons</v>
          </cell>
          <cell r="B310">
            <v>937</v>
          </cell>
          <cell r="C310" t="str">
            <v>Osteosolutions LTD</v>
          </cell>
          <cell r="G310">
            <v>3300</v>
          </cell>
          <cell r="K310" t="str">
            <v>Ra</v>
          </cell>
          <cell r="L310">
            <v>6600</v>
          </cell>
          <cell r="M310">
            <v>6930</v>
          </cell>
          <cell r="N310">
            <v>1410287.87555556</v>
          </cell>
          <cell r="O310">
            <v>-1403357.87555556</v>
          </cell>
          <cell r="P310">
            <v>6600</v>
          </cell>
          <cell r="Q310" t="str">
            <v>YTD Annual</v>
          </cell>
          <cell r="R310" t="str">
            <v>+5%</v>
          </cell>
          <cell r="T310" t="str">
            <v>s</v>
          </cell>
          <cell r="U310">
            <v>0</v>
          </cell>
          <cell r="V310">
            <v>0</v>
          </cell>
          <cell r="W310">
            <v>0</v>
          </cell>
          <cell r="X310">
            <v>1410287.87555556</v>
          </cell>
          <cell r="Y310">
            <v>0</v>
          </cell>
          <cell r="AA310">
            <v>1410287.87555556</v>
          </cell>
          <cell r="AB310">
            <v>0</v>
          </cell>
          <cell r="AD310">
            <v>764087</v>
          </cell>
          <cell r="AF310">
            <v>0</v>
          </cell>
          <cell r="AG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</row>
        <row r="311">
          <cell r="A311" t="str">
            <v>Lyons</v>
          </cell>
          <cell r="B311">
            <v>940</v>
          </cell>
          <cell r="C311" t="str">
            <v>Team Agency</v>
          </cell>
          <cell r="D311">
            <v>54537</v>
          </cell>
          <cell r="E311">
            <v>34288</v>
          </cell>
          <cell r="F311">
            <v>-20249</v>
          </cell>
          <cell r="G311">
            <v>1</v>
          </cell>
          <cell r="H311">
            <v>194179</v>
          </cell>
          <cell r="I311">
            <v>194178</v>
          </cell>
          <cell r="J311">
            <v>863564</v>
          </cell>
          <cell r="K311" t="str">
            <v>Ra</v>
          </cell>
          <cell r="L311">
            <v>2</v>
          </cell>
          <cell r="M311">
            <v>2.1</v>
          </cell>
          <cell r="N311">
            <v>919248.03888888902</v>
          </cell>
          <cell r="O311">
            <v>-919245.93888888904</v>
          </cell>
          <cell r="P311">
            <v>2</v>
          </cell>
          <cell r="Q311" t="str">
            <v>YTD Annual</v>
          </cell>
          <cell r="R311" t="str">
            <v>+5%</v>
          </cell>
          <cell r="T311" t="str">
            <v>s</v>
          </cell>
          <cell r="U311">
            <v>0</v>
          </cell>
          <cell r="V311">
            <v>0</v>
          </cell>
          <cell r="W311">
            <v>0</v>
          </cell>
          <cell r="X311">
            <v>919248.03888888902</v>
          </cell>
          <cell r="Y311">
            <v>0</v>
          </cell>
          <cell r="AA311">
            <v>919248.03888888902</v>
          </cell>
          <cell r="AB311">
            <v>0</v>
          </cell>
          <cell r="AD311">
            <v>398080</v>
          </cell>
          <cell r="AF311">
            <v>0</v>
          </cell>
          <cell r="AG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</row>
        <row r="312">
          <cell r="A312" t="str">
            <v>Lyons</v>
          </cell>
          <cell r="B312">
            <v>982</v>
          </cell>
          <cell r="C312" t="str">
            <v>Surgical Resources</v>
          </cell>
          <cell r="G312">
            <v>437</v>
          </cell>
          <cell r="K312" t="str">
            <v>Ra</v>
          </cell>
          <cell r="L312">
            <v>874</v>
          </cell>
          <cell r="M312">
            <v>917.7</v>
          </cell>
          <cell r="N312">
            <v>672523.648888889</v>
          </cell>
          <cell r="O312">
            <v>-671605.94888888905</v>
          </cell>
          <cell r="P312">
            <v>874</v>
          </cell>
          <cell r="Q312" t="str">
            <v>YTD Annual</v>
          </cell>
          <cell r="R312" t="str">
            <v>+5%</v>
          </cell>
          <cell r="T312" t="str">
            <v>s</v>
          </cell>
          <cell r="U312">
            <v>0</v>
          </cell>
          <cell r="V312">
            <v>0</v>
          </cell>
          <cell r="W312">
            <v>0</v>
          </cell>
          <cell r="X312">
            <v>672523.648888889</v>
          </cell>
          <cell r="Y312">
            <v>0</v>
          </cell>
          <cell r="AA312">
            <v>672523.648888889</v>
          </cell>
          <cell r="AB312">
            <v>0</v>
          </cell>
          <cell r="AD312">
            <v>240009</v>
          </cell>
          <cell r="AF312">
            <v>0</v>
          </cell>
          <cell r="AG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</row>
        <row r="313">
          <cell r="A313" t="str">
            <v>Lyons</v>
          </cell>
          <cell r="B313" t="str">
            <v>Amort.</v>
          </cell>
          <cell r="C313" t="str">
            <v>Instrument Amortization</v>
          </cell>
          <cell r="G313">
            <v>2154465</v>
          </cell>
          <cell r="K313" t="str">
            <v>Ra</v>
          </cell>
          <cell r="L313">
            <v>4308930</v>
          </cell>
          <cell r="M313">
            <v>4912180.1999999993</v>
          </cell>
          <cell r="N313">
            <v>0</v>
          </cell>
          <cell r="O313">
            <v>4912180.1999999993</v>
          </cell>
          <cell r="P313">
            <v>4308930</v>
          </cell>
          <cell r="Q313" t="str">
            <v>YTD Annual</v>
          </cell>
          <cell r="R313" t="str">
            <v>+14%</v>
          </cell>
          <cell r="T313" t="str">
            <v>s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F313">
            <v>0</v>
          </cell>
          <cell r="AG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</row>
        <row r="314">
          <cell r="A314" t="str">
            <v>Lyons</v>
          </cell>
          <cell r="B314" t="str">
            <v>Lyon-Com</v>
          </cell>
          <cell r="C314" t="str">
            <v>Lyons-Commission</v>
          </cell>
          <cell r="D314">
            <v>2224021</v>
          </cell>
          <cell r="E314">
            <v>1925795</v>
          </cell>
          <cell r="F314">
            <v>-298226</v>
          </cell>
          <cell r="G314">
            <v>14761379</v>
          </cell>
          <cell r="H314">
            <v>11391660</v>
          </cell>
          <cell r="I314">
            <v>-3369719</v>
          </cell>
          <cell r="J314">
            <v>29255861</v>
          </cell>
          <cell r="K314" t="str">
            <v>Ra</v>
          </cell>
          <cell r="L314">
            <v>29522758</v>
          </cell>
          <cell r="M314">
            <v>35722537.18</v>
          </cell>
          <cell r="N314">
            <v>0</v>
          </cell>
          <cell r="O314">
            <v>35722537.18</v>
          </cell>
          <cell r="P314">
            <v>29522758</v>
          </cell>
          <cell r="Q314" t="str">
            <v>YTD Annual</v>
          </cell>
          <cell r="R314" t="str">
            <v>+21%</v>
          </cell>
          <cell r="T314" t="str">
            <v>s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F314">
            <v>0</v>
          </cell>
          <cell r="AG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</row>
        <row r="315">
          <cell r="A315" t="str">
            <v>Lyons Total</v>
          </cell>
          <cell r="D315">
            <v>2840461</v>
          </cell>
          <cell r="E315">
            <v>2542389</v>
          </cell>
          <cell r="F315">
            <v>-298072</v>
          </cell>
          <cell r="G315">
            <v>19763599</v>
          </cell>
          <cell r="H315">
            <v>14949114</v>
          </cell>
          <cell r="I315">
            <v>-2345734</v>
          </cell>
          <cell r="J315">
            <v>39532660</v>
          </cell>
          <cell r="L315">
            <v>39527198</v>
          </cell>
          <cell r="M315">
            <v>46615002.879999995</v>
          </cell>
          <cell r="N315">
            <v>8547726.4851392135</v>
          </cell>
          <cell r="O315">
            <v>38067276.394860789</v>
          </cell>
          <cell r="U315">
            <v>0</v>
          </cell>
          <cell r="V315">
            <v>0</v>
          </cell>
          <cell r="W315">
            <v>0</v>
          </cell>
          <cell r="X315">
            <v>8547726.4851392135</v>
          </cell>
          <cell r="Y315">
            <v>0</v>
          </cell>
          <cell r="AA315">
            <v>8547726.4851392135</v>
          </cell>
          <cell r="AB315">
            <v>0</v>
          </cell>
          <cell r="AD315">
            <v>2154465</v>
          </cell>
          <cell r="AF315">
            <v>0</v>
          </cell>
          <cell r="AG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</row>
        <row r="316">
          <cell r="A316" t="str">
            <v>Middleton</v>
          </cell>
          <cell r="B316">
            <v>522</v>
          </cell>
          <cell r="C316" t="str">
            <v>Southwest Area</v>
          </cell>
          <cell r="D316">
            <v>37581</v>
          </cell>
          <cell r="E316">
            <v>15939</v>
          </cell>
          <cell r="F316">
            <v>-21642</v>
          </cell>
          <cell r="G316">
            <v>164112</v>
          </cell>
          <cell r="H316">
            <v>94498</v>
          </cell>
          <cell r="I316">
            <v>-69614</v>
          </cell>
          <cell r="J316">
            <v>235541</v>
          </cell>
          <cell r="K316" t="str">
            <v>Ra</v>
          </cell>
          <cell r="L316">
            <v>328224</v>
          </cell>
          <cell r="M316">
            <v>344635.2</v>
          </cell>
          <cell r="N316">
            <v>500609.09666666703</v>
          </cell>
          <cell r="O316">
            <v>-155973.89666666702</v>
          </cell>
          <cell r="P316">
            <v>328224</v>
          </cell>
          <cell r="Q316" t="str">
            <v>YTD Annual</v>
          </cell>
          <cell r="R316" t="str">
            <v>+5%</v>
          </cell>
          <cell r="T316" t="str">
            <v>s</v>
          </cell>
          <cell r="U316">
            <v>0</v>
          </cell>
          <cell r="V316">
            <v>0</v>
          </cell>
          <cell r="W316">
            <v>0</v>
          </cell>
          <cell r="X316">
            <v>500609.09666666703</v>
          </cell>
          <cell r="Y316">
            <v>0</v>
          </cell>
          <cell r="AA316">
            <v>500609.09666666703</v>
          </cell>
          <cell r="AB316">
            <v>0</v>
          </cell>
          <cell r="AD316">
            <v>0</v>
          </cell>
          <cell r="AF316">
            <v>0</v>
          </cell>
          <cell r="AG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</row>
        <row r="317">
          <cell r="A317" t="str">
            <v>Middleton</v>
          </cell>
          <cell r="B317">
            <v>700</v>
          </cell>
          <cell r="C317" t="str">
            <v>South Texas Branch</v>
          </cell>
          <cell r="D317">
            <v>218515</v>
          </cell>
          <cell r="E317">
            <v>189475</v>
          </cell>
          <cell r="F317">
            <v>-29040</v>
          </cell>
          <cell r="G317">
            <v>2264907</v>
          </cell>
          <cell r="H317">
            <v>1112427</v>
          </cell>
          <cell r="I317">
            <v>-1152480</v>
          </cell>
          <cell r="J317">
            <v>3763922</v>
          </cell>
          <cell r="K317" t="str">
            <v>Ra</v>
          </cell>
          <cell r="L317">
            <v>4529814</v>
          </cell>
          <cell r="M317">
            <v>4756304.7</v>
          </cell>
          <cell r="N317">
            <v>4460784.9499444403</v>
          </cell>
          <cell r="O317">
            <v>295519.75005555991</v>
          </cell>
          <cell r="P317">
            <v>4529814</v>
          </cell>
          <cell r="Q317" t="str">
            <v>YTD Annual</v>
          </cell>
          <cell r="R317" t="str">
            <v>+5%</v>
          </cell>
          <cell r="T317" t="str">
            <v>s</v>
          </cell>
          <cell r="U317">
            <v>0</v>
          </cell>
          <cell r="V317">
            <v>0</v>
          </cell>
          <cell r="W317">
            <v>0</v>
          </cell>
          <cell r="X317">
            <v>4460784.9499444403</v>
          </cell>
          <cell r="Y317">
            <v>0</v>
          </cell>
          <cell r="AA317">
            <v>4460784.9499444403</v>
          </cell>
          <cell r="AB317">
            <v>0</v>
          </cell>
          <cell r="AD317">
            <v>444691</v>
          </cell>
          <cell r="AF317">
            <v>0</v>
          </cell>
          <cell r="AG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</row>
        <row r="318">
          <cell r="A318" t="str">
            <v>Middleton</v>
          </cell>
          <cell r="B318">
            <v>710</v>
          </cell>
          <cell r="C318" t="str">
            <v>Lousiana Branch</v>
          </cell>
          <cell r="D318">
            <v>135524</v>
          </cell>
          <cell r="E318">
            <v>132787</v>
          </cell>
          <cell r="F318">
            <v>-2737</v>
          </cell>
          <cell r="G318">
            <v>635088</v>
          </cell>
          <cell r="H318">
            <v>747281</v>
          </cell>
          <cell r="I318">
            <v>112193</v>
          </cell>
          <cell r="J318">
            <v>1824776</v>
          </cell>
          <cell r="K318" t="str">
            <v>Ra</v>
          </cell>
          <cell r="L318">
            <v>1270176</v>
          </cell>
          <cell r="M318">
            <v>1333684.8</v>
          </cell>
          <cell r="N318">
            <v>1406244.4715873001</v>
          </cell>
          <cell r="O318">
            <v>-72559.671587300021</v>
          </cell>
          <cell r="P318">
            <v>1270176</v>
          </cell>
          <cell r="Q318" t="str">
            <v>YTD Annual</v>
          </cell>
          <cell r="R318" t="str">
            <v>+5%</v>
          </cell>
          <cell r="T318" t="str">
            <v>s</v>
          </cell>
          <cell r="U318">
            <v>0</v>
          </cell>
          <cell r="V318">
            <v>0</v>
          </cell>
          <cell r="W318">
            <v>0</v>
          </cell>
          <cell r="X318">
            <v>1406244.4715873001</v>
          </cell>
          <cell r="Y318">
            <v>0</v>
          </cell>
          <cell r="AA318">
            <v>1406244.4715873001</v>
          </cell>
          <cell r="AB318">
            <v>0</v>
          </cell>
          <cell r="AD318">
            <v>306264</v>
          </cell>
          <cell r="AF318">
            <v>0</v>
          </cell>
          <cell r="AG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</row>
        <row r="319">
          <cell r="A319" t="str">
            <v>Middleton</v>
          </cell>
          <cell r="B319">
            <v>712</v>
          </cell>
          <cell r="C319" t="str">
            <v>Oklahoma Branch</v>
          </cell>
          <cell r="D319">
            <v>128122</v>
          </cell>
          <cell r="E319">
            <v>111903</v>
          </cell>
          <cell r="F319">
            <v>-16219</v>
          </cell>
          <cell r="G319">
            <v>724323</v>
          </cell>
          <cell r="H319">
            <v>665459</v>
          </cell>
          <cell r="I319">
            <v>-58864</v>
          </cell>
          <cell r="J319">
            <v>1656339</v>
          </cell>
          <cell r="K319" t="str">
            <v>Ra</v>
          </cell>
          <cell r="L319">
            <v>1448646</v>
          </cell>
          <cell r="M319">
            <v>1521078.3</v>
          </cell>
          <cell r="N319">
            <v>1585096.13172222</v>
          </cell>
          <cell r="O319">
            <v>-64017.83172221994</v>
          </cell>
          <cell r="P319">
            <v>1448646</v>
          </cell>
          <cell r="Q319" t="str">
            <v>YTD Annual</v>
          </cell>
          <cell r="R319" t="str">
            <v>+5%</v>
          </cell>
          <cell r="T319" t="str">
            <v>s</v>
          </cell>
          <cell r="U319">
            <v>0</v>
          </cell>
          <cell r="V319">
            <v>0</v>
          </cell>
          <cell r="W319">
            <v>0</v>
          </cell>
          <cell r="X319">
            <v>1585096.13172222</v>
          </cell>
          <cell r="Y319">
            <v>0</v>
          </cell>
          <cell r="AA319">
            <v>1585096.13172222</v>
          </cell>
          <cell r="AB319">
            <v>0</v>
          </cell>
          <cell r="AD319">
            <v>154277</v>
          </cell>
          <cell r="AF319">
            <v>0</v>
          </cell>
          <cell r="AG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</row>
        <row r="320">
          <cell r="A320" t="str">
            <v>Middleton</v>
          </cell>
          <cell r="B320">
            <v>713</v>
          </cell>
          <cell r="G320">
            <v>173984</v>
          </cell>
          <cell r="K320" t="str">
            <v>Ra</v>
          </cell>
          <cell r="L320">
            <v>347968</v>
          </cell>
          <cell r="M320">
            <v>365366.4</v>
          </cell>
          <cell r="N320">
            <v>1467549.32428175</v>
          </cell>
          <cell r="O320">
            <v>-1102182.9242817499</v>
          </cell>
          <cell r="P320">
            <v>347968</v>
          </cell>
          <cell r="Q320" t="str">
            <v>YTD Annual</v>
          </cell>
          <cell r="R320" t="str">
            <v>+5%</v>
          </cell>
          <cell r="T320" t="str">
            <v>s</v>
          </cell>
          <cell r="U320">
            <v>0</v>
          </cell>
          <cell r="V320">
            <v>0</v>
          </cell>
          <cell r="W320">
            <v>0</v>
          </cell>
          <cell r="X320">
            <v>1467549.32428175</v>
          </cell>
          <cell r="Y320">
            <v>0</v>
          </cell>
          <cell r="AA320">
            <v>1467549.32428175</v>
          </cell>
          <cell r="AB320">
            <v>0</v>
          </cell>
          <cell r="AD320">
            <v>203910</v>
          </cell>
          <cell r="AF320">
            <v>0</v>
          </cell>
          <cell r="AG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</row>
        <row r="321">
          <cell r="A321" t="str">
            <v>Middleton</v>
          </cell>
          <cell r="B321">
            <v>900</v>
          </cell>
          <cell r="C321" t="str">
            <v>North Texas Agency</v>
          </cell>
          <cell r="D321">
            <v>50884</v>
          </cell>
          <cell r="E321">
            <v>28422</v>
          </cell>
          <cell r="F321">
            <v>-22462</v>
          </cell>
          <cell r="G321">
            <v>377</v>
          </cell>
          <cell r="H321">
            <v>148045</v>
          </cell>
          <cell r="I321">
            <v>147668</v>
          </cell>
          <cell r="J321">
            <v>521406</v>
          </cell>
          <cell r="K321" t="str">
            <v>Ra</v>
          </cell>
          <cell r="L321">
            <v>754</v>
          </cell>
          <cell r="M321">
            <v>791.7</v>
          </cell>
          <cell r="N321">
            <v>565990.70333333302</v>
          </cell>
          <cell r="O321">
            <v>-565199.00333333306</v>
          </cell>
          <cell r="P321">
            <v>754</v>
          </cell>
          <cell r="Q321" t="str">
            <v>YTD Annual</v>
          </cell>
          <cell r="R321" t="str">
            <v>+5%</v>
          </cell>
          <cell r="T321" t="str">
            <v>s</v>
          </cell>
          <cell r="U321">
            <v>0</v>
          </cell>
          <cell r="V321">
            <v>0</v>
          </cell>
          <cell r="W321">
            <v>0</v>
          </cell>
          <cell r="X321">
            <v>565990.70333333302</v>
          </cell>
          <cell r="Y321">
            <v>0</v>
          </cell>
          <cell r="AA321">
            <v>565990.70333333302</v>
          </cell>
          <cell r="AB321">
            <v>0</v>
          </cell>
          <cell r="AD321">
            <v>229988</v>
          </cell>
          <cell r="AF321">
            <v>0</v>
          </cell>
          <cell r="AG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</row>
        <row r="322">
          <cell r="A322" t="str">
            <v>Middleton</v>
          </cell>
          <cell r="B322">
            <v>903</v>
          </cell>
          <cell r="C322" t="str">
            <v>Southwest Agency - NM</v>
          </cell>
          <cell r="D322">
            <v>41954</v>
          </cell>
          <cell r="E322">
            <v>26904</v>
          </cell>
          <cell r="F322">
            <v>-15050</v>
          </cell>
          <cell r="G322">
            <v>7632</v>
          </cell>
          <cell r="H322">
            <v>146514</v>
          </cell>
          <cell r="I322">
            <v>138882</v>
          </cell>
          <cell r="J322">
            <v>521348</v>
          </cell>
          <cell r="K322" t="str">
            <v>Ra</v>
          </cell>
          <cell r="L322">
            <v>15264</v>
          </cell>
          <cell r="M322">
            <v>16027.2</v>
          </cell>
          <cell r="N322">
            <v>584812.65333333297</v>
          </cell>
          <cell r="O322">
            <v>-568785.45333333302</v>
          </cell>
          <cell r="P322">
            <v>15264</v>
          </cell>
          <cell r="Q322" t="str">
            <v>YTD Annual</v>
          </cell>
          <cell r="R322" t="str">
            <v>+5%</v>
          </cell>
          <cell r="T322" t="str">
            <v>s</v>
          </cell>
          <cell r="U322">
            <v>0</v>
          </cell>
          <cell r="V322">
            <v>0</v>
          </cell>
          <cell r="W322">
            <v>0</v>
          </cell>
          <cell r="X322">
            <v>584812.65333333297</v>
          </cell>
          <cell r="Y322">
            <v>0</v>
          </cell>
          <cell r="AA322">
            <v>584812.65333333297</v>
          </cell>
          <cell r="AB322">
            <v>0</v>
          </cell>
          <cell r="AD322">
            <v>269172</v>
          </cell>
          <cell r="AF322">
            <v>0</v>
          </cell>
          <cell r="AG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</row>
        <row r="323">
          <cell r="A323" t="str">
            <v>Middleton</v>
          </cell>
          <cell r="B323">
            <v>905</v>
          </cell>
          <cell r="C323" t="str">
            <v>Midwest Agency - KS</v>
          </cell>
          <cell r="D323">
            <v>32024</v>
          </cell>
          <cell r="E323">
            <v>18287</v>
          </cell>
          <cell r="F323">
            <v>-13737</v>
          </cell>
          <cell r="G323">
            <v>107366</v>
          </cell>
          <cell r="H323">
            <v>104863</v>
          </cell>
          <cell r="I323">
            <v>-2503</v>
          </cell>
          <cell r="J323">
            <v>361550</v>
          </cell>
          <cell r="K323" t="str">
            <v>Ra</v>
          </cell>
          <cell r="L323">
            <v>214732</v>
          </cell>
          <cell r="M323">
            <v>225468.6</v>
          </cell>
          <cell r="N323">
            <v>0</v>
          </cell>
          <cell r="O323">
            <v>225468.6</v>
          </cell>
          <cell r="P323">
            <v>214732</v>
          </cell>
          <cell r="Q323" t="str">
            <v>YTD Annual</v>
          </cell>
          <cell r="R323" t="str">
            <v>+5%</v>
          </cell>
          <cell r="T323" t="str">
            <v>s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F323">
            <v>0</v>
          </cell>
          <cell r="AG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</row>
        <row r="324">
          <cell r="A324" t="str">
            <v>Middleton</v>
          </cell>
          <cell r="B324" t="str">
            <v>Amort.</v>
          </cell>
          <cell r="C324" t="str">
            <v>Instrument Amortization</v>
          </cell>
          <cell r="F324">
            <v>0</v>
          </cell>
          <cell r="G324">
            <v>1608302</v>
          </cell>
          <cell r="J324">
            <v>361550</v>
          </cell>
          <cell r="K324" t="str">
            <v>Ra</v>
          </cell>
          <cell r="L324">
            <v>3216604</v>
          </cell>
          <cell r="M324">
            <v>3666928.5599999996</v>
          </cell>
          <cell r="N324">
            <v>0</v>
          </cell>
          <cell r="O324">
            <v>3666928.5599999996</v>
          </cell>
          <cell r="P324">
            <v>3216604</v>
          </cell>
          <cell r="Q324" t="str">
            <v>YTD Annual</v>
          </cell>
          <cell r="R324" t="str">
            <v>+14%</v>
          </cell>
          <cell r="T324" t="str">
            <v>s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F324">
            <v>0</v>
          </cell>
          <cell r="AG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</row>
        <row r="325">
          <cell r="A325" t="str">
            <v>Middleton</v>
          </cell>
          <cell r="B325" t="str">
            <v>Midd-Com</v>
          </cell>
          <cell r="C325" t="str">
            <v>Middleton-Commission</v>
          </cell>
          <cell r="D325">
            <v>1607458</v>
          </cell>
          <cell r="E325">
            <v>1495195</v>
          </cell>
          <cell r="F325">
            <v>-112263</v>
          </cell>
          <cell r="G325">
            <v>9735102</v>
          </cell>
          <cell r="H325">
            <v>8744163</v>
          </cell>
          <cell r="I325">
            <v>-990939</v>
          </cell>
          <cell r="J325">
            <v>23446445</v>
          </cell>
          <cell r="K325" t="str">
            <v>Ra</v>
          </cell>
          <cell r="L325">
            <v>19470204</v>
          </cell>
          <cell r="M325">
            <v>23558946.84</v>
          </cell>
          <cell r="N325">
            <v>0</v>
          </cell>
          <cell r="O325">
            <v>23558946.84</v>
          </cell>
          <cell r="P325">
            <v>19470204</v>
          </cell>
          <cell r="Q325" t="str">
            <v>YTD Annual</v>
          </cell>
          <cell r="R325" t="str">
            <v>+21%</v>
          </cell>
          <cell r="T325" t="str">
            <v>s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F325">
            <v>0</v>
          </cell>
          <cell r="AG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</row>
        <row r="326">
          <cell r="A326" t="str">
            <v>Middleton Total</v>
          </cell>
          <cell r="D326">
            <v>2252062</v>
          </cell>
          <cell r="E326">
            <v>2018912</v>
          </cell>
          <cell r="F326">
            <v>-233150</v>
          </cell>
          <cell r="G326">
            <v>15421193</v>
          </cell>
          <cell r="H326">
            <v>11763250</v>
          </cell>
          <cell r="I326">
            <v>-1875657</v>
          </cell>
          <cell r="J326">
            <v>32692877</v>
          </cell>
          <cell r="L326">
            <v>30842386</v>
          </cell>
          <cell r="M326">
            <v>35789232.299999997</v>
          </cell>
          <cell r="N326">
            <v>10571087.330869043</v>
          </cell>
          <cell r="O326">
            <v>25218144.969130956</v>
          </cell>
          <cell r="U326">
            <v>0</v>
          </cell>
          <cell r="V326">
            <v>0</v>
          </cell>
          <cell r="W326">
            <v>0</v>
          </cell>
          <cell r="X326">
            <v>10571087.330869043</v>
          </cell>
          <cell r="Y326">
            <v>0</v>
          </cell>
          <cell r="AA326">
            <v>10571087.330869043</v>
          </cell>
          <cell r="AB326">
            <v>0</v>
          </cell>
          <cell r="AD326">
            <v>1608302</v>
          </cell>
          <cell r="AF326">
            <v>0</v>
          </cell>
          <cell r="AG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</row>
        <row r="327">
          <cell r="A327" t="str">
            <v>Petlak</v>
          </cell>
          <cell r="B327">
            <v>550</v>
          </cell>
          <cell r="C327" t="str">
            <v>Corporate Accounts</v>
          </cell>
          <cell r="D327">
            <v>138958</v>
          </cell>
          <cell r="E327">
            <v>307661</v>
          </cell>
          <cell r="F327">
            <v>168703</v>
          </cell>
          <cell r="G327">
            <v>1610007</v>
          </cell>
          <cell r="H327">
            <v>1845966</v>
          </cell>
          <cell r="I327">
            <v>235959</v>
          </cell>
          <cell r="J327">
            <v>3093306</v>
          </cell>
          <cell r="K327" t="str">
            <v>Ra</v>
          </cell>
          <cell r="L327">
            <v>3220014</v>
          </cell>
          <cell r="M327">
            <v>3381014.7</v>
          </cell>
          <cell r="N327">
            <v>5288429.9837499997</v>
          </cell>
          <cell r="O327">
            <v>-1907415.2837499995</v>
          </cell>
          <cell r="P327">
            <v>3220014</v>
          </cell>
          <cell r="Q327" t="str">
            <v>YTD Annual</v>
          </cell>
          <cell r="R327" t="str">
            <v>+5%</v>
          </cell>
          <cell r="T327" t="str">
            <v>s</v>
          </cell>
          <cell r="U327">
            <v>0</v>
          </cell>
          <cell r="V327">
            <v>0</v>
          </cell>
          <cell r="W327">
            <v>0</v>
          </cell>
          <cell r="X327">
            <v>5288429.9837499997</v>
          </cell>
          <cell r="Y327">
            <v>0</v>
          </cell>
          <cell r="AA327">
            <v>5288429.9837499997</v>
          </cell>
          <cell r="AB327">
            <v>0</v>
          </cell>
          <cell r="AD327">
            <v>0</v>
          </cell>
          <cell r="AF327">
            <v>0</v>
          </cell>
          <cell r="AG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</row>
        <row r="328">
          <cell r="A328" t="str">
            <v>Petlak Total</v>
          </cell>
          <cell r="D328">
            <v>138958</v>
          </cell>
          <cell r="E328">
            <v>307661</v>
          </cell>
          <cell r="F328">
            <v>168703</v>
          </cell>
          <cell r="G328">
            <v>1610007</v>
          </cell>
          <cell r="H328">
            <v>1845966</v>
          </cell>
          <cell r="I328">
            <v>235959</v>
          </cell>
          <cell r="J328">
            <v>3093306</v>
          </cell>
          <cell r="L328">
            <v>3220014</v>
          </cell>
          <cell r="M328">
            <v>3381014.7</v>
          </cell>
          <cell r="N328">
            <v>5288429.9837499997</v>
          </cell>
          <cell r="O328">
            <v>-1907415.2837499995</v>
          </cell>
          <cell r="U328">
            <v>0</v>
          </cell>
          <cell r="V328">
            <v>0</v>
          </cell>
          <cell r="W328">
            <v>0</v>
          </cell>
          <cell r="X328">
            <v>5288429.9837499997</v>
          </cell>
          <cell r="Y328">
            <v>0</v>
          </cell>
          <cell r="AA328">
            <v>5288429.9837499997</v>
          </cell>
          <cell r="AB328">
            <v>0</v>
          </cell>
          <cell r="AD328">
            <v>0</v>
          </cell>
          <cell r="AF328">
            <v>0</v>
          </cell>
          <cell r="AG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</row>
        <row r="329">
          <cell r="A329" t="str">
            <v>Rainey</v>
          </cell>
          <cell r="B329">
            <v>510</v>
          </cell>
          <cell r="C329" t="str">
            <v>Field Selling</v>
          </cell>
          <cell r="D329">
            <v>393269</v>
          </cell>
          <cell r="E329">
            <v>537861</v>
          </cell>
          <cell r="F329">
            <v>144592</v>
          </cell>
          <cell r="G329">
            <v>3049163</v>
          </cell>
          <cell r="H329">
            <v>3230827</v>
          </cell>
          <cell r="I329">
            <v>181664</v>
          </cell>
          <cell r="J329">
            <v>5158940</v>
          </cell>
          <cell r="K329" t="str">
            <v>Ra</v>
          </cell>
          <cell r="L329">
            <v>6098326</v>
          </cell>
          <cell r="M329">
            <v>6403242.2999999998</v>
          </cell>
          <cell r="N329">
            <v>4580976.3765793703</v>
          </cell>
          <cell r="O329">
            <v>1822265.9234206295</v>
          </cell>
          <cell r="P329">
            <v>6098326</v>
          </cell>
          <cell r="Q329" t="str">
            <v>YTD Annual</v>
          </cell>
          <cell r="R329" t="str">
            <v>+5%</v>
          </cell>
          <cell r="T329" t="str">
            <v>s</v>
          </cell>
          <cell r="U329">
            <v>0</v>
          </cell>
          <cell r="V329">
            <v>0</v>
          </cell>
          <cell r="W329">
            <v>0</v>
          </cell>
          <cell r="X329">
            <v>4580976.3765793703</v>
          </cell>
          <cell r="Y329">
            <v>0</v>
          </cell>
          <cell r="AA329">
            <v>4580976.3765793703</v>
          </cell>
          <cell r="AB329">
            <v>0</v>
          </cell>
          <cell r="AD329">
            <v>0</v>
          </cell>
          <cell r="AF329">
            <v>0</v>
          </cell>
          <cell r="AG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</row>
        <row r="330">
          <cell r="A330" t="str">
            <v>Rainey</v>
          </cell>
          <cell r="B330">
            <v>555</v>
          </cell>
          <cell r="C330" t="str">
            <v>Government Accounts</v>
          </cell>
          <cell r="D330">
            <v>77420</v>
          </cell>
          <cell r="E330">
            <v>70518</v>
          </cell>
          <cell r="F330">
            <v>-6902</v>
          </cell>
          <cell r="G330">
            <v>530973</v>
          </cell>
          <cell r="H330">
            <v>423930</v>
          </cell>
          <cell r="I330">
            <v>-107043</v>
          </cell>
          <cell r="J330">
            <v>906747</v>
          </cell>
          <cell r="K330" t="str">
            <v>Ra</v>
          </cell>
          <cell r="L330">
            <v>1061946</v>
          </cell>
          <cell r="M330">
            <v>1115043.3</v>
          </cell>
          <cell r="N330">
            <v>1105816.0461200001</v>
          </cell>
          <cell r="O330">
            <v>9227.2538799999747</v>
          </cell>
          <cell r="P330">
            <v>1061946</v>
          </cell>
          <cell r="Q330" t="str">
            <v>YTD Annual</v>
          </cell>
          <cell r="R330" t="str">
            <v>+5%</v>
          </cell>
          <cell r="T330" t="str">
            <v>s</v>
          </cell>
          <cell r="U330">
            <v>0</v>
          </cell>
          <cell r="V330">
            <v>0</v>
          </cell>
          <cell r="W330">
            <v>0</v>
          </cell>
          <cell r="X330">
            <v>1105816.0461200001</v>
          </cell>
          <cell r="Y330">
            <v>0</v>
          </cell>
          <cell r="AA330">
            <v>1105816.0461200001</v>
          </cell>
          <cell r="AB330">
            <v>0</v>
          </cell>
          <cell r="AD330">
            <v>0</v>
          </cell>
          <cell r="AF330">
            <v>0</v>
          </cell>
          <cell r="AG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</row>
        <row r="331">
          <cell r="A331" t="str">
            <v>Rainey</v>
          </cell>
          <cell r="B331">
            <v>590</v>
          </cell>
          <cell r="C331" t="str">
            <v>Corporate Selling</v>
          </cell>
          <cell r="D331">
            <v>180726</v>
          </cell>
          <cell r="E331">
            <v>-310573</v>
          </cell>
          <cell r="F331">
            <v>-491299</v>
          </cell>
          <cell r="G331">
            <v>729803</v>
          </cell>
          <cell r="H331">
            <v>-1853442</v>
          </cell>
          <cell r="I331">
            <v>-2583245</v>
          </cell>
          <cell r="J331">
            <v>1291883</v>
          </cell>
          <cell r="K331" t="str">
            <v>Ra</v>
          </cell>
          <cell r="L331">
            <v>1459606</v>
          </cell>
          <cell r="M331">
            <v>1532586.3</v>
          </cell>
          <cell r="N331">
            <v>228444058.827508</v>
          </cell>
          <cell r="O331">
            <v>-226911472.52750799</v>
          </cell>
          <cell r="P331">
            <v>1459606</v>
          </cell>
          <cell r="Q331" t="str">
            <v>YTD Annual</v>
          </cell>
          <cell r="R331" t="str">
            <v>+5%</v>
          </cell>
          <cell r="T331" t="str">
            <v>s</v>
          </cell>
          <cell r="U331">
            <v>0</v>
          </cell>
          <cell r="V331">
            <v>0</v>
          </cell>
          <cell r="W331">
            <v>0</v>
          </cell>
          <cell r="X331">
            <v>228444058.827508</v>
          </cell>
          <cell r="Y331">
            <v>0</v>
          </cell>
          <cell r="AA331">
            <v>228444058.827508</v>
          </cell>
          <cell r="AB331">
            <v>0</v>
          </cell>
          <cell r="AD331">
            <v>0</v>
          </cell>
          <cell r="AF331">
            <v>0</v>
          </cell>
          <cell r="AG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</row>
        <row r="332">
          <cell r="A332" t="str">
            <v>Rainey</v>
          </cell>
          <cell r="B332">
            <v>890</v>
          </cell>
          <cell r="C332" t="str">
            <v>Corporate</v>
          </cell>
          <cell r="D332">
            <v>37892</v>
          </cell>
          <cell r="E332">
            <v>385166</v>
          </cell>
          <cell r="F332">
            <v>347274</v>
          </cell>
          <cell r="G332">
            <v>-64582</v>
          </cell>
          <cell r="H332">
            <v>4748897</v>
          </cell>
          <cell r="I332">
            <v>4813479</v>
          </cell>
          <cell r="J332">
            <v>-859049</v>
          </cell>
          <cell r="K332" t="str">
            <v>Ra</v>
          </cell>
          <cell r="L332">
            <v>-129164</v>
          </cell>
          <cell r="M332">
            <v>-135622.20000000001</v>
          </cell>
          <cell r="N332">
            <v>731701.08</v>
          </cell>
          <cell r="O332">
            <v>-867323.28</v>
          </cell>
          <cell r="P332">
            <v>-129164</v>
          </cell>
          <cell r="Q332" t="str">
            <v>YTD Annual</v>
          </cell>
          <cell r="R332" t="str">
            <v>+5%</v>
          </cell>
          <cell r="T332" t="str">
            <v>s</v>
          </cell>
          <cell r="U332">
            <v>0</v>
          </cell>
          <cell r="V332">
            <v>0</v>
          </cell>
          <cell r="W332">
            <v>0</v>
          </cell>
          <cell r="X332">
            <v>731701.08</v>
          </cell>
          <cell r="Y332">
            <v>0</v>
          </cell>
          <cell r="AA332">
            <v>731701.08</v>
          </cell>
          <cell r="AB332">
            <v>0</v>
          </cell>
          <cell r="AD332">
            <v>-130474</v>
          </cell>
          <cell r="AF332">
            <v>0</v>
          </cell>
          <cell r="AG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</row>
        <row r="333">
          <cell r="A333" t="str">
            <v>Rainey</v>
          </cell>
          <cell r="B333" t="str">
            <v>Rain-Com</v>
          </cell>
          <cell r="C333" t="str">
            <v>Rainey-Commission</v>
          </cell>
          <cell r="D333">
            <v>1223031</v>
          </cell>
          <cell r="E333">
            <v>924363</v>
          </cell>
          <cell r="F333">
            <v>-298668</v>
          </cell>
          <cell r="G333">
            <v>13704996</v>
          </cell>
          <cell r="H333">
            <v>5501872</v>
          </cell>
          <cell r="I333">
            <v>-8203124</v>
          </cell>
          <cell r="J333">
            <v>-4233771</v>
          </cell>
          <cell r="K333" t="str">
            <v>Ra</v>
          </cell>
          <cell r="L333">
            <v>27409992</v>
          </cell>
          <cell r="M333">
            <v>33166090.32</v>
          </cell>
          <cell r="N333">
            <v>0</v>
          </cell>
          <cell r="O333">
            <v>33166090.32</v>
          </cell>
          <cell r="P333">
            <v>27409992</v>
          </cell>
          <cell r="Q333" t="str">
            <v>YTD Annual</v>
          </cell>
          <cell r="R333" t="str">
            <v>+21%</v>
          </cell>
          <cell r="T333" t="str">
            <v>s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F333">
            <v>0</v>
          </cell>
          <cell r="AG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</row>
        <row r="334">
          <cell r="A334" t="str">
            <v>Rainey</v>
          </cell>
          <cell r="B334" t="str">
            <v>Amort.</v>
          </cell>
          <cell r="C334" t="str">
            <v>Instrument Amortization</v>
          </cell>
          <cell r="F334">
            <v>0</v>
          </cell>
          <cell r="G334">
            <v>-130474</v>
          </cell>
          <cell r="J334">
            <v>-859049</v>
          </cell>
          <cell r="K334" t="str">
            <v>Ra</v>
          </cell>
          <cell r="L334">
            <v>-260948</v>
          </cell>
          <cell r="M334">
            <v>-297480.71999999997</v>
          </cell>
          <cell r="N334">
            <v>0</v>
          </cell>
          <cell r="O334">
            <v>-297480.71999999997</v>
          </cell>
          <cell r="P334">
            <v>-260948</v>
          </cell>
          <cell r="Q334" t="str">
            <v>YTD Annual</v>
          </cell>
          <cell r="R334" t="str">
            <v>+14%</v>
          </cell>
          <cell r="T334" t="str">
            <v>s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F334">
            <v>0</v>
          </cell>
          <cell r="AG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</row>
        <row r="335">
          <cell r="A335" t="str">
            <v xml:space="preserve">Rainey </v>
          </cell>
          <cell r="B335">
            <v>565</v>
          </cell>
          <cell r="C335" t="str">
            <v>Sales Development</v>
          </cell>
          <cell r="G335">
            <v>428327</v>
          </cell>
          <cell r="K335" t="str">
            <v>Ra</v>
          </cell>
          <cell r="L335">
            <v>856654</v>
          </cell>
          <cell r="M335">
            <v>916619.78</v>
          </cell>
          <cell r="N335">
            <v>1978591.04236111</v>
          </cell>
          <cell r="O335">
            <v>-1061971.26236111</v>
          </cell>
          <cell r="P335">
            <v>856654</v>
          </cell>
          <cell r="Q335" t="str">
            <v>YTD Annual</v>
          </cell>
          <cell r="R335" t="str">
            <v>+7%</v>
          </cell>
          <cell r="T335" t="str">
            <v>s</v>
          </cell>
          <cell r="U335">
            <v>0</v>
          </cell>
          <cell r="V335">
            <v>0</v>
          </cell>
          <cell r="W335">
            <v>0</v>
          </cell>
          <cell r="X335">
            <v>1978591.04236111</v>
          </cell>
          <cell r="Y335">
            <v>0</v>
          </cell>
          <cell r="AA335">
            <v>1978591.04236111</v>
          </cell>
          <cell r="AB335">
            <v>0</v>
          </cell>
          <cell r="AD335">
            <v>0</v>
          </cell>
          <cell r="AF335">
            <v>0</v>
          </cell>
          <cell r="AG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</row>
        <row r="336">
          <cell r="A336" t="str">
            <v>Rainey Total</v>
          </cell>
          <cell r="D336">
            <v>1912338</v>
          </cell>
          <cell r="E336">
            <v>1607335</v>
          </cell>
          <cell r="F336">
            <v>-305003</v>
          </cell>
          <cell r="G336">
            <v>18248206</v>
          </cell>
          <cell r="H336">
            <v>12052084</v>
          </cell>
          <cell r="I336">
            <v>-5898269</v>
          </cell>
          <cell r="J336">
            <v>1405701</v>
          </cell>
          <cell r="L336">
            <v>36496412</v>
          </cell>
          <cell r="M336">
            <v>42700479.080000006</v>
          </cell>
          <cell r="N336">
            <v>236841143.37256849</v>
          </cell>
          <cell r="O336">
            <v>-194140664.29256848</v>
          </cell>
          <cell r="U336">
            <v>0</v>
          </cell>
          <cell r="V336">
            <v>0</v>
          </cell>
          <cell r="W336">
            <v>0</v>
          </cell>
          <cell r="X336">
            <v>236841143.37256849</v>
          </cell>
          <cell r="Y336">
            <v>0</v>
          </cell>
          <cell r="AA336">
            <v>236841143.37256849</v>
          </cell>
          <cell r="AB336">
            <v>0</v>
          </cell>
          <cell r="AD336">
            <v>-130474</v>
          </cell>
          <cell r="AF336">
            <v>0</v>
          </cell>
          <cell r="AG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</row>
        <row r="337">
          <cell r="A337" t="str">
            <v>Reid</v>
          </cell>
          <cell r="B337">
            <v>542</v>
          </cell>
          <cell r="C337" t="str">
            <v>Southeast Area</v>
          </cell>
          <cell r="D337">
            <v>51707</v>
          </cell>
          <cell r="E337">
            <v>34131</v>
          </cell>
          <cell r="F337">
            <v>-17576</v>
          </cell>
          <cell r="G337">
            <v>244615</v>
          </cell>
          <cell r="H337">
            <v>205682</v>
          </cell>
          <cell r="I337">
            <v>-38933</v>
          </cell>
          <cell r="J337">
            <v>316463</v>
          </cell>
          <cell r="K337" t="str">
            <v>Ra</v>
          </cell>
          <cell r="L337">
            <v>489230</v>
          </cell>
          <cell r="M337">
            <v>513691.5</v>
          </cell>
          <cell r="N337">
            <v>368933.335555556</v>
          </cell>
          <cell r="O337">
            <v>144758.164444444</v>
          </cell>
          <cell r="P337">
            <v>489230</v>
          </cell>
          <cell r="Q337" t="str">
            <v>YTD Annual</v>
          </cell>
          <cell r="R337" t="str">
            <v>+5%</v>
          </cell>
          <cell r="T337" t="str">
            <v>s</v>
          </cell>
          <cell r="U337">
            <v>0</v>
          </cell>
          <cell r="V337">
            <v>0</v>
          </cell>
          <cell r="W337">
            <v>0</v>
          </cell>
          <cell r="X337">
            <v>368933.335555556</v>
          </cell>
          <cell r="Y337">
            <v>0</v>
          </cell>
          <cell r="AA337">
            <v>368933.335555556</v>
          </cell>
          <cell r="AB337">
            <v>0</v>
          </cell>
          <cell r="AD337">
            <v>0</v>
          </cell>
          <cell r="AF337">
            <v>0</v>
          </cell>
          <cell r="AG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</row>
        <row r="338">
          <cell r="A338" t="str">
            <v>Reid</v>
          </cell>
          <cell r="B338">
            <v>820</v>
          </cell>
          <cell r="C338" t="str">
            <v>North Florida Branch</v>
          </cell>
          <cell r="D338">
            <v>90806</v>
          </cell>
          <cell r="E338">
            <v>102706</v>
          </cell>
          <cell r="F338">
            <v>11900</v>
          </cell>
          <cell r="G338">
            <v>654142</v>
          </cell>
          <cell r="H338">
            <v>603702</v>
          </cell>
          <cell r="I338">
            <v>-50440</v>
          </cell>
          <cell r="J338">
            <v>1707980</v>
          </cell>
          <cell r="K338" t="str">
            <v>Ra</v>
          </cell>
          <cell r="L338">
            <v>1308284</v>
          </cell>
          <cell r="M338">
            <v>1373698.2</v>
          </cell>
          <cell r="N338">
            <v>1483350.1084444399</v>
          </cell>
          <cell r="O338">
            <v>-109651.90844443999</v>
          </cell>
          <cell r="P338">
            <v>1308284</v>
          </cell>
          <cell r="Q338" t="str">
            <v>YTD Annual</v>
          </cell>
          <cell r="R338" t="str">
            <v>+5%</v>
          </cell>
          <cell r="T338" t="str">
            <v>s</v>
          </cell>
          <cell r="U338">
            <v>0</v>
          </cell>
          <cell r="V338">
            <v>0</v>
          </cell>
          <cell r="W338">
            <v>0</v>
          </cell>
          <cell r="X338">
            <v>1483350.1084444399</v>
          </cell>
          <cell r="Y338">
            <v>0</v>
          </cell>
          <cell r="AA338">
            <v>1483350.1084444399</v>
          </cell>
          <cell r="AB338">
            <v>0</v>
          </cell>
          <cell r="AD338">
            <v>135881</v>
          </cell>
          <cell r="AF338">
            <v>0</v>
          </cell>
          <cell r="AG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</row>
        <row r="339">
          <cell r="A339" t="str">
            <v>Reid</v>
          </cell>
          <cell r="B339">
            <v>825</v>
          </cell>
          <cell r="C339" t="str">
            <v>West Florida Branch</v>
          </cell>
          <cell r="D339">
            <v>249033</v>
          </cell>
          <cell r="E339">
            <v>246157</v>
          </cell>
          <cell r="F339">
            <v>-2876</v>
          </cell>
          <cell r="G339">
            <v>1371603</v>
          </cell>
          <cell r="H339">
            <v>1452296</v>
          </cell>
          <cell r="I339">
            <v>80693</v>
          </cell>
          <cell r="J339">
            <v>3364800</v>
          </cell>
          <cell r="K339" t="str">
            <v>Ra</v>
          </cell>
          <cell r="L339">
            <v>2743206</v>
          </cell>
          <cell r="M339">
            <v>2880366.3000000003</v>
          </cell>
          <cell r="N339">
            <v>3108058.5669186702</v>
          </cell>
          <cell r="O339">
            <v>-227692.26691866992</v>
          </cell>
          <cell r="P339">
            <v>2743206</v>
          </cell>
          <cell r="Q339" t="str">
            <v>YTD Annual</v>
          </cell>
          <cell r="R339" t="str">
            <v>+5%</v>
          </cell>
          <cell r="T339" t="str">
            <v>s</v>
          </cell>
          <cell r="U339">
            <v>0</v>
          </cell>
          <cell r="V339">
            <v>0</v>
          </cell>
          <cell r="W339">
            <v>0</v>
          </cell>
          <cell r="X339">
            <v>3108058.5669186702</v>
          </cell>
          <cell r="Y339">
            <v>0</v>
          </cell>
          <cell r="AA339">
            <v>3108058.5669186702</v>
          </cell>
          <cell r="AB339">
            <v>0</v>
          </cell>
          <cell r="AD339">
            <v>273527</v>
          </cell>
          <cell r="AF339">
            <v>0</v>
          </cell>
          <cell r="AG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</row>
        <row r="340">
          <cell r="A340" t="str">
            <v>Reid</v>
          </cell>
          <cell r="B340">
            <v>960</v>
          </cell>
          <cell r="C340" t="str">
            <v>Crosslink Orthopaedics</v>
          </cell>
          <cell r="D340">
            <v>111320</v>
          </cell>
          <cell r="E340">
            <v>84142</v>
          </cell>
          <cell r="F340">
            <v>-27178</v>
          </cell>
          <cell r="G340">
            <v>-1</v>
          </cell>
          <cell r="H340">
            <v>444720</v>
          </cell>
          <cell r="I340">
            <v>444721</v>
          </cell>
          <cell r="J340">
            <v>1278081</v>
          </cell>
          <cell r="K340" t="str">
            <v>Ra</v>
          </cell>
          <cell r="L340">
            <v>-2</v>
          </cell>
          <cell r="M340">
            <v>-2.1</v>
          </cell>
          <cell r="N340">
            <v>1333935.3266666699</v>
          </cell>
          <cell r="O340">
            <v>-1333937.42666667</v>
          </cell>
          <cell r="P340">
            <v>-2</v>
          </cell>
          <cell r="Q340" t="str">
            <v>YTD Annual</v>
          </cell>
          <cell r="R340" t="str">
            <v>+5%</v>
          </cell>
          <cell r="T340" t="str">
            <v>s</v>
          </cell>
          <cell r="U340">
            <v>0</v>
          </cell>
          <cell r="V340">
            <v>0</v>
          </cell>
          <cell r="W340">
            <v>0</v>
          </cell>
          <cell r="X340">
            <v>1333935.3266666699</v>
          </cell>
          <cell r="Y340">
            <v>0</v>
          </cell>
          <cell r="AA340">
            <v>1333935.3266666699</v>
          </cell>
          <cell r="AB340">
            <v>0</v>
          </cell>
          <cell r="AD340">
            <v>682436</v>
          </cell>
          <cell r="AF340">
            <v>0</v>
          </cell>
          <cell r="AG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</row>
        <row r="341">
          <cell r="A341" t="str">
            <v>Reid</v>
          </cell>
          <cell r="B341">
            <v>965</v>
          </cell>
          <cell r="C341" t="str">
            <v>South Florida Agency</v>
          </cell>
          <cell r="D341">
            <v>10218</v>
          </cell>
          <cell r="E341">
            <v>6601</v>
          </cell>
          <cell r="F341">
            <v>-3617</v>
          </cell>
          <cell r="G341">
            <v>1609</v>
          </cell>
          <cell r="H341">
            <v>39606</v>
          </cell>
          <cell r="I341">
            <v>37997</v>
          </cell>
          <cell r="K341" t="str">
            <v>Ra</v>
          </cell>
          <cell r="L341">
            <v>3218</v>
          </cell>
          <cell r="M341">
            <v>3378.9</v>
          </cell>
          <cell r="N341">
            <v>0</v>
          </cell>
          <cell r="O341">
            <v>3378.9</v>
          </cell>
          <cell r="P341">
            <v>3218</v>
          </cell>
          <cell r="Q341" t="str">
            <v>YTD Annual</v>
          </cell>
          <cell r="R341" t="str">
            <v>+5%</v>
          </cell>
          <cell r="T341" t="str">
            <v>s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AA341">
            <v>0</v>
          </cell>
          <cell r="AB341">
            <v>0</v>
          </cell>
          <cell r="AD341">
            <v>0</v>
          </cell>
          <cell r="AF341">
            <v>0</v>
          </cell>
          <cell r="AG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</row>
        <row r="342">
          <cell r="A342" t="str">
            <v>Reid</v>
          </cell>
          <cell r="B342">
            <v>966</v>
          </cell>
          <cell r="C342" t="str">
            <v>South Florida Russo</v>
          </cell>
          <cell r="G342">
            <v>513</v>
          </cell>
          <cell r="K342" t="str">
            <v>Ra</v>
          </cell>
          <cell r="L342">
            <v>1026</v>
          </cell>
          <cell r="M342">
            <v>1077.3</v>
          </cell>
          <cell r="N342">
            <v>386210.00888888899</v>
          </cell>
          <cell r="O342">
            <v>-385132.708888889</v>
          </cell>
          <cell r="P342">
            <v>1026</v>
          </cell>
          <cell r="Q342" t="str">
            <v>YTD Annual</v>
          </cell>
          <cell r="R342" t="str">
            <v>+5%</v>
          </cell>
          <cell r="T342" t="str">
            <v>s</v>
          </cell>
          <cell r="U342">
            <v>0</v>
          </cell>
          <cell r="V342">
            <v>0</v>
          </cell>
          <cell r="W342">
            <v>0</v>
          </cell>
          <cell r="X342">
            <v>386210.00888888899</v>
          </cell>
          <cell r="Y342">
            <v>0</v>
          </cell>
          <cell r="AA342">
            <v>386210.00888888899</v>
          </cell>
          <cell r="AB342">
            <v>0</v>
          </cell>
          <cell r="AD342">
            <v>178688</v>
          </cell>
          <cell r="AF342">
            <v>0</v>
          </cell>
          <cell r="AG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</row>
        <row r="343">
          <cell r="A343" t="str">
            <v>Reid</v>
          </cell>
          <cell r="B343">
            <v>967</v>
          </cell>
          <cell r="C343" t="str">
            <v>Dozier Agency</v>
          </cell>
          <cell r="D343">
            <v>18180</v>
          </cell>
          <cell r="E343">
            <v>13327</v>
          </cell>
          <cell r="F343">
            <v>-4853</v>
          </cell>
          <cell r="G343">
            <v>1</v>
          </cell>
          <cell r="H343">
            <v>72425</v>
          </cell>
          <cell r="I343">
            <v>72424</v>
          </cell>
          <cell r="J343">
            <v>248736</v>
          </cell>
          <cell r="K343" t="str">
            <v>Ra</v>
          </cell>
          <cell r="L343">
            <v>2</v>
          </cell>
          <cell r="M343">
            <v>2.1</v>
          </cell>
          <cell r="N343">
            <v>298370.03000000003</v>
          </cell>
          <cell r="O343">
            <v>-298367.93000000005</v>
          </cell>
          <cell r="P343">
            <v>2</v>
          </cell>
          <cell r="Q343" t="str">
            <v>YTD Annual</v>
          </cell>
          <cell r="R343" t="str">
            <v>+5%</v>
          </cell>
          <cell r="T343" t="str">
            <v>s</v>
          </cell>
          <cell r="U343">
            <v>0</v>
          </cell>
          <cell r="V343">
            <v>0</v>
          </cell>
          <cell r="W343">
            <v>0</v>
          </cell>
          <cell r="X343">
            <v>298370.03000000003</v>
          </cell>
          <cell r="Y343">
            <v>0</v>
          </cell>
          <cell r="AA343">
            <v>298370.03000000003</v>
          </cell>
          <cell r="AB343">
            <v>0</v>
          </cell>
          <cell r="AD343">
            <v>131905</v>
          </cell>
          <cell r="AF343">
            <v>0</v>
          </cell>
          <cell r="AG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</row>
        <row r="344">
          <cell r="A344" t="str">
            <v>Reid</v>
          </cell>
          <cell r="B344">
            <v>968</v>
          </cell>
          <cell r="C344" t="str">
            <v>East Florida</v>
          </cell>
          <cell r="G344">
            <v>972</v>
          </cell>
          <cell r="K344" t="str">
            <v>Ra</v>
          </cell>
          <cell r="L344">
            <v>1944</v>
          </cell>
          <cell r="M344">
            <v>2041.2</v>
          </cell>
          <cell r="N344">
            <v>492889.62888888898</v>
          </cell>
          <cell r="O344">
            <v>-490848.42888888897</v>
          </cell>
          <cell r="P344">
            <v>1944</v>
          </cell>
          <cell r="Q344" t="str">
            <v>YTD Annual</v>
          </cell>
          <cell r="R344" t="str">
            <v>+5%</v>
          </cell>
          <cell r="T344" t="str">
            <v>s</v>
          </cell>
          <cell r="U344">
            <v>0</v>
          </cell>
          <cell r="V344">
            <v>0</v>
          </cell>
          <cell r="W344">
            <v>0</v>
          </cell>
          <cell r="X344">
            <v>492889.62888888898</v>
          </cell>
          <cell r="Y344">
            <v>0</v>
          </cell>
          <cell r="AA344">
            <v>492889.62888888898</v>
          </cell>
          <cell r="AB344">
            <v>0</v>
          </cell>
          <cell r="AD344">
            <v>154053</v>
          </cell>
          <cell r="AF344">
            <v>0</v>
          </cell>
          <cell r="AG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</row>
        <row r="345">
          <cell r="A345" t="str">
            <v>Reid</v>
          </cell>
          <cell r="B345" t="str">
            <v>Amort.</v>
          </cell>
          <cell r="C345" t="str">
            <v>Instrument Amortization</v>
          </cell>
          <cell r="G345">
            <v>1556490</v>
          </cell>
          <cell r="K345" t="str">
            <v>Ra</v>
          </cell>
          <cell r="L345">
            <v>3112980</v>
          </cell>
          <cell r="M345">
            <v>3548797.1999999997</v>
          </cell>
          <cell r="N345">
            <v>0</v>
          </cell>
          <cell r="O345">
            <v>3548797.1999999997</v>
          </cell>
          <cell r="P345">
            <v>3112980</v>
          </cell>
          <cell r="Q345" t="str">
            <v>YTD Annual</v>
          </cell>
          <cell r="R345" t="str">
            <v>+14%</v>
          </cell>
          <cell r="T345" t="str">
            <v>s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AA345">
            <v>0</v>
          </cell>
          <cell r="AB345">
            <v>0</v>
          </cell>
          <cell r="AD345">
            <v>0</v>
          </cell>
          <cell r="AF345">
            <v>0</v>
          </cell>
          <cell r="AG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</row>
        <row r="346">
          <cell r="A346" t="str">
            <v>Reid</v>
          </cell>
          <cell r="B346" t="str">
            <v>Ried-Com</v>
          </cell>
          <cell r="C346" t="str">
            <v>South East Area Commission</v>
          </cell>
          <cell r="D346" t="e">
            <v>#N/A</v>
          </cell>
          <cell r="E346" t="e">
            <v>#N/A</v>
          </cell>
          <cell r="F346" t="e">
            <v>#N/A</v>
          </cell>
          <cell r="G346">
            <v>11549168</v>
          </cell>
          <cell r="H346" t="e">
            <v>#N/A</v>
          </cell>
          <cell r="I346" t="e">
            <v>#N/A</v>
          </cell>
          <cell r="J346">
            <v>23373082</v>
          </cell>
          <cell r="K346" t="str">
            <v>Ra</v>
          </cell>
          <cell r="L346">
            <v>23098336</v>
          </cell>
          <cell r="M346">
            <v>27948986.559999999</v>
          </cell>
          <cell r="N346">
            <v>0</v>
          </cell>
          <cell r="O346">
            <v>27948986.559999999</v>
          </cell>
          <cell r="P346">
            <v>23098336</v>
          </cell>
          <cell r="Q346" t="str">
            <v>YTD Annual</v>
          </cell>
          <cell r="R346" t="str">
            <v>+21%</v>
          </cell>
          <cell r="T346" t="str">
            <v>s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AA346">
            <v>0</v>
          </cell>
          <cell r="AB346">
            <v>0</v>
          </cell>
          <cell r="AD346">
            <v>0</v>
          </cell>
          <cell r="AF346">
            <v>0</v>
          </cell>
          <cell r="AG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</row>
        <row r="347">
          <cell r="A347" t="str">
            <v>Reid Total</v>
          </cell>
          <cell r="D347" t="e">
            <v>#N/A</v>
          </cell>
          <cell r="E347" t="e">
            <v>#N/A</v>
          </cell>
          <cell r="F347" t="e">
            <v>#N/A</v>
          </cell>
          <cell r="G347">
            <v>15379112</v>
          </cell>
          <cell r="H347" t="e">
            <v>#N/A</v>
          </cell>
          <cell r="I347" t="e">
            <v>#N/A</v>
          </cell>
          <cell r="J347">
            <v>30289142</v>
          </cell>
          <cell r="L347">
            <v>30758224</v>
          </cell>
          <cell r="M347">
            <v>36272037.159999996</v>
          </cell>
          <cell r="N347">
            <v>7471747.0053631142</v>
          </cell>
          <cell r="O347">
            <v>28800290.154636882</v>
          </cell>
          <cell r="U347">
            <v>0</v>
          </cell>
          <cell r="V347">
            <v>0</v>
          </cell>
          <cell r="W347">
            <v>0</v>
          </cell>
          <cell r="X347">
            <v>7471747.0053631142</v>
          </cell>
          <cell r="Y347">
            <v>0</v>
          </cell>
          <cell r="AA347">
            <v>7471747.0053631142</v>
          </cell>
          <cell r="AB347">
            <v>0</v>
          </cell>
          <cell r="AD347">
            <v>1556490</v>
          </cell>
          <cell r="AF347">
            <v>0</v>
          </cell>
          <cell r="AG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</row>
        <row r="348">
          <cell r="A348" t="str">
            <v>Smith</v>
          </cell>
          <cell r="B348">
            <v>520</v>
          </cell>
          <cell r="C348" t="str">
            <v>Western Region</v>
          </cell>
          <cell r="D348">
            <v>77430</v>
          </cell>
          <cell r="E348">
            <v>22435</v>
          </cell>
          <cell r="F348">
            <v>-54995</v>
          </cell>
          <cell r="G348">
            <v>1018854</v>
          </cell>
          <cell r="H348">
            <v>134610</v>
          </cell>
          <cell r="I348">
            <v>-884244</v>
          </cell>
          <cell r="J348">
            <v>1313740</v>
          </cell>
          <cell r="K348" t="str">
            <v>Ra</v>
          </cell>
          <cell r="L348">
            <v>2037708</v>
          </cell>
          <cell r="M348">
            <v>2180347.56</v>
          </cell>
          <cell r="N348">
            <v>2169454.3673809501</v>
          </cell>
          <cell r="O348">
            <v>10893.192619049922</v>
          </cell>
          <cell r="P348">
            <v>2037708</v>
          </cell>
          <cell r="Q348" t="str">
            <v>YTD Annual</v>
          </cell>
          <cell r="R348" t="str">
            <v>+7%</v>
          </cell>
          <cell r="T348" t="str">
            <v>s</v>
          </cell>
          <cell r="U348">
            <v>0</v>
          </cell>
          <cell r="V348">
            <v>0</v>
          </cell>
          <cell r="W348">
            <v>0</v>
          </cell>
          <cell r="X348">
            <v>2169454.3673809501</v>
          </cell>
          <cell r="Y348">
            <v>0</v>
          </cell>
          <cell r="AA348">
            <v>2169454.3673809501</v>
          </cell>
          <cell r="AB348">
            <v>0</v>
          </cell>
          <cell r="AD348">
            <v>0</v>
          </cell>
          <cell r="AF348">
            <v>0</v>
          </cell>
          <cell r="AG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</row>
        <row r="349">
          <cell r="A349" t="str">
            <v>Smith</v>
          </cell>
          <cell r="B349" t="str">
            <v>Smit-Com</v>
          </cell>
          <cell r="C349" t="str">
            <v>Smith-Commission</v>
          </cell>
          <cell r="D349">
            <v>61852</v>
          </cell>
          <cell r="F349">
            <v>-61852</v>
          </cell>
          <cell r="G349">
            <v>228394</v>
          </cell>
          <cell r="I349">
            <v>-228394</v>
          </cell>
          <cell r="J349">
            <v>1247818</v>
          </cell>
          <cell r="K349" t="str">
            <v>Ra</v>
          </cell>
          <cell r="L349">
            <v>456788</v>
          </cell>
          <cell r="M349">
            <v>552713.48</v>
          </cell>
          <cell r="N349">
            <v>0</v>
          </cell>
          <cell r="O349">
            <v>552713.48</v>
          </cell>
          <cell r="P349">
            <v>456788</v>
          </cell>
          <cell r="Q349" t="str">
            <v>YTD Annual</v>
          </cell>
          <cell r="R349" t="str">
            <v>+21%</v>
          </cell>
          <cell r="T349" t="str">
            <v>s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AA349">
            <v>0</v>
          </cell>
          <cell r="AB349">
            <v>0</v>
          </cell>
          <cell r="AD349">
            <v>0</v>
          </cell>
          <cell r="AF349">
            <v>0</v>
          </cell>
          <cell r="AG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</row>
        <row r="350">
          <cell r="A350" t="str">
            <v>Smith Total</v>
          </cell>
          <cell r="D350">
            <v>139282</v>
          </cell>
          <cell r="E350">
            <v>22435</v>
          </cell>
          <cell r="F350">
            <v>-116847</v>
          </cell>
          <cell r="G350">
            <v>1247248</v>
          </cell>
          <cell r="H350">
            <v>134610</v>
          </cell>
          <cell r="I350">
            <v>-1112638</v>
          </cell>
          <cell r="J350">
            <v>2561558</v>
          </cell>
          <cell r="L350">
            <v>2494496</v>
          </cell>
          <cell r="M350">
            <v>2733061.04</v>
          </cell>
          <cell r="N350">
            <v>2169454.3673809501</v>
          </cell>
          <cell r="O350">
            <v>563606.6726190499</v>
          </cell>
          <cell r="U350">
            <v>0</v>
          </cell>
          <cell r="V350">
            <v>0</v>
          </cell>
          <cell r="W350">
            <v>0</v>
          </cell>
          <cell r="X350">
            <v>2169454.3673809501</v>
          </cell>
          <cell r="Y350">
            <v>0</v>
          </cell>
          <cell r="AA350">
            <v>2169454.3673809501</v>
          </cell>
          <cell r="AB350">
            <v>0</v>
          </cell>
          <cell r="AD350">
            <v>0</v>
          </cell>
          <cell r="AF350">
            <v>0</v>
          </cell>
          <cell r="AG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</row>
        <row r="351">
          <cell r="A351" t="str">
            <v>Vann</v>
          </cell>
          <cell r="B351">
            <v>511</v>
          </cell>
          <cell r="C351" t="str">
            <v>US Trauma Sales</v>
          </cell>
          <cell r="D351">
            <v>117642</v>
          </cell>
          <cell r="E351">
            <v>183831</v>
          </cell>
          <cell r="F351">
            <v>66189</v>
          </cell>
          <cell r="G351">
            <v>949036</v>
          </cell>
          <cell r="H351">
            <v>1103696</v>
          </cell>
          <cell r="I351">
            <v>154660</v>
          </cell>
          <cell r="J351">
            <v>2098355</v>
          </cell>
          <cell r="K351" t="str">
            <v>Ra</v>
          </cell>
          <cell r="L351">
            <v>1898072</v>
          </cell>
          <cell r="M351">
            <v>1992975.6</v>
          </cell>
          <cell r="N351">
            <v>2073461.4938488901</v>
          </cell>
          <cell r="O351">
            <v>-80485.893848889973</v>
          </cell>
          <cell r="P351">
            <v>1898072</v>
          </cell>
          <cell r="Q351" t="str">
            <v>YTD Annual</v>
          </cell>
          <cell r="R351" t="str">
            <v>+5%</v>
          </cell>
          <cell r="T351" t="str">
            <v>s</v>
          </cell>
          <cell r="U351">
            <v>0</v>
          </cell>
          <cell r="V351">
            <v>0</v>
          </cell>
          <cell r="W351">
            <v>0</v>
          </cell>
          <cell r="X351">
            <v>2073461.4938488901</v>
          </cell>
          <cell r="Y351">
            <v>0</v>
          </cell>
          <cell r="AA351">
            <v>2073461.4938488901</v>
          </cell>
          <cell r="AB351">
            <v>0</v>
          </cell>
          <cell r="AD351">
            <v>66076</v>
          </cell>
          <cell r="AF351">
            <v>0</v>
          </cell>
          <cell r="AG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</row>
        <row r="352">
          <cell r="A352" t="str">
            <v>Vann</v>
          </cell>
          <cell r="B352">
            <v>512</v>
          </cell>
          <cell r="C352" t="str">
            <v>Northwest Trauma</v>
          </cell>
          <cell r="D352">
            <v>1266</v>
          </cell>
          <cell r="E352">
            <v>0</v>
          </cell>
          <cell r="F352">
            <v>-1266</v>
          </cell>
          <cell r="G352">
            <v>20923</v>
          </cell>
          <cell r="H352">
            <v>0</v>
          </cell>
          <cell r="I352">
            <v>-20923</v>
          </cell>
          <cell r="J352">
            <v>87250</v>
          </cell>
          <cell r="K352" t="str">
            <v>Ra</v>
          </cell>
          <cell r="L352">
            <v>41846</v>
          </cell>
          <cell r="M352">
            <v>43938.3</v>
          </cell>
          <cell r="N352">
            <v>65000.36</v>
          </cell>
          <cell r="O352">
            <v>-21062.059999999998</v>
          </cell>
          <cell r="P352">
            <v>41846</v>
          </cell>
          <cell r="Q352" t="str">
            <v>YTD Annual</v>
          </cell>
          <cell r="R352" t="str">
            <v>+5%</v>
          </cell>
          <cell r="T352" t="str">
            <v>s</v>
          </cell>
          <cell r="U352">
            <v>0</v>
          </cell>
          <cell r="V352">
            <v>0</v>
          </cell>
          <cell r="W352">
            <v>0</v>
          </cell>
          <cell r="X352">
            <v>65000.36</v>
          </cell>
          <cell r="Y352">
            <v>0</v>
          </cell>
          <cell r="AA352">
            <v>65000.36</v>
          </cell>
          <cell r="AB352">
            <v>0</v>
          </cell>
          <cell r="AD352">
            <v>0</v>
          </cell>
          <cell r="AF352">
            <v>0</v>
          </cell>
          <cell r="AG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</row>
        <row r="353">
          <cell r="A353" t="str">
            <v>Vann</v>
          </cell>
          <cell r="B353">
            <v>513</v>
          </cell>
          <cell r="C353" t="str">
            <v>Northeast Trauma</v>
          </cell>
          <cell r="D353">
            <v>22444</v>
          </cell>
          <cell r="E353">
            <v>0</v>
          </cell>
          <cell r="F353">
            <v>-22444</v>
          </cell>
          <cell r="G353">
            <v>41899</v>
          </cell>
          <cell r="H353">
            <v>0</v>
          </cell>
          <cell r="I353">
            <v>-41899</v>
          </cell>
          <cell r="J353">
            <v>110393</v>
          </cell>
          <cell r="K353" t="str">
            <v>Ra</v>
          </cell>
          <cell r="L353">
            <v>83798</v>
          </cell>
          <cell r="M353">
            <v>87987.900000000009</v>
          </cell>
          <cell r="N353">
            <v>85000.03</v>
          </cell>
          <cell r="O353">
            <v>2987.8700000000099</v>
          </cell>
          <cell r="P353">
            <v>83798</v>
          </cell>
          <cell r="Q353" t="str">
            <v>YTD Annual</v>
          </cell>
          <cell r="R353" t="str">
            <v>+5%</v>
          </cell>
          <cell r="T353" t="str">
            <v>s</v>
          </cell>
          <cell r="U353">
            <v>0</v>
          </cell>
          <cell r="V353">
            <v>0</v>
          </cell>
          <cell r="W353">
            <v>0</v>
          </cell>
          <cell r="X353">
            <v>85000.03</v>
          </cell>
          <cell r="Y353">
            <v>0</v>
          </cell>
          <cell r="AA353">
            <v>85000.03</v>
          </cell>
          <cell r="AB353">
            <v>0</v>
          </cell>
          <cell r="AD353">
            <v>0</v>
          </cell>
          <cell r="AF353">
            <v>0</v>
          </cell>
          <cell r="AG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</row>
        <row r="354">
          <cell r="A354" t="str">
            <v>Vann</v>
          </cell>
          <cell r="B354">
            <v>514</v>
          </cell>
          <cell r="C354" t="str">
            <v>Western Trauma</v>
          </cell>
          <cell r="D354">
            <v>15679</v>
          </cell>
          <cell r="E354">
            <v>0</v>
          </cell>
          <cell r="F354">
            <v>-15679</v>
          </cell>
          <cell r="G354">
            <v>56060</v>
          </cell>
          <cell r="H354">
            <v>0</v>
          </cell>
          <cell r="I354">
            <v>-56060</v>
          </cell>
          <cell r="J354">
            <v>96195</v>
          </cell>
          <cell r="K354" t="str">
            <v>Ra</v>
          </cell>
          <cell r="L354">
            <v>112120</v>
          </cell>
          <cell r="M354">
            <v>117726</v>
          </cell>
          <cell r="N354">
            <v>84999.679999999993</v>
          </cell>
          <cell r="O354">
            <v>32726.320000000007</v>
          </cell>
          <cell r="P354">
            <v>112120</v>
          </cell>
          <cell r="Q354" t="str">
            <v>YTD Annual</v>
          </cell>
          <cell r="R354" t="str">
            <v>+5%</v>
          </cell>
          <cell r="T354" t="str">
            <v>s</v>
          </cell>
          <cell r="U354">
            <v>0</v>
          </cell>
          <cell r="V354">
            <v>0</v>
          </cell>
          <cell r="W354">
            <v>0</v>
          </cell>
          <cell r="X354">
            <v>84999.679999999993</v>
          </cell>
          <cell r="Y354">
            <v>0</v>
          </cell>
          <cell r="AA354">
            <v>84999.679999999993</v>
          </cell>
          <cell r="AB354">
            <v>0</v>
          </cell>
          <cell r="AD354">
            <v>0</v>
          </cell>
          <cell r="AF354">
            <v>0</v>
          </cell>
          <cell r="AG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</row>
        <row r="355">
          <cell r="A355" t="str">
            <v>Vann</v>
          </cell>
          <cell r="B355">
            <v>515</v>
          </cell>
          <cell r="C355" t="str">
            <v>Southeast Trauma</v>
          </cell>
          <cell r="D355">
            <v>2763</v>
          </cell>
          <cell r="E355">
            <v>0</v>
          </cell>
          <cell r="F355">
            <v>-2763</v>
          </cell>
          <cell r="G355">
            <v>45562</v>
          </cell>
          <cell r="H355">
            <v>0</v>
          </cell>
          <cell r="I355">
            <v>-45562</v>
          </cell>
          <cell r="J355">
            <v>109700</v>
          </cell>
          <cell r="K355" t="str">
            <v>Ra</v>
          </cell>
          <cell r="L355">
            <v>91124</v>
          </cell>
          <cell r="M355">
            <v>95680.2</v>
          </cell>
          <cell r="N355">
            <v>85000.09</v>
          </cell>
          <cell r="O355">
            <v>10680.11</v>
          </cell>
          <cell r="P355">
            <v>91124</v>
          </cell>
          <cell r="Q355" t="str">
            <v>YTD Annual</v>
          </cell>
          <cell r="R355" t="str">
            <v>+5%</v>
          </cell>
          <cell r="T355" t="str">
            <v>s</v>
          </cell>
          <cell r="U355">
            <v>0</v>
          </cell>
          <cell r="V355">
            <v>0</v>
          </cell>
          <cell r="W355">
            <v>0</v>
          </cell>
          <cell r="X355">
            <v>85000.09</v>
          </cell>
          <cell r="Y355">
            <v>0</v>
          </cell>
          <cell r="AA355">
            <v>85000.09</v>
          </cell>
          <cell r="AB355">
            <v>0</v>
          </cell>
          <cell r="AD355">
            <v>0</v>
          </cell>
          <cell r="AF355">
            <v>0</v>
          </cell>
          <cell r="AG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</row>
        <row r="356">
          <cell r="A356" t="str">
            <v>Vann</v>
          </cell>
          <cell r="B356">
            <v>516</v>
          </cell>
          <cell r="C356" t="str">
            <v>Great Lakes Trauma</v>
          </cell>
          <cell r="D356">
            <v>7746</v>
          </cell>
          <cell r="E356">
            <v>0</v>
          </cell>
          <cell r="F356">
            <v>-7746</v>
          </cell>
          <cell r="G356">
            <v>29444</v>
          </cell>
          <cell r="H356">
            <v>0</v>
          </cell>
          <cell r="I356">
            <v>-29444</v>
          </cell>
          <cell r="J356">
            <v>98156</v>
          </cell>
          <cell r="K356" t="str">
            <v>Ra</v>
          </cell>
          <cell r="L356">
            <v>58888</v>
          </cell>
          <cell r="M356">
            <v>61832.4</v>
          </cell>
          <cell r="N356">
            <v>65000.46</v>
          </cell>
          <cell r="O356">
            <v>-3168.0599999999977</v>
          </cell>
          <cell r="P356">
            <v>58888</v>
          </cell>
          <cell r="Q356" t="str">
            <v>YTD Annual</v>
          </cell>
          <cell r="R356" t="str">
            <v>+5%</v>
          </cell>
          <cell r="T356" t="str">
            <v>s</v>
          </cell>
          <cell r="U356">
            <v>0</v>
          </cell>
          <cell r="V356">
            <v>0</v>
          </cell>
          <cell r="W356">
            <v>0</v>
          </cell>
          <cell r="X356">
            <v>65000.46</v>
          </cell>
          <cell r="Y356">
            <v>0</v>
          </cell>
          <cell r="AA356">
            <v>65000.46</v>
          </cell>
          <cell r="AB356">
            <v>0</v>
          </cell>
          <cell r="AD356">
            <v>0</v>
          </cell>
          <cell r="AF356">
            <v>0</v>
          </cell>
          <cell r="AG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</row>
        <row r="357">
          <cell r="A357" t="str">
            <v>Vann</v>
          </cell>
          <cell r="B357">
            <v>517</v>
          </cell>
          <cell r="C357" t="str">
            <v>South Central Trauma</v>
          </cell>
          <cell r="D357">
            <v>1029</v>
          </cell>
          <cell r="E357">
            <v>0</v>
          </cell>
          <cell r="F357">
            <v>-1029</v>
          </cell>
          <cell r="G357">
            <v>15276</v>
          </cell>
          <cell r="H357">
            <v>0</v>
          </cell>
          <cell r="I357">
            <v>-15276</v>
          </cell>
          <cell r="J357">
            <v>66323</v>
          </cell>
          <cell r="K357" t="str">
            <v>Ra</v>
          </cell>
          <cell r="L357">
            <v>30552</v>
          </cell>
          <cell r="M357">
            <v>32079.600000000002</v>
          </cell>
          <cell r="N357">
            <v>84999.76</v>
          </cell>
          <cell r="O357">
            <v>-52920.159999999989</v>
          </cell>
          <cell r="P357">
            <v>30552</v>
          </cell>
          <cell r="Q357" t="str">
            <v>YTD Annual</v>
          </cell>
          <cell r="R357" t="str">
            <v>+5%</v>
          </cell>
          <cell r="T357" t="str">
            <v>s</v>
          </cell>
          <cell r="U357">
            <v>0</v>
          </cell>
          <cell r="V357">
            <v>0</v>
          </cell>
          <cell r="W357">
            <v>0</v>
          </cell>
          <cell r="X357">
            <v>84999.76</v>
          </cell>
          <cell r="Y357">
            <v>0</v>
          </cell>
          <cell r="AA357">
            <v>84999.76</v>
          </cell>
          <cell r="AB357">
            <v>0</v>
          </cell>
          <cell r="AD357">
            <v>0</v>
          </cell>
          <cell r="AF357">
            <v>0</v>
          </cell>
          <cell r="AG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</row>
        <row r="358">
          <cell r="A358" t="str">
            <v>Vann</v>
          </cell>
          <cell r="B358">
            <v>518</v>
          </cell>
          <cell r="C358" t="str">
            <v>Southwest Trauma</v>
          </cell>
          <cell r="D358">
            <v>8722</v>
          </cell>
          <cell r="E358">
            <v>0</v>
          </cell>
          <cell r="F358">
            <v>-8722</v>
          </cell>
          <cell r="G358">
            <v>28036</v>
          </cell>
          <cell r="H358">
            <v>0</v>
          </cell>
          <cell r="I358">
            <v>-28036</v>
          </cell>
          <cell r="J358">
            <v>79366</v>
          </cell>
          <cell r="K358" t="str">
            <v>Ra</v>
          </cell>
          <cell r="L358">
            <v>56072</v>
          </cell>
          <cell r="M358">
            <v>58875.600000000006</v>
          </cell>
          <cell r="N358">
            <v>65000</v>
          </cell>
          <cell r="O358">
            <v>-6124.3999999999942</v>
          </cell>
          <cell r="P358">
            <v>56072</v>
          </cell>
          <cell r="Q358" t="str">
            <v>YTD Annual</v>
          </cell>
          <cell r="R358" t="str">
            <v>+5%</v>
          </cell>
          <cell r="T358" t="str">
            <v>s</v>
          </cell>
          <cell r="U358">
            <v>0</v>
          </cell>
          <cell r="V358">
            <v>0</v>
          </cell>
          <cell r="W358">
            <v>0</v>
          </cell>
          <cell r="X358">
            <v>65000</v>
          </cell>
          <cell r="Y358">
            <v>0</v>
          </cell>
          <cell r="AA358">
            <v>65000</v>
          </cell>
          <cell r="AB358">
            <v>0</v>
          </cell>
          <cell r="AD358">
            <v>0</v>
          </cell>
          <cell r="AF358">
            <v>0</v>
          </cell>
          <cell r="AG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</row>
        <row r="359">
          <cell r="A359" t="str">
            <v>Vann</v>
          </cell>
          <cell r="B359">
            <v>519</v>
          </cell>
          <cell r="C359" t="str">
            <v>MidAtlantic Trauma</v>
          </cell>
          <cell r="D359">
            <v>3376</v>
          </cell>
          <cell r="E359">
            <v>0</v>
          </cell>
          <cell r="F359">
            <v>-3376</v>
          </cell>
          <cell r="G359">
            <v>28696</v>
          </cell>
          <cell r="H359">
            <v>0</v>
          </cell>
          <cell r="I359">
            <v>-28696</v>
          </cell>
          <cell r="J359">
            <v>90668</v>
          </cell>
          <cell r="K359" t="str">
            <v>Ra</v>
          </cell>
          <cell r="L359">
            <v>57392</v>
          </cell>
          <cell r="M359">
            <v>60261.600000000006</v>
          </cell>
          <cell r="N359">
            <v>65000</v>
          </cell>
          <cell r="O359">
            <v>-4738.3999999999942</v>
          </cell>
          <cell r="P359">
            <v>57392</v>
          </cell>
          <cell r="Q359" t="str">
            <v>YTD Annual</v>
          </cell>
          <cell r="R359" t="str">
            <v>+5%</v>
          </cell>
          <cell r="T359" t="str">
            <v>s</v>
          </cell>
          <cell r="U359">
            <v>0</v>
          </cell>
          <cell r="V359">
            <v>0</v>
          </cell>
          <cell r="W359">
            <v>0</v>
          </cell>
          <cell r="X359">
            <v>65000</v>
          </cell>
          <cell r="Y359">
            <v>0</v>
          </cell>
          <cell r="AA359">
            <v>65000</v>
          </cell>
          <cell r="AB359">
            <v>0</v>
          </cell>
          <cell r="AD359">
            <v>0</v>
          </cell>
          <cell r="AF359">
            <v>0</v>
          </cell>
          <cell r="AG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</row>
        <row r="360">
          <cell r="A360" t="str">
            <v>Vann</v>
          </cell>
          <cell r="B360">
            <v>579</v>
          </cell>
          <cell r="C360" t="str">
            <v>Field Sales-Trauma</v>
          </cell>
          <cell r="D360">
            <v>2249</v>
          </cell>
          <cell r="E360">
            <v>24615</v>
          </cell>
          <cell r="F360">
            <v>22366</v>
          </cell>
          <cell r="G360">
            <v>0</v>
          </cell>
          <cell r="H360">
            <v>147690</v>
          </cell>
          <cell r="I360">
            <v>147690</v>
          </cell>
          <cell r="K360" t="str">
            <v>Ra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 t="str">
            <v>YTD Annual</v>
          </cell>
          <cell r="R360" t="str">
            <v>+5%</v>
          </cell>
          <cell r="T360" t="str">
            <v>s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AA360">
            <v>0</v>
          </cell>
          <cell r="AB360">
            <v>0</v>
          </cell>
          <cell r="AD360">
            <v>0</v>
          </cell>
          <cell r="AF360">
            <v>0</v>
          </cell>
          <cell r="AG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</row>
        <row r="361">
          <cell r="A361" t="str">
            <v>Vann</v>
          </cell>
          <cell r="B361" t="str">
            <v>Amort.</v>
          </cell>
          <cell r="C361" t="str">
            <v>Instrument Amortization</v>
          </cell>
          <cell r="F361">
            <v>0</v>
          </cell>
          <cell r="G361">
            <v>66076</v>
          </cell>
          <cell r="K361" t="str">
            <v>Ra</v>
          </cell>
          <cell r="L361">
            <v>132152</v>
          </cell>
          <cell r="M361">
            <v>150653.28</v>
          </cell>
          <cell r="N361">
            <v>0</v>
          </cell>
          <cell r="O361">
            <v>150653.28</v>
          </cell>
          <cell r="P361">
            <v>132152</v>
          </cell>
          <cell r="Q361" t="str">
            <v>YTD Annual</v>
          </cell>
          <cell r="R361" t="str">
            <v>+14%</v>
          </cell>
          <cell r="T361" t="str">
            <v>s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AA361">
            <v>0</v>
          </cell>
          <cell r="AB361">
            <v>0</v>
          </cell>
          <cell r="AD361">
            <v>0</v>
          </cell>
          <cell r="AF361">
            <v>0</v>
          </cell>
          <cell r="AG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</row>
        <row r="362">
          <cell r="A362" t="str">
            <v>Vann</v>
          </cell>
          <cell r="B362" t="str">
            <v>Vann-Com</v>
          </cell>
          <cell r="C362" t="str">
            <v>Vann-Commission</v>
          </cell>
          <cell r="D362">
            <v>107903</v>
          </cell>
          <cell r="E362">
            <v>31970</v>
          </cell>
          <cell r="F362">
            <v>-75933</v>
          </cell>
          <cell r="G362">
            <v>382000</v>
          </cell>
          <cell r="H362">
            <v>191820</v>
          </cell>
          <cell r="I362">
            <v>-190180</v>
          </cell>
          <cell r="J362">
            <v>1167522</v>
          </cell>
          <cell r="K362" t="str">
            <v>Ra</v>
          </cell>
          <cell r="L362">
            <v>764000</v>
          </cell>
          <cell r="M362">
            <v>924440</v>
          </cell>
          <cell r="N362">
            <v>0</v>
          </cell>
          <cell r="O362">
            <v>924440</v>
          </cell>
          <cell r="P362">
            <v>764000</v>
          </cell>
          <cell r="Q362" t="str">
            <v>YTD Annual</v>
          </cell>
          <cell r="R362" t="str">
            <v>+21%</v>
          </cell>
          <cell r="T362" t="str">
            <v>s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AA362">
            <v>0</v>
          </cell>
          <cell r="AB362">
            <v>0</v>
          </cell>
          <cell r="AD362">
            <v>0</v>
          </cell>
          <cell r="AF362">
            <v>0</v>
          </cell>
          <cell r="AG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</row>
        <row r="363">
          <cell r="A363" t="str">
            <v>Vann Total</v>
          </cell>
          <cell r="D363">
            <v>290819</v>
          </cell>
          <cell r="E363">
            <v>240416</v>
          </cell>
          <cell r="F363">
            <v>-50403</v>
          </cell>
          <cell r="G363">
            <v>1663008</v>
          </cell>
          <cell r="H363">
            <v>1443206</v>
          </cell>
          <cell r="I363">
            <v>-153726</v>
          </cell>
          <cell r="J363">
            <v>4003928</v>
          </cell>
          <cell r="L363">
            <v>3326016</v>
          </cell>
          <cell r="M363">
            <v>3626450.4800000004</v>
          </cell>
          <cell r="N363">
            <v>2673461.8738488895</v>
          </cell>
          <cell r="O363">
            <v>952988.60615111003</v>
          </cell>
          <cell r="U363">
            <v>0</v>
          </cell>
          <cell r="V363">
            <v>0</v>
          </cell>
          <cell r="W363">
            <v>0</v>
          </cell>
          <cell r="X363">
            <v>2673461.8738488895</v>
          </cell>
          <cell r="Y363">
            <v>0</v>
          </cell>
          <cell r="AA363">
            <v>2673461.8738488895</v>
          </cell>
          <cell r="AB363">
            <v>0</v>
          </cell>
          <cell r="AD363">
            <v>66076</v>
          </cell>
          <cell r="AF363">
            <v>0</v>
          </cell>
          <cell r="AG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</row>
        <row r="364">
          <cell r="A364" t="str">
            <v>Voss</v>
          </cell>
          <cell r="B364">
            <v>524</v>
          </cell>
          <cell r="C364" t="str">
            <v>Northwest Area</v>
          </cell>
          <cell r="D364">
            <v>9812</v>
          </cell>
          <cell r="E364">
            <v>21933</v>
          </cell>
          <cell r="F364">
            <v>12121</v>
          </cell>
          <cell r="G364">
            <v>147364</v>
          </cell>
          <cell r="H364">
            <v>131384</v>
          </cell>
          <cell r="I364">
            <v>-15980</v>
          </cell>
          <cell r="J364">
            <v>242352</v>
          </cell>
          <cell r="K364" t="str">
            <v>Ra</v>
          </cell>
          <cell r="L364">
            <v>294728</v>
          </cell>
          <cell r="M364">
            <v>309464.40000000002</v>
          </cell>
          <cell r="N364">
            <v>314705.23666666698</v>
          </cell>
          <cell r="O364">
            <v>-5240.8366666669608</v>
          </cell>
          <cell r="P364">
            <v>294728</v>
          </cell>
          <cell r="Q364" t="str">
            <v>YTD Annual</v>
          </cell>
          <cell r="R364" t="str">
            <v>+5%</v>
          </cell>
          <cell r="T364" t="str">
            <v>s</v>
          </cell>
          <cell r="U364">
            <v>0</v>
          </cell>
          <cell r="V364">
            <v>0</v>
          </cell>
          <cell r="W364">
            <v>0</v>
          </cell>
          <cell r="X364">
            <v>314705.23666666698</v>
          </cell>
          <cell r="Y364">
            <v>0</v>
          </cell>
          <cell r="AA364">
            <v>314705.23666666698</v>
          </cell>
          <cell r="AB364">
            <v>0</v>
          </cell>
          <cell r="AD364">
            <v>0</v>
          </cell>
          <cell r="AF364">
            <v>0</v>
          </cell>
          <cell r="AG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</row>
        <row r="365">
          <cell r="A365" t="str">
            <v>Voss</v>
          </cell>
          <cell r="B365">
            <v>721</v>
          </cell>
          <cell r="C365" t="str">
            <v>Seattle/Oregon</v>
          </cell>
          <cell r="D365">
            <v>9890</v>
          </cell>
          <cell r="E365">
            <v>16770</v>
          </cell>
          <cell r="F365">
            <v>6880</v>
          </cell>
          <cell r="G365">
            <v>21904</v>
          </cell>
          <cell r="H365">
            <v>93900</v>
          </cell>
          <cell r="I365">
            <v>71996</v>
          </cell>
          <cell r="J365">
            <v>125453</v>
          </cell>
          <cell r="K365" t="str">
            <v>Ra</v>
          </cell>
          <cell r="L365">
            <v>43808</v>
          </cell>
          <cell r="M365">
            <v>45998.400000000001</v>
          </cell>
          <cell r="N365">
            <v>0</v>
          </cell>
          <cell r="O365">
            <v>45998.400000000001</v>
          </cell>
          <cell r="P365">
            <v>43808</v>
          </cell>
          <cell r="Q365" t="str">
            <v>YTD Annual</v>
          </cell>
          <cell r="R365" t="str">
            <v>+5%</v>
          </cell>
          <cell r="T365" t="str">
            <v>s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AA365">
            <v>0</v>
          </cell>
          <cell r="AB365">
            <v>0</v>
          </cell>
          <cell r="AD365">
            <v>0</v>
          </cell>
          <cell r="AF365">
            <v>0</v>
          </cell>
          <cell r="AG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</row>
        <row r="366">
          <cell r="A366" t="str">
            <v>Voss</v>
          </cell>
          <cell r="B366">
            <v>720</v>
          </cell>
          <cell r="C366" t="str">
            <v>Inactive Seattle/Alaska</v>
          </cell>
          <cell r="D366">
            <v>0</v>
          </cell>
          <cell r="E366" t="e">
            <v>#N/A</v>
          </cell>
          <cell r="F366" t="e">
            <v>#N/A</v>
          </cell>
          <cell r="G366">
            <v>21904</v>
          </cell>
          <cell r="H366" t="e">
            <v>#N/A</v>
          </cell>
          <cell r="I366" t="e">
            <v>#N/A</v>
          </cell>
          <cell r="K366" t="str">
            <v>Ra</v>
          </cell>
          <cell r="M366">
            <v>0</v>
          </cell>
          <cell r="N366">
            <v>2932.92</v>
          </cell>
          <cell r="O366">
            <v>-2932.92</v>
          </cell>
          <cell r="P366">
            <v>0</v>
          </cell>
          <cell r="R366" t="str">
            <v>0%</v>
          </cell>
          <cell r="T366" t="str">
            <v>s</v>
          </cell>
          <cell r="U366">
            <v>0</v>
          </cell>
          <cell r="V366">
            <v>0</v>
          </cell>
          <cell r="W366">
            <v>0</v>
          </cell>
          <cell r="X366">
            <v>2932.92</v>
          </cell>
          <cell r="Y366">
            <v>0</v>
          </cell>
          <cell r="AA366">
            <v>2932.92</v>
          </cell>
          <cell r="AB366">
            <v>0</v>
          </cell>
          <cell r="AD366">
            <v>0</v>
          </cell>
          <cell r="AF366">
            <v>0</v>
          </cell>
          <cell r="AG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</row>
        <row r="367">
          <cell r="A367" t="str">
            <v>Voss</v>
          </cell>
          <cell r="B367">
            <v>725</v>
          </cell>
          <cell r="C367" t="str">
            <v>Oregon Branch</v>
          </cell>
          <cell r="D367">
            <v>4689</v>
          </cell>
          <cell r="E367">
            <v>0</v>
          </cell>
          <cell r="F367">
            <v>-4689</v>
          </cell>
          <cell r="G367">
            <v>24516</v>
          </cell>
          <cell r="H367">
            <v>9470</v>
          </cell>
          <cell r="I367">
            <v>-15046</v>
          </cell>
          <cell r="K367" t="str">
            <v>Ra</v>
          </cell>
          <cell r="L367">
            <v>49032</v>
          </cell>
          <cell r="M367">
            <v>51483.6</v>
          </cell>
          <cell r="N367">
            <v>0</v>
          </cell>
          <cell r="O367">
            <v>51483.6</v>
          </cell>
          <cell r="P367">
            <v>49032</v>
          </cell>
          <cell r="Q367" t="str">
            <v>YTD Annual</v>
          </cell>
          <cell r="R367" t="str">
            <v>+5%</v>
          </cell>
          <cell r="T367" t="str">
            <v>s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AA367">
            <v>0</v>
          </cell>
          <cell r="AB367">
            <v>0</v>
          </cell>
          <cell r="AD367">
            <v>0</v>
          </cell>
          <cell r="AF367">
            <v>0</v>
          </cell>
          <cell r="AG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</row>
        <row r="368">
          <cell r="A368" t="str">
            <v>Voss</v>
          </cell>
          <cell r="B368">
            <v>735</v>
          </cell>
          <cell r="C368" t="str">
            <v>OsteoNorthwest Branch</v>
          </cell>
          <cell r="D368">
            <v>120059</v>
          </cell>
          <cell r="E368">
            <v>150559</v>
          </cell>
          <cell r="F368">
            <v>30500</v>
          </cell>
          <cell r="G368">
            <v>774162</v>
          </cell>
          <cell r="H368">
            <v>884983</v>
          </cell>
          <cell r="I368">
            <v>110821</v>
          </cell>
          <cell r="J368">
            <v>1998470</v>
          </cell>
          <cell r="K368" t="str">
            <v>Ra</v>
          </cell>
          <cell r="L368">
            <v>1548324</v>
          </cell>
          <cell r="M368">
            <v>1625740.2</v>
          </cell>
          <cell r="N368">
            <v>1824824.2464880999</v>
          </cell>
          <cell r="O368">
            <v>-199084.04648809996</v>
          </cell>
          <cell r="P368">
            <v>1548324</v>
          </cell>
          <cell r="Q368" t="str">
            <v>YTD Annual</v>
          </cell>
          <cell r="R368" t="str">
            <v>+5%</v>
          </cell>
          <cell r="T368" t="str">
            <v>s</v>
          </cell>
          <cell r="U368">
            <v>0</v>
          </cell>
          <cell r="V368">
            <v>0</v>
          </cell>
          <cell r="W368">
            <v>0</v>
          </cell>
          <cell r="X368">
            <v>1824824.2464880999</v>
          </cell>
          <cell r="Y368">
            <v>0</v>
          </cell>
          <cell r="AA368">
            <v>1824824.2464880999</v>
          </cell>
          <cell r="AB368">
            <v>0</v>
          </cell>
          <cell r="AD368">
            <v>241480</v>
          </cell>
          <cell r="AF368">
            <v>0</v>
          </cell>
          <cell r="AG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</row>
        <row r="369">
          <cell r="A369" t="str">
            <v>Voss</v>
          </cell>
          <cell r="B369">
            <v>740</v>
          </cell>
          <cell r="C369" t="str">
            <v>Sierra Osteo Branch</v>
          </cell>
          <cell r="D369">
            <v>106210</v>
          </cell>
          <cell r="E369">
            <v>103361</v>
          </cell>
          <cell r="F369">
            <v>-2849</v>
          </cell>
          <cell r="G369">
            <v>754979</v>
          </cell>
          <cell r="H369">
            <v>706213</v>
          </cell>
          <cell r="I369">
            <v>-48766</v>
          </cell>
          <cell r="J369">
            <v>1531142</v>
          </cell>
          <cell r="K369" t="str">
            <v>Ra</v>
          </cell>
          <cell r="L369">
            <v>1509958</v>
          </cell>
          <cell r="M369">
            <v>1585455.9000000001</v>
          </cell>
          <cell r="N369">
            <v>1613403.6587698399</v>
          </cell>
          <cell r="O369">
            <v>-27947.758769839769</v>
          </cell>
          <cell r="P369">
            <v>1509958</v>
          </cell>
          <cell r="Q369" t="str">
            <v>YTD Annual</v>
          </cell>
          <cell r="R369" t="str">
            <v>+5%</v>
          </cell>
          <cell r="T369" t="str">
            <v>s</v>
          </cell>
          <cell r="U369">
            <v>0</v>
          </cell>
          <cell r="V369">
            <v>0</v>
          </cell>
          <cell r="W369">
            <v>0</v>
          </cell>
          <cell r="X369">
            <v>1613403.6587698399</v>
          </cell>
          <cell r="Y369">
            <v>0</v>
          </cell>
          <cell r="AA369">
            <v>1613403.6587698399</v>
          </cell>
          <cell r="AB369">
            <v>0</v>
          </cell>
          <cell r="AD369">
            <v>162257</v>
          </cell>
          <cell r="AF369">
            <v>0</v>
          </cell>
          <cell r="AG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</row>
        <row r="370">
          <cell r="A370" t="str">
            <v>Voss</v>
          </cell>
          <cell r="B370">
            <v>755</v>
          </cell>
          <cell r="C370" t="str">
            <v>OsteoPacific Branch</v>
          </cell>
          <cell r="D370">
            <v>91538</v>
          </cell>
          <cell r="E370">
            <v>94792</v>
          </cell>
          <cell r="F370">
            <v>3254</v>
          </cell>
          <cell r="G370">
            <v>603571</v>
          </cell>
          <cell r="H370">
            <v>565933</v>
          </cell>
          <cell r="I370">
            <v>-37638</v>
          </cell>
          <cell r="J370">
            <v>1466182</v>
          </cell>
          <cell r="K370" t="str">
            <v>Ra</v>
          </cell>
          <cell r="L370">
            <v>1207142</v>
          </cell>
          <cell r="M370">
            <v>1267499.1000000001</v>
          </cell>
          <cell r="N370">
            <v>1409846.0570455601</v>
          </cell>
          <cell r="O370">
            <v>-142346.95704556</v>
          </cell>
          <cell r="P370">
            <v>1207142</v>
          </cell>
          <cell r="Q370" t="str">
            <v>YTD Annual</v>
          </cell>
          <cell r="R370" t="str">
            <v>+5%</v>
          </cell>
          <cell r="T370" t="str">
            <v>s</v>
          </cell>
          <cell r="U370">
            <v>0</v>
          </cell>
          <cell r="V370">
            <v>0</v>
          </cell>
          <cell r="W370">
            <v>0</v>
          </cell>
          <cell r="X370">
            <v>1409846.0570455601</v>
          </cell>
          <cell r="Y370">
            <v>0</v>
          </cell>
          <cell r="AA370">
            <v>1409846.0570455601</v>
          </cell>
          <cell r="AB370">
            <v>0</v>
          </cell>
          <cell r="AD370">
            <v>135073</v>
          </cell>
          <cell r="AF370">
            <v>0</v>
          </cell>
          <cell r="AG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</row>
        <row r="371">
          <cell r="A371" t="str">
            <v>Voss</v>
          </cell>
          <cell r="B371">
            <v>790</v>
          </cell>
          <cell r="C371" t="str">
            <v>Iowa/Nebraska Branch</v>
          </cell>
          <cell r="D371">
            <v>68918</v>
          </cell>
          <cell r="E371">
            <v>85249</v>
          </cell>
          <cell r="F371">
            <v>16331</v>
          </cell>
          <cell r="G371">
            <v>467119</v>
          </cell>
          <cell r="H371">
            <v>488766</v>
          </cell>
          <cell r="I371">
            <v>21647</v>
          </cell>
          <cell r="J371">
            <v>1288116</v>
          </cell>
          <cell r="K371" t="str">
            <v>Ra</v>
          </cell>
          <cell r="L371">
            <v>934238</v>
          </cell>
          <cell r="M371">
            <v>980949.9</v>
          </cell>
          <cell r="N371">
            <v>1220893.84673571</v>
          </cell>
          <cell r="O371">
            <v>-239943.94673571002</v>
          </cell>
          <cell r="P371">
            <v>934238</v>
          </cell>
          <cell r="Q371" t="str">
            <v>YTD Annual</v>
          </cell>
          <cell r="R371" t="str">
            <v>+5%</v>
          </cell>
          <cell r="T371" t="str">
            <v>s</v>
          </cell>
          <cell r="U371">
            <v>0</v>
          </cell>
          <cell r="V371">
            <v>0</v>
          </cell>
          <cell r="W371">
            <v>0</v>
          </cell>
          <cell r="X371">
            <v>1220893.84673571</v>
          </cell>
          <cell r="Y371">
            <v>0</v>
          </cell>
          <cell r="AA371">
            <v>1220893.84673571</v>
          </cell>
          <cell r="AB371">
            <v>0</v>
          </cell>
          <cell r="AD371">
            <v>183015</v>
          </cell>
          <cell r="AF371">
            <v>0</v>
          </cell>
          <cell r="AG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</row>
        <row r="372">
          <cell r="A372" t="str">
            <v>Voss</v>
          </cell>
          <cell r="B372">
            <v>915</v>
          </cell>
          <cell r="C372" t="str">
            <v>American Medical Concepts</v>
          </cell>
          <cell r="D372">
            <v>115299</v>
          </cell>
          <cell r="E372">
            <v>64369</v>
          </cell>
          <cell r="F372">
            <v>-50930</v>
          </cell>
          <cell r="G372">
            <v>1143</v>
          </cell>
          <cell r="H372">
            <v>369381</v>
          </cell>
          <cell r="I372">
            <v>368238</v>
          </cell>
          <cell r="J372">
            <v>1112205</v>
          </cell>
          <cell r="K372" t="str">
            <v>Ra</v>
          </cell>
          <cell r="L372">
            <v>2286</v>
          </cell>
          <cell r="M372">
            <v>2400.3000000000002</v>
          </cell>
          <cell r="N372">
            <v>952354.49</v>
          </cell>
          <cell r="O372">
            <v>-949954.19</v>
          </cell>
          <cell r="P372">
            <v>2286</v>
          </cell>
          <cell r="Q372" t="str">
            <v>YTD Annual</v>
          </cell>
          <cell r="R372" t="str">
            <v>+5%</v>
          </cell>
          <cell r="T372" t="str">
            <v>s</v>
          </cell>
          <cell r="U372">
            <v>0</v>
          </cell>
          <cell r="V372">
            <v>0</v>
          </cell>
          <cell r="W372">
            <v>0</v>
          </cell>
          <cell r="X372">
            <v>952354.49</v>
          </cell>
          <cell r="Y372">
            <v>0</v>
          </cell>
          <cell r="AA372">
            <v>952354.49</v>
          </cell>
          <cell r="AB372">
            <v>0</v>
          </cell>
          <cell r="AD372">
            <v>531449</v>
          </cell>
          <cell r="AF372">
            <v>0</v>
          </cell>
          <cell r="AG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</row>
        <row r="373">
          <cell r="A373" t="str">
            <v>Voss</v>
          </cell>
          <cell r="B373">
            <v>916</v>
          </cell>
          <cell r="C373" t="str">
            <v>Oregon Medical System</v>
          </cell>
          <cell r="G373">
            <v>1</v>
          </cell>
          <cell r="K373" t="str">
            <v>Ra</v>
          </cell>
          <cell r="L373">
            <v>2</v>
          </cell>
          <cell r="M373">
            <v>2.1</v>
          </cell>
          <cell r="N373">
            <v>94480.356666666703</v>
          </cell>
          <cell r="O373">
            <v>-94478.256666666697</v>
          </cell>
          <cell r="P373">
            <v>2</v>
          </cell>
          <cell r="Q373" t="str">
            <v>YTD Annual</v>
          </cell>
          <cell r="R373" t="str">
            <v>+5%</v>
          </cell>
          <cell r="T373" t="str">
            <v>s</v>
          </cell>
          <cell r="U373">
            <v>0</v>
          </cell>
          <cell r="V373">
            <v>0</v>
          </cell>
          <cell r="W373">
            <v>0</v>
          </cell>
          <cell r="X373">
            <v>94480.356666666703</v>
          </cell>
          <cell r="Y373">
            <v>0</v>
          </cell>
          <cell r="AA373">
            <v>94480.356666666703</v>
          </cell>
          <cell r="AB373">
            <v>0</v>
          </cell>
          <cell r="AD373">
            <v>28479</v>
          </cell>
          <cell r="AF373">
            <v>0</v>
          </cell>
          <cell r="AG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</row>
        <row r="374">
          <cell r="A374" t="str">
            <v>Voss</v>
          </cell>
          <cell r="B374">
            <v>930</v>
          </cell>
          <cell r="C374" t="str">
            <v>Osteologic Agency</v>
          </cell>
          <cell r="D374">
            <v>86936</v>
          </cell>
          <cell r="E374">
            <v>59902</v>
          </cell>
          <cell r="F374">
            <v>-27034</v>
          </cell>
          <cell r="G374">
            <v>1</v>
          </cell>
          <cell r="H374">
            <v>322623</v>
          </cell>
          <cell r="I374">
            <v>322622</v>
          </cell>
          <cell r="J374">
            <v>991462</v>
          </cell>
          <cell r="K374" t="str">
            <v>Ra</v>
          </cell>
          <cell r="L374">
            <v>2</v>
          </cell>
          <cell r="M374">
            <v>2.1</v>
          </cell>
          <cell r="N374">
            <v>1044872.91</v>
          </cell>
          <cell r="O374">
            <v>-1044870.81</v>
          </cell>
          <cell r="P374">
            <v>2</v>
          </cell>
          <cell r="Q374" t="str">
            <v>YTD Annual</v>
          </cell>
          <cell r="R374" t="str">
            <v>+5%</v>
          </cell>
          <cell r="T374" t="str">
            <v>s</v>
          </cell>
          <cell r="U374">
            <v>0</v>
          </cell>
          <cell r="V374">
            <v>0</v>
          </cell>
          <cell r="W374">
            <v>0</v>
          </cell>
          <cell r="X374">
            <v>1044872.91</v>
          </cell>
          <cell r="Y374">
            <v>0</v>
          </cell>
          <cell r="AA374">
            <v>1044872.91</v>
          </cell>
          <cell r="AB374">
            <v>0</v>
          </cell>
          <cell r="AD374">
            <v>531938</v>
          </cell>
          <cell r="AF374">
            <v>0</v>
          </cell>
          <cell r="AG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</row>
        <row r="375">
          <cell r="A375" t="str">
            <v>Voss</v>
          </cell>
          <cell r="B375" t="str">
            <v>Amort.</v>
          </cell>
          <cell r="C375" t="str">
            <v>Instrument Amortization</v>
          </cell>
          <cell r="F375">
            <v>0</v>
          </cell>
          <cell r="G375">
            <v>1813691</v>
          </cell>
          <cell r="J375">
            <v>991462</v>
          </cell>
          <cell r="K375" t="str">
            <v>Ra</v>
          </cell>
          <cell r="L375">
            <v>3627382</v>
          </cell>
          <cell r="M375">
            <v>4135215.4799999995</v>
          </cell>
          <cell r="N375">
            <v>0</v>
          </cell>
          <cell r="O375">
            <v>4135215.4799999995</v>
          </cell>
          <cell r="P375">
            <v>3627382</v>
          </cell>
          <cell r="Q375" t="str">
            <v>YTD Annual</v>
          </cell>
          <cell r="R375" t="str">
            <v>+14%</v>
          </cell>
          <cell r="T375" t="str">
            <v>s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AA375">
            <v>0</v>
          </cell>
          <cell r="AB375">
            <v>0</v>
          </cell>
          <cell r="AD375">
            <v>0</v>
          </cell>
          <cell r="AF375">
            <v>0</v>
          </cell>
          <cell r="AG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</row>
        <row r="376">
          <cell r="A376" t="str">
            <v>Voss</v>
          </cell>
          <cell r="B376" t="str">
            <v>Voss-Com</v>
          </cell>
          <cell r="C376" t="str">
            <v>Voss-Commission</v>
          </cell>
          <cell r="D376">
            <v>1426499</v>
          </cell>
          <cell r="E376">
            <v>1525261</v>
          </cell>
          <cell r="F376">
            <v>98762</v>
          </cell>
          <cell r="G376">
            <v>10342052</v>
          </cell>
          <cell r="H376">
            <v>8963957</v>
          </cell>
          <cell r="I376">
            <v>-1378095</v>
          </cell>
          <cell r="J376">
            <v>21717648</v>
          </cell>
          <cell r="K376" t="str">
            <v>Ra</v>
          </cell>
          <cell r="L376">
            <v>20684104</v>
          </cell>
          <cell r="M376">
            <v>25027765.84</v>
          </cell>
          <cell r="N376">
            <v>0</v>
          </cell>
          <cell r="O376">
            <v>25027765.84</v>
          </cell>
          <cell r="P376">
            <v>20684104</v>
          </cell>
          <cell r="Q376" t="str">
            <v>YTD Annual</v>
          </cell>
          <cell r="R376" t="str">
            <v>+21%</v>
          </cell>
          <cell r="T376" t="str">
            <v>s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AA376">
            <v>0</v>
          </cell>
          <cell r="AB376">
            <v>0</v>
          </cell>
          <cell r="AD376">
            <v>0</v>
          </cell>
          <cell r="AF376">
            <v>0</v>
          </cell>
          <cell r="AG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</row>
        <row r="377">
          <cell r="A377" t="str">
            <v>Voss Total</v>
          </cell>
          <cell r="D377">
            <v>2039850</v>
          </cell>
          <cell r="E377" t="e">
            <v>#N/A</v>
          </cell>
          <cell r="F377" t="e">
            <v>#N/A</v>
          </cell>
          <cell r="G377">
            <v>14972407</v>
          </cell>
          <cell r="H377" t="e">
            <v>#N/A</v>
          </cell>
          <cell r="I377" t="e">
            <v>#N/A</v>
          </cell>
          <cell r="J377">
            <v>31464492</v>
          </cell>
          <cell r="L377">
            <v>29901006</v>
          </cell>
          <cell r="M377">
            <v>35031977.32</v>
          </cell>
          <cell r="N377">
            <v>8478313.7223725431</v>
          </cell>
          <cell r="O377">
            <v>26553663.597627457</v>
          </cell>
          <cell r="U377">
            <v>0</v>
          </cell>
          <cell r="V377">
            <v>0</v>
          </cell>
          <cell r="W377">
            <v>0</v>
          </cell>
          <cell r="X377">
            <v>8478313.7223725431</v>
          </cell>
          <cell r="Y377">
            <v>0</v>
          </cell>
          <cell r="AA377">
            <v>8478313.7223725431</v>
          </cell>
          <cell r="AB377">
            <v>0</v>
          </cell>
          <cell r="AD377">
            <v>1813691</v>
          </cell>
          <cell r="AF377">
            <v>0</v>
          </cell>
          <cell r="AG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</row>
        <row r="378">
          <cell r="A378" t="str">
            <v>Bowling</v>
          </cell>
          <cell r="B378">
            <v>567</v>
          </cell>
          <cell r="C378" t="str">
            <v>STRATEGIC SALES</v>
          </cell>
          <cell r="F378">
            <v>0</v>
          </cell>
          <cell r="I378">
            <v>0</v>
          </cell>
          <cell r="K378" t="str">
            <v>Ra</v>
          </cell>
          <cell r="L378">
            <v>0</v>
          </cell>
          <cell r="M378">
            <v>0</v>
          </cell>
          <cell r="N378">
            <v>2647678.6687500002</v>
          </cell>
          <cell r="O378">
            <v>-2647678.6687500002</v>
          </cell>
          <cell r="P378">
            <v>0</v>
          </cell>
          <cell r="Q378" t="str">
            <v>YTD Annual</v>
          </cell>
          <cell r="R378" t="str">
            <v>+5%</v>
          </cell>
          <cell r="T378" t="str">
            <v>s</v>
          </cell>
          <cell r="U378">
            <v>0</v>
          </cell>
          <cell r="V378">
            <v>0</v>
          </cell>
          <cell r="W378">
            <v>0</v>
          </cell>
          <cell r="X378">
            <v>2647678.6687500002</v>
          </cell>
          <cell r="Y378">
            <v>0</v>
          </cell>
          <cell r="AA378">
            <v>2647678.6687500002</v>
          </cell>
          <cell r="AB378">
            <v>0</v>
          </cell>
          <cell r="AD378">
            <v>0</v>
          </cell>
          <cell r="AF378">
            <v>0</v>
          </cell>
          <cell r="AG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</row>
        <row r="379">
          <cell r="A379" t="str">
            <v>Bowling Total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L379">
            <v>0</v>
          </cell>
          <cell r="M379">
            <v>0</v>
          </cell>
          <cell r="N379">
            <v>2647678.6687500002</v>
          </cell>
          <cell r="O379">
            <v>-2647678.6687500002</v>
          </cell>
          <cell r="U379">
            <v>0</v>
          </cell>
          <cell r="V379">
            <v>0</v>
          </cell>
          <cell r="W379">
            <v>0</v>
          </cell>
          <cell r="X379">
            <v>2647678.6687500002</v>
          </cell>
          <cell r="Y379">
            <v>0</v>
          </cell>
          <cell r="AA379">
            <v>2647678.6687500002</v>
          </cell>
          <cell r="AB379">
            <v>0</v>
          </cell>
          <cell r="AD379">
            <v>0</v>
          </cell>
          <cell r="AF379">
            <v>0</v>
          </cell>
          <cell r="AG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</row>
        <row r="380">
          <cell r="A380" t="str">
            <v>Watson</v>
          </cell>
          <cell r="B380">
            <v>536</v>
          </cell>
          <cell r="C380" t="str">
            <v>South Central Area</v>
          </cell>
          <cell r="D380">
            <v>29232</v>
          </cell>
          <cell r="E380">
            <v>15530</v>
          </cell>
          <cell r="F380">
            <v>-13702</v>
          </cell>
          <cell r="G380">
            <v>96920</v>
          </cell>
          <cell r="H380">
            <v>93180</v>
          </cell>
          <cell r="I380">
            <v>-3740</v>
          </cell>
          <cell r="J380">
            <v>237560</v>
          </cell>
          <cell r="K380" t="str">
            <v>Ra</v>
          </cell>
          <cell r="L380">
            <v>193840</v>
          </cell>
          <cell r="M380">
            <v>203532</v>
          </cell>
          <cell r="N380">
            <v>256522.017777778</v>
          </cell>
          <cell r="O380">
            <v>-52990.017777778005</v>
          </cell>
          <cell r="P380">
            <v>193840</v>
          </cell>
          <cell r="Q380" t="str">
            <v>YTD Annual</v>
          </cell>
          <cell r="R380" t="str">
            <v>+5%</v>
          </cell>
          <cell r="T380" t="str">
            <v>s</v>
          </cell>
          <cell r="U380">
            <v>0</v>
          </cell>
          <cell r="V380">
            <v>0</v>
          </cell>
          <cell r="W380">
            <v>0</v>
          </cell>
          <cell r="X380">
            <v>256522.017777778</v>
          </cell>
          <cell r="Y380">
            <v>0</v>
          </cell>
          <cell r="AA380">
            <v>256522.017777778</v>
          </cell>
          <cell r="AB380">
            <v>0</v>
          </cell>
          <cell r="AD380">
            <v>0</v>
          </cell>
          <cell r="AF380">
            <v>0</v>
          </cell>
          <cell r="AG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</row>
        <row r="381">
          <cell r="A381" t="str">
            <v>Watson</v>
          </cell>
          <cell r="B381">
            <v>805</v>
          </cell>
          <cell r="C381" t="str">
            <v>Kentucky Branch</v>
          </cell>
          <cell r="D381">
            <v>-12051</v>
          </cell>
          <cell r="E381">
            <v>123860</v>
          </cell>
          <cell r="F381">
            <v>135911</v>
          </cell>
          <cell r="G381">
            <v>763003</v>
          </cell>
          <cell r="H381">
            <v>728143</v>
          </cell>
          <cell r="I381">
            <v>-34860</v>
          </cell>
          <cell r="J381">
            <v>2360094</v>
          </cell>
          <cell r="K381" t="str">
            <v>Ra</v>
          </cell>
          <cell r="L381">
            <v>1526006</v>
          </cell>
          <cell r="M381">
            <v>1602306.3</v>
          </cell>
          <cell r="N381">
            <v>1846983.8738055599</v>
          </cell>
          <cell r="O381">
            <v>-244677.57380555989</v>
          </cell>
          <cell r="P381">
            <v>1526006</v>
          </cell>
          <cell r="Q381" t="str">
            <v>YTD Annual</v>
          </cell>
          <cell r="R381" t="str">
            <v>+5%</v>
          </cell>
          <cell r="T381" t="str">
            <v>s</v>
          </cell>
          <cell r="U381">
            <v>0</v>
          </cell>
          <cell r="V381">
            <v>0</v>
          </cell>
          <cell r="W381">
            <v>0</v>
          </cell>
          <cell r="X381">
            <v>1846983.8738055599</v>
          </cell>
          <cell r="Y381">
            <v>0</v>
          </cell>
          <cell r="AA381">
            <v>1846983.8738055599</v>
          </cell>
          <cell r="AB381">
            <v>0</v>
          </cell>
          <cell r="AD381">
            <v>201459</v>
          </cell>
          <cell r="AF381">
            <v>0</v>
          </cell>
          <cell r="AG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</row>
        <row r="382">
          <cell r="A382" t="str">
            <v>Watson</v>
          </cell>
          <cell r="B382">
            <v>810</v>
          </cell>
          <cell r="C382" t="str">
            <v>Tennessee Branch</v>
          </cell>
          <cell r="D382">
            <v>346427</v>
          </cell>
          <cell r="E382">
            <v>229199</v>
          </cell>
          <cell r="F382">
            <v>-117228</v>
          </cell>
          <cell r="G382">
            <v>1335625</v>
          </cell>
          <cell r="H382">
            <v>1350698</v>
          </cell>
          <cell r="I382">
            <v>15073</v>
          </cell>
          <cell r="J382">
            <v>2812750</v>
          </cell>
          <cell r="K382" t="str">
            <v>Ra</v>
          </cell>
          <cell r="L382">
            <v>2671250</v>
          </cell>
          <cell r="M382">
            <v>2804812.5</v>
          </cell>
          <cell r="N382">
            <v>3286084.18505556</v>
          </cell>
          <cell r="O382">
            <v>-481271.68505555997</v>
          </cell>
          <cell r="P382">
            <v>2671250</v>
          </cell>
          <cell r="Q382" t="str">
            <v>YTD Annual</v>
          </cell>
          <cell r="R382" t="str">
            <v>+5%</v>
          </cell>
          <cell r="T382" t="str">
            <v>s</v>
          </cell>
          <cell r="U382">
            <v>0</v>
          </cell>
          <cell r="V382">
            <v>0</v>
          </cell>
          <cell r="W382">
            <v>0</v>
          </cell>
          <cell r="X382">
            <v>3286084.18505556</v>
          </cell>
          <cell r="Y382">
            <v>0</v>
          </cell>
          <cell r="AA382">
            <v>3286084.18505556</v>
          </cell>
          <cell r="AB382">
            <v>0</v>
          </cell>
          <cell r="AD382">
            <v>380083</v>
          </cell>
          <cell r="AF382">
            <v>0</v>
          </cell>
          <cell r="AG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</row>
        <row r="383">
          <cell r="A383" t="str">
            <v>Watson</v>
          </cell>
          <cell r="B383">
            <v>815</v>
          </cell>
          <cell r="C383" t="str">
            <v>MidSouth Branch</v>
          </cell>
          <cell r="D383">
            <v>277082</v>
          </cell>
          <cell r="E383">
            <v>91137</v>
          </cell>
          <cell r="F383">
            <v>-185945</v>
          </cell>
          <cell r="G383">
            <v>1513343</v>
          </cell>
          <cell r="H383">
            <v>531207</v>
          </cell>
          <cell r="I383">
            <v>-982136</v>
          </cell>
          <cell r="J383">
            <v>3801774</v>
          </cell>
          <cell r="K383" t="str">
            <v>Ra</v>
          </cell>
          <cell r="L383">
            <v>3026686</v>
          </cell>
          <cell r="M383">
            <v>3178020.3000000003</v>
          </cell>
          <cell r="N383">
            <v>3509594.0612777802</v>
          </cell>
          <cell r="O383">
            <v>-331573.76127777994</v>
          </cell>
          <cell r="P383">
            <v>3026686</v>
          </cell>
          <cell r="Q383" t="str">
            <v>YTD Annual</v>
          </cell>
          <cell r="R383" t="str">
            <v>+5%</v>
          </cell>
          <cell r="T383" t="str">
            <v>s</v>
          </cell>
          <cell r="U383">
            <v>0</v>
          </cell>
          <cell r="V383">
            <v>0</v>
          </cell>
          <cell r="W383">
            <v>0</v>
          </cell>
          <cell r="X383">
            <v>3509594.0612777802</v>
          </cell>
          <cell r="Y383">
            <v>0</v>
          </cell>
          <cell r="AA383">
            <v>3509594.0612777802</v>
          </cell>
          <cell r="AB383">
            <v>0</v>
          </cell>
          <cell r="AD383">
            <v>475181</v>
          </cell>
          <cell r="AF383">
            <v>0</v>
          </cell>
          <cell r="AG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</row>
        <row r="384">
          <cell r="A384" t="str">
            <v>Watson</v>
          </cell>
          <cell r="B384">
            <v>870</v>
          </cell>
          <cell r="C384" t="str">
            <v>North Carolina Branch</v>
          </cell>
          <cell r="G384">
            <v>1019201</v>
          </cell>
          <cell r="J384">
            <v>1968887</v>
          </cell>
          <cell r="K384" t="str">
            <v>Ra</v>
          </cell>
          <cell r="L384">
            <v>2038402</v>
          </cell>
          <cell r="M384">
            <v>2140322.1</v>
          </cell>
          <cell r="N384">
            <v>2004827.51083333</v>
          </cell>
          <cell r="O384">
            <v>135494.58916667011</v>
          </cell>
          <cell r="P384">
            <v>2038402</v>
          </cell>
          <cell r="Q384" t="str">
            <v>YTD Annual</v>
          </cell>
          <cell r="R384" t="str">
            <v>+5%</v>
          </cell>
          <cell r="T384" t="str">
            <v>s</v>
          </cell>
          <cell r="U384">
            <v>0</v>
          </cell>
          <cell r="V384">
            <v>0</v>
          </cell>
          <cell r="W384">
            <v>0</v>
          </cell>
          <cell r="X384">
            <v>2004827.51083333</v>
          </cell>
          <cell r="Y384">
            <v>0</v>
          </cell>
          <cell r="AA384">
            <v>2004827.51083333</v>
          </cell>
          <cell r="AB384">
            <v>0</v>
          </cell>
          <cell r="AD384">
            <v>219312</v>
          </cell>
          <cell r="AF384">
            <v>0</v>
          </cell>
          <cell r="AG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</row>
        <row r="385">
          <cell r="A385" t="str">
            <v>Watson</v>
          </cell>
          <cell r="B385">
            <v>950</v>
          </cell>
          <cell r="C385" t="str">
            <v>K&amp;W Assoc Agency</v>
          </cell>
          <cell r="D385">
            <v>41549</v>
          </cell>
          <cell r="E385">
            <v>54287</v>
          </cell>
          <cell r="F385">
            <v>12738</v>
          </cell>
          <cell r="G385">
            <v>0</v>
          </cell>
          <cell r="H385">
            <v>250076</v>
          </cell>
          <cell r="I385">
            <v>250076</v>
          </cell>
          <cell r="J385">
            <v>607696</v>
          </cell>
          <cell r="K385" t="str">
            <v>Ra</v>
          </cell>
          <cell r="L385">
            <v>0</v>
          </cell>
          <cell r="M385">
            <v>0</v>
          </cell>
          <cell r="N385">
            <v>856726.67888888903</v>
          </cell>
          <cell r="O385">
            <v>-856726.67888888903</v>
          </cell>
          <cell r="P385">
            <v>0</v>
          </cell>
          <cell r="Q385" t="str">
            <v>YTD Annual</v>
          </cell>
          <cell r="R385" t="str">
            <v>+5%</v>
          </cell>
          <cell r="T385" t="str">
            <v>s</v>
          </cell>
          <cell r="U385">
            <v>0</v>
          </cell>
          <cell r="V385">
            <v>0</v>
          </cell>
          <cell r="W385">
            <v>0</v>
          </cell>
          <cell r="X385">
            <v>856726.67888888903</v>
          </cell>
          <cell r="Y385">
            <v>0</v>
          </cell>
          <cell r="AA385">
            <v>856726.67888888903</v>
          </cell>
          <cell r="AB385">
            <v>0</v>
          </cell>
          <cell r="AD385">
            <v>295722</v>
          </cell>
          <cell r="AF385">
            <v>0</v>
          </cell>
          <cell r="AG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</row>
        <row r="386">
          <cell r="A386" t="str">
            <v>Watson</v>
          </cell>
          <cell r="B386">
            <v>955</v>
          </cell>
          <cell r="C386" t="str">
            <v>Nova MedSystems Agency</v>
          </cell>
          <cell r="D386">
            <v>15385</v>
          </cell>
          <cell r="E386">
            <v>16989</v>
          </cell>
          <cell r="F386">
            <v>1604</v>
          </cell>
          <cell r="G386">
            <v>-1</v>
          </cell>
          <cell r="H386">
            <v>88856</v>
          </cell>
          <cell r="I386">
            <v>88857</v>
          </cell>
          <cell r="J386">
            <v>220640</v>
          </cell>
          <cell r="K386" t="str">
            <v>Ra</v>
          </cell>
          <cell r="L386">
            <v>-2</v>
          </cell>
          <cell r="M386">
            <v>-2.1</v>
          </cell>
          <cell r="N386">
            <v>256405.88</v>
          </cell>
          <cell r="O386">
            <v>-256407.98</v>
          </cell>
          <cell r="P386">
            <v>-2</v>
          </cell>
          <cell r="Q386" t="str">
            <v>YTD Annual</v>
          </cell>
          <cell r="R386" t="str">
            <v>+5%</v>
          </cell>
          <cell r="T386" t="str">
            <v>s</v>
          </cell>
          <cell r="U386">
            <v>0</v>
          </cell>
          <cell r="V386">
            <v>0</v>
          </cell>
          <cell r="W386">
            <v>0</v>
          </cell>
          <cell r="X386">
            <v>256405.88</v>
          </cell>
          <cell r="Y386">
            <v>0</v>
          </cell>
          <cell r="AA386">
            <v>256405.88</v>
          </cell>
          <cell r="AB386">
            <v>0</v>
          </cell>
          <cell r="AD386">
            <v>127184</v>
          </cell>
          <cell r="AF386">
            <v>0</v>
          </cell>
          <cell r="AG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</row>
        <row r="387">
          <cell r="A387" t="str">
            <v>Watson</v>
          </cell>
          <cell r="B387" t="str">
            <v>Amort.</v>
          </cell>
          <cell r="C387" t="str">
            <v>Instrument Amortization</v>
          </cell>
          <cell r="F387">
            <v>0</v>
          </cell>
          <cell r="G387">
            <v>1698941</v>
          </cell>
          <cell r="J387">
            <v>220640</v>
          </cell>
          <cell r="K387" t="str">
            <v>Ra</v>
          </cell>
          <cell r="L387">
            <v>3397882</v>
          </cell>
          <cell r="M387">
            <v>3873585.4799999995</v>
          </cell>
          <cell r="N387">
            <v>0</v>
          </cell>
          <cell r="O387">
            <v>3873585.4799999995</v>
          </cell>
          <cell r="P387">
            <v>3397882</v>
          </cell>
          <cell r="Q387" t="str">
            <v>YTD Annual</v>
          </cell>
          <cell r="R387" t="str">
            <v>+14%</v>
          </cell>
          <cell r="T387" t="str">
            <v>s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AA387">
            <v>0</v>
          </cell>
          <cell r="AB387">
            <v>0</v>
          </cell>
          <cell r="AD387">
            <v>0</v>
          </cell>
          <cell r="AF387">
            <v>0</v>
          </cell>
          <cell r="AG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</row>
        <row r="388">
          <cell r="A388" t="str">
            <v>Watson</v>
          </cell>
          <cell r="B388" t="str">
            <v>Wats-Com</v>
          </cell>
          <cell r="C388" t="str">
            <v>Watson-Commission</v>
          </cell>
          <cell r="D388">
            <v>1307455</v>
          </cell>
          <cell r="E388">
            <v>1118889</v>
          </cell>
          <cell r="F388">
            <v>-188566</v>
          </cell>
          <cell r="G388">
            <v>9068318</v>
          </cell>
          <cell r="H388">
            <v>6552940</v>
          </cell>
          <cell r="I388">
            <v>-2515378</v>
          </cell>
          <cell r="J388">
            <v>20442985</v>
          </cell>
          <cell r="K388" t="str">
            <v>Ra</v>
          </cell>
          <cell r="L388">
            <v>18136636</v>
          </cell>
          <cell r="M388">
            <v>21945329.559999999</v>
          </cell>
          <cell r="N388">
            <v>0</v>
          </cell>
          <cell r="O388">
            <v>21945329.559999999</v>
          </cell>
          <cell r="P388">
            <v>18136636</v>
          </cell>
          <cell r="Q388" t="str">
            <v>YTD Annual</v>
          </cell>
          <cell r="R388" t="str">
            <v>+21%</v>
          </cell>
          <cell r="T388" t="str">
            <v>s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AA388">
            <v>0</v>
          </cell>
          <cell r="AB388">
            <v>0</v>
          </cell>
          <cell r="AD388">
            <v>0</v>
          </cell>
          <cell r="AF388">
            <v>0</v>
          </cell>
          <cell r="AG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</row>
        <row r="389">
          <cell r="A389" t="str">
            <v>Watson Total</v>
          </cell>
          <cell r="D389">
            <v>2005079</v>
          </cell>
          <cell r="E389">
            <v>1649891</v>
          </cell>
          <cell r="F389">
            <v>-355188</v>
          </cell>
          <cell r="G389">
            <v>15495350</v>
          </cell>
          <cell r="H389">
            <v>9595100</v>
          </cell>
          <cell r="I389">
            <v>-3182108</v>
          </cell>
          <cell r="J389">
            <v>32673026</v>
          </cell>
          <cell r="L389">
            <v>30990700</v>
          </cell>
          <cell r="M389">
            <v>35747906.140000001</v>
          </cell>
          <cell r="N389">
            <v>12017144.207638899</v>
          </cell>
          <cell r="O389">
            <v>23730761.9323611</v>
          </cell>
          <cell r="U389">
            <v>0</v>
          </cell>
          <cell r="V389">
            <v>0</v>
          </cell>
          <cell r="W389">
            <v>0</v>
          </cell>
          <cell r="X389">
            <v>12017144.207638899</v>
          </cell>
          <cell r="Y389">
            <v>0</v>
          </cell>
          <cell r="AA389">
            <v>12017144.207638899</v>
          </cell>
          <cell r="AB389">
            <v>0</v>
          </cell>
          <cell r="AD389">
            <v>1698941</v>
          </cell>
          <cell r="AF389">
            <v>0</v>
          </cell>
          <cell r="AG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</row>
        <row r="390">
          <cell r="A390" t="str">
            <v>Serekian</v>
          </cell>
          <cell r="B390">
            <v>620</v>
          </cell>
          <cell r="C390" t="str">
            <v>Adv Tech-General Project Admi</v>
          </cell>
          <cell r="D390">
            <v>343061</v>
          </cell>
          <cell r="E390">
            <v>279012</v>
          </cell>
          <cell r="F390">
            <v>-64049</v>
          </cell>
          <cell r="G390">
            <v>1659007</v>
          </cell>
          <cell r="H390">
            <v>1675117</v>
          </cell>
          <cell r="I390">
            <v>16110</v>
          </cell>
          <cell r="J390">
            <v>3287995</v>
          </cell>
          <cell r="K390" t="str">
            <v>Se</v>
          </cell>
          <cell r="L390">
            <v>3318014</v>
          </cell>
          <cell r="M390">
            <v>3178815.4000000004</v>
          </cell>
          <cell r="N390">
            <v>2483610.0879130699</v>
          </cell>
          <cell r="O390">
            <v>695205.3120869305</v>
          </cell>
          <cell r="P390">
            <v>3318014</v>
          </cell>
          <cell r="Q390" t="str">
            <v>YTD Annual</v>
          </cell>
          <cell r="R390" t="str">
            <v>+10%</v>
          </cell>
          <cell r="T390" t="str">
            <v>r</v>
          </cell>
          <cell r="U390">
            <v>0</v>
          </cell>
          <cell r="V390">
            <v>2483610.0879130699</v>
          </cell>
          <cell r="W390">
            <v>0</v>
          </cell>
          <cell r="X390">
            <v>0</v>
          </cell>
          <cell r="Y390">
            <v>0</v>
          </cell>
          <cell r="AA390">
            <v>2483610.0879130699</v>
          </cell>
          <cell r="AB390">
            <v>0</v>
          </cell>
          <cell r="AD390">
            <v>0</v>
          </cell>
          <cell r="AF390">
            <v>0</v>
          </cell>
          <cell r="AG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</row>
        <row r="391">
          <cell r="A391" t="str">
            <v>Serekian</v>
          </cell>
          <cell r="B391">
            <v>621</v>
          </cell>
          <cell r="C391" t="str">
            <v>Adv Tech-Technical Services</v>
          </cell>
          <cell r="D391">
            <v>162719</v>
          </cell>
          <cell r="E391">
            <v>176829</v>
          </cell>
          <cell r="F391">
            <v>14110</v>
          </cell>
          <cell r="G391">
            <v>1148358</v>
          </cell>
          <cell r="H391">
            <v>1049853</v>
          </cell>
          <cell r="I391">
            <v>-98505</v>
          </cell>
          <cell r="J391">
            <v>2270656</v>
          </cell>
          <cell r="K391" t="str">
            <v>Se</v>
          </cell>
          <cell r="L391">
            <v>2296716</v>
          </cell>
          <cell r="M391">
            <v>2526387.6</v>
          </cell>
          <cell r="N391">
            <v>2477636.04901898</v>
          </cell>
          <cell r="O391">
            <v>48751.550981020089</v>
          </cell>
          <cell r="P391">
            <v>2296716</v>
          </cell>
          <cell r="Q391" t="str">
            <v>YTD Annual</v>
          </cell>
          <cell r="R391" t="str">
            <v>+10%</v>
          </cell>
          <cell r="T391" t="str">
            <v>r</v>
          </cell>
          <cell r="U391">
            <v>0</v>
          </cell>
          <cell r="V391">
            <v>2477636.04901898</v>
          </cell>
          <cell r="W391">
            <v>0</v>
          </cell>
          <cell r="X391">
            <v>0</v>
          </cell>
          <cell r="Y391">
            <v>0</v>
          </cell>
          <cell r="AA391">
            <v>2477636.04901898</v>
          </cell>
          <cell r="AB391">
            <v>0</v>
          </cell>
          <cell r="AD391">
            <v>0</v>
          </cell>
          <cell r="AF391">
            <v>0</v>
          </cell>
          <cell r="AG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</row>
        <row r="392">
          <cell r="A392" t="str">
            <v>Serekian</v>
          </cell>
          <cell r="B392">
            <v>622</v>
          </cell>
          <cell r="C392" t="str">
            <v>Adv Tech-Bone Cement</v>
          </cell>
          <cell r="D392">
            <v>114595</v>
          </cell>
          <cell r="E392">
            <v>197480</v>
          </cell>
          <cell r="F392">
            <v>82885</v>
          </cell>
          <cell r="G392">
            <v>801050</v>
          </cell>
          <cell r="H392">
            <v>1145868</v>
          </cell>
          <cell r="I392">
            <v>344818</v>
          </cell>
          <cell r="J392">
            <v>2396423</v>
          </cell>
          <cell r="K392" t="str">
            <v>Se</v>
          </cell>
          <cell r="L392">
            <v>1602100</v>
          </cell>
          <cell r="M392">
            <v>1762310.0000000002</v>
          </cell>
          <cell r="N392">
            <v>2665244.5918849199</v>
          </cell>
          <cell r="O392">
            <v>-902934.59188491968</v>
          </cell>
          <cell r="P392">
            <v>1602100</v>
          </cell>
          <cell r="Q392" t="str">
            <v>YTD Annual</v>
          </cell>
          <cell r="R392" t="str">
            <v>+10%</v>
          </cell>
          <cell r="T392" t="str">
            <v>r</v>
          </cell>
          <cell r="U392">
            <v>0</v>
          </cell>
          <cell r="V392">
            <v>2665244.5918849199</v>
          </cell>
          <cell r="W392">
            <v>0</v>
          </cell>
          <cell r="X392">
            <v>0</v>
          </cell>
          <cell r="Y392">
            <v>0</v>
          </cell>
          <cell r="AA392">
            <v>2665244.5918849199</v>
          </cell>
          <cell r="AB392">
            <v>0</v>
          </cell>
          <cell r="AD392">
            <v>0</v>
          </cell>
          <cell r="AF392">
            <v>0</v>
          </cell>
          <cell r="AG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</row>
        <row r="393">
          <cell r="A393" t="str">
            <v>Serekian</v>
          </cell>
          <cell r="B393">
            <v>623</v>
          </cell>
          <cell r="C393" t="str">
            <v>Adv Tech-Biological &amp; PreClin</v>
          </cell>
          <cell r="D393">
            <v>95940</v>
          </cell>
          <cell r="E393">
            <v>123395</v>
          </cell>
          <cell r="F393">
            <v>27455</v>
          </cell>
          <cell r="G393">
            <v>547657</v>
          </cell>
          <cell r="H393">
            <v>694373</v>
          </cell>
          <cell r="I393">
            <v>146716</v>
          </cell>
          <cell r="J393">
            <v>1703357</v>
          </cell>
          <cell r="K393" t="str">
            <v>Se</v>
          </cell>
          <cell r="L393">
            <v>1095314</v>
          </cell>
          <cell r="M393">
            <v>1204845.4000000001</v>
          </cell>
          <cell r="N393">
            <v>1670436.7847758599</v>
          </cell>
          <cell r="O393">
            <v>-465591.38477585977</v>
          </cell>
          <cell r="P393">
            <v>1095314</v>
          </cell>
          <cell r="Q393" t="str">
            <v>YTD Annual</v>
          </cell>
          <cell r="R393" t="str">
            <v>+10%</v>
          </cell>
          <cell r="T393" t="str">
            <v>r</v>
          </cell>
          <cell r="U393">
            <v>0</v>
          </cell>
          <cell r="V393">
            <v>1670436.7847758599</v>
          </cell>
          <cell r="W393">
            <v>0</v>
          </cell>
          <cell r="X393">
            <v>0</v>
          </cell>
          <cell r="Y393">
            <v>0</v>
          </cell>
          <cell r="AA393">
            <v>1670436.7847758599</v>
          </cell>
          <cell r="AB393">
            <v>0</v>
          </cell>
          <cell r="AD393">
            <v>0</v>
          </cell>
          <cell r="AF393">
            <v>0</v>
          </cell>
          <cell r="AG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</row>
        <row r="394">
          <cell r="A394" t="str">
            <v>Serekian</v>
          </cell>
          <cell r="B394">
            <v>624</v>
          </cell>
          <cell r="C394" t="str">
            <v>Adv Tech-Tribology</v>
          </cell>
          <cell r="D394">
            <v>-50436</v>
          </cell>
          <cell r="E394">
            <v>101013</v>
          </cell>
          <cell r="F394">
            <v>151449</v>
          </cell>
          <cell r="G394">
            <v>695626</v>
          </cell>
          <cell r="H394">
            <v>580929</v>
          </cell>
          <cell r="I394">
            <v>-114697</v>
          </cell>
          <cell r="J394">
            <v>1282236</v>
          </cell>
          <cell r="K394" t="str">
            <v>Se</v>
          </cell>
          <cell r="L394">
            <v>1391252</v>
          </cell>
          <cell r="M394">
            <v>1530377.2000000002</v>
          </cell>
          <cell r="N394">
            <v>1494333.4497738101</v>
          </cell>
          <cell r="O394">
            <v>36043.750226190081</v>
          </cell>
          <cell r="P394">
            <v>1391252</v>
          </cell>
          <cell r="Q394" t="str">
            <v>YTD Annual</v>
          </cell>
          <cell r="R394" t="str">
            <v>+10%</v>
          </cell>
          <cell r="T394" t="str">
            <v>r</v>
          </cell>
          <cell r="U394">
            <v>0</v>
          </cell>
          <cell r="V394">
            <v>1494333.4497738101</v>
          </cell>
          <cell r="W394">
            <v>0</v>
          </cell>
          <cell r="X394">
            <v>0</v>
          </cell>
          <cell r="Y394">
            <v>0</v>
          </cell>
          <cell r="AA394">
            <v>1494333.4497738101</v>
          </cell>
          <cell r="AB394">
            <v>0</v>
          </cell>
          <cell r="AD394">
            <v>0</v>
          </cell>
          <cell r="AF394">
            <v>0</v>
          </cell>
          <cell r="AG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</row>
        <row r="395">
          <cell r="A395" t="str">
            <v>Serekian</v>
          </cell>
          <cell r="B395">
            <v>625</v>
          </cell>
          <cell r="C395" t="str">
            <v>Adv Tech-Library Services</v>
          </cell>
          <cell r="D395">
            <v>6873</v>
          </cell>
          <cell r="E395">
            <v>16908</v>
          </cell>
          <cell r="F395">
            <v>10035</v>
          </cell>
          <cell r="G395">
            <v>43158</v>
          </cell>
          <cell r="H395">
            <v>101448</v>
          </cell>
          <cell r="I395">
            <v>58290</v>
          </cell>
          <cell r="J395">
            <v>132422</v>
          </cell>
          <cell r="K395" t="str">
            <v>Se</v>
          </cell>
          <cell r="L395">
            <v>86316</v>
          </cell>
          <cell r="M395">
            <v>94947.6</v>
          </cell>
          <cell r="N395">
            <v>251394.85578000001</v>
          </cell>
          <cell r="O395">
            <v>-156447.25578000001</v>
          </cell>
          <cell r="P395">
            <v>86316</v>
          </cell>
          <cell r="Q395" t="str">
            <v>YTD Annual</v>
          </cell>
          <cell r="R395" t="str">
            <v>+10%</v>
          </cell>
          <cell r="T395" t="str">
            <v>r</v>
          </cell>
          <cell r="U395">
            <v>0</v>
          </cell>
          <cell r="V395">
            <v>251394.85578000001</v>
          </cell>
          <cell r="W395">
            <v>0</v>
          </cell>
          <cell r="X395">
            <v>0</v>
          </cell>
          <cell r="Y395">
            <v>0</v>
          </cell>
          <cell r="AA395">
            <v>251394.85578000001</v>
          </cell>
          <cell r="AB395">
            <v>0</v>
          </cell>
          <cell r="AD395">
            <v>0</v>
          </cell>
          <cell r="AF395">
            <v>0</v>
          </cell>
          <cell r="AG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</row>
        <row r="396">
          <cell r="A396" t="str">
            <v>Serekian</v>
          </cell>
          <cell r="B396">
            <v>626</v>
          </cell>
          <cell r="C396" t="str">
            <v>Adv Tech-Bone Substitutes</v>
          </cell>
          <cell r="D396">
            <v>1816</v>
          </cell>
          <cell r="E396">
            <v>16813</v>
          </cell>
          <cell r="F396">
            <v>14997</v>
          </cell>
          <cell r="G396">
            <v>-3531</v>
          </cell>
          <cell r="H396">
            <v>100878</v>
          </cell>
          <cell r="I396">
            <v>104409</v>
          </cell>
          <cell r="J396">
            <v>144300</v>
          </cell>
          <cell r="K396" t="str">
            <v>Se</v>
          </cell>
          <cell r="L396">
            <v>-7062</v>
          </cell>
          <cell r="M396">
            <v>-7768.2000000000007</v>
          </cell>
          <cell r="N396">
            <v>628.4</v>
          </cell>
          <cell r="O396">
            <v>-8396.6</v>
          </cell>
          <cell r="P396">
            <v>-7062</v>
          </cell>
          <cell r="Q396" t="str">
            <v>YTD Annual</v>
          </cell>
          <cell r="R396" t="str">
            <v>+10%</v>
          </cell>
          <cell r="T396" t="str">
            <v>r</v>
          </cell>
          <cell r="U396">
            <v>0</v>
          </cell>
          <cell r="V396">
            <v>628.4</v>
          </cell>
          <cell r="W396">
            <v>0</v>
          </cell>
          <cell r="X396">
            <v>0</v>
          </cell>
          <cell r="Y396">
            <v>0</v>
          </cell>
          <cell r="AA396">
            <v>628.4</v>
          </cell>
          <cell r="AB396">
            <v>0</v>
          </cell>
          <cell r="AD396">
            <v>0</v>
          </cell>
          <cell r="AF396">
            <v>0</v>
          </cell>
          <cell r="AG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</row>
        <row r="397">
          <cell r="A397" t="str">
            <v>Serekian</v>
          </cell>
          <cell r="B397">
            <v>627</v>
          </cell>
          <cell r="C397" t="str">
            <v>Adv Tech-Bone Source</v>
          </cell>
          <cell r="D397">
            <v>16917</v>
          </cell>
          <cell r="E397">
            <v>37150</v>
          </cell>
          <cell r="F397">
            <v>20233</v>
          </cell>
          <cell r="G397">
            <v>211385</v>
          </cell>
          <cell r="H397">
            <v>222900</v>
          </cell>
          <cell r="I397">
            <v>11515</v>
          </cell>
          <cell r="J397">
            <v>266800</v>
          </cell>
          <cell r="K397" t="str">
            <v>Se</v>
          </cell>
          <cell r="L397">
            <v>422770</v>
          </cell>
          <cell r="M397">
            <v>465047.00000000006</v>
          </cell>
          <cell r="N397">
            <v>228375.01</v>
          </cell>
          <cell r="O397">
            <v>236671.99000000005</v>
          </cell>
          <cell r="P397">
            <v>422770</v>
          </cell>
          <cell r="Q397" t="str">
            <v>YTD Annual</v>
          </cell>
          <cell r="R397" t="str">
            <v>+10%</v>
          </cell>
          <cell r="T397" t="str">
            <v>r</v>
          </cell>
          <cell r="U397">
            <v>0</v>
          </cell>
          <cell r="V397">
            <v>228375.01</v>
          </cell>
          <cell r="W397">
            <v>0</v>
          </cell>
          <cell r="X397">
            <v>0</v>
          </cell>
          <cell r="Y397">
            <v>0</v>
          </cell>
          <cell r="AA397">
            <v>228375.01</v>
          </cell>
          <cell r="AB397">
            <v>0</v>
          </cell>
          <cell r="AD397">
            <v>0</v>
          </cell>
          <cell r="AF397">
            <v>0</v>
          </cell>
          <cell r="AG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</row>
        <row r="398">
          <cell r="A398" t="str">
            <v>Serekian</v>
          </cell>
          <cell r="B398">
            <v>628</v>
          </cell>
          <cell r="C398" t="str">
            <v>Adv Tech-Bioabsorbables</v>
          </cell>
          <cell r="D398">
            <v>4536</v>
          </cell>
          <cell r="E398">
            <v>14133</v>
          </cell>
          <cell r="F398">
            <v>9597</v>
          </cell>
          <cell r="G398">
            <v>46026</v>
          </cell>
          <cell r="H398">
            <v>84798</v>
          </cell>
          <cell r="I398">
            <v>38772</v>
          </cell>
          <cell r="J398">
            <v>116880</v>
          </cell>
          <cell r="K398" t="str">
            <v>Se</v>
          </cell>
          <cell r="L398">
            <v>92052</v>
          </cell>
          <cell r="M398">
            <v>101257.20000000001</v>
          </cell>
          <cell r="N398">
            <v>349653.312380952</v>
          </cell>
          <cell r="O398">
            <v>-248396.11238095199</v>
          </cell>
          <cell r="P398">
            <v>92052</v>
          </cell>
          <cell r="Q398" t="str">
            <v>YTD Annual</v>
          </cell>
          <cell r="R398" t="str">
            <v>+10%</v>
          </cell>
          <cell r="T398" t="str">
            <v>r</v>
          </cell>
          <cell r="U398">
            <v>0</v>
          </cell>
          <cell r="V398">
            <v>349653.312380952</v>
          </cell>
          <cell r="W398">
            <v>0</v>
          </cell>
          <cell r="X398">
            <v>0</v>
          </cell>
          <cell r="Y398">
            <v>0</v>
          </cell>
          <cell r="AA398">
            <v>349653.312380952</v>
          </cell>
          <cell r="AB398">
            <v>0</v>
          </cell>
          <cell r="AD398">
            <v>0</v>
          </cell>
          <cell r="AF398">
            <v>0</v>
          </cell>
          <cell r="AG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</row>
        <row r="399">
          <cell r="A399" t="str">
            <v>Serekian</v>
          </cell>
          <cell r="B399">
            <v>631</v>
          </cell>
          <cell r="C399" t="str">
            <v>R&amp;D Scientific Affairs</v>
          </cell>
          <cell r="J399">
            <v>1010644</v>
          </cell>
          <cell r="K399" t="str">
            <v>Se</v>
          </cell>
          <cell r="L399">
            <v>0</v>
          </cell>
          <cell r="M399">
            <v>0</v>
          </cell>
          <cell r="N399">
            <v>-0.98488000000047604</v>
          </cell>
          <cell r="O399">
            <v>0.98488000000047604</v>
          </cell>
          <cell r="P399">
            <v>0</v>
          </cell>
          <cell r="Q399" t="str">
            <v>YTD Annual</v>
          </cell>
          <cell r="R399" t="str">
            <v>+10%</v>
          </cell>
          <cell r="T399" t="str">
            <v>r</v>
          </cell>
          <cell r="U399">
            <v>0</v>
          </cell>
          <cell r="V399">
            <v>-0.98488000000047604</v>
          </cell>
          <cell r="W399">
            <v>0</v>
          </cell>
          <cell r="X399">
            <v>0</v>
          </cell>
          <cell r="Y399">
            <v>0</v>
          </cell>
          <cell r="AA399">
            <v>-0.98488000000047604</v>
          </cell>
          <cell r="AB399">
            <v>0</v>
          </cell>
          <cell r="AD399">
            <v>0</v>
          </cell>
          <cell r="AF399">
            <v>0</v>
          </cell>
          <cell r="AG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</row>
        <row r="400">
          <cell r="A400" t="str">
            <v>Serekian</v>
          </cell>
          <cell r="B400">
            <v>635</v>
          </cell>
          <cell r="C400" t="str">
            <v>Spine Nucleus-R&amp;D</v>
          </cell>
          <cell r="D400">
            <v>39811</v>
          </cell>
          <cell r="E400">
            <v>46725</v>
          </cell>
          <cell r="F400">
            <v>6914</v>
          </cell>
          <cell r="G400">
            <v>214473</v>
          </cell>
          <cell r="H400">
            <v>280350</v>
          </cell>
          <cell r="I400">
            <v>65877</v>
          </cell>
          <cell r="J400">
            <v>537650</v>
          </cell>
          <cell r="K400" t="str">
            <v>Se</v>
          </cell>
          <cell r="L400">
            <v>428946</v>
          </cell>
          <cell r="M400">
            <v>471840.60000000003</v>
          </cell>
          <cell r="N400">
            <v>6733.2</v>
          </cell>
          <cell r="O400">
            <v>465107.4</v>
          </cell>
          <cell r="P400">
            <v>428946</v>
          </cell>
          <cell r="Q400" t="str">
            <v>YTD Annual</v>
          </cell>
          <cell r="R400" t="str">
            <v>+10%</v>
          </cell>
          <cell r="T400" t="str">
            <v>r</v>
          </cell>
          <cell r="U400">
            <v>0</v>
          </cell>
          <cell r="V400">
            <v>6733.2</v>
          </cell>
          <cell r="W400">
            <v>0</v>
          </cell>
          <cell r="X400">
            <v>0</v>
          </cell>
          <cell r="Y400">
            <v>0</v>
          </cell>
          <cell r="AA400">
            <v>6733.2</v>
          </cell>
          <cell r="AB400">
            <v>0</v>
          </cell>
          <cell r="AD400">
            <v>0</v>
          </cell>
          <cell r="AF400">
            <v>0</v>
          </cell>
          <cell r="AG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</row>
        <row r="401">
          <cell r="A401" t="str">
            <v>Serekian</v>
          </cell>
          <cell r="B401">
            <v>636</v>
          </cell>
          <cell r="C401" t="str">
            <v>Stryker Instr-Bone Cement</v>
          </cell>
          <cell r="D401">
            <v>-52482</v>
          </cell>
          <cell r="E401">
            <v>0</v>
          </cell>
          <cell r="F401">
            <v>52482</v>
          </cell>
          <cell r="G401">
            <v>17983</v>
          </cell>
          <cell r="H401">
            <v>0</v>
          </cell>
          <cell r="I401">
            <v>-17983</v>
          </cell>
          <cell r="J401">
            <v>0</v>
          </cell>
          <cell r="K401" t="str">
            <v>Se</v>
          </cell>
          <cell r="L401">
            <v>35966</v>
          </cell>
          <cell r="M401">
            <v>39562.600000000006</v>
          </cell>
          <cell r="N401">
            <v>0</v>
          </cell>
          <cell r="O401">
            <v>39562.600000000006</v>
          </cell>
          <cell r="P401">
            <v>35966</v>
          </cell>
          <cell r="Q401" t="str">
            <v>YTD Annual</v>
          </cell>
          <cell r="R401" t="str">
            <v>+10%</v>
          </cell>
          <cell r="T401" t="str">
            <v>r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AA401">
            <v>0</v>
          </cell>
          <cell r="AB401">
            <v>0</v>
          </cell>
          <cell r="AD401">
            <v>0</v>
          </cell>
          <cell r="AF401">
            <v>0</v>
          </cell>
          <cell r="AG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</row>
        <row r="402">
          <cell r="A402" t="str">
            <v>Serekian</v>
          </cell>
          <cell r="B402">
            <v>637</v>
          </cell>
          <cell r="C402" t="str">
            <v>Leibinger-Resorbables</v>
          </cell>
          <cell r="D402">
            <v>-34884</v>
          </cell>
          <cell r="E402">
            <v>0</v>
          </cell>
          <cell r="F402">
            <v>34884</v>
          </cell>
          <cell r="H402">
            <v>0</v>
          </cell>
          <cell r="I402">
            <v>0</v>
          </cell>
          <cell r="J402">
            <v>0</v>
          </cell>
          <cell r="K402" t="str">
            <v>Se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 t="str">
            <v>YTD Annual</v>
          </cell>
          <cell r="R402" t="str">
            <v>+10%</v>
          </cell>
          <cell r="T402" t="str">
            <v>r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AA402">
            <v>0</v>
          </cell>
          <cell r="AB402">
            <v>0</v>
          </cell>
          <cell r="AD402">
            <v>0</v>
          </cell>
          <cell r="AF402">
            <v>0</v>
          </cell>
          <cell r="AG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</row>
        <row r="403">
          <cell r="A403" t="str">
            <v>Serekian</v>
          </cell>
          <cell r="B403">
            <v>638</v>
          </cell>
          <cell r="C403" t="str">
            <v>Endoscopy-Resorbables</v>
          </cell>
          <cell r="D403">
            <v>-33542</v>
          </cell>
          <cell r="E403">
            <v>0</v>
          </cell>
          <cell r="F403">
            <v>33542</v>
          </cell>
          <cell r="G403">
            <v>2909</v>
          </cell>
          <cell r="H403">
            <v>0</v>
          </cell>
          <cell r="I403">
            <v>-2909</v>
          </cell>
          <cell r="J403">
            <v>0</v>
          </cell>
          <cell r="K403" t="str">
            <v>Se</v>
          </cell>
          <cell r="L403">
            <v>5818</v>
          </cell>
          <cell r="M403">
            <v>6399.8</v>
          </cell>
          <cell r="N403">
            <v>0</v>
          </cell>
          <cell r="O403">
            <v>6399.8</v>
          </cell>
          <cell r="P403">
            <v>5818</v>
          </cell>
          <cell r="Q403" t="str">
            <v>YTD Annual</v>
          </cell>
          <cell r="R403" t="str">
            <v>+10%</v>
          </cell>
          <cell r="T403" t="str">
            <v>r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AA403">
            <v>0</v>
          </cell>
          <cell r="AB403">
            <v>0</v>
          </cell>
          <cell r="AD403">
            <v>0</v>
          </cell>
          <cell r="AF403">
            <v>0</v>
          </cell>
          <cell r="AG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</row>
        <row r="404">
          <cell r="A404" t="str">
            <v>Serekian</v>
          </cell>
          <cell r="B404">
            <v>639</v>
          </cell>
          <cell r="C404" t="str">
            <v>Europe Advanced Research</v>
          </cell>
          <cell r="D404">
            <v>129220</v>
          </cell>
          <cell r="E404">
            <v>158333</v>
          </cell>
          <cell r="F404">
            <v>29113</v>
          </cell>
          <cell r="G404">
            <v>891135</v>
          </cell>
          <cell r="H404">
            <v>949998</v>
          </cell>
          <cell r="I404">
            <v>58863</v>
          </cell>
          <cell r="J404">
            <v>1780000</v>
          </cell>
          <cell r="K404" t="str">
            <v>Se</v>
          </cell>
          <cell r="L404">
            <v>1782270</v>
          </cell>
          <cell r="M404">
            <v>1960497.0000000002</v>
          </cell>
          <cell r="N404">
            <v>1387000</v>
          </cell>
          <cell r="O404">
            <v>573497.00000000023</v>
          </cell>
          <cell r="P404">
            <v>1782270</v>
          </cell>
          <cell r="Q404" t="str">
            <v>YTD Annual</v>
          </cell>
          <cell r="R404" t="str">
            <v>+10%</v>
          </cell>
          <cell r="T404" t="str">
            <v>r</v>
          </cell>
          <cell r="U404">
            <v>0</v>
          </cell>
          <cell r="V404">
            <v>1387000</v>
          </cell>
          <cell r="W404">
            <v>0</v>
          </cell>
          <cell r="X404">
            <v>0</v>
          </cell>
          <cell r="Y404">
            <v>0</v>
          </cell>
          <cell r="AA404">
            <v>1387000</v>
          </cell>
          <cell r="AB404">
            <v>0</v>
          </cell>
          <cell r="AD404">
            <v>0</v>
          </cell>
          <cell r="AF404">
            <v>0</v>
          </cell>
          <cell r="AG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</row>
        <row r="405">
          <cell r="A405" t="str">
            <v>Serekian</v>
          </cell>
          <cell r="B405">
            <v>669</v>
          </cell>
          <cell r="C405" t="str">
            <v>Adv Tech Innovation</v>
          </cell>
          <cell r="D405" t="e">
            <v>#N/A</v>
          </cell>
          <cell r="E405" t="e">
            <v>#N/A</v>
          </cell>
          <cell r="F405" t="e">
            <v>#N/A</v>
          </cell>
          <cell r="G405">
            <v>891135</v>
          </cell>
          <cell r="H405" t="e">
            <v>#N/A</v>
          </cell>
          <cell r="I405" t="e">
            <v>#N/A</v>
          </cell>
          <cell r="K405" t="str">
            <v>Se</v>
          </cell>
          <cell r="M405">
            <v>0</v>
          </cell>
          <cell r="N405">
            <v>159410</v>
          </cell>
          <cell r="O405">
            <v>-159410</v>
          </cell>
          <cell r="P405">
            <v>0</v>
          </cell>
          <cell r="R405" t="str">
            <v>0%</v>
          </cell>
          <cell r="T405" t="str">
            <v>r</v>
          </cell>
          <cell r="U405">
            <v>0</v>
          </cell>
          <cell r="V405">
            <v>159410</v>
          </cell>
          <cell r="W405">
            <v>0</v>
          </cell>
          <cell r="X405">
            <v>0</v>
          </cell>
          <cell r="Y405">
            <v>0</v>
          </cell>
          <cell r="AA405">
            <v>159410</v>
          </cell>
          <cell r="AB405">
            <v>0</v>
          </cell>
          <cell r="AD405">
            <v>0</v>
          </cell>
          <cell r="AF405">
            <v>0</v>
          </cell>
          <cell r="AG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</row>
        <row r="406">
          <cell r="A406" t="str">
            <v>Serekian</v>
          </cell>
          <cell r="B406" t="str">
            <v>Lim-RI</v>
          </cell>
          <cell r="C406" t="str">
            <v xml:space="preserve">Limerick R&amp;D-Insley </v>
          </cell>
          <cell r="D406">
            <v>10000</v>
          </cell>
          <cell r="E406">
            <v>17000</v>
          </cell>
          <cell r="F406">
            <v>7000</v>
          </cell>
          <cell r="G406">
            <v>174037</v>
          </cell>
          <cell r="H406">
            <v>101000</v>
          </cell>
          <cell r="I406">
            <v>-73037</v>
          </cell>
          <cell r="J406">
            <v>330913</v>
          </cell>
          <cell r="K406" t="str">
            <v>Se</v>
          </cell>
          <cell r="L406">
            <v>348074</v>
          </cell>
          <cell r="M406">
            <v>382881.4</v>
          </cell>
          <cell r="N406">
            <v>1013000</v>
          </cell>
          <cell r="O406">
            <v>-630118.6</v>
          </cell>
          <cell r="P406">
            <v>348074</v>
          </cell>
          <cell r="Q406" t="str">
            <v>YTD Annual</v>
          </cell>
          <cell r="R406" t="str">
            <v>+10%</v>
          </cell>
          <cell r="T406" t="str">
            <v>r</v>
          </cell>
          <cell r="U406">
            <v>0</v>
          </cell>
          <cell r="V406">
            <v>1013000</v>
          </cell>
          <cell r="W406">
            <v>0</v>
          </cell>
          <cell r="X406">
            <v>0</v>
          </cell>
          <cell r="Y406">
            <v>0</v>
          </cell>
          <cell r="AA406">
            <v>1013000</v>
          </cell>
          <cell r="AB406">
            <v>0</v>
          </cell>
          <cell r="AD406">
            <v>0</v>
          </cell>
          <cell r="AF406">
            <v>0</v>
          </cell>
          <cell r="AG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</row>
        <row r="407">
          <cell r="A407" t="str">
            <v>Serekian</v>
          </cell>
          <cell r="B407" t="str">
            <v>Lim-RJ</v>
          </cell>
          <cell r="C407" t="str">
            <v>Limerick R&amp;D-Jones</v>
          </cell>
          <cell r="D407">
            <v>10000</v>
          </cell>
          <cell r="E407">
            <v>17000</v>
          </cell>
          <cell r="F407">
            <v>7000</v>
          </cell>
          <cell r="G407">
            <v>174037</v>
          </cell>
          <cell r="H407">
            <v>101000</v>
          </cell>
          <cell r="I407">
            <v>-73037</v>
          </cell>
          <cell r="J407">
            <v>330913</v>
          </cell>
          <cell r="K407" t="str">
            <v>Se</v>
          </cell>
          <cell r="L407">
            <v>348074</v>
          </cell>
          <cell r="M407">
            <v>382881.4</v>
          </cell>
          <cell r="N407">
            <v>0</v>
          </cell>
          <cell r="O407">
            <v>382881.4</v>
          </cell>
          <cell r="P407">
            <v>348074</v>
          </cell>
          <cell r="Q407" t="str">
            <v>YTD Annual</v>
          </cell>
          <cell r="R407" t="str">
            <v>+10%</v>
          </cell>
          <cell r="T407" t="str">
            <v>r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AA407">
            <v>0</v>
          </cell>
          <cell r="AB407">
            <v>0</v>
          </cell>
          <cell r="AD407">
            <v>0</v>
          </cell>
          <cell r="AF407">
            <v>0</v>
          </cell>
          <cell r="AG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</row>
        <row r="408">
          <cell r="A408" t="str">
            <v>Serekian Total</v>
          </cell>
          <cell r="D408" t="e">
            <v>#N/A</v>
          </cell>
          <cell r="E408" t="e">
            <v>#N/A</v>
          </cell>
          <cell r="F408" t="e">
            <v>#N/A</v>
          </cell>
          <cell r="G408">
            <v>7514445</v>
          </cell>
          <cell r="H408" t="e">
            <v>#N/A</v>
          </cell>
          <cell r="I408" t="e">
            <v>#N/A</v>
          </cell>
          <cell r="J408">
            <v>15591189</v>
          </cell>
          <cell r="L408">
            <v>13246620</v>
          </cell>
          <cell r="M408">
            <v>14100282.000000002</v>
          </cell>
          <cell r="N408">
            <v>14187454.756647592</v>
          </cell>
          <cell r="O408">
            <v>-87172.756647590431</v>
          </cell>
          <cell r="U408">
            <v>0</v>
          </cell>
          <cell r="V408">
            <v>14187454.756647592</v>
          </cell>
          <cell r="W408">
            <v>0</v>
          </cell>
          <cell r="X408">
            <v>0</v>
          </cell>
          <cell r="Y408">
            <v>0</v>
          </cell>
          <cell r="AA408">
            <v>14187454.756647592</v>
          </cell>
          <cell r="AB408">
            <v>0</v>
          </cell>
          <cell r="AD408">
            <v>0</v>
          </cell>
          <cell r="AF408">
            <v>0</v>
          </cell>
          <cell r="AG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</row>
        <row r="409">
          <cell r="A409" t="str">
            <v>Urbanowitz</v>
          </cell>
          <cell r="B409">
            <v>305</v>
          </cell>
          <cell r="C409" t="str">
            <v>G&amp;A Business Develop</v>
          </cell>
          <cell r="D409">
            <v>8041</v>
          </cell>
          <cell r="E409">
            <v>33334</v>
          </cell>
          <cell r="F409">
            <v>25293</v>
          </cell>
          <cell r="G409">
            <v>232324</v>
          </cell>
          <cell r="H409">
            <v>200004</v>
          </cell>
          <cell r="I409">
            <v>-32320</v>
          </cell>
          <cell r="J409">
            <v>450009</v>
          </cell>
          <cell r="K409" t="str">
            <v>Ur</v>
          </cell>
          <cell r="L409">
            <v>464648</v>
          </cell>
          <cell r="M409">
            <v>487880.4</v>
          </cell>
          <cell r="N409">
            <v>488551.2475</v>
          </cell>
          <cell r="O409">
            <v>-670.84749999997439</v>
          </cell>
          <cell r="P409">
            <v>464648</v>
          </cell>
          <cell r="Q409" t="str">
            <v>YTD Annual</v>
          </cell>
          <cell r="R409" t="str">
            <v>+5%</v>
          </cell>
          <cell r="T409" t="str">
            <v>g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488551.2475</v>
          </cell>
          <cell r="AA409">
            <v>488551.2475</v>
          </cell>
          <cell r="AB409">
            <v>0</v>
          </cell>
          <cell r="AD409">
            <v>0</v>
          </cell>
          <cell r="AF409">
            <v>0</v>
          </cell>
          <cell r="AG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</row>
        <row r="410">
          <cell r="A410" t="str">
            <v>Urbanowitz Total</v>
          </cell>
          <cell r="D410">
            <v>8041</v>
          </cell>
          <cell r="E410">
            <v>33334</v>
          </cell>
          <cell r="F410">
            <v>25293</v>
          </cell>
          <cell r="G410">
            <v>232324</v>
          </cell>
          <cell r="H410">
            <v>200004</v>
          </cell>
          <cell r="I410">
            <v>-32320</v>
          </cell>
          <cell r="J410">
            <v>450009</v>
          </cell>
          <cell r="L410">
            <v>464648</v>
          </cell>
          <cell r="M410">
            <v>487880.4</v>
          </cell>
          <cell r="N410">
            <v>488551.2475</v>
          </cell>
          <cell r="O410">
            <v>-670.84749999997439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488551.2475</v>
          </cell>
          <cell r="AA410">
            <v>488551.2475</v>
          </cell>
          <cell r="AB410">
            <v>0</v>
          </cell>
          <cell r="AD410">
            <v>0</v>
          </cell>
          <cell r="AF410">
            <v>0</v>
          </cell>
          <cell r="AG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</row>
        <row r="411">
          <cell r="A411" t="str">
            <v>VanUmmersen</v>
          </cell>
          <cell r="B411">
            <v>440</v>
          </cell>
          <cell r="C411" t="str">
            <v>Trauma Steering Team-Mktg</v>
          </cell>
          <cell r="D411">
            <v>150147</v>
          </cell>
          <cell r="E411">
            <v>203281</v>
          </cell>
          <cell r="F411">
            <v>53134</v>
          </cell>
          <cell r="G411">
            <v>1137220</v>
          </cell>
          <cell r="H411">
            <v>1385146</v>
          </cell>
          <cell r="I411">
            <v>247926</v>
          </cell>
          <cell r="J411">
            <v>2185112</v>
          </cell>
          <cell r="K411" t="str">
            <v>Va</v>
          </cell>
          <cell r="L411">
            <v>2274440</v>
          </cell>
          <cell r="M411">
            <v>2996372.8000000003</v>
          </cell>
          <cell r="N411">
            <v>2356837.3278771401</v>
          </cell>
          <cell r="O411">
            <v>639535.47212286014</v>
          </cell>
          <cell r="P411">
            <v>2274440</v>
          </cell>
          <cell r="Q411" t="str">
            <v>YTD Annual</v>
          </cell>
          <cell r="R411" t="str">
            <v>+12%</v>
          </cell>
          <cell r="T411" t="str">
            <v>m</v>
          </cell>
          <cell r="U411">
            <v>0</v>
          </cell>
          <cell r="V411">
            <v>0</v>
          </cell>
          <cell r="W411">
            <v>2356837.3278771401</v>
          </cell>
          <cell r="X411">
            <v>0</v>
          </cell>
          <cell r="Y411">
            <v>0</v>
          </cell>
          <cell r="AA411">
            <v>2356837.3278771401</v>
          </cell>
          <cell r="AB411">
            <v>0</v>
          </cell>
          <cell r="AD411">
            <v>0</v>
          </cell>
          <cell r="AF411">
            <v>0</v>
          </cell>
          <cell r="AG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</row>
        <row r="412">
          <cell r="A412" t="str">
            <v>VanUmmersen</v>
          </cell>
          <cell r="B412">
            <v>442</v>
          </cell>
          <cell r="C412" t="str">
            <v>Trauma External Fixation-Mktg</v>
          </cell>
          <cell r="D412">
            <v>49221</v>
          </cell>
          <cell r="E412">
            <v>77254</v>
          </cell>
          <cell r="F412">
            <v>28033</v>
          </cell>
          <cell r="G412">
            <v>320445</v>
          </cell>
          <cell r="H412">
            <v>463524</v>
          </cell>
          <cell r="I412">
            <v>143079</v>
          </cell>
          <cell r="J412">
            <v>922021</v>
          </cell>
          <cell r="K412" t="str">
            <v>Va</v>
          </cell>
          <cell r="L412">
            <v>640890</v>
          </cell>
          <cell r="M412">
            <v>717796.8</v>
          </cell>
          <cell r="N412">
            <v>956793.25916666701</v>
          </cell>
          <cell r="O412">
            <v>-238996.45916666696</v>
          </cell>
          <cell r="P412">
            <v>640890</v>
          </cell>
          <cell r="Q412" t="str">
            <v>YTD Annual</v>
          </cell>
          <cell r="R412" t="str">
            <v>+12%</v>
          </cell>
          <cell r="T412" t="str">
            <v>m</v>
          </cell>
          <cell r="U412">
            <v>0</v>
          </cell>
          <cell r="V412">
            <v>0</v>
          </cell>
          <cell r="W412">
            <v>956793.25916666701</v>
          </cell>
          <cell r="X412">
            <v>0</v>
          </cell>
          <cell r="Y412">
            <v>0</v>
          </cell>
          <cell r="AA412">
            <v>956793.25916666701</v>
          </cell>
          <cell r="AB412">
            <v>0</v>
          </cell>
          <cell r="AD412">
            <v>0</v>
          </cell>
          <cell r="AF412">
            <v>0</v>
          </cell>
          <cell r="AG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</row>
        <row r="413">
          <cell r="A413" t="str">
            <v>VanUmmersen</v>
          </cell>
          <cell r="B413">
            <v>444</v>
          </cell>
          <cell r="C413" t="str">
            <v>Trauma IM Nails-Mktg</v>
          </cell>
          <cell r="D413">
            <v>130260</v>
          </cell>
          <cell r="E413">
            <v>93343</v>
          </cell>
          <cell r="F413">
            <v>-36917</v>
          </cell>
          <cell r="G413">
            <v>454874</v>
          </cell>
          <cell r="H413">
            <v>560058</v>
          </cell>
          <cell r="I413">
            <v>105184</v>
          </cell>
          <cell r="J413">
            <v>1041193</v>
          </cell>
          <cell r="K413" t="str">
            <v>Va</v>
          </cell>
          <cell r="L413">
            <v>909748</v>
          </cell>
          <cell r="M413">
            <v>1018917.7600000001</v>
          </cell>
          <cell r="N413">
            <v>1195502.9533333301</v>
          </cell>
          <cell r="O413">
            <v>-176585.19333332998</v>
          </cell>
          <cell r="P413">
            <v>909748</v>
          </cell>
          <cell r="Q413" t="str">
            <v>YTD Annual</v>
          </cell>
          <cell r="R413" t="str">
            <v>+12%</v>
          </cell>
          <cell r="T413" t="str">
            <v>m</v>
          </cell>
          <cell r="U413">
            <v>0</v>
          </cell>
          <cell r="V413">
            <v>0</v>
          </cell>
          <cell r="W413">
            <v>1195502.9533333301</v>
          </cell>
          <cell r="X413">
            <v>0</v>
          </cell>
          <cell r="Y413">
            <v>0</v>
          </cell>
          <cell r="AA413">
            <v>1195502.9533333301</v>
          </cell>
          <cell r="AB413">
            <v>0</v>
          </cell>
          <cell r="AD413">
            <v>0</v>
          </cell>
          <cell r="AF413">
            <v>0</v>
          </cell>
          <cell r="AG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</row>
        <row r="414">
          <cell r="A414" t="str">
            <v>VanUmmersen</v>
          </cell>
          <cell r="B414">
            <v>446</v>
          </cell>
          <cell r="C414" t="str">
            <v>Trauma Internal Fixation-Mktg</v>
          </cell>
          <cell r="D414">
            <v>68468</v>
          </cell>
          <cell r="E414">
            <v>71209</v>
          </cell>
          <cell r="F414">
            <v>2741</v>
          </cell>
          <cell r="G414">
            <v>245144</v>
          </cell>
          <cell r="H414">
            <v>427254</v>
          </cell>
          <cell r="I414">
            <v>182110</v>
          </cell>
          <cell r="J414">
            <v>957246</v>
          </cell>
          <cell r="K414" t="str">
            <v>Va</v>
          </cell>
          <cell r="L414">
            <v>490288</v>
          </cell>
          <cell r="M414">
            <v>549122.56000000006</v>
          </cell>
          <cell r="N414">
            <v>714570.03333333298</v>
          </cell>
          <cell r="O414">
            <v>-165447.47333333292</v>
          </cell>
          <cell r="P414">
            <v>490288</v>
          </cell>
          <cell r="Q414" t="str">
            <v>YTD Annual</v>
          </cell>
          <cell r="R414" t="str">
            <v>+12%</v>
          </cell>
          <cell r="T414" t="str">
            <v>m</v>
          </cell>
          <cell r="U414">
            <v>0</v>
          </cell>
          <cell r="V414">
            <v>0</v>
          </cell>
          <cell r="W414">
            <v>714570.03333333298</v>
          </cell>
          <cell r="X414">
            <v>0</v>
          </cell>
          <cell r="Y414">
            <v>0</v>
          </cell>
          <cell r="AA414">
            <v>714570.03333333298</v>
          </cell>
          <cell r="AB414">
            <v>0</v>
          </cell>
          <cell r="AD414">
            <v>0</v>
          </cell>
          <cell r="AF414">
            <v>0</v>
          </cell>
          <cell r="AG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</row>
        <row r="415">
          <cell r="A415" t="str">
            <v>VanUmmersen</v>
          </cell>
          <cell r="B415">
            <v>640</v>
          </cell>
          <cell r="C415" t="str">
            <v>Trauma Steering Team-R&amp;D</v>
          </cell>
          <cell r="D415">
            <v>183377</v>
          </cell>
          <cell r="E415">
            <v>84910</v>
          </cell>
          <cell r="F415">
            <v>-98467</v>
          </cell>
          <cell r="G415">
            <v>898439</v>
          </cell>
          <cell r="H415">
            <v>509460</v>
          </cell>
          <cell r="I415">
            <v>-388979</v>
          </cell>
          <cell r="J415">
            <v>1809576</v>
          </cell>
          <cell r="K415" t="str">
            <v>Va</v>
          </cell>
          <cell r="L415">
            <v>1796878</v>
          </cell>
          <cell r="M415">
            <v>2012503.36</v>
          </cell>
          <cell r="N415">
            <v>1868130.7762500001</v>
          </cell>
          <cell r="O415">
            <v>144372.58374999999</v>
          </cell>
          <cell r="P415">
            <v>1796878</v>
          </cell>
          <cell r="Q415" t="str">
            <v>YTD Annual</v>
          </cell>
          <cell r="R415" t="str">
            <v>+12%</v>
          </cell>
          <cell r="T415" t="str">
            <v>r</v>
          </cell>
          <cell r="U415">
            <v>0</v>
          </cell>
          <cell r="V415">
            <v>1868130.7762500001</v>
          </cell>
          <cell r="W415">
            <v>0</v>
          </cell>
          <cell r="X415">
            <v>0</v>
          </cell>
          <cell r="Y415">
            <v>0</v>
          </cell>
          <cell r="AA415">
            <v>1868130.7762500001</v>
          </cell>
          <cell r="AB415">
            <v>0</v>
          </cell>
          <cell r="AD415">
            <v>0</v>
          </cell>
          <cell r="AF415">
            <v>0</v>
          </cell>
          <cell r="AG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</row>
        <row r="416">
          <cell r="A416" t="str">
            <v>VanUmmersen</v>
          </cell>
          <cell r="B416">
            <v>642</v>
          </cell>
          <cell r="C416" t="str">
            <v>Trauma External Fixation-R&amp;D</v>
          </cell>
          <cell r="D416">
            <v>7508</v>
          </cell>
          <cell r="E416">
            <v>16626</v>
          </cell>
          <cell r="F416">
            <v>9118</v>
          </cell>
          <cell r="G416">
            <v>77426</v>
          </cell>
          <cell r="H416">
            <v>99756</v>
          </cell>
          <cell r="I416">
            <v>22330</v>
          </cell>
          <cell r="J416">
            <v>217760</v>
          </cell>
          <cell r="K416" t="str">
            <v>Va</v>
          </cell>
          <cell r="L416">
            <v>154852</v>
          </cell>
          <cell r="M416">
            <v>173434.24000000002</v>
          </cell>
          <cell r="N416">
            <v>212498.60875000001</v>
          </cell>
          <cell r="O416">
            <v>-39064.368749999994</v>
          </cell>
          <cell r="P416">
            <v>154852</v>
          </cell>
          <cell r="Q416" t="str">
            <v>YTD Annual</v>
          </cell>
          <cell r="R416" t="str">
            <v>+12%</v>
          </cell>
          <cell r="T416" t="str">
            <v>r</v>
          </cell>
          <cell r="U416">
            <v>0</v>
          </cell>
          <cell r="V416">
            <v>212498.60875000001</v>
          </cell>
          <cell r="W416">
            <v>0</v>
          </cell>
          <cell r="X416">
            <v>0</v>
          </cell>
          <cell r="Y416">
            <v>0</v>
          </cell>
          <cell r="AA416">
            <v>212498.60875000001</v>
          </cell>
          <cell r="AB416">
            <v>0</v>
          </cell>
          <cell r="AD416">
            <v>0</v>
          </cell>
          <cell r="AF416">
            <v>0</v>
          </cell>
          <cell r="AG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</row>
        <row r="417">
          <cell r="A417" t="str">
            <v>VanUmmersen</v>
          </cell>
          <cell r="B417">
            <v>644</v>
          </cell>
          <cell r="C417" t="str">
            <v>Trauma IM Nails-R&amp;D</v>
          </cell>
          <cell r="D417">
            <v>0</v>
          </cell>
          <cell r="E417">
            <v>6457</v>
          </cell>
          <cell r="F417">
            <v>6457</v>
          </cell>
          <cell r="G417">
            <v>93858</v>
          </cell>
          <cell r="H417">
            <v>38742</v>
          </cell>
          <cell r="I417">
            <v>-55116</v>
          </cell>
          <cell r="J417">
            <v>222982</v>
          </cell>
          <cell r="K417" t="str">
            <v>Va</v>
          </cell>
          <cell r="L417">
            <v>187716</v>
          </cell>
          <cell r="M417">
            <v>210241.92000000001</v>
          </cell>
          <cell r="N417">
            <v>188559.64874999999</v>
          </cell>
          <cell r="O417">
            <v>21682.27125000002</v>
          </cell>
          <cell r="P417">
            <v>187716</v>
          </cell>
          <cell r="Q417" t="str">
            <v>YTD Annual</v>
          </cell>
          <cell r="R417" t="str">
            <v>+12%</v>
          </cell>
          <cell r="T417" t="str">
            <v>r</v>
          </cell>
          <cell r="U417">
            <v>0</v>
          </cell>
          <cell r="V417">
            <v>188559.64874999999</v>
          </cell>
          <cell r="W417">
            <v>0</v>
          </cell>
          <cell r="X417">
            <v>0</v>
          </cell>
          <cell r="Y417">
            <v>0</v>
          </cell>
          <cell r="AA417">
            <v>188559.64874999999</v>
          </cell>
          <cell r="AB417">
            <v>0</v>
          </cell>
          <cell r="AD417">
            <v>0</v>
          </cell>
          <cell r="AF417">
            <v>0</v>
          </cell>
          <cell r="AG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</row>
        <row r="418">
          <cell r="A418" t="str">
            <v>VanUmmersen</v>
          </cell>
          <cell r="B418">
            <v>647</v>
          </cell>
          <cell r="C418" t="str">
            <v>Trauma R&amp;D Custom</v>
          </cell>
          <cell r="J418">
            <v>0</v>
          </cell>
          <cell r="K418" t="str">
            <v>Va</v>
          </cell>
          <cell r="L418">
            <v>0</v>
          </cell>
          <cell r="M418">
            <v>0</v>
          </cell>
          <cell r="N418">
            <v>189948.99251428599</v>
          </cell>
          <cell r="O418">
            <v>-189948.99251428599</v>
          </cell>
          <cell r="P418">
            <v>0</v>
          </cell>
          <cell r="Q418" t="str">
            <v>YTD Annual</v>
          </cell>
          <cell r="R418" t="str">
            <v>+12%</v>
          </cell>
          <cell r="T418" t="str">
            <v>r</v>
          </cell>
          <cell r="U418">
            <v>0</v>
          </cell>
          <cell r="V418">
            <v>189948.99251428599</v>
          </cell>
          <cell r="W418">
            <v>0</v>
          </cell>
          <cell r="X418">
            <v>0</v>
          </cell>
          <cell r="Y418">
            <v>0</v>
          </cell>
          <cell r="AA418">
            <v>189948.99251428599</v>
          </cell>
          <cell r="AB418">
            <v>0</v>
          </cell>
          <cell r="AD418">
            <v>0</v>
          </cell>
          <cell r="AF418">
            <v>0</v>
          </cell>
          <cell r="AG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</row>
        <row r="419">
          <cell r="A419" t="str">
            <v>VanUmmersen</v>
          </cell>
          <cell r="B419">
            <v>646</v>
          </cell>
          <cell r="C419" t="str">
            <v>Trauma Internal Fixation-R&amp;D</v>
          </cell>
          <cell r="D419">
            <v>9343</v>
          </cell>
          <cell r="E419">
            <v>29796</v>
          </cell>
          <cell r="F419">
            <v>20453</v>
          </cell>
          <cell r="G419">
            <v>54501</v>
          </cell>
          <cell r="H419">
            <v>178776</v>
          </cell>
          <cell r="I419">
            <v>124275</v>
          </cell>
          <cell r="J419">
            <v>264991</v>
          </cell>
          <cell r="K419" t="str">
            <v>Va</v>
          </cell>
          <cell r="L419">
            <v>109002</v>
          </cell>
          <cell r="M419">
            <v>122082.24000000001</v>
          </cell>
          <cell r="N419">
            <v>158096.66666666701</v>
          </cell>
          <cell r="O419">
            <v>-36014.426666667001</v>
          </cell>
          <cell r="P419">
            <v>109002</v>
          </cell>
          <cell r="Q419" t="str">
            <v>YTD Annual</v>
          </cell>
          <cell r="R419" t="str">
            <v>+12%</v>
          </cell>
          <cell r="T419" t="str">
            <v>r</v>
          </cell>
          <cell r="U419">
            <v>0</v>
          </cell>
          <cell r="V419">
            <v>158096.66666666701</v>
          </cell>
          <cell r="W419">
            <v>0</v>
          </cell>
          <cell r="X419">
            <v>0</v>
          </cell>
          <cell r="Y419">
            <v>0</v>
          </cell>
          <cell r="AA419">
            <v>158096.66666666701</v>
          </cell>
          <cell r="AB419">
            <v>0</v>
          </cell>
          <cell r="AD419">
            <v>0</v>
          </cell>
          <cell r="AF419">
            <v>0</v>
          </cell>
          <cell r="AG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</row>
        <row r="420">
          <cell r="A420" t="str">
            <v>VanUmmersen Total</v>
          </cell>
          <cell r="D420">
            <v>598324</v>
          </cell>
          <cell r="E420">
            <v>582876</v>
          </cell>
          <cell r="F420">
            <v>-15448</v>
          </cell>
          <cell r="G420">
            <v>3281907</v>
          </cell>
          <cell r="H420">
            <v>3662716</v>
          </cell>
          <cell r="I420">
            <v>380809</v>
          </cell>
          <cell r="J420">
            <v>7620881</v>
          </cell>
          <cell r="L420">
            <v>6563814</v>
          </cell>
          <cell r="M420">
            <v>7800471.6800000006</v>
          </cell>
          <cell r="N420">
            <v>7840938.2666414231</v>
          </cell>
          <cell r="O420">
            <v>-40466.586641422691</v>
          </cell>
          <cell r="U420">
            <v>0</v>
          </cell>
          <cell r="V420">
            <v>2617234.6929309536</v>
          </cell>
          <cell r="W420">
            <v>5223703.5737104705</v>
          </cell>
          <cell r="X420">
            <v>0</v>
          </cell>
          <cell r="Y420">
            <v>0</v>
          </cell>
          <cell r="AA420">
            <v>7840938.2666414231</v>
          </cell>
          <cell r="AB420">
            <v>0</v>
          </cell>
          <cell r="AD420">
            <v>0</v>
          </cell>
          <cell r="AF420">
            <v>0</v>
          </cell>
          <cell r="AG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</row>
        <row r="421">
          <cell r="A421" t="str">
            <v>Grand Total</v>
          </cell>
          <cell r="D421" t="e">
            <v>#N/A</v>
          </cell>
          <cell r="E421" t="e">
            <v>#N/A</v>
          </cell>
          <cell r="F421" t="e">
            <v>#N/A</v>
          </cell>
          <cell r="G421">
            <v>56603035</v>
          </cell>
          <cell r="H421" t="e">
            <v>#N/A</v>
          </cell>
          <cell r="I421" t="e">
            <v>#N/A</v>
          </cell>
          <cell r="J421">
            <v>92923778</v>
          </cell>
          <cell r="L421">
            <v>68980604</v>
          </cell>
          <cell r="M421">
            <v>82093865.529999986</v>
          </cell>
          <cell r="N421">
            <v>123924142.56184518</v>
          </cell>
          <cell r="O421">
            <v>-41830277.031845137</v>
          </cell>
          <cell r="U421">
            <v>43548084.186606653</v>
          </cell>
          <cell r="V421">
            <v>31855657.611166667</v>
          </cell>
          <cell r="W421">
            <v>22160642.901958048</v>
          </cell>
          <cell r="X421">
            <v>1734361.13266667</v>
          </cell>
          <cell r="Y421">
            <v>24625396.729447108</v>
          </cell>
          <cell r="AA421">
            <v>123924142.56184518</v>
          </cell>
          <cell r="AB421">
            <v>0</v>
          </cell>
          <cell r="AD421">
            <v>0</v>
          </cell>
          <cell r="AF421">
            <v>-84170084.955097497</v>
          </cell>
          <cell r="AG421">
            <v>-2598180.9416761943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</row>
        <row r="422">
          <cell r="Y422">
            <v>123924142.56184515</v>
          </cell>
          <cell r="AI422">
            <v>-4979655.8261707658</v>
          </cell>
          <cell r="AJ422">
            <v>0</v>
          </cell>
          <cell r="AK422">
            <v>0</v>
          </cell>
          <cell r="AL422">
            <v>0</v>
          </cell>
          <cell r="AM422">
            <v>4979657.7155200001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"/>
      <sheetName val="Cons"/>
      <sheetName val="Cons Stat"/>
      <sheetName val="DSO graph"/>
      <sheetName val="AR Sum"/>
      <sheetName val="AR Aging"/>
      <sheetName val="Inv graph"/>
      <sheetName val="INV Sum"/>
      <sheetName val="Fifo"/>
      <sheetName val="AP graph"/>
      <sheetName val="SALES DETA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2">
          <cell r="A62" t="str">
            <v>J'97</v>
          </cell>
          <cell r="C62">
            <v>0</v>
          </cell>
        </row>
        <row r="63">
          <cell r="A63" t="str">
            <v>F</v>
          </cell>
          <cell r="C63">
            <v>0</v>
          </cell>
        </row>
        <row r="64">
          <cell r="A64" t="str">
            <v>M</v>
          </cell>
          <cell r="C64">
            <v>0</v>
          </cell>
        </row>
        <row r="65">
          <cell r="A65" t="str">
            <v>A</v>
          </cell>
          <cell r="C65">
            <v>0</v>
          </cell>
        </row>
        <row r="66">
          <cell r="A66" t="str">
            <v>M</v>
          </cell>
          <cell r="C66">
            <v>0</v>
          </cell>
        </row>
        <row r="67">
          <cell r="A67" t="str">
            <v>J</v>
          </cell>
          <cell r="C67">
            <v>0</v>
          </cell>
        </row>
        <row r="68">
          <cell r="A68" t="str">
            <v>J</v>
          </cell>
          <cell r="C68">
            <v>0</v>
          </cell>
        </row>
        <row r="69">
          <cell r="A69" t="str">
            <v>A</v>
          </cell>
          <cell r="C69">
            <v>0</v>
          </cell>
        </row>
        <row r="70">
          <cell r="A70" t="str">
            <v>S</v>
          </cell>
          <cell r="C70">
            <v>0</v>
          </cell>
        </row>
        <row r="71">
          <cell r="A71" t="str">
            <v>O</v>
          </cell>
          <cell r="C71">
            <v>0</v>
          </cell>
        </row>
        <row r="72">
          <cell r="A72" t="str">
            <v>N</v>
          </cell>
          <cell r="C72">
            <v>0</v>
          </cell>
        </row>
        <row r="73">
          <cell r="A73" t="str">
            <v>D</v>
          </cell>
          <cell r="C73">
            <v>0</v>
          </cell>
        </row>
        <row r="74">
          <cell r="A74" t="str">
            <v>J'98</v>
          </cell>
          <cell r="C74">
            <v>0</v>
          </cell>
        </row>
        <row r="75">
          <cell r="A75" t="str">
            <v>F</v>
          </cell>
          <cell r="C75">
            <v>0</v>
          </cell>
        </row>
        <row r="76">
          <cell r="A76" t="str">
            <v>M</v>
          </cell>
          <cell r="C76" t="str">
            <v>--</v>
          </cell>
        </row>
        <row r="77">
          <cell r="A77" t="str">
            <v>A</v>
          </cell>
          <cell r="C77">
            <v>0</v>
          </cell>
        </row>
        <row r="78">
          <cell r="A78" t="str">
            <v>M</v>
          </cell>
          <cell r="C78">
            <v>0</v>
          </cell>
        </row>
        <row r="79">
          <cell r="A79" t="str">
            <v>J</v>
          </cell>
          <cell r="C79">
            <v>0</v>
          </cell>
        </row>
        <row r="80">
          <cell r="A80" t="str">
            <v>J</v>
          </cell>
          <cell r="C80">
            <v>0</v>
          </cell>
        </row>
        <row r="81">
          <cell r="A81" t="str">
            <v>A</v>
          </cell>
          <cell r="C81">
            <v>0</v>
          </cell>
        </row>
        <row r="82">
          <cell r="A82" t="str">
            <v>S</v>
          </cell>
          <cell r="C82">
            <v>0</v>
          </cell>
        </row>
        <row r="83">
          <cell r="A83" t="str">
            <v>O</v>
          </cell>
          <cell r="C83">
            <v>0</v>
          </cell>
        </row>
        <row r="84">
          <cell r="A84" t="str">
            <v>N</v>
          </cell>
          <cell r="C84">
            <v>0</v>
          </cell>
        </row>
        <row r="85">
          <cell r="A85" t="str">
            <v>D</v>
          </cell>
          <cell r="C85">
            <v>0</v>
          </cell>
        </row>
        <row r="86">
          <cell r="A86" t="str">
            <v>J'99</v>
          </cell>
          <cell r="C86">
            <v>0</v>
          </cell>
        </row>
        <row r="87">
          <cell r="A87" t="str">
            <v>F</v>
          </cell>
          <cell r="C87">
            <v>0</v>
          </cell>
        </row>
        <row r="88">
          <cell r="A88" t="str">
            <v>M</v>
          </cell>
          <cell r="C88">
            <v>0</v>
          </cell>
        </row>
        <row r="89">
          <cell r="A89" t="str">
            <v>A</v>
          </cell>
          <cell r="C89">
            <v>0</v>
          </cell>
        </row>
        <row r="90">
          <cell r="A90" t="str">
            <v>M</v>
          </cell>
          <cell r="C90">
            <v>0</v>
          </cell>
        </row>
        <row r="91">
          <cell r="A91" t="str">
            <v>J</v>
          </cell>
          <cell r="C91">
            <v>0</v>
          </cell>
        </row>
        <row r="92">
          <cell r="A92" t="str">
            <v>J</v>
          </cell>
          <cell r="C92">
            <v>0</v>
          </cell>
        </row>
        <row r="93">
          <cell r="A93" t="str">
            <v>A</v>
          </cell>
          <cell r="C93">
            <v>0</v>
          </cell>
        </row>
        <row r="94">
          <cell r="A94" t="str">
            <v>S</v>
          </cell>
          <cell r="C94">
            <v>0</v>
          </cell>
        </row>
        <row r="95">
          <cell r="A95" t="str">
            <v>O</v>
          </cell>
          <cell r="C95">
            <v>0</v>
          </cell>
        </row>
        <row r="96">
          <cell r="A96" t="str">
            <v>N</v>
          </cell>
          <cell r="C96">
            <v>0</v>
          </cell>
        </row>
        <row r="97">
          <cell r="A97" t="str">
            <v>D</v>
          </cell>
          <cell r="C97">
            <v>0</v>
          </cell>
        </row>
      </sheetData>
      <sheetData sheetId="1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&amp;S, Trials, CS"/>
      <sheetName val="Reserves"/>
      <sheetName val="Service"/>
      <sheetName val="Total Selling"/>
      <sheetName val="B&amp;S"/>
      <sheetName val="Instruction"/>
      <sheetName val="Get"/>
      <sheetName val="Input"/>
      <sheetName val="Datapull"/>
      <sheetName val="Set"/>
      <sheetName val="Box"/>
    </sheetNames>
    <sheetDataSet>
      <sheetData sheetId="0"/>
      <sheetData sheetId="1"/>
      <sheetData sheetId="2"/>
      <sheetData sheetId="3"/>
      <sheetData sheetId="4"/>
      <sheetData sheetId="5">
        <row r="11">
          <cell r="J11" t="str">
            <v>Actual</v>
          </cell>
          <cell r="M11" t="str">
            <v>RptCur</v>
          </cell>
          <cell r="N11" t="str">
            <v>Stryker</v>
          </cell>
        </row>
        <row r="12">
          <cell r="J12" t="str">
            <v>Budget</v>
          </cell>
          <cell r="M12" t="str">
            <v>LYRate</v>
          </cell>
          <cell r="N12" t="str">
            <v>Franchise</v>
          </cell>
        </row>
        <row r="13">
          <cell r="J13" t="str">
            <v>PIb</v>
          </cell>
          <cell r="M13" t="str">
            <v>BudRate</v>
          </cell>
        </row>
        <row r="14">
          <cell r="J14" t="str">
            <v>PIc</v>
          </cell>
          <cell r="M14" t="str">
            <v>VarRate</v>
          </cell>
        </row>
        <row r="15">
          <cell r="J15" t="str">
            <v>PIIa</v>
          </cell>
          <cell r="M15" t="str">
            <v>AllCustom4</v>
          </cell>
        </row>
        <row r="16">
          <cell r="J16" t="str">
            <v>PIIb</v>
          </cell>
        </row>
        <row r="17">
          <cell r="J17" t="str">
            <v>PIIc</v>
          </cell>
        </row>
        <row r="18">
          <cell r="J18" t="str">
            <v>PIIIa</v>
          </cell>
        </row>
        <row r="19">
          <cell r="J19" t="str">
            <v>PIIIb</v>
          </cell>
        </row>
        <row r="20">
          <cell r="J20" t="str">
            <v>PIIIc</v>
          </cell>
        </row>
        <row r="21">
          <cell r="J21" t="str">
            <v>PIVa</v>
          </cell>
        </row>
        <row r="22">
          <cell r="J22" t="str">
            <v>PIVb</v>
          </cell>
        </row>
        <row r="23">
          <cell r="J23" t="str">
            <v>PIVc</v>
          </cell>
        </row>
        <row r="24">
          <cell r="J24" t="str">
            <v>Test</v>
          </cell>
        </row>
        <row r="25">
          <cell r="J25" t="str">
            <v>RoughCut</v>
          </cell>
        </row>
        <row r="26">
          <cell r="J26" t="str">
            <v>Flash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DO"/>
      <sheetName val="MED"/>
      <sheetName val="LEIBINGER"/>
      <sheetName val="CANADA"/>
      <sheetName val="LATIN AM"/>
      <sheetName val="JE"/>
    </sheetNames>
    <sheetDataSet>
      <sheetData sheetId="0">
        <row r="1">
          <cell r="A1" t="str">
            <v>Stryker</v>
          </cell>
        </row>
        <row r="3">
          <cell r="A3" t="str">
            <v>INTER-DIVISIONAL BILLING</v>
          </cell>
        </row>
        <row r="4">
          <cell r="D4" t="str">
            <v xml:space="preserve">TO: </v>
          </cell>
          <cell r="F4" t="str">
            <v>Harold Penson</v>
          </cell>
        </row>
        <row r="5">
          <cell r="A5" t="str">
            <v>FROM (DIVISION)</v>
          </cell>
          <cell r="C5" t="str">
            <v>TO (DIVISION)</v>
          </cell>
          <cell r="E5" t="str">
            <v>DATE</v>
          </cell>
        </row>
        <row r="6">
          <cell r="A6" t="str">
            <v>INSTRUMENTS</v>
          </cell>
          <cell r="C6" t="str">
            <v>ENDOSCOPY 0200</v>
          </cell>
          <cell r="F6">
            <v>38021.72363576389</v>
          </cell>
        </row>
        <row r="7">
          <cell r="A7" t="str">
            <v>GENERATED BY</v>
          </cell>
          <cell r="D7" t="str">
            <v>RECEIVED BY</v>
          </cell>
        </row>
        <row r="8">
          <cell r="A8" t="str">
            <v>Kelli Roehm</v>
          </cell>
        </row>
        <row r="9">
          <cell r="A9" t="str">
            <v>DESCRIPTION</v>
          </cell>
          <cell r="E9" t="str">
            <v>BILLED AMOUNT</v>
          </cell>
        </row>
        <row r="11">
          <cell r="E11"/>
        </row>
        <row r="12">
          <cell r="B12" t="str">
            <v>Management Fee</v>
          </cell>
          <cell r="E12" t="str">
            <v>$</v>
          </cell>
          <cell r="F12">
            <v>16148.5</v>
          </cell>
        </row>
        <row r="33">
          <cell r="A33" t="str">
            <v>TOTAL DR (CR) TO INTER-DIVISIONAL ACCOUNT</v>
          </cell>
          <cell r="E33" t="str">
            <v xml:space="preserve">$  </v>
          </cell>
          <cell r="F33">
            <v>16148.5</v>
          </cell>
        </row>
        <row r="34">
          <cell r="A34" t="str">
            <v>ACCOUNT DISTRIBUTION</v>
          </cell>
          <cell r="C34" t="str">
            <v>ACCOUNT NUMBER</v>
          </cell>
          <cell r="F34" t="str">
            <v>AMOUNT DR (CR)</v>
          </cell>
        </row>
      </sheetData>
      <sheetData sheetId="1"/>
      <sheetData sheetId="2"/>
      <sheetData sheetId="3"/>
      <sheetData sheetId="4"/>
      <sheetData sheetId="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orma Summary"/>
      <sheetName val="1-Key Operating Summary"/>
      <sheetName val="BEV"/>
      <sheetName val="3-Scenario Analysis"/>
      <sheetName val="2-Valuation"/>
      <sheetName val="4-P&amp;L-Base"/>
      <sheetName val="5-BS-Base"/>
      <sheetName val="6-CashFlow-Base"/>
      <sheetName val="7-Model Inputs-Base"/>
      <sheetName val="BEV "/>
      <sheetName val="8-CapEx"/>
      <sheetName val="8-CapExold"/>
      <sheetName val="9-Intangibles"/>
      <sheetName val="10-Deferred Taxes-Base"/>
      <sheetName val="11-CER Table"/>
      <sheetName val="13-DD Adj."/>
      <sheetName val="14-Opex adj"/>
      <sheetName val="AR Sum"/>
    </sheetNames>
    <sheetDataSet>
      <sheetData sheetId="0" refreshError="1"/>
      <sheetData sheetId="1" refreshError="1"/>
      <sheetData sheetId="2" refreshError="1">
        <row r="4">
          <cell r="D4">
            <v>0.05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 for Charts"/>
      <sheetName val="NV Sales Dashboard"/>
      <sheetName val="Summary"/>
      <sheetName val="Field Inv Credit"/>
      <sheetName val="Coil Focus"/>
      <sheetName val="Stent Focus"/>
      <sheetName val="Data"/>
      <sheetName val="Regions"/>
    </sheetNames>
    <sheetDataSet>
      <sheetData sheetId="0"/>
      <sheetData sheetId="1"/>
      <sheetData sheetId="2">
        <row r="31">
          <cell r="A31" t="str">
            <v>Charles Horne</v>
          </cell>
        </row>
      </sheetData>
      <sheetData sheetId="3"/>
      <sheetData sheetId="4"/>
      <sheetData sheetId="5"/>
      <sheetData sheetId="6"/>
      <sheetData sheetId="7" refreshError="1">
        <row r="1">
          <cell r="A1" t="str">
            <v>NORTHEAST</v>
          </cell>
        </row>
        <row r="2">
          <cell r="A2" t="str">
            <v>CURRENT DAY</v>
          </cell>
          <cell r="B2" t="str">
            <v>Neurovascular - 08</v>
          </cell>
          <cell r="C2" t="str">
            <v>Glidewire Gold - 6730</v>
          </cell>
          <cell r="D2" t="str">
            <v>Retriever-10 - 84175</v>
          </cell>
          <cell r="E2" t="str">
            <v>SENTRY BALLOON CATH - 81635</v>
          </cell>
          <cell r="F2" t="str">
            <v>Str Fiber Coils - 82975</v>
          </cell>
          <cell r="G2" t="str">
            <v>Coil Pusher-10/16, 1 - 83815</v>
          </cell>
          <cell r="H2" t="str">
            <v>Dasher-10 - 82335</v>
          </cell>
          <cell r="I2" t="str">
            <v>Seeker Wire-14 - 82255</v>
          </cell>
          <cell r="J2" t="str">
            <v>Seeker Wire-16 - 82295</v>
          </cell>
          <cell r="K2" t="str">
            <v>Liquid Coil-10 - 83015</v>
          </cell>
          <cell r="L2" t="str">
            <v>Liquid Coil-18 - 82775</v>
          </cell>
          <cell r="M2" t="str">
            <v>Micro SS w/Hydrolene - 80655</v>
          </cell>
          <cell r="N2" t="str">
            <v>Fasdasher-14 - 82415</v>
          </cell>
          <cell r="O2">
            <v>0</v>
          </cell>
        </row>
        <row r="3">
          <cell r="A3" t="str">
            <v>NORTHEAST</v>
          </cell>
        </row>
        <row r="4">
          <cell r="A4" t="str">
            <v>Matt Hargrove</v>
          </cell>
          <cell r="B4">
            <v>16868.2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1545</v>
          </cell>
          <cell r="L4">
            <v>3450</v>
          </cell>
          <cell r="M4">
            <v>0</v>
          </cell>
          <cell r="N4">
            <v>0</v>
          </cell>
          <cell r="O4">
            <v>0</v>
          </cell>
        </row>
        <row r="5">
          <cell r="A5" t="str">
            <v>Jim Giambra</v>
          </cell>
          <cell r="B5">
            <v>21618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</row>
        <row r="6">
          <cell r="A6" t="str">
            <v>Joseph Mauro</v>
          </cell>
          <cell r="B6">
            <v>16977.099999999999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</row>
        <row r="7">
          <cell r="A7" t="str">
            <v>Mike Weaver</v>
          </cell>
          <cell r="B7">
            <v>15922.96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</row>
        <row r="8">
          <cell r="A8" t="str">
            <v>John Narsiff</v>
          </cell>
          <cell r="B8">
            <v>19409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</row>
        <row r="9">
          <cell r="A9" t="str">
            <v>TOTAL NORTHEAST</v>
          </cell>
          <cell r="B9">
            <v>90795.26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1545</v>
          </cell>
          <cell r="L9">
            <v>3450</v>
          </cell>
          <cell r="M9">
            <v>0</v>
          </cell>
          <cell r="N9">
            <v>0</v>
          </cell>
          <cell r="O9">
            <v>0</v>
          </cell>
        </row>
        <row r="11">
          <cell r="A11" t="str">
            <v>CURRENT MONTH</v>
          </cell>
          <cell r="B11" t="str">
            <v>Neurovascular - 08</v>
          </cell>
          <cell r="C11" t="str">
            <v>Glidewire Gold - 6730</v>
          </cell>
          <cell r="D11" t="str">
            <v>Retriever-10 - 84175</v>
          </cell>
          <cell r="E11">
            <v>0</v>
          </cell>
          <cell r="F11" t="str">
            <v>Str Fiber Coils - 82975</v>
          </cell>
          <cell r="G11" t="str">
            <v>Coil Pusher-10/16, 1 - 83815</v>
          </cell>
          <cell r="H11" t="str">
            <v>Dasher-10 - 82335</v>
          </cell>
          <cell r="I11" t="str">
            <v>Seeker Wire-14 - 82255</v>
          </cell>
          <cell r="J11" t="str">
            <v>Seeker Wire-16 - 82295</v>
          </cell>
          <cell r="K11" t="str">
            <v>Liquid Coil-10 - 83015</v>
          </cell>
          <cell r="L11" t="str">
            <v>Liquid Coil-18 - 82775</v>
          </cell>
          <cell r="M11" t="str">
            <v>Micro SS w/Hydrolene - 80655</v>
          </cell>
          <cell r="N11" t="str">
            <v>Fasdasher-14 - 82415</v>
          </cell>
          <cell r="O11">
            <v>0</v>
          </cell>
        </row>
        <row r="12">
          <cell r="A12" t="str">
            <v>NORTHEAST</v>
          </cell>
        </row>
        <row r="13">
          <cell r="A13" t="str">
            <v>Matt Hargrove</v>
          </cell>
          <cell r="B13">
            <v>334554.95</v>
          </cell>
          <cell r="C13">
            <v>0</v>
          </cell>
          <cell r="D13">
            <v>0</v>
          </cell>
          <cell r="E13">
            <v>0</v>
          </cell>
          <cell r="F13">
            <v>2765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1545</v>
          </cell>
          <cell r="L13">
            <v>3450</v>
          </cell>
          <cell r="M13">
            <v>0</v>
          </cell>
          <cell r="N13">
            <v>0</v>
          </cell>
          <cell r="O13">
            <v>0</v>
          </cell>
        </row>
        <row r="14">
          <cell r="A14" t="str">
            <v>Jim Giambra</v>
          </cell>
          <cell r="B14">
            <v>339957.86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1534.5</v>
          </cell>
          <cell r="L14">
            <v>0</v>
          </cell>
          <cell r="M14">
            <v>0</v>
          </cell>
          <cell r="N14">
            <v>3280.25</v>
          </cell>
          <cell r="O14">
            <v>0</v>
          </cell>
        </row>
        <row r="15">
          <cell r="A15" t="str">
            <v>Joseph Mauro</v>
          </cell>
          <cell r="B15">
            <v>227195.5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8260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A16" t="str">
            <v>Mike Weaver</v>
          </cell>
          <cell r="B16">
            <v>269865.55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A17" t="str">
            <v>John Narsiff</v>
          </cell>
          <cell r="B17">
            <v>255032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310</v>
          </cell>
          <cell r="O17">
            <v>0</v>
          </cell>
        </row>
        <row r="18">
          <cell r="A18" t="str">
            <v>TOTAL NORTHEAST</v>
          </cell>
          <cell r="B18">
            <v>1426605.86</v>
          </cell>
          <cell r="C18">
            <v>0</v>
          </cell>
          <cell r="D18">
            <v>0</v>
          </cell>
          <cell r="E18">
            <v>0</v>
          </cell>
          <cell r="F18">
            <v>2765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11339.5</v>
          </cell>
          <cell r="L18">
            <v>3450</v>
          </cell>
          <cell r="M18">
            <v>0</v>
          </cell>
          <cell r="N18">
            <v>3590.25</v>
          </cell>
          <cell r="O18">
            <v>0</v>
          </cell>
        </row>
        <row r="20">
          <cell r="A20" t="str">
            <v>CURRENT QUARTER</v>
          </cell>
          <cell r="B20" t="str">
            <v>Neurovascular - 08</v>
          </cell>
          <cell r="C20" t="str">
            <v>Glidewire Gold - 6730</v>
          </cell>
          <cell r="D20" t="str">
            <v>Retriever-10 - 84175</v>
          </cell>
          <cell r="E20">
            <v>0</v>
          </cell>
          <cell r="F20" t="str">
            <v>Str Fiber Coils - 82975</v>
          </cell>
          <cell r="G20" t="str">
            <v>Coil Pusher-10/16, 1 - 83815</v>
          </cell>
          <cell r="H20" t="str">
            <v>Dasher-10 - 82335</v>
          </cell>
          <cell r="I20" t="str">
            <v>Seeker Wire-14 - 82255</v>
          </cell>
          <cell r="J20" t="str">
            <v>Seeker Wire-16 - 82295</v>
          </cell>
          <cell r="K20" t="str">
            <v>Liquid Coil-10 - 83015</v>
          </cell>
          <cell r="L20" t="str">
            <v>Liquid Coil-18 - 82775</v>
          </cell>
          <cell r="M20" t="str">
            <v>Micro SS w/Hydrolene - 80655</v>
          </cell>
          <cell r="N20" t="str">
            <v>Fasdasher-14 - 82415</v>
          </cell>
          <cell r="O20">
            <v>0</v>
          </cell>
        </row>
        <row r="21">
          <cell r="A21" t="str">
            <v>NORTHEAST</v>
          </cell>
        </row>
        <row r="22">
          <cell r="A22" t="str">
            <v>Matt Hargrove</v>
          </cell>
          <cell r="B22">
            <v>1216114</v>
          </cell>
          <cell r="C22">
            <v>0</v>
          </cell>
          <cell r="D22">
            <v>0</v>
          </cell>
          <cell r="E22">
            <v>0</v>
          </cell>
          <cell r="F22">
            <v>4420</v>
          </cell>
          <cell r="G22">
            <v>0</v>
          </cell>
          <cell r="H22">
            <v>430</v>
          </cell>
          <cell r="I22">
            <v>269</v>
          </cell>
          <cell r="J22">
            <v>807</v>
          </cell>
          <cell r="K22">
            <v>5145</v>
          </cell>
          <cell r="L22">
            <v>3450</v>
          </cell>
          <cell r="M22">
            <v>0</v>
          </cell>
          <cell r="N22">
            <v>0</v>
          </cell>
          <cell r="O22">
            <v>0</v>
          </cell>
        </row>
        <row r="23">
          <cell r="A23" t="str">
            <v>Jim Giambra</v>
          </cell>
          <cell r="B23">
            <v>1003328.88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269</v>
          </cell>
          <cell r="J23">
            <v>0</v>
          </cell>
          <cell r="K23">
            <v>2978.5</v>
          </cell>
          <cell r="L23">
            <v>0</v>
          </cell>
          <cell r="M23">
            <v>0</v>
          </cell>
          <cell r="N23">
            <v>4520.25</v>
          </cell>
          <cell r="O23">
            <v>0</v>
          </cell>
        </row>
        <row r="24">
          <cell r="A24" t="str">
            <v>Joseph Mauro</v>
          </cell>
          <cell r="B24">
            <v>1067024.3</v>
          </cell>
          <cell r="C24">
            <v>0</v>
          </cell>
          <cell r="D24">
            <v>0</v>
          </cell>
          <cell r="E24">
            <v>0</v>
          </cell>
          <cell r="F24">
            <v>880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14710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A25" t="str">
            <v>Mike Weaver</v>
          </cell>
          <cell r="B25">
            <v>1057021.69</v>
          </cell>
          <cell r="C25">
            <v>0</v>
          </cell>
          <cell r="D25">
            <v>0</v>
          </cell>
          <cell r="E25">
            <v>0</v>
          </cell>
          <cell r="F25">
            <v>1.37</v>
          </cell>
          <cell r="G25">
            <v>1491.28</v>
          </cell>
          <cell r="H25">
            <v>0</v>
          </cell>
          <cell r="I25">
            <v>0</v>
          </cell>
          <cell r="J25">
            <v>511.1</v>
          </cell>
          <cell r="K25">
            <v>0</v>
          </cell>
          <cell r="L25">
            <v>0</v>
          </cell>
          <cell r="M25">
            <v>0</v>
          </cell>
          <cell r="N25">
            <v>2061.5</v>
          </cell>
          <cell r="O25">
            <v>0</v>
          </cell>
        </row>
        <row r="26">
          <cell r="A26" t="str">
            <v>John Narsiff</v>
          </cell>
          <cell r="B26">
            <v>938459.75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538</v>
          </cell>
          <cell r="K26">
            <v>0</v>
          </cell>
          <cell r="L26">
            <v>1100</v>
          </cell>
          <cell r="M26">
            <v>0</v>
          </cell>
          <cell r="N26">
            <v>4185</v>
          </cell>
          <cell r="O26">
            <v>0</v>
          </cell>
        </row>
        <row r="27">
          <cell r="A27" t="str">
            <v>TOTAL NORTHEAST</v>
          </cell>
          <cell r="B27">
            <v>5281948.6199999992</v>
          </cell>
          <cell r="C27">
            <v>0</v>
          </cell>
          <cell r="D27">
            <v>0</v>
          </cell>
          <cell r="E27">
            <v>0</v>
          </cell>
          <cell r="F27">
            <v>5301.37</v>
          </cell>
          <cell r="G27">
            <v>1491.28</v>
          </cell>
          <cell r="H27">
            <v>430</v>
          </cell>
          <cell r="I27">
            <v>538</v>
          </cell>
          <cell r="J27">
            <v>1856.1</v>
          </cell>
          <cell r="K27">
            <v>22833.5</v>
          </cell>
          <cell r="L27">
            <v>4550</v>
          </cell>
          <cell r="M27">
            <v>0</v>
          </cell>
          <cell r="N27">
            <v>10766.75</v>
          </cell>
          <cell r="O27">
            <v>0</v>
          </cell>
        </row>
        <row r="29">
          <cell r="A29" t="str">
            <v>Q2 COIL FOCUS</v>
          </cell>
        </row>
        <row r="30">
          <cell r="B30" t="str">
            <v>GDC</v>
          </cell>
        </row>
        <row r="31">
          <cell r="A31" t="str">
            <v xml:space="preserve"> </v>
          </cell>
          <cell r="B31" t="str">
            <v>Ultrasoft</v>
          </cell>
          <cell r="C31" t="str">
            <v>GDC 360</v>
          </cell>
          <cell r="D31" t="str">
            <v>Matrix 1</v>
          </cell>
          <cell r="E31" t="str">
            <v>Matrix 2</v>
          </cell>
        </row>
        <row r="32">
          <cell r="A32" t="str">
            <v>NORTHEAST</v>
          </cell>
        </row>
        <row r="33">
          <cell r="A33" t="str">
            <v>Matt Hargrove</v>
          </cell>
          <cell r="B33">
            <v>152846.9</v>
          </cell>
          <cell r="C33">
            <v>231239</v>
          </cell>
          <cell r="D33">
            <v>0</v>
          </cell>
          <cell r="E33">
            <v>114307.65</v>
          </cell>
        </row>
        <row r="34">
          <cell r="A34" t="str">
            <v>Jim Giambra</v>
          </cell>
          <cell r="B34">
            <v>167627.95000000001</v>
          </cell>
          <cell r="C34">
            <v>112551.65</v>
          </cell>
          <cell r="D34">
            <v>0</v>
          </cell>
          <cell r="E34">
            <v>50350</v>
          </cell>
        </row>
        <row r="35">
          <cell r="A35" t="str">
            <v>Joseph Mauro</v>
          </cell>
          <cell r="B35">
            <v>46569.599999999999</v>
          </cell>
          <cell r="C35">
            <v>376768.65</v>
          </cell>
          <cell r="D35">
            <v>0</v>
          </cell>
          <cell r="E35">
            <v>112647.5</v>
          </cell>
        </row>
        <row r="36">
          <cell r="A36" t="str">
            <v>Mike Weaver</v>
          </cell>
          <cell r="B36">
            <v>67046.75</v>
          </cell>
          <cell r="C36">
            <v>193431.47</v>
          </cell>
          <cell r="D36">
            <v>0</v>
          </cell>
          <cell r="E36">
            <v>195534.25</v>
          </cell>
        </row>
        <row r="37">
          <cell r="A37" t="str">
            <v>John Narsiff</v>
          </cell>
          <cell r="B37">
            <v>89617.75</v>
          </cell>
          <cell r="C37">
            <v>136086.25</v>
          </cell>
          <cell r="D37">
            <v>0</v>
          </cell>
          <cell r="E37">
            <v>121477.75</v>
          </cell>
        </row>
        <row r="38">
          <cell r="A38" t="str">
            <v>TOTAL NORTHEAST</v>
          </cell>
          <cell r="B38">
            <v>523708.94999999995</v>
          </cell>
          <cell r="C38">
            <v>1050077.02</v>
          </cell>
          <cell r="D38">
            <v>0</v>
          </cell>
          <cell r="E38">
            <v>594317.15</v>
          </cell>
        </row>
        <row r="40">
          <cell r="A40" t="str">
            <v>Q2 STENT FOCUS</v>
          </cell>
        </row>
        <row r="41">
          <cell r="A41" t="str">
            <v>NORTHEAST</v>
          </cell>
          <cell r="B41" t="str">
            <v>NF 2</v>
          </cell>
          <cell r="C41" t="str">
            <v>NF2 Treo</v>
          </cell>
          <cell r="D41" t="str">
            <v>NF 3</v>
          </cell>
        </row>
        <row r="42">
          <cell r="A42" t="str">
            <v>Matt Hargrove</v>
          </cell>
          <cell r="B42">
            <v>0</v>
          </cell>
          <cell r="C42">
            <v>0</v>
          </cell>
          <cell r="D42">
            <v>108419</v>
          </cell>
        </row>
        <row r="43">
          <cell r="A43" t="str">
            <v>Jim Giambra</v>
          </cell>
          <cell r="B43">
            <v>29440</v>
          </cell>
          <cell r="C43">
            <v>0</v>
          </cell>
          <cell r="D43">
            <v>88839</v>
          </cell>
        </row>
        <row r="44">
          <cell r="A44" t="str">
            <v>Joseph Mauro</v>
          </cell>
          <cell r="B44">
            <v>24250</v>
          </cell>
          <cell r="C44">
            <v>0</v>
          </cell>
          <cell r="D44">
            <v>86325</v>
          </cell>
        </row>
        <row r="45">
          <cell r="A45" t="str">
            <v>Mike Weaver</v>
          </cell>
          <cell r="B45">
            <v>14175.22</v>
          </cell>
          <cell r="C45">
            <v>0</v>
          </cell>
          <cell r="D45">
            <v>264962.32</v>
          </cell>
        </row>
        <row r="46">
          <cell r="A46" t="str">
            <v>John Narsiff</v>
          </cell>
          <cell r="B46">
            <v>0</v>
          </cell>
          <cell r="C46">
            <v>0</v>
          </cell>
          <cell r="D46">
            <v>163293.5</v>
          </cell>
        </row>
        <row r="47">
          <cell r="A47" t="str">
            <v>TOTAL NORTHEAST</v>
          </cell>
          <cell r="B47">
            <v>67865.22</v>
          </cell>
          <cell r="C47">
            <v>0</v>
          </cell>
          <cell r="D47">
            <v>711838.82000000007</v>
          </cell>
        </row>
        <row r="49">
          <cell r="A49" t="str">
            <v>COMPANY SUMMARY</v>
          </cell>
        </row>
        <row r="50">
          <cell r="C50" t="str">
            <v>% to Month</v>
          </cell>
          <cell r="E50" t="str">
            <v>% to Quarter</v>
          </cell>
        </row>
        <row r="51">
          <cell r="B51" t="str">
            <v xml:space="preserve">NORTHEAST </v>
          </cell>
          <cell r="C51">
            <v>0.74396204599495264</v>
          </cell>
          <cell r="E51">
            <v>0.90911758011944244</v>
          </cell>
        </row>
        <row r="52">
          <cell r="B52" t="str">
            <v xml:space="preserve">OHIO VALLEY </v>
          </cell>
          <cell r="C52">
            <v>1.0506108507315874</v>
          </cell>
          <cell r="E52">
            <v>1.1531153248032042</v>
          </cell>
        </row>
        <row r="53">
          <cell r="B53" t="str">
            <v xml:space="preserve">SOUTH </v>
          </cell>
          <cell r="C53">
            <v>0.65334120787057615</v>
          </cell>
          <cell r="E53">
            <v>0.77600431444545759</v>
          </cell>
        </row>
        <row r="54">
          <cell r="B54" t="str">
            <v xml:space="preserve">MIDWEST </v>
          </cell>
          <cell r="C54">
            <v>0.76024702139426481</v>
          </cell>
          <cell r="E54">
            <v>0.99351490407847487</v>
          </cell>
        </row>
        <row r="55">
          <cell r="B55" t="str">
            <v xml:space="preserve">CENTRAL </v>
          </cell>
          <cell r="C55">
            <v>0.71303070295264093</v>
          </cell>
          <cell r="E55">
            <v>0.71452093194093058</v>
          </cell>
        </row>
        <row r="56">
          <cell r="B56" t="str">
            <v xml:space="preserve">WEST </v>
          </cell>
          <cell r="C56">
            <v>0.82452922554662944</v>
          </cell>
          <cell r="E56">
            <v>1.0938199394121446</v>
          </cell>
        </row>
        <row r="57">
          <cell r="B57" t="str">
            <v xml:space="preserve">TOTAL COMPANY </v>
          </cell>
          <cell r="C57">
            <v>0.77895561204429065</v>
          </cell>
          <cell r="E57">
            <v>0.92893782877399933</v>
          </cell>
        </row>
        <row r="59">
          <cell r="A59" t="str">
            <v>COIL FOCUS</v>
          </cell>
          <cell r="B59" t="str">
            <v>GDC</v>
          </cell>
          <cell r="F59" t="str">
            <v>Focus Coils</v>
          </cell>
          <cell r="G59" t="str">
            <v>Quarterly</v>
          </cell>
          <cell r="H59" t="str">
            <v>% of Qtr</v>
          </cell>
        </row>
        <row r="60">
          <cell r="B60" t="str">
            <v>Ultrasoft</v>
          </cell>
          <cell r="C60" t="str">
            <v>GDC 360</v>
          </cell>
          <cell r="D60" t="str">
            <v>Matrix 1</v>
          </cell>
          <cell r="E60" t="str">
            <v>Matrix 2</v>
          </cell>
          <cell r="F60" t="str">
            <v>Total</v>
          </cell>
          <cell r="G60" t="str">
            <v>Goal</v>
          </cell>
          <cell r="H60" t="str">
            <v>Goal</v>
          </cell>
        </row>
        <row r="61">
          <cell r="A61" t="str">
            <v>TOTAL COMPANY</v>
          </cell>
          <cell r="B61">
            <v>2776334.05</v>
          </cell>
          <cell r="C61">
            <v>5503057.1600000001</v>
          </cell>
          <cell r="D61">
            <v>0</v>
          </cell>
          <cell r="E61">
            <v>5461347.1299999999</v>
          </cell>
          <cell r="F61">
            <v>13740738.34</v>
          </cell>
          <cell r="G61">
            <v>15014045.865</v>
          </cell>
          <cell r="H61">
            <v>0.91519224488528628</v>
          </cell>
        </row>
        <row r="63">
          <cell r="A63" t="str">
            <v>STENT FOCUS</v>
          </cell>
          <cell r="E63" t="str">
            <v>NF Stent</v>
          </cell>
          <cell r="F63" t="str">
            <v>Quarterly</v>
          </cell>
          <cell r="G63" t="str">
            <v>% of Qtr</v>
          </cell>
        </row>
        <row r="64">
          <cell r="B64" t="str">
            <v>NF 2</v>
          </cell>
          <cell r="C64" t="str">
            <v>NF2 Treo</v>
          </cell>
          <cell r="D64" t="str">
            <v>NF 3</v>
          </cell>
          <cell r="E64" t="str">
            <v>Total</v>
          </cell>
          <cell r="F64" t="str">
            <v>Goal</v>
          </cell>
          <cell r="G64" t="str">
            <v>Goal</v>
          </cell>
        </row>
        <row r="65">
          <cell r="A65" t="str">
            <v>TOTAL COMPANY</v>
          </cell>
          <cell r="B65">
            <v>313406.17000000004</v>
          </cell>
          <cell r="C65">
            <v>6630</v>
          </cell>
          <cell r="D65">
            <v>4008414.95</v>
          </cell>
          <cell r="E65">
            <v>4328451.12</v>
          </cell>
          <cell r="F65">
            <v>4736810.8016250003</v>
          </cell>
          <cell r="G65">
            <v>0.91379016415751513</v>
          </cell>
        </row>
        <row r="68">
          <cell r="A68" t="str">
            <v>OHIO VALLEY</v>
          </cell>
        </row>
        <row r="69">
          <cell r="A69" t="str">
            <v>CURRENT DAY</v>
          </cell>
          <cell r="B69" t="str">
            <v>Neurovascular - 08</v>
          </cell>
          <cell r="C69" t="str">
            <v>Glidewire Gold - 6730</v>
          </cell>
          <cell r="D69" t="str">
            <v>Retriever-10 - 84175</v>
          </cell>
          <cell r="E69" t="str">
            <v>SENTRY BALLOON CATH - 81635</v>
          </cell>
          <cell r="F69" t="str">
            <v>Str Fiber Coils - 82975</v>
          </cell>
          <cell r="G69" t="str">
            <v>Coil Pusher-10/16, 1 - 83815</v>
          </cell>
          <cell r="H69" t="str">
            <v>Dasher-10 - 82335</v>
          </cell>
          <cell r="I69" t="str">
            <v>Seeker Wire-14 - 82255</v>
          </cell>
          <cell r="J69" t="str">
            <v>Seeker Wire-16 - 82295</v>
          </cell>
          <cell r="K69" t="str">
            <v>Liquid Coil-10 - 83015</v>
          </cell>
          <cell r="L69" t="str">
            <v>Liquid Coil-18 - 82775</v>
          </cell>
          <cell r="M69" t="str">
            <v>Micro SS w/Hydrolene - 80655</v>
          </cell>
          <cell r="N69" t="str">
            <v>Fasdasher-14 - 82415</v>
          </cell>
          <cell r="O69">
            <v>0</v>
          </cell>
        </row>
        <row r="70">
          <cell r="A70" t="str">
            <v>OHIO VALLEY</v>
          </cell>
        </row>
        <row r="71">
          <cell r="A71" t="str">
            <v>Phil Bova</v>
          </cell>
          <cell r="B71">
            <v>22811.99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</row>
        <row r="72">
          <cell r="A72" t="str">
            <v>Joe Rotger</v>
          </cell>
          <cell r="B72">
            <v>35407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570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</row>
        <row r="73">
          <cell r="A73" t="str">
            <v>Abigail Billings</v>
          </cell>
          <cell r="B73">
            <v>20983.95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1140</v>
          </cell>
          <cell r="L73">
            <v>2260</v>
          </cell>
          <cell r="M73">
            <v>0</v>
          </cell>
          <cell r="N73">
            <v>0</v>
          </cell>
          <cell r="O73">
            <v>0</v>
          </cell>
        </row>
        <row r="74">
          <cell r="A74" t="str">
            <v>Ann Lukas</v>
          </cell>
          <cell r="B74">
            <v>36266.25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3271.5</v>
          </cell>
          <cell r="L74">
            <v>1740</v>
          </cell>
          <cell r="M74">
            <v>0</v>
          </cell>
          <cell r="N74">
            <v>0</v>
          </cell>
          <cell r="O74">
            <v>0</v>
          </cell>
        </row>
        <row r="75">
          <cell r="A75" t="str">
            <v>Sims Lenhardt</v>
          </cell>
          <cell r="B75">
            <v>19340.2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570</v>
          </cell>
          <cell r="M75">
            <v>0</v>
          </cell>
          <cell r="N75">
            <v>0</v>
          </cell>
          <cell r="O75">
            <v>0</v>
          </cell>
        </row>
        <row r="76">
          <cell r="A76" t="str">
            <v>TOTAL OHIO VALLEY</v>
          </cell>
          <cell r="B76">
            <v>134809.39000000001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4981.5</v>
          </cell>
          <cell r="L76">
            <v>4570</v>
          </cell>
          <cell r="M76">
            <v>0</v>
          </cell>
          <cell r="N76">
            <v>0</v>
          </cell>
          <cell r="O76">
            <v>0</v>
          </cell>
        </row>
        <row r="78">
          <cell r="A78" t="str">
            <v>CURRENT MONTH</v>
          </cell>
          <cell r="B78" t="str">
            <v>Neurovascular - 08</v>
          </cell>
          <cell r="C78" t="str">
            <v>Glidewire Gold - 6730</v>
          </cell>
          <cell r="D78" t="str">
            <v>Retriever-10 - 84175</v>
          </cell>
          <cell r="E78" t="str">
            <v>SENTRY BALLOON CATH - 81635</v>
          </cell>
          <cell r="F78" t="str">
            <v>Str Fiber Coils - 82975</v>
          </cell>
          <cell r="G78" t="str">
            <v>Coil Pusher-10/16, 1 - 83815</v>
          </cell>
          <cell r="H78" t="str">
            <v>Dasher-10 - 82335</v>
          </cell>
          <cell r="I78" t="str">
            <v>Seeker Wire-14 - 82255</v>
          </cell>
          <cell r="J78" t="str">
            <v>Seeker Wire-16 - 82295</v>
          </cell>
          <cell r="K78" t="str">
            <v>Liquid Coil-10 - 83015</v>
          </cell>
          <cell r="L78" t="str">
            <v>Liquid Coil-18 - 82775</v>
          </cell>
          <cell r="M78" t="str">
            <v>Micro SS w/Hydrolene - 80655</v>
          </cell>
          <cell r="N78" t="str">
            <v>Fasdasher-14 - 82415</v>
          </cell>
          <cell r="O78">
            <v>0</v>
          </cell>
        </row>
        <row r="79">
          <cell r="A79" t="str">
            <v>OHIO VALLEY</v>
          </cell>
        </row>
        <row r="80">
          <cell r="A80" t="str">
            <v>Phil Bova</v>
          </cell>
          <cell r="B80">
            <v>387955.41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3273.6</v>
          </cell>
          <cell r="O80">
            <v>0</v>
          </cell>
        </row>
        <row r="81">
          <cell r="A81" t="str">
            <v>Joe Rotger</v>
          </cell>
          <cell r="B81">
            <v>311107.45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570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A82" t="str">
            <v>Abigail Billings</v>
          </cell>
          <cell r="B82">
            <v>139694.35999999999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1140</v>
          </cell>
          <cell r="L82">
            <v>2260</v>
          </cell>
          <cell r="M82">
            <v>0</v>
          </cell>
          <cell r="N82">
            <v>0</v>
          </cell>
          <cell r="O82">
            <v>0</v>
          </cell>
        </row>
        <row r="83">
          <cell r="A83" t="str">
            <v>Ann Lukas</v>
          </cell>
          <cell r="B83">
            <v>372309.72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3271.5</v>
          </cell>
          <cell r="L83">
            <v>2320</v>
          </cell>
          <cell r="M83">
            <v>0</v>
          </cell>
          <cell r="N83">
            <v>0</v>
          </cell>
          <cell r="O83">
            <v>0</v>
          </cell>
        </row>
        <row r="84">
          <cell r="A84" t="str">
            <v>Sims Lenhardt</v>
          </cell>
          <cell r="B84">
            <v>247882.6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570</v>
          </cell>
          <cell r="M84">
            <v>0</v>
          </cell>
          <cell r="N84">
            <v>0</v>
          </cell>
          <cell r="O84">
            <v>0</v>
          </cell>
        </row>
        <row r="85">
          <cell r="A85" t="str">
            <v>TOTAL OHIO VALLEY</v>
          </cell>
          <cell r="B85">
            <v>1458949.54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4981.5</v>
          </cell>
          <cell r="L85">
            <v>5150</v>
          </cell>
          <cell r="M85">
            <v>0</v>
          </cell>
          <cell r="N85">
            <v>3273.6</v>
          </cell>
          <cell r="O85">
            <v>0</v>
          </cell>
        </row>
        <row r="87">
          <cell r="A87" t="str">
            <v>CURRENT QUARTER</v>
          </cell>
          <cell r="B87" t="str">
            <v>Neurovascular - 08</v>
          </cell>
          <cell r="C87" t="str">
            <v>Glidewire Gold - 6730</v>
          </cell>
          <cell r="D87" t="str">
            <v>Retriever-10 - 84175</v>
          </cell>
          <cell r="E87" t="str">
            <v>SENTRY BALLOON CATH - 81635</v>
          </cell>
          <cell r="F87" t="str">
            <v>Str Fiber Coils - 82975</v>
          </cell>
          <cell r="G87" t="str">
            <v>Coil Pusher-10/16, 1 - 83815</v>
          </cell>
          <cell r="H87" t="str">
            <v>Dasher-10 - 82335</v>
          </cell>
          <cell r="I87" t="str">
            <v>Seeker Wire-14 - 82255</v>
          </cell>
          <cell r="J87" t="str">
            <v>Seeker Wire-16 - 82295</v>
          </cell>
          <cell r="K87" t="str">
            <v>Liquid Coil-10 - 83015</v>
          </cell>
          <cell r="L87" t="str">
            <v>Liquid Coil-18 - 82775</v>
          </cell>
          <cell r="M87" t="str">
            <v>Micro SS w/Hydrolene - 80655</v>
          </cell>
          <cell r="N87" t="str">
            <v>Fasdasher-14 - 82415</v>
          </cell>
          <cell r="O87">
            <v>0</v>
          </cell>
        </row>
        <row r="88">
          <cell r="A88" t="str">
            <v>OHIO VALLEY</v>
          </cell>
        </row>
        <row r="89">
          <cell r="A89" t="str">
            <v>Phil Bova</v>
          </cell>
          <cell r="B89">
            <v>1072126.8500000001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531.58000000000004</v>
          </cell>
          <cell r="M89">
            <v>0</v>
          </cell>
          <cell r="N89">
            <v>13454</v>
          </cell>
          <cell r="O89">
            <v>0</v>
          </cell>
        </row>
        <row r="90">
          <cell r="A90" t="str">
            <v>Joe Rotger</v>
          </cell>
          <cell r="B90">
            <v>1119510.1499999999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793.55</v>
          </cell>
          <cell r="K90">
            <v>570</v>
          </cell>
          <cell r="L90">
            <v>0</v>
          </cell>
          <cell r="M90">
            <v>0</v>
          </cell>
          <cell r="N90">
            <v>8.32</v>
          </cell>
          <cell r="O90">
            <v>0</v>
          </cell>
        </row>
        <row r="91">
          <cell r="A91" t="str">
            <v>Abigail Billings</v>
          </cell>
          <cell r="B91">
            <v>475430.95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2152</v>
          </cell>
          <cell r="K91">
            <v>1140</v>
          </cell>
          <cell r="L91">
            <v>2260</v>
          </cell>
          <cell r="M91">
            <v>0</v>
          </cell>
          <cell r="N91">
            <v>0</v>
          </cell>
          <cell r="O91">
            <v>0</v>
          </cell>
        </row>
        <row r="92">
          <cell r="A92" t="str">
            <v>Ann Lukas</v>
          </cell>
          <cell r="B92">
            <v>1114004.3899999999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269</v>
          </cell>
          <cell r="J92">
            <v>0</v>
          </cell>
          <cell r="K92">
            <v>3271.5</v>
          </cell>
          <cell r="L92">
            <v>3068.44</v>
          </cell>
          <cell r="M92">
            <v>0</v>
          </cell>
          <cell r="N92">
            <v>0</v>
          </cell>
          <cell r="O92">
            <v>0</v>
          </cell>
        </row>
        <row r="93">
          <cell r="A93" t="str">
            <v>Sims Lenhardt</v>
          </cell>
          <cell r="B93">
            <v>1083387.2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538</v>
          </cell>
          <cell r="J93">
            <v>538</v>
          </cell>
          <cell r="K93">
            <v>0</v>
          </cell>
          <cell r="L93">
            <v>570</v>
          </cell>
          <cell r="M93">
            <v>0</v>
          </cell>
          <cell r="N93">
            <v>0</v>
          </cell>
          <cell r="O93">
            <v>0</v>
          </cell>
        </row>
        <row r="94">
          <cell r="A94" t="str">
            <v>TOTAL OHIO VALLEY</v>
          </cell>
          <cell r="B94">
            <v>4864459.54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807</v>
          </cell>
          <cell r="J94">
            <v>3483.55</v>
          </cell>
          <cell r="K94">
            <v>4981.5</v>
          </cell>
          <cell r="L94">
            <v>6430.02</v>
          </cell>
          <cell r="M94">
            <v>0</v>
          </cell>
          <cell r="N94">
            <v>13462.32</v>
          </cell>
          <cell r="O94">
            <v>0</v>
          </cell>
        </row>
        <row r="96">
          <cell r="A96" t="str">
            <v>Q2 COIL FOCUS</v>
          </cell>
        </row>
        <row r="97">
          <cell r="B97" t="str">
            <v>GDC</v>
          </cell>
        </row>
        <row r="98">
          <cell r="A98" t="str">
            <v>OHIO VALLEY</v>
          </cell>
          <cell r="B98" t="str">
            <v>Ultrasoft</v>
          </cell>
          <cell r="C98" t="str">
            <v>GDC 360</v>
          </cell>
          <cell r="D98" t="str">
            <v>Matrix 1</v>
          </cell>
          <cell r="E98" t="str">
            <v>Matrix 2</v>
          </cell>
        </row>
        <row r="99">
          <cell r="A99" t="str">
            <v>Phil Bova</v>
          </cell>
          <cell r="B99">
            <v>83112.28</v>
          </cell>
          <cell r="C99">
            <v>276200.24</v>
          </cell>
          <cell r="D99">
            <v>0</v>
          </cell>
          <cell r="E99">
            <v>84110</v>
          </cell>
        </row>
        <row r="100">
          <cell r="A100" t="str">
            <v>Joe Rotger</v>
          </cell>
          <cell r="B100">
            <v>153427.57999999999</v>
          </cell>
          <cell r="C100">
            <v>203200.74</v>
          </cell>
          <cell r="D100">
            <v>0</v>
          </cell>
          <cell r="E100">
            <v>180960.42</v>
          </cell>
        </row>
        <row r="101">
          <cell r="A101" t="str">
            <v>Abigail Billings</v>
          </cell>
          <cell r="B101">
            <v>6950</v>
          </cell>
          <cell r="C101">
            <v>50939.05</v>
          </cell>
          <cell r="D101">
            <v>0</v>
          </cell>
          <cell r="E101">
            <v>112303.54</v>
          </cell>
        </row>
        <row r="102">
          <cell r="A102" t="str">
            <v>Ann Lukas</v>
          </cell>
          <cell r="B102">
            <v>85732.3</v>
          </cell>
          <cell r="C102">
            <v>81870</v>
          </cell>
          <cell r="D102">
            <v>0</v>
          </cell>
          <cell r="E102">
            <v>434781</v>
          </cell>
        </row>
        <row r="103">
          <cell r="A103" t="str">
            <v>Sims Lenhardt</v>
          </cell>
          <cell r="B103">
            <v>134934.22</v>
          </cell>
          <cell r="C103">
            <v>232429.29</v>
          </cell>
          <cell r="D103">
            <v>0</v>
          </cell>
          <cell r="E103">
            <v>208912.93</v>
          </cell>
        </row>
        <row r="104">
          <cell r="A104" t="str">
            <v>TOTAL OHIO VALLEY</v>
          </cell>
          <cell r="B104">
            <v>464156.38</v>
          </cell>
          <cell r="C104">
            <v>844639.32000000007</v>
          </cell>
          <cell r="D104">
            <v>0</v>
          </cell>
          <cell r="E104">
            <v>1021067.8899999999</v>
          </cell>
        </row>
        <row r="106">
          <cell r="A106" t="str">
            <v>Q2 STENT FOCUS</v>
          </cell>
        </row>
        <row r="107">
          <cell r="A107" t="str">
            <v>OHIO VALLEY</v>
          </cell>
          <cell r="B107" t="str">
            <v>NF 2</v>
          </cell>
          <cell r="C107" t="str">
            <v>NF2 Treo</v>
          </cell>
          <cell r="D107" t="str">
            <v>NF 3</v>
          </cell>
        </row>
        <row r="108">
          <cell r="A108" t="str">
            <v>Phil Bova</v>
          </cell>
          <cell r="B108">
            <v>55685.15</v>
          </cell>
          <cell r="C108">
            <v>0</v>
          </cell>
          <cell r="D108">
            <v>88811.14</v>
          </cell>
        </row>
        <row r="109">
          <cell r="A109" t="str">
            <v>Joe Rotger</v>
          </cell>
          <cell r="B109">
            <v>9519.14</v>
          </cell>
          <cell r="C109">
            <v>0</v>
          </cell>
          <cell r="D109">
            <v>134781.24</v>
          </cell>
        </row>
        <row r="110">
          <cell r="A110" t="str">
            <v>Abigail Billings</v>
          </cell>
          <cell r="B110">
            <v>0</v>
          </cell>
          <cell r="C110">
            <v>0</v>
          </cell>
          <cell r="D110">
            <v>128357.06</v>
          </cell>
        </row>
        <row r="111">
          <cell r="A111" t="str">
            <v>Ann Lukas</v>
          </cell>
          <cell r="B111">
            <v>4755</v>
          </cell>
          <cell r="C111">
            <v>0</v>
          </cell>
          <cell r="D111">
            <v>144482.5</v>
          </cell>
        </row>
        <row r="112">
          <cell r="A112" t="str">
            <v>Sims Lenhardt</v>
          </cell>
          <cell r="B112">
            <v>4646</v>
          </cell>
          <cell r="C112">
            <v>0</v>
          </cell>
          <cell r="D112">
            <v>151660.79999999999</v>
          </cell>
        </row>
        <row r="113">
          <cell r="A113" t="str">
            <v>TOTAL OHIO VALLEY</v>
          </cell>
          <cell r="B113">
            <v>74605.290000000008</v>
          </cell>
          <cell r="C113">
            <v>0</v>
          </cell>
          <cell r="D113">
            <v>648092.74</v>
          </cell>
        </row>
        <row r="115">
          <cell r="A115" t="str">
            <v>COMPANY SUMMARY</v>
          </cell>
        </row>
        <row r="116">
          <cell r="C116" t="str">
            <v>% to Month</v>
          </cell>
          <cell r="E116" t="str">
            <v>% to Quarter</v>
          </cell>
        </row>
        <row r="117">
          <cell r="B117" t="str">
            <v xml:space="preserve">NORTHEAST </v>
          </cell>
          <cell r="C117">
            <v>0.74396204599495264</v>
          </cell>
          <cell r="E117">
            <v>0.90911758011944244</v>
          </cell>
        </row>
        <row r="118">
          <cell r="B118" t="str">
            <v xml:space="preserve">OHIO VALLEY </v>
          </cell>
          <cell r="C118">
            <v>1.0506108507315874</v>
          </cell>
          <cell r="E118">
            <v>1.1531153248032042</v>
          </cell>
        </row>
        <row r="119">
          <cell r="B119" t="str">
            <v xml:space="preserve">SOUTH </v>
          </cell>
          <cell r="C119">
            <v>0.65334120787057615</v>
          </cell>
          <cell r="E119">
            <v>0.77600431444545759</v>
          </cell>
        </row>
        <row r="120">
          <cell r="B120" t="str">
            <v xml:space="preserve">MIDWEST </v>
          </cell>
          <cell r="C120">
            <v>0.76024702139426481</v>
          </cell>
          <cell r="E120">
            <v>0.99351490407847487</v>
          </cell>
        </row>
        <row r="121">
          <cell r="B121" t="str">
            <v xml:space="preserve">CENTRAL </v>
          </cell>
          <cell r="C121">
            <v>0.71303070295264093</v>
          </cell>
          <cell r="E121">
            <v>0.71452093194093058</v>
          </cell>
        </row>
        <row r="122">
          <cell r="B122" t="str">
            <v xml:space="preserve">WEST </v>
          </cell>
          <cell r="C122">
            <v>0.82452922554662944</v>
          </cell>
          <cell r="E122">
            <v>1.0938199394121446</v>
          </cell>
        </row>
        <row r="123">
          <cell r="B123" t="str">
            <v xml:space="preserve">TOTAL COMPANY </v>
          </cell>
          <cell r="C123">
            <v>0.77895561204429065</v>
          </cell>
          <cell r="E123">
            <v>0.92893782877399933</v>
          </cell>
        </row>
        <row r="125">
          <cell r="A125" t="str">
            <v>COIL FOCUS</v>
          </cell>
          <cell r="B125" t="str">
            <v>GDC</v>
          </cell>
          <cell r="F125" t="str">
            <v>Focus Coils</v>
          </cell>
          <cell r="G125" t="str">
            <v>Quarterly</v>
          </cell>
          <cell r="H125" t="str">
            <v>% of Qtr</v>
          </cell>
        </row>
        <row r="126">
          <cell r="B126" t="str">
            <v>Ultrasoft</v>
          </cell>
          <cell r="C126" t="str">
            <v>GDC 360</v>
          </cell>
          <cell r="D126" t="str">
            <v>Matrix 1</v>
          </cell>
          <cell r="E126" t="str">
            <v>Matrix 2</v>
          </cell>
          <cell r="F126" t="str">
            <v>Total</v>
          </cell>
          <cell r="G126" t="str">
            <v>Goal</v>
          </cell>
          <cell r="H126" t="str">
            <v>Goal</v>
          </cell>
        </row>
        <row r="127">
          <cell r="A127" t="str">
            <v>TOTAL COMPANY</v>
          </cell>
          <cell r="B127">
            <v>2776334.05</v>
          </cell>
          <cell r="C127">
            <v>5503057.1600000001</v>
          </cell>
          <cell r="D127">
            <v>0</v>
          </cell>
          <cell r="E127">
            <v>5461347.1299999999</v>
          </cell>
          <cell r="F127">
            <v>13740738.34</v>
          </cell>
          <cell r="G127">
            <v>15014045.865</v>
          </cell>
          <cell r="H127">
            <v>0.91519224488528628</v>
          </cell>
        </row>
        <row r="129">
          <cell r="A129" t="str">
            <v>STENT FOCUS</v>
          </cell>
          <cell r="E129" t="str">
            <v>NF Stent</v>
          </cell>
          <cell r="F129" t="str">
            <v>Quarterly</v>
          </cell>
          <cell r="G129" t="str">
            <v>% of Qtr</v>
          </cell>
        </row>
        <row r="130">
          <cell r="B130" t="str">
            <v>NF 2</v>
          </cell>
          <cell r="C130" t="str">
            <v>NF2 Treo</v>
          </cell>
          <cell r="D130" t="str">
            <v>NF 3</v>
          </cell>
          <cell r="E130" t="str">
            <v>Total</v>
          </cell>
          <cell r="F130" t="str">
            <v>Goal</v>
          </cell>
          <cell r="G130" t="str">
            <v>Goal</v>
          </cell>
        </row>
        <row r="131">
          <cell r="A131" t="str">
            <v>TOTAL COMPANY</v>
          </cell>
          <cell r="B131">
            <v>313406.17000000004</v>
          </cell>
          <cell r="C131">
            <v>6630</v>
          </cell>
          <cell r="D131">
            <v>4008414.95</v>
          </cell>
          <cell r="E131">
            <v>4328451.12</v>
          </cell>
          <cell r="F131">
            <v>4736810.8016250003</v>
          </cell>
          <cell r="G131">
            <v>0.91379016415751513</v>
          </cell>
        </row>
        <row r="134">
          <cell r="A134" t="str">
            <v>SOUTH</v>
          </cell>
        </row>
        <row r="135">
          <cell r="A135" t="str">
            <v>CURRENT DAY</v>
          </cell>
          <cell r="B135" t="str">
            <v>Neurovascular - 08</v>
          </cell>
          <cell r="C135" t="str">
            <v>Glidewire Gold - 6730</v>
          </cell>
          <cell r="D135" t="str">
            <v>Retriever-10 - 84175</v>
          </cell>
          <cell r="E135" t="str">
            <v>SENTRY BALLOON CATH - 81635</v>
          </cell>
          <cell r="F135" t="str">
            <v>Str Fiber Coils - 82975</v>
          </cell>
          <cell r="G135" t="str">
            <v>Coil Pusher-10/16, 1 - 83815</v>
          </cell>
          <cell r="H135" t="str">
            <v>Dasher-10 - 82335</v>
          </cell>
          <cell r="I135" t="str">
            <v>Seeker Wire-14 - 82255</v>
          </cell>
          <cell r="J135" t="str">
            <v>Seeker Wire-16 - 82295</v>
          </cell>
          <cell r="K135" t="str">
            <v>Liquid Coil-10 - 83015</v>
          </cell>
          <cell r="L135" t="str">
            <v>Liquid Coil-18 - 82775</v>
          </cell>
          <cell r="M135" t="str">
            <v>Micro SS w/Hydrolene - 80655</v>
          </cell>
          <cell r="N135" t="str">
            <v>Fasdasher-14 - 82415</v>
          </cell>
          <cell r="O135">
            <v>0</v>
          </cell>
        </row>
        <row r="136">
          <cell r="A136" t="str">
            <v>SOUTH</v>
          </cell>
        </row>
        <row r="137">
          <cell r="A137" t="str">
            <v>Michael Brown</v>
          </cell>
          <cell r="B137">
            <v>5450.75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Charles Horne</v>
          </cell>
          <cell r="B138">
            <v>6232.2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Tony Werner</v>
          </cell>
          <cell r="B139">
            <v>45782.57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532.57000000000005</v>
          </cell>
          <cell r="L139">
            <v>2320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Will McFaddin</v>
          </cell>
          <cell r="B140">
            <v>2705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Tim McDuffee</v>
          </cell>
          <cell r="B141">
            <v>22797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TOTAL SOUTH</v>
          </cell>
          <cell r="B142">
            <v>82967.520000000004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532.57000000000005</v>
          </cell>
          <cell r="L142">
            <v>2320</v>
          </cell>
          <cell r="M142">
            <v>0</v>
          </cell>
          <cell r="N142">
            <v>0</v>
          </cell>
          <cell r="O142">
            <v>0</v>
          </cell>
        </row>
        <row r="144">
          <cell r="A144" t="str">
            <v>CURRENT MONTH</v>
          </cell>
          <cell r="B144" t="str">
            <v>Neurovascular - 08</v>
          </cell>
          <cell r="C144" t="str">
            <v>Glidewire Gold - 6730</v>
          </cell>
          <cell r="D144" t="str">
            <v>Retriever-10 - 84175</v>
          </cell>
          <cell r="E144" t="str">
            <v>SENTRY BALLOON CATH - 81635</v>
          </cell>
          <cell r="F144" t="str">
            <v>Str Fiber Coils - 82975</v>
          </cell>
          <cell r="G144" t="str">
            <v>Coil Pusher-10/16, 1 - 83815</v>
          </cell>
          <cell r="H144" t="str">
            <v>Dasher-10 - 82335</v>
          </cell>
          <cell r="I144" t="str">
            <v>Seeker Wire-14 - 82255</v>
          </cell>
          <cell r="J144" t="str">
            <v>Seeker Wire-16 - 82295</v>
          </cell>
          <cell r="K144" t="str">
            <v>Liquid Coil-10 - 83015</v>
          </cell>
          <cell r="L144" t="str">
            <v>Liquid Coil-18 - 82775</v>
          </cell>
          <cell r="M144" t="str">
            <v>Micro SS w/Hydrolene - 80655</v>
          </cell>
          <cell r="N144" t="str">
            <v>Fasdasher-14 - 82415</v>
          </cell>
          <cell r="O144">
            <v>0</v>
          </cell>
        </row>
        <row r="145">
          <cell r="A145" t="str">
            <v>SOUTH</v>
          </cell>
        </row>
        <row r="146">
          <cell r="A146" t="str">
            <v>Michael Brown</v>
          </cell>
          <cell r="B146">
            <v>325117.15000000002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9610</v>
          </cell>
          <cell r="O146">
            <v>0</v>
          </cell>
        </row>
        <row r="147">
          <cell r="A147" t="str">
            <v>Charles Horne</v>
          </cell>
          <cell r="B147">
            <v>247759.79</v>
          </cell>
          <cell r="C147">
            <v>0</v>
          </cell>
          <cell r="D147">
            <v>0</v>
          </cell>
          <cell r="E147">
            <v>0</v>
          </cell>
          <cell r="F147">
            <v>413.6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911.4</v>
          </cell>
          <cell r="O147">
            <v>0</v>
          </cell>
        </row>
        <row r="148">
          <cell r="A148" t="str">
            <v>Tony Werner</v>
          </cell>
          <cell r="B148">
            <v>359308.79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532.57000000000005</v>
          </cell>
          <cell r="L148">
            <v>2320</v>
          </cell>
          <cell r="M148">
            <v>0</v>
          </cell>
          <cell r="N148">
            <v>0</v>
          </cell>
          <cell r="O148">
            <v>0</v>
          </cell>
        </row>
        <row r="149">
          <cell r="A149" t="str">
            <v>Will McFaddin</v>
          </cell>
          <cell r="B149">
            <v>76677.05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930</v>
          </cell>
          <cell r="O149">
            <v>0</v>
          </cell>
        </row>
        <row r="150">
          <cell r="A150" t="str">
            <v>Tim McDuffee</v>
          </cell>
          <cell r="B150">
            <v>246593.26</v>
          </cell>
          <cell r="C150">
            <v>0</v>
          </cell>
          <cell r="D150">
            <v>0</v>
          </cell>
          <cell r="E150">
            <v>0</v>
          </cell>
          <cell r="F150">
            <v>440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310</v>
          </cell>
          <cell r="O150">
            <v>0</v>
          </cell>
        </row>
        <row r="151">
          <cell r="A151" t="str">
            <v>TOTAL SOUTH</v>
          </cell>
          <cell r="B151">
            <v>1255456.04</v>
          </cell>
          <cell r="C151">
            <v>0</v>
          </cell>
          <cell r="D151">
            <v>0</v>
          </cell>
          <cell r="E151">
            <v>0</v>
          </cell>
          <cell r="F151">
            <v>853.6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532.57000000000005</v>
          </cell>
          <cell r="L151">
            <v>2320</v>
          </cell>
          <cell r="M151">
            <v>0</v>
          </cell>
          <cell r="N151">
            <v>11761.4</v>
          </cell>
          <cell r="O151">
            <v>0</v>
          </cell>
        </row>
        <row r="153">
          <cell r="A153" t="str">
            <v>CURRENT QUARTER</v>
          </cell>
          <cell r="B153" t="str">
            <v>Neurovascular - 08</v>
          </cell>
          <cell r="C153" t="str">
            <v>Glidewire Gold - 6730</v>
          </cell>
          <cell r="D153" t="str">
            <v>Retriever-10 - 84175</v>
          </cell>
          <cell r="E153" t="str">
            <v>SENTRY BALLOON CATH - 81635</v>
          </cell>
          <cell r="F153" t="str">
            <v>Str Fiber Coils - 82975</v>
          </cell>
          <cell r="G153" t="str">
            <v>Coil Pusher-10/16, 1 - 83815</v>
          </cell>
          <cell r="H153" t="str">
            <v>Dasher-10 - 82335</v>
          </cell>
          <cell r="I153" t="str">
            <v>Seeker Wire-14 - 82255</v>
          </cell>
          <cell r="J153" t="str">
            <v>Seeker Wire-16 - 82295</v>
          </cell>
          <cell r="K153" t="str">
            <v>Liquid Coil-10 - 83015</v>
          </cell>
          <cell r="L153" t="str">
            <v>Liquid Coil-18 - 82775</v>
          </cell>
          <cell r="M153" t="str">
            <v>Micro SS w/Hydrolene - 80655</v>
          </cell>
          <cell r="N153" t="str">
            <v>Fasdasher-14 - 82415</v>
          </cell>
          <cell r="O153">
            <v>0</v>
          </cell>
        </row>
        <row r="154">
          <cell r="A154" t="str">
            <v>SOUTH</v>
          </cell>
        </row>
        <row r="155">
          <cell r="A155" t="str">
            <v>Michael Brown</v>
          </cell>
          <cell r="B155">
            <v>1028137.15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800</v>
          </cell>
          <cell r="L155">
            <v>0</v>
          </cell>
          <cell r="M155">
            <v>0</v>
          </cell>
          <cell r="N155">
            <v>23250</v>
          </cell>
          <cell r="O155">
            <v>0</v>
          </cell>
        </row>
        <row r="156">
          <cell r="A156" t="str">
            <v>Charles Horne</v>
          </cell>
          <cell r="B156">
            <v>1051894.45</v>
          </cell>
          <cell r="C156">
            <v>0</v>
          </cell>
          <cell r="D156">
            <v>0</v>
          </cell>
          <cell r="E156">
            <v>0</v>
          </cell>
          <cell r="F156">
            <v>413.6</v>
          </cell>
          <cell r="G156">
            <v>175.5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3279.8</v>
          </cell>
          <cell r="O156">
            <v>0</v>
          </cell>
        </row>
        <row r="157">
          <cell r="A157" t="str">
            <v>Tony Werner</v>
          </cell>
          <cell r="B157">
            <v>1305208.75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807</v>
          </cell>
          <cell r="J157">
            <v>0</v>
          </cell>
          <cell r="K157">
            <v>2392.5700000000002</v>
          </cell>
          <cell r="L157">
            <v>2900</v>
          </cell>
          <cell r="M157">
            <v>0</v>
          </cell>
          <cell r="N157">
            <v>6820</v>
          </cell>
          <cell r="O157">
            <v>0</v>
          </cell>
        </row>
        <row r="158">
          <cell r="A158" t="str">
            <v>Will McFaddin</v>
          </cell>
          <cell r="B158">
            <v>355160.5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215</v>
          </cell>
          <cell r="I158">
            <v>0</v>
          </cell>
          <cell r="J158">
            <v>538</v>
          </cell>
          <cell r="K158">
            <v>0</v>
          </cell>
          <cell r="L158">
            <v>0</v>
          </cell>
          <cell r="M158">
            <v>0</v>
          </cell>
          <cell r="N158">
            <v>10230</v>
          </cell>
          <cell r="O158">
            <v>0</v>
          </cell>
        </row>
        <row r="159">
          <cell r="A159" t="str">
            <v>Tim McDuffee</v>
          </cell>
          <cell r="B159">
            <v>803754.25</v>
          </cell>
          <cell r="C159">
            <v>0</v>
          </cell>
          <cell r="D159">
            <v>0</v>
          </cell>
          <cell r="E159">
            <v>0</v>
          </cell>
          <cell r="F159">
            <v>440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-14.83</v>
          </cell>
          <cell r="L159">
            <v>0</v>
          </cell>
          <cell r="M159">
            <v>0</v>
          </cell>
          <cell r="N159">
            <v>3396.25</v>
          </cell>
          <cell r="O159">
            <v>0</v>
          </cell>
        </row>
        <row r="160">
          <cell r="A160" t="str">
            <v>TOTAL SOUTH</v>
          </cell>
          <cell r="B160">
            <v>4544155.0999999996</v>
          </cell>
          <cell r="C160">
            <v>0</v>
          </cell>
          <cell r="D160">
            <v>0</v>
          </cell>
          <cell r="E160">
            <v>0</v>
          </cell>
          <cell r="F160">
            <v>853.6</v>
          </cell>
          <cell r="G160">
            <v>175.5</v>
          </cell>
          <cell r="H160">
            <v>215</v>
          </cell>
          <cell r="I160">
            <v>807</v>
          </cell>
          <cell r="J160">
            <v>538</v>
          </cell>
          <cell r="K160">
            <v>3177.7400000000002</v>
          </cell>
          <cell r="L160">
            <v>2900</v>
          </cell>
          <cell r="M160">
            <v>0</v>
          </cell>
          <cell r="N160">
            <v>46976.05</v>
          </cell>
          <cell r="O160">
            <v>0</v>
          </cell>
        </row>
        <row r="162">
          <cell r="A162" t="str">
            <v>Q2 COIL FOCUS</v>
          </cell>
        </row>
        <row r="163">
          <cell r="B163" t="str">
            <v>GDC</v>
          </cell>
        </row>
        <row r="164">
          <cell r="A164" t="str">
            <v>SOUTH</v>
          </cell>
          <cell r="B164" t="str">
            <v>Ultrasoft</v>
          </cell>
          <cell r="C164" t="str">
            <v>GDC 360</v>
          </cell>
          <cell r="D164" t="str">
            <v>Matrix 1</v>
          </cell>
          <cell r="E164" t="str">
            <v>Matrix 2</v>
          </cell>
        </row>
        <row r="165">
          <cell r="A165" t="str">
            <v>Michael Brown</v>
          </cell>
          <cell r="B165">
            <v>131178.25</v>
          </cell>
          <cell r="C165">
            <v>273435.25</v>
          </cell>
          <cell r="D165">
            <v>0</v>
          </cell>
          <cell r="E165">
            <v>117084.25</v>
          </cell>
        </row>
        <row r="166">
          <cell r="A166" t="str">
            <v>Charles Horne</v>
          </cell>
          <cell r="B166">
            <v>19178.3</v>
          </cell>
          <cell r="C166">
            <v>55951.199999999997</v>
          </cell>
          <cell r="D166">
            <v>0</v>
          </cell>
          <cell r="E166">
            <v>432718.1</v>
          </cell>
        </row>
        <row r="167">
          <cell r="A167" t="str">
            <v>Tony Werner</v>
          </cell>
          <cell r="B167">
            <v>56340</v>
          </cell>
          <cell r="C167">
            <v>160223.72</v>
          </cell>
          <cell r="D167">
            <v>0</v>
          </cell>
          <cell r="E167">
            <v>302220</v>
          </cell>
        </row>
        <row r="168">
          <cell r="A168" t="str">
            <v>Will McFaddin</v>
          </cell>
          <cell r="B168">
            <v>15581.5</v>
          </cell>
          <cell r="C168">
            <v>54171.25</v>
          </cell>
          <cell r="D168">
            <v>0</v>
          </cell>
          <cell r="E168">
            <v>1790</v>
          </cell>
        </row>
        <row r="169">
          <cell r="A169" t="str">
            <v>Tim McDuffee</v>
          </cell>
          <cell r="B169">
            <v>88530</v>
          </cell>
          <cell r="C169">
            <v>146318.1</v>
          </cell>
          <cell r="D169">
            <v>0</v>
          </cell>
          <cell r="E169">
            <v>111025</v>
          </cell>
        </row>
        <row r="170">
          <cell r="A170" t="str">
            <v>TOTAL SOUTH</v>
          </cell>
          <cell r="B170">
            <v>310808.05</v>
          </cell>
          <cell r="C170">
            <v>690099.52</v>
          </cell>
          <cell r="D170">
            <v>0</v>
          </cell>
          <cell r="E170">
            <v>964837.35</v>
          </cell>
        </row>
        <row r="172">
          <cell r="A172" t="str">
            <v>Q2 STENT FOCUS</v>
          </cell>
        </row>
        <row r="173">
          <cell r="A173" t="str">
            <v>SOUTH</v>
          </cell>
          <cell r="B173" t="str">
            <v>NF 2</v>
          </cell>
          <cell r="C173" t="str">
            <v>NF2 Treo</v>
          </cell>
          <cell r="D173" t="str">
            <v>NF 3</v>
          </cell>
        </row>
        <row r="174">
          <cell r="A174" t="str">
            <v>Michael Brown</v>
          </cell>
          <cell r="B174">
            <v>0</v>
          </cell>
          <cell r="C174">
            <v>0</v>
          </cell>
          <cell r="D174">
            <v>145904.5</v>
          </cell>
        </row>
        <row r="175">
          <cell r="A175" t="str">
            <v>Charles Horne</v>
          </cell>
          <cell r="B175">
            <v>0</v>
          </cell>
          <cell r="C175">
            <v>0</v>
          </cell>
          <cell r="D175">
            <v>84960</v>
          </cell>
        </row>
        <row r="176">
          <cell r="A176" t="str">
            <v>Tony Werner</v>
          </cell>
          <cell r="B176">
            <v>18434.02</v>
          </cell>
          <cell r="C176">
            <v>0</v>
          </cell>
          <cell r="D176">
            <v>266647.40000000002</v>
          </cell>
        </row>
        <row r="177">
          <cell r="A177" t="str">
            <v>Will McFaddin</v>
          </cell>
          <cell r="B177">
            <v>0</v>
          </cell>
          <cell r="C177">
            <v>0</v>
          </cell>
          <cell r="D177">
            <v>24950</v>
          </cell>
        </row>
        <row r="178">
          <cell r="A178" t="str">
            <v>Tim McDuffee</v>
          </cell>
          <cell r="B178">
            <v>-17.29</v>
          </cell>
          <cell r="C178">
            <v>0</v>
          </cell>
          <cell r="D178">
            <v>136844.6</v>
          </cell>
        </row>
        <row r="179">
          <cell r="A179" t="str">
            <v>TOTAL SOUTH</v>
          </cell>
          <cell r="B179">
            <v>18416.73</v>
          </cell>
          <cell r="C179">
            <v>0</v>
          </cell>
          <cell r="D179">
            <v>659306.5</v>
          </cell>
        </row>
        <row r="181">
          <cell r="A181" t="str">
            <v>COMPANY SUMMARY</v>
          </cell>
        </row>
        <row r="182">
          <cell r="C182" t="str">
            <v>% to Month</v>
          </cell>
          <cell r="E182" t="str">
            <v>% to Quarter</v>
          </cell>
        </row>
        <row r="183">
          <cell r="B183" t="str">
            <v xml:space="preserve">NORTHEAST </v>
          </cell>
          <cell r="C183">
            <v>0.74396204599495264</v>
          </cell>
          <cell r="E183">
            <v>0.90911758011944244</v>
          </cell>
        </row>
        <row r="184">
          <cell r="B184" t="str">
            <v xml:space="preserve">OHIO VALLEY </v>
          </cell>
          <cell r="C184">
            <v>1.0506108507315874</v>
          </cell>
          <cell r="E184">
            <v>1.1531153248032042</v>
          </cell>
        </row>
        <row r="185">
          <cell r="B185" t="str">
            <v xml:space="preserve">SOUTH </v>
          </cell>
          <cell r="C185">
            <v>0.65334120787057615</v>
          </cell>
          <cell r="E185">
            <v>0.77600431444545759</v>
          </cell>
        </row>
        <row r="186">
          <cell r="B186" t="str">
            <v xml:space="preserve">MIDWEST </v>
          </cell>
          <cell r="C186">
            <v>0.76024702139426481</v>
          </cell>
          <cell r="E186">
            <v>0.99351490407847487</v>
          </cell>
        </row>
        <row r="187">
          <cell r="B187" t="str">
            <v xml:space="preserve">CENTRAL </v>
          </cell>
          <cell r="C187">
            <v>0.71303070295264093</v>
          </cell>
          <cell r="E187">
            <v>0.71452093194093058</v>
          </cell>
        </row>
        <row r="188">
          <cell r="B188" t="str">
            <v xml:space="preserve">WEST </v>
          </cell>
          <cell r="C188">
            <v>0.82452922554662944</v>
          </cell>
          <cell r="E188">
            <v>1.0938199394121446</v>
          </cell>
        </row>
        <row r="189">
          <cell r="B189" t="str">
            <v xml:space="preserve">TOTAL COMPANY </v>
          </cell>
          <cell r="C189">
            <v>0.77895561204429065</v>
          </cell>
          <cell r="E189">
            <v>0.92893782877399933</v>
          </cell>
        </row>
        <row r="191">
          <cell r="A191" t="str">
            <v>COIL FOCUS</v>
          </cell>
          <cell r="B191" t="str">
            <v>GDC</v>
          </cell>
          <cell r="F191" t="str">
            <v>Focus Coils</v>
          </cell>
          <cell r="G191" t="str">
            <v>Quarterly</v>
          </cell>
          <cell r="H191" t="str">
            <v>% of Qtr</v>
          </cell>
        </row>
        <row r="192">
          <cell r="B192" t="str">
            <v>Ultrasoft</v>
          </cell>
          <cell r="C192" t="str">
            <v>GDC 360</v>
          </cell>
          <cell r="D192" t="str">
            <v>Matrix 1</v>
          </cell>
          <cell r="E192" t="str">
            <v>Matrix 2</v>
          </cell>
          <cell r="F192" t="str">
            <v>Total</v>
          </cell>
          <cell r="G192" t="str">
            <v>Goal</v>
          </cell>
          <cell r="H192" t="str">
            <v>Goal</v>
          </cell>
        </row>
        <row r="193">
          <cell r="A193" t="str">
            <v>TOTAL COMPANY</v>
          </cell>
          <cell r="B193">
            <v>2776334.05</v>
          </cell>
          <cell r="C193">
            <v>5503057.1600000001</v>
          </cell>
          <cell r="D193">
            <v>0</v>
          </cell>
          <cell r="E193">
            <v>5461347.1299999999</v>
          </cell>
          <cell r="F193">
            <v>13740738.34</v>
          </cell>
          <cell r="G193">
            <v>15014045.865</v>
          </cell>
          <cell r="H193">
            <v>0.91519224488528628</v>
          </cell>
        </row>
        <row r="195">
          <cell r="A195" t="str">
            <v>STENT FOCUS</v>
          </cell>
          <cell r="E195" t="str">
            <v>NF Stent</v>
          </cell>
          <cell r="F195" t="str">
            <v>Quarterly</v>
          </cell>
          <cell r="G195" t="str">
            <v>% of Qtr</v>
          </cell>
        </row>
        <row r="196">
          <cell r="B196" t="str">
            <v>NF 2</v>
          </cell>
          <cell r="C196" t="str">
            <v>NF2 Treo</v>
          </cell>
          <cell r="D196" t="str">
            <v>NF 3</v>
          </cell>
          <cell r="E196" t="str">
            <v>Total</v>
          </cell>
          <cell r="F196" t="str">
            <v>Goal</v>
          </cell>
          <cell r="G196" t="str">
            <v>Goal</v>
          </cell>
        </row>
        <row r="197">
          <cell r="A197" t="str">
            <v>TOTAL COMPANY</v>
          </cell>
          <cell r="B197">
            <v>313406.17000000004</v>
          </cell>
          <cell r="C197">
            <v>6630</v>
          </cell>
          <cell r="D197">
            <v>4008414.95</v>
          </cell>
          <cell r="E197">
            <v>4328451.12</v>
          </cell>
          <cell r="F197">
            <v>4736810.8016250003</v>
          </cell>
          <cell r="G197">
            <v>0.91379016415751513</v>
          </cell>
        </row>
        <row r="200">
          <cell r="A200" t="str">
            <v>MIDWEST</v>
          </cell>
        </row>
        <row r="201">
          <cell r="A201" t="str">
            <v>CURRENT DAY</v>
          </cell>
          <cell r="B201" t="str">
            <v>Neurovascular - 08</v>
          </cell>
          <cell r="C201" t="str">
            <v>Glidewire Gold - 6730</v>
          </cell>
          <cell r="D201" t="str">
            <v>Retriever-10 - 84175</v>
          </cell>
          <cell r="E201" t="str">
            <v>SENTRY BALLOON CATH - 81635</v>
          </cell>
          <cell r="F201" t="str">
            <v>Str Fiber Coils - 82975</v>
          </cell>
          <cell r="G201" t="str">
            <v>Coil Pusher-10/16, 1 - 83815</v>
          </cell>
          <cell r="H201" t="str">
            <v>Dasher-10 - 82335</v>
          </cell>
          <cell r="I201" t="str">
            <v>Seeker Wire-14 - 82255</v>
          </cell>
          <cell r="J201" t="str">
            <v>Seeker Wire-16 - 82295</v>
          </cell>
          <cell r="K201" t="str">
            <v>Liquid Coil-10 - 83015</v>
          </cell>
          <cell r="L201" t="str">
            <v>Liquid Coil-18 - 82775</v>
          </cell>
          <cell r="M201" t="str">
            <v>Micro SS w/Hydrolene - 80655</v>
          </cell>
          <cell r="N201" t="str">
            <v>Fasdasher-14 - 82415</v>
          </cell>
          <cell r="O201">
            <v>0</v>
          </cell>
        </row>
        <row r="202">
          <cell r="A202" t="str">
            <v>MIDWEST</v>
          </cell>
        </row>
        <row r="203">
          <cell r="A203" t="str">
            <v>Michelle Bruce</v>
          </cell>
          <cell r="B203">
            <v>17760.2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John Cogan</v>
          </cell>
          <cell r="B204">
            <v>9174.2199999999993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Chad Mullen</v>
          </cell>
          <cell r="B205">
            <v>11555.25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Jeremy Crawford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Tim Parchinski</v>
          </cell>
          <cell r="B207">
            <v>33815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550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Eric Masterson</v>
          </cell>
          <cell r="B208">
            <v>12451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TOTAL MIDWEST</v>
          </cell>
          <cell r="B209">
            <v>84755.67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550</v>
          </cell>
          <cell r="M209">
            <v>0</v>
          </cell>
          <cell r="N209">
            <v>0</v>
          </cell>
          <cell r="O209">
            <v>0</v>
          </cell>
        </row>
        <row r="211">
          <cell r="A211" t="str">
            <v>CURRENT MONTH</v>
          </cell>
          <cell r="B211" t="str">
            <v>Neurovascular - 08</v>
          </cell>
          <cell r="C211" t="str">
            <v>Glidewire Gold - 6730</v>
          </cell>
          <cell r="D211" t="str">
            <v>Retriever-10 - 84175</v>
          </cell>
          <cell r="E211" t="str">
            <v>SENTRY BALLOON CATH - 81635</v>
          </cell>
          <cell r="F211" t="str">
            <v>Str Fiber Coils - 82975</v>
          </cell>
          <cell r="G211" t="str">
            <v>Coil Pusher-10/16, 1 - 83815</v>
          </cell>
          <cell r="H211" t="str">
            <v>Dasher-10 - 82335</v>
          </cell>
          <cell r="I211" t="str">
            <v>Seeker Wire-14 - 82255</v>
          </cell>
          <cell r="J211" t="str">
            <v>Seeker Wire-16 - 82295</v>
          </cell>
          <cell r="K211" t="str">
            <v>Liquid Coil-10 - 83015</v>
          </cell>
          <cell r="L211" t="str">
            <v>Liquid Coil-18 - 82775</v>
          </cell>
          <cell r="M211" t="str">
            <v>Micro SS w/Hydrolene - 80655</v>
          </cell>
          <cell r="N211" t="str">
            <v>Fasdasher-14 - 82415</v>
          </cell>
          <cell r="O211">
            <v>0</v>
          </cell>
        </row>
        <row r="212">
          <cell r="A212" t="str">
            <v>MIDWEST</v>
          </cell>
        </row>
        <row r="213">
          <cell r="A213" t="str">
            <v>Michelle Bruce</v>
          </cell>
          <cell r="B213">
            <v>340173.26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John Cogan</v>
          </cell>
          <cell r="B214">
            <v>159119.73000000001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2356</v>
          </cell>
          <cell r="O214">
            <v>0</v>
          </cell>
        </row>
        <row r="215">
          <cell r="A215" t="str">
            <v>Chad Mullen</v>
          </cell>
          <cell r="B215">
            <v>186707.5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1860</v>
          </cell>
          <cell r="O215">
            <v>0</v>
          </cell>
        </row>
        <row r="216">
          <cell r="A216" t="str">
            <v>Jeremy Crawford</v>
          </cell>
          <cell r="B216">
            <v>279390.34999999998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1550</v>
          </cell>
          <cell r="O216">
            <v>0</v>
          </cell>
        </row>
        <row r="217">
          <cell r="A217" t="str">
            <v>Tim Parchinski</v>
          </cell>
          <cell r="B217">
            <v>206947.86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2730</v>
          </cell>
          <cell r="L217">
            <v>550</v>
          </cell>
          <cell r="M217">
            <v>0</v>
          </cell>
          <cell r="N217">
            <v>5890</v>
          </cell>
          <cell r="O217">
            <v>0</v>
          </cell>
        </row>
        <row r="218">
          <cell r="A218" t="str">
            <v>Eric Masterson</v>
          </cell>
          <cell r="B218">
            <v>146241.13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1822.8</v>
          </cell>
          <cell r="O218">
            <v>0</v>
          </cell>
        </row>
        <row r="219">
          <cell r="A219" t="str">
            <v>TOTAL MIDWEST</v>
          </cell>
          <cell r="B219">
            <v>1318579.83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2730</v>
          </cell>
          <cell r="L219">
            <v>550</v>
          </cell>
          <cell r="M219">
            <v>0</v>
          </cell>
          <cell r="N219">
            <v>13478.8</v>
          </cell>
          <cell r="O219">
            <v>0</v>
          </cell>
        </row>
        <row r="221">
          <cell r="A221" t="str">
            <v>CURRENT QUARTER</v>
          </cell>
          <cell r="B221" t="str">
            <v>Neurovascular - 08</v>
          </cell>
          <cell r="C221" t="str">
            <v>Glidewire Gold - 6730</v>
          </cell>
          <cell r="D221" t="str">
            <v>Retriever-10 - 84175</v>
          </cell>
          <cell r="E221" t="str">
            <v>SENTRY BALLOON CATH - 81635</v>
          </cell>
          <cell r="F221" t="str">
            <v>Str Fiber Coils - 82975</v>
          </cell>
          <cell r="G221" t="str">
            <v>Coil Pusher-10/16, 1 - 83815</v>
          </cell>
          <cell r="H221" t="str">
            <v>Dasher-10 - 82335</v>
          </cell>
          <cell r="I221" t="str">
            <v>Seeker Wire-14 - 82255</v>
          </cell>
          <cell r="J221" t="str">
            <v>Seeker Wire-16 - 82295</v>
          </cell>
          <cell r="K221" t="str">
            <v>Liquid Coil-10 - 83015</v>
          </cell>
          <cell r="L221" t="str">
            <v>Liquid Coil-18 - 82775</v>
          </cell>
          <cell r="M221" t="str">
            <v>Micro SS w/Hydrolene - 80655</v>
          </cell>
          <cell r="N221" t="str">
            <v>Fasdasher-14 - 82415</v>
          </cell>
          <cell r="O221">
            <v>0</v>
          </cell>
        </row>
        <row r="222">
          <cell r="A222" t="str">
            <v>MIDWEST</v>
          </cell>
        </row>
        <row r="223">
          <cell r="A223" t="str">
            <v>Michelle Bruce</v>
          </cell>
          <cell r="B223">
            <v>1235110.04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2736</v>
          </cell>
          <cell r="L223">
            <v>0</v>
          </cell>
          <cell r="M223">
            <v>525</v>
          </cell>
          <cell r="N223">
            <v>0</v>
          </cell>
          <cell r="O223">
            <v>0</v>
          </cell>
        </row>
        <row r="224">
          <cell r="A224" t="str">
            <v>John Cogan</v>
          </cell>
          <cell r="B224">
            <v>891808.81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4042.5</v>
          </cell>
          <cell r="L224">
            <v>0</v>
          </cell>
          <cell r="M224">
            <v>-498.75</v>
          </cell>
          <cell r="N224">
            <v>7951.5</v>
          </cell>
          <cell r="O224">
            <v>0</v>
          </cell>
        </row>
        <row r="225">
          <cell r="A225" t="str">
            <v>Chad Mullen</v>
          </cell>
          <cell r="B225">
            <v>801398.07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1200</v>
          </cell>
          <cell r="L225">
            <v>0</v>
          </cell>
          <cell r="M225">
            <v>0</v>
          </cell>
          <cell r="N225">
            <v>2743.5</v>
          </cell>
          <cell r="O225">
            <v>0</v>
          </cell>
        </row>
        <row r="226">
          <cell r="A226" t="str">
            <v>Jeremy Crawford</v>
          </cell>
          <cell r="B226">
            <v>907561.41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2300</v>
          </cell>
          <cell r="M226">
            <v>0</v>
          </cell>
          <cell r="N226">
            <v>4340</v>
          </cell>
          <cell r="O226">
            <v>0</v>
          </cell>
        </row>
        <row r="227">
          <cell r="A227" t="str">
            <v>Tim Parchinski</v>
          </cell>
          <cell r="B227">
            <v>768281.38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3130</v>
          </cell>
          <cell r="L227">
            <v>550</v>
          </cell>
          <cell r="M227">
            <v>0</v>
          </cell>
          <cell r="N227">
            <v>22320</v>
          </cell>
          <cell r="O227">
            <v>0</v>
          </cell>
        </row>
        <row r="228">
          <cell r="A228" t="str">
            <v>Eric Masterson</v>
          </cell>
          <cell r="B228">
            <v>635040.38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2.16</v>
          </cell>
          <cell r="M228">
            <v>0</v>
          </cell>
          <cell r="N228">
            <v>3062.8</v>
          </cell>
          <cell r="O228">
            <v>0</v>
          </cell>
        </row>
        <row r="229">
          <cell r="A229" t="str">
            <v>TOTAL MIDWEST</v>
          </cell>
          <cell r="B229">
            <v>5239200.09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11108.5</v>
          </cell>
          <cell r="L229">
            <v>2852.16</v>
          </cell>
          <cell r="M229">
            <v>26.25</v>
          </cell>
          <cell r="N229">
            <v>40417.800000000003</v>
          </cell>
          <cell r="O229">
            <v>0</v>
          </cell>
        </row>
        <row r="231">
          <cell r="A231" t="str">
            <v>Q2 COIL FOCUS</v>
          </cell>
        </row>
        <row r="232">
          <cell r="B232" t="str">
            <v>GDC</v>
          </cell>
        </row>
        <row r="233">
          <cell r="A233" t="str">
            <v>MIDWEST</v>
          </cell>
          <cell r="B233" t="str">
            <v>Ultrasoft</v>
          </cell>
          <cell r="C233" t="str">
            <v>GDC 360</v>
          </cell>
          <cell r="D233" t="str">
            <v>Matrix 1</v>
          </cell>
          <cell r="E233" t="str">
            <v>Matrix 2</v>
          </cell>
        </row>
        <row r="234">
          <cell r="A234" t="str">
            <v>Michelle Bruce</v>
          </cell>
          <cell r="B234">
            <v>140800.99</v>
          </cell>
          <cell r="C234">
            <v>345282.83</v>
          </cell>
          <cell r="D234">
            <v>0</v>
          </cell>
          <cell r="E234">
            <v>216729.8</v>
          </cell>
        </row>
        <row r="235">
          <cell r="A235" t="str">
            <v>John Cogan</v>
          </cell>
          <cell r="B235">
            <v>56425.85</v>
          </cell>
          <cell r="C235">
            <v>123896.01</v>
          </cell>
          <cell r="D235">
            <v>0</v>
          </cell>
          <cell r="E235">
            <v>264417.42</v>
          </cell>
        </row>
        <row r="236">
          <cell r="A236" t="str">
            <v>Chad Mullen</v>
          </cell>
          <cell r="B236">
            <v>55695</v>
          </cell>
          <cell r="C236">
            <v>73907.25</v>
          </cell>
          <cell r="D236">
            <v>0</v>
          </cell>
          <cell r="E236">
            <v>179384</v>
          </cell>
        </row>
        <row r="237">
          <cell r="A237" t="str">
            <v>Jeremy Crawford</v>
          </cell>
          <cell r="B237">
            <v>171855</v>
          </cell>
          <cell r="C237">
            <v>148950</v>
          </cell>
          <cell r="D237">
            <v>0</v>
          </cell>
          <cell r="E237">
            <v>193060</v>
          </cell>
        </row>
        <row r="238">
          <cell r="A238" t="str">
            <v>Tim Parchinski</v>
          </cell>
          <cell r="B238">
            <v>44320</v>
          </cell>
          <cell r="C238">
            <v>126622.75</v>
          </cell>
          <cell r="D238">
            <v>0</v>
          </cell>
          <cell r="E238">
            <v>70021.75</v>
          </cell>
        </row>
        <row r="239">
          <cell r="A239" t="str">
            <v>Eric Masterson</v>
          </cell>
          <cell r="B239">
            <v>54009</v>
          </cell>
          <cell r="C239">
            <v>107860.74</v>
          </cell>
          <cell r="D239">
            <v>0</v>
          </cell>
          <cell r="E239">
            <v>148477.79999999999</v>
          </cell>
        </row>
        <row r="240">
          <cell r="A240" t="str">
            <v>TOTAL MIDWEST</v>
          </cell>
          <cell r="B240">
            <v>523105.83999999997</v>
          </cell>
          <cell r="C240">
            <v>926519.58000000007</v>
          </cell>
          <cell r="D240">
            <v>0</v>
          </cell>
          <cell r="E240">
            <v>1072090.77</v>
          </cell>
        </row>
        <row r="242">
          <cell r="A242" t="str">
            <v>Q2 STENT FOCUS</v>
          </cell>
        </row>
        <row r="243">
          <cell r="A243" t="str">
            <v>MIDWEST</v>
          </cell>
          <cell r="B243" t="str">
            <v>NF 2</v>
          </cell>
          <cell r="C243" t="str">
            <v>NF2 Treo</v>
          </cell>
          <cell r="D243" t="str">
            <v>NF 3</v>
          </cell>
        </row>
        <row r="244">
          <cell r="A244" t="str">
            <v>Michelle Bruce</v>
          </cell>
          <cell r="B244">
            <v>22400.21</v>
          </cell>
          <cell r="C244">
            <v>0</v>
          </cell>
          <cell r="D244">
            <v>92765.4</v>
          </cell>
        </row>
        <row r="245">
          <cell r="A245" t="str">
            <v>John Cogan</v>
          </cell>
          <cell r="B245">
            <v>0</v>
          </cell>
          <cell r="C245">
            <v>0</v>
          </cell>
          <cell r="D245">
            <v>151907.21</v>
          </cell>
        </row>
        <row r="246">
          <cell r="A246" t="str">
            <v>Chad Mullen</v>
          </cell>
          <cell r="B246">
            <v>9242.5</v>
          </cell>
          <cell r="C246">
            <v>6630</v>
          </cell>
          <cell r="D246">
            <v>170863.5</v>
          </cell>
        </row>
        <row r="247">
          <cell r="A247" t="str">
            <v>Jeremy Crawford</v>
          </cell>
          <cell r="B247">
            <v>14599.77</v>
          </cell>
          <cell r="C247">
            <v>0</v>
          </cell>
          <cell r="D247">
            <v>49297.19</v>
          </cell>
        </row>
        <row r="248">
          <cell r="A248" t="str">
            <v>Tim Parchinski</v>
          </cell>
          <cell r="B248">
            <v>4950</v>
          </cell>
          <cell r="C248">
            <v>0</v>
          </cell>
          <cell r="D248">
            <v>126740.5</v>
          </cell>
        </row>
        <row r="249">
          <cell r="A249" t="str">
            <v>Eric Masterson</v>
          </cell>
          <cell r="B249">
            <v>0.99</v>
          </cell>
          <cell r="C249">
            <v>0</v>
          </cell>
          <cell r="D249">
            <v>70790.75</v>
          </cell>
        </row>
        <row r="250">
          <cell r="A250" t="str">
            <v>TOTAL MIDWEST</v>
          </cell>
          <cell r="B250">
            <v>51193.469999999994</v>
          </cell>
          <cell r="C250">
            <v>6630</v>
          </cell>
          <cell r="D250">
            <v>662364.55000000005</v>
          </cell>
        </row>
        <row r="252">
          <cell r="A252" t="str">
            <v>COMPANY SUMMARY</v>
          </cell>
        </row>
        <row r="253">
          <cell r="C253" t="str">
            <v>% to Month</v>
          </cell>
          <cell r="E253" t="str">
            <v>% to Quarter</v>
          </cell>
        </row>
        <row r="254">
          <cell r="B254" t="str">
            <v xml:space="preserve">NORTHEAST </v>
          </cell>
          <cell r="C254">
            <v>0.74396204599495264</v>
          </cell>
          <cell r="E254">
            <v>0.90911758011944244</v>
          </cell>
        </row>
        <row r="255">
          <cell r="B255" t="str">
            <v xml:space="preserve">OHIO VALLEY </v>
          </cell>
          <cell r="C255">
            <v>1.0506108507315874</v>
          </cell>
          <cell r="E255">
            <v>1.1531153248032042</v>
          </cell>
        </row>
        <row r="256">
          <cell r="B256" t="str">
            <v xml:space="preserve">SOUTH </v>
          </cell>
          <cell r="C256">
            <v>0.65334120787057615</v>
          </cell>
          <cell r="E256">
            <v>0.77600431444545759</v>
          </cell>
        </row>
        <row r="257">
          <cell r="B257" t="str">
            <v xml:space="preserve">MIDWEST </v>
          </cell>
          <cell r="C257">
            <v>0.76024702139426481</v>
          </cell>
          <cell r="E257">
            <v>0.99351490407847487</v>
          </cell>
        </row>
        <row r="258">
          <cell r="B258" t="str">
            <v xml:space="preserve">CENTRAL </v>
          </cell>
          <cell r="C258">
            <v>0.71303070295264093</v>
          </cell>
          <cell r="E258">
            <v>0.71452093194093058</v>
          </cell>
        </row>
        <row r="259">
          <cell r="B259" t="str">
            <v xml:space="preserve">WEST </v>
          </cell>
          <cell r="C259">
            <v>0.82452922554662944</v>
          </cell>
          <cell r="E259">
            <v>1.0938199394121446</v>
          </cell>
        </row>
        <row r="260">
          <cell r="B260" t="str">
            <v xml:space="preserve">TOTAL COMPANY </v>
          </cell>
          <cell r="C260">
            <v>0.77895561204429065</v>
          </cell>
          <cell r="E260">
            <v>0.92893782877399933</v>
          </cell>
        </row>
        <row r="262">
          <cell r="A262" t="str">
            <v>COIL FOCUS</v>
          </cell>
          <cell r="B262" t="str">
            <v>GDC</v>
          </cell>
          <cell r="F262" t="str">
            <v>Focus Coils</v>
          </cell>
          <cell r="G262" t="str">
            <v>Quarterly</v>
          </cell>
          <cell r="H262" t="str">
            <v>% of Qtr</v>
          </cell>
        </row>
        <row r="263">
          <cell r="B263" t="str">
            <v>Ultrasoft</v>
          </cell>
          <cell r="C263" t="str">
            <v>GDC 360</v>
          </cell>
          <cell r="D263" t="str">
            <v>Matrix 1</v>
          </cell>
          <cell r="E263" t="str">
            <v>Matrix 2</v>
          </cell>
          <cell r="F263" t="str">
            <v>Total</v>
          </cell>
          <cell r="G263" t="str">
            <v>Goal</v>
          </cell>
          <cell r="H263" t="str">
            <v>Goal</v>
          </cell>
        </row>
        <row r="264">
          <cell r="A264" t="str">
            <v>TOTAL COMPANY</v>
          </cell>
          <cell r="B264">
            <v>2776334.05</v>
          </cell>
          <cell r="C264">
            <v>5503057.1600000001</v>
          </cell>
          <cell r="D264">
            <v>0</v>
          </cell>
          <cell r="E264">
            <v>5461347.1299999999</v>
          </cell>
          <cell r="F264">
            <v>13740738.34</v>
          </cell>
          <cell r="G264">
            <v>15014045.865</v>
          </cell>
          <cell r="H264">
            <v>0.91519224488528628</v>
          </cell>
        </row>
        <row r="266">
          <cell r="A266" t="str">
            <v>STENT FOCUS</v>
          </cell>
          <cell r="E266" t="str">
            <v>NF Stent</v>
          </cell>
          <cell r="F266" t="str">
            <v>Quarterly</v>
          </cell>
          <cell r="G266" t="str">
            <v>% of Qtr</v>
          </cell>
        </row>
        <row r="267">
          <cell r="B267" t="str">
            <v>NF 2</v>
          </cell>
          <cell r="C267" t="str">
            <v>NF2 Treo</v>
          </cell>
          <cell r="D267" t="str">
            <v>NF 3</v>
          </cell>
          <cell r="E267" t="str">
            <v>Total</v>
          </cell>
          <cell r="F267" t="str">
            <v>Goal</v>
          </cell>
          <cell r="G267" t="str">
            <v>Goal</v>
          </cell>
        </row>
        <row r="268">
          <cell r="A268" t="str">
            <v>TOTAL COMPANY</v>
          </cell>
          <cell r="B268">
            <v>313406.17000000004</v>
          </cell>
          <cell r="C268">
            <v>6630</v>
          </cell>
          <cell r="D268">
            <v>4008414.95</v>
          </cell>
          <cell r="E268">
            <v>4328451.12</v>
          </cell>
          <cell r="F268">
            <v>4736810.8016250003</v>
          </cell>
          <cell r="G268">
            <v>0.91379016415751513</v>
          </cell>
        </row>
        <row r="271">
          <cell r="A271" t="str">
            <v>CENTRAL</v>
          </cell>
        </row>
        <row r="272">
          <cell r="A272" t="str">
            <v>CURRENT DAY</v>
          </cell>
          <cell r="B272" t="str">
            <v>Neurovascular - 08</v>
          </cell>
          <cell r="C272" t="str">
            <v>Glidewire Gold - 6730</v>
          </cell>
          <cell r="D272" t="str">
            <v>Retriever-10 - 84175</v>
          </cell>
          <cell r="E272" t="str">
            <v>SENTRY BALLOON CATH - 81635</v>
          </cell>
          <cell r="F272" t="str">
            <v>Str Fiber Coils - 82975</v>
          </cell>
          <cell r="G272" t="str">
            <v>Coil Pusher-10/16, 1 - 83815</v>
          </cell>
          <cell r="H272" t="str">
            <v>Dasher-10 - 82335</v>
          </cell>
          <cell r="I272" t="str">
            <v>Seeker Wire-14 - 82255</v>
          </cell>
          <cell r="J272" t="str">
            <v>Seeker Wire-16 - 82295</v>
          </cell>
          <cell r="K272" t="str">
            <v>Liquid Coil-10 - 83015</v>
          </cell>
          <cell r="L272" t="str">
            <v>Liquid Coil-18 - 82775</v>
          </cell>
          <cell r="M272" t="str">
            <v>Micro SS w/Hydrolene - 80655</v>
          </cell>
          <cell r="N272" t="str">
            <v>Fasdasher-14 - 82415</v>
          </cell>
          <cell r="O272">
            <v>0</v>
          </cell>
        </row>
        <row r="273">
          <cell r="A273" t="str">
            <v>CENTRAL</v>
          </cell>
        </row>
        <row r="274">
          <cell r="A274" t="str">
            <v>Grant Weenig</v>
          </cell>
          <cell r="B274">
            <v>37615.4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1150</v>
          </cell>
          <cell r="M274">
            <v>0</v>
          </cell>
          <cell r="N274">
            <v>310</v>
          </cell>
          <cell r="O274">
            <v>0</v>
          </cell>
        </row>
        <row r="275">
          <cell r="A275" t="str">
            <v>Tony Schnell</v>
          </cell>
          <cell r="B275">
            <v>36871.65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503.5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</row>
        <row r="276">
          <cell r="A276" t="str">
            <v>Greg Carr</v>
          </cell>
          <cell r="B276">
            <v>10710.03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684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</row>
        <row r="277">
          <cell r="A277" t="str">
            <v>Ken Dunaway</v>
          </cell>
          <cell r="B277">
            <v>1475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</row>
        <row r="278">
          <cell r="A278" t="str">
            <v>CJ Miller</v>
          </cell>
          <cell r="B278">
            <v>2455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</row>
        <row r="279">
          <cell r="A279" t="str">
            <v>Jay Faulkner</v>
          </cell>
          <cell r="B279">
            <v>31243.5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1440</v>
          </cell>
          <cell r="L279">
            <v>0</v>
          </cell>
          <cell r="M279">
            <v>0</v>
          </cell>
          <cell r="N279">
            <v>883.5</v>
          </cell>
          <cell r="O279">
            <v>0</v>
          </cell>
        </row>
        <row r="280">
          <cell r="A280" t="str">
            <v>TOTAL CENTRAL</v>
          </cell>
          <cell r="B280">
            <v>120370.58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2627.5</v>
          </cell>
          <cell r="L280">
            <v>1150</v>
          </cell>
          <cell r="M280">
            <v>0</v>
          </cell>
          <cell r="N280">
            <v>1193.5</v>
          </cell>
          <cell r="O280">
            <v>0</v>
          </cell>
        </row>
        <row r="282">
          <cell r="A282" t="str">
            <v>CURRENT MONTH</v>
          </cell>
          <cell r="B282" t="str">
            <v>Neurovascular - 08</v>
          </cell>
          <cell r="C282" t="str">
            <v>Glidewire Gold - 6730</v>
          </cell>
          <cell r="D282" t="str">
            <v>Retriever-10 - 84175</v>
          </cell>
          <cell r="E282" t="str">
            <v>SENTRY BALLOON CATH - 81635</v>
          </cell>
          <cell r="F282" t="str">
            <v>Str Fiber Coils - 82975</v>
          </cell>
          <cell r="G282" t="str">
            <v>Coil Pusher-10/16, 1 - 83815</v>
          </cell>
          <cell r="H282" t="str">
            <v>Dasher-10 - 82335</v>
          </cell>
          <cell r="I282" t="str">
            <v>Seeker Wire-14 - 82255</v>
          </cell>
          <cell r="J282" t="str">
            <v>Seeker Wire-16 - 82295</v>
          </cell>
          <cell r="K282" t="str">
            <v>Liquid Coil-10 - 83015</v>
          </cell>
          <cell r="L282" t="str">
            <v>Liquid Coil-18 - 82775</v>
          </cell>
          <cell r="M282" t="str">
            <v>Micro SS w/Hydrolene - 80655</v>
          </cell>
          <cell r="N282" t="str">
            <v>Fasdasher-14 - 82415</v>
          </cell>
          <cell r="O282">
            <v>0</v>
          </cell>
        </row>
        <row r="283">
          <cell r="A283" t="str">
            <v>CENTRAL</v>
          </cell>
        </row>
        <row r="284">
          <cell r="A284" t="str">
            <v>Grant Weenig</v>
          </cell>
          <cell r="B284">
            <v>221429.3</v>
          </cell>
          <cell r="C284">
            <v>0</v>
          </cell>
          <cell r="D284">
            <v>0</v>
          </cell>
          <cell r="E284">
            <v>0</v>
          </cell>
          <cell r="F284">
            <v>405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1150</v>
          </cell>
          <cell r="M284">
            <v>0</v>
          </cell>
          <cell r="N284">
            <v>310</v>
          </cell>
          <cell r="O284">
            <v>0</v>
          </cell>
        </row>
        <row r="285">
          <cell r="A285" t="str">
            <v>Tony Schnell</v>
          </cell>
          <cell r="B285">
            <v>168998.04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503.5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</row>
        <row r="286">
          <cell r="A286" t="str">
            <v>Greg Carr</v>
          </cell>
          <cell r="B286">
            <v>308154.83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684</v>
          </cell>
          <cell r="L286">
            <v>0</v>
          </cell>
          <cell r="M286">
            <v>0</v>
          </cell>
          <cell r="N286">
            <v>3720</v>
          </cell>
          <cell r="O286">
            <v>0</v>
          </cell>
        </row>
        <row r="287">
          <cell r="A287" t="str">
            <v>Ken Dunaway</v>
          </cell>
          <cell r="B287">
            <v>143722.20000000001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</row>
        <row r="288">
          <cell r="A288" t="str">
            <v>CJ Miller</v>
          </cell>
          <cell r="B288">
            <v>140443.54999999999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</row>
        <row r="289">
          <cell r="A289" t="str">
            <v>Jay Faulkner</v>
          </cell>
          <cell r="B289">
            <v>312437.75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1440</v>
          </cell>
          <cell r="L289">
            <v>0</v>
          </cell>
          <cell r="M289">
            <v>0</v>
          </cell>
          <cell r="N289">
            <v>4417.5</v>
          </cell>
          <cell r="O289">
            <v>0</v>
          </cell>
        </row>
        <row r="290">
          <cell r="A290" t="str">
            <v>TOTAL CENTRAL</v>
          </cell>
          <cell r="B290">
            <v>1295185.67</v>
          </cell>
          <cell r="C290">
            <v>0</v>
          </cell>
          <cell r="D290">
            <v>0</v>
          </cell>
          <cell r="E290">
            <v>0</v>
          </cell>
          <cell r="F290">
            <v>405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2627.5</v>
          </cell>
          <cell r="L290">
            <v>1150</v>
          </cell>
          <cell r="M290">
            <v>0</v>
          </cell>
          <cell r="N290">
            <v>8447.5</v>
          </cell>
          <cell r="O290">
            <v>0</v>
          </cell>
        </row>
        <row r="292">
          <cell r="A292" t="str">
            <v>CURRENT QUARTER</v>
          </cell>
          <cell r="B292" t="str">
            <v>Neurovascular - 08</v>
          </cell>
          <cell r="C292" t="str">
            <v>Glidewire Gold - 6730</v>
          </cell>
          <cell r="D292" t="str">
            <v>Retriever-10 - 84175</v>
          </cell>
          <cell r="E292" t="str">
            <v>SENTRY BALLOON CATH - 81635</v>
          </cell>
          <cell r="F292" t="str">
            <v>Str Fiber Coils - 82975</v>
          </cell>
          <cell r="G292" t="str">
            <v>Coil Pusher-10/16, 1 - 83815</v>
          </cell>
          <cell r="H292" t="str">
            <v>Dasher-10 - 82335</v>
          </cell>
          <cell r="I292" t="str">
            <v>Seeker Wire-14 - 82255</v>
          </cell>
          <cell r="J292" t="str">
            <v>Seeker Wire-16 - 82295</v>
          </cell>
          <cell r="K292" t="str">
            <v>Liquid Coil-10 - 83015</v>
          </cell>
          <cell r="L292" t="str">
            <v>Liquid Coil-18 - 82775</v>
          </cell>
          <cell r="M292" t="str">
            <v>Micro SS w/Hydrolene - 80655</v>
          </cell>
          <cell r="N292" t="str">
            <v>Fasdasher-14 - 82415</v>
          </cell>
          <cell r="O292">
            <v>0</v>
          </cell>
        </row>
        <row r="293">
          <cell r="A293" t="str">
            <v>CENTRAL</v>
          </cell>
        </row>
        <row r="294">
          <cell r="A294" t="str">
            <v>Grant Weenig</v>
          </cell>
          <cell r="B294">
            <v>650669.44999999995</v>
          </cell>
          <cell r="C294">
            <v>0</v>
          </cell>
          <cell r="D294">
            <v>0</v>
          </cell>
          <cell r="E294">
            <v>0</v>
          </cell>
          <cell r="F294">
            <v>405</v>
          </cell>
          <cell r="G294">
            <v>195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1150</v>
          </cell>
          <cell r="M294">
            <v>0</v>
          </cell>
          <cell r="N294">
            <v>310</v>
          </cell>
          <cell r="O294">
            <v>0</v>
          </cell>
        </row>
        <row r="295">
          <cell r="A295" t="str">
            <v>Tony Schnell</v>
          </cell>
          <cell r="B295">
            <v>525104.48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202.1</v>
          </cell>
          <cell r="I295">
            <v>269</v>
          </cell>
          <cell r="J295">
            <v>0</v>
          </cell>
          <cell r="K295">
            <v>503.5</v>
          </cell>
          <cell r="L295">
            <v>0</v>
          </cell>
          <cell r="M295">
            <v>0</v>
          </cell>
          <cell r="N295">
            <v>620</v>
          </cell>
          <cell r="O295">
            <v>0</v>
          </cell>
        </row>
        <row r="296">
          <cell r="A296" t="str">
            <v>Greg Carr</v>
          </cell>
          <cell r="B296">
            <v>905357.98</v>
          </cell>
          <cell r="C296">
            <v>0</v>
          </cell>
          <cell r="D296">
            <v>0</v>
          </cell>
          <cell r="E296">
            <v>0</v>
          </cell>
          <cell r="F296">
            <v>1254</v>
          </cell>
          <cell r="G296">
            <v>0</v>
          </cell>
          <cell r="H296">
            <v>0</v>
          </cell>
          <cell r="I296">
            <v>0</v>
          </cell>
          <cell r="J296">
            <v>807</v>
          </cell>
          <cell r="K296">
            <v>684</v>
          </cell>
          <cell r="L296">
            <v>0</v>
          </cell>
          <cell r="M296">
            <v>0</v>
          </cell>
          <cell r="N296">
            <v>4650</v>
          </cell>
          <cell r="O296">
            <v>0</v>
          </cell>
        </row>
        <row r="297">
          <cell r="A297" t="str">
            <v>Ken Dunaway</v>
          </cell>
          <cell r="B297">
            <v>518591.8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1870</v>
          </cell>
          <cell r="M297">
            <v>0</v>
          </cell>
          <cell r="N297">
            <v>310</v>
          </cell>
          <cell r="O297">
            <v>0</v>
          </cell>
        </row>
        <row r="298">
          <cell r="A298" t="str">
            <v>CJ Miller</v>
          </cell>
          <cell r="B298">
            <v>599359.04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500.34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</row>
        <row r="299">
          <cell r="A299" t="str">
            <v>Jay Faulkner</v>
          </cell>
          <cell r="B299">
            <v>748512.27</v>
          </cell>
          <cell r="C299">
            <v>0</v>
          </cell>
          <cell r="D299">
            <v>0</v>
          </cell>
          <cell r="E299">
            <v>0</v>
          </cell>
          <cell r="F299">
            <v>479.75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1440</v>
          </cell>
          <cell r="L299">
            <v>0</v>
          </cell>
          <cell r="M299">
            <v>0</v>
          </cell>
          <cell r="N299">
            <v>15035</v>
          </cell>
          <cell r="O299">
            <v>0</v>
          </cell>
        </row>
        <row r="300">
          <cell r="A300" t="str">
            <v>TOTAL CENTRAL</v>
          </cell>
          <cell r="B300">
            <v>3947595.02</v>
          </cell>
          <cell r="C300">
            <v>0</v>
          </cell>
          <cell r="D300">
            <v>0</v>
          </cell>
          <cell r="E300">
            <v>0</v>
          </cell>
          <cell r="F300">
            <v>2138.75</v>
          </cell>
          <cell r="G300">
            <v>195</v>
          </cell>
          <cell r="H300">
            <v>202.1</v>
          </cell>
          <cell r="I300">
            <v>769.33999999999992</v>
          </cell>
          <cell r="J300">
            <v>807</v>
          </cell>
          <cell r="K300">
            <v>2627.5</v>
          </cell>
          <cell r="L300">
            <v>3020</v>
          </cell>
          <cell r="M300">
            <v>0</v>
          </cell>
          <cell r="N300">
            <v>20925</v>
          </cell>
          <cell r="O300">
            <v>0</v>
          </cell>
        </row>
        <row r="302">
          <cell r="A302" t="str">
            <v>Q2 COIL FOCUS</v>
          </cell>
        </row>
        <row r="303">
          <cell r="B303" t="str">
            <v>GDC</v>
          </cell>
        </row>
        <row r="304">
          <cell r="A304" t="str">
            <v>CENTRAL</v>
          </cell>
          <cell r="B304" t="str">
            <v>Ultrasoft</v>
          </cell>
          <cell r="C304" t="str">
            <v>GDC 360</v>
          </cell>
          <cell r="D304" t="str">
            <v>Matrix 1</v>
          </cell>
          <cell r="E304" t="str">
            <v>Matrix 2</v>
          </cell>
        </row>
        <row r="305">
          <cell r="A305" t="str">
            <v>Grant Weenig</v>
          </cell>
          <cell r="B305">
            <v>49735</v>
          </cell>
          <cell r="C305">
            <v>47275</v>
          </cell>
          <cell r="D305">
            <v>0</v>
          </cell>
          <cell r="E305">
            <v>247476.6</v>
          </cell>
        </row>
        <row r="306">
          <cell r="A306" t="str">
            <v>Tony Schnell</v>
          </cell>
          <cell r="B306">
            <v>180109.45</v>
          </cell>
          <cell r="C306">
            <v>44033.05</v>
          </cell>
          <cell r="D306">
            <v>0</v>
          </cell>
          <cell r="E306">
            <v>39263.699999999997</v>
          </cell>
        </row>
        <row r="307">
          <cell r="A307" t="str">
            <v>Greg Carr</v>
          </cell>
          <cell r="B307">
            <v>55242.03</v>
          </cell>
          <cell r="C307">
            <v>166296.29999999999</v>
          </cell>
          <cell r="D307">
            <v>0</v>
          </cell>
          <cell r="E307">
            <v>289328.09999999998</v>
          </cell>
        </row>
        <row r="308">
          <cell r="A308" t="str">
            <v>Ken Dunaway</v>
          </cell>
          <cell r="B308">
            <v>60090</v>
          </cell>
          <cell r="C308">
            <v>100145</v>
          </cell>
          <cell r="D308">
            <v>0</v>
          </cell>
          <cell r="E308">
            <v>30617.1</v>
          </cell>
        </row>
        <row r="309">
          <cell r="A309" t="str">
            <v>CJ Miller</v>
          </cell>
          <cell r="B309">
            <v>7480.35</v>
          </cell>
          <cell r="C309">
            <v>78883.45</v>
          </cell>
          <cell r="D309">
            <v>0</v>
          </cell>
          <cell r="E309">
            <v>62111.65</v>
          </cell>
        </row>
        <row r="310">
          <cell r="A310" t="str">
            <v>Jay Faulkner</v>
          </cell>
          <cell r="B310">
            <v>34435</v>
          </cell>
          <cell r="C310">
            <v>119995</v>
          </cell>
          <cell r="D310">
            <v>0</v>
          </cell>
          <cell r="E310">
            <v>168753.75</v>
          </cell>
        </row>
        <row r="311">
          <cell r="A311" t="str">
            <v>TOTAL CENTRAL</v>
          </cell>
          <cell r="B311">
            <v>387091.82999999996</v>
          </cell>
          <cell r="C311">
            <v>556627.80000000005</v>
          </cell>
          <cell r="D311">
            <v>0</v>
          </cell>
          <cell r="E311">
            <v>837550.89999999991</v>
          </cell>
        </row>
        <row r="313">
          <cell r="A313" t="str">
            <v>Q2 STENT FOCUS</v>
          </cell>
        </row>
        <row r="314">
          <cell r="A314" t="str">
            <v>CENTRAL</v>
          </cell>
          <cell r="B314" t="str">
            <v>NF 2</v>
          </cell>
          <cell r="C314" t="str">
            <v>NF2 Treo</v>
          </cell>
          <cell r="D314" t="str">
            <v>NF 3</v>
          </cell>
        </row>
        <row r="315">
          <cell r="A315" t="str">
            <v>Grant Weenig</v>
          </cell>
          <cell r="B315">
            <v>42441.96</v>
          </cell>
          <cell r="C315">
            <v>0</v>
          </cell>
          <cell r="D315">
            <v>48581.2</v>
          </cell>
        </row>
        <row r="316">
          <cell r="A316" t="str">
            <v>Tony Schnell</v>
          </cell>
          <cell r="B316">
            <v>0</v>
          </cell>
          <cell r="C316">
            <v>0</v>
          </cell>
          <cell r="D316">
            <v>58239.11</v>
          </cell>
        </row>
        <row r="317">
          <cell r="A317" t="str">
            <v>Greg Carr</v>
          </cell>
          <cell r="B317">
            <v>4702.5</v>
          </cell>
          <cell r="C317">
            <v>0</v>
          </cell>
          <cell r="D317">
            <v>178381</v>
          </cell>
        </row>
        <row r="318">
          <cell r="A318" t="str">
            <v>Ken Dunaway</v>
          </cell>
          <cell r="B318">
            <v>5050</v>
          </cell>
          <cell r="C318">
            <v>0</v>
          </cell>
          <cell r="D318">
            <v>108535.2</v>
          </cell>
        </row>
        <row r="319">
          <cell r="A319" t="str">
            <v>CJ Miller</v>
          </cell>
          <cell r="B319">
            <v>4554</v>
          </cell>
          <cell r="C319">
            <v>0</v>
          </cell>
          <cell r="D319">
            <v>153463.5</v>
          </cell>
        </row>
        <row r="320">
          <cell r="A320" t="str">
            <v>Jay Faulkner</v>
          </cell>
          <cell r="B320">
            <v>0</v>
          </cell>
          <cell r="C320">
            <v>0</v>
          </cell>
          <cell r="D320">
            <v>44160</v>
          </cell>
        </row>
        <row r="321">
          <cell r="A321" t="str">
            <v>TOTAL CENTRAL</v>
          </cell>
          <cell r="B321">
            <v>56748.46</v>
          </cell>
          <cell r="C321">
            <v>0</v>
          </cell>
          <cell r="D321">
            <v>591360.01</v>
          </cell>
        </row>
        <row r="323">
          <cell r="A323" t="str">
            <v>COMPANY SUMMARY</v>
          </cell>
        </row>
        <row r="324">
          <cell r="C324" t="str">
            <v>% to Month</v>
          </cell>
          <cell r="E324" t="str">
            <v>% to Quarter</v>
          </cell>
        </row>
        <row r="325">
          <cell r="B325" t="str">
            <v xml:space="preserve">NORTHEAST </v>
          </cell>
          <cell r="C325">
            <v>0.74396204599495264</v>
          </cell>
          <cell r="E325">
            <v>0.90911758011944244</v>
          </cell>
        </row>
        <row r="326">
          <cell r="B326" t="str">
            <v xml:space="preserve">OHIO VALLEY </v>
          </cell>
          <cell r="C326">
            <v>1.0506108507315874</v>
          </cell>
          <cell r="E326">
            <v>1.1531153248032042</v>
          </cell>
        </row>
        <row r="327">
          <cell r="B327" t="str">
            <v xml:space="preserve">SOUTH </v>
          </cell>
          <cell r="C327">
            <v>0.65334120787057615</v>
          </cell>
          <cell r="E327">
            <v>0.77600431444545759</v>
          </cell>
        </row>
        <row r="328">
          <cell r="B328" t="str">
            <v xml:space="preserve">MIDWEST </v>
          </cell>
          <cell r="C328">
            <v>0.76024702139426481</v>
          </cell>
          <cell r="E328">
            <v>0.99351490407847487</v>
          </cell>
        </row>
        <row r="329">
          <cell r="B329" t="str">
            <v xml:space="preserve">CENTRAL </v>
          </cell>
          <cell r="C329">
            <v>0.71303070295264093</v>
          </cell>
          <cell r="E329">
            <v>0.71452093194093058</v>
          </cell>
        </row>
        <row r="330">
          <cell r="B330" t="str">
            <v xml:space="preserve">WEST </v>
          </cell>
          <cell r="C330">
            <v>0.82452922554662944</v>
          </cell>
          <cell r="E330">
            <v>1.0938199394121446</v>
          </cell>
        </row>
        <row r="331">
          <cell r="B331" t="str">
            <v xml:space="preserve">TOTAL COMPANY </v>
          </cell>
          <cell r="C331">
            <v>0.77895561204429065</v>
          </cell>
          <cell r="E331">
            <v>0.92893782877399933</v>
          </cell>
        </row>
        <row r="333">
          <cell r="A333" t="str">
            <v>COIL FOCUS</v>
          </cell>
          <cell r="B333" t="str">
            <v>GDC</v>
          </cell>
          <cell r="F333" t="str">
            <v>Focus Coils</v>
          </cell>
          <cell r="G333" t="str">
            <v>Quarterly</v>
          </cell>
          <cell r="H333" t="str">
            <v>% of Qtr</v>
          </cell>
        </row>
        <row r="334">
          <cell r="B334" t="str">
            <v>Ultrasoft</v>
          </cell>
          <cell r="C334" t="str">
            <v>GDC 360</v>
          </cell>
          <cell r="D334" t="str">
            <v>Matrix 1</v>
          </cell>
          <cell r="E334" t="str">
            <v>Matrix 2</v>
          </cell>
          <cell r="F334" t="str">
            <v>Total</v>
          </cell>
          <cell r="G334" t="str">
            <v>Goal</v>
          </cell>
          <cell r="H334" t="str">
            <v>Goal</v>
          </cell>
        </row>
        <row r="335">
          <cell r="A335" t="str">
            <v>TOTAL COMPANY</v>
          </cell>
          <cell r="B335">
            <v>2776334.05</v>
          </cell>
          <cell r="C335">
            <v>5503057.1600000001</v>
          </cell>
          <cell r="D335">
            <v>0</v>
          </cell>
          <cell r="E335">
            <v>5461347.1299999999</v>
          </cell>
          <cell r="F335">
            <v>13740738.34</v>
          </cell>
          <cell r="G335">
            <v>15014045.865</v>
          </cell>
          <cell r="H335">
            <v>0.91519224488528628</v>
          </cell>
        </row>
        <row r="337">
          <cell r="A337" t="str">
            <v>STENT FOCUS</v>
          </cell>
          <cell r="E337" t="str">
            <v>NF Stent</v>
          </cell>
          <cell r="F337" t="str">
            <v>Quarterly</v>
          </cell>
          <cell r="G337" t="str">
            <v>% of Qtr</v>
          </cell>
        </row>
        <row r="338">
          <cell r="B338" t="str">
            <v>NF 2</v>
          </cell>
          <cell r="C338" t="str">
            <v>NF2 Treo</v>
          </cell>
          <cell r="D338" t="str">
            <v>NF 3</v>
          </cell>
          <cell r="E338" t="str">
            <v>Total</v>
          </cell>
          <cell r="F338" t="str">
            <v>Goal</v>
          </cell>
          <cell r="G338" t="str">
            <v>Goal</v>
          </cell>
        </row>
        <row r="339">
          <cell r="A339" t="str">
            <v>TOTAL COMPANY</v>
          </cell>
          <cell r="B339">
            <v>313406.17000000004</v>
          </cell>
          <cell r="C339">
            <v>6630</v>
          </cell>
          <cell r="D339">
            <v>4008414.95</v>
          </cell>
          <cell r="E339">
            <v>4328451.12</v>
          </cell>
          <cell r="F339">
            <v>4736810.8016250003</v>
          </cell>
          <cell r="G339">
            <v>0.91379016415751513</v>
          </cell>
        </row>
        <row r="342">
          <cell r="A342" t="str">
            <v>WEST</v>
          </cell>
        </row>
        <row r="343">
          <cell r="A343" t="str">
            <v>CURRENT DAY</v>
          </cell>
          <cell r="B343" t="str">
            <v>Neurovascular - 08</v>
          </cell>
          <cell r="C343" t="str">
            <v>Glidewire Gold - 6730</v>
          </cell>
          <cell r="D343" t="str">
            <v>Retriever-10 - 84175</v>
          </cell>
          <cell r="E343" t="str">
            <v>SENTRY BALLOON CATH - 81635</v>
          </cell>
          <cell r="F343" t="str">
            <v>Str Fiber Coils - 82975</v>
          </cell>
          <cell r="G343" t="str">
            <v>Coil Pusher-10/16, 1 - 83815</v>
          </cell>
          <cell r="H343" t="str">
            <v>Dasher-10 - 82335</v>
          </cell>
          <cell r="I343" t="str">
            <v>Seeker Wire-14 - 82255</v>
          </cell>
          <cell r="J343" t="str">
            <v>Seeker Wire-16 - 82295</v>
          </cell>
          <cell r="K343" t="str">
            <v>Liquid Coil-10 - 83015</v>
          </cell>
          <cell r="L343" t="str">
            <v>Liquid Coil-18 - 82775</v>
          </cell>
          <cell r="M343" t="str">
            <v>Micro SS w/Hydrolene - 80655</v>
          </cell>
          <cell r="N343" t="str">
            <v>Fasdasher-14 - 82415</v>
          </cell>
          <cell r="O343">
            <v>0</v>
          </cell>
        </row>
        <row r="344">
          <cell r="A344" t="str">
            <v>WEST</v>
          </cell>
        </row>
        <row r="345">
          <cell r="A345" t="str">
            <v>Doug Clarke</v>
          </cell>
          <cell r="B345">
            <v>9181.84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A346" t="str">
            <v>Jeff Curtis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</row>
        <row r="347">
          <cell r="A347" t="str">
            <v>Jason Downing</v>
          </cell>
          <cell r="B347">
            <v>16941.12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1076.1199999999999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48">
          <cell r="A348" t="str">
            <v>Todd Rich</v>
          </cell>
          <cell r="B348">
            <v>6867.5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930</v>
          </cell>
          <cell r="O348">
            <v>0</v>
          </cell>
        </row>
        <row r="349">
          <cell r="A349" t="str">
            <v>James Rhyu</v>
          </cell>
          <cell r="B349">
            <v>14709.1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</row>
        <row r="350">
          <cell r="A350" t="str">
            <v>Brian Bofto</v>
          </cell>
          <cell r="B350">
            <v>1880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</row>
        <row r="351">
          <cell r="A351" t="str">
            <v>TOTAL WEST</v>
          </cell>
          <cell r="B351">
            <v>49579.56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1076.1199999999999</v>
          </cell>
          <cell r="L351">
            <v>0</v>
          </cell>
          <cell r="M351">
            <v>0</v>
          </cell>
          <cell r="N351">
            <v>930</v>
          </cell>
          <cell r="O351">
            <v>0</v>
          </cell>
        </row>
        <row r="353">
          <cell r="A353" t="str">
            <v>CURRENT MONTH</v>
          </cell>
          <cell r="B353" t="str">
            <v>Neurovascular - 08</v>
          </cell>
          <cell r="C353" t="str">
            <v>Glidewire Gold - 6730</v>
          </cell>
          <cell r="D353" t="str">
            <v>Retriever-10 - 84175</v>
          </cell>
          <cell r="E353" t="str">
            <v>SENTRY BALLOON CATH - 81635</v>
          </cell>
          <cell r="F353" t="str">
            <v>Str Fiber Coils - 82975</v>
          </cell>
          <cell r="G353" t="str">
            <v>Coil Pusher-10/16, 1 - 83815</v>
          </cell>
          <cell r="H353" t="str">
            <v>Dasher-10 - 82335</v>
          </cell>
          <cell r="I353" t="str">
            <v>Seeker Wire-14 - 82255</v>
          </cell>
          <cell r="J353" t="str">
            <v>Seeker Wire-16 - 82295</v>
          </cell>
          <cell r="K353" t="str">
            <v>Liquid Coil-10 - 83015</v>
          </cell>
          <cell r="L353" t="str">
            <v>Liquid Coil-18 - 82775</v>
          </cell>
          <cell r="M353" t="str">
            <v>Micro SS w/Hydrolene - 80655</v>
          </cell>
          <cell r="N353" t="str">
            <v>Fasdasher-14 - 82415</v>
          </cell>
          <cell r="O353">
            <v>0</v>
          </cell>
        </row>
        <row r="354">
          <cell r="A354" t="str">
            <v>WEST</v>
          </cell>
        </row>
        <row r="355">
          <cell r="A355" t="str">
            <v>Doug Clarke</v>
          </cell>
          <cell r="B355">
            <v>288128.7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291.39999999999998</v>
          </cell>
          <cell r="O355">
            <v>0</v>
          </cell>
        </row>
        <row r="356">
          <cell r="A356" t="str">
            <v>Jeff Curtis</v>
          </cell>
          <cell r="B356">
            <v>377451.05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2679</v>
          </cell>
          <cell r="M356">
            <v>0</v>
          </cell>
          <cell r="N356">
            <v>0</v>
          </cell>
          <cell r="O356">
            <v>0</v>
          </cell>
        </row>
        <row r="357">
          <cell r="A357" t="str">
            <v>Jason Downing</v>
          </cell>
          <cell r="B357">
            <v>126713.36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1076.1199999999999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A358" t="str">
            <v>Todd Rich</v>
          </cell>
          <cell r="B358">
            <v>182931.9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-3100</v>
          </cell>
          <cell r="O358">
            <v>0</v>
          </cell>
        </row>
        <row r="359">
          <cell r="A359" t="str">
            <v>James Rhyu</v>
          </cell>
          <cell r="B359">
            <v>207348.78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2850</v>
          </cell>
          <cell r="L359">
            <v>0</v>
          </cell>
          <cell r="M359">
            <v>0</v>
          </cell>
          <cell r="N359">
            <v>310</v>
          </cell>
          <cell r="O359">
            <v>0</v>
          </cell>
        </row>
        <row r="360">
          <cell r="A360" t="str">
            <v>Brian Bofto</v>
          </cell>
          <cell r="B360">
            <v>293502.18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</row>
        <row r="361">
          <cell r="A361" t="str">
            <v>TOTAL WEST</v>
          </cell>
          <cell r="B361">
            <v>1476075.97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3926.12</v>
          </cell>
          <cell r="L361">
            <v>2679</v>
          </cell>
          <cell r="M361">
            <v>0</v>
          </cell>
          <cell r="N361">
            <v>-2498.6</v>
          </cell>
          <cell r="O361">
            <v>0</v>
          </cell>
        </row>
        <row r="363">
          <cell r="A363" t="str">
            <v>CURRENT QUARTER</v>
          </cell>
          <cell r="B363" t="str">
            <v>Neurovascular - 08</v>
          </cell>
          <cell r="C363" t="str">
            <v>Glidewire Gold - 6730</v>
          </cell>
          <cell r="D363" t="str">
            <v>Retriever-10 - 84175</v>
          </cell>
          <cell r="E363" t="str">
            <v>SENTRY BALLOON CATH - 81635</v>
          </cell>
          <cell r="F363" t="str">
            <v>Str Fiber Coils - 82975</v>
          </cell>
          <cell r="G363" t="str">
            <v>Coil Pusher-10/16, 1 - 83815</v>
          </cell>
          <cell r="H363" t="str">
            <v>Dasher-10 - 82335</v>
          </cell>
          <cell r="I363" t="str">
            <v>Seeker Wire-14 - 82255</v>
          </cell>
          <cell r="J363" t="str">
            <v>Seeker Wire-16 - 82295</v>
          </cell>
          <cell r="K363" t="str">
            <v>Liquid Coil-10 - 83015</v>
          </cell>
          <cell r="L363" t="str">
            <v>Liquid Coil-18 - 82775</v>
          </cell>
          <cell r="M363" t="str">
            <v>Micro SS w/Hydrolene - 80655</v>
          </cell>
          <cell r="N363" t="str">
            <v>Fasdasher-14 - 82415</v>
          </cell>
          <cell r="O363">
            <v>0</v>
          </cell>
        </row>
        <row r="364">
          <cell r="A364" t="str">
            <v>WEST</v>
          </cell>
        </row>
        <row r="365">
          <cell r="A365" t="str">
            <v>Doug Clarke</v>
          </cell>
          <cell r="B365">
            <v>1212658.25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538</v>
          </cell>
          <cell r="K365">
            <v>0</v>
          </cell>
          <cell r="L365">
            <v>0</v>
          </cell>
          <cell r="M365">
            <v>0</v>
          </cell>
          <cell r="N365">
            <v>7731.4</v>
          </cell>
          <cell r="O365">
            <v>0</v>
          </cell>
        </row>
        <row r="366">
          <cell r="A366" t="str">
            <v>Jeff Curtis</v>
          </cell>
          <cell r="B366">
            <v>1133257.3500000001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538</v>
          </cell>
          <cell r="K366">
            <v>0</v>
          </cell>
          <cell r="L366">
            <v>2679</v>
          </cell>
          <cell r="M366">
            <v>0</v>
          </cell>
          <cell r="N366">
            <v>9300</v>
          </cell>
          <cell r="O366">
            <v>0</v>
          </cell>
        </row>
        <row r="367">
          <cell r="A367" t="str">
            <v>Jason Downing</v>
          </cell>
          <cell r="B367">
            <v>560512.36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1076.1199999999999</v>
          </cell>
          <cell r="L367">
            <v>0</v>
          </cell>
          <cell r="M367">
            <v>0</v>
          </cell>
          <cell r="N367">
            <v>294.5</v>
          </cell>
          <cell r="O367">
            <v>0</v>
          </cell>
        </row>
        <row r="368">
          <cell r="A368" t="str">
            <v>Todd Rich</v>
          </cell>
          <cell r="B368">
            <v>576581.94999999995</v>
          </cell>
          <cell r="C368">
            <v>0</v>
          </cell>
          <cell r="D368">
            <v>-7.9</v>
          </cell>
          <cell r="E368">
            <v>0</v>
          </cell>
          <cell r="F368">
            <v>7575</v>
          </cell>
          <cell r="G368">
            <v>0</v>
          </cell>
          <cell r="H368">
            <v>0</v>
          </cell>
          <cell r="I368">
            <v>0</v>
          </cell>
          <cell r="J368">
            <v>269</v>
          </cell>
          <cell r="K368">
            <v>0</v>
          </cell>
          <cell r="L368">
            <v>0</v>
          </cell>
          <cell r="M368">
            <v>0</v>
          </cell>
          <cell r="N368">
            <v>-2790</v>
          </cell>
          <cell r="O368">
            <v>0</v>
          </cell>
        </row>
        <row r="369">
          <cell r="A369" t="str">
            <v>James Rhyu</v>
          </cell>
          <cell r="B369">
            <v>772161.05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100.83</v>
          </cell>
          <cell r="H369">
            <v>0</v>
          </cell>
          <cell r="I369">
            <v>0</v>
          </cell>
          <cell r="J369">
            <v>0</v>
          </cell>
          <cell r="K369">
            <v>2850</v>
          </cell>
          <cell r="L369">
            <v>0</v>
          </cell>
          <cell r="M369">
            <v>0</v>
          </cell>
          <cell r="N369">
            <v>2454.96</v>
          </cell>
          <cell r="O369">
            <v>0</v>
          </cell>
        </row>
        <row r="370">
          <cell r="A370" t="str">
            <v>Brian Bofto</v>
          </cell>
          <cell r="B370">
            <v>1728875.49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310</v>
          </cell>
          <cell r="O370">
            <v>0</v>
          </cell>
        </row>
        <row r="371">
          <cell r="A371" t="str">
            <v>TOTAL WEST</v>
          </cell>
          <cell r="B371">
            <v>5984046.4500000002</v>
          </cell>
          <cell r="C371">
            <v>0</v>
          </cell>
          <cell r="D371">
            <v>-7.9</v>
          </cell>
          <cell r="E371">
            <v>0</v>
          </cell>
          <cell r="F371">
            <v>7575</v>
          </cell>
          <cell r="G371">
            <v>100.83</v>
          </cell>
          <cell r="H371">
            <v>0</v>
          </cell>
          <cell r="I371">
            <v>0</v>
          </cell>
          <cell r="J371">
            <v>1345</v>
          </cell>
          <cell r="K371">
            <v>3926.12</v>
          </cell>
          <cell r="L371">
            <v>2679</v>
          </cell>
          <cell r="M371">
            <v>0</v>
          </cell>
          <cell r="N371">
            <v>17300.86</v>
          </cell>
          <cell r="O371">
            <v>0</v>
          </cell>
        </row>
        <row r="373">
          <cell r="A373" t="str">
            <v>Q2 COIL FOCUS</v>
          </cell>
        </row>
        <row r="374">
          <cell r="B374" t="str">
            <v>GDC</v>
          </cell>
        </row>
        <row r="375">
          <cell r="A375" t="str">
            <v>WEST</v>
          </cell>
          <cell r="B375" t="str">
            <v>Ultrasoft</v>
          </cell>
          <cell r="C375" t="str">
            <v>GDC 360</v>
          </cell>
          <cell r="D375" t="str">
            <v>Matrix 1</v>
          </cell>
          <cell r="E375" t="str">
            <v>Matrix 2</v>
          </cell>
        </row>
        <row r="376">
          <cell r="A376" t="str">
            <v>Doug Clarke</v>
          </cell>
          <cell r="B376">
            <v>68726.61</v>
          </cell>
          <cell r="C376">
            <v>245817.63</v>
          </cell>
          <cell r="D376">
            <v>0</v>
          </cell>
          <cell r="E376">
            <v>340096.58</v>
          </cell>
        </row>
        <row r="377">
          <cell r="A377" t="str">
            <v>Jeff Curtis</v>
          </cell>
          <cell r="B377">
            <v>208509.5</v>
          </cell>
          <cell r="C377">
            <v>316594.34999999998</v>
          </cell>
          <cell r="D377">
            <v>0</v>
          </cell>
          <cell r="E377">
            <v>130687.8</v>
          </cell>
        </row>
        <row r="378">
          <cell r="A378" t="str">
            <v>Jason Downing</v>
          </cell>
          <cell r="B378">
            <v>23212.240000000002</v>
          </cell>
          <cell r="C378">
            <v>26760</v>
          </cell>
          <cell r="D378">
            <v>0</v>
          </cell>
          <cell r="E378">
            <v>253192.25</v>
          </cell>
        </row>
        <row r="379">
          <cell r="A379" t="str">
            <v>Todd Rich</v>
          </cell>
          <cell r="B379">
            <v>55992.92</v>
          </cell>
          <cell r="C379">
            <v>44662.35</v>
          </cell>
          <cell r="D379">
            <v>0</v>
          </cell>
          <cell r="E379">
            <v>74096.070000000007</v>
          </cell>
        </row>
        <row r="380">
          <cell r="A380" t="str">
            <v>James Rhyu</v>
          </cell>
          <cell r="B380">
            <v>127377.42</v>
          </cell>
          <cell r="C380">
            <v>178289.84</v>
          </cell>
          <cell r="D380">
            <v>0</v>
          </cell>
          <cell r="E380">
            <v>94735.37</v>
          </cell>
        </row>
        <row r="381">
          <cell r="A381" t="str">
            <v>Brian Bofto</v>
          </cell>
          <cell r="B381">
            <v>83644.31</v>
          </cell>
          <cell r="C381">
            <v>622969.75</v>
          </cell>
          <cell r="D381">
            <v>0</v>
          </cell>
          <cell r="E381">
            <v>78675</v>
          </cell>
        </row>
        <row r="382">
          <cell r="A382" t="str">
            <v>TOTAL WEST</v>
          </cell>
          <cell r="B382">
            <v>567463</v>
          </cell>
          <cell r="C382">
            <v>1435093.92</v>
          </cell>
          <cell r="D382">
            <v>0</v>
          </cell>
          <cell r="E382">
            <v>971483.07</v>
          </cell>
        </row>
        <row r="384">
          <cell r="A384" t="str">
            <v>Q2 STENT FOCUS</v>
          </cell>
        </row>
        <row r="385">
          <cell r="A385" t="str">
            <v>WEST</v>
          </cell>
          <cell r="B385" t="str">
            <v>NF 2</v>
          </cell>
          <cell r="C385" t="str">
            <v>NF2 Treo</v>
          </cell>
          <cell r="D385" t="str">
            <v>NF 3</v>
          </cell>
        </row>
        <row r="386">
          <cell r="A386" t="str">
            <v>Doug Clarke</v>
          </cell>
          <cell r="B386">
            <v>13959</v>
          </cell>
          <cell r="C386">
            <v>0</v>
          </cell>
          <cell r="D386">
            <v>100221.04</v>
          </cell>
        </row>
        <row r="387">
          <cell r="A387" t="str">
            <v>Jeff Curtis</v>
          </cell>
          <cell r="B387">
            <v>9306</v>
          </cell>
          <cell r="C387">
            <v>0</v>
          </cell>
          <cell r="D387">
            <v>88517.5</v>
          </cell>
        </row>
        <row r="388">
          <cell r="A388" t="str">
            <v>Jason Downing</v>
          </cell>
          <cell r="B388">
            <v>0</v>
          </cell>
          <cell r="C388">
            <v>0</v>
          </cell>
          <cell r="D388">
            <v>37140</v>
          </cell>
        </row>
        <row r="389">
          <cell r="A389" t="str">
            <v>Todd Rich</v>
          </cell>
          <cell r="B389">
            <v>0</v>
          </cell>
          <cell r="C389">
            <v>0</v>
          </cell>
          <cell r="D389">
            <v>48169.02</v>
          </cell>
        </row>
        <row r="390">
          <cell r="A390" t="str">
            <v>James Rhyu</v>
          </cell>
          <cell r="B390">
            <v>12777.98</v>
          </cell>
          <cell r="C390">
            <v>0</v>
          </cell>
          <cell r="D390">
            <v>105251.27</v>
          </cell>
        </row>
        <row r="391">
          <cell r="A391" t="str">
            <v>Brian Bofto</v>
          </cell>
          <cell r="B391">
            <v>8534.02</v>
          </cell>
          <cell r="C391">
            <v>0</v>
          </cell>
          <cell r="D391">
            <v>356153.5</v>
          </cell>
        </row>
        <row r="392">
          <cell r="A392" t="str">
            <v>TOTAL WEST</v>
          </cell>
          <cell r="B392">
            <v>44577</v>
          </cell>
          <cell r="C392">
            <v>0</v>
          </cell>
          <cell r="D392">
            <v>735452.33000000007</v>
          </cell>
        </row>
        <row r="394">
          <cell r="A394" t="str">
            <v>COMPANY SUMMARY</v>
          </cell>
        </row>
        <row r="395">
          <cell r="C395" t="str">
            <v>% to Month</v>
          </cell>
          <cell r="E395" t="str">
            <v>% to Quarter</v>
          </cell>
        </row>
        <row r="396">
          <cell r="B396" t="str">
            <v xml:space="preserve">NORTHEAST </v>
          </cell>
          <cell r="C396">
            <v>0.74396204599495264</v>
          </cell>
          <cell r="E396">
            <v>0.90911758011944244</v>
          </cell>
        </row>
        <row r="397">
          <cell r="B397" t="str">
            <v xml:space="preserve">OHIO VALLEY </v>
          </cell>
          <cell r="C397">
            <v>1.0506108507315874</v>
          </cell>
          <cell r="E397">
            <v>1.1531153248032042</v>
          </cell>
        </row>
        <row r="398">
          <cell r="B398" t="str">
            <v xml:space="preserve">SOUTH </v>
          </cell>
          <cell r="C398">
            <v>0.65334120787057615</v>
          </cell>
          <cell r="E398">
            <v>0.77600431444545759</v>
          </cell>
        </row>
        <row r="399">
          <cell r="B399" t="str">
            <v xml:space="preserve">MIDWEST </v>
          </cell>
          <cell r="C399">
            <v>0.76024702139426481</v>
          </cell>
          <cell r="E399">
            <v>0.99351490407847487</v>
          </cell>
        </row>
        <row r="400">
          <cell r="B400" t="str">
            <v xml:space="preserve">CENTRAL </v>
          </cell>
          <cell r="C400">
            <v>0.71303070295264093</v>
          </cell>
          <cell r="E400">
            <v>0.71452093194093058</v>
          </cell>
        </row>
        <row r="401">
          <cell r="B401" t="str">
            <v xml:space="preserve">WEST </v>
          </cell>
          <cell r="C401">
            <v>0.82452922554662944</v>
          </cell>
          <cell r="E401">
            <v>1.0938199394121446</v>
          </cell>
        </row>
        <row r="402">
          <cell r="B402" t="str">
            <v xml:space="preserve">TOTAL COMPANY </v>
          </cell>
          <cell r="C402">
            <v>0.77895561204429065</v>
          </cell>
          <cell r="E402">
            <v>0.92893782877399933</v>
          </cell>
        </row>
        <row r="404">
          <cell r="A404" t="str">
            <v>COIL FOCUS</v>
          </cell>
          <cell r="B404" t="str">
            <v>GDC</v>
          </cell>
          <cell r="F404" t="str">
            <v>Focus Coils</v>
          </cell>
          <cell r="G404" t="str">
            <v>Quarterly</v>
          </cell>
          <cell r="H404" t="str">
            <v>% of Qtr</v>
          </cell>
        </row>
        <row r="405">
          <cell r="B405" t="str">
            <v>Ultrasoft</v>
          </cell>
          <cell r="C405" t="str">
            <v>GDC 360</v>
          </cell>
          <cell r="D405" t="str">
            <v>Matrix 1</v>
          </cell>
          <cell r="E405" t="str">
            <v>Matrix 2</v>
          </cell>
          <cell r="F405" t="str">
            <v>Total</v>
          </cell>
          <cell r="G405" t="str">
            <v>Goal</v>
          </cell>
          <cell r="H405" t="str">
            <v>Goal</v>
          </cell>
        </row>
        <row r="406">
          <cell r="A406" t="str">
            <v>TOTAL COMPANY</v>
          </cell>
          <cell r="B406">
            <v>2776334.05</v>
          </cell>
          <cell r="C406">
            <v>5503057.1600000001</v>
          </cell>
          <cell r="D406">
            <v>0</v>
          </cell>
          <cell r="E406">
            <v>5461347.1299999999</v>
          </cell>
          <cell r="F406">
            <v>13740738.34</v>
          </cell>
          <cell r="G406">
            <v>15014045.865</v>
          </cell>
          <cell r="H406">
            <v>0.91519224488528628</v>
          </cell>
        </row>
        <row r="408">
          <cell r="A408" t="str">
            <v>STENT FOCUS</v>
          </cell>
          <cell r="E408" t="str">
            <v>NF Stent</v>
          </cell>
          <cell r="F408" t="str">
            <v>Quarterly</v>
          </cell>
          <cell r="G408" t="str">
            <v>% of Qtr</v>
          </cell>
        </row>
        <row r="409">
          <cell r="B409" t="str">
            <v>NF 2</v>
          </cell>
          <cell r="C409" t="str">
            <v>NF2 Treo</v>
          </cell>
          <cell r="D409" t="str">
            <v>NF 3</v>
          </cell>
          <cell r="E409" t="str">
            <v>Total</v>
          </cell>
          <cell r="F409" t="str">
            <v>Goal</v>
          </cell>
          <cell r="G409" t="str">
            <v>Goal</v>
          </cell>
        </row>
        <row r="410">
          <cell r="A410" t="str">
            <v>TOTAL COMPANY</v>
          </cell>
          <cell r="B410">
            <v>313406.17000000004</v>
          </cell>
          <cell r="C410">
            <v>6630</v>
          </cell>
          <cell r="D410">
            <v>4008414.95</v>
          </cell>
          <cell r="E410">
            <v>4328451.12</v>
          </cell>
          <cell r="F410">
            <v>4736810.8016250003</v>
          </cell>
          <cell r="G410">
            <v>0.91379016415751513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ummary NV International"/>
      <sheetName val="Summary"/>
      <sheetName val="ENV_INTL"/>
      <sheetName val="ENV_INTL (2)"/>
      <sheetName val="ENV_Korea"/>
      <sheetName val="ENV_Korea (2)"/>
      <sheetName val="ENV_ANZ"/>
      <sheetName val="ENV_ANZ (2)"/>
      <sheetName val="ENV_India"/>
      <sheetName val="ENV_India (2)"/>
      <sheetName val="ENV_SEA"/>
      <sheetName val="ENV_SEA (2)"/>
      <sheetName val="Sales History"/>
      <sheetName val="Country Sales"/>
      <sheetName val="ENV_SG"/>
      <sheetName val="ENV_SG (2)"/>
      <sheetName val="ENV_MY"/>
      <sheetName val="ENV_MY (2)"/>
      <sheetName val="ENV_TH"/>
      <sheetName val="ENV_TH (2)"/>
      <sheetName val="ENV_PH"/>
      <sheetName val="ENV_PH (2)"/>
      <sheetName val="ENV_INO"/>
      <sheetName val="ENV_INO (2)"/>
      <sheetName val="ENV_VN"/>
      <sheetName val="ENV_VN (2)"/>
      <sheetName val="Settings"/>
      <sheetName val="Coils Plan"/>
    </sheetNames>
    <sheetDataSet>
      <sheetData sheetId="0"/>
      <sheetData sheetId="1">
        <row r="1">
          <cell r="A1" t="str">
            <v>Sept</v>
          </cell>
        </row>
      </sheetData>
      <sheetData sheetId="2">
        <row r="49">
          <cell r="AA49">
            <v>738886.04050000012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13 sales at 2013 bdgt rate"/>
      <sheetName val="WW Trevo"/>
      <sheetName val="WW EZ"/>
      <sheetName val="Product Hierarchy ENV "/>
      <sheetName val="New Products-Lookup"/>
      <sheetName val="Trevo Dashboard"/>
      <sheetName val="Graph Data"/>
      <sheetName val="PLNSales"/>
      <sheetName val="PLNUnits"/>
      <sheetName val="PLNASP"/>
      <sheetName val="ACTSales"/>
      <sheetName val="EncompassSales (2)"/>
      <sheetName val="ACTUnits"/>
      <sheetName val="ACTASP"/>
      <sheetName val="ACTUnitsProvue"/>
      <sheetName val="ACTSalesProvue"/>
      <sheetName val="ACTASPProvue"/>
      <sheetName val="ACTAcctActivity"/>
      <sheetName val="ACTAcctOpened"/>
      <sheetName val="EncompassSales"/>
      <sheetName val="EncompassSalesProvue"/>
      <sheetName val="EncompassUnits"/>
      <sheetName val="EncompassUnitsProvue"/>
      <sheetName val="Countries"/>
      <sheetName val="Mont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A2" t="str">
            <v>Geographic Sales Hierarchy</v>
          </cell>
        </row>
      </sheetData>
      <sheetData sheetId="20">
        <row r="2">
          <cell r="A2" t="str">
            <v>Geographic Sales Hierarchy</v>
          </cell>
        </row>
      </sheetData>
      <sheetData sheetId="21" refreshError="1"/>
      <sheetData sheetId="22">
        <row r="2">
          <cell r="A2" t="str">
            <v>Geographic Sales Hierarchy</v>
          </cell>
        </row>
      </sheetData>
      <sheetData sheetId="23" refreshError="1">
        <row r="1">
          <cell r="A1" t="str">
            <v>EMEA</v>
          </cell>
        </row>
        <row r="2">
          <cell r="A2" t="str">
            <v>France + Switzerland</v>
          </cell>
        </row>
        <row r="3">
          <cell r="A3" t="str">
            <v>France</v>
          </cell>
        </row>
        <row r="4">
          <cell r="A4" t="str">
            <v>Switzerland</v>
          </cell>
        </row>
        <row r="5">
          <cell r="A5" t="str">
            <v>Germany + Austria</v>
          </cell>
        </row>
        <row r="6">
          <cell r="A6" t="str">
            <v>Germany</v>
          </cell>
        </row>
        <row r="7">
          <cell r="A7" t="str">
            <v>Austria</v>
          </cell>
        </row>
        <row r="8">
          <cell r="A8" t="str">
            <v>Iberia</v>
          </cell>
        </row>
        <row r="9">
          <cell r="A9" t="str">
            <v>Spain</v>
          </cell>
        </row>
        <row r="10">
          <cell r="A10" t="str">
            <v>Portugal</v>
          </cell>
        </row>
        <row r="11">
          <cell r="A11" t="str">
            <v>Italy</v>
          </cell>
        </row>
        <row r="12">
          <cell r="A12" t="str">
            <v>N Europe + South Africa</v>
          </cell>
        </row>
        <row r="13">
          <cell r="A13" t="str">
            <v>UK</v>
          </cell>
        </row>
        <row r="14">
          <cell r="A14" t="str">
            <v>South Africa</v>
          </cell>
        </row>
        <row r="15">
          <cell r="A15" t="str">
            <v>Netherlands</v>
          </cell>
        </row>
        <row r="16">
          <cell r="A16" t="str">
            <v>Belgium</v>
          </cell>
        </row>
        <row r="17">
          <cell r="A17" t="str">
            <v>Sweden</v>
          </cell>
        </row>
        <row r="18">
          <cell r="A18" t="str">
            <v>Finland</v>
          </cell>
        </row>
        <row r="19">
          <cell r="A19" t="str">
            <v>Norway</v>
          </cell>
        </row>
        <row r="20">
          <cell r="A20" t="str">
            <v>Denmark</v>
          </cell>
        </row>
        <row r="21">
          <cell r="A21" t="str">
            <v>EEMEA</v>
          </cell>
        </row>
        <row r="22">
          <cell r="A22" t="str">
            <v>Hungary</v>
          </cell>
        </row>
        <row r="23">
          <cell r="A23" t="str">
            <v>Turkey</v>
          </cell>
        </row>
        <row r="24">
          <cell r="A24" t="str">
            <v>Saudia Arabia</v>
          </cell>
        </row>
        <row r="25">
          <cell r="A25" t="str">
            <v>Egypt</v>
          </cell>
        </row>
        <row r="26">
          <cell r="A26" t="str">
            <v>Lebanon</v>
          </cell>
        </row>
        <row r="27">
          <cell r="A27" t="str">
            <v>UAE</v>
          </cell>
        </row>
        <row r="28">
          <cell r="A28" t="str">
            <v>Qatar</v>
          </cell>
        </row>
      </sheetData>
      <sheetData sheetId="2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x"/>
      <sheetName val="Report Documentation"/>
      <sheetName val="Account by Department (2)"/>
      <sheetName val="Account by Department"/>
      <sheetName val="Lookup"/>
      <sheetName val="Module1"/>
      <sheetName val="Module2"/>
    </sheetNames>
    <sheetDataSet>
      <sheetData sheetId="0"/>
      <sheetData sheetId="1" refreshError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 and POV"/>
      <sheetName val="Planning UPLOAD"/>
      <sheetName val="Note"/>
      <sheetName val="POV"/>
      <sheetName val="Order Sales Cost"/>
      <sheetName val="Adjust P&amp;L"/>
      <sheetName val="Data"/>
      <sheetName val="JDE"/>
      <sheetName val="Mark-up"/>
      <sheetName val="Decode"/>
    </sheetNames>
    <sheetDataSet>
      <sheetData sheetId="0"/>
      <sheetData sheetId="1"/>
      <sheetData sheetId="2"/>
      <sheetData sheetId="3">
        <row r="2">
          <cell r="R2">
            <v>1017</v>
          </cell>
          <cell r="S2" t="str">
            <v>1Stat</v>
          </cell>
          <cell r="T2" t="str">
            <v>710</v>
          </cell>
          <cell r="W2" t="str">
            <v>AllCustom1</v>
          </cell>
        </row>
        <row r="3">
          <cell r="S3" t="str">
            <v>2EAAdj</v>
          </cell>
          <cell r="T3" t="str">
            <v>720</v>
          </cell>
          <cell r="W3" t="str">
            <v>005</v>
          </cell>
        </row>
        <row r="4">
          <cell r="S4" t="str">
            <v>3PAAdj</v>
          </cell>
          <cell r="T4" t="str">
            <v>700</v>
          </cell>
          <cell r="W4" t="str">
            <v>100</v>
          </cell>
        </row>
        <row r="5">
          <cell r="S5" t="str">
            <v>4GPAdj</v>
          </cell>
          <cell r="T5" t="str">
            <v>760</v>
          </cell>
          <cell r="W5" t="str">
            <v>200</v>
          </cell>
        </row>
        <row r="6">
          <cell r="S6" t="str">
            <v>5USDAdj</v>
          </cell>
          <cell r="T6" t="str">
            <v>770</v>
          </cell>
          <cell r="W6" t="str">
            <v>300</v>
          </cell>
        </row>
        <row r="7">
          <cell r="S7" t="str">
            <v>7GAAP</v>
          </cell>
          <cell r="T7" t="str">
            <v>790</v>
          </cell>
          <cell r="W7" t="str">
            <v>400</v>
          </cell>
        </row>
        <row r="8">
          <cell r="S8" t="str">
            <v>8Elim</v>
          </cell>
          <cell r="T8" t="str">
            <v>600</v>
          </cell>
          <cell r="W8" t="str">
            <v>500</v>
          </cell>
        </row>
        <row r="9">
          <cell r="S9" t="str">
            <v>9Rest</v>
          </cell>
          <cell r="T9" t="str">
            <v>OrthoProd</v>
          </cell>
          <cell r="W9" t="str">
            <v>600</v>
          </cell>
        </row>
        <row r="10">
          <cell r="T10" t="str">
            <v>730</v>
          </cell>
          <cell r="W10" t="str">
            <v>T615</v>
          </cell>
        </row>
        <row r="11">
          <cell r="T11" t="str">
            <v>601</v>
          </cell>
          <cell r="W11" t="str">
            <v>6151</v>
          </cell>
        </row>
        <row r="12">
          <cell r="S12" t="str">
            <v>AllCustom2</v>
          </cell>
          <cell r="T12" t="str">
            <v>Trauma</v>
          </cell>
          <cell r="W12" t="str">
            <v>6152</v>
          </cell>
        </row>
        <row r="13">
          <cell r="T13" t="str">
            <v>780</v>
          </cell>
          <cell r="W13" t="str">
            <v>620</v>
          </cell>
        </row>
        <row r="14">
          <cell r="T14" t="str">
            <v>604</v>
          </cell>
          <cell r="W14" t="str">
            <v>T625</v>
          </cell>
        </row>
        <row r="15">
          <cell r="T15" t="str">
            <v>Biotech</v>
          </cell>
          <cell r="W15" t="str">
            <v>625</v>
          </cell>
        </row>
        <row r="16">
          <cell r="T16" t="str">
            <v>128</v>
          </cell>
          <cell r="W16" t="str">
            <v>630</v>
          </cell>
        </row>
        <row r="17">
          <cell r="T17" t="str">
            <v>610</v>
          </cell>
          <cell r="W17" t="str">
            <v>640</v>
          </cell>
        </row>
        <row r="18">
          <cell r="T18" t="str">
            <v>OISHIPREV</v>
          </cell>
          <cell r="W18" t="str">
            <v>TGOV</v>
          </cell>
        </row>
        <row r="19">
          <cell r="T19" t="str">
            <v>OICONT</v>
          </cell>
          <cell r="W19" t="str">
            <v>655</v>
          </cell>
        </row>
        <row r="20">
          <cell r="T20" t="str">
            <v>OrthoImplants</v>
          </cell>
          <cell r="W20" t="str">
            <v>695</v>
          </cell>
        </row>
        <row r="21">
          <cell r="T21" t="str">
            <v>800</v>
          </cell>
          <cell r="W21" t="str">
            <v>[None]</v>
          </cell>
        </row>
        <row r="22">
          <cell r="T22" t="str">
            <v>606</v>
          </cell>
        </row>
        <row r="23">
          <cell r="T23" t="str">
            <v>Instruments</v>
          </cell>
        </row>
        <row r="24">
          <cell r="T24" t="str">
            <v>810</v>
          </cell>
        </row>
        <row r="25">
          <cell r="T25" t="str">
            <v>605</v>
          </cell>
        </row>
        <row r="26">
          <cell r="T26" t="str">
            <v>Endoscopy</v>
          </cell>
        </row>
        <row r="27">
          <cell r="T27" t="str">
            <v>820</v>
          </cell>
        </row>
        <row r="28">
          <cell r="T28" t="str">
            <v>607</v>
          </cell>
        </row>
        <row r="29">
          <cell r="T29" t="str">
            <v>Medical</v>
          </cell>
        </row>
        <row r="30">
          <cell r="T30" t="str">
            <v>830</v>
          </cell>
        </row>
        <row r="31">
          <cell r="T31" t="str">
            <v>Ascent</v>
          </cell>
        </row>
        <row r="32">
          <cell r="T32" t="str">
            <v>MSCONT</v>
          </cell>
        </row>
        <row r="33">
          <cell r="T33" t="str">
            <v>MedSurg</v>
          </cell>
        </row>
        <row r="34">
          <cell r="T34" t="str">
            <v>740</v>
          </cell>
        </row>
        <row r="35">
          <cell r="T35" t="str">
            <v>850</v>
          </cell>
        </row>
        <row r="36">
          <cell r="T36" t="str">
            <v>602</v>
          </cell>
        </row>
        <row r="37">
          <cell r="T37" t="str">
            <v>Spine</v>
          </cell>
        </row>
        <row r="38">
          <cell r="T38" t="str">
            <v>750</v>
          </cell>
        </row>
        <row r="39">
          <cell r="T39" t="str">
            <v>840</v>
          </cell>
        </row>
        <row r="40">
          <cell r="T40" t="str">
            <v>860</v>
          </cell>
        </row>
        <row r="41">
          <cell r="T41" t="str">
            <v>603</v>
          </cell>
        </row>
        <row r="42">
          <cell r="T42" t="str">
            <v>Neuro</v>
          </cell>
        </row>
        <row r="43">
          <cell r="T43" t="str">
            <v>NSCONT</v>
          </cell>
        </row>
        <row r="44">
          <cell r="T44" t="str">
            <v>NeuroSpine</v>
          </cell>
        </row>
        <row r="45">
          <cell r="T45" t="str">
            <v>MSNT</v>
          </cell>
        </row>
        <row r="46">
          <cell r="T46" t="str">
            <v>Franchises</v>
          </cell>
        </row>
        <row r="47">
          <cell r="T47" t="str">
            <v>[None]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siness Model Change"/>
      <sheetName val="LATAM adjustments"/>
      <sheetName val="New APAC Adj"/>
      <sheetName val="India Jul 12 sales"/>
      <sheetName val="&lt;&lt;&lt;&lt;"/>
      <sheetName val="WW Summary"/>
      <sheetName val="WW"/>
      <sheetName val="US"/>
      <sheetName val="Japan"/>
      <sheetName val="EMEA"/>
      <sheetName val="China_HK"/>
      <sheetName val="New APAC"/>
      <sheetName val="Latam"/>
      <sheetName val="ANZ"/>
      <sheetName val="Canada"/>
      <sheetName val="Canada_2013 Bdgt"/>
      <sheetName val="New APAC_2013 Bdgt"/>
      <sheetName val="Korea_2013 Bdgt"/>
      <sheetName val="ANZ_2013 Bdgt"/>
      <sheetName val="Australia_2013 Bdgt"/>
      <sheetName val="China_HK_2013 Bdgt"/>
      <sheetName val="China_2013 Bdgt"/>
      <sheetName val="LATAM_2013 Bdgt"/>
      <sheetName val="Brazil_2013 Bdgt"/>
      <sheetName val="Japan_2013 Bdgt"/>
      <sheetName val="EMEA_2013 Bdgt"/>
      <sheetName val="Germany_2013 Bdgt"/>
      <sheetName val="France_2013 Bdgt"/>
      <sheetName val="Italy_2013 Bdgt"/>
      <sheetName val="UK Ireland_2013 Bdgt"/>
      <sheetName val="Iberia_2013 Bdgt"/>
      <sheetName val="Mapping SYK"/>
      <sheetName val="Stryker Calender by Month 2012"/>
      <sheetName val="Current &gt;&gt;"/>
      <sheetName val="MTD calender US PPLY"/>
      <sheetName val="Data 2013 Stryker C"/>
      <sheetName val="Stryker Calender by Month"/>
      <sheetName val="AFX NV Encompass SYK Prior"/>
      <sheetName val="PEG NV Encompass SYK Prior"/>
      <sheetName val="Global Encompass"/>
      <sheetName val="AFX in ENV"/>
      <sheetName val="US Unknown Dup invoices"/>
      <sheetName val="AFX NV Encompass SYK"/>
      <sheetName val="PEG NV Encompass SYK"/>
      <sheetName val="Daily By Country PEG"/>
      <sheetName val="Daily Top 12 Ctry PEG"/>
      <sheetName val="Daily Summary PEG"/>
      <sheetName val="Weekly Fcst Input PEG"/>
      <sheetName val="Commentary Forecast"/>
      <sheetName val="Q1 2012"/>
      <sheetName val="FX PEG Rate"/>
      <sheetName val="Plan 2013 Data"/>
      <sheetName val="Sheet1"/>
      <sheetName val="Flash -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1">
          <cell r="F1" t="str">
            <v>Year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N3" t="str">
            <v>Jan 2013 Total</v>
          </cell>
        </row>
      </sheetData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- Excess Inv"/>
      <sheetName val="Inv Dmd vs. Inv Bal"/>
      <sheetName val="Pivot (Lvl5 OUS Inv Demd) (2)"/>
      <sheetName val="Pivot (Lvl5 OUS Inv Demd)"/>
      <sheetName val="12-Mnth Dmd -Lvl5 (May 2011)"/>
      <sheetName val="Pivot (OUS Exp_Data_Dollars)"/>
      <sheetName val="Export_Data_Dollars"/>
      <sheetName val="Sheet1"/>
      <sheetName val="Export_Data (Prelim Inv)"/>
      <sheetName val="Plant Lookup"/>
      <sheetName val="Standard Cost Report"/>
      <sheetName val="BEV"/>
      <sheetName val="Summary_-_Excess_Inv"/>
      <sheetName val="Inv_Dmd_vs__Inv_Bal"/>
      <sheetName val="Pivot_(Lvl5_OUS_Inv_Demd)_(2)"/>
      <sheetName val="Pivot_(Lvl5_OUS_Inv_Demd)"/>
      <sheetName val="12-Mnth_Dmd_-Lvl5_(May_2011)"/>
      <sheetName val="Pivot_(OUS_Exp_Data_Dollars)"/>
      <sheetName val="Export_Data_(Prelim_Inv)"/>
      <sheetName val="Plant_Lookup"/>
      <sheetName val="Standard_Cost_Report"/>
      <sheetName val="Total Invoice"/>
      <sheetName val="ASEAN Invoice details"/>
      <sheetName val="Inv by Group"/>
      <sheetName val="Inv by UPN"/>
      <sheetName val="QTY Inv"/>
      <sheetName val="Value Order"/>
      <sheetName val="QTY Order"/>
      <sheetName val="QTY order Gr"/>
      <sheetName val="Summary"/>
      <sheetName val="Monthly Trend"/>
      <sheetName val="Summary Product"/>
      <sheetName val="ENV_INTL"/>
      <sheetName val="ENV_INTL (2)"/>
      <sheetName val="ENV_APAC"/>
      <sheetName val="ENV_APAC (2)"/>
      <sheetName val="ENV_Trend"/>
      <sheetName val="SEA Trend by UPN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2">
          <cell r="A2" t="str">
            <v>2011-04</v>
          </cell>
        </row>
      </sheetData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ridge from Version 4"/>
      <sheetName val="Flash Budget Summary"/>
      <sheetName val="executive 2012 flash budget"/>
      <sheetName val="Legal 2012 flash budget"/>
      <sheetName val="Patent 2012 flash budget"/>
      <sheetName val="Finance 2012 flash budget"/>
      <sheetName val="IT 2012 flash budget "/>
      <sheetName val="HR_2012 flash budget"/>
      <sheetName val="BD_2012 flash budget"/>
      <sheetName val="RPD_2012 flash budget"/>
      <sheetName val="Regulatory_2012 flash budget"/>
      <sheetName val="Sales_2012 Flash Budget"/>
      <sheetName val="SSG 2012 Flash Budget"/>
      <sheetName val="Marketing 2012 Flash Budget"/>
      <sheetName val="Sales SWAT 2012 Flash Budget"/>
      <sheetName val="Sales Ops 2012 Flash Budget"/>
      <sheetName val="Belg 2012 Flash Budget"/>
      <sheetName val="UK 2012 Flash Budget"/>
      <sheetName val="Clin_2012 Flash Budget"/>
      <sheetName val="Summary Compensation Analysis"/>
      <sheetName val="Exec"/>
      <sheetName val="Legal"/>
      <sheetName val="Patent"/>
      <sheetName val="Fin"/>
      <sheetName val="IT"/>
      <sheetName val="HR"/>
      <sheetName val="Bus Devel"/>
      <sheetName val="PD &amp; RD"/>
      <sheetName val="Reg"/>
      <sheetName val="Sales"/>
      <sheetName val="SSG"/>
      <sheetName val="Mkt"/>
      <sheetName val="Sales Ops"/>
      <sheetName val="OUS Operations"/>
      <sheetName val="UK Operations"/>
      <sheetName val="Clin &amp; Med"/>
      <sheetName val="vlookup table"/>
      <sheetName val="Bridge from Version 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62">
          <cell r="B162">
            <v>1050</v>
          </cell>
          <cell r="C162" t="str">
            <v>Corporate Benefits</v>
          </cell>
        </row>
        <row r="163">
          <cell r="B163">
            <v>1100</v>
          </cell>
          <cell r="C163" t="str">
            <v>Executive</v>
          </cell>
        </row>
        <row r="164">
          <cell r="B164">
            <v>1110</v>
          </cell>
          <cell r="C164" t="str">
            <v>Legal</v>
          </cell>
        </row>
        <row r="165">
          <cell r="B165">
            <v>1120</v>
          </cell>
          <cell r="C165" t="str">
            <v>Patent</v>
          </cell>
        </row>
        <row r="166">
          <cell r="B166">
            <v>1200</v>
          </cell>
          <cell r="C166" t="str">
            <v xml:space="preserve">Financial </v>
          </cell>
        </row>
        <row r="167">
          <cell r="B167">
            <v>1201</v>
          </cell>
          <cell r="C167" t="str">
            <v>Ops Accounting</v>
          </cell>
        </row>
        <row r="168">
          <cell r="B168">
            <v>1210</v>
          </cell>
          <cell r="C168" t="str">
            <v>IT</v>
          </cell>
        </row>
        <row r="169">
          <cell r="B169">
            <v>1220</v>
          </cell>
          <cell r="C169" t="str">
            <v>HR</v>
          </cell>
        </row>
        <row r="170">
          <cell r="B170">
            <v>3100</v>
          </cell>
          <cell r="C170" t="str">
            <v>Operations-Admin</v>
          </cell>
        </row>
        <row r="171">
          <cell r="B171">
            <v>3200</v>
          </cell>
          <cell r="C171" t="str">
            <v>Quality</v>
          </cell>
        </row>
        <row r="172">
          <cell r="B172">
            <v>3210</v>
          </cell>
          <cell r="C172" t="str">
            <v>Facilities</v>
          </cell>
        </row>
        <row r="173">
          <cell r="B173">
            <v>3300</v>
          </cell>
          <cell r="C173" t="str">
            <v>Manufacturing</v>
          </cell>
        </row>
        <row r="174">
          <cell r="B174">
            <v>3320</v>
          </cell>
          <cell r="C174" t="str">
            <v>Logistics</v>
          </cell>
        </row>
        <row r="175">
          <cell r="B175">
            <v>3400</v>
          </cell>
          <cell r="C175" t="str">
            <v>Regulatory</v>
          </cell>
        </row>
        <row r="176">
          <cell r="B176">
            <v>4110</v>
          </cell>
          <cell r="C176" t="str">
            <v>Product Development/ R&amp;D</v>
          </cell>
        </row>
        <row r="177">
          <cell r="B177">
            <v>6200</v>
          </cell>
          <cell r="C177" t="str">
            <v>Sales</v>
          </cell>
        </row>
        <row r="178">
          <cell r="B178">
            <v>6210</v>
          </cell>
          <cell r="C178" t="str">
            <v>SSG</v>
          </cell>
        </row>
        <row r="179">
          <cell r="B179">
            <v>6300</v>
          </cell>
          <cell r="C179" t="str">
            <v>OUS Operations</v>
          </cell>
        </row>
        <row r="180">
          <cell r="B180">
            <v>6301</v>
          </cell>
          <cell r="C180" t="str">
            <v>UK Sales</v>
          </cell>
        </row>
        <row r="181">
          <cell r="B181">
            <v>6400</v>
          </cell>
          <cell r="C181" t="str">
            <v>Technical Education</v>
          </cell>
        </row>
        <row r="182">
          <cell r="B182">
            <v>6410</v>
          </cell>
          <cell r="C182" t="str">
            <v>Business Dev</v>
          </cell>
        </row>
        <row r="183">
          <cell r="B183">
            <v>6500</v>
          </cell>
          <cell r="C183" t="str">
            <v>Marketing</v>
          </cell>
        </row>
        <row r="184">
          <cell r="B184">
            <v>6600</v>
          </cell>
          <cell r="C184" t="str">
            <v>Clinical &amp; Medical Affairs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9">
          <cell r="B9" t="str">
            <v>6010</v>
          </cell>
          <cell r="C9" t="str">
            <v>Salary/wages</v>
          </cell>
          <cell r="D9" t="str">
            <v>Salaries Expense</v>
          </cell>
        </row>
        <row r="10">
          <cell r="B10" t="str">
            <v>6011</v>
          </cell>
          <cell r="C10" t="str">
            <v>Salary/wages</v>
          </cell>
          <cell r="D10" t="str">
            <v>Overtime</v>
          </cell>
        </row>
        <row r="11">
          <cell r="B11" t="str">
            <v>6015</v>
          </cell>
          <cell r="C11" t="str">
            <v>Fringe</v>
          </cell>
          <cell r="D11" t="str">
            <v>FAS 123R Stock Option Exp</v>
          </cell>
        </row>
        <row r="12">
          <cell r="B12" t="str">
            <v>6016</v>
          </cell>
          <cell r="C12" t="str">
            <v>Fringe</v>
          </cell>
          <cell r="D12" t="str">
            <v>RSU Expense</v>
          </cell>
        </row>
        <row r="13">
          <cell r="B13" t="str">
            <v>6030</v>
          </cell>
          <cell r="C13" t="str">
            <v>Salary/wages</v>
          </cell>
          <cell r="D13" t="str">
            <v>Other Compensation</v>
          </cell>
        </row>
        <row r="14">
          <cell r="B14" t="str">
            <v>6031</v>
          </cell>
          <cell r="C14" t="str">
            <v>Bonus</v>
          </cell>
          <cell r="D14" t="str">
            <v>Bonus Expense</v>
          </cell>
        </row>
        <row r="15">
          <cell r="B15" t="str">
            <v>6050</v>
          </cell>
          <cell r="C15" t="str">
            <v>Salary/wages</v>
          </cell>
          <cell r="D15" t="str">
            <v>Temporary Personnel</v>
          </cell>
        </row>
        <row r="16">
          <cell r="B16">
            <v>6075</v>
          </cell>
          <cell r="C16" t="str">
            <v>Fringe</v>
          </cell>
          <cell r="D16" t="str">
            <v>Other P/R Taxes</v>
          </cell>
        </row>
        <row r="17">
          <cell r="B17" t="str">
            <v>6102</v>
          </cell>
          <cell r="C17" t="str">
            <v>Fringe</v>
          </cell>
          <cell r="D17" t="str">
            <v>Health and Dental Benefits</v>
          </cell>
        </row>
        <row r="18">
          <cell r="B18" t="str">
            <v>6103</v>
          </cell>
          <cell r="C18" t="str">
            <v>Fringe</v>
          </cell>
          <cell r="D18" t="str">
            <v>Life and Disability Benefits</v>
          </cell>
        </row>
        <row r="19">
          <cell r="B19" t="str">
            <v>6104</v>
          </cell>
          <cell r="C19" t="str">
            <v>Fringe</v>
          </cell>
          <cell r="D19" t="str">
            <v>Employee Assistance Benefits</v>
          </cell>
        </row>
        <row r="20">
          <cell r="B20" t="str">
            <v>6105</v>
          </cell>
          <cell r="C20" t="str">
            <v>Fringe</v>
          </cell>
          <cell r="D20" t="str">
            <v>Employee Benefits</v>
          </cell>
        </row>
        <row r="21">
          <cell r="B21" t="str">
            <v>6106</v>
          </cell>
          <cell r="C21" t="str">
            <v>Fringe</v>
          </cell>
          <cell r="D21" t="str">
            <v>401K Expense</v>
          </cell>
        </row>
        <row r="22">
          <cell r="B22" t="str">
            <v>6107</v>
          </cell>
          <cell r="C22" t="str">
            <v>Fringe</v>
          </cell>
          <cell r="D22" t="str">
            <v>In Hospital Patient Funding</v>
          </cell>
        </row>
        <row r="23">
          <cell r="B23" t="str">
            <v>6110</v>
          </cell>
          <cell r="C23" t="str">
            <v>Office</v>
          </cell>
          <cell r="D23" t="str">
            <v>Lease Costs</v>
          </cell>
        </row>
        <row r="24">
          <cell r="B24" t="str">
            <v>6115</v>
          </cell>
          <cell r="C24" t="str">
            <v>Fringe</v>
          </cell>
          <cell r="D24" t="str">
            <v>Other Employee Benefits</v>
          </cell>
        </row>
        <row r="25">
          <cell r="B25" t="str">
            <v>6120</v>
          </cell>
          <cell r="C25" t="str">
            <v>recruiting</v>
          </cell>
          <cell r="D25" t="str">
            <v>Recruiting</v>
          </cell>
        </row>
        <row r="26">
          <cell r="B26" t="str">
            <v>6140</v>
          </cell>
          <cell r="C26" t="str">
            <v>Office</v>
          </cell>
          <cell r="D26" t="str">
            <v>Cleaning &amp; Maintenance</v>
          </cell>
        </row>
        <row r="27">
          <cell r="B27" t="str">
            <v>6145</v>
          </cell>
          <cell r="C27" t="str">
            <v>Office</v>
          </cell>
          <cell r="D27" t="str">
            <v>Charitable Contributions</v>
          </cell>
        </row>
        <row r="28">
          <cell r="B28" t="str">
            <v>6150</v>
          </cell>
          <cell r="C28" t="str">
            <v>training/development</v>
          </cell>
          <cell r="D28" t="str">
            <v>Training/Develop/Seminars</v>
          </cell>
        </row>
        <row r="29">
          <cell r="B29" t="str">
            <v>6151</v>
          </cell>
          <cell r="C29" t="str">
            <v>training/development</v>
          </cell>
          <cell r="D29" t="str">
            <v>Training-Infrastructure</v>
          </cell>
        </row>
        <row r="30">
          <cell r="B30" t="str">
            <v>6152</v>
          </cell>
          <cell r="C30" t="str">
            <v>training/development</v>
          </cell>
          <cell r="D30" t="str">
            <v>Online Training</v>
          </cell>
        </row>
        <row r="31">
          <cell r="B31" t="str">
            <v>6170</v>
          </cell>
          <cell r="C31" t="str">
            <v>T&amp;E</v>
          </cell>
          <cell r="D31" t="str">
            <v>Travel &amp; Lodging</v>
          </cell>
        </row>
        <row r="32">
          <cell r="B32" t="str">
            <v>6180</v>
          </cell>
          <cell r="C32" t="str">
            <v>T&amp;E</v>
          </cell>
          <cell r="D32" t="str">
            <v>Meals &amp; Entertainment</v>
          </cell>
        </row>
        <row r="33">
          <cell r="B33" t="str">
            <v>6189</v>
          </cell>
          <cell r="C33" t="str">
            <v>Office</v>
          </cell>
          <cell r="D33" t="str">
            <v>Gifts &amp; Recognition</v>
          </cell>
        </row>
        <row r="34">
          <cell r="B34" t="str">
            <v>6190</v>
          </cell>
          <cell r="C34" t="str">
            <v>Office</v>
          </cell>
          <cell r="D34" t="str">
            <v>Empl Activities Committee</v>
          </cell>
        </row>
        <row r="35">
          <cell r="B35" t="str">
            <v>6191</v>
          </cell>
          <cell r="C35" t="str">
            <v>T&amp;E</v>
          </cell>
          <cell r="D35" t="str">
            <v>Company Meetings</v>
          </cell>
        </row>
        <row r="36">
          <cell r="B36" t="str">
            <v>6192</v>
          </cell>
          <cell r="C36" t="str">
            <v>T&amp;E</v>
          </cell>
          <cell r="D36" t="str">
            <v>National Sales Meeting</v>
          </cell>
        </row>
        <row r="37">
          <cell r="B37" t="str">
            <v>6210</v>
          </cell>
          <cell r="C37" t="str">
            <v>Rent</v>
          </cell>
          <cell r="D37" t="str">
            <v>Facility Rent</v>
          </cell>
        </row>
        <row r="38">
          <cell r="B38" t="str">
            <v>6220</v>
          </cell>
          <cell r="C38" t="str">
            <v>Office</v>
          </cell>
          <cell r="D38" t="str">
            <v>Telephone</v>
          </cell>
        </row>
        <row r="39">
          <cell r="B39" t="str">
            <v>6221</v>
          </cell>
          <cell r="C39" t="str">
            <v>Office</v>
          </cell>
          <cell r="D39" t="str">
            <v>Telephone-Blackberry</v>
          </cell>
        </row>
        <row r="40">
          <cell r="B40" t="str">
            <v>6230</v>
          </cell>
          <cell r="C40" t="str">
            <v>Office</v>
          </cell>
          <cell r="D40" t="str">
            <v>Utilities</v>
          </cell>
        </row>
        <row r="41">
          <cell r="B41" t="str">
            <v>6240</v>
          </cell>
          <cell r="C41" t="str">
            <v>Office</v>
          </cell>
          <cell r="D41" t="str">
            <v>Cleaning &amp; Maintenance</v>
          </cell>
        </row>
        <row r="42">
          <cell r="B42" t="str">
            <v>6241</v>
          </cell>
          <cell r="C42" t="str">
            <v>Factory</v>
          </cell>
          <cell r="D42" t="str">
            <v>Hazardous Waste Removal</v>
          </cell>
        </row>
        <row r="43">
          <cell r="B43" t="str">
            <v>6250</v>
          </cell>
          <cell r="C43" t="str">
            <v>Factory</v>
          </cell>
          <cell r="D43" t="str">
            <v>Facility Repairs</v>
          </cell>
        </row>
        <row r="44">
          <cell r="B44" t="str">
            <v>6310</v>
          </cell>
          <cell r="C44" t="str">
            <v>Advertising and promotion</v>
          </cell>
          <cell r="D44" t="str">
            <v>Advertising</v>
          </cell>
        </row>
        <row r="45">
          <cell r="B45" t="str">
            <v>6311</v>
          </cell>
          <cell r="C45" t="str">
            <v>Advertising and promotion</v>
          </cell>
          <cell r="D45" t="str">
            <v>Public Relations</v>
          </cell>
        </row>
        <row r="46">
          <cell r="B46" t="str">
            <v>6312</v>
          </cell>
          <cell r="C46" t="str">
            <v>Advertising and promotion</v>
          </cell>
          <cell r="D46" t="str">
            <v>Journal Reprints</v>
          </cell>
        </row>
        <row r="47">
          <cell r="B47" t="str">
            <v>6320</v>
          </cell>
          <cell r="C47" t="str">
            <v>Advertising and promotion</v>
          </cell>
          <cell r="D47" t="str">
            <v>Printed Materials</v>
          </cell>
        </row>
        <row r="48">
          <cell r="B48" t="str">
            <v>6321</v>
          </cell>
          <cell r="C48" t="str">
            <v>office</v>
          </cell>
          <cell r="D48" t="str">
            <v>Annual Report Print Fees</v>
          </cell>
        </row>
        <row r="49">
          <cell r="B49" t="str">
            <v>6330</v>
          </cell>
          <cell r="C49" t="str">
            <v>Advertising and promotion</v>
          </cell>
          <cell r="D49" t="str">
            <v>Conventions &amp; Exhibits</v>
          </cell>
        </row>
        <row r="50">
          <cell r="B50" t="str">
            <v>6340</v>
          </cell>
          <cell r="C50" t="str">
            <v>Advertising and promotion</v>
          </cell>
          <cell r="D50" t="str">
            <v>Education-Course Exp.</v>
          </cell>
        </row>
        <row r="51">
          <cell r="B51" t="str">
            <v>6360</v>
          </cell>
          <cell r="C51" t="str">
            <v>Advertising and promotion</v>
          </cell>
          <cell r="D51" t="str">
            <v>Education-Faculty/Honor</v>
          </cell>
        </row>
        <row r="52">
          <cell r="B52" t="str">
            <v>6370</v>
          </cell>
          <cell r="C52" t="str">
            <v>Advertising and promotion</v>
          </cell>
          <cell r="D52" t="str">
            <v>Literature</v>
          </cell>
        </row>
        <row r="53">
          <cell r="B53" t="str">
            <v>6390</v>
          </cell>
          <cell r="C53" t="str">
            <v>Advertising and promotion</v>
          </cell>
          <cell r="D53" t="str">
            <v>Product Samples</v>
          </cell>
        </row>
        <row r="54">
          <cell r="B54" t="str">
            <v>6400</v>
          </cell>
          <cell r="C54" t="str">
            <v>Advertising and promotion</v>
          </cell>
          <cell r="D54" t="str">
            <v>Promotions</v>
          </cell>
        </row>
        <row r="55">
          <cell r="B55" t="str">
            <v>6410</v>
          </cell>
          <cell r="C55" t="str">
            <v>Advertising and promotion</v>
          </cell>
          <cell r="D55" t="str">
            <v>Slides/Photography/Videos</v>
          </cell>
        </row>
        <row r="56">
          <cell r="B56" t="str">
            <v>6411</v>
          </cell>
          <cell r="C56" t="str">
            <v>Advertising and promotion</v>
          </cell>
          <cell r="D56" t="str">
            <v>Video Production</v>
          </cell>
        </row>
        <row r="57">
          <cell r="B57" t="str">
            <v>6440</v>
          </cell>
          <cell r="C57" t="str">
            <v>Commission</v>
          </cell>
          <cell r="D57" t="str">
            <v>Distributor Commissions</v>
          </cell>
        </row>
        <row r="58">
          <cell r="B58" t="str">
            <v>6441</v>
          </cell>
          <cell r="C58" t="str">
            <v>Commission</v>
          </cell>
          <cell r="D58" t="str">
            <v>Direct Rep Commissions</v>
          </cell>
        </row>
        <row r="59">
          <cell r="B59" t="str">
            <v>6450</v>
          </cell>
          <cell r="C59" t="str">
            <v>studies and testing</v>
          </cell>
          <cell r="D59" t="str">
            <v>Post Market Studies</v>
          </cell>
        </row>
        <row r="60">
          <cell r="B60" t="str">
            <v>6510</v>
          </cell>
          <cell r="C60" t="str">
            <v>consulting</v>
          </cell>
          <cell r="D60" t="str">
            <v>Consulting-Inegrated Audit</v>
          </cell>
        </row>
        <row r="61">
          <cell r="B61" t="str">
            <v>6513</v>
          </cell>
          <cell r="C61" t="str">
            <v>consulting</v>
          </cell>
          <cell r="D61" t="str">
            <v>Board of Director Fees</v>
          </cell>
        </row>
        <row r="62">
          <cell r="B62" t="str">
            <v>6514</v>
          </cell>
          <cell r="C62" t="str">
            <v>consulting</v>
          </cell>
          <cell r="D62" t="str">
            <v>Consulting-Tax Services</v>
          </cell>
        </row>
        <row r="63">
          <cell r="B63" t="str">
            <v>6515</v>
          </cell>
          <cell r="C63" t="str">
            <v>consulting</v>
          </cell>
          <cell r="D63" t="str">
            <v>Board Travel</v>
          </cell>
        </row>
        <row r="64">
          <cell r="B64" t="str">
            <v>6519</v>
          </cell>
          <cell r="C64" t="str">
            <v>consulting</v>
          </cell>
          <cell r="D64" t="str">
            <v>Web Tool Development</v>
          </cell>
        </row>
        <row r="65">
          <cell r="B65" t="str">
            <v>6520</v>
          </cell>
          <cell r="C65" t="str">
            <v>consulting</v>
          </cell>
          <cell r="D65" t="str">
            <v>Consulting-Computers</v>
          </cell>
        </row>
        <row r="66">
          <cell r="B66" t="str">
            <v>6521</v>
          </cell>
          <cell r="C66" t="str">
            <v>consulting</v>
          </cell>
          <cell r="D66" t="str">
            <v>Consulting-IT Applications</v>
          </cell>
        </row>
        <row r="67">
          <cell r="B67" t="str">
            <v>6530</v>
          </cell>
          <cell r="C67" t="str">
            <v>legal fees</v>
          </cell>
          <cell r="D67" t="str">
            <v>Consulting-Legal</v>
          </cell>
        </row>
        <row r="68">
          <cell r="B68" t="str">
            <v>6531</v>
          </cell>
          <cell r="C68" t="str">
            <v>legal fees</v>
          </cell>
          <cell r="D68" t="str">
            <v>Consulting-Lehman Debt Financing Exp</v>
          </cell>
        </row>
        <row r="69">
          <cell r="B69" t="str">
            <v>6532</v>
          </cell>
          <cell r="C69" t="str">
            <v>legal fees</v>
          </cell>
          <cell r="D69" t="str">
            <v>Consulting - Duane Morris</v>
          </cell>
        </row>
        <row r="70">
          <cell r="B70" t="str">
            <v>6533</v>
          </cell>
          <cell r="C70" t="str">
            <v>legal fees</v>
          </cell>
          <cell r="D70" t="str">
            <v>Consulting - Hyman Phelps</v>
          </cell>
        </row>
        <row r="71">
          <cell r="B71" t="str">
            <v>6534</v>
          </cell>
          <cell r="C71" t="str">
            <v>legal fees</v>
          </cell>
          <cell r="D71" t="str">
            <v>Consulting - Morgan Lewis</v>
          </cell>
        </row>
        <row r="72">
          <cell r="B72" t="str">
            <v>6535</v>
          </cell>
          <cell r="C72" t="str">
            <v>legal fees</v>
          </cell>
          <cell r="D72" t="str">
            <v>Consulting - Fisher and Phillips</v>
          </cell>
        </row>
        <row r="73">
          <cell r="B73" t="str">
            <v>6536</v>
          </cell>
          <cell r="C73" t="str">
            <v>legal fees</v>
          </cell>
          <cell r="D73" t="str">
            <v>Consulting - Post and Schell</v>
          </cell>
        </row>
        <row r="74">
          <cell r="B74" t="str">
            <v>6540</v>
          </cell>
          <cell r="C74" t="str">
            <v>legal fees</v>
          </cell>
          <cell r="D74" t="str">
            <v>Consulting-Patent</v>
          </cell>
        </row>
        <row r="75">
          <cell r="B75" t="str">
            <v>6541</v>
          </cell>
          <cell r="C75" t="str">
            <v>legal fees</v>
          </cell>
          <cell r="D75" t="str">
            <v>Consulting-Trademarks</v>
          </cell>
        </row>
        <row r="76">
          <cell r="B76" t="str">
            <v>6543</v>
          </cell>
          <cell r="C76" t="str">
            <v>merger</v>
          </cell>
          <cell r="D76" t="str">
            <v>Merger Expenses</v>
          </cell>
        </row>
        <row r="77">
          <cell r="B77" t="str">
            <v>6550</v>
          </cell>
          <cell r="C77" t="str">
            <v>consulting</v>
          </cell>
          <cell r="D77" t="str">
            <v>Consulting-IR</v>
          </cell>
        </row>
        <row r="78">
          <cell r="B78" t="str">
            <v>6553</v>
          </cell>
          <cell r="C78" t="str">
            <v>Office</v>
          </cell>
          <cell r="D78" t="str">
            <v>Webcast Services</v>
          </cell>
        </row>
        <row r="79">
          <cell r="B79" t="str">
            <v>6554</v>
          </cell>
          <cell r="C79" t="str">
            <v>Office</v>
          </cell>
          <cell r="D79" t="str">
            <v>Nasdaq fees</v>
          </cell>
        </row>
        <row r="80">
          <cell r="B80" t="str">
            <v>6560</v>
          </cell>
          <cell r="C80" t="str">
            <v>consulting</v>
          </cell>
          <cell r="D80" t="str">
            <v>Consulting-Market Research</v>
          </cell>
        </row>
        <row r="81">
          <cell r="B81" t="str">
            <v>6570</v>
          </cell>
          <cell r="C81" t="str">
            <v>consulting</v>
          </cell>
          <cell r="D81" t="str">
            <v>Consulting</v>
          </cell>
        </row>
        <row r="82">
          <cell r="B82" t="str">
            <v>6580</v>
          </cell>
          <cell r="C82" t="str">
            <v>consulting</v>
          </cell>
          <cell r="D82" t="str">
            <v>Consulting</v>
          </cell>
        </row>
        <row r="83">
          <cell r="B83" t="str">
            <v>6590</v>
          </cell>
          <cell r="C83" t="str">
            <v>consulting</v>
          </cell>
          <cell r="D83" t="str">
            <v>Consulting-Other</v>
          </cell>
        </row>
        <row r="84">
          <cell r="B84" t="str">
            <v>6593</v>
          </cell>
          <cell r="C84" t="str">
            <v>consulting</v>
          </cell>
          <cell r="D84" t="str">
            <v>Consulting-Auth Rep-Quality</v>
          </cell>
        </row>
        <row r="85">
          <cell r="B85" t="str">
            <v>6597</v>
          </cell>
          <cell r="C85" t="str">
            <v>consulting</v>
          </cell>
          <cell r="D85" t="str">
            <v>Consulting-NQ Stock Option Exp</v>
          </cell>
        </row>
        <row r="86">
          <cell r="B86" t="str">
            <v>6598</v>
          </cell>
          <cell r="C86" t="str">
            <v>filing fees</v>
          </cell>
          <cell r="D86" t="str">
            <v>Medical Device Submission - FDA Fixation</v>
          </cell>
        </row>
        <row r="87">
          <cell r="B87" t="str">
            <v>6599</v>
          </cell>
          <cell r="C87" t="str">
            <v>filing fees</v>
          </cell>
          <cell r="D87" t="str">
            <v>Medical Device Submission - KEMA Fixation</v>
          </cell>
        </row>
        <row r="88">
          <cell r="B88" t="str">
            <v>6602</v>
          </cell>
          <cell r="C88" t="str">
            <v>Factory</v>
          </cell>
          <cell r="D88" t="str">
            <v>Equip. Calibration Svces</v>
          </cell>
        </row>
        <row r="89">
          <cell r="B89" t="str">
            <v>6610</v>
          </cell>
          <cell r="C89" t="str">
            <v>Factory</v>
          </cell>
          <cell r="D89" t="str">
            <v>Equip. Expensed</v>
          </cell>
        </row>
        <row r="90">
          <cell r="B90" t="str">
            <v>6620</v>
          </cell>
          <cell r="C90" t="str">
            <v>Factory</v>
          </cell>
          <cell r="D90" t="str">
            <v>Factory Equipment</v>
          </cell>
        </row>
        <row r="91">
          <cell r="B91" t="str">
            <v>6630</v>
          </cell>
          <cell r="C91" t="str">
            <v>Factory</v>
          </cell>
          <cell r="D91" t="str">
            <v>Equip.-Repair &amp; Maint.</v>
          </cell>
        </row>
        <row r="92">
          <cell r="B92" t="str">
            <v>6640</v>
          </cell>
          <cell r="C92" t="str">
            <v>Factory</v>
          </cell>
          <cell r="D92" t="str">
            <v>Equip. Service Contracts</v>
          </cell>
        </row>
        <row r="93">
          <cell r="B93" t="str">
            <v>6650</v>
          </cell>
          <cell r="C93" t="str">
            <v>Factory</v>
          </cell>
          <cell r="D93" t="str">
            <v>Materials &amp; Supplies</v>
          </cell>
        </row>
        <row r="94">
          <cell r="B94" t="str">
            <v>6651</v>
          </cell>
          <cell r="C94" t="str">
            <v>Factory</v>
          </cell>
          <cell r="D94" t="str">
            <v>Microbiology Supplies</v>
          </cell>
        </row>
        <row r="95">
          <cell r="B95" t="str">
            <v>6652</v>
          </cell>
          <cell r="C95" t="str">
            <v>Factory</v>
          </cell>
          <cell r="D95" t="str">
            <v>Analytical Test Supplies</v>
          </cell>
        </row>
        <row r="96">
          <cell r="B96" t="str">
            <v>6653</v>
          </cell>
          <cell r="C96" t="str">
            <v>Factory</v>
          </cell>
          <cell r="D96" t="str">
            <v>Tooling Supplies</v>
          </cell>
        </row>
        <row r="97">
          <cell r="B97" t="str">
            <v>6655</v>
          </cell>
          <cell r="C97" t="str">
            <v>Factory</v>
          </cell>
          <cell r="D97" t="str">
            <v>Postage</v>
          </cell>
        </row>
        <row r="98">
          <cell r="B98" t="str">
            <v>6660</v>
          </cell>
          <cell r="C98" t="str">
            <v>Factory</v>
          </cell>
          <cell r="D98" t="str">
            <v>Packaging Supplies</v>
          </cell>
        </row>
        <row r="99">
          <cell r="B99" t="str">
            <v>6675</v>
          </cell>
          <cell r="C99" t="str">
            <v>Factory</v>
          </cell>
          <cell r="D99" t="str">
            <v>Hazardous Material &amp; Safety</v>
          </cell>
        </row>
        <row r="100">
          <cell r="B100" t="str">
            <v>6680</v>
          </cell>
          <cell r="C100" t="str">
            <v>studies and testing</v>
          </cell>
          <cell r="D100" t="str">
            <v>Testing &amp; Analyses</v>
          </cell>
        </row>
        <row r="101">
          <cell r="B101" t="str">
            <v>6681</v>
          </cell>
          <cell r="C101" t="str">
            <v>studies and testing</v>
          </cell>
          <cell r="D101" t="str">
            <v>Package Valid. Testing</v>
          </cell>
        </row>
        <row r="102">
          <cell r="B102" t="str">
            <v>6682</v>
          </cell>
          <cell r="C102" t="str">
            <v>studies and testing</v>
          </cell>
          <cell r="D102" t="str">
            <v>Product Stability Testing</v>
          </cell>
        </row>
        <row r="103">
          <cell r="B103" t="str">
            <v>6683</v>
          </cell>
          <cell r="C103" t="str">
            <v>studies and testing</v>
          </cell>
          <cell r="D103" t="str">
            <v>Testing-Microbiology</v>
          </cell>
        </row>
        <row r="104">
          <cell r="B104" t="str">
            <v>6684</v>
          </cell>
          <cell r="C104" t="str">
            <v>studies and testing</v>
          </cell>
          <cell r="D104" t="str">
            <v>Sterilization Validation</v>
          </cell>
        </row>
        <row r="105">
          <cell r="B105" t="str">
            <v>6688</v>
          </cell>
          <cell r="C105" t="str">
            <v>studies and testing</v>
          </cell>
          <cell r="D105" t="str">
            <v>Analytical Testing-Outsourced</v>
          </cell>
        </row>
        <row r="106">
          <cell r="B106" t="str">
            <v>6690</v>
          </cell>
          <cell r="C106" t="str">
            <v>office</v>
          </cell>
          <cell r="D106" t="str">
            <v>Grant Funding</v>
          </cell>
        </row>
        <row r="107">
          <cell r="B107" t="str">
            <v>6695</v>
          </cell>
          <cell r="C107" t="str">
            <v>studies and testing</v>
          </cell>
          <cell r="D107" t="str">
            <v>Pre-Clinical Studies</v>
          </cell>
        </row>
        <row r="108">
          <cell r="B108" t="str">
            <v>6696</v>
          </cell>
          <cell r="C108" t="str">
            <v>studies and testing</v>
          </cell>
          <cell r="D108" t="str">
            <v>Process Improvement</v>
          </cell>
        </row>
        <row r="109">
          <cell r="B109" t="str">
            <v>6697</v>
          </cell>
          <cell r="C109" t="str">
            <v>studies and testing</v>
          </cell>
          <cell r="D109" t="str">
            <v>Media Fill</v>
          </cell>
        </row>
        <row r="110">
          <cell r="B110" t="str">
            <v>6698</v>
          </cell>
          <cell r="C110" t="str">
            <v>studies and testing</v>
          </cell>
          <cell r="D110" t="str">
            <v>Prequalification - General</v>
          </cell>
        </row>
        <row r="111">
          <cell r="B111" t="str">
            <v>6710</v>
          </cell>
          <cell r="C111" t="str">
            <v>office</v>
          </cell>
          <cell r="D111" t="str">
            <v>Bank Service Fees</v>
          </cell>
        </row>
        <row r="112">
          <cell r="B112" t="str">
            <v>6711</v>
          </cell>
          <cell r="C112" t="str">
            <v>office</v>
          </cell>
          <cell r="D112" t="str">
            <v>Other Service Fees</v>
          </cell>
        </row>
        <row r="113">
          <cell r="B113" t="str">
            <v>6712</v>
          </cell>
          <cell r="C113" t="str">
            <v>office</v>
          </cell>
          <cell r="D113" t="str">
            <v>Other Service Fees-Investments</v>
          </cell>
        </row>
        <row r="114">
          <cell r="B114" t="str">
            <v>6713</v>
          </cell>
          <cell r="C114" t="str">
            <v>office</v>
          </cell>
          <cell r="D114" t="str">
            <v>ADP Fees</v>
          </cell>
        </row>
        <row r="115">
          <cell r="B115" t="str">
            <v>6714</v>
          </cell>
          <cell r="C115" t="str">
            <v>office</v>
          </cell>
          <cell r="D115" t="str">
            <v>Credit Card Fees</v>
          </cell>
        </row>
        <row r="116">
          <cell r="B116" t="str">
            <v>6715</v>
          </cell>
          <cell r="C116" t="str">
            <v>office</v>
          </cell>
          <cell r="D116" t="str">
            <v>Avalera Tax Fees</v>
          </cell>
        </row>
        <row r="117">
          <cell r="B117" t="str">
            <v>6716</v>
          </cell>
          <cell r="C117" t="str">
            <v>office</v>
          </cell>
          <cell r="D117" t="str">
            <v>Merrill Lynch Benefits Online</v>
          </cell>
        </row>
        <row r="118">
          <cell r="B118" t="str">
            <v>6720</v>
          </cell>
          <cell r="C118" t="str">
            <v>office</v>
          </cell>
          <cell r="D118" t="str">
            <v>Supplies-Computer</v>
          </cell>
        </row>
        <row r="119">
          <cell r="B119" t="str">
            <v>6721</v>
          </cell>
          <cell r="C119" t="str">
            <v>office</v>
          </cell>
          <cell r="D119" t="str">
            <v>Computer Supplies-Telephone</v>
          </cell>
        </row>
        <row r="120">
          <cell r="B120" t="str">
            <v>6725</v>
          </cell>
          <cell r="C120" t="str">
            <v>office</v>
          </cell>
          <cell r="D120" t="str">
            <v>Printer Consumables</v>
          </cell>
        </row>
        <row r="121">
          <cell r="B121" t="str">
            <v>6730</v>
          </cell>
          <cell r="C121" t="str">
            <v>office</v>
          </cell>
          <cell r="D121" t="str">
            <v>Dues &amp; Subscriptions</v>
          </cell>
        </row>
        <row r="122">
          <cell r="B122" t="str">
            <v>6735</v>
          </cell>
          <cell r="C122" t="str">
            <v>office</v>
          </cell>
          <cell r="D122" t="str">
            <v>Software Licenses</v>
          </cell>
        </row>
        <row r="123">
          <cell r="B123" t="str">
            <v>6736</v>
          </cell>
          <cell r="C123" t="str">
            <v>IT license fees</v>
          </cell>
          <cell r="D123" t="str">
            <v>IT Linceses-Applications</v>
          </cell>
        </row>
        <row r="124">
          <cell r="B124" t="str">
            <v>6740</v>
          </cell>
          <cell r="C124" t="str">
            <v>Insurance</v>
          </cell>
          <cell r="D124" t="str">
            <v>General Liability Insurance</v>
          </cell>
        </row>
        <row r="125">
          <cell r="B125" t="str">
            <v>6752</v>
          </cell>
          <cell r="C125" t="str">
            <v>office</v>
          </cell>
          <cell r="D125" t="str">
            <v>Computer Supplies-Printers</v>
          </cell>
        </row>
        <row r="126">
          <cell r="B126" t="str">
            <v>6760</v>
          </cell>
          <cell r="C126" t="str">
            <v>office</v>
          </cell>
          <cell r="D126" t="str">
            <v>Office Equipment-Expensed</v>
          </cell>
        </row>
        <row r="127">
          <cell r="B127" t="str">
            <v>6770</v>
          </cell>
          <cell r="C127" t="str">
            <v>office</v>
          </cell>
          <cell r="D127" t="str">
            <v>Office Equipment-Leased</v>
          </cell>
        </row>
        <row r="128">
          <cell r="B128" t="str">
            <v>6780</v>
          </cell>
          <cell r="C128" t="str">
            <v>office</v>
          </cell>
          <cell r="D128" t="str">
            <v>Office Equip-Maint &amp; Repair</v>
          </cell>
        </row>
        <row r="129">
          <cell r="B129" t="str">
            <v>6781</v>
          </cell>
          <cell r="C129" t="str">
            <v>office</v>
          </cell>
          <cell r="D129" t="str">
            <v>Equip Maintant &amp; Repair-Printers</v>
          </cell>
        </row>
        <row r="130">
          <cell r="B130" t="str">
            <v>6790</v>
          </cell>
          <cell r="C130" t="str">
            <v>office</v>
          </cell>
          <cell r="D130" t="str">
            <v>Sevice Contracts</v>
          </cell>
        </row>
        <row r="131">
          <cell r="B131" t="str">
            <v>6791</v>
          </cell>
          <cell r="C131" t="str">
            <v>office</v>
          </cell>
          <cell r="D131" t="str">
            <v>Service Providers-Software</v>
          </cell>
        </row>
        <row r="132">
          <cell r="B132" t="str">
            <v>6800</v>
          </cell>
          <cell r="C132" t="str">
            <v>office</v>
          </cell>
          <cell r="D132" t="str">
            <v>Office Supplies</v>
          </cell>
        </row>
        <row r="133">
          <cell r="B133" t="str">
            <v>6801</v>
          </cell>
          <cell r="C133" t="str">
            <v>office</v>
          </cell>
          <cell r="D133" t="str">
            <v>Off Site Storage</v>
          </cell>
        </row>
        <row r="134">
          <cell r="B134" t="str">
            <v>6805</v>
          </cell>
          <cell r="C134" t="str">
            <v>Compensation</v>
          </cell>
          <cell r="D134" t="str">
            <v>Home Office Allowance</v>
          </cell>
        </row>
        <row r="135">
          <cell r="B135" t="str">
            <v>6820</v>
          </cell>
          <cell r="C135" t="str">
            <v>office</v>
          </cell>
          <cell r="D135" t="str">
            <v>Postage</v>
          </cell>
        </row>
        <row r="136">
          <cell r="B136" t="str">
            <v>6830</v>
          </cell>
          <cell r="C136" t="str">
            <v>office</v>
          </cell>
          <cell r="D136" t="str">
            <v>Premium Postage</v>
          </cell>
        </row>
        <row r="137">
          <cell r="B137" t="str">
            <v>6840</v>
          </cell>
          <cell r="C137" t="str">
            <v>office</v>
          </cell>
          <cell r="D137" t="str">
            <v>Provision for Bad Debt</v>
          </cell>
        </row>
        <row r="138">
          <cell r="B138" t="str">
            <v>6850</v>
          </cell>
          <cell r="C138" t="str">
            <v>office</v>
          </cell>
          <cell r="D138" t="str">
            <v>Sales Tax Expense</v>
          </cell>
        </row>
        <row r="139">
          <cell r="B139" t="str">
            <v>6851</v>
          </cell>
          <cell r="C139" t="str">
            <v>office</v>
          </cell>
          <cell r="D139" t="str">
            <v>State Tax Payments</v>
          </cell>
        </row>
        <row r="140">
          <cell r="B140" t="str">
            <v>6853</v>
          </cell>
          <cell r="C140" t="str">
            <v>income tax expense</v>
          </cell>
          <cell r="D140" t="str">
            <v>Federal Income Tax Expense</v>
          </cell>
        </row>
        <row r="141">
          <cell r="B141" t="str">
            <v>6999</v>
          </cell>
          <cell r="C141" t="str">
            <v>office</v>
          </cell>
          <cell r="D141" t="str">
            <v>Other Miscellaneous</v>
          </cell>
        </row>
        <row r="142">
          <cell r="B142" t="str">
            <v>7010</v>
          </cell>
          <cell r="C142" t="str">
            <v>depreciation</v>
          </cell>
          <cell r="D142" t="str">
            <v>Depreciation Expense</v>
          </cell>
        </row>
        <row r="143">
          <cell r="B143" t="str">
            <v>7011</v>
          </cell>
          <cell r="C143" t="str">
            <v>depreciation</v>
          </cell>
          <cell r="D143" t="str">
            <v>Depreciation Expense - New</v>
          </cell>
        </row>
      </sheetData>
      <sheetData sheetId="3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rt"/>
      <sheetName val="Variable"/>
      <sheetName val="Fixed"/>
      <sheetName val="R&amp;D"/>
      <sheetName val="Marketing"/>
      <sheetName val="Selling"/>
      <sheetName val="G&amp;A"/>
      <sheetName val="Total"/>
      <sheetName val="By Dept"/>
      <sheetName val="PivotA"/>
      <sheetName val="List"/>
      <sheetName val="Sheet3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FM JE Template"/>
      <sheetName val="Nov2011 Fx Rates - Avg"/>
      <sheetName val="New APAC Adj"/>
      <sheetName val="Taiwan Transend sales in Dec 11"/>
      <sheetName val="Dec2011 Fx Rates - Avg"/>
      <sheetName val="FX"/>
      <sheetName val="Data 2013 Stryker C"/>
      <sheetName val="North America PL"/>
      <sheetName val="Risk Assessment Template"/>
      <sheetName val="Helios"/>
      <sheetName val="Apollo"/>
      <sheetName val="Instructions"/>
      <sheetName val="Data"/>
    </sheetNames>
    <sheetDataSet>
      <sheetData sheetId="0" refreshError="1">
        <row r="80">
          <cell r="D80">
            <v>1378</v>
          </cell>
        </row>
        <row r="81">
          <cell r="D81">
            <v>1379</v>
          </cell>
        </row>
        <row r="82">
          <cell r="D82">
            <v>1380</v>
          </cell>
        </row>
        <row r="83">
          <cell r="D83">
            <v>1381</v>
          </cell>
        </row>
        <row r="84">
          <cell r="D84">
            <v>1382</v>
          </cell>
        </row>
        <row r="85">
          <cell r="D85">
            <v>1383</v>
          </cell>
        </row>
        <row r="86">
          <cell r="D86">
            <v>1385</v>
          </cell>
        </row>
        <row r="87">
          <cell r="D87">
            <v>1400</v>
          </cell>
        </row>
        <row r="88">
          <cell r="D88">
            <v>1401</v>
          </cell>
        </row>
        <row r="89">
          <cell r="D89">
            <v>1402</v>
          </cell>
        </row>
        <row r="90">
          <cell r="D90">
            <v>1403</v>
          </cell>
        </row>
        <row r="91">
          <cell r="D91">
            <v>1404</v>
          </cell>
        </row>
        <row r="92">
          <cell r="D92">
            <v>1405</v>
          </cell>
        </row>
        <row r="93">
          <cell r="D93">
            <v>1406</v>
          </cell>
        </row>
        <row r="94">
          <cell r="D94">
            <v>1407</v>
          </cell>
        </row>
        <row r="95">
          <cell r="D95">
            <v>1408</v>
          </cell>
        </row>
        <row r="96">
          <cell r="D96">
            <v>1409</v>
          </cell>
        </row>
        <row r="97">
          <cell r="D97">
            <v>1410</v>
          </cell>
        </row>
        <row r="98">
          <cell r="D98">
            <v>1411</v>
          </cell>
        </row>
        <row r="99">
          <cell r="D99">
            <v>1412</v>
          </cell>
        </row>
        <row r="100">
          <cell r="D100">
            <v>1413</v>
          </cell>
        </row>
        <row r="101">
          <cell r="D101">
            <v>1414</v>
          </cell>
        </row>
        <row r="102">
          <cell r="D102">
            <v>1415</v>
          </cell>
        </row>
        <row r="103">
          <cell r="D103">
            <v>1416</v>
          </cell>
        </row>
        <row r="104">
          <cell r="D104">
            <v>1417</v>
          </cell>
        </row>
        <row r="105">
          <cell r="D105">
            <v>1418</v>
          </cell>
        </row>
        <row r="106">
          <cell r="D106">
            <v>1419</v>
          </cell>
        </row>
        <row r="107">
          <cell r="D107">
            <v>1420</v>
          </cell>
        </row>
        <row r="108">
          <cell r="D108">
            <v>1421</v>
          </cell>
        </row>
        <row r="109">
          <cell r="D109">
            <v>1422</v>
          </cell>
        </row>
        <row r="110">
          <cell r="D110">
            <v>1423</v>
          </cell>
        </row>
        <row r="111">
          <cell r="D111">
            <v>1424</v>
          </cell>
        </row>
        <row r="112">
          <cell r="D112">
            <v>1425</v>
          </cell>
        </row>
        <row r="113">
          <cell r="D113">
            <v>1426</v>
          </cell>
        </row>
        <row r="114">
          <cell r="D114">
            <v>1427</v>
          </cell>
        </row>
        <row r="115">
          <cell r="D115">
            <v>1428</v>
          </cell>
        </row>
        <row r="116">
          <cell r="D116">
            <v>1429</v>
          </cell>
        </row>
        <row r="117">
          <cell r="D117">
            <v>1430</v>
          </cell>
        </row>
        <row r="118">
          <cell r="D118">
            <v>1431</v>
          </cell>
        </row>
        <row r="119">
          <cell r="D119">
            <v>1432</v>
          </cell>
        </row>
        <row r="120">
          <cell r="D120">
            <v>1433</v>
          </cell>
        </row>
        <row r="121">
          <cell r="D121">
            <v>1434</v>
          </cell>
        </row>
        <row r="122">
          <cell r="D122">
            <v>1435</v>
          </cell>
        </row>
        <row r="123">
          <cell r="D123">
            <v>1436</v>
          </cell>
        </row>
        <row r="124">
          <cell r="D124">
            <v>1437</v>
          </cell>
        </row>
        <row r="125">
          <cell r="D125">
            <v>1438</v>
          </cell>
        </row>
        <row r="126">
          <cell r="D126">
            <v>1441</v>
          </cell>
        </row>
        <row r="127">
          <cell r="D127">
            <v>1442</v>
          </cell>
        </row>
        <row r="128">
          <cell r="D128">
            <v>1443</v>
          </cell>
        </row>
        <row r="129">
          <cell r="D129">
            <v>1444</v>
          </cell>
        </row>
        <row r="130">
          <cell r="D130">
            <v>1445</v>
          </cell>
        </row>
        <row r="131">
          <cell r="D131">
            <v>1446</v>
          </cell>
        </row>
        <row r="132">
          <cell r="D132">
            <v>1447</v>
          </cell>
        </row>
        <row r="133">
          <cell r="D133">
            <v>1448</v>
          </cell>
        </row>
        <row r="134">
          <cell r="D134">
            <v>1449</v>
          </cell>
        </row>
        <row r="135">
          <cell r="D135">
            <v>1450</v>
          </cell>
        </row>
        <row r="136">
          <cell r="D136">
            <v>1451</v>
          </cell>
        </row>
        <row r="137">
          <cell r="D137">
            <v>1452</v>
          </cell>
        </row>
        <row r="138">
          <cell r="D138">
            <v>1453</v>
          </cell>
        </row>
        <row r="139">
          <cell r="D139">
            <v>1454</v>
          </cell>
        </row>
        <row r="140">
          <cell r="D140">
            <v>1455</v>
          </cell>
        </row>
        <row r="141">
          <cell r="D141">
            <v>1456</v>
          </cell>
        </row>
        <row r="142">
          <cell r="D142">
            <v>1457</v>
          </cell>
        </row>
        <row r="143">
          <cell r="D143">
            <v>1458</v>
          </cell>
        </row>
        <row r="144">
          <cell r="D144">
            <v>1459</v>
          </cell>
        </row>
        <row r="145">
          <cell r="D145">
            <v>1460</v>
          </cell>
        </row>
        <row r="146">
          <cell r="D146">
            <v>1461</v>
          </cell>
        </row>
        <row r="147">
          <cell r="D147">
            <v>1462</v>
          </cell>
        </row>
        <row r="148">
          <cell r="D148">
            <v>1463</v>
          </cell>
        </row>
        <row r="149">
          <cell r="D149">
            <v>1464</v>
          </cell>
        </row>
        <row r="150">
          <cell r="D150">
            <v>1465</v>
          </cell>
        </row>
        <row r="151">
          <cell r="D151">
            <v>1466</v>
          </cell>
        </row>
        <row r="152">
          <cell r="D152">
            <v>1467</v>
          </cell>
        </row>
        <row r="153">
          <cell r="D153">
            <v>1468</v>
          </cell>
        </row>
        <row r="154">
          <cell r="D154">
            <v>1469</v>
          </cell>
        </row>
        <row r="155">
          <cell r="D155">
            <v>1470</v>
          </cell>
        </row>
        <row r="156">
          <cell r="D156">
            <v>1471</v>
          </cell>
        </row>
        <row r="157">
          <cell r="D157">
            <v>1472</v>
          </cell>
        </row>
        <row r="158">
          <cell r="D158">
            <v>1473</v>
          </cell>
        </row>
        <row r="159">
          <cell r="D159">
            <v>1474</v>
          </cell>
        </row>
        <row r="160">
          <cell r="D160">
            <v>1475</v>
          </cell>
        </row>
        <row r="161">
          <cell r="D161">
            <v>1476</v>
          </cell>
        </row>
        <row r="162">
          <cell r="D162">
            <v>1479</v>
          </cell>
        </row>
        <row r="163">
          <cell r="D163">
            <v>1924</v>
          </cell>
        </row>
        <row r="164">
          <cell r="D164">
            <v>1925</v>
          </cell>
        </row>
        <row r="165">
          <cell r="D165">
            <v>1925</v>
          </cell>
        </row>
        <row r="166">
          <cell r="D166">
            <v>1926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Total Mkt - Refresh Page"/>
      <sheetName val="Mkt Stat"/>
      <sheetName val="Mkt Adj"/>
      <sheetName val="Total R&amp;D - Refresh Page"/>
      <sheetName val="G&amp;A"/>
      <sheetName val="G&amp;A HFM Variance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Z2" t="str">
            <v>10Budget</v>
          </cell>
          <cell r="AB2" t="str">
            <v>Jan</v>
          </cell>
          <cell r="AG2" t="str">
            <v>M.PER</v>
          </cell>
        </row>
        <row r="3">
          <cell r="AB3" t="str">
            <v>Feb</v>
          </cell>
          <cell r="AG3" t="str">
            <v>M.QTD</v>
          </cell>
        </row>
        <row r="4">
          <cell r="AB4" t="str">
            <v>Mar</v>
          </cell>
          <cell r="AG4" t="str">
            <v>M.YTD</v>
          </cell>
        </row>
        <row r="5">
          <cell r="AB5" t="str">
            <v>Apr</v>
          </cell>
        </row>
        <row r="6">
          <cell r="AB6" t="str">
            <v>May</v>
          </cell>
        </row>
        <row r="7">
          <cell r="AB7" t="str">
            <v>Jun</v>
          </cell>
        </row>
        <row r="8">
          <cell r="AB8" t="str">
            <v>Jly</v>
          </cell>
        </row>
        <row r="9">
          <cell r="AB9" t="str">
            <v>Aug</v>
          </cell>
        </row>
        <row r="10">
          <cell r="AB10" t="str">
            <v>Sep</v>
          </cell>
        </row>
        <row r="11">
          <cell r="AB11" t="str">
            <v>Oct</v>
          </cell>
        </row>
        <row r="12">
          <cell r="AB12" t="str">
            <v>Nov</v>
          </cell>
        </row>
        <row r="13">
          <cell r="AB13" t="str">
            <v>Dec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LOVs"/>
      <sheetName val="Local LOVs"/>
      <sheetName val="Info"/>
      <sheetName val="Locations"/>
      <sheetName val="Organizations"/>
      <sheetName val="Org_Headcount EIT"/>
      <sheetName val="Grades"/>
      <sheetName val="Grade Rates"/>
      <sheetName val="Jobs"/>
      <sheetName val="Person"/>
      <sheetName val="Address"/>
      <sheetName val="Phone"/>
      <sheetName val="Contact"/>
      <sheetName val="End Employment"/>
      <sheetName val="Schools and Colleges Master"/>
      <sheetName val="Schools and Colleges Person"/>
      <sheetName val="Qualifications"/>
      <sheetName val="Absence"/>
      <sheetName val="Addl Per Info EIT"/>
      <sheetName val="Code of Conduct EIT"/>
      <sheetName val="Company Car EIT"/>
      <sheetName val="Company Property EIT"/>
      <sheetName val="Division Info EIT"/>
      <sheetName val="Housing Info EIT"/>
      <sheetName val="Work Permit Info EIT"/>
      <sheetName val="Assignment"/>
      <sheetName val="Salary"/>
      <sheetName val="Element Entries"/>
      <sheetName val="Performance Ratings"/>
      <sheetName val="Personal Payment Method"/>
      <sheetName val="Bonus EIT"/>
      <sheetName val="Disciplinary Actions EIT"/>
      <sheetName val="Special Assignment EIT"/>
      <sheetName val="Headcount EIT"/>
      <sheetName val="Contract EIT"/>
      <sheetName val="Other Bonus EIT"/>
      <sheetName val="Costing"/>
      <sheetName val="CWK_Person"/>
      <sheetName val="CWK_Address"/>
      <sheetName val="CWK_Placement"/>
      <sheetName val="CWK_Headcount EIT"/>
      <sheetName val="CWK_End Placement"/>
      <sheetName val="Export_Data_Dollars"/>
      <sheetName val="Local_LOVs"/>
      <sheetName val="Org_Headcount_EIT"/>
      <sheetName val="Grade_Rates"/>
      <sheetName val="End_Employment"/>
      <sheetName val="Schools_and_Colleges_Master"/>
      <sheetName val="Schools_and_Colleges_Person"/>
      <sheetName val="Addl_Per_Info_EIT"/>
      <sheetName val="Code_of_Conduct_EIT"/>
      <sheetName val="Company_Car_EIT"/>
      <sheetName val="Company_Property_EIT"/>
      <sheetName val="Division_Info_EIT"/>
      <sheetName val="Housing_Info_EIT"/>
      <sheetName val="Work_Permit_Info_EIT"/>
      <sheetName val="Element_Entries"/>
      <sheetName val="Performance_Ratings"/>
      <sheetName val="Personal_Payment_Method"/>
      <sheetName val="Bonus_EIT"/>
      <sheetName val="Disciplinary_Actions_EIT"/>
      <sheetName val="Special_Assignment_EIT"/>
      <sheetName val="Headcount_EIT"/>
      <sheetName val="Contract_EIT"/>
      <sheetName val="Other_Bonus_EIT"/>
      <sheetName val="CWK_Headcount_EIT"/>
      <sheetName val="CWK_End_Placement"/>
    </sheetNames>
    <sheetDataSet>
      <sheetData sheetId="0"/>
      <sheetData sheetId="1" refreshError="1">
        <row r="3">
          <cell r="C3" t="str">
            <v>Group</v>
          </cell>
          <cell r="E3" t="str">
            <v>Other</v>
          </cell>
        </row>
        <row r="4">
          <cell r="C4" t="str">
            <v>Division</v>
          </cell>
          <cell r="E4" t="str">
            <v>Variable Manufacturing</v>
          </cell>
        </row>
        <row r="5">
          <cell r="C5" t="str">
            <v>Business Unit</v>
          </cell>
          <cell r="E5" t="str">
            <v>Fixed Manufacturing</v>
          </cell>
        </row>
        <row r="6">
          <cell r="C6" t="str">
            <v>Sub Business Unit</v>
          </cell>
          <cell r="E6" t="str">
            <v>R&amp;D</v>
          </cell>
        </row>
        <row r="7">
          <cell r="C7" t="str">
            <v>Department</v>
          </cell>
          <cell r="E7" t="str">
            <v>Marketing</v>
          </cell>
        </row>
        <row r="8">
          <cell r="E8" t="str">
            <v>Selling</v>
          </cell>
        </row>
        <row r="9">
          <cell r="E9" t="str">
            <v>G&amp;A</v>
          </cell>
        </row>
      </sheetData>
      <sheetData sheetId="2"/>
      <sheetData sheetId="3"/>
      <sheetData sheetId="4" refreshError="1">
        <row r="3">
          <cell r="B3" t="str">
            <v>UAZ CA Fremont</v>
          </cell>
        </row>
        <row r="4">
          <cell r="B4" t="str">
            <v>UAZ UT West Valley</v>
          </cell>
        </row>
        <row r="5">
          <cell r="B5" t="str">
            <v>UAZ MA Marlborough</v>
          </cell>
        </row>
        <row r="6">
          <cell r="B6" t="str">
            <v>UAZ CA San Jose</v>
          </cell>
        </row>
        <row r="7">
          <cell r="B7" t="str">
            <v>UAZ MA Natick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V &amp; Inputs"/>
      <sheetName val="DIV(including TOM DONT USE)"/>
      <sheetName val="Div Total"/>
      <sheetName val="Div Total (1926 at YTD budget)"/>
      <sheetName val="Mgmt Summary"/>
      <sheetName val="Variance Q3 &amp; Q4"/>
      <sheetName val="Sheet1"/>
      <sheetName val="Variance FY"/>
      <sheetName val="INTL"/>
      <sheetName val="NA"/>
      <sheetName val="US &amp; SNONV"/>
      <sheetName val="DIV"/>
      <sheetName val="US"/>
      <sheetName val="SNONV"/>
      <sheetName val="JAPAN"/>
      <sheetName val="TOM CANADA"/>
      <sheetName val="CANADA"/>
      <sheetName val="TOM EUROPE"/>
      <sheetName val="ELC"/>
      <sheetName val="EEMEA"/>
      <sheetName val="APAC(Without GC)"/>
      <sheetName val="GR CHINA"/>
      <sheetName val="LATAM"/>
      <sheetName val="Surpass"/>
      <sheetName val="1926"/>
      <sheetName val="HFM Retrieve&gt;&gt;&gt;&gt;&gt;"/>
      <sheetName val="PIIIA Retrieve Apollo"/>
      <sheetName val="PIIA Apollo"/>
      <sheetName val="Budget March"/>
      <sheetName val="Apollo Hierachy"/>
      <sheetName val="New Hirachy"/>
      <sheetName val="Account"/>
      <sheetName val="MSNT Div - Flash. v Prior Yr"/>
      <sheetName val="Apollo Cost Center"/>
      <sheetName val="Actual Retrieve from Apollo"/>
      <sheetName val="FX Webforms"/>
    </sheetNames>
    <sheetDataSet>
      <sheetData sheetId="0">
        <row r="2">
          <cell r="L2" t="str">
            <v>MSNT_GRP.NVS</v>
          </cell>
          <cell r="O2" t="str">
            <v>Actual</v>
          </cell>
          <cell r="Q2" t="str">
            <v>JAN</v>
          </cell>
          <cell r="S2">
            <v>2013</v>
          </cell>
          <cell r="U2" t="str">
            <v>Periodic</v>
          </cell>
          <cell r="W2" t="str">
            <v>Budrate</v>
          </cell>
        </row>
        <row r="3">
          <cell r="L3" t="str">
            <v>NVS.NV_Base</v>
          </cell>
          <cell r="O3" t="str">
            <v>Budget</v>
          </cell>
          <cell r="Q3" t="str">
            <v>FEB</v>
          </cell>
          <cell r="S3">
            <v>2014</v>
          </cell>
          <cell r="U3" t="str">
            <v>QTD</v>
          </cell>
          <cell r="W3" t="str">
            <v>Varrate</v>
          </cell>
        </row>
        <row r="4">
          <cell r="L4" t="str">
            <v>NV_Base.E_1926</v>
          </cell>
          <cell r="O4" t="str">
            <v>Flash</v>
          </cell>
          <cell r="Q4" t="str">
            <v>MAR</v>
          </cell>
          <cell r="S4">
            <v>2015</v>
          </cell>
          <cell r="U4" t="str">
            <v>YTD</v>
          </cell>
          <cell r="W4" t="str">
            <v>ScenarioRate</v>
          </cell>
        </row>
        <row r="5">
          <cell r="L5" t="str">
            <v>NV_Base.US_NV</v>
          </cell>
          <cell r="O5" t="str">
            <v>PIb</v>
          </cell>
          <cell r="Q5" t="str">
            <v>APR</v>
          </cell>
          <cell r="S5">
            <v>2016</v>
          </cell>
        </row>
        <row r="6">
          <cell r="L6" t="str">
            <v>US_NV.E_1380</v>
          </cell>
          <cell r="O6" t="str">
            <v>PIc</v>
          </cell>
          <cell r="Q6" t="str">
            <v>MAY</v>
          </cell>
          <cell r="S6">
            <v>2017</v>
          </cell>
        </row>
        <row r="7">
          <cell r="L7" t="str">
            <v>US_NV.E_1383</v>
          </cell>
          <cell r="O7" t="str">
            <v>PIIa</v>
          </cell>
          <cell r="Q7" t="str">
            <v>JUN</v>
          </cell>
          <cell r="S7">
            <v>2018</v>
          </cell>
        </row>
        <row r="8">
          <cell r="L8" t="str">
            <v>US_NV.E_1437</v>
          </cell>
          <cell r="O8" t="str">
            <v>PIIb</v>
          </cell>
          <cell r="Q8" t="str">
            <v>JUL</v>
          </cell>
          <cell r="S8">
            <v>2019</v>
          </cell>
        </row>
        <row r="9">
          <cell r="L9" t="str">
            <v>US_NV.E_1400</v>
          </cell>
          <cell r="O9" t="str">
            <v>PIIc</v>
          </cell>
          <cell r="Q9" t="str">
            <v>AUG</v>
          </cell>
          <cell r="S9">
            <v>2020</v>
          </cell>
        </row>
        <row r="10">
          <cell r="L10" t="str">
            <v>US_NV.NV_Concentric</v>
          </cell>
          <cell r="O10" t="str">
            <v>PIIIa</v>
          </cell>
          <cell r="Q10" t="str">
            <v>SEP</v>
          </cell>
          <cell r="S10">
            <v>2021</v>
          </cell>
        </row>
        <row r="11">
          <cell r="L11" t="str">
            <v>NV_Concentric.E_1488</v>
          </cell>
          <cell r="O11" t="str">
            <v>PIIIb</v>
          </cell>
          <cell r="Q11" t="str">
            <v>OCT</v>
          </cell>
          <cell r="S11">
            <v>2022</v>
          </cell>
        </row>
        <row r="12">
          <cell r="L12" t="str">
            <v>NV_Concentric.E_1489</v>
          </cell>
          <cell r="O12" t="str">
            <v>PIIIc</v>
          </cell>
          <cell r="Q12" t="str">
            <v>NOV</v>
          </cell>
          <cell r="S12">
            <v>2023</v>
          </cell>
        </row>
        <row r="13">
          <cell r="L13" t="str">
            <v>NV_Concentric.E_1490</v>
          </cell>
          <cell r="O13" t="str">
            <v>PIIc</v>
          </cell>
          <cell r="Q13" t="str">
            <v>AUG</v>
          </cell>
          <cell r="S13">
            <v>2020</v>
          </cell>
        </row>
        <row r="14">
          <cell r="L14" t="str">
            <v>NV_Base.OUS_NV</v>
          </cell>
          <cell r="O14" t="str">
            <v>PIVa</v>
          </cell>
          <cell r="Q14" t="str">
            <v>DEC</v>
          </cell>
          <cell r="S14">
            <v>2024</v>
          </cell>
        </row>
        <row r="15">
          <cell r="L15" t="str">
            <v>OUS_NV.ELCNV</v>
          </cell>
          <cell r="O15" t="str">
            <v>PIVb</v>
          </cell>
        </row>
        <row r="16">
          <cell r="L16" t="str">
            <v>ELCNV.E_1438</v>
          </cell>
          <cell r="O16" t="str">
            <v>PIVc</v>
          </cell>
        </row>
        <row r="17">
          <cell r="L17" t="str">
            <v>ELCNV.E_1486</v>
          </cell>
          <cell r="O17" t="str">
            <v>PIVaRestate</v>
          </cell>
        </row>
        <row r="18">
          <cell r="L18" t="str">
            <v>OUS_NV.SNVONV</v>
          </cell>
        </row>
        <row r="19">
          <cell r="L19" t="str">
            <v>SNVONV.E_1385</v>
          </cell>
        </row>
        <row r="20">
          <cell r="L20" t="str">
            <v>SNVONV.E_1485</v>
          </cell>
        </row>
        <row r="21">
          <cell r="L21" t="str">
            <v>OUS_NV.JPN_NV</v>
          </cell>
        </row>
        <row r="22">
          <cell r="L22" t="str">
            <v>JPN_NV.E_1379</v>
          </cell>
        </row>
        <row r="23">
          <cell r="L23" t="str">
            <v>JPN_NV.E_1479</v>
          </cell>
        </row>
        <row r="24">
          <cell r="L24" t="str">
            <v>OUS_NV.CAN_NV</v>
          </cell>
        </row>
        <row r="25">
          <cell r="L25" t="str">
            <v>CAN_NV.E_1401</v>
          </cell>
        </row>
        <row r="26">
          <cell r="L26" t="str">
            <v>CAN_NV.E_1441</v>
          </cell>
        </row>
        <row r="27">
          <cell r="L27" t="str">
            <v>OUS_NV.EMEA_NV</v>
          </cell>
        </row>
        <row r="28">
          <cell r="L28" t="str">
            <v>EMEA_NV.E_1924</v>
          </cell>
        </row>
        <row r="29">
          <cell r="L29" t="str">
            <v>EMEA_NV.EUROPE_NV</v>
          </cell>
        </row>
        <row r="30">
          <cell r="L30" t="str">
            <v>EUROPE_NV.E_1445</v>
          </cell>
        </row>
        <row r="31">
          <cell r="L31" t="str">
            <v>EUROPE_NV.Germany_NV</v>
          </cell>
        </row>
        <row r="32">
          <cell r="L32" t="str">
            <v>Germany_NV.GSA_NV</v>
          </cell>
        </row>
        <row r="33">
          <cell r="L33" t="str">
            <v>GSA_NV.E_1442</v>
          </cell>
        </row>
        <row r="34">
          <cell r="L34" t="str">
            <v>GSA_NV.E_1448</v>
          </cell>
        </row>
        <row r="35">
          <cell r="L35" t="str">
            <v>GSA_NV.E_1459</v>
          </cell>
        </row>
        <row r="36">
          <cell r="L36" t="str">
            <v>Germany_NV.E_1455</v>
          </cell>
        </row>
        <row r="37">
          <cell r="L37" t="str">
            <v>EUROPE_NV.E_1452</v>
          </cell>
        </row>
        <row r="38">
          <cell r="L38" t="str">
            <v>EUROPE_NV.E_1447</v>
          </cell>
        </row>
        <row r="39">
          <cell r="L39" t="str">
            <v>EUROPE_NV.Iberica_NV</v>
          </cell>
        </row>
        <row r="40">
          <cell r="L40" t="str">
            <v>Iberica_NV.E_1456</v>
          </cell>
        </row>
        <row r="41">
          <cell r="L41" t="str">
            <v>Iberica_NV.E_1457</v>
          </cell>
        </row>
        <row r="42">
          <cell r="L42" t="str">
            <v>EUROPE_NV.E_1440</v>
          </cell>
        </row>
        <row r="43">
          <cell r="L43" t="str">
            <v>EUROPE_NV.E_1760</v>
          </cell>
        </row>
        <row r="44">
          <cell r="L44" t="str">
            <v>EUROPE_NV.Benenord_NV</v>
          </cell>
        </row>
        <row r="45">
          <cell r="L45" t="str">
            <v>Benenord_NV.Benelux_NV</v>
          </cell>
        </row>
        <row r="46">
          <cell r="L46" t="str">
            <v>Benelux_NV.E_1443</v>
          </cell>
        </row>
        <row r="47">
          <cell r="L47" t="str">
            <v>Benelux_NV.E_1453</v>
          </cell>
        </row>
        <row r="48">
          <cell r="L48" t="str">
            <v>Benenord_NV.Nordic_NV</v>
          </cell>
        </row>
        <row r="49">
          <cell r="L49" t="str">
            <v>Nordic_NV.E_1444</v>
          </cell>
        </row>
        <row r="50">
          <cell r="L50" t="str">
            <v>Nordic_NV.E_1446</v>
          </cell>
        </row>
        <row r="51">
          <cell r="L51" t="str">
            <v>Nordic_NV.E_1454</v>
          </cell>
        </row>
        <row r="52">
          <cell r="L52" t="str">
            <v>Nordic_NV.E_1458</v>
          </cell>
        </row>
        <row r="53">
          <cell r="L53" t="str">
            <v>EMEA_NV.EUROPE_NVBSC</v>
          </cell>
        </row>
        <row r="54">
          <cell r="L54" t="str">
            <v>EUROPE_NVBSC.E_1402</v>
          </cell>
        </row>
        <row r="55">
          <cell r="L55" t="str">
            <v>EUROPE_NVBSC.E_1403</v>
          </cell>
        </row>
        <row r="56">
          <cell r="L56" t="str">
            <v>EUROPE_NVBSC.E_1404</v>
          </cell>
        </row>
        <row r="57">
          <cell r="L57" t="str">
            <v>EUROPE_NVBSC.E_1405</v>
          </cell>
        </row>
        <row r="58">
          <cell r="L58" t="str">
            <v>EUROPE_NVBSC.E_1406</v>
          </cell>
        </row>
        <row r="59">
          <cell r="L59" t="str">
            <v>EUROPE_NVBSC.E_1407</v>
          </cell>
        </row>
        <row r="60">
          <cell r="L60" t="str">
            <v>EUROPE_NVBSC.E_1408</v>
          </cell>
        </row>
        <row r="61">
          <cell r="L61" t="str">
            <v>EUROPE_NVBSC.E_1412</v>
          </cell>
        </row>
        <row r="62">
          <cell r="L62" t="str">
            <v>EUROPE_NVBSC.E_1413</v>
          </cell>
        </row>
        <row r="63">
          <cell r="L63" t="str">
            <v>EUROPE_NVBSC.E_1414</v>
          </cell>
        </row>
        <row r="64">
          <cell r="L64" t="str">
            <v>EUROPE_NVBSC.E_1415</v>
          </cell>
        </row>
        <row r="65">
          <cell r="L65" t="str">
            <v>EUROPE_NVBSC.E_1416</v>
          </cell>
        </row>
        <row r="66">
          <cell r="L66" t="str">
            <v>EUROPE_NVBSC.E_1417</v>
          </cell>
        </row>
        <row r="67">
          <cell r="L67" t="str">
            <v>EUROPE_NVBSC.E_1418</v>
          </cell>
        </row>
        <row r="68">
          <cell r="L68" t="str">
            <v>EUROPE_NVBSC.E_1419</v>
          </cell>
        </row>
        <row r="69">
          <cell r="L69" t="str">
            <v>EMEA_NV.EMA_NV</v>
          </cell>
        </row>
        <row r="70">
          <cell r="L70" t="str">
            <v>EMA_NV.GreeceNV</v>
          </cell>
        </row>
        <row r="71">
          <cell r="L71" t="str">
            <v>GreeceNV.E_1409</v>
          </cell>
        </row>
        <row r="72">
          <cell r="L72" t="str">
            <v>GreeceNV.E_1449</v>
          </cell>
        </row>
        <row r="73">
          <cell r="L73" t="str">
            <v>EMA_NV.CzechNV</v>
          </cell>
        </row>
        <row r="74">
          <cell r="L74" t="str">
            <v>CzechNV.E_1410</v>
          </cell>
        </row>
        <row r="75">
          <cell r="L75" t="str">
            <v>CzechNV.E_1450</v>
          </cell>
        </row>
        <row r="76">
          <cell r="L76" t="str">
            <v>EMA_NV.HungaryNV</v>
          </cell>
        </row>
        <row r="77">
          <cell r="L77" t="str">
            <v>HungaryNV.E_1411</v>
          </cell>
        </row>
        <row r="78">
          <cell r="L78" t="str">
            <v>HungaryNV.E_1451</v>
          </cell>
        </row>
        <row r="79">
          <cell r="L79" t="str">
            <v>EMA_NV.SoAfricaNV</v>
          </cell>
        </row>
        <row r="80">
          <cell r="L80" t="str">
            <v>SoAfricaNV.E_1422</v>
          </cell>
        </row>
        <row r="81">
          <cell r="L81" t="str">
            <v>SoAfricaNV.E_1462</v>
          </cell>
        </row>
        <row r="82">
          <cell r="L82" t="str">
            <v>EMA_NV.TurkeyNV</v>
          </cell>
        </row>
        <row r="83">
          <cell r="L83" t="str">
            <v>TurkeyNV.E_1420</v>
          </cell>
        </row>
        <row r="84">
          <cell r="L84" t="str">
            <v>TurkeyNV.E_1460</v>
          </cell>
        </row>
        <row r="85">
          <cell r="L85" t="str">
            <v>EMA_NV.RussiaNV</v>
          </cell>
        </row>
        <row r="86">
          <cell r="L86" t="str">
            <v>RussiaNV.E_1494</v>
          </cell>
        </row>
        <row r="87">
          <cell r="L87" t="str">
            <v>RussiaNV.E_1549</v>
          </cell>
        </row>
        <row r="88">
          <cell r="L88" t="str">
            <v>RussiaNV.E_1565</v>
          </cell>
        </row>
        <row r="89">
          <cell r="L89" t="str">
            <v>EMA_NV.DubaiNV</v>
          </cell>
        </row>
        <row r="90">
          <cell r="L90" t="str">
            <v>DubaiNV.E_1637</v>
          </cell>
        </row>
        <row r="91">
          <cell r="L91" t="str">
            <v>DubaiNV.E_1553</v>
          </cell>
        </row>
        <row r="92">
          <cell r="L92" t="str">
            <v>EMA_NV.E_1492</v>
          </cell>
        </row>
        <row r="93">
          <cell r="L93" t="str">
            <v>OUS_NV.PAC_NV</v>
          </cell>
        </row>
        <row r="94">
          <cell r="L94" t="str">
            <v>PAC_NV.APAC_NV</v>
          </cell>
        </row>
        <row r="95">
          <cell r="L95" t="str">
            <v>APAC_NV.IndiaNV</v>
          </cell>
        </row>
        <row r="96">
          <cell r="L96" t="str">
            <v>IndiaNV.E_1421</v>
          </cell>
        </row>
        <row r="97">
          <cell r="L97" t="str">
            <v>IndiaNV.E_1461</v>
          </cell>
        </row>
        <row r="98">
          <cell r="L98" t="str">
            <v>APAC_NV.NZealandNV</v>
          </cell>
        </row>
        <row r="99">
          <cell r="L99" t="str">
            <v>NZealandNV.E_1423</v>
          </cell>
        </row>
        <row r="100">
          <cell r="L100" t="str">
            <v>NZealandNV.E_1463</v>
          </cell>
        </row>
        <row r="101">
          <cell r="L101" t="str">
            <v>APAC_NV.AustraliaNV</v>
          </cell>
        </row>
        <row r="102">
          <cell r="L102" t="str">
            <v>AustraliaNV.E_1424</v>
          </cell>
        </row>
        <row r="103">
          <cell r="L103" t="str">
            <v>AustraliaNV.E_1464</v>
          </cell>
        </row>
        <row r="104">
          <cell r="L104" t="str">
            <v>APAC_NV.KoreaNV</v>
          </cell>
        </row>
        <row r="105">
          <cell r="L105" t="str">
            <v>KoreaNV.E_1427</v>
          </cell>
        </row>
        <row r="106">
          <cell r="L106" t="str">
            <v>KoreaNV.E_1467</v>
          </cell>
        </row>
        <row r="107">
          <cell r="L107" t="str">
            <v>APAC_NV.MalaysiaNV</v>
          </cell>
        </row>
        <row r="108">
          <cell r="L108" t="str">
            <v>MalaysiaNV.E_1428</v>
          </cell>
        </row>
        <row r="109">
          <cell r="L109" t="str">
            <v>MalaysiaNV.E_1468</v>
          </cell>
        </row>
        <row r="110">
          <cell r="L110" t="str">
            <v>APAC_NV.ThailandNV</v>
          </cell>
        </row>
        <row r="111">
          <cell r="L111" t="str">
            <v>ThailandNV.E_1430</v>
          </cell>
        </row>
        <row r="112">
          <cell r="L112" t="str">
            <v>ThailandNV.E_1470</v>
          </cell>
        </row>
        <row r="113">
          <cell r="L113" t="str">
            <v>APAC_NV.SingaporeNV</v>
          </cell>
        </row>
        <row r="114">
          <cell r="L114" t="str">
            <v>SingaporeNV.E_1431</v>
          </cell>
        </row>
        <row r="115">
          <cell r="L115" t="str">
            <v>SingaporeNV.E_1471</v>
          </cell>
        </row>
        <row r="116">
          <cell r="L116" t="str">
            <v>APAC_NV.E_1477</v>
          </cell>
        </row>
        <row r="117">
          <cell r="L117" t="str">
            <v>PAC_NV.GR_China_NV</v>
          </cell>
        </row>
        <row r="118">
          <cell r="L118" t="str">
            <v>GR_China_NV.HKNV</v>
          </cell>
        </row>
        <row r="119">
          <cell r="L119" t="str">
            <v>HKNV.E_1465</v>
          </cell>
        </row>
        <row r="120">
          <cell r="L120" t="str">
            <v>HKNV.E_1425</v>
          </cell>
        </row>
        <row r="121">
          <cell r="L121" t="str">
            <v>HKNV.E_1439</v>
          </cell>
        </row>
        <row r="122">
          <cell r="L122" t="str">
            <v>GR_China_NV.ChinaNV</v>
          </cell>
        </row>
        <row r="123">
          <cell r="L123" t="str">
            <v>ChinaNV.E_1426</v>
          </cell>
        </row>
        <row r="124">
          <cell r="L124" t="str">
            <v>ChinaNV.E_1466</v>
          </cell>
        </row>
        <row r="125">
          <cell r="L125" t="str">
            <v>GR_China_NV.TaiwanNV</v>
          </cell>
        </row>
        <row r="126">
          <cell r="L126" t="str">
            <v>TaiwanNV.E_1429</v>
          </cell>
        </row>
        <row r="127">
          <cell r="L127" t="str">
            <v>TaiwanNV.E_1469</v>
          </cell>
        </row>
        <row r="128">
          <cell r="L128" t="str">
            <v>OUS_NV.LAT_NV</v>
          </cell>
        </row>
        <row r="129">
          <cell r="L129" t="str">
            <v>LAT_NV.MexicoNV</v>
          </cell>
        </row>
        <row r="130">
          <cell r="L130" t="str">
            <v>MexicoNV.E_1432</v>
          </cell>
        </row>
        <row r="131">
          <cell r="L131" t="str">
            <v>MexicoNV.E_1472</v>
          </cell>
        </row>
        <row r="132">
          <cell r="L132" t="str">
            <v>LAT_NV.ArgentinaNV</v>
          </cell>
        </row>
        <row r="133">
          <cell r="L133" t="str">
            <v>ArgentinaNV.E_1433</v>
          </cell>
        </row>
        <row r="134">
          <cell r="L134" t="str">
            <v>ArgentinaNV.E_1473</v>
          </cell>
        </row>
        <row r="135">
          <cell r="L135" t="str">
            <v>LAT_NV.BrazilNV</v>
          </cell>
        </row>
        <row r="136">
          <cell r="L136" t="str">
            <v>BrazilNV.E_1434</v>
          </cell>
        </row>
        <row r="137">
          <cell r="L137" t="str">
            <v>BrazilNV.E_1474</v>
          </cell>
        </row>
        <row r="138">
          <cell r="L138" t="str">
            <v>LAT_NV.ColombiaNV</v>
          </cell>
        </row>
        <row r="139">
          <cell r="L139" t="str">
            <v>ColombiaNV.E_1435</v>
          </cell>
        </row>
        <row r="140">
          <cell r="L140" t="str">
            <v>ColombiaNV.E_1475</v>
          </cell>
        </row>
        <row r="141">
          <cell r="L141" t="str">
            <v>LAT_NV.PuertoRicoNV</v>
          </cell>
        </row>
        <row r="142">
          <cell r="L142" t="str">
            <v>PuertoRicoNV.E_1436</v>
          </cell>
        </row>
        <row r="143">
          <cell r="L143" t="str">
            <v>PuertoRicoNV.E_1476</v>
          </cell>
        </row>
        <row r="144">
          <cell r="L144" t="str">
            <v>NVS.NV_Surpass</v>
          </cell>
        </row>
        <row r="145">
          <cell r="L145" t="str">
            <v>NV_Surpass.E_1497</v>
          </cell>
        </row>
        <row r="146">
          <cell r="L146" t="str">
            <v>NV_Surpass.E_1498</v>
          </cell>
        </row>
        <row r="147">
          <cell r="L147" t="str">
            <v>EUROPE</v>
          </cell>
        </row>
        <row r="148">
          <cell r="L148" t="str">
            <v>CAN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Summary"/>
      <sheetName val="Sheet4"/>
      <sheetName val="Sheet5"/>
      <sheetName val="ZV44_Mar"/>
      <sheetName val="2011 Standards Modified"/>
      <sheetName val="LOVs"/>
      <sheetName val="Locations"/>
      <sheetName val="Local LOVs"/>
      <sheetName val="Pivot_Summary"/>
      <sheetName val="2011_Standards_Modified"/>
    </sheetNames>
    <sheetDataSet>
      <sheetData sheetId="0"/>
      <sheetData sheetId="1"/>
      <sheetData sheetId="2"/>
      <sheetData sheetId="3"/>
      <sheetData sheetId="4" refreshError="1">
        <row r="6">
          <cell r="I6" t="str">
            <v>USD</v>
          </cell>
          <cell r="J6" t="str">
            <v>ARS</v>
          </cell>
          <cell r="K6" t="str">
            <v>AUD</v>
          </cell>
          <cell r="L6" t="str">
            <v>BGN</v>
          </cell>
          <cell r="M6" t="str">
            <v>BRL</v>
          </cell>
          <cell r="N6" t="str">
            <v>CAD</v>
          </cell>
          <cell r="O6" t="str">
            <v>CHF</v>
          </cell>
          <cell r="P6" t="str">
            <v>CLP</v>
          </cell>
          <cell r="Q6" t="str">
            <v>CNY</v>
          </cell>
          <cell r="R6" t="str">
            <v>COP</v>
          </cell>
          <cell r="S6" t="str">
            <v>CZK</v>
          </cell>
          <cell r="T6" t="str">
            <v>DKK</v>
          </cell>
          <cell r="U6" t="str">
            <v>EUR</v>
          </cell>
          <cell r="V6" t="str">
            <v>GBP</v>
          </cell>
          <cell r="W6" t="str">
            <v>HKD</v>
          </cell>
          <cell r="X6" t="str">
            <v>HUF</v>
          </cell>
          <cell r="Y6" t="str">
            <v>ILS</v>
          </cell>
          <cell r="Z6" t="str">
            <v>INR</v>
          </cell>
          <cell r="AA6" t="str">
            <v>JPY</v>
          </cell>
          <cell r="AB6" t="str">
            <v>KRW</v>
          </cell>
          <cell r="AC6" t="str">
            <v>LBP</v>
          </cell>
          <cell r="AD6" t="str">
            <v>MXN</v>
          </cell>
          <cell r="AE6" t="str">
            <v>MYR</v>
          </cell>
          <cell r="AF6" t="str">
            <v>NOK</v>
          </cell>
          <cell r="AG6" t="str">
            <v>NZD</v>
          </cell>
          <cell r="AH6" t="str">
            <v>PHP</v>
          </cell>
          <cell r="AI6" t="str">
            <v>PLN</v>
          </cell>
          <cell r="AJ6" t="str">
            <v>SEK</v>
          </cell>
          <cell r="AK6" t="str">
            <v>SGD</v>
          </cell>
          <cell r="AL6" t="str">
            <v>THB</v>
          </cell>
          <cell r="AM6" t="str">
            <v>TRY</v>
          </cell>
          <cell r="AN6" t="str">
            <v>TWD</v>
          </cell>
          <cell r="AO6" t="str">
            <v>UYU</v>
          </cell>
          <cell r="AP6" t="str">
            <v>VEB</v>
          </cell>
          <cell r="AQ6" t="str">
            <v>ZAR</v>
          </cell>
        </row>
        <row r="7">
          <cell r="A7" t="str">
            <v>H965100420</v>
          </cell>
          <cell r="B7" t="str">
            <v>GUIDER/40DEGXF/6FR/90CM</v>
          </cell>
          <cell r="C7" t="str">
            <v>USD</v>
          </cell>
          <cell r="D7">
            <v>45.98</v>
          </cell>
          <cell r="G7">
            <v>45.98</v>
          </cell>
          <cell r="I7">
            <v>45.98</v>
          </cell>
          <cell r="J7">
            <v>174.72399999999999</v>
          </cell>
          <cell r="K7">
            <v>50.578000000000003</v>
          </cell>
          <cell r="L7">
            <v>59.774000000000001</v>
          </cell>
          <cell r="M7">
            <v>80.464999999999989</v>
          </cell>
          <cell r="N7">
            <v>49.198599999999999</v>
          </cell>
          <cell r="O7">
            <v>47.819199999999995</v>
          </cell>
          <cell r="P7">
            <v>22990</v>
          </cell>
          <cell r="Q7">
            <v>314.04339999999996</v>
          </cell>
          <cell r="R7">
            <v>90580.599999999991</v>
          </cell>
          <cell r="S7">
            <v>788.5569999999999</v>
          </cell>
          <cell r="T7">
            <v>234.49799999999996</v>
          </cell>
          <cell r="U7">
            <v>32.185999999999993</v>
          </cell>
          <cell r="V7">
            <v>27.587999999999997</v>
          </cell>
          <cell r="W7">
            <v>358.64399999999995</v>
          </cell>
          <cell r="X7">
            <v>8276.4</v>
          </cell>
          <cell r="Y7">
            <v>174.72399999999999</v>
          </cell>
          <cell r="Z7">
            <v>2207.04</v>
          </cell>
          <cell r="AA7">
            <v>4138.2</v>
          </cell>
          <cell r="AB7">
            <v>55175.999999999993</v>
          </cell>
          <cell r="AC7">
            <v>69314.849999999991</v>
          </cell>
          <cell r="AD7">
            <v>597.74</v>
          </cell>
          <cell r="AE7">
            <v>163.22899999999998</v>
          </cell>
          <cell r="AF7">
            <v>257.48799999999994</v>
          </cell>
          <cell r="AG7">
            <v>64.371999999999986</v>
          </cell>
          <cell r="AH7">
            <v>2161.06</v>
          </cell>
          <cell r="AI7">
            <v>128.74399999999997</v>
          </cell>
          <cell r="AJ7">
            <v>321.85999999999996</v>
          </cell>
          <cell r="AK7">
            <v>64.371999999999986</v>
          </cell>
          <cell r="AL7">
            <v>1563.32</v>
          </cell>
          <cell r="AM7">
            <v>68.97</v>
          </cell>
          <cell r="AN7">
            <v>1471.36</v>
          </cell>
          <cell r="AO7">
            <v>942.58999999999992</v>
          </cell>
          <cell r="AP7">
            <v>98.856999999999985</v>
          </cell>
          <cell r="AQ7">
            <v>344.84999999999997</v>
          </cell>
        </row>
        <row r="8">
          <cell r="A8" t="str">
            <v>H965100430</v>
          </cell>
          <cell r="B8" t="str">
            <v>GUIDER/40DEGXF/7FR/90CM</v>
          </cell>
          <cell r="C8" t="str">
            <v>USD</v>
          </cell>
          <cell r="D8">
            <v>52.03</v>
          </cell>
          <cell r="G8">
            <v>52.03</v>
          </cell>
          <cell r="I8">
            <v>52.03</v>
          </cell>
          <cell r="J8">
            <v>197.714</v>
          </cell>
          <cell r="K8">
            <v>57.233000000000004</v>
          </cell>
          <cell r="L8">
            <v>67.63900000000001</v>
          </cell>
          <cell r="M8">
            <v>91.052500000000009</v>
          </cell>
          <cell r="N8">
            <v>55.672100000000007</v>
          </cell>
          <cell r="O8">
            <v>54.111200000000004</v>
          </cell>
          <cell r="P8">
            <v>26015</v>
          </cell>
          <cell r="Q8">
            <v>355.36490000000003</v>
          </cell>
          <cell r="R8">
            <v>102499.1</v>
          </cell>
          <cell r="S8">
            <v>892.31449999999995</v>
          </cell>
          <cell r="T8">
            <v>265.35300000000001</v>
          </cell>
          <cell r="U8">
            <v>36.420999999999999</v>
          </cell>
          <cell r="V8">
            <v>31.218</v>
          </cell>
          <cell r="W8">
            <v>405.834</v>
          </cell>
          <cell r="X8">
            <v>9365.4</v>
          </cell>
          <cell r="Y8">
            <v>197.714</v>
          </cell>
          <cell r="Z8">
            <v>2497.44</v>
          </cell>
          <cell r="AA8">
            <v>4682.7</v>
          </cell>
          <cell r="AB8">
            <v>62436</v>
          </cell>
          <cell r="AC8">
            <v>78435.225000000006</v>
          </cell>
          <cell r="AD8">
            <v>676.39</v>
          </cell>
          <cell r="AE8">
            <v>184.70650000000001</v>
          </cell>
          <cell r="AF8">
            <v>291.36799999999999</v>
          </cell>
          <cell r="AG8">
            <v>72.841999999999999</v>
          </cell>
          <cell r="AH8">
            <v>2445.41</v>
          </cell>
          <cell r="AI8">
            <v>145.684</v>
          </cell>
          <cell r="AJ8">
            <v>364.21000000000004</v>
          </cell>
          <cell r="AK8">
            <v>72.841999999999999</v>
          </cell>
          <cell r="AL8">
            <v>1769.02</v>
          </cell>
          <cell r="AM8">
            <v>78.045000000000002</v>
          </cell>
          <cell r="AN8">
            <v>1664.96</v>
          </cell>
          <cell r="AO8">
            <v>1066.615</v>
          </cell>
          <cell r="AP8">
            <v>111.86449999999999</v>
          </cell>
          <cell r="AQ8">
            <v>390.22500000000002</v>
          </cell>
        </row>
        <row r="9">
          <cell r="A9" t="str">
            <v>H965100440</v>
          </cell>
          <cell r="B9" t="str">
            <v>GUIDER/40XF/8FR/90CM</v>
          </cell>
          <cell r="C9" t="str">
            <v>USD</v>
          </cell>
          <cell r="D9">
            <v>48.06</v>
          </cell>
          <cell r="G9">
            <v>48.06</v>
          </cell>
          <cell r="I9">
            <v>48.06</v>
          </cell>
          <cell r="J9">
            <v>182.62799999999999</v>
          </cell>
          <cell r="K9">
            <v>52.866000000000007</v>
          </cell>
          <cell r="L9">
            <v>62.478000000000009</v>
          </cell>
          <cell r="M9">
            <v>84.105000000000004</v>
          </cell>
          <cell r="N9">
            <v>51.424200000000006</v>
          </cell>
          <cell r="O9">
            <v>49.982400000000005</v>
          </cell>
          <cell r="P9">
            <v>24030</v>
          </cell>
          <cell r="Q9">
            <v>328.24979999999999</v>
          </cell>
          <cell r="R9">
            <v>94678.200000000012</v>
          </cell>
          <cell r="S9">
            <v>824.22899999999993</v>
          </cell>
          <cell r="T9">
            <v>245.10599999999999</v>
          </cell>
          <cell r="U9">
            <v>33.641999999999996</v>
          </cell>
          <cell r="V9">
            <v>28.835999999999999</v>
          </cell>
          <cell r="W9">
            <v>374.86799999999999</v>
          </cell>
          <cell r="X9">
            <v>8650.8000000000011</v>
          </cell>
          <cell r="Y9">
            <v>182.62799999999999</v>
          </cell>
          <cell r="Z9">
            <v>2306.88</v>
          </cell>
          <cell r="AA9">
            <v>4325.4000000000005</v>
          </cell>
          <cell r="AB9">
            <v>57672</v>
          </cell>
          <cell r="AC9">
            <v>72450.45</v>
          </cell>
          <cell r="AD9">
            <v>624.78</v>
          </cell>
          <cell r="AE9">
            <v>170.613</v>
          </cell>
          <cell r="AF9">
            <v>269.13599999999997</v>
          </cell>
          <cell r="AG9">
            <v>67.283999999999992</v>
          </cell>
          <cell r="AH9">
            <v>2258.8200000000002</v>
          </cell>
          <cell r="AI9">
            <v>134.56799999999998</v>
          </cell>
          <cell r="AJ9">
            <v>336.42</v>
          </cell>
          <cell r="AK9">
            <v>67.283999999999992</v>
          </cell>
          <cell r="AL9">
            <v>1634.04</v>
          </cell>
          <cell r="AM9">
            <v>72.09</v>
          </cell>
          <cell r="AN9">
            <v>1537.92</v>
          </cell>
          <cell r="AO9">
            <v>985.23</v>
          </cell>
          <cell r="AP9">
            <v>103.32899999999999</v>
          </cell>
          <cell r="AQ9">
            <v>360.45000000000005</v>
          </cell>
        </row>
        <row r="10">
          <cell r="A10" t="str">
            <v>H965100450</v>
          </cell>
          <cell r="B10" t="str">
            <v>GUIDER/40DEGXF/9FR/90CM</v>
          </cell>
          <cell r="C10" t="str">
            <v>USD</v>
          </cell>
          <cell r="D10">
            <v>41.54</v>
          </cell>
          <cell r="G10">
            <v>41.54</v>
          </cell>
          <cell r="I10">
            <v>41.54</v>
          </cell>
          <cell r="J10">
            <v>157.85199999999998</v>
          </cell>
          <cell r="K10">
            <v>45.694000000000003</v>
          </cell>
          <cell r="L10">
            <v>54.002000000000002</v>
          </cell>
          <cell r="M10">
            <v>72.694999999999993</v>
          </cell>
          <cell r="N10">
            <v>44.447800000000001</v>
          </cell>
          <cell r="O10">
            <v>43.201599999999999</v>
          </cell>
          <cell r="P10">
            <v>20770</v>
          </cell>
          <cell r="Q10">
            <v>283.71820000000002</v>
          </cell>
          <cell r="R10">
            <v>81833.8</v>
          </cell>
          <cell r="S10">
            <v>712.41099999999994</v>
          </cell>
          <cell r="T10">
            <v>211.85399999999998</v>
          </cell>
          <cell r="U10">
            <v>29.077999999999996</v>
          </cell>
          <cell r="V10">
            <v>24.923999999999999</v>
          </cell>
          <cell r="W10">
            <v>324.012</v>
          </cell>
          <cell r="X10">
            <v>7477.2</v>
          </cell>
          <cell r="Y10">
            <v>157.85199999999998</v>
          </cell>
          <cell r="Z10">
            <v>1993.92</v>
          </cell>
          <cell r="AA10">
            <v>3738.6</v>
          </cell>
          <cell r="AB10">
            <v>49848</v>
          </cell>
          <cell r="AC10">
            <v>62621.549999999996</v>
          </cell>
          <cell r="AD10">
            <v>540.02</v>
          </cell>
          <cell r="AE10">
            <v>147.46699999999998</v>
          </cell>
          <cell r="AF10">
            <v>232.62399999999997</v>
          </cell>
          <cell r="AG10">
            <v>58.155999999999992</v>
          </cell>
          <cell r="AH10">
            <v>1952.3799999999999</v>
          </cell>
          <cell r="AI10">
            <v>116.31199999999998</v>
          </cell>
          <cell r="AJ10">
            <v>290.77999999999997</v>
          </cell>
          <cell r="AK10">
            <v>58.155999999999992</v>
          </cell>
          <cell r="AL10">
            <v>1412.36</v>
          </cell>
          <cell r="AM10">
            <v>62.31</v>
          </cell>
          <cell r="AN10">
            <v>1329.28</v>
          </cell>
          <cell r="AO10">
            <v>851.56999999999994</v>
          </cell>
          <cell r="AP10">
            <v>89.310999999999993</v>
          </cell>
          <cell r="AQ10">
            <v>311.55</v>
          </cell>
        </row>
        <row r="11">
          <cell r="A11" t="str">
            <v>H965100460</v>
          </cell>
          <cell r="B11" t="str">
            <v>GUIDER/MPXF/6FR/90CM</v>
          </cell>
          <cell r="C11" t="str">
            <v>USD</v>
          </cell>
          <cell r="D11">
            <v>45.98</v>
          </cell>
          <cell r="G11">
            <v>45.98</v>
          </cell>
          <cell r="I11">
            <v>45.98</v>
          </cell>
          <cell r="J11">
            <v>174.72399999999999</v>
          </cell>
          <cell r="K11">
            <v>50.578000000000003</v>
          </cell>
          <cell r="L11">
            <v>59.774000000000001</v>
          </cell>
          <cell r="M11">
            <v>80.464999999999989</v>
          </cell>
          <cell r="N11">
            <v>49.198599999999999</v>
          </cell>
          <cell r="O11">
            <v>47.819199999999995</v>
          </cell>
          <cell r="P11">
            <v>22990</v>
          </cell>
          <cell r="Q11">
            <v>314.04339999999996</v>
          </cell>
          <cell r="R11">
            <v>90580.599999999991</v>
          </cell>
          <cell r="S11">
            <v>788.5569999999999</v>
          </cell>
          <cell r="T11">
            <v>234.49799999999996</v>
          </cell>
          <cell r="U11">
            <v>32.185999999999993</v>
          </cell>
          <cell r="V11">
            <v>27.587999999999997</v>
          </cell>
          <cell r="W11">
            <v>358.64399999999995</v>
          </cell>
          <cell r="X11">
            <v>8276.4</v>
          </cell>
          <cell r="Y11">
            <v>174.72399999999999</v>
          </cell>
          <cell r="Z11">
            <v>2207.04</v>
          </cell>
          <cell r="AA11">
            <v>4138.2</v>
          </cell>
          <cell r="AB11">
            <v>55175.999999999993</v>
          </cell>
          <cell r="AC11">
            <v>69314.849999999991</v>
          </cell>
          <cell r="AD11">
            <v>597.74</v>
          </cell>
          <cell r="AE11">
            <v>163.22899999999998</v>
          </cell>
          <cell r="AF11">
            <v>257.48799999999994</v>
          </cell>
          <cell r="AG11">
            <v>64.371999999999986</v>
          </cell>
          <cell r="AH11">
            <v>2161.06</v>
          </cell>
          <cell r="AI11">
            <v>128.74399999999997</v>
          </cell>
          <cell r="AJ11">
            <v>321.85999999999996</v>
          </cell>
          <cell r="AK11">
            <v>64.371999999999986</v>
          </cell>
          <cell r="AL11">
            <v>1563.32</v>
          </cell>
          <cell r="AM11">
            <v>68.97</v>
          </cell>
          <cell r="AN11">
            <v>1471.36</v>
          </cell>
          <cell r="AO11">
            <v>942.58999999999992</v>
          </cell>
          <cell r="AP11">
            <v>98.856999999999985</v>
          </cell>
          <cell r="AQ11">
            <v>344.84999999999997</v>
          </cell>
        </row>
        <row r="12">
          <cell r="A12" t="str">
            <v>H965100470</v>
          </cell>
          <cell r="B12" t="str">
            <v>GUIDER/MPXF/7FR/90CM</v>
          </cell>
          <cell r="C12" t="str">
            <v>USD</v>
          </cell>
          <cell r="D12">
            <v>52.03</v>
          </cell>
          <cell r="G12">
            <v>52.03</v>
          </cell>
          <cell r="I12">
            <v>52.03</v>
          </cell>
          <cell r="J12">
            <v>197.714</v>
          </cell>
          <cell r="K12">
            <v>57.233000000000004</v>
          </cell>
          <cell r="L12">
            <v>67.63900000000001</v>
          </cell>
          <cell r="M12">
            <v>91.052500000000009</v>
          </cell>
          <cell r="N12">
            <v>55.672100000000007</v>
          </cell>
          <cell r="O12">
            <v>54.111200000000004</v>
          </cell>
          <cell r="P12">
            <v>26015</v>
          </cell>
          <cell r="Q12">
            <v>355.36490000000003</v>
          </cell>
          <cell r="R12">
            <v>102499.1</v>
          </cell>
          <cell r="S12">
            <v>892.31449999999995</v>
          </cell>
          <cell r="T12">
            <v>265.35300000000001</v>
          </cell>
          <cell r="U12">
            <v>36.420999999999999</v>
          </cell>
          <cell r="V12">
            <v>31.218</v>
          </cell>
          <cell r="W12">
            <v>405.834</v>
          </cell>
          <cell r="X12">
            <v>9365.4</v>
          </cell>
          <cell r="Y12">
            <v>197.714</v>
          </cell>
          <cell r="Z12">
            <v>2497.44</v>
          </cell>
          <cell r="AA12">
            <v>4682.7</v>
          </cell>
          <cell r="AB12">
            <v>62436</v>
          </cell>
          <cell r="AC12">
            <v>78435.225000000006</v>
          </cell>
          <cell r="AD12">
            <v>676.39</v>
          </cell>
          <cell r="AE12">
            <v>184.70650000000001</v>
          </cell>
          <cell r="AF12">
            <v>291.36799999999999</v>
          </cell>
          <cell r="AG12">
            <v>72.841999999999999</v>
          </cell>
          <cell r="AH12">
            <v>2445.41</v>
          </cell>
          <cell r="AI12">
            <v>145.684</v>
          </cell>
          <cell r="AJ12">
            <v>364.21000000000004</v>
          </cell>
          <cell r="AK12">
            <v>72.841999999999999</v>
          </cell>
          <cell r="AL12">
            <v>1769.02</v>
          </cell>
          <cell r="AM12">
            <v>78.045000000000002</v>
          </cell>
          <cell r="AN12">
            <v>1664.96</v>
          </cell>
          <cell r="AO12">
            <v>1066.615</v>
          </cell>
          <cell r="AP12">
            <v>111.86449999999999</v>
          </cell>
          <cell r="AQ12">
            <v>390.22500000000002</v>
          </cell>
        </row>
        <row r="13">
          <cell r="A13" t="str">
            <v>H965100480</v>
          </cell>
          <cell r="B13" t="str">
            <v>GUIDER/MPXF/8FR/90CM</v>
          </cell>
          <cell r="C13" t="str">
            <v>USD</v>
          </cell>
          <cell r="D13">
            <v>48.06</v>
          </cell>
          <cell r="G13">
            <v>48.06</v>
          </cell>
          <cell r="I13">
            <v>48.06</v>
          </cell>
          <cell r="J13">
            <v>182.62799999999999</v>
          </cell>
          <cell r="K13">
            <v>52.866000000000007</v>
          </cell>
          <cell r="L13">
            <v>62.478000000000009</v>
          </cell>
          <cell r="M13">
            <v>84.105000000000004</v>
          </cell>
          <cell r="N13">
            <v>51.424200000000006</v>
          </cell>
          <cell r="O13">
            <v>49.982400000000005</v>
          </cell>
          <cell r="P13">
            <v>24030</v>
          </cell>
          <cell r="Q13">
            <v>328.24979999999999</v>
          </cell>
          <cell r="R13">
            <v>94678.200000000012</v>
          </cell>
          <cell r="S13">
            <v>824.22899999999993</v>
          </cell>
          <cell r="T13">
            <v>245.10599999999999</v>
          </cell>
          <cell r="U13">
            <v>33.641999999999996</v>
          </cell>
          <cell r="V13">
            <v>28.835999999999999</v>
          </cell>
          <cell r="W13">
            <v>374.86799999999999</v>
          </cell>
          <cell r="X13">
            <v>8650.8000000000011</v>
          </cell>
          <cell r="Y13">
            <v>182.62799999999999</v>
          </cell>
          <cell r="Z13">
            <v>2306.88</v>
          </cell>
          <cell r="AA13">
            <v>4325.4000000000005</v>
          </cell>
          <cell r="AB13">
            <v>57672</v>
          </cell>
          <cell r="AC13">
            <v>72450.45</v>
          </cell>
          <cell r="AD13">
            <v>624.78</v>
          </cell>
          <cell r="AE13">
            <v>170.613</v>
          </cell>
          <cell r="AF13">
            <v>269.13599999999997</v>
          </cell>
          <cell r="AG13">
            <v>67.283999999999992</v>
          </cell>
          <cell r="AH13">
            <v>2258.8200000000002</v>
          </cell>
          <cell r="AI13">
            <v>134.56799999999998</v>
          </cell>
          <cell r="AJ13">
            <v>336.42</v>
          </cell>
          <cell r="AK13">
            <v>67.283999999999992</v>
          </cell>
          <cell r="AL13">
            <v>1634.04</v>
          </cell>
          <cell r="AM13">
            <v>72.09</v>
          </cell>
          <cell r="AN13">
            <v>1537.92</v>
          </cell>
          <cell r="AO13">
            <v>985.23</v>
          </cell>
          <cell r="AP13">
            <v>103.32899999999999</v>
          </cell>
          <cell r="AQ13">
            <v>360.45000000000005</v>
          </cell>
        </row>
        <row r="14">
          <cell r="A14" t="str">
            <v>H965100490</v>
          </cell>
          <cell r="B14" t="str">
            <v>GUIDER/MPXF/9FR/90CM</v>
          </cell>
          <cell r="C14" t="str">
            <v>USD</v>
          </cell>
          <cell r="D14">
            <v>41.54</v>
          </cell>
          <cell r="G14">
            <v>41.54</v>
          </cell>
          <cell r="I14">
            <v>41.54</v>
          </cell>
          <cell r="J14">
            <v>157.85199999999998</v>
          </cell>
          <cell r="K14">
            <v>45.694000000000003</v>
          </cell>
          <cell r="L14">
            <v>54.002000000000002</v>
          </cell>
          <cell r="M14">
            <v>72.694999999999993</v>
          </cell>
          <cell r="N14">
            <v>44.447800000000001</v>
          </cell>
          <cell r="O14">
            <v>43.201599999999999</v>
          </cell>
          <cell r="P14">
            <v>20770</v>
          </cell>
          <cell r="Q14">
            <v>283.71820000000002</v>
          </cell>
          <cell r="R14">
            <v>81833.8</v>
          </cell>
          <cell r="S14">
            <v>712.41099999999994</v>
          </cell>
          <cell r="T14">
            <v>211.85399999999998</v>
          </cell>
          <cell r="U14">
            <v>29.077999999999996</v>
          </cell>
          <cell r="V14">
            <v>24.923999999999999</v>
          </cell>
          <cell r="W14">
            <v>324.012</v>
          </cell>
          <cell r="X14">
            <v>7477.2</v>
          </cell>
          <cell r="Y14">
            <v>157.85199999999998</v>
          </cell>
          <cell r="Z14">
            <v>1993.92</v>
          </cell>
          <cell r="AA14">
            <v>3738.6</v>
          </cell>
          <cell r="AB14">
            <v>49848</v>
          </cell>
          <cell r="AC14">
            <v>62621.549999999996</v>
          </cell>
          <cell r="AD14">
            <v>540.02</v>
          </cell>
          <cell r="AE14">
            <v>147.46699999999998</v>
          </cell>
          <cell r="AF14">
            <v>232.62399999999997</v>
          </cell>
          <cell r="AG14">
            <v>58.155999999999992</v>
          </cell>
          <cell r="AH14">
            <v>1952.3799999999999</v>
          </cell>
          <cell r="AI14">
            <v>116.31199999999998</v>
          </cell>
          <cell r="AJ14">
            <v>290.77999999999997</v>
          </cell>
          <cell r="AK14">
            <v>58.155999999999992</v>
          </cell>
          <cell r="AL14">
            <v>1412.36</v>
          </cell>
          <cell r="AM14">
            <v>62.31</v>
          </cell>
          <cell r="AN14">
            <v>1329.28</v>
          </cell>
          <cell r="AO14">
            <v>851.56999999999994</v>
          </cell>
          <cell r="AP14">
            <v>89.310999999999993</v>
          </cell>
          <cell r="AQ14">
            <v>311.55</v>
          </cell>
        </row>
        <row r="15">
          <cell r="A15" t="str">
            <v>H965100500</v>
          </cell>
          <cell r="B15" t="str">
            <v>GUIDER/STXF/6FR/90CM</v>
          </cell>
          <cell r="C15" t="str">
            <v>USD</v>
          </cell>
          <cell r="D15">
            <v>45.98</v>
          </cell>
          <cell r="G15">
            <v>45.98</v>
          </cell>
          <cell r="I15">
            <v>45.98</v>
          </cell>
          <cell r="J15">
            <v>174.72399999999999</v>
          </cell>
          <cell r="K15">
            <v>50.578000000000003</v>
          </cell>
          <cell r="L15">
            <v>59.774000000000001</v>
          </cell>
          <cell r="M15">
            <v>80.464999999999989</v>
          </cell>
          <cell r="N15">
            <v>49.198599999999999</v>
          </cell>
          <cell r="O15">
            <v>47.819199999999995</v>
          </cell>
          <cell r="P15">
            <v>22990</v>
          </cell>
          <cell r="Q15">
            <v>314.04339999999996</v>
          </cell>
          <cell r="R15">
            <v>90580.599999999991</v>
          </cell>
          <cell r="S15">
            <v>788.5569999999999</v>
          </cell>
          <cell r="T15">
            <v>234.49799999999996</v>
          </cell>
          <cell r="U15">
            <v>32.185999999999993</v>
          </cell>
          <cell r="V15">
            <v>27.587999999999997</v>
          </cell>
          <cell r="W15">
            <v>358.64399999999995</v>
          </cell>
          <cell r="X15">
            <v>8276.4</v>
          </cell>
          <cell r="Y15">
            <v>174.72399999999999</v>
          </cell>
          <cell r="Z15">
            <v>2207.04</v>
          </cell>
          <cell r="AA15">
            <v>4138.2</v>
          </cell>
          <cell r="AB15">
            <v>55175.999999999993</v>
          </cell>
          <cell r="AC15">
            <v>69314.849999999991</v>
          </cell>
          <cell r="AD15">
            <v>597.74</v>
          </cell>
          <cell r="AE15">
            <v>163.22899999999998</v>
          </cell>
          <cell r="AF15">
            <v>257.48799999999994</v>
          </cell>
          <cell r="AG15">
            <v>64.371999999999986</v>
          </cell>
          <cell r="AH15">
            <v>2161.06</v>
          </cell>
          <cell r="AI15">
            <v>128.74399999999997</v>
          </cell>
          <cell r="AJ15">
            <v>321.85999999999996</v>
          </cell>
          <cell r="AK15">
            <v>64.371999999999986</v>
          </cell>
          <cell r="AL15">
            <v>1563.32</v>
          </cell>
          <cell r="AM15">
            <v>68.97</v>
          </cell>
          <cell r="AN15">
            <v>1471.36</v>
          </cell>
          <cell r="AO15">
            <v>942.58999999999992</v>
          </cell>
          <cell r="AP15">
            <v>98.856999999999985</v>
          </cell>
          <cell r="AQ15">
            <v>344.84999999999997</v>
          </cell>
        </row>
        <row r="16">
          <cell r="A16" t="str">
            <v>H965100510</v>
          </cell>
          <cell r="B16" t="str">
            <v>GUIDER/STXF/7FR/90CM</v>
          </cell>
          <cell r="C16" t="str">
            <v>USD</v>
          </cell>
          <cell r="D16">
            <v>52.03</v>
          </cell>
          <cell r="G16">
            <v>52.03</v>
          </cell>
          <cell r="I16">
            <v>52.03</v>
          </cell>
          <cell r="J16">
            <v>197.714</v>
          </cell>
          <cell r="K16">
            <v>57.233000000000004</v>
          </cell>
          <cell r="L16">
            <v>67.63900000000001</v>
          </cell>
          <cell r="M16">
            <v>91.052500000000009</v>
          </cell>
          <cell r="N16">
            <v>55.672100000000007</v>
          </cell>
          <cell r="O16">
            <v>54.111200000000004</v>
          </cell>
          <cell r="P16">
            <v>26015</v>
          </cell>
          <cell r="Q16">
            <v>355.36490000000003</v>
          </cell>
          <cell r="R16">
            <v>102499.1</v>
          </cell>
          <cell r="S16">
            <v>892.31449999999995</v>
          </cell>
          <cell r="T16">
            <v>265.35300000000001</v>
          </cell>
          <cell r="U16">
            <v>36.420999999999999</v>
          </cell>
          <cell r="V16">
            <v>31.218</v>
          </cell>
          <cell r="W16">
            <v>405.834</v>
          </cell>
          <cell r="X16">
            <v>9365.4</v>
          </cell>
          <cell r="Y16">
            <v>197.714</v>
          </cell>
          <cell r="Z16">
            <v>2497.44</v>
          </cell>
          <cell r="AA16">
            <v>4682.7</v>
          </cell>
          <cell r="AB16">
            <v>62436</v>
          </cell>
          <cell r="AC16">
            <v>78435.225000000006</v>
          </cell>
          <cell r="AD16">
            <v>676.39</v>
          </cell>
          <cell r="AE16">
            <v>184.70650000000001</v>
          </cell>
          <cell r="AF16">
            <v>291.36799999999999</v>
          </cell>
          <cell r="AG16">
            <v>72.841999999999999</v>
          </cell>
          <cell r="AH16">
            <v>2445.41</v>
          </cell>
          <cell r="AI16">
            <v>145.684</v>
          </cell>
          <cell r="AJ16">
            <v>364.21000000000004</v>
          </cell>
          <cell r="AK16">
            <v>72.841999999999999</v>
          </cell>
          <cell r="AL16">
            <v>1769.02</v>
          </cell>
          <cell r="AM16">
            <v>78.045000000000002</v>
          </cell>
          <cell r="AN16">
            <v>1664.96</v>
          </cell>
          <cell r="AO16">
            <v>1066.615</v>
          </cell>
          <cell r="AP16">
            <v>111.86449999999999</v>
          </cell>
          <cell r="AQ16">
            <v>390.22500000000002</v>
          </cell>
        </row>
        <row r="17">
          <cell r="A17" t="str">
            <v>H965100520</v>
          </cell>
          <cell r="B17" t="str">
            <v>GUIDER/STXF/8FR/90CM</v>
          </cell>
          <cell r="C17" t="str">
            <v>USD</v>
          </cell>
          <cell r="D17">
            <v>48.06</v>
          </cell>
          <cell r="G17">
            <v>48.06</v>
          </cell>
          <cell r="I17">
            <v>48.06</v>
          </cell>
          <cell r="J17">
            <v>182.62799999999999</v>
          </cell>
          <cell r="K17">
            <v>52.866000000000007</v>
          </cell>
          <cell r="L17">
            <v>62.478000000000009</v>
          </cell>
          <cell r="M17">
            <v>84.105000000000004</v>
          </cell>
          <cell r="N17">
            <v>51.424200000000006</v>
          </cell>
          <cell r="O17">
            <v>49.982400000000005</v>
          </cell>
          <cell r="P17">
            <v>24030</v>
          </cell>
          <cell r="Q17">
            <v>328.24979999999999</v>
          </cell>
          <cell r="R17">
            <v>94678.200000000012</v>
          </cell>
          <cell r="S17">
            <v>824.22899999999993</v>
          </cell>
          <cell r="T17">
            <v>245.10599999999999</v>
          </cell>
          <cell r="U17">
            <v>33.641999999999996</v>
          </cell>
          <cell r="V17">
            <v>28.835999999999999</v>
          </cell>
          <cell r="W17">
            <v>374.86799999999999</v>
          </cell>
          <cell r="X17">
            <v>8650.8000000000011</v>
          </cell>
          <cell r="Y17">
            <v>182.62799999999999</v>
          </cell>
          <cell r="Z17">
            <v>2306.88</v>
          </cell>
          <cell r="AA17">
            <v>4325.4000000000005</v>
          </cell>
          <cell r="AB17">
            <v>57672</v>
          </cell>
          <cell r="AC17">
            <v>72450.45</v>
          </cell>
          <cell r="AD17">
            <v>624.78</v>
          </cell>
          <cell r="AE17">
            <v>170.613</v>
          </cell>
          <cell r="AF17">
            <v>269.13599999999997</v>
          </cell>
          <cell r="AG17">
            <v>67.283999999999992</v>
          </cell>
          <cell r="AH17">
            <v>2258.8200000000002</v>
          </cell>
          <cell r="AI17">
            <v>134.56799999999998</v>
          </cell>
          <cell r="AJ17">
            <v>336.42</v>
          </cell>
          <cell r="AK17">
            <v>67.283999999999992</v>
          </cell>
          <cell r="AL17">
            <v>1634.04</v>
          </cell>
          <cell r="AM17">
            <v>72.09</v>
          </cell>
          <cell r="AN17">
            <v>1537.92</v>
          </cell>
          <cell r="AO17">
            <v>985.23</v>
          </cell>
          <cell r="AP17">
            <v>103.32899999999999</v>
          </cell>
          <cell r="AQ17">
            <v>360.45000000000005</v>
          </cell>
        </row>
        <row r="18">
          <cell r="A18" t="str">
            <v>H965100530</v>
          </cell>
          <cell r="B18" t="str">
            <v>GUIDER/STXF/9FR/90CM</v>
          </cell>
          <cell r="C18" t="str">
            <v>USD</v>
          </cell>
          <cell r="D18">
            <v>41.54</v>
          </cell>
          <cell r="G18">
            <v>41.54</v>
          </cell>
          <cell r="I18">
            <v>41.54</v>
          </cell>
          <cell r="J18">
            <v>157.85199999999998</v>
          </cell>
          <cell r="K18">
            <v>45.694000000000003</v>
          </cell>
          <cell r="L18">
            <v>54.002000000000002</v>
          </cell>
          <cell r="M18">
            <v>72.694999999999993</v>
          </cell>
          <cell r="N18">
            <v>44.447800000000001</v>
          </cell>
          <cell r="O18">
            <v>43.201599999999999</v>
          </cell>
          <cell r="P18">
            <v>20770</v>
          </cell>
          <cell r="Q18">
            <v>283.71820000000002</v>
          </cell>
          <cell r="R18">
            <v>81833.8</v>
          </cell>
          <cell r="S18">
            <v>712.41099999999994</v>
          </cell>
          <cell r="T18">
            <v>211.85399999999998</v>
          </cell>
          <cell r="U18">
            <v>29.077999999999996</v>
          </cell>
          <cell r="V18">
            <v>24.923999999999999</v>
          </cell>
          <cell r="W18">
            <v>324.012</v>
          </cell>
          <cell r="X18">
            <v>7477.2</v>
          </cell>
          <cell r="Y18">
            <v>157.85199999999998</v>
          </cell>
          <cell r="Z18">
            <v>1993.92</v>
          </cell>
          <cell r="AA18">
            <v>3738.6</v>
          </cell>
          <cell r="AB18">
            <v>49848</v>
          </cell>
          <cell r="AC18">
            <v>62621.549999999996</v>
          </cell>
          <cell r="AD18">
            <v>540.02</v>
          </cell>
          <cell r="AE18">
            <v>147.46699999999998</v>
          </cell>
          <cell r="AF18">
            <v>232.62399999999997</v>
          </cell>
          <cell r="AG18">
            <v>58.155999999999992</v>
          </cell>
          <cell r="AH18">
            <v>1952.3799999999999</v>
          </cell>
          <cell r="AI18">
            <v>116.31199999999998</v>
          </cell>
          <cell r="AJ18">
            <v>290.77999999999997</v>
          </cell>
          <cell r="AK18">
            <v>58.155999999999992</v>
          </cell>
          <cell r="AL18">
            <v>1412.36</v>
          </cell>
          <cell r="AM18">
            <v>62.31</v>
          </cell>
          <cell r="AN18">
            <v>1329.28</v>
          </cell>
          <cell r="AO18">
            <v>851.56999999999994</v>
          </cell>
          <cell r="AP18">
            <v>89.310999999999993</v>
          </cell>
          <cell r="AQ18">
            <v>311.55</v>
          </cell>
        </row>
        <row r="19">
          <cell r="A19" t="str">
            <v>M0011224020</v>
          </cell>
          <cell r="B19" t="str">
            <v>FASSTEALTH2.0MM/10MM</v>
          </cell>
          <cell r="C19" t="str">
            <v>USD</v>
          </cell>
          <cell r="D19">
            <v>298.10000000000002</v>
          </cell>
          <cell r="G19">
            <v>298.10000000000002</v>
          </cell>
          <cell r="I19">
            <v>298.10000000000002</v>
          </cell>
          <cell r="J19">
            <v>1132.78</v>
          </cell>
          <cell r="K19">
            <v>327.91</v>
          </cell>
          <cell r="L19">
            <v>387.53000000000003</v>
          </cell>
          <cell r="M19">
            <v>521.67500000000007</v>
          </cell>
          <cell r="N19">
            <v>318.96700000000004</v>
          </cell>
          <cell r="O19">
            <v>310.02400000000006</v>
          </cell>
          <cell r="P19">
            <v>149050</v>
          </cell>
          <cell r="Q19">
            <v>2036.0230000000001</v>
          </cell>
          <cell r="R19">
            <v>587257</v>
          </cell>
          <cell r="S19">
            <v>5112.415</v>
          </cell>
          <cell r="T19">
            <v>1520.31</v>
          </cell>
          <cell r="U19">
            <v>208.67000000000002</v>
          </cell>
          <cell r="V19">
            <v>178.86</v>
          </cell>
          <cell r="W19">
            <v>2325.1800000000003</v>
          </cell>
          <cell r="X19">
            <v>53658.000000000007</v>
          </cell>
          <cell r="Y19">
            <v>1132.78</v>
          </cell>
          <cell r="Z19">
            <v>14308.800000000001</v>
          </cell>
          <cell r="AA19">
            <v>26829.000000000004</v>
          </cell>
          <cell r="AB19">
            <v>357720</v>
          </cell>
          <cell r="AC19">
            <v>449385.75000000006</v>
          </cell>
          <cell r="AD19">
            <v>3875.3</v>
          </cell>
          <cell r="AE19">
            <v>1058.2550000000001</v>
          </cell>
          <cell r="AF19">
            <v>1669.3600000000001</v>
          </cell>
          <cell r="AG19">
            <v>417.34000000000003</v>
          </cell>
          <cell r="AH19">
            <v>14010.7</v>
          </cell>
          <cell r="AI19">
            <v>834.68000000000006</v>
          </cell>
          <cell r="AJ19">
            <v>2086.7000000000003</v>
          </cell>
          <cell r="AK19">
            <v>417.34000000000003</v>
          </cell>
          <cell r="AL19">
            <v>10135.400000000001</v>
          </cell>
          <cell r="AM19">
            <v>447.15000000000003</v>
          </cell>
          <cell r="AN19">
            <v>9539.2000000000007</v>
          </cell>
          <cell r="AO19">
            <v>6111.05</v>
          </cell>
          <cell r="AP19">
            <v>640.91500000000008</v>
          </cell>
          <cell r="AQ19">
            <v>2235.75</v>
          </cell>
        </row>
        <row r="20">
          <cell r="A20" t="str">
            <v>M0011224030</v>
          </cell>
          <cell r="B20" t="str">
            <v>FASSTEALTH2.0MM/15MM</v>
          </cell>
          <cell r="C20" t="str">
            <v>USD</v>
          </cell>
          <cell r="D20">
            <v>298.25</v>
          </cell>
          <cell r="G20">
            <v>298.25</v>
          </cell>
          <cell r="I20">
            <v>298.25</v>
          </cell>
          <cell r="J20">
            <v>1133.3499999999999</v>
          </cell>
          <cell r="K20">
            <v>328.07500000000005</v>
          </cell>
          <cell r="L20">
            <v>387.72500000000002</v>
          </cell>
          <cell r="M20">
            <v>521.9375</v>
          </cell>
          <cell r="N20">
            <v>319.1275</v>
          </cell>
          <cell r="O20">
            <v>310.18</v>
          </cell>
          <cell r="P20">
            <v>149125</v>
          </cell>
          <cell r="Q20">
            <v>2037.0475000000001</v>
          </cell>
          <cell r="R20">
            <v>587552.5</v>
          </cell>
          <cell r="S20">
            <v>5114.9874999999993</v>
          </cell>
          <cell r="T20">
            <v>1521.0749999999998</v>
          </cell>
          <cell r="U20">
            <v>208.77499999999998</v>
          </cell>
          <cell r="V20">
            <v>178.95</v>
          </cell>
          <cell r="W20">
            <v>2326.35</v>
          </cell>
          <cell r="X20">
            <v>53685</v>
          </cell>
          <cell r="Y20">
            <v>1133.3499999999999</v>
          </cell>
          <cell r="Z20">
            <v>14316</v>
          </cell>
          <cell r="AA20">
            <v>26842.5</v>
          </cell>
          <cell r="AB20">
            <v>357900</v>
          </cell>
          <cell r="AC20">
            <v>449611.875</v>
          </cell>
          <cell r="AD20">
            <v>3877.25</v>
          </cell>
          <cell r="AE20">
            <v>1058.7874999999999</v>
          </cell>
          <cell r="AF20">
            <v>1670.1999999999998</v>
          </cell>
          <cell r="AG20">
            <v>417.54999999999995</v>
          </cell>
          <cell r="AH20">
            <v>14017.75</v>
          </cell>
          <cell r="AI20">
            <v>835.09999999999991</v>
          </cell>
          <cell r="AJ20">
            <v>2087.75</v>
          </cell>
          <cell r="AK20">
            <v>417.54999999999995</v>
          </cell>
          <cell r="AL20">
            <v>10140.5</v>
          </cell>
          <cell r="AM20">
            <v>447.375</v>
          </cell>
          <cell r="AN20">
            <v>9544</v>
          </cell>
          <cell r="AO20">
            <v>6114.125</v>
          </cell>
          <cell r="AP20">
            <v>641.23749999999995</v>
          </cell>
          <cell r="AQ20">
            <v>2236.875</v>
          </cell>
        </row>
        <row r="21">
          <cell r="A21" t="str">
            <v>M0011224040</v>
          </cell>
          <cell r="B21" t="str">
            <v>FASSTEALTH2.0MM/20MM</v>
          </cell>
          <cell r="C21" t="str">
            <v>USD</v>
          </cell>
          <cell r="D21">
            <v>297.04000000000002</v>
          </cell>
          <cell r="G21">
            <v>297.04000000000002</v>
          </cell>
          <cell r="I21">
            <v>297.04000000000002</v>
          </cell>
          <cell r="J21">
            <v>1128.752</v>
          </cell>
          <cell r="K21">
            <v>326.74400000000003</v>
          </cell>
          <cell r="L21">
            <v>386.15200000000004</v>
          </cell>
          <cell r="M21">
            <v>519.82000000000005</v>
          </cell>
          <cell r="N21">
            <v>317.83280000000002</v>
          </cell>
          <cell r="O21">
            <v>308.92160000000001</v>
          </cell>
          <cell r="P21">
            <v>148520</v>
          </cell>
          <cell r="Q21">
            <v>2028.7832000000001</v>
          </cell>
          <cell r="R21">
            <v>585168.80000000005</v>
          </cell>
          <cell r="S21">
            <v>5094.2359999999999</v>
          </cell>
          <cell r="T21">
            <v>1514.904</v>
          </cell>
          <cell r="U21">
            <v>207.928</v>
          </cell>
          <cell r="V21">
            <v>178.22400000000002</v>
          </cell>
          <cell r="W21">
            <v>2316.9120000000003</v>
          </cell>
          <cell r="X21">
            <v>53467.200000000004</v>
          </cell>
          <cell r="Y21">
            <v>1128.752</v>
          </cell>
          <cell r="Z21">
            <v>14257.920000000002</v>
          </cell>
          <cell r="AA21">
            <v>26733.600000000002</v>
          </cell>
          <cell r="AB21">
            <v>356448</v>
          </cell>
          <cell r="AC21">
            <v>447787.80000000005</v>
          </cell>
          <cell r="AD21">
            <v>3861.5200000000004</v>
          </cell>
          <cell r="AE21">
            <v>1054.492</v>
          </cell>
          <cell r="AF21">
            <v>1663.424</v>
          </cell>
          <cell r="AG21">
            <v>415.85599999999999</v>
          </cell>
          <cell r="AH21">
            <v>13960.880000000001</v>
          </cell>
          <cell r="AI21">
            <v>831.71199999999999</v>
          </cell>
          <cell r="AJ21">
            <v>2079.2800000000002</v>
          </cell>
          <cell r="AK21">
            <v>415.85599999999999</v>
          </cell>
          <cell r="AL21">
            <v>10099.36</v>
          </cell>
          <cell r="AM21">
            <v>445.56000000000006</v>
          </cell>
          <cell r="AN21">
            <v>9505.2800000000007</v>
          </cell>
          <cell r="AO21">
            <v>6089.3200000000006</v>
          </cell>
          <cell r="AP21">
            <v>638.63599999999997</v>
          </cell>
          <cell r="AQ21">
            <v>2227.8000000000002</v>
          </cell>
        </row>
        <row r="22">
          <cell r="A22" t="str">
            <v>M0011225020</v>
          </cell>
          <cell r="B22" t="str">
            <v>FASSTEALTH2.5MM/10MM</v>
          </cell>
          <cell r="C22" t="str">
            <v>USD</v>
          </cell>
          <cell r="D22">
            <v>298.52999999999997</v>
          </cell>
          <cell r="G22">
            <v>298.52999999999997</v>
          </cell>
          <cell r="I22">
            <v>298.52999999999997</v>
          </cell>
          <cell r="J22">
            <v>1134.4139999999998</v>
          </cell>
          <cell r="K22">
            <v>328.38299999999998</v>
          </cell>
          <cell r="L22">
            <v>388.089</v>
          </cell>
          <cell r="M22">
            <v>522.42750000000001</v>
          </cell>
          <cell r="N22">
            <v>319.4271</v>
          </cell>
          <cell r="O22">
            <v>310.47120000000001</v>
          </cell>
          <cell r="P22">
            <v>149265</v>
          </cell>
          <cell r="Q22">
            <v>2038.9598999999998</v>
          </cell>
          <cell r="R22">
            <v>588104.1</v>
          </cell>
          <cell r="S22">
            <v>5119.789499999999</v>
          </cell>
          <cell r="T22">
            <v>1522.5029999999997</v>
          </cell>
          <cell r="U22">
            <v>208.97099999999998</v>
          </cell>
          <cell r="V22">
            <v>179.11799999999997</v>
          </cell>
          <cell r="W22">
            <v>2328.5339999999997</v>
          </cell>
          <cell r="X22">
            <v>53735.399999999994</v>
          </cell>
          <cell r="Y22">
            <v>1134.4139999999998</v>
          </cell>
          <cell r="Z22">
            <v>14329.439999999999</v>
          </cell>
          <cell r="AA22">
            <v>26867.699999999997</v>
          </cell>
          <cell r="AB22">
            <v>358235.99999999994</v>
          </cell>
          <cell r="AC22">
            <v>450033.97499999998</v>
          </cell>
          <cell r="AD22">
            <v>3880.8899999999994</v>
          </cell>
          <cell r="AE22">
            <v>1059.7814999999998</v>
          </cell>
          <cell r="AF22">
            <v>1671.7679999999998</v>
          </cell>
          <cell r="AG22">
            <v>417.94199999999995</v>
          </cell>
          <cell r="AH22">
            <v>14030.909999999998</v>
          </cell>
          <cell r="AI22">
            <v>835.8839999999999</v>
          </cell>
          <cell r="AJ22">
            <v>2089.71</v>
          </cell>
          <cell r="AK22">
            <v>417.94199999999995</v>
          </cell>
          <cell r="AL22">
            <v>10150.019999999999</v>
          </cell>
          <cell r="AM22">
            <v>447.79499999999996</v>
          </cell>
          <cell r="AN22">
            <v>9552.9599999999991</v>
          </cell>
          <cell r="AO22">
            <v>6119.8649999999998</v>
          </cell>
          <cell r="AP22">
            <v>641.83949999999993</v>
          </cell>
          <cell r="AQ22">
            <v>2238.9749999999999</v>
          </cell>
        </row>
        <row r="23">
          <cell r="A23" t="str">
            <v>M0011225030</v>
          </cell>
          <cell r="B23" t="str">
            <v>FASSTEALTH2.5MM/15MM</v>
          </cell>
          <cell r="C23" t="str">
            <v>USD</v>
          </cell>
          <cell r="D23">
            <v>298.68</v>
          </cell>
          <cell r="G23">
            <v>298.68</v>
          </cell>
          <cell r="I23">
            <v>298.68</v>
          </cell>
          <cell r="J23">
            <v>1134.9839999999999</v>
          </cell>
          <cell r="K23">
            <v>328.54800000000006</v>
          </cell>
          <cell r="L23">
            <v>388.28400000000005</v>
          </cell>
          <cell r="M23">
            <v>522.69000000000005</v>
          </cell>
          <cell r="N23">
            <v>319.58760000000001</v>
          </cell>
          <cell r="O23">
            <v>310.62720000000002</v>
          </cell>
          <cell r="P23">
            <v>149340</v>
          </cell>
          <cell r="Q23">
            <v>2039.9844000000001</v>
          </cell>
          <cell r="R23">
            <v>588399.6</v>
          </cell>
          <cell r="S23">
            <v>5122.3620000000001</v>
          </cell>
          <cell r="T23">
            <v>1523.268</v>
          </cell>
          <cell r="U23">
            <v>209.07599999999999</v>
          </cell>
          <cell r="V23">
            <v>179.208</v>
          </cell>
          <cell r="W23">
            <v>2329.7040000000002</v>
          </cell>
          <cell r="X23">
            <v>53762.400000000001</v>
          </cell>
          <cell r="Y23">
            <v>1134.9839999999999</v>
          </cell>
          <cell r="Z23">
            <v>14336.64</v>
          </cell>
          <cell r="AA23">
            <v>26881.200000000001</v>
          </cell>
          <cell r="AB23">
            <v>358416</v>
          </cell>
          <cell r="AC23">
            <v>450260.10000000003</v>
          </cell>
          <cell r="AD23">
            <v>3882.84</v>
          </cell>
          <cell r="AE23">
            <v>1060.3140000000001</v>
          </cell>
          <cell r="AF23">
            <v>1672.6079999999999</v>
          </cell>
          <cell r="AG23">
            <v>418.15199999999999</v>
          </cell>
          <cell r="AH23">
            <v>14037.960000000001</v>
          </cell>
          <cell r="AI23">
            <v>836.30399999999997</v>
          </cell>
          <cell r="AJ23">
            <v>2090.7600000000002</v>
          </cell>
          <cell r="AK23">
            <v>418.15199999999999</v>
          </cell>
          <cell r="AL23">
            <v>10155.120000000001</v>
          </cell>
          <cell r="AM23">
            <v>448.02</v>
          </cell>
          <cell r="AN23">
            <v>9557.76</v>
          </cell>
          <cell r="AO23">
            <v>6122.9400000000005</v>
          </cell>
          <cell r="AP23">
            <v>642.16200000000003</v>
          </cell>
          <cell r="AQ23">
            <v>2240.1</v>
          </cell>
        </row>
        <row r="24">
          <cell r="A24" t="str">
            <v>M0011225040</v>
          </cell>
          <cell r="B24" t="str">
            <v>FASSTEALTH2.5MM/20MM</v>
          </cell>
          <cell r="C24" t="str">
            <v>USD</v>
          </cell>
          <cell r="D24">
            <v>297.45999999999998</v>
          </cell>
          <cell r="G24">
            <v>297.45999999999998</v>
          </cell>
          <cell r="I24">
            <v>297.45999999999998</v>
          </cell>
          <cell r="J24">
            <v>1130.348</v>
          </cell>
          <cell r="K24">
            <v>327.20600000000002</v>
          </cell>
          <cell r="L24">
            <v>386.69799999999998</v>
          </cell>
          <cell r="M24">
            <v>520.55499999999995</v>
          </cell>
          <cell r="N24">
            <v>318.28219999999999</v>
          </cell>
          <cell r="O24">
            <v>309.35840000000002</v>
          </cell>
          <cell r="P24">
            <v>148730</v>
          </cell>
          <cell r="Q24">
            <v>2031.6517999999999</v>
          </cell>
          <cell r="R24">
            <v>585996.19999999995</v>
          </cell>
          <cell r="S24">
            <v>5101.4389999999994</v>
          </cell>
          <cell r="T24">
            <v>1517.0459999999998</v>
          </cell>
          <cell r="U24">
            <v>208.22199999999998</v>
          </cell>
          <cell r="V24">
            <v>178.47599999999997</v>
          </cell>
          <cell r="W24">
            <v>2320.1879999999996</v>
          </cell>
          <cell r="X24">
            <v>53542.799999999996</v>
          </cell>
          <cell r="Y24">
            <v>1130.348</v>
          </cell>
          <cell r="Z24">
            <v>14278.079999999998</v>
          </cell>
          <cell r="AA24">
            <v>26771.399999999998</v>
          </cell>
          <cell r="AB24">
            <v>356952</v>
          </cell>
          <cell r="AC24">
            <v>448420.94999999995</v>
          </cell>
          <cell r="AD24">
            <v>3866.9799999999996</v>
          </cell>
          <cell r="AE24">
            <v>1055.9829999999999</v>
          </cell>
          <cell r="AF24">
            <v>1665.7759999999998</v>
          </cell>
          <cell r="AG24">
            <v>416.44399999999996</v>
          </cell>
          <cell r="AH24">
            <v>13980.619999999999</v>
          </cell>
          <cell r="AI24">
            <v>832.88799999999992</v>
          </cell>
          <cell r="AJ24">
            <v>2082.2199999999998</v>
          </cell>
          <cell r="AK24">
            <v>416.44399999999996</v>
          </cell>
          <cell r="AL24">
            <v>10113.64</v>
          </cell>
          <cell r="AM24">
            <v>446.18999999999994</v>
          </cell>
          <cell r="AN24">
            <v>9518.7199999999993</v>
          </cell>
          <cell r="AO24">
            <v>6097.9299999999994</v>
          </cell>
          <cell r="AP24">
            <v>639.53899999999987</v>
          </cell>
          <cell r="AQ24">
            <v>2230.9499999999998</v>
          </cell>
        </row>
        <row r="25">
          <cell r="A25" t="str">
            <v>M0011226020</v>
          </cell>
          <cell r="B25" t="str">
            <v>FASSTEALTH3.0MM/10MM</v>
          </cell>
          <cell r="C25" t="str">
            <v>USD</v>
          </cell>
          <cell r="D25">
            <v>298.48</v>
          </cell>
          <cell r="G25">
            <v>298.48</v>
          </cell>
          <cell r="I25">
            <v>298.48</v>
          </cell>
          <cell r="J25">
            <v>1134.2239999999999</v>
          </cell>
          <cell r="K25">
            <v>328.32800000000003</v>
          </cell>
          <cell r="L25">
            <v>388.02400000000006</v>
          </cell>
          <cell r="M25">
            <v>522.34</v>
          </cell>
          <cell r="N25">
            <v>319.37360000000001</v>
          </cell>
          <cell r="O25">
            <v>310.41920000000005</v>
          </cell>
          <cell r="P25">
            <v>149240</v>
          </cell>
          <cell r="Q25">
            <v>2038.6184000000001</v>
          </cell>
          <cell r="R25">
            <v>588005.60000000009</v>
          </cell>
          <cell r="S25">
            <v>5118.9319999999998</v>
          </cell>
          <cell r="T25">
            <v>1522.248</v>
          </cell>
          <cell r="U25">
            <v>208.93600000000001</v>
          </cell>
          <cell r="V25">
            <v>179.08799999999999</v>
          </cell>
          <cell r="W25">
            <v>2328.1440000000002</v>
          </cell>
          <cell r="X25">
            <v>53726.400000000001</v>
          </cell>
          <cell r="Y25">
            <v>1134.2239999999999</v>
          </cell>
          <cell r="Z25">
            <v>14327.04</v>
          </cell>
          <cell r="AA25">
            <v>26863.200000000001</v>
          </cell>
          <cell r="AB25">
            <v>358176</v>
          </cell>
          <cell r="AC25">
            <v>449958.60000000003</v>
          </cell>
          <cell r="AD25">
            <v>3880.2400000000002</v>
          </cell>
          <cell r="AE25">
            <v>1059.604</v>
          </cell>
          <cell r="AF25">
            <v>1671.4880000000001</v>
          </cell>
          <cell r="AG25">
            <v>417.87200000000001</v>
          </cell>
          <cell r="AH25">
            <v>14028.560000000001</v>
          </cell>
          <cell r="AI25">
            <v>835.74400000000003</v>
          </cell>
          <cell r="AJ25">
            <v>2089.36</v>
          </cell>
          <cell r="AK25">
            <v>417.87200000000001</v>
          </cell>
          <cell r="AL25">
            <v>10148.32</v>
          </cell>
          <cell r="AM25">
            <v>447.72</v>
          </cell>
          <cell r="AN25">
            <v>9551.36</v>
          </cell>
          <cell r="AO25">
            <v>6118.84</v>
          </cell>
          <cell r="AP25">
            <v>641.73199999999997</v>
          </cell>
          <cell r="AQ25">
            <v>2238.6000000000004</v>
          </cell>
        </row>
        <row r="26">
          <cell r="A26" t="str">
            <v>M0011226030</v>
          </cell>
          <cell r="B26" t="str">
            <v>FASSTEALTH3.0MM/15MM</v>
          </cell>
          <cell r="C26" t="str">
            <v>USD</v>
          </cell>
          <cell r="D26">
            <v>298.63</v>
          </cell>
          <cell r="G26">
            <v>298.63</v>
          </cell>
          <cell r="I26">
            <v>298.63</v>
          </cell>
          <cell r="J26">
            <v>1134.7939999999999</v>
          </cell>
          <cell r="K26">
            <v>328.49299999999999</v>
          </cell>
          <cell r="L26">
            <v>388.21899999999999</v>
          </cell>
          <cell r="M26">
            <v>522.60249999999996</v>
          </cell>
          <cell r="N26">
            <v>319.53410000000002</v>
          </cell>
          <cell r="O26">
            <v>310.5752</v>
          </cell>
          <cell r="P26">
            <v>149315</v>
          </cell>
          <cell r="Q26">
            <v>2039.6429000000001</v>
          </cell>
          <cell r="R26">
            <v>588301.1</v>
          </cell>
          <cell r="S26">
            <v>5121.5044999999991</v>
          </cell>
          <cell r="T26">
            <v>1523.0129999999999</v>
          </cell>
          <cell r="U26">
            <v>209.041</v>
          </cell>
          <cell r="V26">
            <v>179.178</v>
          </cell>
          <cell r="W26">
            <v>2329.3139999999999</v>
          </cell>
          <cell r="X26">
            <v>53753.4</v>
          </cell>
          <cell r="Y26">
            <v>1134.7939999999999</v>
          </cell>
          <cell r="Z26">
            <v>14334.24</v>
          </cell>
          <cell r="AA26">
            <v>26876.7</v>
          </cell>
          <cell r="AB26">
            <v>358356</v>
          </cell>
          <cell r="AC26">
            <v>450184.72499999998</v>
          </cell>
          <cell r="AD26">
            <v>3882.19</v>
          </cell>
          <cell r="AE26">
            <v>1060.1364999999998</v>
          </cell>
          <cell r="AF26">
            <v>1672.328</v>
          </cell>
          <cell r="AG26">
            <v>418.08199999999999</v>
          </cell>
          <cell r="AH26">
            <v>14035.61</v>
          </cell>
          <cell r="AI26">
            <v>836.16399999999999</v>
          </cell>
          <cell r="AJ26">
            <v>2090.41</v>
          </cell>
          <cell r="AK26">
            <v>418.08199999999999</v>
          </cell>
          <cell r="AL26">
            <v>10153.42</v>
          </cell>
          <cell r="AM26">
            <v>447.94499999999999</v>
          </cell>
          <cell r="AN26">
            <v>9556.16</v>
          </cell>
          <cell r="AO26">
            <v>6121.915</v>
          </cell>
          <cell r="AP26">
            <v>642.05449999999996</v>
          </cell>
          <cell r="AQ26">
            <v>2239.7249999999999</v>
          </cell>
        </row>
        <row r="27">
          <cell r="A27" t="str">
            <v>M0011226040</v>
          </cell>
          <cell r="B27" t="str">
            <v>FASSTEALTH3.0MM/20MM</v>
          </cell>
          <cell r="C27" t="str">
            <v>USD</v>
          </cell>
          <cell r="D27">
            <v>297.42</v>
          </cell>
          <cell r="G27">
            <v>297.42</v>
          </cell>
          <cell r="I27">
            <v>297.42</v>
          </cell>
          <cell r="J27">
            <v>1130.1959999999999</v>
          </cell>
          <cell r="K27">
            <v>327.16200000000003</v>
          </cell>
          <cell r="L27">
            <v>386.64600000000002</v>
          </cell>
          <cell r="M27">
            <v>520.48500000000001</v>
          </cell>
          <cell r="N27">
            <v>318.23940000000005</v>
          </cell>
          <cell r="O27">
            <v>309.3168</v>
          </cell>
          <cell r="P27">
            <v>148710</v>
          </cell>
          <cell r="Q27">
            <v>2031.3786000000002</v>
          </cell>
          <cell r="R27">
            <v>585917.4</v>
          </cell>
          <cell r="S27">
            <v>5100.7529999999997</v>
          </cell>
          <cell r="T27">
            <v>1516.8419999999999</v>
          </cell>
          <cell r="U27">
            <v>208.19399999999999</v>
          </cell>
          <cell r="V27">
            <v>178.452</v>
          </cell>
          <cell r="W27">
            <v>2319.8760000000002</v>
          </cell>
          <cell r="X27">
            <v>53535.600000000006</v>
          </cell>
          <cell r="Y27">
            <v>1130.1959999999999</v>
          </cell>
          <cell r="Z27">
            <v>14276.16</v>
          </cell>
          <cell r="AA27">
            <v>26767.800000000003</v>
          </cell>
          <cell r="AB27">
            <v>356904</v>
          </cell>
          <cell r="AC27">
            <v>448360.65</v>
          </cell>
          <cell r="AD27">
            <v>3866.46</v>
          </cell>
          <cell r="AE27">
            <v>1055.8409999999999</v>
          </cell>
          <cell r="AF27">
            <v>1665.5519999999999</v>
          </cell>
          <cell r="AG27">
            <v>416.38799999999998</v>
          </cell>
          <cell r="AH27">
            <v>13978.740000000002</v>
          </cell>
          <cell r="AI27">
            <v>832.77599999999995</v>
          </cell>
          <cell r="AJ27">
            <v>2081.94</v>
          </cell>
          <cell r="AK27">
            <v>416.38799999999998</v>
          </cell>
          <cell r="AL27">
            <v>10112.280000000001</v>
          </cell>
          <cell r="AM27">
            <v>446.13</v>
          </cell>
          <cell r="AN27">
            <v>9517.44</v>
          </cell>
          <cell r="AO27">
            <v>6097.1100000000006</v>
          </cell>
          <cell r="AP27">
            <v>639.45299999999997</v>
          </cell>
          <cell r="AQ27">
            <v>2230.65</v>
          </cell>
        </row>
        <row r="28">
          <cell r="A28" t="str">
            <v>M0011227020</v>
          </cell>
          <cell r="B28" t="str">
            <v>FASSTEALTH3.5MM/10MM</v>
          </cell>
          <cell r="C28" t="str">
            <v>USD</v>
          </cell>
          <cell r="D28">
            <v>298.27</v>
          </cell>
          <cell r="G28">
            <v>298.27</v>
          </cell>
          <cell r="I28">
            <v>298.27</v>
          </cell>
          <cell r="J28">
            <v>1133.4259999999999</v>
          </cell>
          <cell r="K28">
            <v>328.09699999999998</v>
          </cell>
          <cell r="L28">
            <v>387.75099999999998</v>
          </cell>
          <cell r="M28">
            <v>521.97249999999997</v>
          </cell>
          <cell r="N28">
            <v>319.14890000000003</v>
          </cell>
          <cell r="O28">
            <v>310.20080000000002</v>
          </cell>
          <cell r="P28">
            <v>149135</v>
          </cell>
          <cell r="Q28">
            <v>2037.1840999999999</v>
          </cell>
          <cell r="R28">
            <v>587591.89999999991</v>
          </cell>
          <cell r="S28">
            <v>5115.3304999999991</v>
          </cell>
          <cell r="T28">
            <v>1521.1769999999999</v>
          </cell>
          <cell r="U28">
            <v>208.78899999999999</v>
          </cell>
          <cell r="V28">
            <v>178.96199999999999</v>
          </cell>
          <cell r="W28">
            <v>2326.5059999999999</v>
          </cell>
          <cell r="X28">
            <v>53688.6</v>
          </cell>
          <cell r="Y28">
            <v>1133.4259999999999</v>
          </cell>
          <cell r="Z28">
            <v>14316.96</v>
          </cell>
          <cell r="AA28">
            <v>26844.3</v>
          </cell>
          <cell r="AB28">
            <v>357924</v>
          </cell>
          <cell r="AC28">
            <v>449642.02499999997</v>
          </cell>
          <cell r="AD28">
            <v>3877.5099999999998</v>
          </cell>
          <cell r="AE28">
            <v>1058.8584999999998</v>
          </cell>
          <cell r="AF28">
            <v>1670.3119999999999</v>
          </cell>
          <cell r="AG28">
            <v>417.57799999999997</v>
          </cell>
          <cell r="AH28">
            <v>14018.689999999999</v>
          </cell>
          <cell r="AI28">
            <v>835.15599999999995</v>
          </cell>
          <cell r="AJ28">
            <v>2087.89</v>
          </cell>
          <cell r="AK28">
            <v>417.57799999999997</v>
          </cell>
          <cell r="AL28">
            <v>10141.18</v>
          </cell>
          <cell r="AM28">
            <v>447.40499999999997</v>
          </cell>
          <cell r="AN28">
            <v>9544.64</v>
          </cell>
          <cell r="AO28">
            <v>6114.5349999999999</v>
          </cell>
          <cell r="AP28">
            <v>641.28049999999996</v>
          </cell>
          <cell r="AQ28">
            <v>2237.0249999999996</v>
          </cell>
        </row>
        <row r="29">
          <cell r="A29" t="str">
            <v>M0011227030</v>
          </cell>
          <cell r="B29" t="str">
            <v>FASSTEALTH3.5MM/15MM</v>
          </cell>
          <cell r="C29" t="str">
            <v>USD</v>
          </cell>
          <cell r="D29">
            <v>298.42</v>
          </cell>
          <cell r="G29">
            <v>298.42</v>
          </cell>
          <cell r="I29">
            <v>298.42</v>
          </cell>
          <cell r="J29">
            <v>1133.9960000000001</v>
          </cell>
          <cell r="K29">
            <v>328.26200000000006</v>
          </cell>
          <cell r="L29">
            <v>387.94600000000003</v>
          </cell>
          <cell r="M29">
            <v>522.23500000000001</v>
          </cell>
          <cell r="N29">
            <v>319.30940000000004</v>
          </cell>
          <cell r="O29">
            <v>310.35680000000002</v>
          </cell>
          <cell r="P29">
            <v>149210</v>
          </cell>
          <cell r="Q29">
            <v>2038.2086000000002</v>
          </cell>
          <cell r="R29">
            <v>587887.4</v>
          </cell>
          <cell r="S29">
            <v>5117.9030000000002</v>
          </cell>
          <cell r="T29">
            <v>1521.942</v>
          </cell>
          <cell r="U29">
            <v>208.89400000000001</v>
          </cell>
          <cell r="V29">
            <v>179.05199999999999</v>
          </cell>
          <cell r="W29">
            <v>2327.6759999999999</v>
          </cell>
          <cell r="X29">
            <v>53715.600000000006</v>
          </cell>
          <cell r="Y29">
            <v>1133.9960000000001</v>
          </cell>
          <cell r="Z29">
            <v>14324.16</v>
          </cell>
          <cell r="AA29">
            <v>26857.800000000003</v>
          </cell>
          <cell r="AB29">
            <v>358104</v>
          </cell>
          <cell r="AC29">
            <v>449868.15</v>
          </cell>
          <cell r="AD29">
            <v>3879.46</v>
          </cell>
          <cell r="AE29">
            <v>1059.3910000000001</v>
          </cell>
          <cell r="AF29">
            <v>1671.152</v>
          </cell>
          <cell r="AG29">
            <v>417.78800000000001</v>
          </cell>
          <cell r="AH29">
            <v>14025.740000000002</v>
          </cell>
          <cell r="AI29">
            <v>835.57600000000002</v>
          </cell>
          <cell r="AJ29">
            <v>2088.94</v>
          </cell>
          <cell r="AK29">
            <v>417.78800000000001</v>
          </cell>
          <cell r="AL29">
            <v>10146.280000000001</v>
          </cell>
          <cell r="AM29">
            <v>447.63</v>
          </cell>
          <cell r="AN29">
            <v>9549.44</v>
          </cell>
          <cell r="AO29">
            <v>6117.6100000000006</v>
          </cell>
          <cell r="AP29">
            <v>641.60299999999995</v>
          </cell>
          <cell r="AQ29">
            <v>2238.15</v>
          </cell>
        </row>
        <row r="30">
          <cell r="A30" t="str">
            <v>M0011228030</v>
          </cell>
          <cell r="B30" t="str">
            <v>FASSTEALTH4.0MM/15MM</v>
          </cell>
          <cell r="C30" t="str">
            <v>USD</v>
          </cell>
          <cell r="D30">
            <v>301.79000000000002</v>
          </cell>
          <cell r="G30">
            <v>301.79000000000002</v>
          </cell>
          <cell r="I30">
            <v>301.79000000000002</v>
          </cell>
          <cell r="J30">
            <v>1146.8020000000001</v>
          </cell>
          <cell r="K30">
            <v>331.96900000000005</v>
          </cell>
          <cell r="L30">
            <v>392.32700000000006</v>
          </cell>
          <cell r="M30">
            <v>528.13250000000005</v>
          </cell>
          <cell r="N30">
            <v>322.91530000000006</v>
          </cell>
          <cell r="O30">
            <v>313.86160000000001</v>
          </cell>
          <cell r="P30">
            <v>150895</v>
          </cell>
          <cell r="Q30">
            <v>2061.2257</v>
          </cell>
          <cell r="R30">
            <v>594526.30000000005</v>
          </cell>
          <cell r="S30">
            <v>5175.6984999999995</v>
          </cell>
          <cell r="T30">
            <v>1539.1289999999999</v>
          </cell>
          <cell r="U30">
            <v>211.25300000000001</v>
          </cell>
          <cell r="V30">
            <v>181.07400000000001</v>
          </cell>
          <cell r="W30">
            <v>2353.962</v>
          </cell>
          <cell r="X30">
            <v>54322.200000000004</v>
          </cell>
          <cell r="Y30">
            <v>1146.8020000000001</v>
          </cell>
          <cell r="Z30">
            <v>14485.920000000002</v>
          </cell>
          <cell r="AA30">
            <v>27161.100000000002</v>
          </cell>
          <cell r="AB30">
            <v>362148</v>
          </cell>
          <cell r="AC30">
            <v>454948.42500000005</v>
          </cell>
          <cell r="AD30">
            <v>3923.2700000000004</v>
          </cell>
          <cell r="AE30">
            <v>1071.3544999999999</v>
          </cell>
          <cell r="AF30">
            <v>1690.0240000000001</v>
          </cell>
          <cell r="AG30">
            <v>422.50600000000003</v>
          </cell>
          <cell r="AH30">
            <v>14184.130000000001</v>
          </cell>
          <cell r="AI30">
            <v>845.01200000000006</v>
          </cell>
          <cell r="AJ30">
            <v>2112.5300000000002</v>
          </cell>
          <cell r="AK30">
            <v>422.50600000000003</v>
          </cell>
          <cell r="AL30">
            <v>10260.86</v>
          </cell>
          <cell r="AM30">
            <v>452.68500000000006</v>
          </cell>
          <cell r="AN30">
            <v>9657.2800000000007</v>
          </cell>
          <cell r="AO30">
            <v>6186.6950000000006</v>
          </cell>
          <cell r="AP30">
            <v>648.84850000000006</v>
          </cell>
          <cell r="AQ30">
            <v>2263.4250000000002</v>
          </cell>
        </row>
        <row r="31">
          <cell r="A31" t="str">
            <v>M0011228040</v>
          </cell>
          <cell r="B31" t="str">
            <v>FASSTEALTH4.0MM/20MM</v>
          </cell>
          <cell r="C31" t="str">
            <v>USD</v>
          </cell>
          <cell r="D31">
            <v>301.79000000000002</v>
          </cell>
          <cell r="G31">
            <v>301.79000000000002</v>
          </cell>
          <cell r="I31">
            <v>301.79000000000002</v>
          </cell>
          <cell r="J31">
            <v>1146.8020000000001</v>
          </cell>
          <cell r="K31">
            <v>331.96900000000005</v>
          </cell>
          <cell r="L31">
            <v>392.32700000000006</v>
          </cell>
          <cell r="M31">
            <v>528.13250000000005</v>
          </cell>
          <cell r="N31">
            <v>322.91530000000006</v>
          </cell>
          <cell r="O31">
            <v>313.86160000000001</v>
          </cell>
          <cell r="P31">
            <v>150895</v>
          </cell>
          <cell r="Q31">
            <v>2061.2257</v>
          </cell>
          <cell r="R31">
            <v>594526.30000000005</v>
          </cell>
          <cell r="S31">
            <v>5175.6984999999995</v>
          </cell>
          <cell r="T31">
            <v>1539.1289999999999</v>
          </cell>
          <cell r="U31">
            <v>211.25300000000001</v>
          </cell>
          <cell r="V31">
            <v>181.07400000000001</v>
          </cell>
          <cell r="W31">
            <v>2353.962</v>
          </cell>
          <cell r="X31">
            <v>54322.200000000004</v>
          </cell>
          <cell r="Y31">
            <v>1146.8020000000001</v>
          </cell>
          <cell r="Z31">
            <v>14485.920000000002</v>
          </cell>
          <cell r="AA31">
            <v>27161.100000000002</v>
          </cell>
          <cell r="AB31">
            <v>362148</v>
          </cell>
          <cell r="AC31">
            <v>454948.42500000005</v>
          </cell>
          <cell r="AD31">
            <v>3923.2700000000004</v>
          </cell>
          <cell r="AE31">
            <v>1071.3544999999999</v>
          </cell>
          <cell r="AF31">
            <v>1690.0240000000001</v>
          </cell>
          <cell r="AG31">
            <v>422.50600000000003</v>
          </cell>
          <cell r="AH31">
            <v>14184.130000000001</v>
          </cell>
          <cell r="AI31">
            <v>845.01200000000006</v>
          </cell>
          <cell r="AJ31">
            <v>2112.5300000000002</v>
          </cell>
          <cell r="AK31">
            <v>422.50600000000003</v>
          </cell>
          <cell r="AL31">
            <v>10260.86</v>
          </cell>
          <cell r="AM31">
            <v>452.68500000000006</v>
          </cell>
          <cell r="AN31">
            <v>9657.2800000000007</v>
          </cell>
          <cell r="AO31">
            <v>6186.6950000000006</v>
          </cell>
          <cell r="AP31">
            <v>648.84850000000006</v>
          </cell>
          <cell r="AQ31">
            <v>2263.4250000000002</v>
          </cell>
        </row>
        <row r="32">
          <cell r="A32" t="str">
            <v>M0011341080</v>
          </cell>
          <cell r="B32" t="str">
            <v>FASTRACKER18150CM/20CM€</v>
          </cell>
          <cell r="C32" t="str">
            <v>EUR</v>
          </cell>
          <cell r="D32">
            <v>62.13</v>
          </cell>
          <cell r="G32">
            <v>62.13</v>
          </cell>
          <cell r="I32">
            <v>88.757142857142867</v>
          </cell>
          <cell r="J32">
            <v>337.27714285714291</v>
          </cell>
          <cell r="K32">
            <v>97.632857142857162</v>
          </cell>
          <cell r="L32">
            <v>115.38428571428572</v>
          </cell>
          <cell r="M32">
            <v>155.32500000000002</v>
          </cell>
          <cell r="N32">
            <v>94.970142857142875</v>
          </cell>
          <cell r="O32">
            <v>92.307428571428588</v>
          </cell>
          <cell r="P32">
            <v>44378.571428571435</v>
          </cell>
          <cell r="Q32">
            <v>606.21128571428574</v>
          </cell>
          <cell r="R32">
            <v>174851.57142857145</v>
          </cell>
          <cell r="S32">
            <v>1522.1849999999999</v>
          </cell>
          <cell r="T32">
            <v>452.66142857142859</v>
          </cell>
          <cell r="U32">
            <v>62.13</v>
          </cell>
          <cell r="V32">
            <v>53.254285714285722</v>
          </cell>
          <cell r="W32">
            <v>692.30571428571432</v>
          </cell>
          <cell r="X32">
            <v>15976.285714285716</v>
          </cell>
          <cell r="Y32">
            <v>337.27714285714291</v>
          </cell>
          <cell r="Z32">
            <v>4260.3428571428576</v>
          </cell>
          <cell r="AA32">
            <v>7988.1428571428578</v>
          </cell>
          <cell r="AB32">
            <v>106508.57142857143</v>
          </cell>
          <cell r="AC32">
            <v>133801.39285714287</v>
          </cell>
          <cell r="AD32">
            <v>1153.8428571428572</v>
          </cell>
          <cell r="AE32">
            <v>315.08785714285716</v>
          </cell>
          <cell r="AF32">
            <v>497.04</v>
          </cell>
          <cell r="AG32">
            <v>124.26</v>
          </cell>
          <cell r="AH32">
            <v>4171.5857142857149</v>
          </cell>
          <cell r="AI32">
            <v>248.52</v>
          </cell>
          <cell r="AJ32">
            <v>621.30000000000007</v>
          </cell>
          <cell r="AK32">
            <v>124.26</v>
          </cell>
          <cell r="AL32">
            <v>3017.7428571428572</v>
          </cell>
          <cell r="AM32">
            <v>133.1357142857143</v>
          </cell>
          <cell r="AN32">
            <v>2840.2285714285717</v>
          </cell>
          <cell r="AO32">
            <v>1819.5214285714287</v>
          </cell>
          <cell r="AP32">
            <v>190.82785714285717</v>
          </cell>
          <cell r="AQ32">
            <v>665.67857142857156</v>
          </cell>
        </row>
        <row r="33">
          <cell r="A33" t="str">
            <v>M0011341090</v>
          </cell>
          <cell r="B33" t="str">
            <v>FASTRACKER-18150CM/18CM€</v>
          </cell>
          <cell r="C33" t="str">
            <v>EUR</v>
          </cell>
          <cell r="D33">
            <v>62.5</v>
          </cell>
          <cell r="G33">
            <v>62.5</v>
          </cell>
          <cell r="I33">
            <v>89.285714285714292</v>
          </cell>
          <cell r="J33">
            <v>339.28571428571428</v>
          </cell>
          <cell r="K33">
            <v>98.214285714285722</v>
          </cell>
          <cell r="L33">
            <v>116.07142857142858</v>
          </cell>
          <cell r="M33">
            <v>156.25</v>
          </cell>
          <cell r="N33">
            <v>95.535714285714292</v>
          </cell>
          <cell r="O33">
            <v>92.857142857142861</v>
          </cell>
          <cell r="P33">
            <v>44642.857142857145</v>
          </cell>
          <cell r="Q33">
            <v>609.82142857142867</v>
          </cell>
          <cell r="R33">
            <v>175892.85714285716</v>
          </cell>
          <cell r="S33">
            <v>1531.25</v>
          </cell>
          <cell r="T33">
            <v>455.35714285714283</v>
          </cell>
          <cell r="U33">
            <v>62.5</v>
          </cell>
          <cell r="V33">
            <v>53.571428571428577</v>
          </cell>
          <cell r="W33">
            <v>696.42857142857144</v>
          </cell>
          <cell r="X33">
            <v>16071.428571428572</v>
          </cell>
          <cell r="Y33">
            <v>339.28571428571428</v>
          </cell>
          <cell r="Z33">
            <v>4285.7142857142862</v>
          </cell>
          <cell r="AA33">
            <v>8035.7142857142862</v>
          </cell>
          <cell r="AB33">
            <v>107142.85714285714</v>
          </cell>
          <cell r="AC33">
            <v>134598.21428571429</v>
          </cell>
          <cell r="AD33">
            <v>1160.7142857142858</v>
          </cell>
          <cell r="AE33">
            <v>316.96428571428572</v>
          </cell>
          <cell r="AF33">
            <v>500</v>
          </cell>
          <cell r="AG33">
            <v>125</v>
          </cell>
          <cell r="AH33">
            <v>4196.4285714285716</v>
          </cell>
          <cell r="AI33">
            <v>250</v>
          </cell>
          <cell r="AJ33">
            <v>625</v>
          </cell>
          <cell r="AK33">
            <v>125</v>
          </cell>
          <cell r="AL33">
            <v>3035.7142857142858</v>
          </cell>
          <cell r="AM33">
            <v>133.92857142857144</v>
          </cell>
          <cell r="AN33">
            <v>2857.1428571428573</v>
          </cell>
          <cell r="AO33">
            <v>1830.3571428571429</v>
          </cell>
          <cell r="AP33">
            <v>191.96428571428572</v>
          </cell>
          <cell r="AQ33">
            <v>669.64285714285722</v>
          </cell>
        </row>
        <row r="34">
          <cell r="A34" t="str">
            <v>M0011342080</v>
          </cell>
          <cell r="B34" t="str">
            <v>FASTRACKER-18MX150CM/20CM€</v>
          </cell>
          <cell r="C34" t="str">
            <v>EUR</v>
          </cell>
          <cell r="D34">
            <v>63.59</v>
          </cell>
          <cell r="G34">
            <v>63.59</v>
          </cell>
          <cell r="I34">
            <v>90.842857142857156</v>
          </cell>
          <cell r="J34">
            <v>345.20285714285717</v>
          </cell>
          <cell r="K34">
            <v>99.927142857142883</v>
          </cell>
          <cell r="L34">
            <v>118.09571428571431</v>
          </cell>
          <cell r="M34">
            <v>158.97500000000002</v>
          </cell>
          <cell r="N34">
            <v>97.201857142857165</v>
          </cell>
          <cell r="O34">
            <v>94.476571428571447</v>
          </cell>
          <cell r="P34">
            <v>45421.42857142858</v>
          </cell>
          <cell r="Q34">
            <v>620.45671428571438</v>
          </cell>
          <cell r="R34">
            <v>178960.42857142861</v>
          </cell>
          <cell r="S34">
            <v>1557.9550000000002</v>
          </cell>
          <cell r="T34">
            <v>463.29857142857145</v>
          </cell>
          <cell r="U34">
            <v>63.59</v>
          </cell>
          <cell r="V34">
            <v>54.505714285714291</v>
          </cell>
          <cell r="W34">
            <v>708.57428571428579</v>
          </cell>
          <cell r="X34">
            <v>16351.714285714288</v>
          </cell>
          <cell r="Y34">
            <v>345.20285714285717</v>
          </cell>
          <cell r="Z34">
            <v>4360.4571428571435</v>
          </cell>
          <cell r="AA34">
            <v>8175.857142857144</v>
          </cell>
          <cell r="AB34">
            <v>109011.42857142858</v>
          </cell>
          <cell r="AC34">
            <v>136945.60714285716</v>
          </cell>
          <cell r="AD34">
            <v>1180.957142857143</v>
          </cell>
          <cell r="AE34">
            <v>322.49214285714288</v>
          </cell>
          <cell r="AF34">
            <v>508.72</v>
          </cell>
          <cell r="AG34">
            <v>127.18</v>
          </cell>
          <cell r="AH34">
            <v>4269.6142857142859</v>
          </cell>
          <cell r="AI34">
            <v>254.36</v>
          </cell>
          <cell r="AJ34">
            <v>635.90000000000009</v>
          </cell>
          <cell r="AK34">
            <v>127.18</v>
          </cell>
          <cell r="AL34">
            <v>3088.6571428571433</v>
          </cell>
          <cell r="AM34">
            <v>136.26428571428573</v>
          </cell>
          <cell r="AN34">
            <v>2906.971428571429</v>
          </cell>
          <cell r="AO34">
            <v>1862.2785714285717</v>
          </cell>
          <cell r="AP34">
            <v>195.31214285714287</v>
          </cell>
          <cell r="AQ34">
            <v>681.32142857142867</v>
          </cell>
        </row>
        <row r="35">
          <cell r="A35" t="str">
            <v>M0011711110</v>
          </cell>
          <cell r="B35" t="str">
            <v>TURBOTRACKER-18150CM/18CM€</v>
          </cell>
          <cell r="C35" t="str">
            <v>EUR</v>
          </cell>
          <cell r="D35">
            <v>127.96</v>
          </cell>
          <cell r="G35">
            <v>127.96</v>
          </cell>
          <cell r="I35">
            <v>182.8</v>
          </cell>
          <cell r="J35">
            <v>694.64</v>
          </cell>
          <cell r="K35">
            <v>201.08000000000004</v>
          </cell>
          <cell r="L35">
            <v>237.64000000000001</v>
          </cell>
          <cell r="M35">
            <v>319.90000000000003</v>
          </cell>
          <cell r="N35">
            <v>195.59600000000003</v>
          </cell>
          <cell r="O35">
            <v>190.11200000000002</v>
          </cell>
          <cell r="P35">
            <v>91400</v>
          </cell>
          <cell r="Q35">
            <v>1248.5240000000001</v>
          </cell>
          <cell r="R35">
            <v>360116</v>
          </cell>
          <cell r="S35">
            <v>3135.02</v>
          </cell>
          <cell r="T35">
            <v>932.28</v>
          </cell>
          <cell r="U35">
            <v>127.96</v>
          </cell>
          <cell r="V35">
            <v>109.68</v>
          </cell>
          <cell r="W35">
            <v>1425.8400000000001</v>
          </cell>
          <cell r="X35">
            <v>32904</v>
          </cell>
          <cell r="Y35">
            <v>694.64</v>
          </cell>
          <cell r="Z35">
            <v>8774.4000000000015</v>
          </cell>
          <cell r="AA35">
            <v>16452</v>
          </cell>
          <cell r="AB35">
            <v>219360</v>
          </cell>
          <cell r="AC35">
            <v>275571</v>
          </cell>
          <cell r="AD35">
            <v>2376.4</v>
          </cell>
          <cell r="AE35">
            <v>648.94000000000005</v>
          </cell>
          <cell r="AF35">
            <v>1023.68</v>
          </cell>
          <cell r="AG35">
            <v>255.92</v>
          </cell>
          <cell r="AH35">
            <v>8591.6</v>
          </cell>
          <cell r="AI35">
            <v>511.84</v>
          </cell>
          <cell r="AJ35">
            <v>1279.6000000000001</v>
          </cell>
          <cell r="AK35">
            <v>255.92</v>
          </cell>
          <cell r="AL35">
            <v>6215.2000000000007</v>
          </cell>
          <cell r="AM35">
            <v>274.20000000000005</v>
          </cell>
          <cell r="AN35">
            <v>5849.6</v>
          </cell>
          <cell r="AO35">
            <v>3747.4</v>
          </cell>
          <cell r="AP35">
            <v>393.02</v>
          </cell>
          <cell r="AQ35">
            <v>1371</v>
          </cell>
        </row>
        <row r="36">
          <cell r="A36" t="str">
            <v>M001182570</v>
          </cell>
          <cell r="B36" t="str">
            <v>F/GRENEGADE150/10/2TIP€</v>
          </cell>
          <cell r="C36" t="str">
            <v>EUR</v>
          </cell>
          <cell r="D36">
            <v>74.13</v>
          </cell>
          <cell r="E36">
            <v>85.249499999999983</v>
          </cell>
          <cell r="G36">
            <v>85.249499999999983</v>
          </cell>
          <cell r="I36">
            <v>121.78499999999998</v>
          </cell>
          <cell r="J36">
            <v>462.7829999999999</v>
          </cell>
          <cell r="K36">
            <v>133.96349999999998</v>
          </cell>
          <cell r="L36">
            <v>158.32049999999998</v>
          </cell>
          <cell r="M36">
            <v>213.12374999999997</v>
          </cell>
          <cell r="N36">
            <v>130.30994999999999</v>
          </cell>
          <cell r="O36">
            <v>126.65639999999999</v>
          </cell>
          <cell r="P36">
            <v>60892.499999999993</v>
          </cell>
          <cell r="Q36">
            <v>831.79154999999992</v>
          </cell>
          <cell r="R36">
            <v>239916.44999999995</v>
          </cell>
          <cell r="S36">
            <v>2088.6127499999993</v>
          </cell>
          <cell r="T36">
            <v>621.10349999999983</v>
          </cell>
          <cell r="U36">
            <v>85.249499999999983</v>
          </cell>
          <cell r="V36">
            <v>73.070999999999984</v>
          </cell>
          <cell r="W36">
            <v>949.92299999999989</v>
          </cell>
          <cell r="X36">
            <v>21921.299999999996</v>
          </cell>
          <cell r="Y36">
            <v>462.7829999999999</v>
          </cell>
          <cell r="Z36">
            <v>5845.6799999999994</v>
          </cell>
          <cell r="AA36">
            <v>10960.649999999998</v>
          </cell>
          <cell r="AB36">
            <v>146141.99999999997</v>
          </cell>
          <cell r="AC36">
            <v>183590.88749999998</v>
          </cell>
          <cell r="AD36">
            <v>1583.2049999999997</v>
          </cell>
          <cell r="AE36">
            <v>432.33674999999994</v>
          </cell>
          <cell r="AF36">
            <v>681.99599999999987</v>
          </cell>
          <cell r="AG36">
            <v>170.49899999999997</v>
          </cell>
          <cell r="AH36">
            <v>5723.8949999999995</v>
          </cell>
          <cell r="AI36">
            <v>340.99799999999993</v>
          </cell>
          <cell r="AJ36">
            <v>852.49499999999989</v>
          </cell>
          <cell r="AK36">
            <v>170.49899999999997</v>
          </cell>
          <cell r="AL36">
            <v>4140.6899999999996</v>
          </cell>
          <cell r="AM36">
            <v>182.67749999999998</v>
          </cell>
          <cell r="AN36">
            <v>3897.1199999999994</v>
          </cell>
          <cell r="AO36">
            <v>2496.5924999999997</v>
          </cell>
          <cell r="AP36">
            <v>261.83774999999997</v>
          </cell>
          <cell r="AQ36">
            <v>913.38749999999982</v>
          </cell>
        </row>
        <row r="37">
          <cell r="A37" t="str">
            <v>M001182590</v>
          </cell>
          <cell r="B37" t="str">
            <v>F/GRENEGADE150/20/2TIP€</v>
          </cell>
          <cell r="C37" t="str">
            <v>EUR</v>
          </cell>
          <cell r="D37">
            <v>74.13</v>
          </cell>
          <cell r="E37">
            <v>85.249499999999983</v>
          </cell>
          <cell r="G37">
            <v>85.249499999999983</v>
          </cell>
          <cell r="I37">
            <v>121.78499999999998</v>
          </cell>
          <cell r="J37">
            <v>462.7829999999999</v>
          </cell>
          <cell r="K37">
            <v>133.96349999999998</v>
          </cell>
          <cell r="L37">
            <v>158.32049999999998</v>
          </cell>
          <cell r="M37">
            <v>213.12374999999997</v>
          </cell>
          <cell r="N37">
            <v>130.30994999999999</v>
          </cell>
          <cell r="O37">
            <v>126.65639999999999</v>
          </cell>
          <cell r="P37">
            <v>60892.499999999993</v>
          </cell>
          <cell r="Q37">
            <v>831.79154999999992</v>
          </cell>
          <cell r="R37">
            <v>239916.44999999995</v>
          </cell>
          <cell r="S37">
            <v>2088.6127499999993</v>
          </cell>
          <cell r="T37">
            <v>621.10349999999983</v>
          </cell>
          <cell r="U37">
            <v>85.249499999999983</v>
          </cell>
          <cell r="V37">
            <v>73.070999999999984</v>
          </cell>
          <cell r="W37">
            <v>949.92299999999989</v>
          </cell>
          <cell r="X37">
            <v>21921.299999999996</v>
          </cell>
          <cell r="Y37">
            <v>462.7829999999999</v>
          </cell>
          <cell r="Z37">
            <v>5845.6799999999994</v>
          </cell>
          <cell r="AA37">
            <v>10960.649999999998</v>
          </cell>
          <cell r="AB37">
            <v>146141.99999999997</v>
          </cell>
          <cell r="AC37">
            <v>183590.88749999998</v>
          </cell>
          <cell r="AD37">
            <v>1583.2049999999997</v>
          </cell>
          <cell r="AE37">
            <v>432.33674999999994</v>
          </cell>
          <cell r="AF37">
            <v>681.99599999999987</v>
          </cell>
          <cell r="AG37">
            <v>170.49899999999997</v>
          </cell>
          <cell r="AH37">
            <v>5723.8949999999995</v>
          </cell>
          <cell r="AI37">
            <v>340.99799999999993</v>
          </cell>
          <cell r="AJ37">
            <v>852.49499999999989</v>
          </cell>
          <cell r="AK37">
            <v>170.49899999999997</v>
          </cell>
          <cell r="AL37">
            <v>4140.6899999999996</v>
          </cell>
          <cell r="AM37">
            <v>182.67749999999998</v>
          </cell>
          <cell r="AN37">
            <v>3897.1199999999994</v>
          </cell>
          <cell r="AO37">
            <v>2496.5924999999997</v>
          </cell>
          <cell r="AP37">
            <v>261.83774999999997</v>
          </cell>
          <cell r="AQ37">
            <v>913.38749999999982</v>
          </cell>
        </row>
        <row r="38">
          <cell r="A38" t="str">
            <v>M001182600</v>
          </cell>
          <cell r="B38" t="str">
            <v>F/GRENEGADE130/302ro</v>
          </cell>
          <cell r="C38" t="str">
            <v>USD</v>
          </cell>
          <cell r="D38">
            <v>104.9</v>
          </cell>
          <cell r="E38">
            <v>120.63499999999999</v>
          </cell>
          <cell r="G38">
            <v>120.63499999999999</v>
          </cell>
          <cell r="I38">
            <v>120.63499999999999</v>
          </cell>
          <cell r="J38">
            <v>458.41299999999995</v>
          </cell>
          <cell r="K38">
            <v>132.6985</v>
          </cell>
          <cell r="L38">
            <v>156.82550000000001</v>
          </cell>
          <cell r="M38">
            <v>211.11124999999998</v>
          </cell>
          <cell r="N38">
            <v>129.07945000000001</v>
          </cell>
          <cell r="O38">
            <v>125.46039999999999</v>
          </cell>
          <cell r="P38">
            <v>60317.499999999993</v>
          </cell>
          <cell r="Q38">
            <v>823.93705</v>
          </cell>
          <cell r="R38">
            <v>237650.94999999998</v>
          </cell>
          <cell r="S38">
            <v>2068.8902499999995</v>
          </cell>
          <cell r="T38">
            <v>615.23849999999993</v>
          </cell>
          <cell r="U38">
            <v>84.444499999999991</v>
          </cell>
          <cell r="V38">
            <v>72.380999999999986</v>
          </cell>
          <cell r="W38">
            <v>940.95299999999986</v>
          </cell>
          <cell r="X38">
            <v>21714.3</v>
          </cell>
          <cell r="Y38">
            <v>458.41299999999995</v>
          </cell>
          <cell r="Z38">
            <v>5790.48</v>
          </cell>
          <cell r="AA38">
            <v>10857.15</v>
          </cell>
          <cell r="AB38">
            <v>144762</v>
          </cell>
          <cell r="AC38">
            <v>181857.26249999998</v>
          </cell>
          <cell r="AD38">
            <v>1568.2549999999999</v>
          </cell>
          <cell r="AE38">
            <v>428.25424999999996</v>
          </cell>
          <cell r="AF38">
            <v>675.55599999999993</v>
          </cell>
          <cell r="AG38">
            <v>168.88899999999998</v>
          </cell>
          <cell r="AH38">
            <v>5669.8449999999993</v>
          </cell>
          <cell r="AI38">
            <v>337.77799999999996</v>
          </cell>
          <cell r="AJ38">
            <v>844.44499999999994</v>
          </cell>
          <cell r="AK38">
            <v>168.88899999999998</v>
          </cell>
          <cell r="AL38">
            <v>4101.59</v>
          </cell>
          <cell r="AM38">
            <v>180.95249999999999</v>
          </cell>
          <cell r="AN38">
            <v>3860.3199999999997</v>
          </cell>
          <cell r="AO38">
            <v>2473.0174999999999</v>
          </cell>
          <cell r="AP38">
            <v>259.36524999999995</v>
          </cell>
          <cell r="AQ38">
            <v>904.76249999999993</v>
          </cell>
        </row>
        <row r="39">
          <cell r="A39" t="str">
            <v>M001186000</v>
          </cell>
          <cell r="B39" t="str">
            <v>INTIMEINFUSION160CM/1CM</v>
          </cell>
          <cell r="C39" t="str">
            <v>USD</v>
          </cell>
          <cell r="D39">
            <v>114.3</v>
          </cell>
          <cell r="G39">
            <v>114.3</v>
          </cell>
          <cell r="I39">
            <v>114.3</v>
          </cell>
          <cell r="J39">
            <v>434.34</v>
          </cell>
          <cell r="K39">
            <v>125.73</v>
          </cell>
          <cell r="L39">
            <v>148.59</v>
          </cell>
          <cell r="M39">
            <v>200.02500000000001</v>
          </cell>
          <cell r="N39">
            <v>122.301</v>
          </cell>
          <cell r="O39">
            <v>118.872</v>
          </cell>
          <cell r="P39">
            <v>57150</v>
          </cell>
          <cell r="Q39">
            <v>780.66899999999998</v>
          </cell>
          <cell r="R39">
            <v>225171</v>
          </cell>
          <cell r="S39">
            <v>1960.2449999999999</v>
          </cell>
          <cell r="T39">
            <v>582.92999999999995</v>
          </cell>
          <cell r="U39">
            <v>80.009999999999991</v>
          </cell>
          <cell r="V39">
            <v>68.58</v>
          </cell>
          <cell r="W39">
            <v>891.54</v>
          </cell>
          <cell r="X39">
            <v>20574</v>
          </cell>
          <cell r="Y39">
            <v>434.34</v>
          </cell>
          <cell r="Z39">
            <v>5486.4</v>
          </cell>
          <cell r="AA39">
            <v>10287</v>
          </cell>
          <cell r="AB39">
            <v>137160</v>
          </cell>
          <cell r="AC39">
            <v>172307.25</v>
          </cell>
          <cell r="AD39">
            <v>1485.8999999999999</v>
          </cell>
          <cell r="AE39">
            <v>405.76499999999999</v>
          </cell>
          <cell r="AF39">
            <v>640.07999999999993</v>
          </cell>
          <cell r="AG39">
            <v>160.01999999999998</v>
          </cell>
          <cell r="AH39">
            <v>5372.0999999999995</v>
          </cell>
          <cell r="AI39">
            <v>320.03999999999996</v>
          </cell>
          <cell r="AJ39">
            <v>800.1</v>
          </cell>
          <cell r="AK39">
            <v>160.01999999999998</v>
          </cell>
          <cell r="AL39">
            <v>3886.2</v>
          </cell>
          <cell r="AM39">
            <v>171.45</v>
          </cell>
          <cell r="AN39">
            <v>3657.6</v>
          </cell>
          <cell r="AO39">
            <v>2343.15</v>
          </cell>
          <cell r="AP39">
            <v>245.74499999999998</v>
          </cell>
          <cell r="AQ39">
            <v>857.25</v>
          </cell>
        </row>
        <row r="40">
          <cell r="A40" t="str">
            <v>M0012242000</v>
          </cell>
          <cell r="B40" t="str">
            <v>0.014VALVEWIRE0TIP/175CM</v>
          </cell>
          <cell r="C40" t="str">
            <v>USD</v>
          </cell>
          <cell r="D40">
            <v>74.23</v>
          </cell>
          <cell r="G40">
            <v>74.23</v>
          </cell>
          <cell r="I40">
            <v>74.23</v>
          </cell>
          <cell r="J40">
            <v>282.07400000000001</v>
          </cell>
          <cell r="K40">
            <v>81.653000000000006</v>
          </cell>
          <cell r="L40">
            <v>96.499000000000009</v>
          </cell>
          <cell r="M40">
            <v>129.9025</v>
          </cell>
          <cell r="N40">
            <v>79.426100000000005</v>
          </cell>
          <cell r="O40">
            <v>77.199200000000005</v>
          </cell>
          <cell r="P40">
            <v>37115</v>
          </cell>
          <cell r="Q40">
            <v>506.99090000000001</v>
          </cell>
          <cell r="R40">
            <v>146233.1</v>
          </cell>
          <cell r="S40">
            <v>1273.0445</v>
          </cell>
          <cell r="T40">
            <v>378.57299999999998</v>
          </cell>
          <cell r="U40">
            <v>51.960999999999999</v>
          </cell>
          <cell r="V40">
            <v>44.538000000000004</v>
          </cell>
          <cell r="W40">
            <v>578.99400000000003</v>
          </cell>
          <cell r="X40">
            <v>13361.400000000001</v>
          </cell>
          <cell r="Y40">
            <v>282.07400000000001</v>
          </cell>
          <cell r="Z40">
            <v>3563.04</v>
          </cell>
          <cell r="AA40">
            <v>6680.7000000000007</v>
          </cell>
          <cell r="AB40">
            <v>89076</v>
          </cell>
          <cell r="AC40">
            <v>111901.72500000001</v>
          </cell>
          <cell r="AD40">
            <v>964.99</v>
          </cell>
          <cell r="AE40">
            <v>263.51650000000001</v>
          </cell>
          <cell r="AF40">
            <v>415.68799999999999</v>
          </cell>
          <cell r="AG40">
            <v>103.922</v>
          </cell>
          <cell r="AH40">
            <v>3488.8100000000004</v>
          </cell>
          <cell r="AI40">
            <v>207.84399999999999</v>
          </cell>
          <cell r="AJ40">
            <v>519.61</v>
          </cell>
          <cell r="AK40">
            <v>103.922</v>
          </cell>
          <cell r="AL40">
            <v>2523.8200000000002</v>
          </cell>
          <cell r="AM40">
            <v>111.345</v>
          </cell>
          <cell r="AN40">
            <v>2375.36</v>
          </cell>
          <cell r="AO40">
            <v>1521.7150000000001</v>
          </cell>
          <cell r="AP40">
            <v>159.59450000000001</v>
          </cell>
          <cell r="AQ40">
            <v>556.72500000000002</v>
          </cell>
        </row>
        <row r="41">
          <cell r="A41" t="str">
            <v>M0012242020</v>
          </cell>
          <cell r="B41" t="str">
            <v>0.014VALVEWIRE2TIP/175CM</v>
          </cell>
          <cell r="C41" t="str">
            <v>USD</v>
          </cell>
          <cell r="D41">
            <v>87.26</v>
          </cell>
          <cell r="G41">
            <v>87.26</v>
          </cell>
          <cell r="I41">
            <v>87.26</v>
          </cell>
          <cell r="J41">
            <v>331.58800000000002</v>
          </cell>
          <cell r="K41">
            <v>95.986000000000018</v>
          </cell>
          <cell r="L41">
            <v>113.43800000000002</v>
          </cell>
          <cell r="M41">
            <v>152.70500000000001</v>
          </cell>
          <cell r="N41">
            <v>93.368200000000016</v>
          </cell>
          <cell r="O41">
            <v>90.750400000000013</v>
          </cell>
          <cell r="P41">
            <v>43630</v>
          </cell>
          <cell r="Q41">
            <v>595.98580000000004</v>
          </cell>
          <cell r="R41">
            <v>171902.2</v>
          </cell>
          <cell r="S41">
            <v>1496.509</v>
          </cell>
          <cell r="T41">
            <v>445.02600000000001</v>
          </cell>
          <cell r="U41">
            <v>61.082000000000001</v>
          </cell>
          <cell r="V41">
            <v>52.356000000000002</v>
          </cell>
          <cell r="W41">
            <v>680.62800000000004</v>
          </cell>
          <cell r="X41">
            <v>15706.800000000001</v>
          </cell>
          <cell r="Y41">
            <v>331.58800000000002</v>
          </cell>
          <cell r="Z41">
            <v>4188.4800000000005</v>
          </cell>
          <cell r="AA41">
            <v>7853.4000000000005</v>
          </cell>
          <cell r="AB41">
            <v>104712</v>
          </cell>
          <cell r="AC41">
            <v>131544.45000000001</v>
          </cell>
          <cell r="AD41">
            <v>1134.3800000000001</v>
          </cell>
          <cell r="AE41">
            <v>309.77300000000002</v>
          </cell>
          <cell r="AF41">
            <v>488.65600000000001</v>
          </cell>
          <cell r="AG41">
            <v>122.164</v>
          </cell>
          <cell r="AH41">
            <v>4101.22</v>
          </cell>
          <cell r="AI41">
            <v>244.328</v>
          </cell>
          <cell r="AJ41">
            <v>610.82000000000005</v>
          </cell>
          <cell r="AK41">
            <v>122.164</v>
          </cell>
          <cell r="AL41">
            <v>2966.84</v>
          </cell>
          <cell r="AM41">
            <v>130.89000000000001</v>
          </cell>
          <cell r="AN41">
            <v>2792.32</v>
          </cell>
          <cell r="AO41">
            <v>1788.8300000000002</v>
          </cell>
          <cell r="AP41">
            <v>187.60900000000001</v>
          </cell>
          <cell r="AQ41">
            <v>654.45000000000005</v>
          </cell>
        </row>
        <row r="42">
          <cell r="A42" t="str">
            <v>M0014212420</v>
          </cell>
          <cell r="B42" t="str">
            <v>ROTATINGHEMOSTASISVALVE(SGL</v>
          </cell>
          <cell r="C42" t="str">
            <v>EUR</v>
          </cell>
          <cell r="D42">
            <v>1.91</v>
          </cell>
          <cell r="G42">
            <v>1.91</v>
          </cell>
          <cell r="I42">
            <v>2.7285714285714286</v>
          </cell>
          <cell r="J42">
            <v>10.368571428571428</v>
          </cell>
          <cell r="K42">
            <v>3.0014285714285718</v>
          </cell>
          <cell r="L42">
            <v>3.5471428571428572</v>
          </cell>
          <cell r="M42">
            <v>4.7750000000000004</v>
          </cell>
          <cell r="N42">
            <v>2.9195714285714289</v>
          </cell>
          <cell r="O42">
            <v>2.8377142857142861</v>
          </cell>
          <cell r="P42">
            <v>1364.2857142857142</v>
          </cell>
          <cell r="Q42">
            <v>18.636142857142858</v>
          </cell>
          <cell r="R42">
            <v>5375.2857142857147</v>
          </cell>
          <cell r="S42">
            <v>46.794999999999995</v>
          </cell>
          <cell r="T42">
            <v>13.915714285714285</v>
          </cell>
          <cell r="U42">
            <v>1.91</v>
          </cell>
          <cell r="V42">
            <v>1.6371428571428572</v>
          </cell>
          <cell r="W42">
            <v>21.282857142857143</v>
          </cell>
          <cell r="X42">
            <v>491.14285714285717</v>
          </cell>
          <cell r="Y42">
            <v>10.368571428571428</v>
          </cell>
          <cell r="Z42">
            <v>130.97142857142859</v>
          </cell>
          <cell r="AA42">
            <v>245.57142857142858</v>
          </cell>
          <cell r="AB42">
            <v>3274.2857142857142</v>
          </cell>
          <cell r="AC42">
            <v>4113.3214285714284</v>
          </cell>
          <cell r="AD42">
            <v>35.471428571428575</v>
          </cell>
          <cell r="AE42">
            <v>9.6864285714285714</v>
          </cell>
          <cell r="AF42">
            <v>15.28</v>
          </cell>
          <cell r="AG42">
            <v>3.82</v>
          </cell>
          <cell r="AH42">
            <v>128.24285714285713</v>
          </cell>
          <cell r="AI42">
            <v>7.64</v>
          </cell>
          <cell r="AJ42">
            <v>19.100000000000001</v>
          </cell>
          <cell r="AK42">
            <v>3.82</v>
          </cell>
          <cell r="AL42">
            <v>92.771428571428572</v>
          </cell>
          <cell r="AM42">
            <v>4.0928571428571434</v>
          </cell>
          <cell r="AN42">
            <v>87.314285714285717</v>
          </cell>
          <cell r="AO42">
            <v>55.93571428571429</v>
          </cell>
          <cell r="AP42">
            <v>5.8664285714285711</v>
          </cell>
          <cell r="AQ42">
            <v>20.464285714285715</v>
          </cell>
        </row>
        <row r="43">
          <cell r="A43" t="str">
            <v>M0014212421</v>
          </cell>
          <cell r="B43" t="str">
            <v>ROTATINGHEMOSTASISVALVEBX/5</v>
          </cell>
          <cell r="C43" t="str">
            <v>EUR</v>
          </cell>
          <cell r="D43">
            <v>30.21</v>
          </cell>
          <cell r="G43">
            <v>30.21</v>
          </cell>
          <cell r="I43">
            <v>43.157142857142858</v>
          </cell>
          <cell r="J43">
            <v>163.99714285714285</v>
          </cell>
          <cell r="K43">
            <v>47.472857142857151</v>
          </cell>
          <cell r="L43">
            <v>56.104285714285716</v>
          </cell>
          <cell r="M43">
            <v>75.525000000000006</v>
          </cell>
          <cell r="N43">
            <v>46.178142857142859</v>
          </cell>
          <cell r="O43">
            <v>44.883428571428574</v>
          </cell>
          <cell r="P43">
            <v>21578.571428571428</v>
          </cell>
          <cell r="Q43">
            <v>294.7632857142857</v>
          </cell>
          <cell r="R43">
            <v>85019.571428571435</v>
          </cell>
          <cell r="S43">
            <v>740.14499999999998</v>
          </cell>
          <cell r="T43">
            <v>220.10142857142856</v>
          </cell>
          <cell r="U43">
            <v>30.209999999999997</v>
          </cell>
          <cell r="V43">
            <v>25.894285714285715</v>
          </cell>
          <cell r="W43">
            <v>336.62571428571431</v>
          </cell>
          <cell r="X43">
            <v>7768.2857142857147</v>
          </cell>
          <cell r="Y43">
            <v>163.99714285714285</v>
          </cell>
          <cell r="Z43">
            <v>2071.5428571428574</v>
          </cell>
          <cell r="AA43">
            <v>3884.1428571428573</v>
          </cell>
          <cell r="AB43">
            <v>51788.571428571428</v>
          </cell>
          <cell r="AC43">
            <v>65059.392857142862</v>
          </cell>
          <cell r="AD43">
            <v>561.0428571428572</v>
          </cell>
          <cell r="AE43">
            <v>153.20785714285714</v>
          </cell>
          <cell r="AF43">
            <v>241.67999999999998</v>
          </cell>
          <cell r="AG43">
            <v>60.419999999999995</v>
          </cell>
          <cell r="AH43">
            <v>2028.3857142857144</v>
          </cell>
          <cell r="AI43">
            <v>120.83999999999999</v>
          </cell>
          <cell r="AJ43">
            <v>302.10000000000002</v>
          </cell>
          <cell r="AK43">
            <v>60.419999999999995</v>
          </cell>
          <cell r="AL43">
            <v>1467.3428571428572</v>
          </cell>
          <cell r="AM43">
            <v>64.735714285714295</v>
          </cell>
          <cell r="AN43">
            <v>1381.0285714285715</v>
          </cell>
          <cell r="AO43">
            <v>884.72142857142865</v>
          </cell>
          <cell r="AP43">
            <v>92.787857142857135</v>
          </cell>
          <cell r="AQ43">
            <v>323.67857142857144</v>
          </cell>
        </row>
        <row r="44">
          <cell r="A44" t="str">
            <v>M0014250181</v>
          </cell>
          <cell r="B44" t="str">
            <v>SHAPINGMANDREL18BX/5</v>
          </cell>
          <cell r="C44" t="str">
            <v>USD</v>
          </cell>
          <cell r="D44">
            <v>19.52</v>
          </cell>
          <cell r="G44">
            <v>19.52</v>
          </cell>
          <cell r="I44">
            <v>19.52</v>
          </cell>
          <cell r="J44">
            <v>74.176000000000002</v>
          </cell>
          <cell r="K44">
            <v>21.472000000000001</v>
          </cell>
          <cell r="L44">
            <v>25.376000000000001</v>
          </cell>
          <cell r="M44">
            <v>34.159999999999997</v>
          </cell>
          <cell r="N44">
            <v>20.886400000000002</v>
          </cell>
          <cell r="O44">
            <v>20.300799999999999</v>
          </cell>
          <cell r="P44">
            <v>9760</v>
          </cell>
          <cell r="Q44">
            <v>133.32159999999999</v>
          </cell>
          <cell r="R44">
            <v>38454.400000000001</v>
          </cell>
          <cell r="S44">
            <v>334.76799999999997</v>
          </cell>
          <cell r="T44">
            <v>99.551999999999992</v>
          </cell>
          <cell r="U44">
            <v>13.664</v>
          </cell>
          <cell r="V44">
            <v>11.712</v>
          </cell>
          <cell r="W44">
            <v>152.256</v>
          </cell>
          <cell r="X44">
            <v>3513.6</v>
          </cell>
          <cell r="Y44">
            <v>74.176000000000002</v>
          </cell>
          <cell r="Z44">
            <v>936.96</v>
          </cell>
          <cell r="AA44">
            <v>1756.8</v>
          </cell>
          <cell r="AB44">
            <v>23424</v>
          </cell>
          <cell r="AC44">
            <v>29426.399999999998</v>
          </cell>
          <cell r="AD44">
            <v>253.76</v>
          </cell>
          <cell r="AE44">
            <v>69.295999999999992</v>
          </cell>
          <cell r="AF44">
            <v>109.312</v>
          </cell>
          <cell r="AG44">
            <v>27.327999999999999</v>
          </cell>
          <cell r="AH44">
            <v>917.43999999999994</v>
          </cell>
          <cell r="AI44">
            <v>54.655999999999999</v>
          </cell>
          <cell r="AJ44">
            <v>136.63999999999999</v>
          </cell>
          <cell r="AK44">
            <v>27.327999999999999</v>
          </cell>
          <cell r="AL44">
            <v>663.68</v>
          </cell>
          <cell r="AM44">
            <v>29.28</v>
          </cell>
          <cell r="AN44">
            <v>624.64</v>
          </cell>
          <cell r="AO44">
            <v>400.15999999999997</v>
          </cell>
          <cell r="AP44">
            <v>41.967999999999996</v>
          </cell>
          <cell r="AQ44">
            <v>146.4</v>
          </cell>
        </row>
        <row r="45">
          <cell r="A45" t="str">
            <v>M0014301490</v>
          </cell>
          <cell r="B45" t="str">
            <v>TUBEVENT</v>
          </cell>
          <cell r="C45" t="str">
            <v>USD</v>
          </cell>
          <cell r="D45">
            <v>48.62</v>
          </cell>
          <cell r="G45">
            <v>48.62</v>
          </cell>
          <cell r="I45">
            <v>48.62</v>
          </cell>
          <cell r="J45">
            <v>184.75599999999997</v>
          </cell>
          <cell r="K45">
            <v>53.481999999999999</v>
          </cell>
          <cell r="L45">
            <v>63.205999999999996</v>
          </cell>
          <cell r="M45">
            <v>85.084999999999994</v>
          </cell>
          <cell r="N45">
            <v>52.023400000000002</v>
          </cell>
          <cell r="O45">
            <v>50.564799999999998</v>
          </cell>
          <cell r="P45">
            <v>24310</v>
          </cell>
          <cell r="Q45">
            <v>332.07459999999998</v>
          </cell>
          <cell r="R45">
            <v>95781.4</v>
          </cell>
          <cell r="S45">
            <v>833.83299999999986</v>
          </cell>
          <cell r="T45">
            <v>247.96199999999996</v>
          </cell>
          <cell r="U45">
            <v>34.033999999999999</v>
          </cell>
          <cell r="V45">
            <v>29.171999999999997</v>
          </cell>
          <cell r="W45">
            <v>379.23599999999999</v>
          </cell>
          <cell r="X45">
            <v>8751.6</v>
          </cell>
          <cell r="Y45">
            <v>184.75599999999997</v>
          </cell>
          <cell r="Z45">
            <v>2333.7599999999998</v>
          </cell>
          <cell r="AA45">
            <v>4375.8</v>
          </cell>
          <cell r="AB45">
            <v>58344</v>
          </cell>
          <cell r="AC45">
            <v>73294.649999999994</v>
          </cell>
          <cell r="AD45">
            <v>632.05999999999995</v>
          </cell>
          <cell r="AE45">
            <v>172.60099999999997</v>
          </cell>
          <cell r="AF45">
            <v>272.27199999999999</v>
          </cell>
          <cell r="AG45">
            <v>68.067999999999998</v>
          </cell>
          <cell r="AH45">
            <v>2285.14</v>
          </cell>
          <cell r="AI45">
            <v>136.136</v>
          </cell>
          <cell r="AJ45">
            <v>340.34</v>
          </cell>
          <cell r="AK45">
            <v>68.067999999999998</v>
          </cell>
          <cell r="AL45">
            <v>1653.08</v>
          </cell>
          <cell r="AM45">
            <v>72.929999999999993</v>
          </cell>
          <cell r="AN45">
            <v>1555.84</v>
          </cell>
          <cell r="AO45">
            <v>996.70999999999992</v>
          </cell>
          <cell r="AP45">
            <v>104.53299999999999</v>
          </cell>
          <cell r="AQ45">
            <v>364.65</v>
          </cell>
        </row>
        <row r="46">
          <cell r="A46" t="str">
            <v>M0014301700</v>
          </cell>
          <cell r="B46" t="str">
            <v>MANDRELVENT</v>
          </cell>
          <cell r="C46" t="str">
            <v>USD</v>
          </cell>
          <cell r="D46">
            <v>45.52</v>
          </cell>
          <cell r="G46">
            <v>45.52</v>
          </cell>
          <cell r="I46">
            <v>45.52</v>
          </cell>
          <cell r="J46">
            <v>172.976</v>
          </cell>
          <cell r="K46">
            <v>50.07200000000001</v>
          </cell>
          <cell r="L46">
            <v>59.176000000000009</v>
          </cell>
          <cell r="M46">
            <v>79.660000000000011</v>
          </cell>
          <cell r="N46">
            <v>48.706400000000009</v>
          </cell>
          <cell r="O46">
            <v>47.340800000000002</v>
          </cell>
          <cell r="P46">
            <v>22760</v>
          </cell>
          <cell r="Q46">
            <v>310.90160000000003</v>
          </cell>
          <cell r="R46">
            <v>89674.400000000009</v>
          </cell>
          <cell r="S46">
            <v>780.66800000000001</v>
          </cell>
          <cell r="T46">
            <v>232.15199999999999</v>
          </cell>
          <cell r="U46">
            <v>31.864000000000001</v>
          </cell>
          <cell r="V46">
            <v>27.312000000000001</v>
          </cell>
          <cell r="W46">
            <v>355.05600000000004</v>
          </cell>
          <cell r="X46">
            <v>8193.6</v>
          </cell>
          <cell r="Y46">
            <v>172.976</v>
          </cell>
          <cell r="Z46">
            <v>2184.96</v>
          </cell>
          <cell r="AA46">
            <v>4096.8</v>
          </cell>
          <cell r="AB46">
            <v>54624.000000000007</v>
          </cell>
          <cell r="AC46">
            <v>68621.400000000009</v>
          </cell>
          <cell r="AD46">
            <v>591.76</v>
          </cell>
          <cell r="AE46">
            <v>161.596</v>
          </cell>
          <cell r="AF46">
            <v>254.91200000000001</v>
          </cell>
          <cell r="AG46">
            <v>63.728000000000002</v>
          </cell>
          <cell r="AH46">
            <v>2139.44</v>
          </cell>
          <cell r="AI46">
            <v>127.456</v>
          </cell>
          <cell r="AJ46">
            <v>318.64000000000004</v>
          </cell>
          <cell r="AK46">
            <v>63.728000000000002</v>
          </cell>
          <cell r="AL46">
            <v>1547.68</v>
          </cell>
          <cell r="AM46">
            <v>68.28</v>
          </cell>
          <cell r="AN46">
            <v>1456.64</v>
          </cell>
          <cell r="AO46">
            <v>933.16000000000008</v>
          </cell>
          <cell r="AP46">
            <v>97.868000000000009</v>
          </cell>
          <cell r="AQ46">
            <v>341.40000000000003</v>
          </cell>
        </row>
        <row r="47">
          <cell r="A47" t="str">
            <v>M001468050</v>
          </cell>
          <cell r="B47" t="str">
            <v>TRANSENDEX14</v>
          </cell>
          <cell r="C47" t="str">
            <v>USD</v>
          </cell>
          <cell r="D47">
            <v>38.19</v>
          </cell>
          <cell r="E47">
            <v>43.918499999999995</v>
          </cell>
          <cell r="G47">
            <v>43.918499999999995</v>
          </cell>
          <cell r="I47">
            <v>43.918499999999995</v>
          </cell>
          <cell r="J47">
            <v>166.89029999999997</v>
          </cell>
          <cell r="K47">
            <v>48.31035</v>
          </cell>
          <cell r="L47">
            <v>57.094049999999996</v>
          </cell>
          <cell r="M47">
            <v>76.85737499999999</v>
          </cell>
          <cell r="N47">
            <v>46.992794999999994</v>
          </cell>
          <cell r="O47">
            <v>45.675239999999995</v>
          </cell>
          <cell r="P47">
            <v>21959.249999999996</v>
          </cell>
          <cell r="Q47">
            <v>299.96335499999998</v>
          </cell>
          <cell r="R47">
            <v>86519.444999999992</v>
          </cell>
          <cell r="S47">
            <v>753.20227499999987</v>
          </cell>
          <cell r="T47">
            <v>223.98434999999995</v>
          </cell>
          <cell r="U47">
            <v>30.742949999999993</v>
          </cell>
          <cell r="V47">
            <v>26.351099999999995</v>
          </cell>
          <cell r="W47">
            <v>342.56429999999995</v>
          </cell>
          <cell r="X47">
            <v>7905.329999999999</v>
          </cell>
          <cell r="Y47">
            <v>166.89029999999997</v>
          </cell>
          <cell r="Z47">
            <v>2108.0879999999997</v>
          </cell>
          <cell r="AA47">
            <v>3952.6649999999995</v>
          </cell>
          <cell r="AB47">
            <v>52702.2</v>
          </cell>
          <cell r="AC47">
            <v>66207.138749999998</v>
          </cell>
          <cell r="AD47">
            <v>570.94049999999993</v>
          </cell>
          <cell r="AE47">
            <v>155.91067499999997</v>
          </cell>
          <cell r="AF47">
            <v>245.94359999999995</v>
          </cell>
          <cell r="AG47">
            <v>61.485899999999987</v>
          </cell>
          <cell r="AH47">
            <v>2064.1695</v>
          </cell>
          <cell r="AI47">
            <v>122.97179999999997</v>
          </cell>
          <cell r="AJ47">
            <v>307.42949999999996</v>
          </cell>
          <cell r="AK47">
            <v>61.485899999999987</v>
          </cell>
          <cell r="AL47">
            <v>1493.2289999999998</v>
          </cell>
          <cell r="AM47">
            <v>65.877749999999992</v>
          </cell>
          <cell r="AN47">
            <v>1405.3919999999998</v>
          </cell>
          <cell r="AO47">
            <v>900.32924999999989</v>
          </cell>
          <cell r="AP47">
            <v>94.424774999999983</v>
          </cell>
          <cell r="AQ47">
            <v>329.38874999999996</v>
          </cell>
        </row>
        <row r="48">
          <cell r="A48" t="str">
            <v>M001468060</v>
          </cell>
          <cell r="B48" t="str">
            <v>TRANSENDEX014/205SOFTTIP</v>
          </cell>
          <cell r="C48" t="str">
            <v>USD</v>
          </cell>
          <cell r="D48">
            <v>39.200000000000003</v>
          </cell>
          <cell r="E48">
            <v>45.08</v>
          </cell>
          <cell r="G48">
            <v>45.08</v>
          </cell>
          <cell r="I48">
            <v>45.08</v>
          </cell>
          <cell r="J48">
            <v>171.30399999999997</v>
          </cell>
          <cell r="K48">
            <v>49.588000000000001</v>
          </cell>
          <cell r="L48">
            <v>58.603999999999999</v>
          </cell>
          <cell r="M48">
            <v>78.89</v>
          </cell>
          <cell r="N48">
            <v>48.235599999999998</v>
          </cell>
          <cell r="O48">
            <v>46.883200000000002</v>
          </cell>
          <cell r="P48">
            <v>22540</v>
          </cell>
          <cell r="Q48">
            <v>307.89639999999997</v>
          </cell>
          <cell r="R48">
            <v>88807.599999999991</v>
          </cell>
          <cell r="S48">
            <v>773.12199999999996</v>
          </cell>
          <cell r="T48">
            <v>229.90799999999999</v>
          </cell>
          <cell r="U48">
            <v>31.555999999999997</v>
          </cell>
          <cell r="V48">
            <v>27.047999999999998</v>
          </cell>
          <cell r="W48">
            <v>351.62399999999997</v>
          </cell>
          <cell r="X48">
            <v>8114.4</v>
          </cell>
          <cell r="Y48">
            <v>171.30399999999997</v>
          </cell>
          <cell r="Z48">
            <v>2163.84</v>
          </cell>
          <cell r="AA48">
            <v>4057.2</v>
          </cell>
          <cell r="AB48">
            <v>54096</v>
          </cell>
          <cell r="AC48">
            <v>67958.099999999991</v>
          </cell>
          <cell r="AD48">
            <v>586.04</v>
          </cell>
          <cell r="AE48">
            <v>160.03399999999999</v>
          </cell>
          <cell r="AF48">
            <v>252.44799999999998</v>
          </cell>
          <cell r="AG48">
            <v>63.111999999999995</v>
          </cell>
          <cell r="AH48">
            <v>2118.7599999999998</v>
          </cell>
          <cell r="AI48">
            <v>126.22399999999999</v>
          </cell>
          <cell r="AJ48">
            <v>315.56</v>
          </cell>
          <cell r="AK48">
            <v>63.111999999999995</v>
          </cell>
          <cell r="AL48">
            <v>1532.72</v>
          </cell>
          <cell r="AM48">
            <v>67.62</v>
          </cell>
          <cell r="AN48">
            <v>1442.56</v>
          </cell>
          <cell r="AO48">
            <v>924.14</v>
          </cell>
          <cell r="AP48">
            <v>96.921999999999997</v>
          </cell>
          <cell r="AQ48">
            <v>338.09999999999997</v>
          </cell>
        </row>
        <row r="49">
          <cell r="A49" t="str">
            <v>M001468070</v>
          </cell>
          <cell r="B49" t="str">
            <v>TRANSENDEX014/205FLOPPY</v>
          </cell>
          <cell r="C49" t="str">
            <v>USD</v>
          </cell>
          <cell r="D49">
            <v>38.72</v>
          </cell>
          <cell r="E49">
            <v>44.527999999999999</v>
          </cell>
          <cell r="G49">
            <v>44.527999999999999</v>
          </cell>
          <cell r="I49">
            <v>44.527999999999999</v>
          </cell>
          <cell r="J49">
            <v>169.20639999999997</v>
          </cell>
          <cell r="K49">
            <v>48.980800000000002</v>
          </cell>
          <cell r="L49">
            <v>57.886400000000002</v>
          </cell>
          <cell r="M49">
            <v>77.923999999999992</v>
          </cell>
          <cell r="N49">
            <v>47.644960000000005</v>
          </cell>
          <cell r="O49">
            <v>46.30912</v>
          </cell>
          <cell r="P49">
            <v>22264</v>
          </cell>
          <cell r="Q49">
            <v>304.12624</v>
          </cell>
          <cell r="R49">
            <v>87720.16</v>
          </cell>
          <cell r="S49">
            <v>763.65519999999992</v>
          </cell>
          <cell r="T49">
            <v>227.09279999999998</v>
          </cell>
          <cell r="U49">
            <v>31.169599999999996</v>
          </cell>
          <cell r="V49">
            <v>26.716799999999999</v>
          </cell>
          <cell r="W49">
            <v>347.3184</v>
          </cell>
          <cell r="X49">
            <v>8015.04</v>
          </cell>
          <cell r="Y49">
            <v>169.20639999999997</v>
          </cell>
          <cell r="Z49">
            <v>2137.3440000000001</v>
          </cell>
          <cell r="AA49">
            <v>4007.52</v>
          </cell>
          <cell r="AB49">
            <v>53433.599999999999</v>
          </cell>
          <cell r="AC49">
            <v>67125.959999999992</v>
          </cell>
          <cell r="AD49">
            <v>578.86400000000003</v>
          </cell>
          <cell r="AE49">
            <v>158.0744</v>
          </cell>
          <cell r="AF49">
            <v>249.35679999999996</v>
          </cell>
          <cell r="AG49">
            <v>62.339199999999991</v>
          </cell>
          <cell r="AH49">
            <v>2092.8159999999998</v>
          </cell>
          <cell r="AI49">
            <v>124.67839999999998</v>
          </cell>
          <cell r="AJ49">
            <v>311.69599999999997</v>
          </cell>
          <cell r="AK49">
            <v>62.339199999999991</v>
          </cell>
          <cell r="AL49">
            <v>1513.952</v>
          </cell>
          <cell r="AM49">
            <v>66.792000000000002</v>
          </cell>
          <cell r="AN49">
            <v>1424.896</v>
          </cell>
          <cell r="AO49">
            <v>912.82399999999996</v>
          </cell>
          <cell r="AP49">
            <v>95.735199999999992</v>
          </cell>
          <cell r="AQ49">
            <v>333.96</v>
          </cell>
        </row>
        <row r="50">
          <cell r="A50" t="str">
            <v>M001468080</v>
          </cell>
          <cell r="B50" t="str">
            <v>TRANSENDEX014/205PLATINUM</v>
          </cell>
          <cell r="C50" t="str">
            <v>USD</v>
          </cell>
          <cell r="D50">
            <v>44.09</v>
          </cell>
          <cell r="E50">
            <v>50.703499999999998</v>
          </cell>
          <cell r="G50">
            <v>50.703499999999998</v>
          </cell>
          <cell r="I50">
            <v>50.703499999999998</v>
          </cell>
          <cell r="J50">
            <v>192.67329999999998</v>
          </cell>
          <cell r="K50">
            <v>55.773850000000003</v>
          </cell>
          <cell r="L50">
            <v>65.914550000000006</v>
          </cell>
          <cell r="M50">
            <v>88.731124999999992</v>
          </cell>
          <cell r="N50">
            <v>54.252745000000004</v>
          </cell>
          <cell r="O50">
            <v>52.731639999999999</v>
          </cell>
          <cell r="P50">
            <v>25351.75</v>
          </cell>
          <cell r="Q50">
            <v>346.30490500000002</v>
          </cell>
          <cell r="R50">
            <v>99885.89499999999</v>
          </cell>
          <cell r="S50">
            <v>869.56502499999988</v>
          </cell>
          <cell r="T50">
            <v>258.58784999999995</v>
          </cell>
          <cell r="U50">
            <v>35.492449999999998</v>
          </cell>
          <cell r="V50">
            <v>30.422099999999997</v>
          </cell>
          <cell r="W50">
            <v>395.4873</v>
          </cell>
          <cell r="X50">
            <v>9126.6299999999992</v>
          </cell>
          <cell r="Y50">
            <v>192.67329999999998</v>
          </cell>
          <cell r="Z50">
            <v>2433.768</v>
          </cell>
          <cell r="AA50">
            <v>4563.3149999999996</v>
          </cell>
          <cell r="AB50">
            <v>60844.2</v>
          </cell>
          <cell r="AC50">
            <v>76435.526249999995</v>
          </cell>
          <cell r="AD50">
            <v>659.14549999999997</v>
          </cell>
          <cell r="AE50">
            <v>179.99742499999999</v>
          </cell>
          <cell r="AF50">
            <v>283.93959999999998</v>
          </cell>
          <cell r="AG50">
            <v>70.984899999999996</v>
          </cell>
          <cell r="AH50">
            <v>2383.0645</v>
          </cell>
          <cell r="AI50">
            <v>141.96979999999999</v>
          </cell>
          <cell r="AJ50">
            <v>354.92449999999997</v>
          </cell>
          <cell r="AK50">
            <v>70.984899999999996</v>
          </cell>
          <cell r="AL50">
            <v>1723.9189999999999</v>
          </cell>
          <cell r="AM50">
            <v>76.055250000000001</v>
          </cell>
          <cell r="AN50">
            <v>1622.5119999999999</v>
          </cell>
          <cell r="AO50">
            <v>1039.42175</v>
          </cell>
          <cell r="AP50">
            <v>109.012525</v>
          </cell>
          <cell r="AQ50">
            <v>380.27625</v>
          </cell>
        </row>
        <row r="51">
          <cell r="A51" t="str">
            <v>M0017501600</v>
          </cell>
          <cell r="B51" t="str">
            <v>CATHSET2.0/4.2FR</v>
          </cell>
          <cell r="C51" t="str">
            <v>USD</v>
          </cell>
          <cell r="D51">
            <v>78.150000000000006</v>
          </cell>
          <cell r="G51">
            <v>78.150000000000006</v>
          </cell>
          <cell r="I51">
            <v>78.150000000000006</v>
          </cell>
          <cell r="J51">
            <v>296.97000000000003</v>
          </cell>
          <cell r="K51">
            <v>85.965000000000018</v>
          </cell>
          <cell r="L51">
            <v>101.59500000000001</v>
          </cell>
          <cell r="M51">
            <v>136.76250000000002</v>
          </cell>
          <cell r="N51">
            <v>83.620500000000007</v>
          </cell>
          <cell r="O51">
            <v>81.27600000000001</v>
          </cell>
          <cell r="P51">
            <v>39075</v>
          </cell>
          <cell r="Q51">
            <v>533.7645</v>
          </cell>
          <cell r="R51">
            <v>153955.5</v>
          </cell>
          <cell r="S51">
            <v>1340.2725</v>
          </cell>
          <cell r="T51">
            <v>398.565</v>
          </cell>
          <cell r="U51">
            <v>54.704999999999998</v>
          </cell>
          <cell r="V51">
            <v>46.89</v>
          </cell>
          <cell r="W51">
            <v>609.57000000000005</v>
          </cell>
          <cell r="X51">
            <v>14067.000000000002</v>
          </cell>
          <cell r="Y51">
            <v>296.97000000000003</v>
          </cell>
          <cell r="Z51">
            <v>3751.2000000000003</v>
          </cell>
          <cell r="AA51">
            <v>7033.5000000000009</v>
          </cell>
          <cell r="AB51">
            <v>93780</v>
          </cell>
          <cell r="AC51">
            <v>117811.12500000001</v>
          </cell>
          <cell r="AD51">
            <v>1015.95</v>
          </cell>
          <cell r="AE51">
            <v>277.4325</v>
          </cell>
          <cell r="AF51">
            <v>437.64</v>
          </cell>
          <cell r="AG51">
            <v>109.41</v>
          </cell>
          <cell r="AH51">
            <v>3673.05</v>
          </cell>
          <cell r="AI51">
            <v>218.82</v>
          </cell>
          <cell r="AJ51">
            <v>547.05000000000007</v>
          </cell>
          <cell r="AK51">
            <v>109.41</v>
          </cell>
          <cell r="AL51">
            <v>2657.1000000000004</v>
          </cell>
          <cell r="AM51">
            <v>117.22500000000001</v>
          </cell>
          <cell r="AN51">
            <v>2500.8000000000002</v>
          </cell>
          <cell r="AO51">
            <v>1602.075</v>
          </cell>
          <cell r="AP51">
            <v>168.02250000000001</v>
          </cell>
          <cell r="AQ51">
            <v>586.125</v>
          </cell>
        </row>
        <row r="52">
          <cell r="A52" t="str">
            <v>M0017501700</v>
          </cell>
          <cell r="B52" t="str">
            <v>CATHSET3.0/2.0FR</v>
          </cell>
          <cell r="C52" t="str">
            <v>USD</v>
          </cell>
          <cell r="D52">
            <v>90.84</v>
          </cell>
          <cell r="G52">
            <v>90.84</v>
          </cell>
          <cell r="I52">
            <v>90.84</v>
          </cell>
          <cell r="J52">
            <v>345.19200000000001</v>
          </cell>
          <cell r="K52">
            <v>99.924000000000007</v>
          </cell>
          <cell r="L52">
            <v>118.09200000000001</v>
          </cell>
          <cell r="M52">
            <v>158.97</v>
          </cell>
          <cell r="N52">
            <v>97.198800000000006</v>
          </cell>
          <cell r="O52">
            <v>94.473600000000005</v>
          </cell>
          <cell r="P52">
            <v>45420</v>
          </cell>
          <cell r="Q52">
            <v>620.43720000000008</v>
          </cell>
          <cell r="R52">
            <v>178954.80000000002</v>
          </cell>
          <cell r="S52">
            <v>1557.9059999999999</v>
          </cell>
          <cell r="T52">
            <v>463.28399999999999</v>
          </cell>
          <cell r="U52">
            <v>63.588000000000001</v>
          </cell>
          <cell r="V52">
            <v>54.503999999999998</v>
          </cell>
          <cell r="W52">
            <v>708.55200000000002</v>
          </cell>
          <cell r="X52">
            <v>16351.2</v>
          </cell>
          <cell r="Y52">
            <v>345.19200000000001</v>
          </cell>
          <cell r="Z52">
            <v>4360.32</v>
          </cell>
          <cell r="AA52">
            <v>8175.6</v>
          </cell>
          <cell r="AB52">
            <v>109008</v>
          </cell>
          <cell r="AC52">
            <v>136941.30000000002</v>
          </cell>
          <cell r="AD52">
            <v>1180.92</v>
          </cell>
          <cell r="AE52">
            <v>322.48199999999997</v>
          </cell>
          <cell r="AF52">
            <v>508.70400000000001</v>
          </cell>
          <cell r="AG52">
            <v>127.176</v>
          </cell>
          <cell r="AH52">
            <v>4269.4800000000005</v>
          </cell>
          <cell r="AI52">
            <v>254.352</v>
          </cell>
          <cell r="AJ52">
            <v>635.88</v>
          </cell>
          <cell r="AK52">
            <v>127.176</v>
          </cell>
          <cell r="AL52">
            <v>3088.56</v>
          </cell>
          <cell r="AM52">
            <v>136.26</v>
          </cell>
          <cell r="AN52">
            <v>2906.88</v>
          </cell>
          <cell r="AO52">
            <v>1862.22</v>
          </cell>
          <cell r="AP52">
            <v>195.30600000000001</v>
          </cell>
          <cell r="AQ52">
            <v>681.30000000000007</v>
          </cell>
        </row>
        <row r="53">
          <cell r="A53" t="str">
            <v>M0017715510</v>
          </cell>
          <cell r="B53" t="str">
            <v>DSB.50CCVOLUMELOW</v>
          </cell>
          <cell r="C53" t="str">
            <v>USD</v>
          </cell>
          <cell r="D53">
            <v>196.31</v>
          </cell>
          <cell r="G53">
            <v>196.31</v>
          </cell>
          <cell r="I53">
            <v>196.31</v>
          </cell>
          <cell r="J53">
            <v>745.97799999999995</v>
          </cell>
          <cell r="K53">
            <v>215.94100000000003</v>
          </cell>
          <cell r="L53">
            <v>255.203</v>
          </cell>
          <cell r="M53">
            <v>343.54250000000002</v>
          </cell>
          <cell r="N53">
            <v>210.05170000000001</v>
          </cell>
          <cell r="O53">
            <v>204.16240000000002</v>
          </cell>
          <cell r="P53">
            <v>98155</v>
          </cell>
          <cell r="Q53">
            <v>1340.7973</v>
          </cell>
          <cell r="R53">
            <v>386730.7</v>
          </cell>
          <cell r="S53">
            <v>3366.7164999999995</v>
          </cell>
          <cell r="T53">
            <v>1001.1809999999999</v>
          </cell>
          <cell r="U53">
            <v>137.417</v>
          </cell>
          <cell r="V53">
            <v>117.786</v>
          </cell>
          <cell r="W53">
            <v>1531.2180000000001</v>
          </cell>
          <cell r="X53">
            <v>35335.800000000003</v>
          </cell>
          <cell r="Y53">
            <v>745.97799999999995</v>
          </cell>
          <cell r="Z53">
            <v>9422.880000000001</v>
          </cell>
          <cell r="AA53">
            <v>17667.900000000001</v>
          </cell>
          <cell r="AB53">
            <v>235572</v>
          </cell>
          <cell r="AC53">
            <v>295937.32500000001</v>
          </cell>
          <cell r="AD53">
            <v>2552.0300000000002</v>
          </cell>
          <cell r="AE53">
            <v>696.90049999999997</v>
          </cell>
          <cell r="AF53">
            <v>1099.336</v>
          </cell>
          <cell r="AG53">
            <v>274.834</v>
          </cell>
          <cell r="AH53">
            <v>9226.57</v>
          </cell>
          <cell r="AI53">
            <v>549.66800000000001</v>
          </cell>
          <cell r="AJ53">
            <v>1374.17</v>
          </cell>
          <cell r="AK53">
            <v>274.834</v>
          </cell>
          <cell r="AL53">
            <v>6674.54</v>
          </cell>
          <cell r="AM53">
            <v>294.46500000000003</v>
          </cell>
          <cell r="AN53">
            <v>6281.92</v>
          </cell>
          <cell r="AO53">
            <v>4024.355</v>
          </cell>
          <cell r="AP53">
            <v>422.06649999999996</v>
          </cell>
          <cell r="AQ53">
            <v>1472.325</v>
          </cell>
        </row>
        <row r="54">
          <cell r="A54" t="str">
            <v>M0017715520</v>
          </cell>
          <cell r="B54" t="str">
            <v>DSB.50CCVOLUMEMEDIUM</v>
          </cell>
          <cell r="C54" t="str">
            <v>USD</v>
          </cell>
          <cell r="D54">
            <v>196.24</v>
          </cell>
          <cell r="G54">
            <v>196.24</v>
          </cell>
          <cell r="I54">
            <v>196.24</v>
          </cell>
          <cell r="J54">
            <v>745.71199999999999</v>
          </cell>
          <cell r="K54">
            <v>215.86400000000003</v>
          </cell>
          <cell r="L54">
            <v>255.11200000000002</v>
          </cell>
          <cell r="M54">
            <v>343.42</v>
          </cell>
          <cell r="N54">
            <v>209.97680000000003</v>
          </cell>
          <cell r="O54">
            <v>204.08960000000002</v>
          </cell>
          <cell r="P54">
            <v>98120</v>
          </cell>
          <cell r="Q54">
            <v>1340.3192000000001</v>
          </cell>
          <cell r="R54">
            <v>386592.80000000005</v>
          </cell>
          <cell r="S54">
            <v>3365.5160000000001</v>
          </cell>
          <cell r="T54">
            <v>1000.824</v>
          </cell>
          <cell r="U54">
            <v>137.36799999999999</v>
          </cell>
          <cell r="V54">
            <v>117.744</v>
          </cell>
          <cell r="W54">
            <v>1530.672</v>
          </cell>
          <cell r="X54">
            <v>35323.200000000004</v>
          </cell>
          <cell r="Y54">
            <v>745.71199999999999</v>
          </cell>
          <cell r="Z54">
            <v>9419.52</v>
          </cell>
          <cell r="AA54">
            <v>17661.600000000002</v>
          </cell>
          <cell r="AB54">
            <v>235488</v>
          </cell>
          <cell r="AC54">
            <v>295831.8</v>
          </cell>
          <cell r="AD54">
            <v>2551.12</v>
          </cell>
          <cell r="AE54">
            <v>696.65200000000004</v>
          </cell>
          <cell r="AF54">
            <v>1098.944</v>
          </cell>
          <cell r="AG54">
            <v>274.73599999999999</v>
          </cell>
          <cell r="AH54">
            <v>9223.2800000000007</v>
          </cell>
          <cell r="AI54">
            <v>549.47199999999998</v>
          </cell>
          <cell r="AJ54">
            <v>1373.68</v>
          </cell>
          <cell r="AK54">
            <v>274.73599999999999</v>
          </cell>
          <cell r="AL54">
            <v>6672.16</v>
          </cell>
          <cell r="AM54">
            <v>294.36</v>
          </cell>
          <cell r="AN54">
            <v>6279.68</v>
          </cell>
          <cell r="AO54">
            <v>4022.92</v>
          </cell>
          <cell r="AP54">
            <v>421.916</v>
          </cell>
          <cell r="AQ54">
            <v>1471.8000000000002</v>
          </cell>
        </row>
        <row r="55">
          <cell r="A55" t="str">
            <v>M0017715530</v>
          </cell>
          <cell r="B55" t="str">
            <v>DSB.50CCVOLUMEHIGH</v>
          </cell>
          <cell r="C55" t="str">
            <v>USD</v>
          </cell>
          <cell r="D55">
            <v>196.24</v>
          </cell>
          <cell r="G55">
            <v>196.24</v>
          </cell>
          <cell r="I55">
            <v>196.24</v>
          </cell>
          <cell r="J55">
            <v>745.71199999999999</v>
          </cell>
          <cell r="K55">
            <v>215.86400000000003</v>
          </cell>
          <cell r="L55">
            <v>255.11200000000002</v>
          </cell>
          <cell r="M55">
            <v>343.42</v>
          </cell>
          <cell r="N55">
            <v>209.97680000000003</v>
          </cell>
          <cell r="O55">
            <v>204.08960000000002</v>
          </cell>
          <cell r="P55">
            <v>98120</v>
          </cell>
          <cell r="Q55">
            <v>1340.3192000000001</v>
          </cell>
          <cell r="R55">
            <v>386592.80000000005</v>
          </cell>
          <cell r="S55">
            <v>3365.5160000000001</v>
          </cell>
          <cell r="T55">
            <v>1000.824</v>
          </cell>
          <cell r="U55">
            <v>137.36799999999999</v>
          </cell>
          <cell r="V55">
            <v>117.744</v>
          </cell>
          <cell r="W55">
            <v>1530.672</v>
          </cell>
          <cell r="X55">
            <v>35323.200000000004</v>
          </cell>
          <cell r="Y55">
            <v>745.71199999999999</v>
          </cell>
          <cell r="Z55">
            <v>9419.52</v>
          </cell>
          <cell r="AA55">
            <v>17661.600000000002</v>
          </cell>
          <cell r="AB55">
            <v>235488</v>
          </cell>
          <cell r="AC55">
            <v>295831.8</v>
          </cell>
          <cell r="AD55">
            <v>2551.12</v>
          </cell>
          <cell r="AE55">
            <v>696.65200000000004</v>
          </cell>
          <cell r="AF55">
            <v>1098.944</v>
          </cell>
          <cell r="AG55">
            <v>274.73599999999999</v>
          </cell>
          <cell r="AH55">
            <v>9223.2800000000007</v>
          </cell>
          <cell r="AI55">
            <v>549.47199999999998</v>
          </cell>
          <cell r="AJ55">
            <v>1373.68</v>
          </cell>
          <cell r="AK55">
            <v>274.73599999999999</v>
          </cell>
          <cell r="AL55">
            <v>6672.16</v>
          </cell>
          <cell r="AM55">
            <v>294.36</v>
          </cell>
          <cell r="AN55">
            <v>6279.68</v>
          </cell>
          <cell r="AO55">
            <v>4022.92</v>
          </cell>
          <cell r="AP55">
            <v>421.916</v>
          </cell>
          <cell r="AQ55">
            <v>1471.8000000000002</v>
          </cell>
        </row>
        <row r="56">
          <cell r="A56" t="str">
            <v>M0017715920</v>
          </cell>
          <cell r="B56" t="str">
            <v>DSB.90CCVOLUMEMEDIUM</v>
          </cell>
          <cell r="C56" t="str">
            <v>USD</v>
          </cell>
          <cell r="D56">
            <v>196.24</v>
          </cell>
          <cell r="G56">
            <v>196.24</v>
          </cell>
          <cell r="I56">
            <v>196.24</v>
          </cell>
          <cell r="J56">
            <v>745.71199999999999</v>
          </cell>
          <cell r="K56">
            <v>215.86400000000003</v>
          </cell>
          <cell r="L56">
            <v>255.11200000000002</v>
          </cell>
          <cell r="M56">
            <v>343.42</v>
          </cell>
          <cell r="N56">
            <v>209.97680000000003</v>
          </cell>
          <cell r="O56">
            <v>204.08960000000002</v>
          </cell>
          <cell r="P56">
            <v>98120</v>
          </cell>
          <cell r="Q56">
            <v>1340.3192000000001</v>
          </cell>
          <cell r="R56">
            <v>386592.80000000005</v>
          </cell>
          <cell r="S56">
            <v>3365.5160000000001</v>
          </cell>
          <cell r="T56">
            <v>1000.824</v>
          </cell>
          <cell r="U56">
            <v>137.36799999999999</v>
          </cell>
          <cell r="V56">
            <v>117.744</v>
          </cell>
          <cell r="W56">
            <v>1530.672</v>
          </cell>
          <cell r="X56">
            <v>35323.200000000004</v>
          </cell>
          <cell r="Y56">
            <v>745.71199999999999</v>
          </cell>
          <cell r="Z56">
            <v>9419.52</v>
          </cell>
          <cell r="AA56">
            <v>17661.600000000002</v>
          </cell>
          <cell r="AB56">
            <v>235488</v>
          </cell>
          <cell r="AC56">
            <v>295831.8</v>
          </cell>
          <cell r="AD56">
            <v>2551.12</v>
          </cell>
          <cell r="AE56">
            <v>696.65200000000004</v>
          </cell>
          <cell r="AF56">
            <v>1098.944</v>
          </cell>
          <cell r="AG56">
            <v>274.73599999999999</v>
          </cell>
          <cell r="AH56">
            <v>9223.2800000000007</v>
          </cell>
          <cell r="AI56">
            <v>549.47199999999998</v>
          </cell>
          <cell r="AJ56">
            <v>1373.68</v>
          </cell>
          <cell r="AK56">
            <v>274.73599999999999</v>
          </cell>
          <cell r="AL56">
            <v>6672.16</v>
          </cell>
          <cell r="AM56">
            <v>294.36</v>
          </cell>
          <cell r="AN56">
            <v>6279.68</v>
          </cell>
          <cell r="AO56">
            <v>4022.92</v>
          </cell>
          <cell r="AP56">
            <v>421.916</v>
          </cell>
          <cell r="AQ56">
            <v>1471.8000000000002</v>
          </cell>
        </row>
        <row r="57">
          <cell r="A57" t="str">
            <v>M0017718110</v>
          </cell>
          <cell r="B57" t="str">
            <v>DSB1.0CCVOLUMELOW</v>
          </cell>
          <cell r="C57" t="str">
            <v>USD</v>
          </cell>
          <cell r="D57">
            <v>196.31</v>
          </cell>
          <cell r="G57">
            <v>196.31</v>
          </cell>
          <cell r="I57">
            <v>196.31</v>
          </cell>
          <cell r="J57">
            <v>745.97799999999995</v>
          </cell>
          <cell r="K57">
            <v>215.94100000000003</v>
          </cell>
          <cell r="L57">
            <v>255.203</v>
          </cell>
          <cell r="M57">
            <v>343.54250000000002</v>
          </cell>
          <cell r="N57">
            <v>210.05170000000001</v>
          </cell>
          <cell r="O57">
            <v>204.16240000000002</v>
          </cell>
          <cell r="P57">
            <v>98155</v>
          </cell>
          <cell r="Q57">
            <v>1340.7973</v>
          </cell>
          <cell r="R57">
            <v>386730.7</v>
          </cell>
          <cell r="S57">
            <v>3366.7164999999995</v>
          </cell>
          <cell r="T57">
            <v>1001.1809999999999</v>
          </cell>
          <cell r="U57">
            <v>137.417</v>
          </cell>
          <cell r="V57">
            <v>117.786</v>
          </cell>
          <cell r="W57">
            <v>1531.2180000000001</v>
          </cell>
          <cell r="X57">
            <v>35335.800000000003</v>
          </cell>
          <cell r="Y57">
            <v>745.97799999999995</v>
          </cell>
          <cell r="Z57">
            <v>9422.880000000001</v>
          </cell>
          <cell r="AA57">
            <v>17667.900000000001</v>
          </cell>
          <cell r="AB57">
            <v>235572</v>
          </cell>
          <cell r="AC57">
            <v>295937.32500000001</v>
          </cell>
          <cell r="AD57">
            <v>2552.0300000000002</v>
          </cell>
          <cell r="AE57">
            <v>696.90049999999997</v>
          </cell>
          <cell r="AF57">
            <v>1099.336</v>
          </cell>
          <cell r="AG57">
            <v>274.834</v>
          </cell>
          <cell r="AH57">
            <v>9226.57</v>
          </cell>
          <cell r="AI57">
            <v>549.66800000000001</v>
          </cell>
          <cell r="AJ57">
            <v>1374.17</v>
          </cell>
          <cell r="AK57">
            <v>274.834</v>
          </cell>
          <cell r="AL57">
            <v>6674.54</v>
          </cell>
          <cell r="AM57">
            <v>294.46500000000003</v>
          </cell>
          <cell r="AN57">
            <v>6281.92</v>
          </cell>
          <cell r="AO57">
            <v>4024.355</v>
          </cell>
          <cell r="AP57">
            <v>422.06649999999996</v>
          </cell>
          <cell r="AQ57">
            <v>1472.325</v>
          </cell>
        </row>
        <row r="58">
          <cell r="A58" t="str">
            <v>M0017718120</v>
          </cell>
          <cell r="B58" t="str">
            <v>DSB1.0CCVOLUMEMEDIUM</v>
          </cell>
          <cell r="C58" t="str">
            <v>USD</v>
          </cell>
          <cell r="D58">
            <v>196.24</v>
          </cell>
          <cell r="G58">
            <v>196.24</v>
          </cell>
          <cell r="I58">
            <v>196.24</v>
          </cell>
          <cell r="J58">
            <v>745.71199999999999</v>
          </cell>
          <cell r="K58">
            <v>215.86400000000003</v>
          </cell>
          <cell r="L58">
            <v>255.11200000000002</v>
          </cell>
          <cell r="M58">
            <v>343.42</v>
          </cell>
          <cell r="N58">
            <v>209.97680000000003</v>
          </cell>
          <cell r="O58">
            <v>204.08960000000002</v>
          </cell>
          <cell r="P58">
            <v>98120</v>
          </cell>
          <cell r="Q58">
            <v>1340.3192000000001</v>
          </cell>
          <cell r="R58">
            <v>386592.80000000005</v>
          </cell>
          <cell r="S58">
            <v>3365.5160000000001</v>
          </cell>
          <cell r="T58">
            <v>1000.824</v>
          </cell>
          <cell r="U58">
            <v>137.36799999999999</v>
          </cell>
          <cell r="V58">
            <v>117.744</v>
          </cell>
          <cell r="W58">
            <v>1530.672</v>
          </cell>
          <cell r="X58">
            <v>35323.200000000004</v>
          </cell>
          <cell r="Y58">
            <v>745.71199999999999</v>
          </cell>
          <cell r="Z58">
            <v>9419.52</v>
          </cell>
          <cell r="AA58">
            <v>17661.600000000002</v>
          </cell>
          <cell r="AB58">
            <v>235488</v>
          </cell>
          <cell r="AC58">
            <v>295831.8</v>
          </cell>
          <cell r="AD58">
            <v>2551.12</v>
          </cell>
          <cell r="AE58">
            <v>696.65200000000004</v>
          </cell>
          <cell r="AF58">
            <v>1098.944</v>
          </cell>
          <cell r="AG58">
            <v>274.73599999999999</v>
          </cell>
          <cell r="AH58">
            <v>9223.2800000000007</v>
          </cell>
          <cell r="AI58">
            <v>549.47199999999998</v>
          </cell>
          <cell r="AJ58">
            <v>1373.68</v>
          </cell>
          <cell r="AK58">
            <v>274.73599999999999</v>
          </cell>
          <cell r="AL58">
            <v>6672.16</v>
          </cell>
          <cell r="AM58">
            <v>294.36</v>
          </cell>
          <cell r="AN58">
            <v>6279.68</v>
          </cell>
          <cell r="AO58">
            <v>4022.92</v>
          </cell>
          <cell r="AP58">
            <v>421.916</v>
          </cell>
          <cell r="AQ58">
            <v>1471.8000000000002</v>
          </cell>
        </row>
        <row r="59">
          <cell r="A59" t="str">
            <v>M0017718510</v>
          </cell>
          <cell r="B59" t="str">
            <v>DSB1.5CCVOLUMELOW</v>
          </cell>
          <cell r="C59" t="str">
            <v>USD</v>
          </cell>
          <cell r="D59">
            <v>196.31</v>
          </cell>
          <cell r="G59">
            <v>196.31</v>
          </cell>
          <cell r="I59">
            <v>196.31</v>
          </cell>
          <cell r="J59">
            <v>745.97799999999995</v>
          </cell>
          <cell r="K59">
            <v>215.94100000000003</v>
          </cell>
          <cell r="L59">
            <v>255.203</v>
          </cell>
          <cell r="M59">
            <v>343.54250000000002</v>
          </cell>
          <cell r="N59">
            <v>210.05170000000001</v>
          </cell>
          <cell r="O59">
            <v>204.16240000000002</v>
          </cell>
          <cell r="P59">
            <v>98155</v>
          </cell>
          <cell r="Q59">
            <v>1340.7973</v>
          </cell>
          <cell r="R59">
            <v>386730.7</v>
          </cell>
          <cell r="S59">
            <v>3366.7164999999995</v>
          </cell>
          <cell r="T59">
            <v>1001.1809999999999</v>
          </cell>
          <cell r="U59">
            <v>137.417</v>
          </cell>
          <cell r="V59">
            <v>117.786</v>
          </cell>
          <cell r="W59">
            <v>1531.2180000000001</v>
          </cell>
          <cell r="X59">
            <v>35335.800000000003</v>
          </cell>
          <cell r="Y59">
            <v>745.97799999999995</v>
          </cell>
          <cell r="Z59">
            <v>9422.880000000001</v>
          </cell>
          <cell r="AA59">
            <v>17667.900000000001</v>
          </cell>
          <cell r="AB59">
            <v>235572</v>
          </cell>
          <cell r="AC59">
            <v>295937.32500000001</v>
          </cell>
          <cell r="AD59">
            <v>2552.0300000000002</v>
          </cell>
          <cell r="AE59">
            <v>696.90049999999997</v>
          </cell>
          <cell r="AF59">
            <v>1099.336</v>
          </cell>
          <cell r="AG59">
            <v>274.834</v>
          </cell>
          <cell r="AH59">
            <v>9226.57</v>
          </cell>
          <cell r="AI59">
            <v>549.66800000000001</v>
          </cell>
          <cell r="AJ59">
            <v>1374.17</v>
          </cell>
          <cell r="AK59">
            <v>274.834</v>
          </cell>
          <cell r="AL59">
            <v>6674.54</v>
          </cell>
          <cell r="AM59">
            <v>294.46500000000003</v>
          </cell>
          <cell r="AN59">
            <v>6281.92</v>
          </cell>
          <cell r="AO59">
            <v>4024.355</v>
          </cell>
          <cell r="AP59">
            <v>422.06649999999996</v>
          </cell>
          <cell r="AQ59">
            <v>1472.325</v>
          </cell>
        </row>
        <row r="60">
          <cell r="A60" t="str">
            <v>M0017718520</v>
          </cell>
          <cell r="B60" t="str">
            <v>DSB1.5CCVOLUMEMEDIUM</v>
          </cell>
          <cell r="C60" t="str">
            <v>USD</v>
          </cell>
          <cell r="D60">
            <v>196.24</v>
          </cell>
          <cell r="G60">
            <v>196.24</v>
          </cell>
          <cell r="I60">
            <v>196.24</v>
          </cell>
          <cell r="J60">
            <v>745.71199999999999</v>
          </cell>
          <cell r="K60">
            <v>215.86400000000003</v>
          </cell>
          <cell r="L60">
            <v>255.11200000000002</v>
          </cell>
          <cell r="M60">
            <v>343.42</v>
          </cell>
          <cell r="N60">
            <v>209.97680000000003</v>
          </cell>
          <cell r="O60">
            <v>204.08960000000002</v>
          </cell>
          <cell r="P60">
            <v>98120</v>
          </cell>
          <cell r="Q60">
            <v>1340.3192000000001</v>
          </cell>
          <cell r="R60">
            <v>386592.80000000005</v>
          </cell>
          <cell r="S60">
            <v>3365.5160000000001</v>
          </cell>
          <cell r="T60">
            <v>1000.824</v>
          </cell>
          <cell r="U60">
            <v>137.36799999999999</v>
          </cell>
          <cell r="V60">
            <v>117.744</v>
          </cell>
          <cell r="W60">
            <v>1530.672</v>
          </cell>
          <cell r="X60">
            <v>35323.200000000004</v>
          </cell>
          <cell r="Y60">
            <v>745.71199999999999</v>
          </cell>
          <cell r="Z60">
            <v>9419.52</v>
          </cell>
          <cell r="AA60">
            <v>17661.600000000002</v>
          </cell>
          <cell r="AB60">
            <v>235488</v>
          </cell>
          <cell r="AC60">
            <v>295831.8</v>
          </cell>
          <cell r="AD60">
            <v>2551.12</v>
          </cell>
          <cell r="AE60">
            <v>696.65200000000004</v>
          </cell>
          <cell r="AF60">
            <v>1098.944</v>
          </cell>
          <cell r="AG60">
            <v>274.73599999999999</v>
          </cell>
          <cell r="AH60">
            <v>9223.2800000000007</v>
          </cell>
          <cell r="AI60">
            <v>549.47199999999998</v>
          </cell>
          <cell r="AJ60">
            <v>1373.68</v>
          </cell>
          <cell r="AK60">
            <v>274.73599999999999</v>
          </cell>
          <cell r="AL60">
            <v>6672.16</v>
          </cell>
          <cell r="AM60">
            <v>294.36</v>
          </cell>
          <cell r="AN60">
            <v>6279.68</v>
          </cell>
          <cell r="AO60">
            <v>4022.92</v>
          </cell>
          <cell r="AP60">
            <v>421.916</v>
          </cell>
          <cell r="AQ60">
            <v>1471.8000000000002</v>
          </cell>
        </row>
        <row r="61">
          <cell r="A61" t="str">
            <v>M003100620</v>
          </cell>
          <cell r="B61" t="str">
            <v>GUIDER40XF5F90CM</v>
          </cell>
          <cell r="C61" t="str">
            <v>USD</v>
          </cell>
          <cell r="D61">
            <v>48.27</v>
          </cell>
          <cell r="G61">
            <v>48.27</v>
          </cell>
          <cell r="I61">
            <v>48.27</v>
          </cell>
          <cell r="J61">
            <v>183.42600000000002</v>
          </cell>
          <cell r="K61">
            <v>53.097000000000008</v>
          </cell>
          <cell r="L61">
            <v>62.751000000000005</v>
          </cell>
          <cell r="M61">
            <v>84.472500000000011</v>
          </cell>
          <cell r="N61">
            <v>51.648900000000005</v>
          </cell>
          <cell r="O61">
            <v>50.200800000000008</v>
          </cell>
          <cell r="P61">
            <v>24135</v>
          </cell>
          <cell r="Q61">
            <v>329.6841</v>
          </cell>
          <cell r="R61">
            <v>95091.900000000009</v>
          </cell>
          <cell r="S61">
            <v>827.83050000000003</v>
          </cell>
          <cell r="T61">
            <v>246.17699999999999</v>
          </cell>
          <cell r="U61">
            <v>33.789000000000001</v>
          </cell>
          <cell r="V61">
            <v>28.962</v>
          </cell>
          <cell r="W61">
            <v>376.50600000000003</v>
          </cell>
          <cell r="X61">
            <v>8688.6</v>
          </cell>
          <cell r="Y61">
            <v>183.42600000000002</v>
          </cell>
          <cell r="Z61">
            <v>2316.96</v>
          </cell>
          <cell r="AA61">
            <v>4344.3</v>
          </cell>
          <cell r="AB61">
            <v>57924.000000000007</v>
          </cell>
          <cell r="AC61">
            <v>72767.025000000009</v>
          </cell>
          <cell r="AD61">
            <v>627.51</v>
          </cell>
          <cell r="AE61">
            <v>171.35849999999999</v>
          </cell>
          <cell r="AF61">
            <v>270.31200000000001</v>
          </cell>
          <cell r="AG61">
            <v>67.578000000000003</v>
          </cell>
          <cell r="AH61">
            <v>2268.69</v>
          </cell>
          <cell r="AI61">
            <v>135.15600000000001</v>
          </cell>
          <cell r="AJ61">
            <v>337.89000000000004</v>
          </cell>
          <cell r="AK61">
            <v>67.578000000000003</v>
          </cell>
          <cell r="AL61">
            <v>1641.18</v>
          </cell>
          <cell r="AM61">
            <v>72.405000000000001</v>
          </cell>
          <cell r="AN61">
            <v>1544.64</v>
          </cell>
          <cell r="AO61">
            <v>989.53500000000008</v>
          </cell>
          <cell r="AP61">
            <v>103.7805</v>
          </cell>
          <cell r="AQ61">
            <v>362.02500000000003</v>
          </cell>
        </row>
        <row r="62">
          <cell r="A62" t="str">
            <v>M003100630</v>
          </cell>
          <cell r="B62" t="str">
            <v>GUIDERMPXF5F90CM</v>
          </cell>
          <cell r="C62" t="str">
            <v>USD</v>
          </cell>
          <cell r="D62">
            <v>48.27</v>
          </cell>
          <cell r="G62">
            <v>48.27</v>
          </cell>
          <cell r="I62">
            <v>48.27</v>
          </cell>
          <cell r="J62">
            <v>183.42600000000002</v>
          </cell>
          <cell r="K62">
            <v>53.097000000000008</v>
          </cell>
          <cell r="L62">
            <v>62.751000000000005</v>
          </cell>
          <cell r="M62">
            <v>84.472500000000011</v>
          </cell>
          <cell r="N62">
            <v>51.648900000000005</v>
          </cell>
          <cell r="O62">
            <v>50.200800000000008</v>
          </cell>
          <cell r="P62">
            <v>24135</v>
          </cell>
          <cell r="Q62">
            <v>329.6841</v>
          </cell>
          <cell r="R62">
            <v>95091.900000000009</v>
          </cell>
          <cell r="S62">
            <v>827.83050000000003</v>
          </cell>
          <cell r="T62">
            <v>246.17699999999999</v>
          </cell>
          <cell r="U62">
            <v>33.789000000000001</v>
          </cell>
          <cell r="V62">
            <v>28.962</v>
          </cell>
          <cell r="W62">
            <v>376.50600000000003</v>
          </cell>
          <cell r="X62">
            <v>8688.6</v>
          </cell>
          <cell r="Y62">
            <v>183.42600000000002</v>
          </cell>
          <cell r="Z62">
            <v>2316.96</v>
          </cell>
          <cell r="AA62">
            <v>4344.3</v>
          </cell>
          <cell r="AB62">
            <v>57924.000000000007</v>
          </cell>
          <cell r="AC62">
            <v>72767.025000000009</v>
          </cell>
          <cell r="AD62">
            <v>627.51</v>
          </cell>
          <cell r="AE62">
            <v>171.35849999999999</v>
          </cell>
          <cell r="AF62">
            <v>270.31200000000001</v>
          </cell>
          <cell r="AG62">
            <v>67.578000000000003</v>
          </cell>
          <cell r="AH62">
            <v>2268.69</v>
          </cell>
          <cell r="AI62">
            <v>135.15600000000001</v>
          </cell>
          <cell r="AJ62">
            <v>337.89000000000004</v>
          </cell>
          <cell r="AK62">
            <v>67.578000000000003</v>
          </cell>
          <cell r="AL62">
            <v>1641.18</v>
          </cell>
          <cell r="AM62">
            <v>72.405000000000001</v>
          </cell>
          <cell r="AN62">
            <v>1544.64</v>
          </cell>
          <cell r="AO62">
            <v>989.53500000000008</v>
          </cell>
          <cell r="AP62">
            <v>103.7805</v>
          </cell>
          <cell r="AQ62">
            <v>362.02500000000003</v>
          </cell>
        </row>
        <row r="63">
          <cell r="A63" t="str">
            <v>M003100640</v>
          </cell>
          <cell r="B63" t="str">
            <v>GUIDERSTRAIGHTXF5F90CM</v>
          </cell>
          <cell r="C63" t="str">
            <v>USD</v>
          </cell>
          <cell r="D63">
            <v>48.27</v>
          </cell>
          <cell r="G63">
            <v>48.27</v>
          </cell>
          <cell r="I63">
            <v>48.27</v>
          </cell>
          <cell r="J63">
            <v>183.42600000000002</v>
          </cell>
          <cell r="K63">
            <v>53.097000000000008</v>
          </cell>
          <cell r="L63">
            <v>62.751000000000005</v>
          </cell>
          <cell r="M63">
            <v>84.472500000000011</v>
          </cell>
          <cell r="N63">
            <v>51.648900000000005</v>
          </cell>
          <cell r="O63">
            <v>50.200800000000008</v>
          </cell>
          <cell r="P63">
            <v>24135</v>
          </cell>
          <cell r="Q63">
            <v>329.6841</v>
          </cell>
          <cell r="R63">
            <v>95091.900000000009</v>
          </cell>
          <cell r="S63">
            <v>827.83050000000003</v>
          </cell>
          <cell r="T63">
            <v>246.17699999999999</v>
          </cell>
          <cell r="U63">
            <v>33.789000000000001</v>
          </cell>
          <cell r="V63">
            <v>28.962</v>
          </cell>
          <cell r="W63">
            <v>376.50600000000003</v>
          </cell>
          <cell r="X63">
            <v>8688.6</v>
          </cell>
          <cell r="Y63">
            <v>183.42600000000002</v>
          </cell>
          <cell r="Z63">
            <v>2316.96</v>
          </cell>
          <cell r="AA63">
            <v>4344.3</v>
          </cell>
          <cell r="AB63">
            <v>57924.000000000007</v>
          </cell>
          <cell r="AC63">
            <v>72767.025000000009</v>
          </cell>
          <cell r="AD63">
            <v>627.51</v>
          </cell>
          <cell r="AE63">
            <v>171.35849999999999</v>
          </cell>
          <cell r="AF63">
            <v>270.31200000000001</v>
          </cell>
          <cell r="AG63">
            <v>67.578000000000003</v>
          </cell>
          <cell r="AH63">
            <v>2268.69</v>
          </cell>
          <cell r="AI63">
            <v>135.15600000000001</v>
          </cell>
          <cell r="AJ63">
            <v>337.89000000000004</v>
          </cell>
          <cell r="AK63">
            <v>67.578000000000003</v>
          </cell>
          <cell r="AL63">
            <v>1641.18</v>
          </cell>
          <cell r="AM63">
            <v>72.405000000000001</v>
          </cell>
          <cell r="AN63">
            <v>1544.64</v>
          </cell>
          <cell r="AO63">
            <v>989.53500000000008</v>
          </cell>
          <cell r="AP63">
            <v>103.7805</v>
          </cell>
          <cell r="AQ63">
            <v>362.02500000000003</v>
          </cell>
        </row>
        <row r="64">
          <cell r="A64" t="str">
            <v>M003101420</v>
          </cell>
          <cell r="B64" t="str">
            <v>GUIDER/40DEGXF/6FR/100cm</v>
          </cell>
          <cell r="C64" t="str">
            <v>USD</v>
          </cell>
          <cell r="D64">
            <v>27.13</v>
          </cell>
          <cell r="G64">
            <v>27.13</v>
          </cell>
          <cell r="I64">
            <v>27.13</v>
          </cell>
          <cell r="J64">
            <v>103.09399999999999</v>
          </cell>
          <cell r="K64">
            <v>29.843</v>
          </cell>
          <cell r="L64">
            <v>35.268999999999998</v>
          </cell>
          <cell r="M64">
            <v>47.477499999999999</v>
          </cell>
          <cell r="N64">
            <v>29.0291</v>
          </cell>
          <cell r="O64">
            <v>28.215199999999999</v>
          </cell>
          <cell r="P64">
            <v>13565</v>
          </cell>
          <cell r="Q64">
            <v>185.2979</v>
          </cell>
          <cell r="R64">
            <v>53446.1</v>
          </cell>
          <cell r="S64">
            <v>465.27949999999993</v>
          </cell>
          <cell r="T64">
            <v>138.36299999999997</v>
          </cell>
          <cell r="U64">
            <v>18.991</v>
          </cell>
          <cell r="V64">
            <v>16.277999999999999</v>
          </cell>
          <cell r="W64">
            <v>211.61399999999998</v>
          </cell>
          <cell r="X64">
            <v>4883.3999999999996</v>
          </cell>
          <cell r="Y64">
            <v>103.09399999999999</v>
          </cell>
          <cell r="Z64">
            <v>1302.24</v>
          </cell>
          <cell r="AA64">
            <v>2441.6999999999998</v>
          </cell>
          <cell r="AB64">
            <v>32556</v>
          </cell>
          <cell r="AC64">
            <v>40898.474999999999</v>
          </cell>
          <cell r="AD64">
            <v>352.69</v>
          </cell>
          <cell r="AE64">
            <v>96.311499999999995</v>
          </cell>
          <cell r="AF64">
            <v>151.928</v>
          </cell>
          <cell r="AG64">
            <v>37.981999999999999</v>
          </cell>
          <cell r="AH64">
            <v>1275.1099999999999</v>
          </cell>
          <cell r="AI64">
            <v>75.963999999999999</v>
          </cell>
          <cell r="AJ64">
            <v>189.91</v>
          </cell>
          <cell r="AK64">
            <v>37.981999999999999</v>
          </cell>
          <cell r="AL64">
            <v>922.42</v>
          </cell>
          <cell r="AM64">
            <v>40.695</v>
          </cell>
          <cell r="AN64">
            <v>868.16</v>
          </cell>
          <cell r="AO64">
            <v>556.16499999999996</v>
          </cell>
          <cell r="AP64">
            <v>58.329499999999996</v>
          </cell>
          <cell r="AQ64">
            <v>203.47499999999999</v>
          </cell>
        </row>
        <row r="65">
          <cell r="A65" t="str">
            <v>M003101430</v>
          </cell>
          <cell r="B65" t="str">
            <v>GUIDER/40DEGXF/7FR/100cm</v>
          </cell>
          <cell r="C65" t="str">
            <v>USD</v>
          </cell>
          <cell r="D65">
            <v>29.84</v>
          </cell>
          <cell r="G65">
            <v>29.84</v>
          </cell>
          <cell r="I65">
            <v>29.84</v>
          </cell>
          <cell r="J65">
            <v>113.392</v>
          </cell>
          <cell r="K65">
            <v>32.824000000000005</v>
          </cell>
          <cell r="L65">
            <v>38.792000000000002</v>
          </cell>
          <cell r="M65">
            <v>52.22</v>
          </cell>
          <cell r="N65">
            <v>31.928800000000003</v>
          </cell>
          <cell r="O65">
            <v>31.0336</v>
          </cell>
          <cell r="P65">
            <v>14920</v>
          </cell>
          <cell r="Q65">
            <v>203.80719999999999</v>
          </cell>
          <cell r="R65">
            <v>58784.800000000003</v>
          </cell>
          <cell r="S65">
            <v>511.75599999999997</v>
          </cell>
          <cell r="T65">
            <v>152.184</v>
          </cell>
          <cell r="U65">
            <v>20.887999999999998</v>
          </cell>
          <cell r="V65">
            <v>17.904</v>
          </cell>
          <cell r="W65">
            <v>232.75199999999998</v>
          </cell>
          <cell r="X65">
            <v>5371.2</v>
          </cell>
          <cell r="Y65">
            <v>113.392</v>
          </cell>
          <cell r="Z65">
            <v>1432.32</v>
          </cell>
          <cell r="AA65">
            <v>2685.6</v>
          </cell>
          <cell r="AB65">
            <v>35808</v>
          </cell>
          <cell r="AC65">
            <v>44983.8</v>
          </cell>
          <cell r="AD65">
            <v>387.92</v>
          </cell>
          <cell r="AE65">
            <v>105.93199999999999</v>
          </cell>
          <cell r="AF65">
            <v>167.10399999999998</v>
          </cell>
          <cell r="AG65">
            <v>41.775999999999996</v>
          </cell>
          <cell r="AH65">
            <v>1402.48</v>
          </cell>
          <cell r="AI65">
            <v>83.551999999999992</v>
          </cell>
          <cell r="AJ65">
            <v>208.88</v>
          </cell>
          <cell r="AK65">
            <v>41.775999999999996</v>
          </cell>
          <cell r="AL65">
            <v>1014.56</v>
          </cell>
          <cell r="AM65">
            <v>44.76</v>
          </cell>
          <cell r="AN65">
            <v>954.88</v>
          </cell>
          <cell r="AO65">
            <v>611.72</v>
          </cell>
          <cell r="AP65">
            <v>64.155999999999992</v>
          </cell>
          <cell r="AQ65">
            <v>223.8</v>
          </cell>
        </row>
        <row r="66">
          <cell r="A66" t="str">
            <v>M003101440</v>
          </cell>
          <cell r="B66" t="str">
            <v>GUIDER/40XF/8FR/100cm</v>
          </cell>
          <cell r="C66" t="str">
            <v>USD</v>
          </cell>
          <cell r="D66">
            <v>27.74</v>
          </cell>
          <cell r="G66">
            <v>27.74</v>
          </cell>
          <cell r="I66">
            <v>27.74</v>
          </cell>
          <cell r="J66">
            <v>105.41199999999999</v>
          </cell>
          <cell r="K66">
            <v>30.513999999999999</v>
          </cell>
          <cell r="L66">
            <v>36.061999999999998</v>
          </cell>
          <cell r="M66">
            <v>48.544999999999995</v>
          </cell>
          <cell r="N66">
            <v>29.681799999999999</v>
          </cell>
          <cell r="O66">
            <v>28.849599999999999</v>
          </cell>
          <cell r="P66">
            <v>13870</v>
          </cell>
          <cell r="Q66">
            <v>189.46420000000001</v>
          </cell>
          <cell r="R66">
            <v>54647.799999999996</v>
          </cell>
          <cell r="S66">
            <v>475.74099999999993</v>
          </cell>
          <cell r="T66">
            <v>141.47399999999999</v>
          </cell>
          <cell r="U66">
            <v>19.417999999999999</v>
          </cell>
          <cell r="V66">
            <v>16.643999999999998</v>
          </cell>
          <cell r="W66">
            <v>216.37199999999999</v>
          </cell>
          <cell r="X66">
            <v>4993.2</v>
          </cell>
          <cell r="Y66">
            <v>105.41199999999999</v>
          </cell>
          <cell r="Z66">
            <v>1331.52</v>
          </cell>
          <cell r="AA66">
            <v>2496.6</v>
          </cell>
          <cell r="AB66">
            <v>33288</v>
          </cell>
          <cell r="AC66">
            <v>41818.049999999996</v>
          </cell>
          <cell r="AD66">
            <v>360.62</v>
          </cell>
          <cell r="AE66">
            <v>98.47699999999999</v>
          </cell>
          <cell r="AF66">
            <v>155.34399999999999</v>
          </cell>
          <cell r="AG66">
            <v>38.835999999999999</v>
          </cell>
          <cell r="AH66">
            <v>1303.78</v>
          </cell>
          <cell r="AI66">
            <v>77.671999999999997</v>
          </cell>
          <cell r="AJ66">
            <v>194.17999999999998</v>
          </cell>
          <cell r="AK66">
            <v>38.835999999999999</v>
          </cell>
          <cell r="AL66">
            <v>943.16</v>
          </cell>
          <cell r="AM66">
            <v>41.61</v>
          </cell>
          <cell r="AN66">
            <v>887.68</v>
          </cell>
          <cell r="AO66">
            <v>568.66999999999996</v>
          </cell>
          <cell r="AP66">
            <v>59.640999999999991</v>
          </cell>
          <cell r="AQ66">
            <v>208.04999999999998</v>
          </cell>
        </row>
        <row r="67">
          <cell r="A67" t="str">
            <v>M003101450</v>
          </cell>
          <cell r="B67" t="str">
            <v>GUIDER/40DEGXF/9FR/100cm</v>
          </cell>
          <cell r="C67" t="str">
            <v>USD</v>
          </cell>
          <cell r="D67">
            <v>29.84</v>
          </cell>
          <cell r="G67">
            <v>29.84</v>
          </cell>
          <cell r="I67">
            <v>29.84</v>
          </cell>
          <cell r="J67">
            <v>113.392</v>
          </cell>
          <cell r="K67">
            <v>32.824000000000005</v>
          </cell>
          <cell r="L67">
            <v>38.792000000000002</v>
          </cell>
          <cell r="M67">
            <v>52.22</v>
          </cell>
          <cell r="N67">
            <v>31.928800000000003</v>
          </cell>
          <cell r="O67">
            <v>31.0336</v>
          </cell>
          <cell r="P67">
            <v>14920</v>
          </cell>
          <cell r="Q67">
            <v>203.80719999999999</v>
          </cell>
          <cell r="R67">
            <v>58784.800000000003</v>
          </cell>
          <cell r="S67">
            <v>511.75599999999997</v>
          </cell>
          <cell r="T67">
            <v>152.184</v>
          </cell>
          <cell r="U67">
            <v>20.887999999999998</v>
          </cell>
          <cell r="V67">
            <v>17.904</v>
          </cell>
          <cell r="W67">
            <v>232.75199999999998</v>
          </cell>
          <cell r="X67">
            <v>5371.2</v>
          </cell>
          <cell r="Y67">
            <v>113.392</v>
          </cell>
          <cell r="Z67">
            <v>1432.32</v>
          </cell>
          <cell r="AA67">
            <v>2685.6</v>
          </cell>
          <cell r="AB67">
            <v>35808</v>
          </cell>
          <cell r="AC67">
            <v>44983.8</v>
          </cell>
          <cell r="AD67">
            <v>387.92</v>
          </cell>
          <cell r="AE67">
            <v>105.93199999999999</v>
          </cell>
          <cell r="AF67">
            <v>167.10399999999998</v>
          </cell>
          <cell r="AG67">
            <v>41.775999999999996</v>
          </cell>
          <cell r="AH67">
            <v>1402.48</v>
          </cell>
          <cell r="AI67">
            <v>83.551999999999992</v>
          </cell>
          <cell r="AJ67">
            <v>208.88</v>
          </cell>
          <cell r="AK67">
            <v>41.775999999999996</v>
          </cell>
          <cell r="AL67">
            <v>1014.56</v>
          </cell>
          <cell r="AM67">
            <v>44.76</v>
          </cell>
          <cell r="AN67">
            <v>954.88</v>
          </cell>
          <cell r="AO67">
            <v>611.72</v>
          </cell>
          <cell r="AP67">
            <v>64.155999999999992</v>
          </cell>
          <cell r="AQ67">
            <v>223.8</v>
          </cell>
        </row>
        <row r="68">
          <cell r="A68" t="str">
            <v>M003101460</v>
          </cell>
          <cell r="B68" t="str">
            <v>GUIDER/MPXF/6FR/100cm</v>
          </cell>
          <cell r="C68" t="str">
            <v>USD</v>
          </cell>
          <cell r="D68">
            <v>27.13</v>
          </cell>
          <cell r="G68">
            <v>27.13</v>
          </cell>
          <cell r="I68">
            <v>27.13</v>
          </cell>
          <cell r="J68">
            <v>103.09399999999999</v>
          </cell>
          <cell r="K68">
            <v>29.843</v>
          </cell>
          <cell r="L68">
            <v>35.268999999999998</v>
          </cell>
          <cell r="M68">
            <v>47.477499999999999</v>
          </cell>
          <cell r="N68">
            <v>29.0291</v>
          </cell>
          <cell r="O68">
            <v>28.215199999999999</v>
          </cell>
          <cell r="P68">
            <v>13565</v>
          </cell>
          <cell r="Q68">
            <v>185.2979</v>
          </cell>
          <cell r="R68">
            <v>53446.1</v>
          </cell>
          <cell r="S68">
            <v>465.27949999999993</v>
          </cell>
          <cell r="T68">
            <v>138.36299999999997</v>
          </cell>
          <cell r="U68">
            <v>18.991</v>
          </cell>
          <cell r="V68">
            <v>16.277999999999999</v>
          </cell>
          <cell r="W68">
            <v>211.61399999999998</v>
          </cell>
          <cell r="X68">
            <v>4883.3999999999996</v>
          </cell>
          <cell r="Y68">
            <v>103.09399999999999</v>
          </cell>
          <cell r="Z68">
            <v>1302.24</v>
          </cell>
          <cell r="AA68">
            <v>2441.6999999999998</v>
          </cell>
          <cell r="AB68">
            <v>32556</v>
          </cell>
          <cell r="AC68">
            <v>40898.474999999999</v>
          </cell>
          <cell r="AD68">
            <v>352.69</v>
          </cell>
          <cell r="AE68">
            <v>96.311499999999995</v>
          </cell>
          <cell r="AF68">
            <v>151.928</v>
          </cell>
          <cell r="AG68">
            <v>37.981999999999999</v>
          </cell>
          <cell r="AH68">
            <v>1275.1099999999999</v>
          </cell>
          <cell r="AI68">
            <v>75.963999999999999</v>
          </cell>
          <cell r="AJ68">
            <v>189.91</v>
          </cell>
          <cell r="AK68">
            <v>37.981999999999999</v>
          </cell>
          <cell r="AL68">
            <v>922.42</v>
          </cell>
          <cell r="AM68">
            <v>40.695</v>
          </cell>
          <cell r="AN68">
            <v>868.16</v>
          </cell>
          <cell r="AO68">
            <v>556.16499999999996</v>
          </cell>
          <cell r="AP68">
            <v>58.329499999999996</v>
          </cell>
          <cell r="AQ68">
            <v>203.47499999999999</v>
          </cell>
        </row>
        <row r="69">
          <cell r="A69" t="str">
            <v>M003101470</v>
          </cell>
          <cell r="B69" t="str">
            <v>GUIDER/MPXF/7FR/100cm</v>
          </cell>
          <cell r="C69" t="str">
            <v>USD</v>
          </cell>
          <cell r="D69">
            <v>29.84</v>
          </cell>
          <cell r="G69">
            <v>29.84</v>
          </cell>
          <cell r="I69">
            <v>29.84</v>
          </cell>
          <cell r="J69">
            <v>113.392</v>
          </cell>
          <cell r="K69">
            <v>32.824000000000005</v>
          </cell>
          <cell r="L69">
            <v>38.792000000000002</v>
          </cell>
          <cell r="M69">
            <v>52.22</v>
          </cell>
          <cell r="N69">
            <v>31.928800000000003</v>
          </cell>
          <cell r="O69">
            <v>31.0336</v>
          </cell>
          <cell r="P69">
            <v>14920</v>
          </cell>
          <cell r="Q69">
            <v>203.80719999999999</v>
          </cell>
          <cell r="R69">
            <v>58784.800000000003</v>
          </cell>
          <cell r="S69">
            <v>511.75599999999997</v>
          </cell>
          <cell r="T69">
            <v>152.184</v>
          </cell>
          <cell r="U69">
            <v>20.887999999999998</v>
          </cell>
          <cell r="V69">
            <v>17.904</v>
          </cell>
          <cell r="W69">
            <v>232.75199999999998</v>
          </cell>
          <cell r="X69">
            <v>5371.2</v>
          </cell>
          <cell r="Y69">
            <v>113.392</v>
          </cell>
          <cell r="Z69">
            <v>1432.32</v>
          </cell>
          <cell r="AA69">
            <v>2685.6</v>
          </cell>
          <cell r="AB69">
            <v>35808</v>
          </cell>
          <cell r="AC69">
            <v>44983.8</v>
          </cell>
          <cell r="AD69">
            <v>387.92</v>
          </cell>
          <cell r="AE69">
            <v>105.93199999999999</v>
          </cell>
          <cell r="AF69">
            <v>167.10399999999998</v>
          </cell>
          <cell r="AG69">
            <v>41.775999999999996</v>
          </cell>
          <cell r="AH69">
            <v>1402.48</v>
          </cell>
          <cell r="AI69">
            <v>83.551999999999992</v>
          </cell>
          <cell r="AJ69">
            <v>208.88</v>
          </cell>
          <cell r="AK69">
            <v>41.775999999999996</v>
          </cell>
          <cell r="AL69">
            <v>1014.56</v>
          </cell>
          <cell r="AM69">
            <v>44.76</v>
          </cell>
          <cell r="AN69">
            <v>954.88</v>
          </cell>
          <cell r="AO69">
            <v>611.72</v>
          </cell>
          <cell r="AP69">
            <v>64.155999999999992</v>
          </cell>
          <cell r="AQ69">
            <v>223.8</v>
          </cell>
        </row>
        <row r="70">
          <cell r="A70" t="str">
            <v>M003101480</v>
          </cell>
          <cell r="B70" t="str">
            <v>GUIDER/MPXF/8FR/100cm</v>
          </cell>
          <cell r="C70" t="str">
            <v>USD</v>
          </cell>
          <cell r="D70">
            <v>27.74</v>
          </cell>
          <cell r="G70">
            <v>27.74</v>
          </cell>
          <cell r="I70">
            <v>27.74</v>
          </cell>
          <cell r="J70">
            <v>105.41199999999999</v>
          </cell>
          <cell r="K70">
            <v>30.513999999999999</v>
          </cell>
          <cell r="L70">
            <v>36.061999999999998</v>
          </cell>
          <cell r="M70">
            <v>48.544999999999995</v>
          </cell>
          <cell r="N70">
            <v>29.681799999999999</v>
          </cell>
          <cell r="O70">
            <v>28.849599999999999</v>
          </cell>
          <cell r="P70">
            <v>13870</v>
          </cell>
          <cell r="Q70">
            <v>189.46420000000001</v>
          </cell>
          <cell r="R70">
            <v>54647.799999999996</v>
          </cell>
          <cell r="S70">
            <v>475.74099999999993</v>
          </cell>
          <cell r="T70">
            <v>141.47399999999999</v>
          </cell>
          <cell r="U70">
            <v>19.417999999999999</v>
          </cell>
          <cell r="V70">
            <v>16.643999999999998</v>
          </cell>
          <cell r="W70">
            <v>216.37199999999999</v>
          </cell>
          <cell r="X70">
            <v>4993.2</v>
          </cell>
          <cell r="Y70">
            <v>105.41199999999999</v>
          </cell>
          <cell r="Z70">
            <v>1331.52</v>
          </cell>
          <cell r="AA70">
            <v>2496.6</v>
          </cell>
          <cell r="AB70">
            <v>33288</v>
          </cell>
          <cell r="AC70">
            <v>41818.049999999996</v>
          </cell>
          <cell r="AD70">
            <v>360.62</v>
          </cell>
          <cell r="AE70">
            <v>98.47699999999999</v>
          </cell>
          <cell r="AF70">
            <v>155.34399999999999</v>
          </cell>
          <cell r="AG70">
            <v>38.835999999999999</v>
          </cell>
          <cell r="AH70">
            <v>1303.78</v>
          </cell>
          <cell r="AI70">
            <v>77.671999999999997</v>
          </cell>
          <cell r="AJ70">
            <v>194.17999999999998</v>
          </cell>
          <cell r="AK70">
            <v>38.835999999999999</v>
          </cell>
          <cell r="AL70">
            <v>943.16</v>
          </cell>
          <cell r="AM70">
            <v>41.61</v>
          </cell>
          <cell r="AN70">
            <v>887.68</v>
          </cell>
          <cell r="AO70">
            <v>568.66999999999996</v>
          </cell>
          <cell r="AP70">
            <v>59.640999999999991</v>
          </cell>
          <cell r="AQ70">
            <v>208.04999999999998</v>
          </cell>
        </row>
        <row r="71">
          <cell r="A71" t="str">
            <v>M003101490</v>
          </cell>
          <cell r="B71" t="str">
            <v>GUIDER/MPXF/9FR/100cm</v>
          </cell>
          <cell r="C71" t="str">
            <v>USD</v>
          </cell>
          <cell r="D71">
            <v>29.84</v>
          </cell>
          <cell r="G71">
            <v>29.84</v>
          </cell>
          <cell r="I71">
            <v>29.84</v>
          </cell>
          <cell r="J71">
            <v>113.392</v>
          </cell>
          <cell r="K71">
            <v>32.824000000000005</v>
          </cell>
          <cell r="L71">
            <v>38.792000000000002</v>
          </cell>
          <cell r="M71">
            <v>52.22</v>
          </cell>
          <cell r="N71">
            <v>31.928800000000003</v>
          </cell>
          <cell r="O71">
            <v>31.0336</v>
          </cell>
          <cell r="P71">
            <v>14920</v>
          </cell>
          <cell r="Q71">
            <v>203.80719999999999</v>
          </cell>
          <cell r="R71">
            <v>58784.800000000003</v>
          </cell>
          <cell r="S71">
            <v>511.75599999999997</v>
          </cell>
          <cell r="T71">
            <v>152.184</v>
          </cell>
          <cell r="U71">
            <v>20.887999999999998</v>
          </cell>
          <cell r="V71">
            <v>17.904</v>
          </cell>
          <cell r="W71">
            <v>232.75199999999998</v>
          </cell>
          <cell r="X71">
            <v>5371.2</v>
          </cell>
          <cell r="Y71">
            <v>113.392</v>
          </cell>
          <cell r="Z71">
            <v>1432.32</v>
          </cell>
          <cell r="AA71">
            <v>2685.6</v>
          </cell>
          <cell r="AB71">
            <v>35808</v>
          </cell>
          <cell r="AC71">
            <v>44983.8</v>
          </cell>
          <cell r="AD71">
            <v>387.92</v>
          </cell>
          <cell r="AE71">
            <v>105.93199999999999</v>
          </cell>
          <cell r="AF71">
            <v>167.10399999999998</v>
          </cell>
          <cell r="AG71">
            <v>41.775999999999996</v>
          </cell>
          <cell r="AH71">
            <v>1402.48</v>
          </cell>
          <cell r="AI71">
            <v>83.551999999999992</v>
          </cell>
          <cell r="AJ71">
            <v>208.88</v>
          </cell>
          <cell r="AK71">
            <v>41.775999999999996</v>
          </cell>
          <cell r="AL71">
            <v>1014.56</v>
          </cell>
          <cell r="AM71">
            <v>44.76</v>
          </cell>
          <cell r="AN71">
            <v>954.88</v>
          </cell>
          <cell r="AO71">
            <v>611.72</v>
          </cell>
          <cell r="AP71">
            <v>64.155999999999992</v>
          </cell>
          <cell r="AQ71">
            <v>223.8</v>
          </cell>
        </row>
        <row r="72">
          <cell r="A72" t="str">
            <v>M003101500</v>
          </cell>
          <cell r="B72" t="str">
            <v>GUIDER/STXF/6FR/100cm</v>
          </cell>
          <cell r="C72" t="str">
            <v>USD</v>
          </cell>
          <cell r="D72">
            <v>27.13</v>
          </cell>
          <cell r="G72">
            <v>27.13</v>
          </cell>
          <cell r="I72">
            <v>27.13</v>
          </cell>
          <cell r="J72">
            <v>103.09399999999999</v>
          </cell>
          <cell r="K72">
            <v>29.843</v>
          </cell>
          <cell r="L72">
            <v>35.268999999999998</v>
          </cell>
          <cell r="M72">
            <v>47.477499999999999</v>
          </cell>
          <cell r="N72">
            <v>29.0291</v>
          </cell>
          <cell r="O72">
            <v>28.215199999999999</v>
          </cell>
          <cell r="P72">
            <v>13565</v>
          </cell>
          <cell r="Q72">
            <v>185.2979</v>
          </cell>
          <cell r="R72">
            <v>53446.1</v>
          </cell>
          <cell r="S72">
            <v>465.27949999999993</v>
          </cell>
          <cell r="T72">
            <v>138.36299999999997</v>
          </cell>
          <cell r="U72">
            <v>18.991</v>
          </cell>
          <cell r="V72">
            <v>16.277999999999999</v>
          </cell>
          <cell r="W72">
            <v>211.61399999999998</v>
          </cell>
          <cell r="X72">
            <v>4883.3999999999996</v>
          </cell>
          <cell r="Y72">
            <v>103.09399999999999</v>
          </cell>
          <cell r="Z72">
            <v>1302.24</v>
          </cell>
          <cell r="AA72">
            <v>2441.6999999999998</v>
          </cell>
          <cell r="AB72">
            <v>32556</v>
          </cell>
          <cell r="AC72">
            <v>40898.474999999999</v>
          </cell>
          <cell r="AD72">
            <v>352.69</v>
          </cell>
          <cell r="AE72">
            <v>96.311499999999995</v>
          </cell>
          <cell r="AF72">
            <v>151.928</v>
          </cell>
          <cell r="AG72">
            <v>37.981999999999999</v>
          </cell>
          <cell r="AH72">
            <v>1275.1099999999999</v>
          </cell>
          <cell r="AI72">
            <v>75.963999999999999</v>
          </cell>
          <cell r="AJ72">
            <v>189.91</v>
          </cell>
          <cell r="AK72">
            <v>37.981999999999999</v>
          </cell>
          <cell r="AL72">
            <v>922.42</v>
          </cell>
          <cell r="AM72">
            <v>40.695</v>
          </cell>
          <cell r="AN72">
            <v>868.16</v>
          </cell>
          <cell r="AO72">
            <v>556.16499999999996</v>
          </cell>
          <cell r="AP72">
            <v>58.329499999999996</v>
          </cell>
          <cell r="AQ72">
            <v>203.47499999999999</v>
          </cell>
        </row>
        <row r="73">
          <cell r="A73" t="str">
            <v>M003101510</v>
          </cell>
          <cell r="B73" t="str">
            <v>GUIDER/STXF/7FR/100cm</v>
          </cell>
          <cell r="C73" t="str">
            <v>USD</v>
          </cell>
          <cell r="D73">
            <v>29.84</v>
          </cell>
          <cell r="G73">
            <v>29.84</v>
          </cell>
          <cell r="I73">
            <v>29.84</v>
          </cell>
          <cell r="J73">
            <v>113.392</v>
          </cell>
          <cell r="K73">
            <v>32.824000000000005</v>
          </cell>
          <cell r="L73">
            <v>38.792000000000002</v>
          </cell>
          <cell r="M73">
            <v>52.22</v>
          </cell>
          <cell r="N73">
            <v>31.928800000000003</v>
          </cell>
          <cell r="O73">
            <v>31.0336</v>
          </cell>
          <cell r="P73">
            <v>14920</v>
          </cell>
          <cell r="Q73">
            <v>203.80719999999999</v>
          </cell>
          <cell r="R73">
            <v>58784.800000000003</v>
          </cell>
          <cell r="S73">
            <v>511.75599999999997</v>
          </cell>
          <cell r="T73">
            <v>152.184</v>
          </cell>
          <cell r="U73">
            <v>20.887999999999998</v>
          </cell>
          <cell r="V73">
            <v>17.904</v>
          </cell>
          <cell r="W73">
            <v>232.75199999999998</v>
          </cell>
          <cell r="X73">
            <v>5371.2</v>
          </cell>
          <cell r="Y73">
            <v>113.392</v>
          </cell>
          <cell r="Z73">
            <v>1432.32</v>
          </cell>
          <cell r="AA73">
            <v>2685.6</v>
          </cell>
          <cell r="AB73">
            <v>35808</v>
          </cell>
          <cell r="AC73">
            <v>44983.8</v>
          </cell>
          <cell r="AD73">
            <v>387.92</v>
          </cell>
          <cell r="AE73">
            <v>105.93199999999999</v>
          </cell>
          <cell r="AF73">
            <v>167.10399999999998</v>
          </cell>
          <cell r="AG73">
            <v>41.775999999999996</v>
          </cell>
          <cell r="AH73">
            <v>1402.48</v>
          </cell>
          <cell r="AI73">
            <v>83.551999999999992</v>
          </cell>
          <cell r="AJ73">
            <v>208.88</v>
          </cell>
          <cell r="AK73">
            <v>41.775999999999996</v>
          </cell>
          <cell r="AL73">
            <v>1014.56</v>
          </cell>
          <cell r="AM73">
            <v>44.76</v>
          </cell>
          <cell r="AN73">
            <v>954.88</v>
          </cell>
          <cell r="AO73">
            <v>611.72</v>
          </cell>
          <cell r="AP73">
            <v>64.155999999999992</v>
          </cell>
          <cell r="AQ73">
            <v>223.8</v>
          </cell>
        </row>
        <row r="74">
          <cell r="A74" t="str">
            <v>M003101520</v>
          </cell>
          <cell r="B74" t="str">
            <v>GUIDER/STXF/8FR/100cm</v>
          </cell>
          <cell r="C74" t="str">
            <v>USD</v>
          </cell>
          <cell r="D74">
            <v>27.74</v>
          </cell>
          <cell r="G74">
            <v>27.74</v>
          </cell>
          <cell r="I74">
            <v>27.74</v>
          </cell>
          <cell r="J74">
            <v>105.41199999999999</v>
          </cell>
          <cell r="K74">
            <v>30.513999999999999</v>
          </cell>
          <cell r="L74">
            <v>36.061999999999998</v>
          </cell>
          <cell r="M74">
            <v>48.544999999999995</v>
          </cell>
          <cell r="N74">
            <v>29.681799999999999</v>
          </cell>
          <cell r="O74">
            <v>28.849599999999999</v>
          </cell>
          <cell r="P74">
            <v>13870</v>
          </cell>
          <cell r="Q74">
            <v>189.46420000000001</v>
          </cell>
          <cell r="R74">
            <v>54647.799999999996</v>
          </cell>
          <cell r="S74">
            <v>475.74099999999993</v>
          </cell>
          <cell r="T74">
            <v>141.47399999999999</v>
          </cell>
          <cell r="U74">
            <v>19.417999999999999</v>
          </cell>
          <cell r="V74">
            <v>16.643999999999998</v>
          </cell>
          <cell r="W74">
            <v>216.37199999999999</v>
          </cell>
          <cell r="X74">
            <v>4993.2</v>
          </cell>
          <cell r="Y74">
            <v>105.41199999999999</v>
          </cell>
          <cell r="Z74">
            <v>1331.52</v>
          </cell>
          <cell r="AA74">
            <v>2496.6</v>
          </cell>
          <cell r="AB74">
            <v>33288</v>
          </cell>
          <cell r="AC74">
            <v>41818.049999999996</v>
          </cell>
          <cell r="AD74">
            <v>360.62</v>
          </cell>
          <cell r="AE74">
            <v>98.47699999999999</v>
          </cell>
          <cell r="AF74">
            <v>155.34399999999999</v>
          </cell>
          <cell r="AG74">
            <v>38.835999999999999</v>
          </cell>
          <cell r="AH74">
            <v>1303.78</v>
          </cell>
          <cell r="AI74">
            <v>77.671999999999997</v>
          </cell>
          <cell r="AJ74">
            <v>194.17999999999998</v>
          </cell>
          <cell r="AK74">
            <v>38.835999999999999</v>
          </cell>
          <cell r="AL74">
            <v>943.16</v>
          </cell>
          <cell r="AM74">
            <v>41.61</v>
          </cell>
          <cell r="AN74">
            <v>887.68</v>
          </cell>
          <cell r="AO74">
            <v>568.66999999999996</v>
          </cell>
          <cell r="AP74">
            <v>59.640999999999991</v>
          </cell>
          <cell r="AQ74">
            <v>208.04999999999998</v>
          </cell>
        </row>
        <row r="75">
          <cell r="A75" t="str">
            <v>M003101530</v>
          </cell>
          <cell r="B75" t="str">
            <v>GUIDER/STXF/9FR/100cm</v>
          </cell>
          <cell r="C75" t="str">
            <v>USD</v>
          </cell>
          <cell r="D75">
            <v>29.84</v>
          </cell>
          <cell r="G75">
            <v>29.84</v>
          </cell>
          <cell r="I75">
            <v>29.84</v>
          </cell>
          <cell r="J75">
            <v>113.392</v>
          </cell>
          <cell r="K75">
            <v>32.824000000000005</v>
          </cell>
          <cell r="L75">
            <v>38.792000000000002</v>
          </cell>
          <cell r="M75">
            <v>52.22</v>
          </cell>
          <cell r="N75">
            <v>31.928800000000003</v>
          </cell>
          <cell r="O75">
            <v>31.0336</v>
          </cell>
          <cell r="P75">
            <v>14920</v>
          </cell>
          <cell r="Q75">
            <v>203.80719999999999</v>
          </cell>
          <cell r="R75">
            <v>58784.800000000003</v>
          </cell>
          <cell r="S75">
            <v>511.75599999999997</v>
          </cell>
          <cell r="T75">
            <v>152.184</v>
          </cell>
          <cell r="U75">
            <v>20.887999999999998</v>
          </cell>
          <cell r="V75">
            <v>17.904</v>
          </cell>
          <cell r="W75">
            <v>232.75199999999998</v>
          </cell>
          <cell r="X75">
            <v>5371.2</v>
          </cell>
          <cell r="Y75">
            <v>113.392</v>
          </cell>
          <cell r="Z75">
            <v>1432.32</v>
          </cell>
          <cell r="AA75">
            <v>2685.6</v>
          </cell>
          <cell r="AB75">
            <v>35808</v>
          </cell>
          <cell r="AC75">
            <v>44983.8</v>
          </cell>
          <cell r="AD75">
            <v>387.92</v>
          </cell>
          <cell r="AE75">
            <v>105.93199999999999</v>
          </cell>
          <cell r="AF75">
            <v>167.10399999999998</v>
          </cell>
          <cell r="AG75">
            <v>41.775999999999996</v>
          </cell>
          <cell r="AH75">
            <v>1402.48</v>
          </cell>
          <cell r="AI75">
            <v>83.551999999999992</v>
          </cell>
          <cell r="AJ75">
            <v>208.88</v>
          </cell>
          <cell r="AK75">
            <v>41.775999999999996</v>
          </cell>
          <cell r="AL75">
            <v>1014.56</v>
          </cell>
          <cell r="AM75">
            <v>44.76</v>
          </cell>
          <cell r="AN75">
            <v>954.88</v>
          </cell>
          <cell r="AO75">
            <v>611.72</v>
          </cell>
          <cell r="AP75">
            <v>64.155999999999992</v>
          </cell>
          <cell r="AQ75">
            <v>223.8</v>
          </cell>
        </row>
        <row r="76">
          <cell r="A76" t="str">
            <v>M003101620</v>
          </cell>
          <cell r="B76" t="str">
            <v>GUIDER40XF5F100CM</v>
          </cell>
          <cell r="C76" t="str">
            <v>USD</v>
          </cell>
          <cell r="D76">
            <v>48.27</v>
          </cell>
          <cell r="G76">
            <v>48.27</v>
          </cell>
          <cell r="I76">
            <v>48.27</v>
          </cell>
          <cell r="J76">
            <v>183.42600000000002</v>
          </cell>
          <cell r="K76">
            <v>53.097000000000008</v>
          </cell>
          <cell r="L76">
            <v>62.751000000000005</v>
          </cell>
          <cell r="M76">
            <v>84.472500000000011</v>
          </cell>
          <cell r="N76">
            <v>51.648900000000005</v>
          </cell>
          <cell r="O76">
            <v>50.200800000000008</v>
          </cell>
          <cell r="P76">
            <v>24135</v>
          </cell>
          <cell r="Q76">
            <v>329.6841</v>
          </cell>
          <cell r="R76">
            <v>95091.900000000009</v>
          </cell>
          <cell r="S76">
            <v>827.83050000000003</v>
          </cell>
          <cell r="T76">
            <v>246.17699999999999</v>
          </cell>
          <cell r="U76">
            <v>33.789000000000001</v>
          </cell>
          <cell r="V76">
            <v>28.962</v>
          </cell>
          <cell r="W76">
            <v>376.50600000000003</v>
          </cell>
          <cell r="X76">
            <v>8688.6</v>
          </cell>
          <cell r="Y76">
            <v>183.42600000000002</v>
          </cell>
          <cell r="Z76">
            <v>2316.96</v>
          </cell>
          <cell r="AA76">
            <v>4344.3</v>
          </cell>
          <cell r="AB76">
            <v>57924.000000000007</v>
          </cell>
          <cell r="AC76">
            <v>72767.025000000009</v>
          </cell>
          <cell r="AD76">
            <v>627.51</v>
          </cell>
          <cell r="AE76">
            <v>171.35849999999999</v>
          </cell>
          <cell r="AF76">
            <v>270.31200000000001</v>
          </cell>
          <cell r="AG76">
            <v>67.578000000000003</v>
          </cell>
          <cell r="AH76">
            <v>2268.69</v>
          </cell>
          <cell r="AI76">
            <v>135.15600000000001</v>
          </cell>
          <cell r="AJ76">
            <v>337.89000000000004</v>
          </cell>
          <cell r="AK76">
            <v>67.578000000000003</v>
          </cell>
          <cell r="AL76">
            <v>1641.18</v>
          </cell>
          <cell r="AM76">
            <v>72.405000000000001</v>
          </cell>
          <cell r="AN76">
            <v>1544.64</v>
          </cell>
          <cell r="AO76">
            <v>989.53500000000008</v>
          </cell>
          <cell r="AP76">
            <v>103.7805</v>
          </cell>
          <cell r="AQ76">
            <v>362.02500000000003</v>
          </cell>
        </row>
        <row r="77">
          <cell r="A77" t="str">
            <v>M003101630</v>
          </cell>
          <cell r="B77" t="str">
            <v>GUIDERMPXF5F100CM</v>
          </cell>
          <cell r="C77" t="str">
            <v>USD</v>
          </cell>
          <cell r="D77">
            <v>48.27</v>
          </cell>
          <cell r="G77">
            <v>48.27</v>
          </cell>
          <cell r="I77">
            <v>48.27</v>
          </cell>
          <cell r="J77">
            <v>183.42600000000002</v>
          </cell>
          <cell r="K77">
            <v>53.097000000000008</v>
          </cell>
          <cell r="L77">
            <v>62.751000000000005</v>
          </cell>
          <cell r="M77">
            <v>84.472500000000011</v>
          </cell>
          <cell r="N77">
            <v>51.648900000000005</v>
          </cell>
          <cell r="O77">
            <v>50.200800000000008</v>
          </cell>
          <cell r="P77">
            <v>24135</v>
          </cell>
          <cell r="Q77">
            <v>329.6841</v>
          </cell>
          <cell r="R77">
            <v>95091.900000000009</v>
          </cell>
          <cell r="S77">
            <v>827.83050000000003</v>
          </cell>
          <cell r="T77">
            <v>246.17699999999999</v>
          </cell>
          <cell r="U77">
            <v>33.789000000000001</v>
          </cell>
          <cell r="V77">
            <v>28.962</v>
          </cell>
          <cell r="W77">
            <v>376.50600000000003</v>
          </cell>
          <cell r="X77">
            <v>8688.6</v>
          </cell>
          <cell r="Y77">
            <v>183.42600000000002</v>
          </cell>
          <cell r="Z77">
            <v>2316.96</v>
          </cell>
          <cell r="AA77">
            <v>4344.3</v>
          </cell>
          <cell r="AB77">
            <v>57924.000000000007</v>
          </cell>
          <cell r="AC77">
            <v>72767.025000000009</v>
          </cell>
          <cell r="AD77">
            <v>627.51</v>
          </cell>
          <cell r="AE77">
            <v>171.35849999999999</v>
          </cell>
          <cell r="AF77">
            <v>270.31200000000001</v>
          </cell>
          <cell r="AG77">
            <v>67.578000000000003</v>
          </cell>
          <cell r="AH77">
            <v>2268.69</v>
          </cell>
          <cell r="AI77">
            <v>135.15600000000001</v>
          </cell>
          <cell r="AJ77">
            <v>337.89000000000004</v>
          </cell>
          <cell r="AK77">
            <v>67.578000000000003</v>
          </cell>
          <cell r="AL77">
            <v>1641.18</v>
          </cell>
          <cell r="AM77">
            <v>72.405000000000001</v>
          </cell>
          <cell r="AN77">
            <v>1544.64</v>
          </cell>
          <cell r="AO77">
            <v>989.53500000000008</v>
          </cell>
          <cell r="AP77">
            <v>103.7805</v>
          </cell>
          <cell r="AQ77">
            <v>362.02500000000003</v>
          </cell>
        </row>
        <row r="78">
          <cell r="A78" t="str">
            <v>M003101640</v>
          </cell>
          <cell r="B78" t="str">
            <v>GUIDERSTRAIGHTXF5F100CM</v>
          </cell>
          <cell r="C78" t="str">
            <v>USD</v>
          </cell>
          <cell r="D78">
            <v>48.27</v>
          </cell>
          <cell r="G78">
            <v>48.27</v>
          </cell>
          <cell r="I78">
            <v>48.27</v>
          </cell>
          <cell r="J78">
            <v>183.42600000000002</v>
          </cell>
          <cell r="K78">
            <v>53.097000000000008</v>
          </cell>
          <cell r="L78">
            <v>62.751000000000005</v>
          </cell>
          <cell r="M78">
            <v>84.472500000000011</v>
          </cell>
          <cell r="N78">
            <v>51.648900000000005</v>
          </cell>
          <cell r="O78">
            <v>50.200800000000008</v>
          </cell>
          <cell r="P78">
            <v>24135</v>
          </cell>
          <cell r="Q78">
            <v>329.6841</v>
          </cell>
          <cell r="R78">
            <v>95091.900000000009</v>
          </cell>
          <cell r="S78">
            <v>827.83050000000003</v>
          </cell>
          <cell r="T78">
            <v>246.17699999999999</v>
          </cell>
          <cell r="U78">
            <v>33.789000000000001</v>
          </cell>
          <cell r="V78">
            <v>28.962</v>
          </cell>
          <cell r="W78">
            <v>376.50600000000003</v>
          </cell>
          <cell r="X78">
            <v>8688.6</v>
          </cell>
          <cell r="Y78">
            <v>183.42600000000002</v>
          </cell>
          <cell r="Z78">
            <v>2316.96</v>
          </cell>
          <cell r="AA78">
            <v>4344.3</v>
          </cell>
          <cell r="AB78">
            <v>57924.000000000007</v>
          </cell>
          <cell r="AC78">
            <v>72767.025000000009</v>
          </cell>
          <cell r="AD78">
            <v>627.51</v>
          </cell>
          <cell r="AE78">
            <v>171.35849999999999</v>
          </cell>
          <cell r="AF78">
            <v>270.31200000000001</v>
          </cell>
          <cell r="AG78">
            <v>67.578000000000003</v>
          </cell>
          <cell r="AH78">
            <v>2268.69</v>
          </cell>
          <cell r="AI78">
            <v>135.15600000000001</v>
          </cell>
          <cell r="AJ78">
            <v>337.89000000000004</v>
          </cell>
          <cell r="AK78">
            <v>67.578000000000003</v>
          </cell>
          <cell r="AL78">
            <v>1641.18</v>
          </cell>
          <cell r="AM78">
            <v>72.405000000000001</v>
          </cell>
          <cell r="AN78">
            <v>1544.64</v>
          </cell>
          <cell r="AO78">
            <v>989.53500000000008</v>
          </cell>
          <cell r="AP78">
            <v>103.7805</v>
          </cell>
          <cell r="AQ78">
            <v>362.02500000000003</v>
          </cell>
        </row>
        <row r="79">
          <cell r="A79" t="str">
            <v>M00313010</v>
          </cell>
          <cell r="B79" t="str">
            <v>Synchro.014"</v>
          </cell>
          <cell r="C79" t="str">
            <v>USD</v>
          </cell>
          <cell r="D79">
            <v>118.45</v>
          </cell>
          <cell r="G79">
            <v>118.45</v>
          </cell>
          <cell r="I79">
            <v>118.45</v>
          </cell>
          <cell r="J79">
            <v>450.11</v>
          </cell>
          <cell r="K79">
            <v>130.29500000000002</v>
          </cell>
          <cell r="L79">
            <v>153.98500000000001</v>
          </cell>
          <cell r="M79">
            <v>207.28749999999999</v>
          </cell>
          <cell r="N79">
            <v>126.74150000000002</v>
          </cell>
          <cell r="O79">
            <v>123.188</v>
          </cell>
          <cell r="P79">
            <v>59225</v>
          </cell>
          <cell r="Q79">
            <v>809.01350000000002</v>
          </cell>
          <cell r="R79">
            <v>233346.5</v>
          </cell>
          <cell r="S79">
            <v>2031.4174999999998</v>
          </cell>
          <cell r="T79">
            <v>604.09500000000003</v>
          </cell>
          <cell r="U79">
            <v>82.914999999999992</v>
          </cell>
          <cell r="V79">
            <v>71.069999999999993</v>
          </cell>
          <cell r="W79">
            <v>923.91</v>
          </cell>
          <cell r="X79">
            <v>21321</v>
          </cell>
          <cell r="Y79">
            <v>450.11</v>
          </cell>
          <cell r="Z79">
            <v>5685.6</v>
          </cell>
          <cell r="AA79">
            <v>10660.5</v>
          </cell>
          <cell r="AB79">
            <v>142140</v>
          </cell>
          <cell r="AC79">
            <v>178563.375</v>
          </cell>
          <cell r="AD79">
            <v>1539.8500000000001</v>
          </cell>
          <cell r="AE79">
            <v>420.4975</v>
          </cell>
          <cell r="AF79">
            <v>663.31999999999994</v>
          </cell>
          <cell r="AG79">
            <v>165.82999999999998</v>
          </cell>
          <cell r="AH79">
            <v>5567.1500000000005</v>
          </cell>
          <cell r="AI79">
            <v>331.65999999999997</v>
          </cell>
          <cell r="AJ79">
            <v>829.15</v>
          </cell>
          <cell r="AK79">
            <v>165.82999999999998</v>
          </cell>
          <cell r="AL79">
            <v>4027.3</v>
          </cell>
          <cell r="AM79">
            <v>177.67500000000001</v>
          </cell>
          <cell r="AN79">
            <v>3790.4</v>
          </cell>
          <cell r="AO79">
            <v>2428.2249999999999</v>
          </cell>
          <cell r="AP79">
            <v>254.66749999999999</v>
          </cell>
          <cell r="AQ79">
            <v>888.375</v>
          </cell>
        </row>
        <row r="80">
          <cell r="A80" t="str">
            <v>M00313020</v>
          </cell>
          <cell r="B80" t="str">
            <v>Synchro.014"</v>
          </cell>
          <cell r="C80" t="str">
            <v>USD</v>
          </cell>
          <cell r="D80">
            <v>125.12</v>
          </cell>
          <cell r="G80">
            <v>125.12</v>
          </cell>
          <cell r="I80">
            <v>125.12</v>
          </cell>
          <cell r="J80">
            <v>475.45600000000002</v>
          </cell>
          <cell r="K80">
            <v>137.63200000000001</v>
          </cell>
          <cell r="L80">
            <v>162.65600000000001</v>
          </cell>
          <cell r="M80">
            <v>218.96</v>
          </cell>
          <cell r="N80">
            <v>133.8784</v>
          </cell>
          <cell r="O80">
            <v>130.12480000000002</v>
          </cell>
          <cell r="P80">
            <v>62560</v>
          </cell>
          <cell r="Q80">
            <v>854.56960000000004</v>
          </cell>
          <cell r="R80">
            <v>246486.40000000002</v>
          </cell>
          <cell r="S80">
            <v>2145.808</v>
          </cell>
          <cell r="T80">
            <v>638.11199999999997</v>
          </cell>
          <cell r="U80">
            <v>87.584000000000003</v>
          </cell>
          <cell r="V80">
            <v>75.072000000000003</v>
          </cell>
          <cell r="W80">
            <v>975.93600000000004</v>
          </cell>
          <cell r="X80">
            <v>22521.600000000002</v>
          </cell>
          <cell r="Y80">
            <v>475.45600000000002</v>
          </cell>
          <cell r="Z80">
            <v>6005.76</v>
          </cell>
          <cell r="AA80">
            <v>11260.800000000001</v>
          </cell>
          <cell r="AB80">
            <v>150144</v>
          </cell>
          <cell r="AC80">
            <v>188618.4</v>
          </cell>
          <cell r="AD80">
            <v>1626.56</v>
          </cell>
          <cell r="AE80">
            <v>444.17599999999999</v>
          </cell>
          <cell r="AF80">
            <v>700.67200000000003</v>
          </cell>
          <cell r="AG80">
            <v>175.16800000000001</v>
          </cell>
          <cell r="AH80">
            <v>5880.64</v>
          </cell>
          <cell r="AI80">
            <v>350.33600000000001</v>
          </cell>
          <cell r="AJ80">
            <v>875.84</v>
          </cell>
          <cell r="AK80">
            <v>175.16800000000001</v>
          </cell>
          <cell r="AL80">
            <v>4254.08</v>
          </cell>
          <cell r="AM80">
            <v>187.68</v>
          </cell>
          <cell r="AN80">
            <v>4003.84</v>
          </cell>
          <cell r="AO80">
            <v>2564.96</v>
          </cell>
          <cell r="AP80">
            <v>269.00799999999998</v>
          </cell>
          <cell r="AQ80">
            <v>938.40000000000009</v>
          </cell>
        </row>
        <row r="81">
          <cell r="A81" t="str">
            <v>M00313310</v>
          </cell>
          <cell r="B81" t="str">
            <v>Synchro.014"</v>
          </cell>
          <cell r="C81" t="str">
            <v>USD</v>
          </cell>
          <cell r="D81">
            <v>121.15</v>
          </cell>
          <cell r="G81">
            <v>121.15</v>
          </cell>
          <cell r="I81">
            <v>121.15</v>
          </cell>
          <cell r="J81">
            <v>460.37</v>
          </cell>
          <cell r="K81">
            <v>133.26500000000001</v>
          </cell>
          <cell r="L81">
            <v>157.495</v>
          </cell>
          <cell r="M81">
            <v>212.01250000000002</v>
          </cell>
          <cell r="N81">
            <v>129.63050000000001</v>
          </cell>
          <cell r="O81">
            <v>125.99600000000001</v>
          </cell>
          <cell r="P81">
            <v>60575</v>
          </cell>
          <cell r="Q81">
            <v>827.45450000000005</v>
          </cell>
          <cell r="R81">
            <v>238665.5</v>
          </cell>
          <cell r="S81">
            <v>2077.7224999999999</v>
          </cell>
          <cell r="T81">
            <v>617.86500000000001</v>
          </cell>
          <cell r="U81">
            <v>84.804999999999993</v>
          </cell>
          <cell r="V81">
            <v>72.69</v>
          </cell>
          <cell r="W81">
            <v>944.97</v>
          </cell>
          <cell r="X81">
            <v>21807</v>
          </cell>
          <cell r="Y81">
            <v>460.37</v>
          </cell>
          <cell r="Z81">
            <v>5815.2000000000007</v>
          </cell>
          <cell r="AA81">
            <v>10903.5</v>
          </cell>
          <cell r="AB81">
            <v>145380</v>
          </cell>
          <cell r="AC81">
            <v>182633.625</v>
          </cell>
          <cell r="AD81">
            <v>1574.95</v>
          </cell>
          <cell r="AE81">
            <v>430.08249999999998</v>
          </cell>
          <cell r="AF81">
            <v>678.43999999999994</v>
          </cell>
          <cell r="AG81">
            <v>169.60999999999999</v>
          </cell>
          <cell r="AH81">
            <v>5694.05</v>
          </cell>
          <cell r="AI81">
            <v>339.21999999999997</v>
          </cell>
          <cell r="AJ81">
            <v>848.05000000000007</v>
          </cell>
          <cell r="AK81">
            <v>169.60999999999999</v>
          </cell>
          <cell r="AL81">
            <v>4119.1000000000004</v>
          </cell>
          <cell r="AM81">
            <v>181.72500000000002</v>
          </cell>
          <cell r="AN81">
            <v>3876.8</v>
          </cell>
          <cell r="AO81">
            <v>2483.5750000000003</v>
          </cell>
          <cell r="AP81">
            <v>260.47250000000003</v>
          </cell>
          <cell r="AQ81">
            <v>908.625</v>
          </cell>
        </row>
        <row r="82">
          <cell r="A82" t="str">
            <v>M00313320</v>
          </cell>
          <cell r="B82" t="str">
            <v>Synchro.014"</v>
          </cell>
          <cell r="C82" t="str">
            <v>USD</v>
          </cell>
          <cell r="D82">
            <v>125.33</v>
          </cell>
          <cell r="G82">
            <v>125.33</v>
          </cell>
          <cell r="I82">
            <v>125.33</v>
          </cell>
          <cell r="J82">
            <v>476.25399999999996</v>
          </cell>
          <cell r="K82">
            <v>137.863</v>
          </cell>
          <cell r="L82">
            <v>162.929</v>
          </cell>
          <cell r="M82">
            <v>219.32749999999999</v>
          </cell>
          <cell r="N82">
            <v>134.10310000000001</v>
          </cell>
          <cell r="O82">
            <v>130.3432</v>
          </cell>
          <cell r="P82">
            <v>62665</v>
          </cell>
          <cell r="Q82">
            <v>856.00390000000004</v>
          </cell>
          <cell r="R82">
            <v>246900.1</v>
          </cell>
          <cell r="S82">
            <v>2149.4094999999998</v>
          </cell>
          <cell r="T82">
            <v>639.18299999999999</v>
          </cell>
          <cell r="U82">
            <v>87.730999999999995</v>
          </cell>
          <cell r="V82">
            <v>75.197999999999993</v>
          </cell>
          <cell r="W82">
            <v>977.57399999999996</v>
          </cell>
          <cell r="X82">
            <v>22559.4</v>
          </cell>
          <cell r="Y82">
            <v>476.25399999999996</v>
          </cell>
          <cell r="Z82">
            <v>6015.84</v>
          </cell>
          <cell r="AA82">
            <v>11279.7</v>
          </cell>
          <cell r="AB82">
            <v>150396</v>
          </cell>
          <cell r="AC82">
            <v>188934.97500000001</v>
          </cell>
          <cell r="AD82">
            <v>1629.29</v>
          </cell>
          <cell r="AE82">
            <v>444.92149999999998</v>
          </cell>
          <cell r="AF82">
            <v>701.84799999999996</v>
          </cell>
          <cell r="AG82">
            <v>175.46199999999999</v>
          </cell>
          <cell r="AH82">
            <v>5890.51</v>
          </cell>
          <cell r="AI82">
            <v>350.92399999999998</v>
          </cell>
          <cell r="AJ82">
            <v>877.31</v>
          </cell>
          <cell r="AK82">
            <v>175.46199999999999</v>
          </cell>
          <cell r="AL82">
            <v>4261.22</v>
          </cell>
          <cell r="AM82">
            <v>187.995</v>
          </cell>
          <cell r="AN82">
            <v>4010.56</v>
          </cell>
          <cell r="AO82">
            <v>2569.2649999999999</v>
          </cell>
          <cell r="AP82">
            <v>269.45949999999999</v>
          </cell>
          <cell r="AQ82">
            <v>939.97500000000002</v>
          </cell>
        </row>
        <row r="83">
          <cell r="A83" t="str">
            <v>M00313410</v>
          </cell>
          <cell r="B83" t="str">
            <v>Synchro-14SGW,200cm,35cm</v>
          </cell>
          <cell r="C83" t="str">
            <v>USD</v>
          </cell>
          <cell r="D83">
            <v>116.46</v>
          </cell>
          <cell r="G83">
            <v>116.46</v>
          </cell>
          <cell r="I83">
            <v>116.46</v>
          </cell>
          <cell r="J83">
            <v>442.54799999999994</v>
          </cell>
          <cell r="K83">
            <v>128.10599999999999</v>
          </cell>
          <cell r="L83">
            <v>151.398</v>
          </cell>
          <cell r="M83">
            <v>203.80499999999998</v>
          </cell>
          <cell r="N83">
            <v>124.6122</v>
          </cell>
          <cell r="O83">
            <v>121.11839999999999</v>
          </cell>
          <cell r="P83">
            <v>58230</v>
          </cell>
          <cell r="Q83">
            <v>795.42179999999996</v>
          </cell>
          <cell r="R83">
            <v>229426.19999999998</v>
          </cell>
          <cell r="S83">
            <v>1997.2889999999998</v>
          </cell>
          <cell r="T83">
            <v>593.94599999999991</v>
          </cell>
          <cell r="U83">
            <v>81.521999999999991</v>
          </cell>
          <cell r="V83">
            <v>69.875999999999991</v>
          </cell>
          <cell r="W83">
            <v>908.38799999999992</v>
          </cell>
          <cell r="X83">
            <v>20962.8</v>
          </cell>
          <cell r="Y83">
            <v>442.54799999999994</v>
          </cell>
          <cell r="Z83">
            <v>5590.08</v>
          </cell>
          <cell r="AA83">
            <v>10481.4</v>
          </cell>
          <cell r="AB83">
            <v>139752</v>
          </cell>
          <cell r="AC83">
            <v>175563.44999999998</v>
          </cell>
          <cell r="AD83">
            <v>1513.98</v>
          </cell>
          <cell r="AE83">
            <v>413.43299999999994</v>
          </cell>
          <cell r="AF83">
            <v>652.17599999999993</v>
          </cell>
          <cell r="AG83">
            <v>163.04399999999998</v>
          </cell>
          <cell r="AH83">
            <v>5473.62</v>
          </cell>
          <cell r="AI83">
            <v>326.08799999999997</v>
          </cell>
          <cell r="AJ83">
            <v>815.21999999999991</v>
          </cell>
          <cell r="AK83">
            <v>163.04399999999998</v>
          </cell>
          <cell r="AL83">
            <v>3959.64</v>
          </cell>
          <cell r="AM83">
            <v>174.69</v>
          </cell>
          <cell r="AN83">
            <v>3726.72</v>
          </cell>
          <cell r="AO83">
            <v>2387.4299999999998</v>
          </cell>
          <cell r="AP83">
            <v>250.38899999999998</v>
          </cell>
          <cell r="AQ83">
            <v>873.44999999999993</v>
          </cell>
        </row>
        <row r="84">
          <cell r="A84" t="str">
            <v>M0031341100</v>
          </cell>
          <cell r="B84" t="str">
            <v>FASTRACKER-18175CM/25CM€</v>
          </cell>
          <cell r="C84" t="str">
            <v>EUR</v>
          </cell>
          <cell r="D84">
            <v>62.8</v>
          </cell>
          <cell r="G84">
            <v>62.8</v>
          </cell>
          <cell r="I84">
            <v>89.714285714285722</v>
          </cell>
          <cell r="J84">
            <v>340.91428571428571</v>
          </cell>
          <cell r="K84">
            <v>98.685714285714297</v>
          </cell>
          <cell r="L84">
            <v>116.62857142857145</v>
          </cell>
          <cell r="M84">
            <v>157</v>
          </cell>
          <cell r="N84">
            <v>95.994285714285724</v>
          </cell>
          <cell r="O84">
            <v>93.30285714285715</v>
          </cell>
          <cell r="P84">
            <v>44857.142857142862</v>
          </cell>
          <cell r="Q84">
            <v>612.74857142857149</v>
          </cell>
          <cell r="R84">
            <v>176737.14285714287</v>
          </cell>
          <cell r="S84">
            <v>1538.6</v>
          </cell>
          <cell r="T84">
            <v>457.54285714285714</v>
          </cell>
          <cell r="U84">
            <v>62.800000000000004</v>
          </cell>
          <cell r="V84">
            <v>53.828571428571429</v>
          </cell>
          <cell r="W84">
            <v>699.7714285714286</v>
          </cell>
          <cell r="X84">
            <v>16148.571428571429</v>
          </cell>
          <cell r="Y84">
            <v>340.91428571428571</v>
          </cell>
          <cell r="Z84">
            <v>4306.2857142857147</v>
          </cell>
          <cell r="AA84">
            <v>8074.2857142857147</v>
          </cell>
          <cell r="AB84">
            <v>107657.14285714287</v>
          </cell>
          <cell r="AC84">
            <v>135244.28571428574</v>
          </cell>
          <cell r="AD84">
            <v>1166.2857142857144</v>
          </cell>
          <cell r="AE84">
            <v>318.48571428571432</v>
          </cell>
          <cell r="AF84">
            <v>502.40000000000003</v>
          </cell>
          <cell r="AG84">
            <v>125.60000000000001</v>
          </cell>
          <cell r="AH84">
            <v>4216.5714285714294</v>
          </cell>
          <cell r="AI84">
            <v>251.20000000000002</v>
          </cell>
          <cell r="AJ84">
            <v>628</v>
          </cell>
          <cell r="AK84">
            <v>125.60000000000001</v>
          </cell>
          <cell r="AL84">
            <v>3050.2857142857147</v>
          </cell>
          <cell r="AM84">
            <v>134.57142857142858</v>
          </cell>
          <cell r="AN84">
            <v>2870.8571428571431</v>
          </cell>
          <cell r="AO84">
            <v>1839.1428571428573</v>
          </cell>
          <cell r="AP84">
            <v>192.8857142857143</v>
          </cell>
          <cell r="AQ84">
            <v>672.85714285714289</v>
          </cell>
        </row>
        <row r="85">
          <cell r="A85" t="str">
            <v>M0031342090</v>
          </cell>
          <cell r="B85" t="str">
            <v>FASTRACKER-18MXwith2TIPS</v>
          </cell>
          <cell r="C85" t="str">
            <v>EUR</v>
          </cell>
          <cell r="D85">
            <v>63.97</v>
          </cell>
          <cell r="G85">
            <v>63.97</v>
          </cell>
          <cell r="I85">
            <v>91.385714285714286</v>
          </cell>
          <cell r="J85">
            <v>347.2657142857143</v>
          </cell>
          <cell r="K85">
            <v>100.52428571428572</v>
          </cell>
          <cell r="L85">
            <v>118.80142857142857</v>
          </cell>
          <cell r="M85">
            <v>159.92500000000001</v>
          </cell>
          <cell r="N85">
            <v>97.782714285714292</v>
          </cell>
          <cell r="O85">
            <v>95.041142857142859</v>
          </cell>
          <cell r="P85">
            <v>45692.857142857145</v>
          </cell>
          <cell r="Q85">
            <v>624.16442857142863</v>
          </cell>
          <cell r="R85">
            <v>180029.85714285713</v>
          </cell>
          <cell r="S85">
            <v>1567.2649999999999</v>
          </cell>
          <cell r="T85">
            <v>466.06714285714281</v>
          </cell>
          <cell r="U85">
            <v>63.97</v>
          </cell>
          <cell r="V85">
            <v>54.831428571428567</v>
          </cell>
          <cell r="W85">
            <v>712.80857142857144</v>
          </cell>
          <cell r="X85">
            <v>16449.428571428572</v>
          </cell>
          <cell r="Y85">
            <v>347.2657142857143</v>
          </cell>
          <cell r="Z85">
            <v>4386.5142857142855</v>
          </cell>
          <cell r="AA85">
            <v>8224.7142857142862</v>
          </cell>
          <cell r="AB85">
            <v>109662.85714285714</v>
          </cell>
          <cell r="AC85">
            <v>137763.96428571429</v>
          </cell>
          <cell r="AD85">
            <v>1188.0142857142857</v>
          </cell>
          <cell r="AE85">
            <v>324.41928571428571</v>
          </cell>
          <cell r="AF85">
            <v>511.76</v>
          </cell>
          <cell r="AG85">
            <v>127.94</v>
          </cell>
          <cell r="AH85">
            <v>4295.1285714285714</v>
          </cell>
          <cell r="AI85">
            <v>255.88</v>
          </cell>
          <cell r="AJ85">
            <v>639.70000000000005</v>
          </cell>
          <cell r="AK85">
            <v>127.94</v>
          </cell>
          <cell r="AL85">
            <v>3107.1142857142859</v>
          </cell>
          <cell r="AM85">
            <v>137.07857142857142</v>
          </cell>
          <cell r="AN85">
            <v>2924.3428571428572</v>
          </cell>
          <cell r="AO85">
            <v>1873.4071428571428</v>
          </cell>
          <cell r="AP85">
            <v>196.47928571428571</v>
          </cell>
          <cell r="AQ85">
            <v>685.39285714285711</v>
          </cell>
        </row>
        <row r="86">
          <cell r="A86" t="str">
            <v>M0031342100</v>
          </cell>
          <cell r="B86" t="str">
            <v>FASTRACKER-18MX175/25CM</v>
          </cell>
          <cell r="C86" t="str">
            <v>EUR</v>
          </cell>
          <cell r="D86">
            <v>64.319999999999993</v>
          </cell>
          <cell r="G86">
            <v>64.319999999999993</v>
          </cell>
          <cell r="I86">
            <v>91.885714285714286</v>
          </cell>
          <cell r="J86">
            <v>349.16571428571427</v>
          </cell>
          <cell r="K86">
            <v>101.07428571428572</v>
          </cell>
          <cell r="L86">
            <v>119.45142857142858</v>
          </cell>
          <cell r="M86">
            <v>160.80000000000001</v>
          </cell>
          <cell r="N86">
            <v>98.317714285714288</v>
          </cell>
          <cell r="O86">
            <v>95.561142857142855</v>
          </cell>
          <cell r="P86">
            <v>45942.857142857145</v>
          </cell>
          <cell r="Q86">
            <v>627.57942857142859</v>
          </cell>
          <cell r="R86">
            <v>181014.85714285713</v>
          </cell>
          <cell r="S86">
            <v>1575.84</v>
          </cell>
          <cell r="T86">
            <v>468.61714285714282</v>
          </cell>
          <cell r="U86">
            <v>64.319999999999993</v>
          </cell>
          <cell r="V86">
            <v>55.131428571428572</v>
          </cell>
          <cell r="W86">
            <v>716.70857142857142</v>
          </cell>
          <cell r="X86">
            <v>16539.428571428572</v>
          </cell>
          <cell r="Y86">
            <v>349.16571428571427</v>
          </cell>
          <cell r="Z86">
            <v>4410.5142857142855</v>
          </cell>
          <cell r="AA86">
            <v>8269.7142857142862</v>
          </cell>
          <cell r="AB86">
            <v>110262.85714285714</v>
          </cell>
          <cell r="AC86">
            <v>138517.71428571429</v>
          </cell>
          <cell r="AD86">
            <v>1194.5142857142857</v>
          </cell>
          <cell r="AE86">
            <v>326.19428571428568</v>
          </cell>
          <cell r="AF86">
            <v>514.55999999999995</v>
          </cell>
          <cell r="AG86">
            <v>128.63999999999999</v>
          </cell>
          <cell r="AH86">
            <v>4318.6285714285714</v>
          </cell>
          <cell r="AI86">
            <v>257.27999999999997</v>
          </cell>
          <cell r="AJ86">
            <v>643.20000000000005</v>
          </cell>
          <cell r="AK86">
            <v>128.63999999999999</v>
          </cell>
          <cell r="AL86">
            <v>3124.1142857142859</v>
          </cell>
          <cell r="AM86">
            <v>137.82857142857142</v>
          </cell>
          <cell r="AN86">
            <v>2940.3428571428572</v>
          </cell>
          <cell r="AO86">
            <v>1883.6571428571428</v>
          </cell>
          <cell r="AP86">
            <v>197.5542857142857</v>
          </cell>
          <cell r="AQ86">
            <v>689.14285714285711</v>
          </cell>
        </row>
        <row r="87">
          <cell r="A87" t="str">
            <v>M00313510</v>
          </cell>
          <cell r="B87" t="str">
            <v>Synchro-14S,300cm,35cm</v>
          </cell>
          <cell r="C87" t="str">
            <v>USD</v>
          </cell>
          <cell r="D87">
            <v>116.6</v>
          </cell>
          <cell r="G87">
            <v>116.6</v>
          </cell>
          <cell r="I87">
            <v>116.6</v>
          </cell>
          <cell r="J87">
            <v>443.08</v>
          </cell>
          <cell r="K87">
            <v>128.26</v>
          </cell>
          <cell r="L87">
            <v>151.57999999999998</v>
          </cell>
          <cell r="M87">
            <v>204.04999999999998</v>
          </cell>
          <cell r="N87">
            <v>124.762</v>
          </cell>
          <cell r="O87">
            <v>121.264</v>
          </cell>
          <cell r="P87">
            <v>58300</v>
          </cell>
          <cell r="Q87">
            <v>796.37799999999993</v>
          </cell>
          <cell r="R87">
            <v>229702</v>
          </cell>
          <cell r="S87">
            <v>1999.6899999999998</v>
          </cell>
          <cell r="T87">
            <v>594.66</v>
          </cell>
          <cell r="U87">
            <v>81.61999999999999</v>
          </cell>
          <cell r="V87">
            <v>69.959999999999994</v>
          </cell>
          <cell r="W87">
            <v>909.4799999999999</v>
          </cell>
          <cell r="X87">
            <v>20988</v>
          </cell>
          <cell r="Y87">
            <v>443.08</v>
          </cell>
          <cell r="Z87">
            <v>5596.7999999999993</v>
          </cell>
          <cell r="AA87">
            <v>10494</v>
          </cell>
          <cell r="AB87">
            <v>139920</v>
          </cell>
          <cell r="AC87">
            <v>175774.5</v>
          </cell>
          <cell r="AD87">
            <v>1515.8</v>
          </cell>
          <cell r="AE87">
            <v>413.92999999999995</v>
          </cell>
          <cell r="AF87">
            <v>652.95999999999992</v>
          </cell>
          <cell r="AG87">
            <v>163.23999999999998</v>
          </cell>
          <cell r="AH87">
            <v>5480.2</v>
          </cell>
          <cell r="AI87">
            <v>326.47999999999996</v>
          </cell>
          <cell r="AJ87">
            <v>816.19999999999993</v>
          </cell>
          <cell r="AK87">
            <v>163.23999999999998</v>
          </cell>
          <cell r="AL87">
            <v>3964.3999999999996</v>
          </cell>
          <cell r="AM87">
            <v>174.89999999999998</v>
          </cell>
          <cell r="AN87">
            <v>3731.2</v>
          </cell>
          <cell r="AO87">
            <v>2390.2999999999997</v>
          </cell>
          <cell r="AP87">
            <v>250.68999999999997</v>
          </cell>
          <cell r="AQ87">
            <v>874.5</v>
          </cell>
        </row>
        <row r="88">
          <cell r="A88" t="str">
            <v>M0031351020</v>
          </cell>
          <cell r="B88" t="str">
            <v>FASTRACKER10155CM/15CM€</v>
          </cell>
          <cell r="C88" t="str">
            <v>EUR</v>
          </cell>
          <cell r="D88">
            <v>63.17</v>
          </cell>
          <cell r="G88">
            <v>63.17</v>
          </cell>
          <cell r="I88">
            <v>90.242857142857147</v>
          </cell>
          <cell r="J88">
            <v>342.92285714285714</v>
          </cell>
          <cell r="K88">
            <v>99.267142857142872</v>
          </cell>
          <cell r="L88">
            <v>117.31571428571429</v>
          </cell>
          <cell r="M88">
            <v>157.92500000000001</v>
          </cell>
          <cell r="N88">
            <v>96.559857142857155</v>
          </cell>
          <cell r="O88">
            <v>93.852571428571437</v>
          </cell>
          <cell r="P88">
            <v>45121.428571428572</v>
          </cell>
          <cell r="Q88">
            <v>616.35871428571431</v>
          </cell>
          <cell r="R88">
            <v>177778.42857142858</v>
          </cell>
          <cell r="S88">
            <v>1547.665</v>
          </cell>
          <cell r="T88">
            <v>460.23857142857145</v>
          </cell>
          <cell r="U88">
            <v>63.17</v>
          </cell>
          <cell r="V88">
            <v>54.145714285714284</v>
          </cell>
          <cell r="W88">
            <v>703.89428571428573</v>
          </cell>
          <cell r="X88">
            <v>16243.714285714286</v>
          </cell>
          <cell r="Y88">
            <v>342.92285714285714</v>
          </cell>
          <cell r="Z88">
            <v>4331.6571428571433</v>
          </cell>
          <cell r="AA88">
            <v>8121.8571428571431</v>
          </cell>
          <cell r="AB88">
            <v>108291.42857142858</v>
          </cell>
          <cell r="AC88">
            <v>136041.10714285716</v>
          </cell>
          <cell r="AD88">
            <v>1173.1571428571428</v>
          </cell>
          <cell r="AE88">
            <v>320.36214285714289</v>
          </cell>
          <cell r="AF88">
            <v>505.36</v>
          </cell>
          <cell r="AG88">
            <v>126.34</v>
          </cell>
          <cell r="AH88">
            <v>4241.4142857142861</v>
          </cell>
          <cell r="AI88">
            <v>252.68</v>
          </cell>
          <cell r="AJ88">
            <v>631.70000000000005</v>
          </cell>
          <cell r="AK88">
            <v>126.34</v>
          </cell>
          <cell r="AL88">
            <v>3068.2571428571432</v>
          </cell>
          <cell r="AM88">
            <v>135.36428571428573</v>
          </cell>
          <cell r="AN88">
            <v>2887.7714285714287</v>
          </cell>
          <cell r="AO88">
            <v>1849.9785714285715</v>
          </cell>
          <cell r="AP88">
            <v>194.02214285714285</v>
          </cell>
          <cell r="AQ88">
            <v>676.82142857142856</v>
          </cell>
        </row>
        <row r="89">
          <cell r="A89" t="str">
            <v>M0031351090</v>
          </cell>
          <cell r="B89" t="str">
            <v>FASTRACKER10150CM/3CM€</v>
          </cell>
          <cell r="C89" t="str">
            <v>EUR</v>
          </cell>
          <cell r="D89">
            <v>63.29</v>
          </cell>
          <cell r="G89">
            <v>63.29</v>
          </cell>
          <cell r="I89">
            <v>90.414285714285725</v>
          </cell>
          <cell r="J89">
            <v>343.57428571428574</v>
          </cell>
          <cell r="K89">
            <v>99.455714285714308</v>
          </cell>
          <cell r="L89">
            <v>117.53857142857144</v>
          </cell>
          <cell r="M89">
            <v>158.22500000000002</v>
          </cell>
          <cell r="N89">
            <v>96.743285714285733</v>
          </cell>
          <cell r="O89">
            <v>94.030857142857158</v>
          </cell>
          <cell r="P89">
            <v>45207.142857142862</v>
          </cell>
          <cell r="Q89">
            <v>617.52957142857156</v>
          </cell>
          <cell r="R89">
            <v>178116.14285714287</v>
          </cell>
          <cell r="S89">
            <v>1550.605</v>
          </cell>
          <cell r="T89">
            <v>461.11285714285719</v>
          </cell>
          <cell r="U89">
            <v>63.290000000000006</v>
          </cell>
          <cell r="V89">
            <v>54.248571428571431</v>
          </cell>
          <cell r="W89">
            <v>705.23142857142864</v>
          </cell>
          <cell r="X89">
            <v>16274.571428571431</v>
          </cell>
          <cell r="Y89">
            <v>343.57428571428574</v>
          </cell>
          <cell r="Z89">
            <v>4339.885714285715</v>
          </cell>
          <cell r="AA89">
            <v>8137.2857142857156</v>
          </cell>
          <cell r="AB89">
            <v>108497.14285714287</v>
          </cell>
          <cell r="AC89">
            <v>136299.53571428574</v>
          </cell>
          <cell r="AD89">
            <v>1175.3857142857144</v>
          </cell>
          <cell r="AE89">
            <v>320.97071428571434</v>
          </cell>
          <cell r="AF89">
            <v>506.32000000000005</v>
          </cell>
          <cell r="AG89">
            <v>126.58000000000001</v>
          </cell>
          <cell r="AH89">
            <v>4249.471428571429</v>
          </cell>
          <cell r="AI89">
            <v>253.16000000000003</v>
          </cell>
          <cell r="AJ89">
            <v>632.90000000000009</v>
          </cell>
          <cell r="AK89">
            <v>126.58000000000001</v>
          </cell>
          <cell r="AL89">
            <v>3074.0857142857149</v>
          </cell>
          <cell r="AM89">
            <v>135.62142857142859</v>
          </cell>
          <cell r="AN89">
            <v>2893.2571428571432</v>
          </cell>
          <cell r="AO89">
            <v>1853.4928571428575</v>
          </cell>
          <cell r="AP89">
            <v>194.3907142857143</v>
          </cell>
          <cell r="AQ89">
            <v>678.10714285714289</v>
          </cell>
        </row>
        <row r="90">
          <cell r="A90" t="str">
            <v>M0031351100</v>
          </cell>
          <cell r="B90" t="str">
            <v>FASTRACKER-10175CM/20CM€</v>
          </cell>
          <cell r="C90" t="str">
            <v>EUR</v>
          </cell>
          <cell r="D90">
            <v>64.16</v>
          </cell>
          <cell r="G90">
            <v>64.16</v>
          </cell>
          <cell r="I90">
            <v>91.657142857142858</v>
          </cell>
          <cell r="J90">
            <v>348.29714285714283</v>
          </cell>
          <cell r="K90">
            <v>100.82285714285715</v>
          </cell>
          <cell r="L90">
            <v>119.15428571428572</v>
          </cell>
          <cell r="M90">
            <v>160.4</v>
          </cell>
          <cell r="N90">
            <v>98.073142857142869</v>
          </cell>
          <cell r="O90">
            <v>95.323428571428579</v>
          </cell>
          <cell r="P90">
            <v>45828.571428571428</v>
          </cell>
          <cell r="Q90">
            <v>626.01828571428575</v>
          </cell>
          <cell r="R90">
            <v>180564.57142857142</v>
          </cell>
          <cell r="S90">
            <v>1571.9199999999998</v>
          </cell>
          <cell r="T90">
            <v>467.45142857142855</v>
          </cell>
          <cell r="U90">
            <v>64.16</v>
          </cell>
          <cell r="V90">
            <v>54.994285714285716</v>
          </cell>
          <cell r="W90">
            <v>714.92571428571432</v>
          </cell>
          <cell r="X90">
            <v>16498.285714285714</v>
          </cell>
          <cell r="Y90">
            <v>348.29714285714283</v>
          </cell>
          <cell r="Z90">
            <v>4399.5428571428574</v>
          </cell>
          <cell r="AA90">
            <v>8249.1428571428569</v>
          </cell>
          <cell r="AB90">
            <v>109988.57142857143</v>
          </cell>
          <cell r="AC90">
            <v>138173.14285714287</v>
          </cell>
          <cell r="AD90">
            <v>1191.5428571428572</v>
          </cell>
          <cell r="AE90">
            <v>325.38285714285712</v>
          </cell>
          <cell r="AF90">
            <v>513.28</v>
          </cell>
          <cell r="AG90">
            <v>128.32</v>
          </cell>
          <cell r="AH90">
            <v>4307.8857142857141</v>
          </cell>
          <cell r="AI90">
            <v>256.64</v>
          </cell>
          <cell r="AJ90">
            <v>641.6</v>
          </cell>
          <cell r="AK90">
            <v>128.32</v>
          </cell>
          <cell r="AL90">
            <v>3116.3428571428572</v>
          </cell>
          <cell r="AM90">
            <v>137.48571428571429</v>
          </cell>
          <cell r="AN90">
            <v>2933.0285714285715</v>
          </cell>
          <cell r="AO90">
            <v>1878.9714285714285</v>
          </cell>
          <cell r="AP90">
            <v>197.06285714285713</v>
          </cell>
          <cell r="AQ90">
            <v>687.42857142857144</v>
          </cell>
        </row>
        <row r="91">
          <cell r="A91" t="str">
            <v>M0031426010</v>
          </cell>
          <cell r="B91" t="str">
            <v>TrackerExcel141-TIP150cm/15€</v>
          </cell>
          <cell r="C91" t="str">
            <v>EUR</v>
          </cell>
          <cell r="D91">
            <v>104.28</v>
          </cell>
          <cell r="G91">
            <v>104.28</v>
          </cell>
          <cell r="I91">
            <v>148.97142857142859</v>
          </cell>
          <cell r="J91">
            <v>566.09142857142865</v>
          </cell>
          <cell r="K91">
            <v>163.86857142857147</v>
          </cell>
          <cell r="L91">
            <v>193.66285714285718</v>
          </cell>
          <cell r="M91">
            <v>260.70000000000005</v>
          </cell>
          <cell r="N91">
            <v>159.39942857142859</v>
          </cell>
          <cell r="O91">
            <v>154.93028571428573</v>
          </cell>
          <cell r="P91">
            <v>74485.71428571429</v>
          </cell>
          <cell r="Q91">
            <v>1017.4748571428573</v>
          </cell>
          <cell r="R91">
            <v>293473.71428571432</v>
          </cell>
          <cell r="S91">
            <v>2554.86</v>
          </cell>
          <cell r="T91">
            <v>759.75428571428574</v>
          </cell>
          <cell r="U91">
            <v>104.28</v>
          </cell>
          <cell r="V91">
            <v>89.382857142857148</v>
          </cell>
          <cell r="W91">
            <v>1161.977142857143</v>
          </cell>
          <cell r="X91">
            <v>26814.857142857145</v>
          </cell>
          <cell r="Y91">
            <v>566.09142857142865</v>
          </cell>
          <cell r="Z91">
            <v>7150.6285714285723</v>
          </cell>
          <cell r="AA91">
            <v>13407.428571428572</v>
          </cell>
          <cell r="AB91">
            <v>178765.71428571432</v>
          </cell>
          <cell r="AC91">
            <v>224574.42857142861</v>
          </cell>
          <cell r="AD91">
            <v>1936.6285714285716</v>
          </cell>
          <cell r="AE91">
            <v>528.84857142857152</v>
          </cell>
          <cell r="AF91">
            <v>834.24</v>
          </cell>
          <cell r="AG91">
            <v>208.56</v>
          </cell>
          <cell r="AH91">
            <v>7001.6571428571433</v>
          </cell>
          <cell r="AI91">
            <v>417.12</v>
          </cell>
          <cell r="AJ91">
            <v>1042.8000000000002</v>
          </cell>
          <cell r="AK91">
            <v>208.56</v>
          </cell>
          <cell r="AL91">
            <v>5065.0285714285719</v>
          </cell>
          <cell r="AM91">
            <v>223.45714285714288</v>
          </cell>
          <cell r="AN91">
            <v>4767.0857142857149</v>
          </cell>
          <cell r="AO91">
            <v>3053.9142857142861</v>
          </cell>
          <cell r="AP91">
            <v>320.28857142857146</v>
          </cell>
          <cell r="AQ91">
            <v>1117.2857142857144</v>
          </cell>
        </row>
        <row r="92">
          <cell r="A92" t="str">
            <v>M0031426090</v>
          </cell>
          <cell r="B92" t="str">
            <v>TrackerExcel-142-TIP150cm/15€99.01</v>
          </cell>
          <cell r="C92" t="str">
            <v>EUR</v>
          </cell>
          <cell r="D92">
            <v>99.01</v>
          </cell>
          <cell r="G92">
            <v>99.01</v>
          </cell>
          <cell r="I92">
            <v>141.44285714285715</v>
          </cell>
          <cell r="J92">
            <v>537.48285714285714</v>
          </cell>
          <cell r="K92">
            <v>155.58714285714288</v>
          </cell>
          <cell r="L92">
            <v>183.87571428571431</v>
          </cell>
          <cell r="M92">
            <v>247.52500000000001</v>
          </cell>
          <cell r="N92">
            <v>151.34385714285716</v>
          </cell>
          <cell r="O92">
            <v>147.10057142857144</v>
          </cell>
          <cell r="P92">
            <v>70721.42857142858</v>
          </cell>
          <cell r="Q92">
            <v>966.05471428571434</v>
          </cell>
          <cell r="R92">
            <v>278642.42857142858</v>
          </cell>
          <cell r="S92">
            <v>2425.7449999999999</v>
          </cell>
          <cell r="T92">
            <v>721.35857142857139</v>
          </cell>
          <cell r="U92">
            <v>99.01</v>
          </cell>
          <cell r="V92">
            <v>84.86571428571429</v>
          </cell>
          <cell r="W92">
            <v>1103.2542857142857</v>
          </cell>
          <cell r="X92">
            <v>25459.714285714286</v>
          </cell>
          <cell r="Y92">
            <v>537.48285714285714</v>
          </cell>
          <cell r="Z92">
            <v>6789.2571428571428</v>
          </cell>
          <cell r="AA92">
            <v>12729.857142857143</v>
          </cell>
          <cell r="AB92">
            <v>169731.42857142858</v>
          </cell>
          <cell r="AC92">
            <v>213225.10714285716</v>
          </cell>
          <cell r="AD92">
            <v>1838.757142857143</v>
          </cell>
          <cell r="AE92">
            <v>502.12214285714288</v>
          </cell>
          <cell r="AF92">
            <v>792.08</v>
          </cell>
          <cell r="AG92">
            <v>198.02</v>
          </cell>
          <cell r="AH92">
            <v>6647.8142857142857</v>
          </cell>
          <cell r="AI92">
            <v>396.04</v>
          </cell>
          <cell r="AJ92">
            <v>990.1</v>
          </cell>
          <cell r="AK92">
            <v>198.02</v>
          </cell>
          <cell r="AL92">
            <v>4809.0571428571429</v>
          </cell>
          <cell r="AM92">
            <v>212.16428571428571</v>
          </cell>
          <cell r="AN92">
            <v>4526.1714285714288</v>
          </cell>
          <cell r="AO92">
            <v>2899.5785714285716</v>
          </cell>
          <cell r="AP92">
            <v>304.10214285714284</v>
          </cell>
          <cell r="AQ92">
            <v>1060.8214285714287</v>
          </cell>
        </row>
        <row r="93">
          <cell r="A93" t="str">
            <v>M0031426100</v>
          </cell>
          <cell r="B93" t="str">
            <v>TrackerExcel-14Pre-Shaped45€107.94</v>
          </cell>
          <cell r="C93" t="str">
            <v>EUR</v>
          </cell>
          <cell r="D93">
            <v>107.94</v>
          </cell>
          <cell r="G93">
            <v>107.94</v>
          </cell>
          <cell r="I93">
            <v>154.20000000000002</v>
          </cell>
          <cell r="J93">
            <v>585.96</v>
          </cell>
          <cell r="K93">
            <v>169.62000000000003</v>
          </cell>
          <cell r="L93">
            <v>200.46000000000004</v>
          </cell>
          <cell r="M93">
            <v>269.85000000000002</v>
          </cell>
          <cell r="N93">
            <v>164.99400000000003</v>
          </cell>
          <cell r="O93">
            <v>160.36800000000002</v>
          </cell>
          <cell r="P93">
            <v>77100.000000000015</v>
          </cell>
          <cell r="Q93">
            <v>1053.1860000000001</v>
          </cell>
          <cell r="R93">
            <v>303774.00000000006</v>
          </cell>
          <cell r="S93">
            <v>2644.53</v>
          </cell>
          <cell r="T93">
            <v>786.42000000000007</v>
          </cell>
          <cell r="U93">
            <v>107.94000000000001</v>
          </cell>
          <cell r="V93">
            <v>92.52000000000001</v>
          </cell>
          <cell r="W93">
            <v>1202.7600000000002</v>
          </cell>
          <cell r="X93">
            <v>27756.000000000004</v>
          </cell>
          <cell r="Y93">
            <v>585.96</v>
          </cell>
          <cell r="Z93">
            <v>7401.6</v>
          </cell>
          <cell r="AA93">
            <v>13878.000000000002</v>
          </cell>
          <cell r="AB93">
            <v>185040.00000000003</v>
          </cell>
          <cell r="AC93">
            <v>232456.50000000003</v>
          </cell>
          <cell r="AD93">
            <v>2004.6000000000001</v>
          </cell>
          <cell r="AE93">
            <v>547.41000000000008</v>
          </cell>
          <cell r="AF93">
            <v>863.5200000000001</v>
          </cell>
          <cell r="AG93">
            <v>215.88000000000002</v>
          </cell>
          <cell r="AH93">
            <v>7247.4000000000005</v>
          </cell>
          <cell r="AI93">
            <v>431.76000000000005</v>
          </cell>
          <cell r="AJ93">
            <v>1079.4000000000001</v>
          </cell>
          <cell r="AK93">
            <v>215.88000000000002</v>
          </cell>
          <cell r="AL93">
            <v>5242.8</v>
          </cell>
          <cell r="AM93">
            <v>231.3</v>
          </cell>
          <cell r="AN93">
            <v>4934.4000000000005</v>
          </cell>
          <cell r="AO93">
            <v>3161.1000000000004</v>
          </cell>
          <cell r="AP93">
            <v>331.53000000000003</v>
          </cell>
          <cell r="AQ93">
            <v>1156.5000000000002</v>
          </cell>
        </row>
        <row r="94">
          <cell r="A94" t="str">
            <v>M0031426110</v>
          </cell>
          <cell r="B94" t="str">
            <v>TrackerExcel-14Pre-Shaped90€107.94</v>
          </cell>
          <cell r="C94" t="str">
            <v>EUR</v>
          </cell>
          <cell r="D94">
            <v>107.94</v>
          </cell>
          <cell r="G94">
            <v>107.94</v>
          </cell>
          <cell r="I94">
            <v>154.20000000000002</v>
          </cell>
          <cell r="J94">
            <v>585.96</v>
          </cell>
          <cell r="K94">
            <v>169.62000000000003</v>
          </cell>
          <cell r="L94">
            <v>200.46000000000004</v>
          </cell>
          <cell r="M94">
            <v>269.85000000000002</v>
          </cell>
          <cell r="N94">
            <v>164.99400000000003</v>
          </cell>
          <cell r="O94">
            <v>160.36800000000002</v>
          </cell>
          <cell r="P94">
            <v>77100.000000000015</v>
          </cell>
          <cell r="Q94">
            <v>1053.1860000000001</v>
          </cell>
          <cell r="R94">
            <v>303774.00000000006</v>
          </cell>
          <cell r="S94">
            <v>2644.53</v>
          </cell>
          <cell r="T94">
            <v>786.42000000000007</v>
          </cell>
          <cell r="U94">
            <v>107.94000000000001</v>
          </cell>
          <cell r="V94">
            <v>92.52000000000001</v>
          </cell>
          <cell r="W94">
            <v>1202.7600000000002</v>
          </cell>
          <cell r="X94">
            <v>27756.000000000004</v>
          </cell>
          <cell r="Y94">
            <v>585.96</v>
          </cell>
          <cell r="Z94">
            <v>7401.6</v>
          </cell>
          <cell r="AA94">
            <v>13878.000000000002</v>
          </cell>
          <cell r="AB94">
            <v>185040.00000000003</v>
          </cell>
          <cell r="AC94">
            <v>232456.50000000003</v>
          </cell>
          <cell r="AD94">
            <v>2004.6000000000001</v>
          </cell>
          <cell r="AE94">
            <v>547.41000000000008</v>
          </cell>
          <cell r="AF94">
            <v>863.5200000000001</v>
          </cell>
          <cell r="AG94">
            <v>215.88000000000002</v>
          </cell>
          <cell r="AH94">
            <v>7247.4000000000005</v>
          </cell>
          <cell r="AI94">
            <v>431.76000000000005</v>
          </cell>
          <cell r="AJ94">
            <v>1079.4000000000001</v>
          </cell>
          <cell r="AK94">
            <v>215.88000000000002</v>
          </cell>
          <cell r="AL94">
            <v>5242.8</v>
          </cell>
          <cell r="AM94">
            <v>231.3</v>
          </cell>
          <cell r="AN94">
            <v>4934.4000000000005</v>
          </cell>
          <cell r="AO94">
            <v>3161.1000000000004</v>
          </cell>
          <cell r="AP94">
            <v>331.53000000000003</v>
          </cell>
          <cell r="AQ94">
            <v>1156.5000000000002</v>
          </cell>
        </row>
        <row r="95">
          <cell r="A95" t="str">
            <v>M0031426120</v>
          </cell>
          <cell r="B95" t="str">
            <v>TrackerExcel-14Pre-ShapedJ1€</v>
          </cell>
          <cell r="C95" t="str">
            <v>EUR</v>
          </cell>
          <cell r="D95">
            <v>107.85</v>
          </cell>
          <cell r="G95">
            <v>107.85</v>
          </cell>
          <cell r="I95">
            <v>154.07142857142858</v>
          </cell>
          <cell r="J95">
            <v>585.47142857142865</v>
          </cell>
          <cell r="K95">
            <v>169.47857142857146</v>
          </cell>
          <cell r="L95">
            <v>200.29285714285717</v>
          </cell>
          <cell r="M95">
            <v>269.625</v>
          </cell>
          <cell r="N95">
            <v>164.85642857142858</v>
          </cell>
          <cell r="O95">
            <v>160.23428571428573</v>
          </cell>
          <cell r="P95">
            <v>77035.71428571429</v>
          </cell>
          <cell r="Q95">
            <v>1052.3078571428573</v>
          </cell>
          <cell r="R95">
            <v>303520.71428571432</v>
          </cell>
          <cell r="S95">
            <v>2642.3249999999998</v>
          </cell>
          <cell r="T95">
            <v>785.76428571428573</v>
          </cell>
          <cell r="U95">
            <v>107.85000000000001</v>
          </cell>
          <cell r="V95">
            <v>92.44285714285715</v>
          </cell>
          <cell r="W95">
            <v>1201.757142857143</v>
          </cell>
          <cell r="X95">
            <v>27732.857142857145</v>
          </cell>
          <cell r="Y95">
            <v>585.47142857142865</v>
          </cell>
          <cell r="Z95">
            <v>7395.4285714285725</v>
          </cell>
          <cell r="AA95">
            <v>13866.428571428572</v>
          </cell>
          <cell r="AB95">
            <v>184885.71428571429</v>
          </cell>
          <cell r="AC95">
            <v>232262.67857142858</v>
          </cell>
          <cell r="AD95">
            <v>2002.9285714285716</v>
          </cell>
          <cell r="AE95">
            <v>546.95357142857142</v>
          </cell>
          <cell r="AF95">
            <v>862.80000000000007</v>
          </cell>
          <cell r="AG95">
            <v>215.70000000000002</v>
          </cell>
          <cell r="AH95">
            <v>7241.3571428571431</v>
          </cell>
          <cell r="AI95">
            <v>431.40000000000003</v>
          </cell>
          <cell r="AJ95">
            <v>1078.5</v>
          </cell>
          <cell r="AK95">
            <v>215.70000000000002</v>
          </cell>
          <cell r="AL95">
            <v>5238.4285714285716</v>
          </cell>
          <cell r="AM95">
            <v>231.10714285714289</v>
          </cell>
          <cell r="AN95">
            <v>4930.2857142857147</v>
          </cell>
          <cell r="AO95">
            <v>3158.4642857142858</v>
          </cell>
          <cell r="AP95">
            <v>331.25357142857143</v>
          </cell>
          <cell r="AQ95">
            <v>1155.5357142857144</v>
          </cell>
        </row>
        <row r="96">
          <cell r="A96" t="str">
            <v>M0031426130</v>
          </cell>
          <cell r="B96" t="str">
            <v>TrackerExcel-14Pre-ShapedC1€</v>
          </cell>
          <cell r="C96" t="str">
            <v>EUR</v>
          </cell>
          <cell r="D96">
            <v>111.21</v>
          </cell>
          <cell r="G96">
            <v>111.21</v>
          </cell>
          <cell r="I96">
            <v>158.87142857142857</v>
          </cell>
          <cell r="J96">
            <v>603.71142857142854</v>
          </cell>
          <cell r="K96">
            <v>174.75857142857143</v>
          </cell>
          <cell r="L96">
            <v>206.53285714285715</v>
          </cell>
          <cell r="M96">
            <v>278.02499999999998</v>
          </cell>
          <cell r="N96">
            <v>169.99242857142858</v>
          </cell>
          <cell r="O96">
            <v>165.22628571428572</v>
          </cell>
          <cell r="P96">
            <v>79435.71428571429</v>
          </cell>
          <cell r="Q96">
            <v>1085.0918571428572</v>
          </cell>
          <cell r="R96">
            <v>312976.71428571426</v>
          </cell>
          <cell r="S96">
            <v>2724.6449999999995</v>
          </cell>
          <cell r="T96">
            <v>810.24428571428564</v>
          </cell>
          <cell r="U96">
            <v>111.21</v>
          </cell>
          <cell r="V96">
            <v>95.322857142857131</v>
          </cell>
          <cell r="W96">
            <v>1239.1971428571428</v>
          </cell>
          <cell r="X96">
            <v>28596.857142857141</v>
          </cell>
          <cell r="Y96">
            <v>603.71142857142854</v>
          </cell>
          <cell r="Z96">
            <v>7625.8285714285712</v>
          </cell>
          <cell r="AA96">
            <v>14298.428571428571</v>
          </cell>
          <cell r="AB96">
            <v>190645.71428571429</v>
          </cell>
          <cell r="AC96">
            <v>239498.67857142855</v>
          </cell>
          <cell r="AD96">
            <v>2065.3285714285712</v>
          </cell>
          <cell r="AE96">
            <v>563.99357142857139</v>
          </cell>
          <cell r="AF96">
            <v>889.68</v>
          </cell>
          <cell r="AG96">
            <v>222.42</v>
          </cell>
          <cell r="AH96">
            <v>7466.9571428571426</v>
          </cell>
          <cell r="AI96">
            <v>444.84</v>
          </cell>
          <cell r="AJ96">
            <v>1112.0999999999999</v>
          </cell>
          <cell r="AK96">
            <v>222.42</v>
          </cell>
          <cell r="AL96">
            <v>5401.6285714285714</v>
          </cell>
          <cell r="AM96">
            <v>238.30714285714285</v>
          </cell>
          <cell r="AN96">
            <v>5083.8857142857141</v>
          </cell>
          <cell r="AO96">
            <v>3256.8642857142854</v>
          </cell>
          <cell r="AP96">
            <v>341.57357142857143</v>
          </cell>
          <cell r="AQ96">
            <v>1191.5357142857142</v>
          </cell>
        </row>
        <row r="97">
          <cell r="A97" t="str">
            <v>M0031426140</v>
          </cell>
          <cell r="B97" t="str">
            <v>TrackerExcel-14Pre-ShapedS1€</v>
          </cell>
          <cell r="C97" t="str">
            <v>EUR</v>
          </cell>
          <cell r="D97">
            <v>111.21</v>
          </cell>
          <cell r="G97">
            <v>111.21</v>
          </cell>
          <cell r="I97">
            <v>158.87142857142857</v>
          </cell>
          <cell r="J97">
            <v>603.71142857142854</v>
          </cell>
          <cell r="K97">
            <v>174.75857142857143</v>
          </cell>
          <cell r="L97">
            <v>206.53285714285715</v>
          </cell>
          <cell r="M97">
            <v>278.02499999999998</v>
          </cell>
          <cell r="N97">
            <v>169.99242857142858</v>
          </cell>
          <cell r="O97">
            <v>165.22628571428572</v>
          </cell>
          <cell r="P97">
            <v>79435.71428571429</v>
          </cell>
          <cell r="Q97">
            <v>1085.0918571428572</v>
          </cell>
          <cell r="R97">
            <v>312976.71428571426</v>
          </cell>
          <cell r="S97">
            <v>2724.6449999999995</v>
          </cell>
          <cell r="T97">
            <v>810.24428571428564</v>
          </cell>
          <cell r="U97">
            <v>111.21</v>
          </cell>
          <cell r="V97">
            <v>95.322857142857131</v>
          </cell>
          <cell r="W97">
            <v>1239.1971428571428</v>
          </cell>
          <cell r="X97">
            <v>28596.857142857141</v>
          </cell>
          <cell r="Y97">
            <v>603.71142857142854</v>
          </cell>
          <cell r="Z97">
            <v>7625.8285714285712</v>
          </cell>
          <cell r="AA97">
            <v>14298.428571428571</v>
          </cell>
          <cell r="AB97">
            <v>190645.71428571429</v>
          </cell>
          <cell r="AC97">
            <v>239498.67857142855</v>
          </cell>
          <cell r="AD97">
            <v>2065.3285714285712</v>
          </cell>
          <cell r="AE97">
            <v>563.99357142857139</v>
          </cell>
          <cell r="AF97">
            <v>889.68</v>
          </cell>
          <cell r="AG97">
            <v>222.42</v>
          </cell>
          <cell r="AH97">
            <v>7466.9571428571426</v>
          </cell>
          <cell r="AI97">
            <v>444.84</v>
          </cell>
          <cell r="AJ97">
            <v>1112.0999999999999</v>
          </cell>
          <cell r="AK97">
            <v>222.42</v>
          </cell>
          <cell r="AL97">
            <v>5401.6285714285714</v>
          </cell>
          <cell r="AM97">
            <v>238.30714285714285</v>
          </cell>
          <cell r="AN97">
            <v>5083.8857142857141</v>
          </cell>
          <cell r="AO97">
            <v>3256.8642857142854</v>
          </cell>
          <cell r="AP97">
            <v>341.57357142857143</v>
          </cell>
          <cell r="AQ97">
            <v>1191.5357142857142</v>
          </cell>
        </row>
        <row r="98">
          <cell r="A98" t="str">
            <v>M0031427010</v>
          </cell>
          <cell r="B98" t="str">
            <v>TrackerExcel141-TIP150cm/7.€</v>
          </cell>
          <cell r="C98" t="str">
            <v>EUR</v>
          </cell>
          <cell r="D98">
            <v>104.1</v>
          </cell>
          <cell r="G98">
            <v>104.1</v>
          </cell>
          <cell r="I98">
            <v>148.71428571428572</v>
          </cell>
          <cell r="J98">
            <v>565.11428571428576</v>
          </cell>
          <cell r="K98">
            <v>163.58571428571432</v>
          </cell>
          <cell r="L98">
            <v>193.32857142857145</v>
          </cell>
          <cell r="M98">
            <v>260.25</v>
          </cell>
          <cell r="N98">
            <v>159.12428571428572</v>
          </cell>
          <cell r="O98">
            <v>154.66285714285715</v>
          </cell>
          <cell r="P98">
            <v>74357.142857142855</v>
          </cell>
          <cell r="Q98">
            <v>1015.7185714285715</v>
          </cell>
          <cell r="R98">
            <v>292967.1428571429</v>
          </cell>
          <cell r="S98">
            <v>2550.4499999999998</v>
          </cell>
          <cell r="T98">
            <v>758.44285714285718</v>
          </cell>
          <cell r="U98">
            <v>104.1</v>
          </cell>
          <cell r="V98">
            <v>89.228571428571428</v>
          </cell>
          <cell r="W98">
            <v>1159.9714285714285</v>
          </cell>
          <cell r="X98">
            <v>26768.571428571431</v>
          </cell>
          <cell r="Y98">
            <v>565.11428571428576</v>
          </cell>
          <cell r="Z98">
            <v>7138.2857142857147</v>
          </cell>
          <cell r="AA98">
            <v>13384.285714285716</v>
          </cell>
          <cell r="AB98">
            <v>178457.14285714287</v>
          </cell>
          <cell r="AC98">
            <v>224186.78571428574</v>
          </cell>
          <cell r="AD98">
            <v>1933.2857142857144</v>
          </cell>
          <cell r="AE98">
            <v>527.93571428571431</v>
          </cell>
          <cell r="AF98">
            <v>832.8</v>
          </cell>
          <cell r="AG98">
            <v>208.2</v>
          </cell>
          <cell r="AH98">
            <v>6989.5714285714294</v>
          </cell>
          <cell r="AI98">
            <v>416.4</v>
          </cell>
          <cell r="AJ98">
            <v>1041</v>
          </cell>
          <cell r="AK98">
            <v>208.2</v>
          </cell>
          <cell r="AL98">
            <v>5056.2857142857147</v>
          </cell>
          <cell r="AM98">
            <v>223.07142857142858</v>
          </cell>
          <cell r="AN98">
            <v>4758.8571428571431</v>
          </cell>
          <cell r="AO98">
            <v>3048.6428571428573</v>
          </cell>
          <cell r="AP98">
            <v>319.73571428571427</v>
          </cell>
          <cell r="AQ98">
            <v>1115.3571428571429</v>
          </cell>
        </row>
        <row r="99">
          <cell r="A99" t="str">
            <v>M0031427090</v>
          </cell>
          <cell r="B99" t="str">
            <v>TrackerExcel142-TIP150cm/7.€</v>
          </cell>
          <cell r="C99" t="str">
            <v>EUR</v>
          </cell>
          <cell r="D99">
            <v>99.01</v>
          </cell>
          <cell r="G99">
            <v>99.01</v>
          </cell>
          <cell r="I99">
            <v>141.44285714285715</v>
          </cell>
          <cell r="J99">
            <v>537.48285714285714</v>
          </cell>
          <cell r="K99">
            <v>155.58714285714288</v>
          </cell>
          <cell r="L99">
            <v>183.87571428571431</v>
          </cell>
          <cell r="M99">
            <v>247.52500000000001</v>
          </cell>
          <cell r="N99">
            <v>151.34385714285716</v>
          </cell>
          <cell r="O99">
            <v>147.10057142857144</v>
          </cell>
          <cell r="P99">
            <v>70721.42857142858</v>
          </cell>
          <cell r="Q99">
            <v>966.05471428571434</v>
          </cell>
          <cell r="R99">
            <v>278642.42857142858</v>
          </cell>
          <cell r="S99">
            <v>2425.7449999999999</v>
          </cell>
          <cell r="T99">
            <v>721.35857142857139</v>
          </cell>
          <cell r="U99">
            <v>99.01</v>
          </cell>
          <cell r="V99">
            <v>84.86571428571429</v>
          </cell>
          <cell r="W99">
            <v>1103.2542857142857</v>
          </cell>
          <cell r="X99">
            <v>25459.714285714286</v>
          </cell>
          <cell r="Y99">
            <v>537.48285714285714</v>
          </cell>
          <cell r="Z99">
            <v>6789.2571428571428</v>
          </cell>
          <cell r="AA99">
            <v>12729.857142857143</v>
          </cell>
          <cell r="AB99">
            <v>169731.42857142858</v>
          </cell>
          <cell r="AC99">
            <v>213225.10714285716</v>
          </cell>
          <cell r="AD99">
            <v>1838.757142857143</v>
          </cell>
          <cell r="AE99">
            <v>502.12214285714288</v>
          </cell>
          <cell r="AF99">
            <v>792.08</v>
          </cell>
          <cell r="AG99">
            <v>198.02</v>
          </cell>
          <cell r="AH99">
            <v>6647.8142857142857</v>
          </cell>
          <cell r="AI99">
            <v>396.04</v>
          </cell>
          <cell r="AJ99">
            <v>990.1</v>
          </cell>
          <cell r="AK99">
            <v>198.02</v>
          </cell>
          <cell r="AL99">
            <v>4809.0571428571429</v>
          </cell>
          <cell r="AM99">
            <v>212.16428571428571</v>
          </cell>
          <cell r="AN99">
            <v>4526.1714285714288</v>
          </cell>
          <cell r="AO99">
            <v>2899.5785714285716</v>
          </cell>
          <cell r="AP99">
            <v>304.10214285714284</v>
          </cell>
          <cell r="AQ99">
            <v>1060.8214285714287</v>
          </cell>
        </row>
        <row r="100">
          <cell r="A100" t="str">
            <v>M0031427100</v>
          </cell>
          <cell r="B100" t="str">
            <v>TrackerExcel-14Pre-Shaped45€</v>
          </cell>
          <cell r="C100" t="str">
            <v>EUR</v>
          </cell>
          <cell r="D100">
            <v>107.94</v>
          </cell>
          <cell r="G100">
            <v>107.94</v>
          </cell>
          <cell r="I100">
            <v>154.20000000000002</v>
          </cell>
          <cell r="J100">
            <v>585.96</v>
          </cell>
          <cell r="K100">
            <v>169.62000000000003</v>
          </cell>
          <cell r="L100">
            <v>200.46000000000004</v>
          </cell>
          <cell r="M100">
            <v>269.85000000000002</v>
          </cell>
          <cell r="N100">
            <v>164.99400000000003</v>
          </cell>
          <cell r="O100">
            <v>160.36800000000002</v>
          </cell>
          <cell r="P100">
            <v>77100.000000000015</v>
          </cell>
          <cell r="Q100">
            <v>1053.1860000000001</v>
          </cell>
          <cell r="R100">
            <v>303774.00000000006</v>
          </cell>
          <cell r="S100">
            <v>2644.53</v>
          </cell>
          <cell r="T100">
            <v>786.42000000000007</v>
          </cell>
          <cell r="U100">
            <v>107.94000000000001</v>
          </cell>
          <cell r="V100">
            <v>92.52000000000001</v>
          </cell>
          <cell r="W100">
            <v>1202.7600000000002</v>
          </cell>
          <cell r="X100">
            <v>27756.000000000004</v>
          </cell>
          <cell r="Y100">
            <v>585.96</v>
          </cell>
          <cell r="Z100">
            <v>7401.6</v>
          </cell>
          <cell r="AA100">
            <v>13878.000000000002</v>
          </cell>
          <cell r="AB100">
            <v>185040.00000000003</v>
          </cell>
          <cell r="AC100">
            <v>232456.50000000003</v>
          </cell>
          <cell r="AD100">
            <v>2004.6000000000001</v>
          </cell>
          <cell r="AE100">
            <v>547.41000000000008</v>
          </cell>
          <cell r="AF100">
            <v>863.5200000000001</v>
          </cell>
          <cell r="AG100">
            <v>215.88000000000002</v>
          </cell>
          <cell r="AH100">
            <v>7247.4000000000005</v>
          </cell>
          <cell r="AI100">
            <v>431.76000000000005</v>
          </cell>
          <cell r="AJ100">
            <v>1079.4000000000001</v>
          </cell>
          <cell r="AK100">
            <v>215.88000000000002</v>
          </cell>
          <cell r="AL100">
            <v>5242.8</v>
          </cell>
          <cell r="AM100">
            <v>231.3</v>
          </cell>
          <cell r="AN100">
            <v>4934.4000000000005</v>
          </cell>
          <cell r="AO100">
            <v>3161.1000000000004</v>
          </cell>
          <cell r="AP100">
            <v>331.53000000000003</v>
          </cell>
          <cell r="AQ100">
            <v>1156.5000000000002</v>
          </cell>
        </row>
        <row r="101">
          <cell r="A101" t="str">
            <v>M0031427110</v>
          </cell>
          <cell r="B101" t="str">
            <v>TrackerExcel-14Pre-Shaped90€</v>
          </cell>
          <cell r="C101" t="str">
            <v>EUR</v>
          </cell>
          <cell r="D101">
            <v>107.94</v>
          </cell>
          <cell r="G101">
            <v>107.94</v>
          </cell>
          <cell r="I101">
            <v>154.20000000000002</v>
          </cell>
          <cell r="J101">
            <v>585.96</v>
          </cell>
          <cell r="K101">
            <v>169.62000000000003</v>
          </cell>
          <cell r="L101">
            <v>200.46000000000004</v>
          </cell>
          <cell r="M101">
            <v>269.85000000000002</v>
          </cell>
          <cell r="N101">
            <v>164.99400000000003</v>
          </cell>
          <cell r="O101">
            <v>160.36800000000002</v>
          </cell>
          <cell r="P101">
            <v>77100.000000000015</v>
          </cell>
          <cell r="Q101">
            <v>1053.1860000000001</v>
          </cell>
          <cell r="R101">
            <v>303774.00000000006</v>
          </cell>
          <cell r="S101">
            <v>2644.53</v>
          </cell>
          <cell r="T101">
            <v>786.42000000000007</v>
          </cell>
          <cell r="U101">
            <v>107.94000000000001</v>
          </cell>
          <cell r="V101">
            <v>92.52000000000001</v>
          </cell>
          <cell r="W101">
            <v>1202.7600000000002</v>
          </cell>
          <cell r="X101">
            <v>27756.000000000004</v>
          </cell>
          <cell r="Y101">
            <v>585.96</v>
          </cell>
          <cell r="Z101">
            <v>7401.6</v>
          </cell>
          <cell r="AA101">
            <v>13878.000000000002</v>
          </cell>
          <cell r="AB101">
            <v>185040.00000000003</v>
          </cell>
          <cell r="AC101">
            <v>232456.50000000003</v>
          </cell>
          <cell r="AD101">
            <v>2004.6000000000001</v>
          </cell>
          <cell r="AE101">
            <v>547.41000000000008</v>
          </cell>
          <cell r="AF101">
            <v>863.5200000000001</v>
          </cell>
          <cell r="AG101">
            <v>215.88000000000002</v>
          </cell>
          <cell r="AH101">
            <v>7247.4000000000005</v>
          </cell>
          <cell r="AI101">
            <v>431.76000000000005</v>
          </cell>
          <cell r="AJ101">
            <v>1079.4000000000001</v>
          </cell>
          <cell r="AK101">
            <v>215.88000000000002</v>
          </cell>
          <cell r="AL101">
            <v>5242.8</v>
          </cell>
          <cell r="AM101">
            <v>231.3</v>
          </cell>
          <cell r="AN101">
            <v>4934.4000000000005</v>
          </cell>
          <cell r="AO101">
            <v>3161.1000000000004</v>
          </cell>
          <cell r="AP101">
            <v>331.53000000000003</v>
          </cell>
          <cell r="AQ101">
            <v>1156.5000000000002</v>
          </cell>
        </row>
        <row r="102">
          <cell r="A102" t="str">
            <v>M0031427120</v>
          </cell>
          <cell r="B102" t="str">
            <v>TrackerExcel-14Pre-ShapedJ1€</v>
          </cell>
          <cell r="C102" t="str">
            <v>EUR</v>
          </cell>
          <cell r="D102">
            <v>107.85</v>
          </cell>
          <cell r="G102">
            <v>107.85</v>
          </cell>
          <cell r="I102">
            <v>154.07142857142858</v>
          </cell>
          <cell r="J102">
            <v>585.47142857142865</v>
          </cell>
          <cell r="K102">
            <v>169.47857142857146</v>
          </cell>
          <cell r="L102">
            <v>200.29285714285717</v>
          </cell>
          <cell r="M102">
            <v>269.625</v>
          </cell>
          <cell r="N102">
            <v>164.85642857142858</v>
          </cell>
          <cell r="O102">
            <v>160.23428571428573</v>
          </cell>
          <cell r="P102">
            <v>77035.71428571429</v>
          </cell>
          <cell r="Q102">
            <v>1052.3078571428573</v>
          </cell>
          <cell r="R102">
            <v>303520.71428571432</v>
          </cell>
          <cell r="S102">
            <v>2642.3249999999998</v>
          </cell>
          <cell r="T102">
            <v>785.76428571428573</v>
          </cell>
          <cell r="U102">
            <v>107.85000000000001</v>
          </cell>
          <cell r="V102">
            <v>92.44285714285715</v>
          </cell>
          <cell r="W102">
            <v>1201.757142857143</v>
          </cell>
          <cell r="X102">
            <v>27732.857142857145</v>
          </cell>
          <cell r="Y102">
            <v>585.47142857142865</v>
          </cell>
          <cell r="Z102">
            <v>7395.4285714285725</v>
          </cell>
          <cell r="AA102">
            <v>13866.428571428572</v>
          </cell>
          <cell r="AB102">
            <v>184885.71428571429</v>
          </cell>
          <cell r="AC102">
            <v>232262.67857142858</v>
          </cell>
          <cell r="AD102">
            <v>2002.9285714285716</v>
          </cell>
          <cell r="AE102">
            <v>546.95357142857142</v>
          </cell>
          <cell r="AF102">
            <v>862.80000000000007</v>
          </cell>
          <cell r="AG102">
            <v>215.70000000000002</v>
          </cell>
          <cell r="AH102">
            <v>7241.3571428571431</v>
          </cell>
          <cell r="AI102">
            <v>431.40000000000003</v>
          </cell>
          <cell r="AJ102">
            <v>1078.5</v>
          </cell>
          <cell r="AK102">
            <v>215.70000000000002</v>
          </cell>
          <cell r="AL102">
            <v>5238.4285714285716</v>
          </cell>
          <cell r="AM102">
            <v>231.10714285714289</v>
          </cell>
          <cell r="AN102">
            <v>4930.2857142857147</v>
          </cell>
          <cell r="AO102">
            <v>3158.4642857142858</v>
          </cell>
          <cell r="AP102">
            <v>331.25357142857143</v>
          </cell>
          <cell r="AQ102">
            <v>1155.5357142857144</v>
          </cell>
        </row>
        <row r="103">
          <cell r="A103" t="str">
            <v>M0031427130</v>
          </cell>
          <cell r="B103" t="str">
            <v>TrackerExcel-14Pre-ShapedC1€</v>
          </cell>
          <cell r="C103" t="str">
            <v>EUR</v>
          </cell>
          <cell r="D103">
            <v>111.22</v>
          </cell>
          <cell r="G103">
            <v>111.22</v>
          </cell>
          <cell r="I103">
            <v>158.8857142857143</v>
          </cell>
          <cell r="J103">
            <v>603.76571428571435</v>
          </cell>
          <cell r="K103">
            <v>174.77428571428575</v>
          </cell>
          <cell r="L103">
            <v>206.5514285714286</v>
          </cell>
          <cell r="M103">
            <v>278.05</v>
          </cell>
          <cell r="N103">
            <v>170.00771428571431</v>
          </cell>
          <cell r="O103">
            <v>165.24114285714288</v>
          </cell>
          <cell r="P103">
            <v>79442.857142857145</v>
          </cell>
          <cell r="Q103">
            <v>1085.1894285714286</v>
          </cell>
          <cell r="R103">
            <v>313004.85714285716</v>
          </cell>
          <cell r="S103">
            <v>2724.89</v>
          </cell>
          <cell r="T103">
            <v>810.31714285714293</v>
          </cell>
          <cell r="U103">
            <v>111.22</v>
          </cell>
          <cell r="V103">
            <v>95.331428571428575</v>
          </cell>
          <cell r="W103">
            <v>1239.3085714285714</v>
          </cell>
          <cell r="X103">
            <v>28599.428571428572</v>
          </cell>
          <cell r="Y103">
            <v>603.76571428571435</v>
          </cell>
          <cell r="Z103">
            <v>7626.5142857142864</v>
          </cell>
          <cell r="AA103">
            <v>14299.714285714286</v>
          </cell>
          <cell r="AB103">
            <v>190662.85714285716</v>
          </cell>
          <cell r="AC103">
            <v>239520.21428571432</v>
          </cell>
          <cell r="AD103">
            <v>2065.514285714286</v>
          </cell>
          <cell r="AE103">
            <v>564.04428571428571</v>
          </cell>
          <cell r="AF103">
            <v>889.76</v>
          </cell>
          <cell r="AG103">
            <v>222.44</v>
          </cell>
          <cell r="AH103">
            <v>7467.6285714285723</v>
          </cell>
          <cell r="AI103">
            <v>444.88</v>
          </cell>
          <cell r="AJ103">
            <v>1112.2</v>
          </cell>
          <cell r="AK103">
            <v>222.44</v>
          </cell>
          <cell r="AL103">
            <v>5402.1142857142859</v>
          </cell>
          <cell r="AM103">
            <v>238.32857142857145</v>
          </cell>
          <cell r="AN103">
            <v>5084.3428571428576</v>
          </cell>
          <cell r="AO103">
            <v>3257.1571428571433</v>
          </cell>
          <cell r="AP103">
            <v>341.60428571428571</v>
          </cell>
          <cell r="AQ103">
            <v>1191.6428571428573</v>
          </cell>
        </row>
        <row r="104">
          <cell r="A104" t="str">
            <v>M0031427140</v>
          </cell>
          <cell r="B104" t="str">
            <v>TrackerExcel-14Pre-ShapedS1€</v>
          </cell>
          <cell r="C104" t="str">
            <v>EUR</v>
          </cell>
          <cell r="D104">
            <v>111.22</v>
          </cell>
          <cell r="G104">
            <v>111.22</v>
          </cell>
          <cell r="I104">
            <v>158.8857142857143</v>
          </cell>
          <cell r="J104">
            <v>603.76571428571435</v>
          </cell>
          <cell r="K104">
            <v>174.77428571428575</v>
          </cell>
          <cell r="L104">
            <v>206.5514285714286</v>
          </cell>
          <cell r="M104">
            <v>278.05</v>
          </cell>
          <cell r="N104">
            <v>170.00771428571431</v>
          </cell>
          <cell r="O104">
            <v>165.24114285714288</v>
          </cell>
          <cell r="P104">
            <v>79442.857142857145</v>
          </cell>
          <cell r="Q104">
            <v>1085.1894285714286</v>
          </cell>
          <cell r="R104">
            <v>313004.85714285716</v>
          </cell>
          <cell r="S104">
            <v>2724.89</v>
          </cell>
          <cell r="T104">
            <v>810.31714285714293</v>
          </cell>
          <cell r="U104">
            <v>111.22</v>
          </cell>
          <cell r="V104">
            <v>95.331428571428575</v>
          </cell>
          <cell r="W104">
            <v>1239.3085714285714</v>
          </cell>
          <cell r="X104">
            <v>28599.428571428572</v>
          </cell>
          <cell r="Y104">
            <v>603.76571428571435</v>
          </cell>
          <cell r="Z104">
            <v>7626.5142857142864</v>
          </cell>
          <cell r="AA104">
            <v>14299.714285714286</v>
          </cell>
          <cell r="AB104">
            <v>190662.85714285716</v>
          </cell>
          <cell r="AC104">
            <v>239520.21428571432</v>
          </cell>
          <cell r="AD104">
            <v>2065.514285714286</v>
          </cell>
          <cell r="AE104">
            <v>564.04428571428571</v>
          </cell>
          <cell r="AF104">
            <v>889.76</v>
          </cell>
          <cell r="AG104">
            <v>222.44</v>
          </cell>
          <cell r="AH104">
            <v>7467.6285714285723</v>
          </cell>
          <cell r="AI104">
            <v>444.88</v>
          </cell>
          <cell r="AJ104">
            <v>1112.2</v>
          </cell>
          <cell r="AK104">
            <v>222.44</v>
          </cell>
          <cell r="AL104">
            <v>5402.1142857142859</v>
          </cell>
          <cell r="AM104">
            <v>238.32857142857145</v>
          </cell>
          <cell r="AN104">
            <v>5084.3428571428576</v>
          </cell>
          <cell r="AO104">
            <v>3257.1571428571433</v>
          </cell>
          <cell r="AP104">
            <v>341.60428571428571</v>
          </cell>
          <cell r="AQ104">
            <v>1191.6428571428573</v>
          </cell>
        </row>
        <row r="105">
          <cell r="A105" t="str">
            <v>M0031441810</v>
          </cell>
          <cell r="B105" t="str">
            <v>EXCELSIOR150CM1TIP</v>
          </cell>
          <cell r="C105" t="str">
            <v>EUR</v>
          </cell>
          <cell r="D105">
            <v>105.55</v>
          </cell>
          <cell r="G105">
            <v>105.55</v>
          </cell>
          <cell r="I105">
            <v>150.78571428571428</v>
          </cell>
          <cell r="J105">
            <v>572.98571428571427</v>
          </cell>
          <cell r="K105">
            <v>165.86428571428573</v>
          </cell>
          <cell r="L105">
            <v>196.02142857142857</v>
          </cell>
          <cell r="M105">
            <v>263.875</v>
          </cell>
          <cell r="N105">
            <v>161.34071428571428</v>
          </cell>
          <cell r="O105">
            <v>156.81714285714284</v>
          </cell>
          <cell r="P105">
            <v>75392.857142857145</v>
          </cell>
          <cell r="Q105">
            <v>1029.8664285714285</v>
          </cell>
          <cell r="R105">
            <v>297047.8571428571</v>
          </cell>
          <cell r="S105">
            <v>2585.9749999999995</v>
          </cell>
          <cell r="T105">
            <v>769.00714285714275</v>
          </cell>
          <cell r="U105">
            <v>105.54999999999998</v>
          </cell>
          <cell r="V105">
            <v>90.471428571428561</v>
          </cell>
          <cell r="W105">
            <v>1176.1285714285714</v>
          </cell>
          <cell r="X105">
            <v>27141.428571428569</v>
          </cell>
          <cell r="Y105">
            <v>572.98571428571427</v>
          </cell>
          <cell r="Z105">
            <v>7237.7142857142853</v>
          </cell>
          <cell r="AA105">
            <v>13570.714285714284</v>
          </cell>
          <cell r="AB105">
            <v>180942.85714285713</v>
          </cell>
          <cell r="AC105">
            <v>227309.46428571426</v>
          </cell>
          <cell r="AD105">
            <v>1960.2142857142856</v>
          </cell>
          <cell r="AE105">
            <v>535.28928571428571</v>
          </cell>
          <cell r="AF105">
            <v>844.39999999999986</v>
          </cell>
          <cell r="AG105">
            <v>211.09999999999997</v>
          </cell>
          <cell r="AH105">
            <v>7086.9285714285706</v>
          </cell>
          <cell r="AI105">
            <v>422.19999999999993</v>
          </cell>
          <cell r="AJ105">
            <v>1055.5</v>
          </cell>
          <cell r="AK105">
            <v>211.09999999999997</v>
          </cell>
          <cell r="AL105">
            <v>5126.7142857142853</v>
          </cell>
          <cell r="AM105">
            <v>226.17857142857142</v>
          </cell>
          <cell r="AN105">
            <v>4825.1428571428569</v>
          </cell>
          <cell r="AO105">
            <v>3091.1071428571427</v>
          </cell>
          <cell r="AP105">
            <v>324.18928571428569</v>
          </cell>
          <cell r="AQ105">
            <v>1130.8928571428571</v>
          </cell>
        </row>
        <row r="106">
          <cell r="A106" t="str">
            <v>M0031441890</v>
          </cell>
          <cell r="B106" t="str">
            <v>EXCELSIOR150CM2TIP</v>
          </cell>
          <cell r="C106" t="str">
            <v>EUR</v>
          </cell>
          <cell r="D106">
            <v>100.99</v>
          </cell>
          <cell r="G106">
            <v>100.99</v>
          </cell>
          <cell r="I106">
            <v>144.27142857142857</v>
          </cell>
          <cell r="J106">
            <v>548.23142857142852</v>
          </cell>
          <cell r="K106">
            <v>158.69857142857146</v>
          </cell>
          <cell r="L106">
            <v>187.55285714285716</v>
          </cell>
          <cell r="M106">
            <v>252.47499999999999</v>
          </cell>
          <cell r="N106">
            <v>154.37042857142859</v>
          </cell>
          <cell r="O106">
            <v>150.04228571428573</v>
          </cell>
          <cell r="P106">
            <v>72135.71428571429</v>
          </cell>
          <cell r="Q106">
            <v>985.3738571428571</v>
          </cell>
          <cell r="R106">
            <v>284214.71428571426</v>
          </cell>
          <cell r="S106">
            <v>2474.2549999999997</v>
          </cell>
          <cell r="T106">
            <v>735.78428571428572</v>
          </cell>
          <cell r="U106">
            <v>100.99</v>
          </cell>
          <cell r="V106">
            <v>86.562857142857141</v>
          </cell>
          <cell r="W106">
            <v>1125.3171428571429</v>
          </cell>
          <cell r="X106">
            <v>25968.857142857141</v>
          </cell>
          <cell r="Y106">
            <v>548.23142857142852</v>
          </cell>
          <cell r="Z106">
            <v>6925.028571428571</v>
          </cell>
          <cell r="AA106">
            <v>12984.428571428571</v>
          </cell>
          <cell r="AB106">
            <v>173125.71428571429</v>
          </cell>
          <cell r="AC106">
            <v>217489.17857142858</v>
          </cell>
          <cell r="AD106">
            <v>1875.5285714285715</v>
          </cell>
          <cell r="AE106">
            <v>512.16357142857146</v>
          </cell>
          <cell r="AF106">
            <v>807.92</v>
          </cell>
          <cell r="AG106">
            <v>201.98</v>
          </cell>
          <cell r="AH106">
            <v>6780.7571428571428</v>
          </cell>
          <cell r="AI106">
            <v>403.96</v>
          </cell>
          <cell r="AJ106">
            <v>1009.9</v>
          </cell>
          <cell r="AK106">
            <v>201.98</v>
          </cell>
          <cell r="AL106">
            <v>4905.2285714285717</v>
          </cell>
          <cell r="AM106">
            <v>216.40714285714284</v>
          </cell>
          <cell r="AN106">
            <v>4616.6857142857143</v>
          </cell>
          <cell r="AO106">
            <v>2957.5642857142857</v>
          </cell>
          <cell r="AP106">
            <v>310.18357142857144</v>
          </cell>
          <cell r="AQ106">
            <v>1082.0357142857142</v>
          </cell>
        </row>
        <row r="107">
          <cell r="A107" t="str">
            <v>M0031441900</v>
          </cell>
          <cell r="B107" t="str">
            <v>Excelsior1018Pre-Shaped451</v>
          </cell>
          <cell r="C107" t="str">
            <v>EUR</v>
          </cell>
          <cell r="D107">
            <v>129.63999999999999</v>
          </cell>
          <cell r="G107">
            <v>129.63999999999999</v>
          </cell>
          <cell r="I107">
            <v>185.2</v>
          </cell>
          <cell r="J107">
            <v>703.75999999999988</v>
          </cell>
          <cell r="K107">
            <v>203.72</v>
          </cell>
          <cell r="L107">
            <v>240.76</v>
          </cell>
          <cell r="M107">
            <v>324.09999999999997</v>
          </cell>
          <cell r="N107">
            <v>198.16399999999999</v>
          </cell>
          <cell r="O107">
            <v>192.608</v>
          </cell>
          <cell r="P107">
            <v>92600</v>
          </cell>
          <cell r="Q107">
            <v>1264.9159999999999</v>
          </cell>
          <cell r="R107">
            <v>364844</v>
          </cell>
          <cell r="S107">
            <v>3176.1799999999994</v>
          </cell>
          <cell r="T107">
            <v>944.51999999999987</v>
          </cell>
          <cell r="U107">
            <v>129.63999999999999</v>
          </cell>
          <cell r="V107">
            <v>111.11999999999999</v>
          </cell>
          <cell r="W107">
            <v>1444.56</v>
          </cell>
          <cell r="X107">
            <v>33336</v>
          </cell>
          <cell r="Y107">
            <v>703.75999999999988</v>
          </cell>
          <cell r="Z107">
            <v>8889.5999999999985</v>
          </cell>
          <cell r="AA107">
            <v>16668</v>
          </cell>
          <cell r="AB107">
            <v>222240</v>
          </cell>
          <cell r="AC107">
            <v>279189</v>
          </cell>
          <cell r="AD107">
            <v>2407.6</v>
          </cell>
          <cell r="AE107">
            <v>657.45999999999992</v>
          </cell>
          <cell r="AF107">
            <v>1037.1199999999999</v>
          </cell>
          <cell r="AG107">
            <v>259.27999999999997</v>
          </cell>
          <cell r="AH107">
            <v>8704.4</v>
          </cell>
          <cell r="AI107">
            <v>518.55999999999995</v>
          </cell>
          <cell r="AJ107">
            <v>1296.3999999999999</v>
          </cell>
          <cell r="AK107">
            <v>259.27999999999997</v>
          </cell>
          <cell r="AL107">
            <v>6296.7999999999993</v>
          </cell>
          <cell r="AM107">
            <v>277.79999999999995</v>
          </cell>
          <cell r="AN107">
            <v>5926.4</v>
          </cell>
          <cell r="AO107">
            <v>3796.6</v>
          </cell>
          <cell r="AP107">
            <v>398.17999999999995</v>
          </cell>
          <cell r="AQ107">
            <v>1389</v>
          </cell>
        </row>
        <row r="108">
          <cell r="A108" t="str">
            <v>M0031441910</v>
          </cell>
          <cell r="B108" t="str">
            <v>Excelsior1018Pre-Shaped901</v>
          </cell>
          <cell r="C108" t="str">
            <v>EUR</v>
          </cell>
          <cell r="D108">
            <v>129.63999999999999</v>
          </cell>
          <cell r="G108">
            <v>129.63999999999999</v>
          </cell>
          <cell r="I108">
            <v>185.2</v>
          </cell>
          <cell r="J108">
            <v>703.75999999999988</v>
          </cell>
          <cell r="K108">
            <v>203.72</v>
          </cell>
          <cell r="L108">
            <v>240.76</v>
          </cell>
          <cell r="M108">
            <v>324.09999999999997</v>
          </cell>
          <cell r="N108">
            <v>198.16399999999999</v>
          </cell>
          <cell r="O108">
            <v>192.608</v>
          </cell>
          <cell r="P108">
            <v>92600</v>
          </cell>
          <cell r="Q108">
            <v>1264.9159999999999</v>
          </cell>
          <cell r="R108">
            <v>364844</v>
          </cell>
          <cell r="S108">
            <v>3176.1799999999994</v>
          </cell>
          <cell r="T108">
            <v>944.51999999999987</v>
          </cell>
          <cell r="U108">
            <v>129.63999999999999</v>
          </cell>
          <cell r="V108">
            <v>111.11999999999999</v>
          </cell>
          <cell r="W108">
            <v>1444.56</v>
          </cell>
          <cell r="X108">
            <v>33336</v>
          </cell>
          <cell r="Y108">
            <v>703.75999999999988</v>
          </cell>
          <cell r="Z108">
            <v>8889.5999999999985</v>
          </cell>
          <cell r="AA108">
            <v>16668</v>
          </cell>
          <cell r="AB108">
            <v>222240</v>
          </cell>
          <cell r="AC108">
            <v>279189</v>
          </cell>
          <cell r="AD108">
            <v>2407.6</v>
          </cell>
          <cell r="AE108">
            <v>657.45999999999992</v>
          </cell>
          <cell r="AF108">
            <v>1037.1199999999999</v>
          </cell>
          <cell r="AG108">
            <v>259.27999999999997</v>
          </cell>
          <cell r="AH108">
            <v>8704.4</v>
          </cell>
          <cell r="AI108">
            <v>518.55999999999995</v>
          </cell>
          <cell r="AJ108">
            <v>1296.3999999999999</v>
          </cell>
          <cell r="AK108">
            <v>259.27999999999997</v>
          </cell>
          <cell r="AL108">
            <v>6296.7999999999993</v>
          </cell>
          <cell r="AM108">
            <v>277.79999999999995</v>
          </cell>
          <cell r="AN108">
            <v>5926.4</v>
          </cell>
          <cell r="AO108">
            <v>3796.6</v>
          </cell>
          <cell r="AP108">
            <v>398.17999999999995</v>
          </cell>
          <cell r="AQ108">
            <v>1389</v>
          </cell>
        </row>
        <row r="109">
          <cell r="A109" t="str">
            <v>M0031441920</v>
          </cell>
          <cell r="B109" t="str">
            <v>Excelsior1018Pre-ShapedJ15</v>
          </cell>
          <cell r="C109" t="str">
            <v>EUR</v>
          </cell>
          <cell r="D109">
            <v>129.55000000000001</v>
          </cell>
          <cell r="G109">
            <v>129.55000000000001</v>
          </cell>
          <cell r="I109">
            <v>185.07142857142861</v>
          </cell>
          <cell r="J109">
            <v>703.27142857142871</v>
          </cell>
          <cell r="K109">
            <v>203.57857142857148</v>
          </cell>
          <cell r="L109">
            <v>240.59285714285721</v>
          </cell>
          <cell r="M109">
            <v>323.87500000000006</v>
          </cell>
          <cell r="N109">
            <v>198.02642857142862</v>
          </cell>
          <cell r="O109">
            <v>192.47428571428577</v>
          </cell>
          <cell r="P109">
            <v>92535.714285714304</v>
          </cell>
          <cell r="Q109">
            <v>1264.0378571428575</v>
          </cell>
          <cell r="R109">
            <v>364590.71428571438</v>
          </cell>
          <cell r="S109">
            <v>3173.9750000000004</v>
          </cell>
          <cell r="T109">
            <v>943.86428571428587</v>
          </cell>
          <cell r="U109">
            <v>129.55000000000001</v>
          </cell>
          <cell r="V109">
            <v>111.04285714285716</v>
          </cell>
          <cell r="W109">
            <v>1443.5571428571432</v>
          </cell>
          <cell r="X109">
            <v>33312.857142857152</v>
          </cell>
          <cell r="Y109">
            <v>703.27142857142871</v>
          </cell>
          <cell r="Z109">
            <v>8883.4285714285725</v>
          </cell>
          <cell r="AA109">
            <v>16656.428571428576</v>
          </cell>
          <cell r="AB109">
            <v>222085.71428571435</v>
          </cell>
          <cell r="AC109">
            <v>278995.17857142864</v>
          </cell>
          <cell r="AD109">
            <v>2405.928571428572</v>
          </cell>
          <cell r="AE109">
            <v>657.00357142857149</v>
          </cell>
          <cell r="AF109">
            <v>1036.4000000000001</v>
          </cell>
          <cell r="AG109">
            <v>259.10000000000002</v>
          </cell>
          <cell r="AH109">
            <v>8698.3571428571449</v>
          </cell>
          <cell r="AI109">
            <v>518.20000000000005</v>
          </cell>
          <cell r="AJ109">
            <v>1295.5000000000002</v>
          </cell>
          <cell r="AK109">
            <v>259.10000000000002</v>
          </cell>
          <cell r="AL109">
            <v>6292.4285714285725</v>
          </cell>
          <cell r="AM109">
            <v>277.60714285714289</v>
          </cell>
          <cell r="AN109">
            <v>5922.2857142857156</v>
          </cell>
          <cell r="AO109">
            <v>3793.9642857142867</v>
          </cell>
          <cell r="AP109">
            <v>397.90357142857152</v>
          </cell>
          <cell r="AQ109">
            <v>1388.0357142857147</v>
          </cell>
        </row>
        <row r="110">
          <cell r="A110" t="str">
            <v>M0031441930</v>
          </cell>
          <cell r="B110" t="str">
            <v>Excelsior1018Pre-ShapedC15</v>
          </cell>
          <cell r="C110" t="str">
            <v>EUR</v>
          </cell>
          <cell r="D110">
            <v>132.91999999999999</v>
          </cell>
          <cell r="G110">
            <v>132.91999999999999</v>
          </cell>
          <cell r="I110">
            <v>189.88571428571427</v>
          </cell>
          <cell r="J110">
            <v>721.56571428571419</v>
          </cell>
          <cell r="K110">
            <v>208.87428571428572</v>
          </cell>
          <cell r="L110">
            <v>246.85142857142856</v>
          </cell>
          <cell r="M110">
            <v>332.29999999999995</v>
          </cell>
          <cell r="N110">
            <v>203.17771428571427</v>
          </cell>
          <cell r="O110">
            <v>197.48114285714286</v>
          </cell>
          <cell r="P110">
            <v>94942.85714285713</v>
          </cell>
          <cell r="Q110">
            <v>1296.9194285714284</v>
          </cell>
          <cell r="R110">
            <v>374074.8571428571</v>
          </cell>
          <cell r="S110">
            <v>3256.5399999999995</v>
          </cell>
          <cell r="T110">
            <v>968.41714285714272</v>
          </cell>
          <cell r="U110">
            <v>132.91999999999999</v>
          </cell>
          <cell r="V110">
            <v>113.93142857142855</v>
          </cell>
          <cell r="W110">
            <v>1481.1085714285714</v>
          </cell>
          <cell r="X110">
            <v>34179.428571428572</v>
          </cell>
          <cell r="Y110">
            <v>721.56571428571419</v>
          </cell>
          <cell r="Z110">
            <v>9114.5142857142855</v>
          </cell>
          <cell r="AA110">
            <v>17089.714285714286</v>
          </cell>
          <cell r="AB110">
            <v>227862.85714285713</v>
          </cell>
          <cell r="AC110">
            <v>286252.71428571426</v>
          </cell>
          <cell r="AD110">
            <v>2468.5142857142855</v>
          </cell>
          <cell r="AE110">
            <v>674.09428571428566</v>
          </cell>
          <cell r="AF110">
            <v>1063.3599999999999</v>
          </cell>
          <cell r="AG110">
            <v>265.83999999999997</v>
          </cell>
          <cell r="AH110">
            <v>8924.6285714285714</v>
          </cell>
          <cell r="AI110">
            <v>531.67999999999995</v>
          </cell>
          <cell r="AJ110">
            <v>1329.1999999999998</v>
          </cell>
          <cell r="AK110">
            <v>265.83999999999997</v>
          </cell>
          <cell r="AL110">
            <v>6456.114285714285</v>
          </cell>
          <cell r="AM110">
            <v>284.82857142857142</v>
          </cell>
          <cell r="AN110">
            <v>6076.3428571428567</v>
          </cell>
          <cell r="AO110">
            <v>3892.6571428571424</v>
          </cell>
          <cell r="AP110">
            <v>408.25428571428569</v>
          </cell>
          <cell r="AQ110">
            <v>1424.1428571428571</v>
          </cell>
        </row>
        <row r="111">
          <cell r="A111" t="str">
            <v>M0031441940</v>
          </cell>
          <cell r="B111" t="str">
            <v>Excelsior1018Pre-ShapedS15</v>
          </cell>
          <cell r="C111" t="str">
            <v>EUR</v>
          </cell>
          <cell r="D111">
            <v>133.01</v>
          </cell>
          <cell r="G111">
            <v>133.01</v>
          </cell>
          <cell r="I111">
            <v>190.01428571428571</v>
          </cell>
          <cell r="J111">
            <v>722.0542857142857</v>
          </cell>
          <cell r="K111">
            <v>209.0157142857143</v>
          </cell>
          <cell r="L111">
            <v>247.01857142857142</v>
          </cell>
          <cell r="M111">
            <v>332.52499999999998</v>
          </cell>
          <cell r="N111">
            <v>203.31528571428572</v>
          </cell>
          <cell r="O111">
            <v>197.61485714285715</v>
          </cell>
          <cell r="P111">
            <v>95007.142857142855</v>
          </cell>
          <cell r="Q111">
            <v>1297.7975714285715</v>
          </cell>
          <cell r="R111">
            <v>374328.14285714284</v>
          </cell>
          <cell r="S111">
            <v>3258.7449999999994</v>
          </cell>
          <cell r="T111">
            <v>969.07285714285706</v>
          </cell>
          <cell r="U111">
            <v>133.01</v>
          </cell>
          <cell r="V111">
            <v>114.00857142857141</v>
          </cell>
          <cell r="W111">
            <v>1482.1114285714284</v>
          </cell>
          <cell r="X111">
            <v>34202.571428571428</v>
          </cell>
          <cell r="Y111">
            <v>722.0542857142857</v>
          </cell>
          <cell r="Z111">
            <v>9120.6857142857134</v>
          </cell>
          <cell r="AA111">
            <v>17101.285714285714</v>
          </cell>
          <cell r="AB111">
            <v>228017.14285714284</v>
          </cell>
          <cell r="AC111">
            <v>286446.53571428568</v>
          </cell>
          <cell r="AD111">
            <v>2470.1857142857143</v>
          </cell>
          <cell r="AE111">
            <v>674.55071428571421</v>
          </cell>
          <cell r="AF111">
            <v>1064.08</v>
          </cell>
          <cell r="AG111">
            <v>266.02</v>
          </cell>
          <cell r="AH111">
            <v>8930.6714285714279</v>
          </cell>
          <cell r="AI111">
            <v>532.04</v>
          </cell>
          <cell r="AJ111">
            <v>1330.1</v>
          </cell>
          <cell r="AK111">
            <v>266.02</v>
          </cell>
          <cell r="AL111">
            <v>6460.4857142857136</v>
          </cell>
          <cell r="AM111">
            <v>285.02142857142854</v>
          </cell>
          <cell r="AN111">
            <v>6080.4571428571426</v>
          </cell>
          <cell r="AO111">
            <v>3895.292857142857</v>
          </cell>
          <cell r="AP111">
            <v>408.53071428571423</v>
          </cell>
          <cell r="AQ111">
            <v>1425.1071428571429</v>
          </cell>
        </row>
        <row r="112">
          <cell r="A112" t="str">
            <v>M0031443810</v>
          </cell>
          <cell r="B112" t="str">
            <v>EXCELSIOR130CM1TIP</v>
          </cell>
          <cell r="C112" t="str">
            <v>USD</v>
          </cell>
          <cell r="D112">
            <v>136.04</v>
          </cell>
          <cell r="G112">
            <v>136.04</v>
          </cell>
          <cell r="I112">
            <v>136.04</v>
          </cell>
          <cell r="J112">
            <v>516.952</v>
          </cell>
          <cell r="K112">
            <v>149.64400000000001</v>
          </cell>
          <cell r="L112">
            <v>176.852</v>
          </cell>
          <cell r="M112">
            <v>238.07</v>
          </cell>
          <cell r="N112">
            <v>145.56280000000001</v>
          </cell>
          <cell r="O112">
            <v>141.48159999999999</v>
          </cell>
          <cell r="P112">
            <v>68020</v>
          </cell>
          <cell r="Q112">
            <v>929.15319999999997</v>
          </cell>
          <cell r="R112">
            <v>267998.8</v>
          </cell>
          <cell r="S112">
            <v>2333.0859999999998</v>
          </cell>
          <cell r="T112">
            <v>693.80399999999986</v>
          </cell>
          <cell r="U112">
            <v>95.227999999999994</v>
          </cell>
          <cell r="V112">
            <v>81.623999999999995</v>
          </cell>
          <cell r="W112">
            <v>1061.1119999999999</v>
          </cell>
          <cell r="X112">
            <v>24487.199999999997</v>
          </cell>
          <cell r="Y112">
            <v>516.952</v>
          </cell>
          <cell r="Z112">
            <v>6529.92</v>
          </cell>
          <cell r="AA112">
            <v>12243.599999999999</v>
          </cell>
          <cell r="AB112">
            <v>163248</v>
          </cell>
          <cell r="AC112">
            <v>205080.3</v>
          </cell>
          <cell r="AD112">
            <v>1768.52</v>
          </cell>
          <cell r="AE112">
            <v>482.94199999999995</v>
          </cell>
          <cell r="AF112">
            <v>761.82399999999996</v>
          </cell>
          <cell r="AG112">
            <v>190.45599999999999</v>
          </cell>
          <cell r="AH112">
            <v>6393.8799999999992</v>
          </cell>
          <cell r="AI112">
            <v>380.91199999999998</v>
          </cell>
          <cell r="AJ112">
            <v>952.28</v>
          </cell>
          <cell r="AK112">
            <v>190.45599999999999</v>
          </cell>
          <cell r="AL112">
            <v>4625.3599999999997</v>
          </cell>
          <cell r="AM112">
            <v>204.06</v>
          </cell>
          <cell r="AN112">
            <v>4353.28</v>
          </cell>
          <cell r="AO112">
            <v>2788.8199999999997</v>
          </cell>
          <cell r="AP112">
            <v>292.48599999999999</v>
          </cell>
          <cell r="AQ112">
            <v>1020.3</v>
          </cell>
        </row>
        <row r="113">
          <cell r="A113" t="str">
            <v>M0031445810</v>
          </cell>
          <cell r="B113" t="str">
            <v>EXCELSIOR105CM1TIP</v>
          </cell>
          <cell r="C113" t="str">
            <v>USD</v>
          </cell>
          <cell r="D113">
            <v>136</v>
          </cell>
          <cell r="G113">
            <v>136</v>
          </cell>
          <cell r="I113">
            <v>136</v>
          </cell>
          <cell r="J113">
            <v>516.79999999999995</v>
          </cell>
          <cell r="K113">
            <v>149.60000000000002</v>
          </cell>
          <cell r="L113">
            <v>176.8</v>
          </cell>
          <cell r="M113">
            <v>238</v>
          </cell>
          <cell r="N113">
            <v>145.52000000000001</v>
          </cell>
          <cell r="O113">
            <v>141.44</v>
          </cell>
          <cell r="P113">
            <v>68000</v>
          </cell>
          <cell r="Q113">
            <v>928.88</v>
          </cell>
          <cell r="R113">
            <v>267920</v>
          </cell>
          <cell r="S113">
            <v>2332.3999999999996</v>
          </cell>
          <cell r="T113">
            <v>693.59999999999991</v>
          </cell>
          <cell r="U113">
            <v>95.199999999999989</v>
          </cell>
          <cell r="V113">
            <v>81.599999999999994</v>
          </cell>
          <cell r="W113">
            <v>1060.8</v>
          </cell>
          <cell r="X113">
            <v>24480</v>
          </cell>
          <cell r="Y113">
            <v>516.79999999999995</v>
          </cell>
          <cell r="Z113">
            <v>6528</v>
          </cell>
          <cell r="AA113">
            <v>12240</v>
          </cell>
          <cell r="AB113">
            <v>163200</v>
          </cell>
          <cell r="AC113">
            <v>205020</v>
          </cell>
          <cell r="AD113">
            <v>1768</v>
          </cell>
          <cell r="AE113">
            <v>482.79999999999995</v>
          </cell>
          <cell r="AF113">
            <v>761.59999999999991</v>
          </cell>
          <cell r="AG113">
            <v>190.39999999999998</v>
          </cell>
          <cell r="AH113">
            <v>6392</v>
          </cell>
          <cell r="AI113">
            <v>380.79999999999995</v>
          </cell>
          <cell r="AJ113">
            <v>952</v>
          </cell>
          <cell r="AK113">
            <v>190.39999999999998</v>
          </cell>
          <cell r="AL113">
            <v>4624</v>
          </cell>
          <cell r="AM113">
            <v>204</v>
          </cell>
          <cell r="AN113">
            <v>4352</v>
          </cell>
          <cell r="AO113">
            <v>2788</v>
          </cell>
          <cell r="AP113">
            <v>292.39999999999998</v>
          </cell>
          <cell r="AQ113">
            <v>1020</v>
          </cell>
        </row>
        <row r="114">
          <cell r="A114" t="str">
            <v>M00316310</v>
          </cell>
          <cell r="B114" t="str">
            <v>SYNCHRO0.01WIRESOFTSTRAIGH</v>
          </cell>
          <cell r="C114" t="str">
            <v>USD</v>
          </cell>
          <cell r="D114">
            <v>173.58</v>
          </cell>
          <cell r="G114">
            <v>173.58</v>
          </cell>
          <cell r="I114">
            <v>173.58</v>
          </cell>
          <cell r="J114">
            <v>659.60400000000004</v>
          </cell>
          <cell r="K114">
            <v>190.93800000000002</v>
          </cell>
          <cell r="L114">
            <v>225.65400000000002</v>
          </cell>
          <cell r="M114">
            <v>303.76500000000004</v>
          </cell>
          <cell r="N114">
            <v>185.73060000000004</v>
          </cell>
          <cell r="O114">
            <v>180.52320000000003</v>
          </cell>
          <cell r="P114">
            <v>86790</v>
          </cell>
          <cell r="Q114">
            <v>1185.5514000000001</v>
          </cell>
          <cell r="R114">
            <v>341952.60000000003</v>
          </cell>
          <cell r="S114">
            <v>2976.8969999999999</v>
          </cell>
          <cell r="T114">
            <v>885.25800000000004</v>
          </cell>
          <cell r="U114">
            <v>121.506</v>
          </cell>
          <cell r="V114">
            <v>104.14800000000001</v>
          </cell>
          <cell r="W114">
            <v>1353.924</v>
          </cell>
          <cell r="X114">
            <v>31244.400000000001</v>
          </cell>
          <cell r="Y114">
            <v>659.60400000000004</v>
          </cell>
          <cell r="Z114">
            <v>8331.84</v>
          </cell>
          <cell r="AA114">
            <v>15622.2</v>
          </cell>
          <cell r="AB114">
            <v>208296.00000000003</v>
          </cell>
          <cell r="AC114">
            <v>261671.85</v>
          </cell>
          <cell r="AD114">
            <v>2256.54</v>
          </cell>
          <cell r="AE114">
            <v>616.20900000000006</v>
          </cell>
          <cell r="AF114">
            <v>972.048</v>
          </cell>
          <cell r="AG114">
            <v>243.012</v>
          </cell>
          <cell r="AH114">
            <v>8158.26</v>
          </cell>
          <cell r="AI114">
            <v>486.024</v>
          </cell>
          <cell r="AJ114">
            <v>1215.0600000000002</v>
          </cell>
          <cell r="AK114">
            <v>243.012</v>
          </cell>
          <cell r="AL114">
            <v>5901.72</v>
          </cell>
          <cell r="AM114">
            <v>260.37</v>
          </cell>
          <cell r="AN114">
            <v>5554.56</v>
          </cell>
          <cell r="AO114">
            <v>3558.3900000000003</v>
          </cell>
          <cell r="AP114">
            <v>373.197</v>
          </cell>
          <cell r="AQ114">
            <v>1301.8500000000001</v>
          </cell>
        </row>
        <row r="115">
          <cell r="A115" t="str">
            <v>M00316330</v>
          </cell>
          <cell r="B115" t="str">
            <v>SYNCHRO0.01WIRESOFTSTRAIGH</v>
          </cell>
          <cell r="C115" t="str">
            <v>USD</v>
          </cell>
          <cell r="D115">
            <v>174.1</v>
          </cell>
          <cell r="G115">
            <v>174.1</v>
          </cell>
          <cell r="I115">
            <v>174.1</v>
          </cell>
          <cell r="J115">
            <v>661.57999999999993</v>
          </cell>
          <cell r="K115">
            <v>191.51000000000002</v>
          </cell>
          <cell r="L115">
            <v>226.33</v>
          </cell>
          <cell r="M115">
            <v>304.67500000000001</v>
          </cell>
          <cell r="N115">
            <v>186.28700000000001</v>
          </cell>
          <cell r="O115">
            <v>181.06399999999999</v>
          </cell>
          <cell r="P115">
            <v>87050</v>
          </cell>
          <cell r="Q115">
            <v>1189.1030000000001</v>
          </cell>
          <cell r="R115">
            <v>342977</v>
          </cell>
          <cell r="S115">
            <v>2985.8149999999996</v>
          </cell>
          <cell r="T115">
            <v>887.90999999999985</v>
          </cell>
          <cell r="U115">
            <v>121.86999999999999</v>
          </cell>
          <cell r="V115">
            <v>104.46</v>
          </cell>
          <cell r="W115">
            <v>1357.98</v>
          </cell>
          <cell r="X115">
            <v>31338</v>
          </cell>
          <cell r="Y115">
            <v>661.57999999999993</v>
          </cell>
          <cell r="Z115">
            <v>8356.7999999999993</v>
          </cell>
          <cell r="AA115">
            <v>15669</v>
          </cell>
          <cell r="AB115">
            <v>208920</v>
          </cell>
          <cell r="AC115">
            <v>262455.75</v>
          </cell>
          <cell r="AD115">
            <v>2263.2999999999997</v>
          </cell>
          <cell r="AE115">
            <v>618.05499999999995</v>
          </cell>
          <cell r="AF115">
            <v>974.95999999999992</v>
          </cell>
          <cell r="AG115">
            <v>243.73999999999998</v>
          </cell>
          <cell r="AH115">
            <v>8182.7</v>
          </cell>
          <cell r="AI115">
            <v>487.47999999999996</v>
          </cell>
          <cell r="AJ115">
            <v>1218.7</v>
          </cell>
          <cell r="AK115">
            <v>243.73999999999998</v>
          </cell>
          <cell r="AL115">
            <v>5919.4</v>
          </cell>
          <cell r="AM115">
            <v>261.14999999999998</v>
          </cell>
          <cell r="AN115">
            <v>5571.2</v>
          </cell>
          <cell r="AO115">
            <v>3569.0499999999997</v>
          </cell>
          <cell r="AP115">
            <v>374.315</v>
          </cell>
          <cell r="AQ115">
            <v>1305.75</v>
          </cell>
        </row>
        <row r="116">
          <cell r="A116" t="str">
            <v>M00316510</v>
          </cell>
          <cell r="B116" t="str">
            <v>SYNCHRO0.01WIRESUPPORTSTRA</v>
          </cell>
          <cell r="C116" t="str">
            <v>USD</v>
          </cell>
          <cell r="D116">
            <v>190.03</v>
          </cell>
          <cell r="G116">
            <v>190.03</v>
          </cell>
          <cell r="I116">
            <v>190.03</v>
          </cell>
          <cell r="J116">
            <v>722.11399999999992</v>
          </cell>
          <cell r="K116">
            <v>209.03300000000002</v>
          </cell>
          <cell r="L116">
            <v>247.03900000000002</v>
          </cell>
          <cell r="M116">
            <v>332.55250000000001</v>
          </cell>
          <cell r="N116">
            <v>203.33210000000003</v>
          </cell>
          <cell r="O116">
            <v>197.63120000000001</v>
          </cell>
          <cell r="P116">
            <v>95015</v>
          </cell>
          <cell r="Q116">
            <v>1297.9049</v>
          </cell>
          <cell r="R116">
            <v>374359.1</v>
          </cell>
          <cell r="S116">
            <v>3259.0144999999998</v>
          </cell>
          <cell r="T116">
            <v>969.15299999999991</v>
          </cell>
          <cell r="U116">
            <v>133.02099999999999</v>
          </cell>
          <cell r="V116">
            <v>114.018</v>
          </cell>
          <cell r="W116">
            <v>1482.2339999999999</v>
          </cell>
          <cell r="X116">
            <v>34205.4</v>
          </cell>
          <cell r="Y116">
            <v>722.11399999999992</v>
          </cell>
          <cell r="Z116">
            <v>9121.44</v>
          </cell>
          <cell r="AA116">
            <v>17102.7</v>
          </cell>
          <cell r="AB116">
            <v>228036</v>
          </cell>
          <cell r="AC116">
            <v>286470.22499999998</v>
          </cell>
          <cell r="AD116">
            <v>2470.39</v>
          </cell>
          <cell r="AE116">
            <v>674.60649999999998</v>
          </cell>
          <cell r="AF116">
            <v>1064.1679999999999</v>
          </cell>
          <cell r="AG116">
            <v>266.04199999999997</v>
          </cell>
          <cell r="AH116">
            <v>8931.41</v>
          </cell>
          <cell r="AI116">
            <v>532.08399999999995</v>
          </cell>
          <cell r="AJ116">
            <v>1330.21</v>
          </cell>
          <cell r="AK116">
            <v>266.04199999999997</v>
          </cell>
          <cell r="AL116">
            <v>6461.02</v>
          </cell>
          <cell r="AM116">
            <v>285.04500000000002</v>
          </cell>
          <cell r="AN116">
            <v>6080.96</v>
          </cell>
          <cell r="AO116">
            <v>3895.6150000000002</v>
          </cell>
          <cell r="AP116">
            <v>408.56450000000001</v>
          </cell>
          <cell r="AQ116">
            <v>1425.2249999999999</v>
          </cell>
        </row>
        <row r="117">
          <cell r="A117" t="str">
            <v>M00316530</v>
          </cell>
          <cell r="B117" t="str">
            <v>SYNCHRO0.01WIRESUPPORTSTRA</v>
          </cell>
          <cell r="C117" t="str">
            <v>USD</v>
          </cell>
          <cell r="D117">
            <v>230.96</v>
          </cell>
          <cell r="G117">
            <v>230.96</v>
          </cell>
          <cell r="I117">
            <v>230.96</v>
          </cell>
          <cell r="J117">
            <v>877.64800000000002</v>
          </cell>
          <cell r="K117">
            <v>254.05600000000004</v>
          </cell>
          <cell r="L117">
            <v>300.24800000000005</v>
          </cell>
          <cell r="M117">
            <v>404.18</v>
          </cell>
          <cell r="N117">
            <v>247.12720000000002</v>
          </cell>
          <cell r="O117">
            <v>240.19840000000002</v>
          </cell>
          <cell r="P117">
            <v>115480</v>
          </cell>
          <cell r="Q117">
            <v>1577.4568000000002</v>
          </cell>
          <cell r="R117">
            <v>454991.2</v>
          </cell>
          <cell r="S117">
            <v>3960.9639999999999</v>
          </cell>
          <cell r="T117">
            <v>1177.896</v>
          </cell>
          <cell r="U117">
            <v>161.672</v>
          </cell>
          <cell r="V117">
            <v>138.57599999999999</v>
          </cell>
          <cell r="W117">
            <v>1801.4880000000001</v>
          </cell>
          <cell r="X117">
            <v>41572.800000000003</v>
          </cell>
          <cell r="Y117">
            <v>877.64800000000002</v>
          </cell>
          <cell r="Z117">
            <v>11086.08</v>
          </cell>
          <cell r="AA117">
            <v>20786.400000000001</v>
          </cell>
          <cell r="AB117">
            <v>277152</v>
          </cell>
          <cell r="AC117">
            <v>348172.2</v>
          </cell>
          <cell r="AD117">
            <v>3002.48</v>
          </cell>
          <cell r="AE117">
            <v>819.90800000000002</v>
          </cell>
          <cell r="AF117">
            <v>1293.376</v>
          </cell>
          <cell r="AG117">
            <v>323.34399999999999</v>
          </cell>
          <cell r="AH117">
            <v>10855.12</v>
          </cell>
          <cell r="AI117">
            <v>646.68799999999999</v>
          </cell>
          <cell r="AJ117">
            <v>1616.72</v>
          </cell>
          <cell r="AK117">
            <v>323.34399999999999</v>
          </cell>
          <cell r="AL117">
            <v>7852.64</v>
          </cell>
          <cell r="AM117">
            <v>346.44</v>
          </cell>
          <cell r="AN117">
            <v>7390.72</v>
          </cell>
          <cell r="AO117">
            <v>4734.68</v>
          </cell>
          <cell r="AP117">
            <v>496.56400000000002</v>
          </cell>
          <cell r="AQ117">
            <v>1732.2</v>
          </cell>
        </row>
        <row r="118">
          <cell r="A118" t="str">
            <v>M0031681810</v>
          </cell>
          <cell r="B118" t="str">
            <v>EXCELSIORSL-10150cm1TIP</v>
          </cell>
          <cell r="C118" t="str">
            <v>EUR</v>
          </cell>
          <cell r="D118">
            <v>128.37</v>
          </cell>
          <cell r="G118">
            <v>128.37</v>
          </cell>
          <cell r="I118">
            <v>183.3857142857143</v>
          </cell>
          <cell r="J118">
            <v>696.86571428571426</v>
          </cell>
          <cell r="K118">
            <v>201.72428571428574</v>
          </cell>
          <cell r="L118">
            <v>238.4014285714286</v>
          </cell>
          <cell r="M118">
            <v>320.92500000000001</v>
          </cell>
          <cell r="N118">
            <v>196.22271428571432</v>
          </cell>
          <cell r="O118">
            <v>190.72114285714287</v>
          </cell>
          <cell r="P118">
            <v>91692.857142857145</v>
          </cell>
          <cell r="Q118">
            <v>1252.5244285714286</v>
          </cell>
          <cell r="R118">
            <v>361269.85714285716</v>
          </cell>
          <cell r="S118">
            <v>3145.0650000000001</v>
          </cell>
          <cell r="T118">
            <v>935.26714285714286</v>
          </cell>
          <cell r="U118">
            <v>128.37</v>
          </cell>
          <cell r="V118">
            <v>110.03142857142858</v>
          </cell>
          <cell r="W118">
            <v>1430.4085714285716</v>
          </cell>
          <cell r="X118">
            <v>33009.428571428572</v>
          </cell>
          <cell r="Y118">
            <v>696.86571428571426</v>
          </cell>
          <cell r="Z118">
            <v>8802.5142857142855</v>
          </cell>
          <cell r="AA118">
            <v>16504.714285714286</v>
          </cell>
          <cell r="AB118">
            <v>220062.85714285716</v>
          </cell>
          <cell r="AC118">
            <v>276453.96428571432</v>
          </cell>
          <cell r="AD118">
            <v>2384.014285714286</v>
          </cell>
          <cell r="AE118">
            <v>651.01928571428573</v>
          </cell>
          <cell r="AF118">
            <v>1026.96</v>
          </cell>
          <cell r="AG118">
            <v>256.74</v>
          </cell>
          <cell r="AH118">
            <v>8619.1285714285714</v>
          </cell>
          <cell r="AI118">
            <v>513.48</v>
          </cell>
          <cell r="AJ118">
            <v>1283.7</v>
          </cell>
          <cell r="AK118">
            <v>256.74</v>
          </cell>
          <cell r="AL118">
            <v>6235.1142857142859</v>
          </cell>
          <cell r="AM118">
            <v>275.07857142857142</v>
          </cell>
          <cell r="AN118">
            <v>5868.3428571428576</v>
          </cell>
          <cell r="AO118">
            <v>3759.4071428571433</v>
          </cell>
          <cell r="AP118">
            <v>394.27928571428572</v>
          </cell>
          <cell r="AQ118">
            <v>1375.3928571428573</v>
          </cell>
        </row>
        <row r="119">
          <cell r="A119" t="str">
            <v>M0031681890</v>
          </cell>
          <cell r="B119" t="str">
            <v>EXCELSIORSL-10150cm2TIP</v>
          </cell>
          <cell r="C119" t="str">
            <v>EUR</v>
          </cell>
          <cell r="D119">
            <v>125.02</v>
          </cell>
          <cell r="G119">
            <v>125.02</v>
          </cell>
          <cell r="I119">
            <v>178.6</v>
          </cell>
          <cell r="J119">
            <v>678.68</v>
          </cell>
          <cell r="K119">
            <v>196.46</v>
          </cell>
          <cell r="L119">
            <v>232.18</v>
          </cell>
          <cell r="M119">
            <v>312.55</v>
          </cell>
          <cell r="N119">
            <v>191.102</v>
          </cell>
          <cell r="O119">
            <v>185.744</v>
          </cell>
          <cell r="P119">
            <v>89300</v>
          </cell>
          <cell r="Q119">
            <v>1219.838</v>
          </cell>
          <cell r="R119">
            <v>351842</v>
          </cell>
          <cell r="S119">
            <v>3062.99</v>
          </cell>
          <cell r="T119">
            <v>910.8599999999999</v>
          </cell>
          <cell r="U119">
            <v>125.01999999999998</v>
          </cell>
          <cell r="V119">
            <v>107.16</v>
          </cell>
          <cell r="W119">
            <v>1393.08</v>
          </cell>
          <cell r="X119">
            <v>32148</v>
          </cell>
          <cell r="Y119">
            <v>678.68</v>
          </cell>
          <cell r="Z119">
            <v>8572.7999999999993</v>
          </cell>
          <cell r="AA119">
            <v>16074</v>
          </cell>
          <cell r="AB119">
            <v>214320</v>
          </cell>
          <cell r="AC119">
            <v>269239.5</v>
          </cell>
          <cell r="AD119">
            <v>2321.7999999999997</v>
          </cell>
          <cell r="AE119">
            <v>634.03</v>
          </cell>
          <cell r="AF119">
            <v>1000.1599999999999</v>
          </cell>
          <cell r="AG119">
            <v>250.03999999999996</v>
          </cell>
          <cell r="AH119">
            <v>8394.1999999999989</v>
          </cell>
          <cell r="AI119">
            <v>500.07999999999993</v>
          </cell>
          <cell r="AJ119">
            <v>1250.2</v>
          </cell>
          <cell r="AK119">
            <v>250.03999999999996</v>
          </cell>
          <cell r="AL119">
            <v>6072.4</v>
          </cell>
          <cell r="AM119">
            <v>267.89999999999998</v>
          </cell>
          <cell r="AN119">
            <v>5715.2</v>
          </cell>
          <cell r="AO119">
            <v>3661.2999999999997</v>
          </cell>
          <cell r="AP119">
            <v>383.98999999999995</v>
          </cell>
          <cell r="AQ119">
            <v>1339.5</v>
          </cell>
        </row>
        <row r="120">
          <cell r="A120" t="str">
            <v>M0031681900</v>
          </cell>
          <cell r="B120" t="str">
            <v>ExcelsiorSL-10Pre-Shaped45</v>
          </cell>
          <cell r="C120" t="str">
            <v>EUR</v>
          </cell>
          <cell r="D120">
            <v>147.33000000000001</v>
          </cell>
          <cell r="G120">
            <v>147.33000000000001</v>
          </cell>
          <cell r="I120">
            <v>210.47142857142859</v>
          </cell>
          <cell r="J120">
            <v>799.79142857142858</v>
          </cell>
          <cell r="K120">
            <v>231.51857142857148</v>
          </cell>
          <cell r="L120">
            <v>273.61285714285719</v>
          </cell>
          <cell r="M120">
            <v>368.32500000000005</v>
          </cell>
          <cell r="N120">
            <v>225.20442857142859</v>
          </cell>
          <cell r="O120">
            <v>218.89028571428574</v>
          </cell>
          <cell r="P120">
            <v>105235.71428571429</v>
          </cell>
          <cell r="Q120">
            <v>1437.5198571428573</v>
          </cell>
          <cell r="R120">
            <v>414628.71428571432</v>
          </cell>
          <cell r="S120">
            <v>3609.585</v>
          </cell>
          <cell r="T120">
            <v>1073.4042857142858</v>
          </cell>
          <cell r="U120">
            <v>147.33000000000001</v>
          </cell>
          <cell r="V120">
            <v>126.28285714285715</v>
          </cell>
          <cell r="W120">
            <v>1641.6771428571431</v>
          </cell>
          <cell r="X120">
            <v>37884.857142857145</v>
          </cell>
          <cell r="Y120">
            <v>799.79142857142858</v>
          </cell>
          <cell r="Z120">
            <v>10102.628571428573</v>
          </cell>
          <cell r="AA120">
            <v>18942.428571428572</v>
          </cell>
          <cell r="AB120">
            <v>252565.71428571432</v>
          </cell>
          <cell r="AC120">
            <v>317285.67857142858</v>
          </cell>
          <cell r="AD120">
            <v>2736.1285714285718</v>
          </cell>
          <cell r="AE120">
            <v>747.17357142857145</v>
          </cell>
          <cell r="AF120">
            <v>1178.6400000000001</v>
          </cell>
          <cell r="AG120">
            <v>294.66000000000003</v>
          </cell>
          <cell r="AH120">
            <v>9892.1571428571442</v>
          </cell>
          <cell r="AI120">
            <v>589.32000000000005</v>
          </cell>
          <cell r="AJ120">
            <v>1473.3000000000002</v>
          </cell>
          <cell r="AK120">
            <v>294.66000000000003</v>
          </cell>
          <cell r="AL120">
            <v>7156.0285714285719</v>
          </cell>
          <cell r="AM120">
            <v>315.70714285714291</v>
          </cell>
          <cell r="AN120">
            <v>6735.0857142857149</v>
          </cell>
          <cell r="AO120">
            <v>4314.6642857142861</v>
          </cell>
          <cell r="AP120">
            <v>452.51357142857142</v>
          </cell>
          <cell r="AQ120">
            <v>1578.5357142857144</v>
          </cell>
        </row>
        <row r="121">
          <cell r="A121" t="str">
            <v>M0031681910</v>
          </cell>
          <cell r="B121" t="str">
            <v>ExcelsiorSL-10Pre-Shaped90</v>
          </cell>
          <cell r="C121" t="str">
            <v>EUR</v>
          </cell>
          <cell r="D121">
            <v>147.33000000000001</v>
          </cell>
          <cell r="G121">
            <v>147.33000000000001</v>
          </cell>
          <cell r="I121">
            <v>210.47142857142859</v>
          </cell>
          <cell r="J121">
            <v>799.79142857142858</v>
          </cell>
          <cell r="K121">
            <v>231.51857142857148</v>
          </cell>
          <cell r="L121">
            <v>273.61285714285719</v>
          </cell>
          <cell r="M121">
            <v>368.32500000000005</v>
          </cell>
          <cell r="N121">
            <v>225.20442857142859</v>
          </cell>
          <cell r="O121">
            <v>218.89028571428574</v>
          </cell>
          <cell r="P121">
            <v>105235.71428571429</v>
          </cell>
          <cell r="Q121">
            <v>1437.5198571428573</v>
          </cell>
          <cell r="R121">
            <v>414628.71428571432</v>
          </cell>
          <cell r="S121">
            <v>3609.585</v>
          </cell>
          <cell r="T121">
            <v>1073.4042857142858</v>
          </cell>
          <cell r="U121">
            <v>147.33000000000001</v>
          </cell>
          <cell r="V121">
            <v>126.28285714285715</v>
          </cell>
          <cell r="W121">
            <v>1641.6771428571431</v>
          </cell>
          <cell r="X121">
            <v>37884.857142857145</v>
          </cell>
          <cell r="Y121">
            <v>799.79142857142858</v>
          </cell>
          <cell r="Z121">
            <v>10102.628571428573</v>
          </cell>
          <cell r="AA121">
            <v>18942.428571428572</v>
          </cell>
          <cell r="AB121">
            <v>252565.71428571432</v>
          </cell>
          <cell r="AC121">
            <v>317285.67857142858</v>
          </cell>
          <cell r="AD121">
            <v>2736.1285714285718</v>
          </cell>
          <cell r="AE121">
            <v>747.17357142857145</v>
          </cell>
          <cell r="AF121">
            <v>1178.6400000000001</v>
          </cell>
          <cell r="AG121">
            <v>294.66000000000003</v>
          </cell>
          <cell r="AH121">
            <v>9892.1571428571442</v>
          </cell>
          <cell r="AI121">
            <v>589.32000000000005</v>
          </cell>
          <cell r="AJ121">
            <v>1473.3000000000002</v>
          </cell>
          <cell r="AK121">
            <v>294.66000000000003</v>
          </cell>
          <cell r="AL121">
            <v>7156.0285714285719</v>
          </cell>
          <cell r="AM121">
            <v>315.70714285714291</v>
          </cell>
          <cell r="AN121">
            <v>6735.0857142857149</v>
          </cell>
          <cell r="AO121">
            <v>4314.6642857142861</v>
          </cell>
          <cell r="AP121">
            <v>452.51357142857142</v>
          </cell>
          <cell r="AQ121">
            <v>1578.5357142857144</v>
          </cell>
        </row>
        <row r="122">
          <cell r="A122" t="str">
            <v>M0031681920</v>
          </cell>
          <cell r="B122" t="str">
            <v>ExcelsiorSL-10Pre-ShapedJ1</v>
          </cell>
          <cell r="C122" t="str">
            <v>EUR</v>
          </cell>
          <cell r="D122">
            <v>147.24</v>
          </cell>
          <cell r="G122">
            <v>147.24</v>
          </cell>
          <cell r="I122">
            <v>210.34285714285716</v>
          </cell>
          <cell r="J122">
            <v>799.30285714285719</v>
          </cell>
          <cell r="K122">
            <v>231.3771428571429</v>
          </cell>
          <cell r="L122">
            <v>273.4457142857143</v>
          </cell>
          <cell r="M122">
            <v>368.1</v>
          </cell>
          <cell r="N122">
            <v>225.06685714285717</v>
          </cell>
          <cell r="O122">
            <v>218.75657142857145</v>
          </cell>
          <cell r="P122">
            <v>105171.42857142858</v>
          </cell>
          <cell r="Q122">
            <v>1436.6417142857144</v>
          </cell>
          <cell r="R122">
            <v>414375.42857142858</v>
          </cell>
          <cell r="S122">
            <v>3607.38</v>
          </cell>
          <cell r="T122">
            <v>1072.7485714285715</v>
          </cell>
          <cell r="U122">
            <v>147.24</v>
          </cell>
          <cell r="V122">
            <v>126.20571428571429</v>
          </cell>
          <cell r="W122">
            <v>1640.6742857142858</v>
          </cell>
          <cell r="X122">
            <v>37861.71428571429</v>
          </cell>
          <cell r="Y122">
            <v>799.30285714285719</v>
          </cell>
          <cell r="Z122">
            <v>10096.457142857143</v>
          </cell>
          <cell r="AA122">
            <v>18930.857142857145</v>
          </cell>
          <cell r="AB122">
            <v>252411.42857142858</v>
          </cell>
          <cell r="AC122">
            <v>317091.85714285716</v>
          </cell>
          <cell r="AD122">
            <v>2734.457142857143</v>
          </cell>
          <cell r="AE122">
            <v>746.7171428571429</v>
          </cell>
          <cell r="AF122">
            <v>1177.92</v>
          </cell>
          <cell r="AG122">
            <v>294.48</v>
          </cell>
          <cell r="AH122">
            <v>9886.1142857142859</v>
          </cell>
          <cell r="AI122">
            <v>588.96</v>
          </cell>
          <cell r="AJ122">
            <v>1472.4</v>
          </cell>
          <cell r="AK122">
            <v>294.48</v>
          </cell>
          <cell r="AL122">
            <v>7151.6571428571433</v>
          </cell>
          <cell r="AM122">
            <v>315.51428571428573</v>
          </cell>
          <cell r="AN122">
            <v>6730.971428571429</v>
          </cell>
          <cell r="AO122">
            <v>4312.0285714285719</v>
          </cell>
          <cell r="AP122">
            <v>452.23714285714289</v>
          </cell>
          <cell r="AQ122">
            <v>1577.5714285714287</v>
          </cell>
        </row>
        <row r="123">
          <cell r="A123" t="str">
            <v>M0031681930</v>
          </cell>
          <cell r="B123" t="str">
            <v>ExcelsiorSL-10Pre-ShapedC1</v>
          </cell>
          <cell r="C123" t="str">
            <v>EUR</v>
          </cell>
          <cell r="D123">
            <v>150.6</v>
          </cell>
          <cell r="G123">
            <v>150.6</v>
          </cell>
          <cell r="I123">
            <v>215.14285714285714</v>
          </cell>
          <cell r="J123">
            <v>817.54285714285709</v>
          </cell>
          <cell r="K123">
            <v>236.65714285714287</v>
          </cell>
          <cell r="L123">
            <v>279.68571428571431</v>
          </cell>
          <cell r="M123">
            <v>376.5</v>
          </cell>
          <cell r="N123">
            <v>230.20285714285714</v>
          </cell>
          <cell r="O123">
            <v>223.74857142857144</v>
          </cell>
          <cell r="P123">
            <v>107571.42857142857</v>
          </cell>
          <cell r="Q123">
            <v>1469.4257142857143</v>
          </cell>
          <cell r="R123">
            <v>423831.42857142858</v>
          </cell>
          <cell r="S123">
            <v>3689.7</v>
          </cell>
          <cell r="T123">
            <v>1097.2285714285713</v>
          </cell>
          <cell r="U123">
            <v>150.6</v>
          </cell>
          <cell r="V123">
            <v>129.08571428571429</v>
          </cell>
          <cell r="W123">
            <v>1678.1142857142856</v>
          </cell>
          <cell r="X123">
            <v>38725.714285714283</v>
          </cell>
          <cell r="Y123">
            <v>817.54285714285709</v>
          </cell>
          <cell r="Z123">
            <v>10326.857142857143</v>
          </cell>
          <cell r="AA123">
            <v>19362.857142857141</v>
          </cell>
          <cell r="AB123">
            <v>258171.42857142858</v>
          </cell>
          <cell r="AC123">
            <v>324327.85714285716</v>
          </cell>
          <cell r="AD123">
            <v>2796.8571428571427</v>
          </cell>
          <cell r="AE123">
            <v>763.75714285714275</v>
          </cell>
          <cell r="AF123">
            <v>1204.8</v>
          </cell>
          <cell r="AG123">
            <v>301.2</v>
          </cell>
          <cell r="AH123">
            <v>10111.714285714286</v>
          </cell>
          <cell r="AI123">
            <v>602.4</v>
          </cell>
          <cell r="AJ123">
            <v>1506</v>
          </cell>
          <cell r="AK123">
            <v>301.2</v>
          </cell>
          <cell r="AL123">
            <v>7314.8571428571431</v>
          </cell>
          <cell r="AM123">
            <v>322.71428571428572</v>
          </cell>
          <cell r="AN123">
            <v>6884.5714285714284</v>
          </cell>
          <cell r="AO123">
            <v>4410.4285714285716</v>
          </cell>
          <cell r="AP123">
            <v>462.55714285714282</v>
          </cell>
          <cell r="AQ123">
            <v>1613.5714285714284</v>
          </cell>
        </row>
        <row r="124">
          <cell r="A124" t="str">
            <v>M0031681940</v>
          </cell>
          <cell r="B124" t="str">
            <v>ExcelsiorSL-10Pre-ShapedS1</v>
          </cell>
          <cell r="C124" t="str">
            <v>EUR</v>
          </cell>
          <cell r="D124">
            <v>150.6</v>
          </cell>
          <cell r="G124">
            <v>150.6</v>
          </cell>
          <cell r="I124">
            <v>215.14285714285714</v>
          </cell>
          <cell r="J124">
            <v>817.54285714285709</v>
          </cell>
          <cell r="K124">
            <v>236.65714285714287</v>
          </cell>
          <cell r="L124">
            <v>279.68571428571431</v>
          </cell>
          <cell r="M124">
            <v>376.5</v>
          </cell>
          <cell r="N124">
            <v>230.20285714285714</v>
          </cell>
          <cell r="O124">
            <v>223.74857142857144</v>
          </cell>
          <cell r="P124">
            <v>107571.42857142857</v>
          </cell>
          <cell r="Q124">
            <v>1469.4257142857143</v>
          </cell>
          <cell r="R124">
            <v>423831.42857142858</v>
          </cell>
          <cell r="S124">
            <v>3689.7</v>
          </cell>
          <cell r="T124">
            <v>1097.2285714285713</v>
          </cell>
          <cell r="U124">
            <v>150.6</v>
          </cell>
          <cell r="V124">
            <v>129.08571428571429</v>
          </cell>
          <cell r="W124">
            <v>1678.1142857142856</v>
          </cell>
          <cell r="X124">
            <v>38725.714285714283</v>
          </cell>
          <cell r="Y124">
            <v>817.54285714285709</v>
          </cell>
          <cell r="Z124">
            <v>10326.857142857143</v>
          </cell>
          <cell r="AA124">
            <v>19362.857142857141</v>
          </cell>
          <cell r="AB124">
            <v>258171.42857142858</v>
          </cell>
          <cell r="AC124">
            <v>324327.85714285716</v>
          </cell>
          <cell r="AD124">
            <v>2796.8571428571427</v>
          </cell>
          <cell r="AE124">
            <v>763.75714285714275</v>
          </cell>
          <cell r="AF124">
            <v>1204.8</v>
          </cell>
          <cell r="AG124">
            <v>301.2</v>
          </cell>
          <cell r="AH124">
            <v>10111.714285714286</v>
          </cell>
          <cell r="AI124">
            <v>602.4</v>
          </cell>
          <cell r="AJ124">
            <v>1506</v>
          </cell>
          <cell r="AK124">
            <v>301.2</v>
          </cell>
          <cell r="AL124">
            <v>7314.8571428571431</v>
          </cell>
          <cell r="AM124">
            <v>322.71428571428572</v>
          </cell>
          <cell r="AN124">
            <v>6884.5714285714284</v>
          </cell>
          <cell r="AO124">
            <v>4410.4285714285716</v>
          </cell>
          <cell r="AP124">
            <v>462.55714285714282</v>
          </cell>
          <cell r="AQ124">
            <v>1613.5714285714284</v>
          </cell>
        </row>
        <row r="125">
          <cell r="A125" t="str">
            <v>M0031682890</v>
          </cell>
          <cell r="B125" t="str">
            <v>EXCELSIORPETITE150cm2TIP</v>
          </cell>
          <cell r="C125" t="str">
            <v>USD</v>
          </cell>
          <cell r="D125">
            <v>167.6</v>
          </cell>
          <cell r="G125">
            <v>167.6</v>
          </cell>
          <cell r="I125">
            <v>167.6</v>
          </cell>
          <cell r="J125">
            <v>636.88</v>
          </cell>
          <cell r="K125">
            <v>184.36</v>
          </cell>
          <cell r="L125">
            <v>217.88</v>
          </cell>
          <cell r="M125">
            <v>293.3</v>
          </cell>
          <cell r="N125">
            <v>179.33199999999999</v>
          </cell>
          <cell r="O125">
            <v>174.304</v>
          </cell>
          <cell r="P125">
            <v>83800</v>
          </cell>
          <cell r="Q125">
            <v>1144.7080000000001</v>
          </cell>
          <cell r="R125">
            <v>330172</v>
          </cell>
          <cell r="S125">
            <v>2874.3399999999997</v>
          </cell>
          <cell r="T125">
            <v>854.75999999999988</v>
          </cell>
          <cell r="U125">
            <v>117.32</v>
          </cell>
          <cell r="V125">
            <v>100.55999999999999</v>
          </cell>
          <cell r="W125">
            <v>1307.28</v>
          </cell>
          <cell r="X125">
            <v>30168</v>
          </cell>
          <cell r="Y125">
            <v>636.88</v>
          </cell>
          <cell r="Z125">
            <v>8044.7999999999993</v>
          </cell>
          <cell r="AA125">
            <v>15084</v>
          </cell>
          <cell r="AB125">
            <v>201120</v>
          </cell>
          <cell r="AC125">
            <v>252657</v>
          </cell>
          <cell r="AD125">
            <v>2178.7999999999997</v>
          </cell>
          <cell r="AE125">
            <v>594.9799999999999</v>
          </cell>
          <cell r="AF125">
            <v>938.56</v>
          </cell>
          <cell r="AG125">
            <v>234.64</v>
          </cell>
          <cell r="AH125">
            <v>7877.2</v>
          </cell>
          <cell r="AI125">
            <v>469.28</v>
          </cell>
          <cell r="AJ125">
            <v>1173.2</v>
          </cell>
          <cell r="AK125">
            <v>234.64</v>
          </cell>
          <cell r="AL125">
            <v>5698.4</v>
          </cell>
          <cell r="AM125">
            <v>251.39999999999998</v>
          </cell>
          <cell r="AN125">
            <v>5363.2</v>
          </cell>
          <cell r="AO125">
            <v>3435.7999999999997</v>
          </cell>
          <cell r="AP125">
            <v>360.34</v>
          </cell>
          <cell r="AQ125">
            <v>1257</v>
          </cell>
        </row>
        <row r="126">
          <cell r="A126" t="str">
            <v>M0031683810</v>
          </cell>
          <cell r="B126" t="str">
            <v>EXCELSIORSL-10130cm1TIP</v>
          </cell>
          <cell r="C126" t="str">
            <v>USD</v>
          </cell>
          <cell r="D126">
            <v>162.91</v>
          </cell>
          <cell r="G126">
            <v>162.91</v>
          </cell>
          <cell r="I126">
            <v>162.91</v>
          </cell>
          <cell r="J126">
            <v>619.05799999999999</v>
          </cell>
          <cell r="K126">
            <v>179.20100000000002</v>
          </cell>
          <cell r="L126">
            <v>211.78300000000002</v>
          </cell>
          <cell r="M126">
            <v>285.09249999999997</v>
          </cell>
          <cell r="N126">
            <v>174.31370000000001</v>
          </cell>
          <cell r="O126">
            <v>169.4264</v>
          </cell>
          <cell r="P126">
            <v>81455</v>
          </cell>
          <cell r="Q126">
            <v>1112.6752999999999</v>
          </cell>
          <cell r="R126">
            <v>320932.7</v>
          </cell>
          <cell r="S126">
            <v>2793.9064999999996</v>
          </cell>
          <cell r="T126">
            <v>830.84099999999989</v>
          </cell>
          <cell r="U126">
            <v>114.03699999999999</v>
          </cell>
          <cell r="V126">
            <v>97.745999999999995</v>
          </cell>
          <cell r="W126">
            <v>1270.6979999999999</v>
          </cell>
          <cell r="X126">
            <v>29323.8</v>
          </cell>
          <cell r="Y126">
            <v>619.05799999999999</v>
          </cell>
          <cell r="Z126">
            <v>7819.68</v>
          </cell>
          <cell r="AA126">
            <v>14661.9</v>
          </cell>
          <cell r="AB126">
            <v>195492</v>
          </cell>
          <cell r="AC126">
            <v>245586.82499999998</v>
          </cell>
          <cell r="AD126">
            <v>2117.83</v>
          </cell>
          <cell r="AE126">
            <v>578.33049999999992</v>
          </cell>
          <cell r="AF126">
            <v>912.29599999999994</v>
          </cell>
          <cell r="AG126">
            <v>228.07399999999998</v>
          </cell>
          <cell r="AH126">
            <v>7656.7699999999995</v>
          </cell>
          <cell r="AI126">
            <v>456.14799999999997</v>
          </cell>
          <cell r="AJ126">
            <v>1140.3699999999999</v>
          </cell>
          <cell r="AK126">
            <v>228.07399999999998</v>
          </cell>
          <cell r="AL126">
            <v>5538.94</v>
          </cell>
          <cell r="AM126">
            <v>244.36500000000001</v>
          </cell>
          <cell r="AN126">
            <v>5213.12</v>
          </cell>
          <cell r="AO126">
            <v>3339.6549999999997</v>
          </cell>
          <cell r="AP126">
            <v>350.25649999999996</v>
          </cell>
          <cell r="AQ126">
            <v>1221.825</v>
          </cell>
        </row>
        <row r="127">
          <cell r="A127" t="str">
            <v>M0031685810</v>
          </cell>
          <cell r="B127" t="str">
            <v>EXCELSIORSL-10105cm1TIP</v>
          </cell>
          <cell r="C127" t="str">
            <v>USD</v>
          </cell>
          <cell r="D127">
            <v>162.80000000000001</v>
          </cell>
          <cell r="G127">
            <v>162.80000000000001</v>
          </cell>
          <cell r="I127">
            <v>162.80000000000001</v>
          </cell>
          <cell r="J127">
            <v>618.64</v>
          </cell>
          <cell r="K127">
            <v>179.08000000000004</v>
          </cell>
          <cell r="L127">
            <v>211.64000000000001</v>
          </cell>
          <cell r="M127">
            <v>284.90000000000003</v>
          </cell>
          <cell r="N127">
            <v>174.19600000000003</v>
          </cell>
          <cell r="O127">
            <v>169.31200000000001</v>
          </cell>
          <cell r="P127">
            <v>81400</v>
          </cell>
          <cell r="Q127">
            <v>1111.924</v>
          </cell>
          <cell r="R127">
            <v>320716</v>
          </cell>
          <cell r="S127">
            <v>2792.02</v>
          </cell>
          <cell r="T127">
            <v>830.28</v>
          </cell>
          <cell r="U127">
            <v>113.96</v>
          </cell>
          <cell r="V127">
            <v>97.68</v>
          </cell>
          <cell r="W127">
            <v>1269.8400000000001</v>
          </cell>
          <cell r="X127">
            <v>29304.000000000004</v>
          </cell>
          <cell r="Y127">
            <v>618.64</v>
          </cell>
          <cell r="Z127">
            <v>7814.4000000000005</v>
          </cell>
          <cell r="AA127">
            <v>14652.000000000002</v>
          </cell>
          <cell r="AB127">
            <v>195360</v>
          </cell>
          <cell r="AC127">
            <v>245421.00000000003</v>
          </cell>
          <cell r="AD127">
            <v>2116.4</v>
          </cell>
          <cell r="AE127">
            <v>577.94000000000005</v>
          </cell>
          <cell r="AF127">
            <v>911.68</v>
          </cell>
          <cell r="AG127">
            <v>227.92</v>
          </cell>
          <cell r="AH127">
            <v>7651.6</v>
          </cell>
          <cell r="AI127">
            <v>455.84</v>
          </cell>
          <cell r="AJ127">
            <v>1139.6000000000001</v>
          </cell>
          <cell r="AK127">
            <v>227.92</v>
          </cell>
          <cell r="AL127">
            <v>5535.2000000000007</v>
          </cell>
          <cell r="AM127">
            <v>244.20000000000002</v>
          </cell>
          <cell r="AN127">
            <v>5209.6000000000004</v>
          </cell>
          <cell r="AO127">
            <v>3337.4</v>
          </cell>
          <cell r="AP127">
            <v>350.02</v>
          </cell>
          <cell r="AQ127">
            <v>1221</v>
          </cell>
        </row>
        <row r="128">
          <cell r="A128" t="str">
            <v>M0031711190</v>
          </cell>
          <cell r="B128" t="str">
            <v>TURBOTRACKER18150/182TM</v>
          </cell>
          <cell r="C128" t="str">
            <v>EUR</v>
          </cell>
          <cell r="D128">
            <v>147.66</v>
          </cell>
          <cell r="G128">
            <v>147.66</v>
          </cell>
          <cell r="I128">
            <v>210.94285714285715</v>
          </cell>
          <cell r="J128">
            <v>801.58285714285716</v>
          </cell>
          <cell r="K128">
            <v>232.0371428571429</v>
          </cell>
          <cell r="L128">
            <v>274.22571428571433</v>
          </cell>
          <cell r="M128">
            <v>369.15000000000003</v>
          </cell>
          <cell r="N128">
            <v>225.70885714285717</v>
          </cell>
          <cell r="O128">
            <v>219.38057142857144</v>
          </cell>
          <cell r="P128">
            <v>105471.42857142858</v>
          </cell>
          <cell r="Q128">
            <v>1440.7397142857144</v>
          </cell>
          <cell r="R128">
            <v>415557.42857142858</v>
          </cell>
          <cell r="S128">
            <v>3617.6699999999996</v>
          </cell>
          <cell r="T128">
            <v>1075.8085714285714</v>
          </cell>
          <cell r="U128">
            <v>147.66</v>
          </cell>
          <cell r="V128">
            <v>126.56571428571428</v>
          </cell>
          <cell r="W128">
            <v>1645.3542857142857</v>
          </cell>
          <cell r="X128">
            <v>37969.71428571429</v>
          </cell>
          <cell r="Y128">
            <v>801.58285714285716</v>
          </cell>
          <cell r="Z128">
            <v>10125.257142857143</v>
          </cell>
          <cell r="AA128">
            <v>18984.857142857145</v>
          </cell>
          <cell r="AB128">
            <v>253131.42857142858</v>
          </cell>
          <cell r="AC128">
            <v>317996.35714285716</v>
          </cell>
          <cell r="AD128">
            <v>2742.2571428571428</v>
          </cell>
          <cell r="AE128">
            <v>748.8471428571429</v>
          </cell>
          <cell r="AF128">
            <v>1181.28</v>
          </cell>
          <cell r="AG128">
            <v>295.32</v>
          </cell>
          <cell r="AH128">
            <v>9914.3142857142866</v>
          </cell>
          <cell r="AI128">
            <v>590.64</v>
          </cell>
          <cell r="AJ128">
            <v>1476.6000000000001</v>
          </cell>
          <cell r="AK128">
            <v>295.32</v>
          </cell>
          <cell r="AL128">
            <v>7172.0571428571429</v>
          </cell>
          <cell r="AM128">
            <v>316.41428571428571</v>
          </cell>
          <cell r="AN128">
            <v>6750.1714285714288</v>
          </cell>
          <cell r="AO128">
            <v>4324.3285714285712</v>
          </cell>
          <cell r="AP128">
            <v>453.52714285714285</v>
          </cell>
          <cell r="AQ128">
            <v>1582.0714285714287</v>
          </cell>
        </row>
        <row r="129">
          <cell r="A129" t="str">
            <v>M00317210</v>
          </cell>
          <cell r="B129" t="str">
            <v>PivotSteerableMicrocatheter,</v>
          </cell>
          <cell r="C129" t="str">
            <v>USD</v>
          </cell>
          <cell r="D129">
            <v>387.57</v>
          </cell>
          <cell r="G129">
            <v>387.57</v>
          </cell>
          <cell r="I129">
            <v>387.57</v>
          </cell>
          <cell r="J129">
            <v>1472.7659999999998</v>
          </cell>
          <cell r="K129">
            <v>426.32700000000006</v>
          </cell>
          <cell r="L129">
            <v>503.84100000000001</v>
          </cell>
          <cell r="M129">
            <v>678.24749999999995</v>
          </cell>
          <cell r="N129">
            <v>414.69990000000001</v>
          </cell>
          <cell r="O129">
            <v>403.07280000000003</v>
          </cell>
          <cell r="P129">
            <v>193785</v>
          </cell>
          <cell r="Q129">
            <v>2647.1030999999998</v>
          </cell>
          <cell r="R129">
            <v>763512.9</v>
          </cell>
          <cell r="S129">
            <v>6646.825499999999</v>
          </cell>
          <cell r="T129">
            <v>1976.6069999999997</v>
          </cell>
          <cell r="U129">
            <v>271.29899999999998</v>
          </cell>
          <cell r="V129">
            <v>232.54199999999997</v>
          </cell>
          <cell r="W129">
            <v>3023.0459999999998</v>
          </cell>
          <cell r="X129">
            <v>69762.600000000006</v>
          </cell>
          <cell r="Y129">
            <v>1472.7659999999998</v>
          </cell>
          <cell r="Z129">
            <v>18603.36</v>
          </cell>
          <cell r="AA129">
            <v>34881.300000000003</v>
          </cell>
          <cell r="AB129">
            <v>465084</v>
          </cell>
          <cell r="AC129">
            <v>584261.77500000002</v>
          </cell>
          <cell r="AD129">
            <v>5038.41</v>
          </cell>
          <cell r="AE129">
            <v>1375.8734999999999</v>
          </cell>
          <cell r="AF129">
            <v>2170.3919999999998</v>
          </cell>
          <cell r="AG129">
            <v>542.59799999999996</v>
          </cell>
          <cell r="AH129">
            <v>18215.79</v>
          </cell>
          <cell r="AI129">
            <v>1085.1959999999999</v>
          </cell>
          <cell r="AJ129">
            <v>2712.99</v>
          </cell>
          <cell r="AK129">
            <v>542.59799999999996</v>
          </cell>
          <cell r="AL129">
            <v>13177.38</v>
          </cell>
          <cell r="AM129">
            <v>581.35500000000002</v>
          </cell>
          <cell r="AN129">
            <v>12402.24</v>
          </cell>
          <cell r="AO129">
            <v>7945.1849999999995</v>
          </cell>
          <cell r="AP129">
            <v>833.27549999999997</v>
          </cell>
          <cell r="AQ129">
            <v>2906.7750000000001</v>
          </cell>
        </row>
        <row r="130">
          <cell r="A130" t="str">
            <v>M00317220</v>
          </cell>
          <cell r="B130" t="str">
            <v>PivotMCPre-Shaped45,2-Tip</v>
          </cell>
          <cell r="C130" t="str">
            <v>USD</v>
          </cell>
          <cell r="D130">
            <v>394.78</v>
          </cell>
          <cell r="G130">
            <v>394.78</v>
          </cell>
          <cell r="I130">
            <v>394.78</v>
          </cell>
          <cell r="J130">
            <v>1500.1639999999998</v>
          </cell>
          <cell r="K130">
            <v>434.25799999999998</v>
          </cell>
          <cell r="L130">
            <v>513.21399999999994</v>
          </cell>
          <cell r="M130">
            <v>690.86500000000001</v>
          </cell>
          <cell r="N130">
            <v>422.41460000000001</v>
          </cell>
          <cell r="O130">
            <v>410.57119999999998</v>
          </cell>
          <cell r="P130">
            <v>197390</v>
          </cell>
          <cell r="Q130">
            <v>2696.3473999999997</v>
          </cell>
          <cell r="R130">
            <v>777716.6</v>
          </cell>
          <cell r="S130">
            <v>6770.476999999999</v>
          </cell>
          <cell r="T130">
            <v>2013.3779999999997</v>
          </cell>
          <cell r="U130">
            <v>276.34599999999995</v>
          </cell>
          <cell r="V130">
            <v>236.86799999999997</v>
          </cell>
          <cell r="W130">
            <v>3079.2839999999997</v>
          </cell>
          <cell r="X130">
            <v>71060.399999999994</v>
          </cell>
          <cell r="Y130">
            <v>1500.1639999999998</v>
          </cell>
          <cell r="Z130">
            <v>18949.439999999999</v>
          </cell>
          <cell r="AA130">
            <v>35530.199999999997</v>
          </cell>
          <cell r="AB130">
            <v>473735.99999999994</v>
          </cell>
          <cell r="AC130">
            <v>595130.85</v>
          </cell>
          <cell r="AD130">
            <v>5132.1399999999994</v>
          </cell>
          <cell r="AE130">
            <v>1401.4689999999998</v>
          </cell>
          <cell r="AF130">
            <v>2210.7679999999996</v>
          </cell>
          <cell r="AG130">
            <v>552.69199999999989</v>
          </cell>
          <cell r="AH130">
            <v>18554.66</v>
          </cell>
          <cell r="AI130">
            <v>1105.3839999999998</v>
          </cell>
          <cell r="AJ130">
            <v>2763.46</v>
          </cell>
          <cell r="AK130">
            <v>552.69199999999989</v>
          </cell>
          <cell r="AL130">
            <v>13422.519999999999</v>
          </cell>
          <cell r="AM130">
            <v>592.16999999999996</v>
          </cell>
          <cell r="AN130">
            <v>12632.96</v>
          </cell>
          <cell r="AO130">
            <v>8092.99</v>
          </cell>
          <cell r="AP130">
            <v>848.77699999999993</v>
          </cell>
          <cell r="AQ130">
            <v>2960.85</v>
          </cell>
        </row>
        <row r="131">
          <cell r="A131" t="str">
            <v>M00317230</v>
          </cell>
          <cell r="B131" t="str">
            <v>PivotMCPre-Shaped90,2-Tip</v>
          </cell>
          <cell r="C131" t="str">
            <v>USD</v>
          </cell>
          <cell r="D131">
            <v>394.78</v>
          </cell>
          <cell r="G131">
            <v>394.78</v>
          </cell>
          <cell r="I131">
            <v>394.78</v>
          </cell>
          <cell r="J131">
            <v>1500.1639999999998</v>
          </cell>
          <cell r="K131">
            <v>434.25799999999998</v>
          </cell>
          <cell r="L131">
            <v>513.21399999999994</v>
          </cell>
          <cell r="M131">
            <v>690.86500000000001</v>
          </cell>
          <cell r="N131">
            <v>422.41460000000001</v>
          </cell>
          <cell r="O131">
            <v>410.57119999999998</v>
          </cell>
          <cell r="P131">
            <v>197390</v>
          </cell>
          <cell r="Q131">
            <v>2696.3473999999997</v>
          </cell>
          <cell r="R131">
            <v>777716.6</v>
          </cell>
          <cell r="S131">
            <v>6770.476999999999</v>
          </cell>
          <cell r="T131">
            <v>2013.3779999999997</v>
          </cell>
          <cell r="U131">
            <v>276.34599999999995</v>
          </cell>
          <cell r="V131">
            <v>236.86799999999997</v>
          </cell>
          <cell r="W131">
            <v>3079.2839999999997</v>
          </cell>
          <cell r="X131">
            <v>71060.399999999994</v>
          </cell>
          <cell r="Y131">
            <v>1500.1639999999998</v>
          </cell>
          <cell r="Z131">
            <v>18949.439999999999</v>
          </cell>
          <cell r="AA131">
            <v>35530.199999999997</v>
          </cell>
          <cell r="AB131">
            <v>473735.99999999994</v>
          </cell>
          <cell r="AC131">
            <v>595130.85</v>
          </cell>
          <cell r="AD131">
            <v>5132.1399999999994</v>
          </cell>
          <cell r="AE131">
            <v>1401.4689999999998</v>
          </cell>
          <cell r="AF131">
            <v>2210.7679999999996</v>
          </cell>
          <cell r="AG131">
            <v>552.69199999999989</v>
          </cell>
          <cell r="AH131">
            <v>18554.66</v>
          </cell>
          <cell r="AI131">
            <v>1105.3839999999998</v>
          </cell>
          <cell r="AJ131">
            <v>2763.46</v>
          </cell>
          <cell r="AK131">
            <v>552.69199999999989</v>
          </cell>
          <cell r="AL131">
            <v>13422.519999999999</v>
          </cell>
          <cell r="AM131">
            <v>592.16999999999996</v>
          </cell>
          <cell r="AN131">
            <v>12632.96</v>
          </cell>
          <cell r="AO131">
            <v>8092.99</v>
          </cell>
          <cell r="AP131">
            <v>848.77699999999993</v>
          </cell>
          <cell r="AQ131">
            <v>2960.85</v>
          </cell>
        </row>
        <row r="132">
          <cell r="A132" t="str">
            <v>M00317240</v>
          </cell>
          <cell r="B132" t="str">
            <v>PivotMCPre-ShapedJ,2-Tip</v>
          </cell>
          <cell r="C132" t="str">
            <v>USD</v>
          </cell>
          <cell r="D132">
            <v>394.95</v>
          </cell>
          <cell r="G132">
            <v>394.95</v>
          </cell>
          <cell r="I132">
            <v>394.95</v>
          </cell>
          <cell r="J132">
            <v>1500.81</v>
          </cell>
          <cell r="K132">
            <v>434.44500000000005</v>
          </cell>
          <cell r="L132">
            <v>513.43500000000006</v>
          </cell>
          <cell r="M132">
            <v>691.16250000000002</v>
          </cell>
          <cell r="N132">
            <v>422.59649999999999</v>
          </cell>
          <cell r="O132">
            <v>410.74799999999999</v>
          </cell>
          <cell r="P132">
            <v>197475</v>
          </cell>
          <cell r="Q132">
            <v>2697.5084999999999</v>
          </cell>
          <cell r="R132">
            <v>778051.5</v>
          </cell>
          <cell r="S132">
            <v>6773.392499999999</v>
          </cell>
          <cell r="T132">
            <v>2014.2449999999999</v>
          </cell>
          <cell r="U132">
            <v>276.46499999999997</v>
          </cell>
          <cell r="V132">
            <v>236.96999999999997</v>
          </cell>
          <cell r="W132">
            <v>3080.6099999999997</v>
          </cell>
          <cell r="X132">
            <v>71091</v>
          </cell>
          <cell r="Y132">
            <v>1500.81</v>
          </cell>
          <cell r="Z132">
            <v>18957.599999999999</v>
          </cell>
          <cell r="AA132">
            <v>35545.5</v>
          </cell>
          <cell r="AB132">
            <v>473940</v>
          </cell>
          <cell r="AC132">
            <v>595387.125</v>
          </cell>
          <cell r="AD132">
            <v>5134.3499999999995</v>
          </cell>
          <cell r="AE132">
            <v>1402.0725</v>
          </cell>
          <cell r="AF132">
            <v>2211.7199999999998</v>
          </cell>
          <cell r="AG132">
            <v>552.92999999999995</v>
          </cell>
          <cell r="AH132">
            <v>18562.649999999998</v>
          </cell>
          <cell r="AI132">
            <v>1105.8599999999999</v>
          </cell>
          <cell r="AJ132">
            <v>2764.65</v>
          </cell>
          <cell r="AK132">
            <v>552.92999999999995</v>
          </cell>
          <cell r="AL132">
            <v>13428.3</v>
          </cell>
          <cell r="AM132">
            <v>592.42499999999995</v>
          </cell>
          <cell r="AN132">
            <v>12638.4</v>
          </cell>
          <cell r="AO132">
            <v>8096.4749999999995</v>
          </cell>
          <cell r="AP132">
            <v>849.14249999999993</v>
          </cell>
          <cell r="AQ132">
            <v>2962.125</v>
          </cell>
        </row>
        <row r="133">
          <cell r="A133" t="str">
            <v>M003182880US0</v>
          </cell>
          <cell r="B133" t="str">
            <v>RenegadeHiFlo135/10(Neuro)</v>
          </cell>
          <cell r="C133" t="str">
            <v>EUR</v>
          </cell>
          <cell r="D133">
            <v>82.6</v>
          </cell>
          <cell r="E133">
            <v>94.989999999999981</v>
          </cell>
          <cell r="G133">
            <v>94.989999999999981</v>
          </cell>
          <cell r="I133">
            <v>135.69999999999999</v>
          </cell>
          <cell r="J133">
            <v>515.66</v>
          </cell>
          <cell r="K133">
            <v>149.27000000000001</v>
          </cell>
          <cell r="L133">
            <v>176.41</v>
          </cell>
          <cell r="M133">
            <v>237.47499999999997</v>
          </cell>
          <cell r="N133">
            <v>145.19899999999998</v>
          </cell>
          <cell r="O133">
            <v>141.12799999999999</v>
          </cell>
          <cell r="P133">
            <v>67850</v>
          </cell>
          <cell r="Q133">
            <v>926.8309999999999</v>
          </cell>
          <cell r="R133">
            <v>267329</v>
          </cell>
          <cell r="S133">
            <v>2327.2549999999997</v>
          </cell>
          <cell r="T133">
            <v>692.06999999999994</v>
          </cell>
          <cell r="U133">
            <v>94.989999999999981</v>
          </cell>
          <cell r="V133">
            <v>81.419999999999987</v>
          </cell>
          <cell r="W133">
            <v>1058.4599999999998</v>
          </cell>
          <cell r="X133">
            <v>24425.999999999996</v>
          </cell>
          <cell r="Y133">
            <v>515.66</v>
          </cell>
          <cell r="Z133">
            <v>6513.5999999999995</v>
          </cell>
          <cell r="AA133">
            <v>12212.999999999998</v>
          </cell>
          <cell r="AB133">
            <v>162840</v>
          </cell>
          <cell r="AC133">
            <v>204567.74999999997</v>
          </cell>
          <cell r="AD133">
            <v>1764.1</v>
          </cell>
          <cell r="AE133">
            <v>481.73499999999996</v>
          </cell>
          <cell r="AF133">
            <v>759.91999999999985</v>
          </cell>
          <cell r="AG133">
            <v>189.97999999999996</v>
          </cell>
          <cell r="AH133">
            <v>6377.9</v>
          </cell>
          <cell r="AI133">
            <v>379.95999999999992</v>
          </cell>
          <cell r="AJ133">
            <v>949.89999999999986</v>
          </cell>
          <cell r="AK133">
            <v>189.97999999999996</v>
          </cell>
          <cell r="AL133">
            <v>4613.7999999999993</v>
          </cell>
          <cell r="AM133">
            <v>203.54999999999998</v>
          </cell>
          <cell r="AN133">
            <v>4342.3999999999996</v>
          </cell>
          <cell r="AO133">
            <v>2781.85</v>
          </cell>
          <cell r="AP133">
            <v>291.75499999999994</v>
          </cell>
          <cell r="AQ133">
            <v>1017.7499999999999</v>
          </cell>
        </row>
        <row r="134">
          <cell r="A134" t="str">
            <v>M003182890US0</v>
          </cell>
          <cell r="B134" t="str">
            <v>RenegadeHiFlo135/20(Neuro)</v>
          </cell>
          <cell r="C134" t="str">
            <v>EUR</v>
          </cell>
          <cell r="D134">
            <v>82.66</v>
          </cell>
          <cell r="E134">
            <v>95.058999999999983</v>
          </cell>
          <cell r="G134">
            <v>95.058999999999983</v>
          </cell>
          <cell r="I134">
            <v>135.79857142857142</v>
          </cell>
          <cell r="J134">
            <v>516.03457142857133</v>
          </cell>
          <cell r="K134">
            <v>149.37842857142857</v>
          </cell>
          <cell r="L134">
            <v>176.53814285714284</v>
          </cell>
          <cell r="M134">
            <v>237.64749999999998</v>
          </cell>
          <cell r="N134">
            <v>145.30447142857142</v>
          </cell>
          <cell r="O134">
            <v>141.23051428571429</v>
          </cell>
          <cell r="P134">
            <v>67899.28571428571</v>
          </cell>
          <cell r="Q134">
            <v>927.5042428571428</v>
          </cell>
          <cell r="R134">
            <v>267523.1857142857</v>
          </cell>
          <cell r="S134">
            <v>2328.9454999999998</v>
          </cell>
          <cell r="T134">
            <v>692.57271428571426</v>
          </cell>
          <cell r="U134">
            <v>95.058999999999983</v>
          </cell>
          <cell r="V134">
            <v>81.479142857142847</v>
          </cell>
          <cell r="W134">
            <v>1059.2288571428571</v>
          </cell>
          <cell r="X134">
            <v>24443.742857142857</v>
          </cell>
          <cell r="Y134">
            <v>516.03457142857133</v>
          </cell>
          <cell r="Z134">
            <v>6518.3314285714278</v>
          </cell>
          <cell r="AA134">
            <v>12221.871428571429</v>
          </cell>
          <cell r="AB134">
            <v>162958.28571428571</v>
          </cell>
          <cell r="AC134">
            <v>204716.34642857141</v>
          </cell>
          <cell r="AD134">
            <v>1765.3814285714284</v>
          </cell>
          <cell r="AE134">
            <v>482.08492857142852</v>
          </cell>
          <cell r="AF134">
            <v>760.47199999999987</v>
          </cell>
          <cell r="AG134">
            <v>190.11799999999997</v>
          </cell>
          <cell r="AH134">
            <v>6382.5328571428572</v>
          </cell>
          <cell r="AI134">
            <v>380.23599999999993</v>
          </cell>
          <cell r="AJ134">
            <v>950.58999999999992</v>
          </cell>
          <cell r="AK134">
            <v>190.11799999999997</v>
          </cell>
          <cell r="AL134">
            <v>4617.1514285714284</v>
          </cell>
          <cell r="AM134">
            <v>203.69785714285712</v>
          </cell>
          <cell r="AN134">
            <v>4345.5542857142855</v>
          </cell>
          <cell r="AO134">
            <v>2783.8707142857143</v>
          </cell>
          <cell r="AP134">
            <v>291.96692857142853</v>
          </cell>
          <cell r="AQ134">
            <v>1018.4892857142856</v>
          </cell>
        </row>
        <row r="135">
          <cell r="A135" t="str">
            <v>M003182900US0</v>
          </cell>
          <cell r="B135" t="str">
            <v>RenegadeHiFlo150/10(Neuro)</v>
          </cell>
          <cell r="C135" t="str">
            <v>EUR</v>
          </cell>
          <cell r="D135">
            <v>84.6</v>
          </cell>
          <cell r="E135">
            <v>97.289999999999992</v>
          </cell>
          <cell r="G135">
            <v>97.289999999999992</v>
          </cell>
          <cell r="I135">
            <v>138.98571428571429</v>
          </cell>
          <cell r="J135">
            <v>528.14571428571435</v>
          </cell>
          <cell r="K135">
            <v>152.88428571428574</v>
          </cell>
          <cell r="L135">
            <v>180.6814285714286</v>
          </cell>
          <cell r="M135">
            <v>243.22500000000002</v>
          </cell>
          <cell r="N135">
            <v>148.71471428571431</v>
          </cell>
          <cell r="O135">
            <v>144.54514285714288</v>
          </cell>
          <cell r="P135">
            <v>69492.857142857145</v>
          </cell>
          <cell r="Q135">
            <v>949.27242857142869</v>
          </cell>
          <cell r="R135">
            <v>273801.85714285716</v>
          </cell>
          <cell r="S135">
            <v>2383.605</v>
          </cell>
          <cell r="T135">
            <v>708.8271428571428</v>
          </cell>
          <cell r="U135">
            <v>97.29</v>
          </cell>
          <cell r="V135">
            <v>83.391428571428577</v>
          </cell>
          <cell r="W135">
            <v>1084.0885714285714</v>
          </cell>
          <cell r="X135">
            <v>25017.428571428572</v>
          </cell>
          <cell r="Y135">
            <v>528.14571428571435</v>
          </cell>
          <cell r="Z135">
            <v>6671.3142857142866</v>
          </cell>
          <cell r="AA135">
            <v>12508.714285714286</v>
          </cell>
          <cell r="AB135">
            <v>166782.85714285716</v>
          </cell>
          <cell r="AC135">
            <v>209520.96428571429</v>
          </cell>
          <cell r="AD135">
            <v>1806.8142857142859</v>
          </cell>
          <cell r="AE135">
            <v>493.39928571428572</v>
          </cell>
          <cell r="AF135">
            <v>778.32</v>
          </cell>
          <cell r="AG135">
            <v>194.58</v>
          </cell>
          <cell r="AH135">
            <v>6532.3285714285721</v>
          </cell>
          <cell r="AI135">
            <v>389.16</v>
          </cell>
          <cell r="AJ135">
            <v>972.90000000000009</v>
          </cell>
          <cell r="AK135">
            <v>194.58</v>
          </cell>
          <cell r="AL135">
            <v>4725.5142857142864</v>
          </cell>
          <cell r="AM135">
            <v>208.47857142857146</v>
          </cell>
          <cell r="AN135">
            <v>4447.5428571428574</v>
          </cell>
          <cell r="AO135">
            <v>2849.207142857143</v>
          </cell>
          <cell r="AP135">
            <v>298.81928571428574</v>
          </cell>
          <cell r="AQ135">
            <v>1042.3928571428571</v>
          </cell>
        </row>
        <row r="136">
          <cell r="A136" t="str">
            <v>M003182910US0</v>
          </cell>
          <cell r="B136" t="str">
            <v>RenegadeHiFlo150/20(Neuro)</v>
          </cell>
          <cell r="C136" t="str">
            <v>EUR</v>
          </cell>
          <cell r="D136">
            <v>84.65</v>
          </cell>
          <cell r="E136">
            <v>97.347499999999997</v>
          </cell>
          <cell r="G136">
            <v>97.347499999999997</v>
          </cell>
          <cell r="I136">
            <v>139.06785714285715</v>
          </cell>
          <cell r="J136">
            <v>528.45785714285716</v>
          </cell>
          <cell r="K136">
            <v>152.97464285714287</v>
          </cell>
          <cell r="L136">
            <v>180.7882142857143</v>
          </cell>
          <cell r="M136">
            <v>243.36875000000001</v>
          </cell>
          <cell r="N136">
            <v>148.80260714285717</v>
          </cell>
          <cell r="O136">
            <v>144.63057142857144</v>
          </cell>
          <cell r="P136">
            <v>69533.92857142858</v>
          </cell>
          <cell r="Q136">
            <v>949.8334642857144</v>
          </cell>
          <cell r="R136">
            <v>273963.67857142858</v>
          </cell>
          <cell r="S136">
            <v>2385.0137500000001</v>
          </cell>
          <cell r="T136">
            <v>709.24607142857144</v>
          </cell>
          <cell r="U136">
            <v>97.347499999999997</v>
          </cell>
          <cell r="V136">
            <v>83.440714285714293</v>
          </cell>
          <cell r="W136">
            <v>1084.7292857142857</v>
          </cell>
          <cell r="X136">
            <v>25032.214285714286</v>
          </cell>
          <cell r="Y136">
            <v>528.45785714285716</v>
          </cell>
          <cell r="Z136">
            <v>6675.2571428571428</v>
          </cell>
          <cell r="AA136">
            <v>12516.107142857143</v>
          </cell>
          <cell r="AB136">
            <v>166881.42857142858</v>
          </cell>
          <cell r="AC136">
            <v>209644.79464285716</v>
          </cell>
          <cell r="AD136">
            <v>1807.882142857143</v>
          </cell>
          <cell r="AE136">
            <v>493.69089285714284</v>
          </cell>
          <cell r="AF136">
            <v>778.78</v>
          </cell>
          <cell r="AG136">
            <v>194.69499999999999</v>
          </cell>
          <cell r="AH136">
            <v>6536.1892857142857</v>
          </cell>
          <cell r="AI136">
            <v>389.39</v>
          </cell>
          <cell r="AJ136">
            <v>973.47500000000002</v>
          </cell>
          <cell r="AK136">
            <v>194.69499999999999</v>
          </cell>
          <cell r="AL136">
            <v>4728.3071428571429</v>
          </cell>
          <cell r="AM136">
            <v>208.60178571428571</v>
          </cell>
          <cell r="AN136">
            <v>4450.1714285714288</v>
          </cell>
          <cell r="AO136">
            <v>2850.8910714285716</v>
          </cell>
          <cell r="AP136">
            <v>298.99589285714285</v>
          </cell>
          <cell r="AQ136">
            <v>1043.0089285714287</v>
          </cell>
        </row>
        <row r="137">
          <cell r="A137" t="str">
            <v>M0032072009150</v>
          </cell>
          <cell r="B137" t="str">
            <v>9X1.5GATEWAY</v>
          </cell>
          <cell r="C137" t="str">
            <v>USD</v>
          </cell>
          <cell r="D137">
            <v>39.11</v>
          </cell>
          <cell r="E137">
            <v>44.976499999999994</v>
          </cell>
          <cell r="G137">
            <v>44.976499999999994</v>
          </cell>
          <cell r="I137">
            <v>44.976499999999994</v>
          </cell>
          <cell r="J137">
            <v>170.91069999999996</v>
          </cell>
          <cell r="K137">
            <v>49.474149999999995</v>
          </cell>
          <cell r="L137">
            <v>58.469449999999995</v>
          </cell>
          <cell r="M137">
            <v>78.708874999999992</v>
          </cell>
          <cell r="N137">
            <v>48.124854999999997</v>
          </cell>
          <cell r="O137">
            <v>46.775559999999999</v>
          </cell>
          <cell r="P137">
            <v>22488.249999999996</v>
          </cell>
          <cell r="Q137">
            <v>307.18949499999997</v>
          </cell>
          <cell r="R137">
            <v>88603.704999999987</v>
          </cell>
          <cell r="S137">
            <v>771.34697499999982</v>
          </cell>
          <cell r="T137">
            <v>229.38014999999996</v>
          </cell>
          <cell r="U137">
            <v>31.483549999999994</v>
          </cell>
          <cell r="V137">
            <v>26.985899999999997</v>
          </cell>
          <cell r="W137">
            <v>350.81669999999997</v>
          </cell>
          <cell r="X137">
            <v>8095.7699999999986</v>
          </cell>
          <cell r="Y137">
            <v>170.91069999999996</v>
          </cell>
          <cell r="Z137">
            <v>2158.8719999999998</v>
          </cell>
          <cell r="AA137">
            <v>4047.8849999999993</v>
          </cell>
          <cell r="AB137">
            <v>53971.799999999996</v>
          </cell>
          <cell r="AC137">
            <v>67802.073749999996</v>
          </cell>
          <cell r="AD137">
            <v>584.69449999999995</v>
          </cell>
          <cell r="AE137">
            <v>159.66657499999997</v>
          </cell>
          <cell r="AF137">
            <v>251.86839999999995</v>
          </cell>
          <cell r="AG137">
            <v>62.967099999999988</v>
          </cell>
          <cell r="AH137">
            <v>2113.8954999999996</v>
          </cell>
          <cell r="AI137">
            <v>125.93419999999998</v>
          </cell>
          <cell r="AJ137">
            <v>314.83549999999997</v>
          </cell>
          <cell r="AK137">
            <v>62.967099999999988</v>
          </cell>
          <cell r="AL137">
            <v>1529.2009999999998</v>
          </cell>
          <cell r="AM137">
            <v>67.464749999999995</v>
          </cell>
          <cell r="AN137">
            <v>1439.2479999999998</v>
          </cell>
          <cell r="AO137">
            <v>922.01824999999985</v>
          </cell>
          <cell r="AP137">
            <v>96.699474999999978</v>
          </cell>
          <cell r="AQ137">
            <v>337.32374999999996</v>
          </cell>
        </row>
        <row r="138">
          <cell r="A138" t="str">
            <v>M0032072009200</v>
          </cell>
          <cell r="B138" t="str">
            <v>9X2GATEWAY</v>
          </cell>
          <cell r="C138" t="str">
            <v>USD</v>
          </cell>
          <cell r="D138">
            <v>39.25</v>
          </cell>
          <cell r="E138">
            <v>45.137499999999996</v>
          </cell>
          <cell r="G138">
            <v>45.137499999999996</v>
          </cell>
          <cell r="I138">
            <v>45.137499999999996</v>
          </cell>
          <cell r="J138">
            <v>171.52249999999998</v>
          </cell>
          <cell r="K138">
            <v>49.651249999999997</v>
          </cell>
          <cell r="L138">
            <v>58.678749999999994</v>
          </cell>
          <cell r="M138">
            <v>78.990624999999994</v>
          </cell>
          <cell r="N138">
            <v>48.297125000000001</v>
          </cell>
          <cell r="O138">
            <v>46.942999999999998</v>
          </cell>
          <cell r="P138">
            <v>22568.749999999996</v>
          </cell>
          <cell r="Q138">
            <v>308.28912499999996</v>
          </cell>
          <cell r="R138">
            <v>88920.874999999985</v>
          </cell>
          <cell r="S138">
            <v>774.10812499999986</v>
          </cell>
          <cell r="T138">
            <v>230.20124999999996</v>
          </cell>
          <cell r="U138">
            <v>31.596249999999994</v>
          </cell>
          <cell r="V138">
            <v>27.082499999999996</v>
          </cell>
          <cell r="W138">
            <v>352.07249999999993</v>
          </cell>
          <cell r="X138">
            <v>8124.7499999999991</v>
          </cell>
          <cell r="Y138">
            <v>171.52249999999998</v>
          </cell>
          <cell r="Z138">
            <v>2166.6</v>
          </cell>
          <cell r="AA138">
            <v>4062.3749999999995</v>
          </cell>
          <cell r="AB138">
            <v>54164.999999999993</v>
          </cell>
          <cell r="AC138">
            <v>68044.78125</v>
          </cell>
          <cell r="AD138">
            <v>586.78749999999991</v>
          </cell>
          <cell r="AE138">
            <v>160.23812499999997</v>
          </cell>
          <cell r="AF138">
            <v>252.76999999999995</v>
          </cell>
          <cell r="AG138">
            <v>63.192499999999988</v>
          </cell>
          <cell r="AH138">
            <v>2121.4624999999996</v>
          </cell>
          <cell r="AI138">
            <v>126.38499999999998</v>
          </cell>
          <cell r="AJ138">
            <v>315.96249999999998</v>
          </cell>
          <cell r="AK138">
            <v>63.192499999999988</v>
          </cell>
          <cell r="AL138">
            <v>1534.675</v>
          </cell>
          <cell r="AM138">
            <v>67.706249999999997</v>
          </cell>
          <cell r="AN138">
            <v>1444.3999999999999</v>
          </cell>
          <cell r="AO138">
            <v>925.31874999999991</v>
          </cell>
          <cell r="AP138">
            <v>97.045624999999987</v>
          </cell>
          <cell r="AQ138">
            <v>338.53124999999994</v>
          </cell>
        </row>
        <row r="139">
          <cell r="A139" t="str">
            <v>M0032072009220</v>
          </cell>
          <cell r="B139" t="str">
            <v>9X2.25GATEWAY</v>
          </cell>
          <cell r="C139" t="str">
            <v>USD</v>
          </cell>
          <cell r="D139">
            <v>39.6</v>
          </cell>
          <cell r="E139">
            <v>45.54</v>
          </cell>
          <cell r="G139">
            <v>45.54</v>
          </cell>
          <cell r="I139">
            <v>45.54</v>
          </cell>
          <cell r="J139">
            <v>173.05199999999999</v>
          </cell>
          <cell r="K139">
            <v>50.094000000000001</v>
          </cell>
          <cell r="L139">
            <v>59.201999999999998</v>
          </cell>
          <cell r="M139">
            <v>79.694999999999993</v>
          </cell>
          <cell r="N139">
            <v>48.727800000000002</v>
          </cell>
          <cell r="O139">
            <v>47.361600000000003</v>
          </cell>
          <cell r="P139">
            <v>22770</v>
          </cell>
          <cell r="Q139">
            <v>311.03820000000002</v>
          </cell>
          <cell r="R139">
            <v>89713.8</v>
          </cell>
          <cell r="S139">
            <v>781.01099999999997</v>
          </cell>
          <cell r="T139">
            <v>232.25399999999999</v>
          </cell>
          <cell r="U139">
            <v>31.877999999999997</v>
          </cell>
          <cell r="V139">
            <v>27.323999999999998</v>
          </cell>
          <cell r="W139">
            <v>355.21199999999999</v>
          </cell>
          <cell r="X139">
            <v>8197.2000000000007</v>
          </cell>
          <cell r="Y139">
            <v>173.05199999999999</v>
          </cell>
          <cell r="Z139">
            <v>2185.92</v>
          </cell>
          <cell r="AA139">
            <v>4098.6000000000004</v>
          </cell>
          <cell r="AB139">
            <v>54648</v>
          </cell>
          <cell r="AC139">
            <v>68651.55</v>
          </cell>
          <cell r="AD139">
            <v>592.02</v>
          </cell>
          <cell r="AE139">
            <v>161.667</v>
          </cell>
          <cell r="AF139">
            <v>255.02399999999997</v>
          </cell>
          <cell r="AG139">
            <v>63.755999999999993</v>
          </cell>
          <cell r="AH139">
            <v>2140.38</v>
          </cell>
          <cell r="AI139">
            <v>127.51199999999999</v>
          </cell>
          <cell r="AJ139">
            <v>318.77999999999997</v>
          </cell>
          <cell r="AK139">
            <v>63.755999999999993</v>
          </cell>
          <cell r="AL139">
            <v>1548.36</v>
          </cell>
          <cell r="AM139">
            <v>68.31</v>
          </cell>
          <cell r="AN139">
            <v>1457.28</v>
          </cell>
          <cell r="AO139">
            <v>933.56999999999994</v>
          </cell>
          <cell r="AP139">
            <v>97.910999999999987</v>
          </cell>
          <cell r="AQ139">
            <v>341.55</v>
          </cell>
        </row>
        <row r="140">
          <cell r="A140" t="str">
            <v>M0032072009250</v>
          </cell>
          <cell r="B140" t="str">
            <v>9X2.5GATEWAY</v>
          </cell>
          <cell r="C140" t="str">
            <v>USD</v>
          </cell>
          <cell r="D140">
            <v>39.6</v>
          </cell>
          <cell r="E140">
            <v>45.54</v>
          </cell>
          <cell r="G140">
            <v>45.54</v>
          </cell>
          <cell r="I140">
            <v>45.54</v>
          </cell>
          <cell r="J140">
            <v>173.05199999999999</v>
          </cell>
          <cell r="K140">
            <v>50.094000000000001</v>
          </cell>
          <cell r="L140">
            <v>59.201999999999998</v>
          </cell>
          <cell r="M140">
            <v>79.694999999999993</v>
          </cell>
          <cell r="N140">
            <v>48.727800000000002</v>
          </cell>
          <cell r="O140">
            <v>47.361600000000003</v>
          </cell>
          <cell r="P140">
            <v>22770</v>
          </cell>
          <cell r="Q140">
            <v>311.03820000000002</v>
          </cell>
          <cell r="R140">
            <v>89713.8</v>
          </cell>
          <cell r="S140">
            <v>781.01099999999997</v>
          </cell>
          <cell r="T140">
            <v>232.25399999999999</v>
          </cell>
          <cell r="U140">
            <v>31.877999999999997</v>
          </cell>
          <cell r="V140">
            <v>27.323999999999998</v>
          </cell>
          <cell r="W140">
            <v>355.21199999999999</v>
          </cell>
          <cell r="X140">
            <v>8197.2000000000007</v>
          </cell>
          <cell r="Y140">
            <v>173.05199999999999</v>
          </cell>
          <cell r="Z140">
            <v>2185.92</v>
          </cell>
          <cell r="AA140">
            <v>4098.6000000000004</v>
          </cell>
          <cell r="AB140">
            <v>54648</v>
          </cell>
          <cell r="AC140">
            <v>68651.55</v>
          </cell>
          <cell r="AD140">
            <v>592.02</v>
          </cell>
          <cell r="AE140">
            <v>161.667</v>
          </cell>
          <cell r="AF140">
            <v>255.02399999999997</v>
          </cell>
          <cell r="AG140">
            <v>63.755999999999993</v>
          </cell>
          <cell r="AH140">
            <v>2140.38</v>
          </cell>
          <cell r="AI140">
            <v>127.51199999999999</v>
          </cell>
          <cell r="AJ140">
            <v>318.77999999999997</v>
          </cell>
          <cell r="AK140">
            <v>63.755999999999993</v>
          </cell>
          <cell r="AL140">
            <v>1548.36</v>
          </cell>
          <cell r="AM140">
            <v>68.31</v>
          </cell>
          <cell r="AN140">
            <v>1457.28</v>
          </cell>
          <cell r="AO140">
            <v>933.56999999999994</v>
          </cell>
          <cell r="AP140">
            <v>97.910999999999987</v>
          </cell>
          <cell r="AQ140">
            <v>341.55</v>
          </cell>
        </row>
        <row r="141">
          <cell r="A141" t="str">
            <v>M0032072009270</v>
          </cell>
          <cell r="B141" t="str">
            <v>9X2.75GATEWAY</v>
          </cell>
          <cell r="C141" t="str">
            <v>USD</v>
          </cell>
          <cell r="D141">
            <v>39.6</v>
          </cell>
          <cell r="E141">
            <v>45.54</v>
          </cell>
          <cell r="G141">
            <v>45.54</v>
          </cell>
          <cell r="I141">
            <v>45.54</v>
          </cell>
          <cell r="J141">
            <v>173.05199999999999</v>
          </cell>
          <cell r="K141">
            <v>50.094000000000001</v>
          </cell>
          <cell r="L141">
            <v>59.201999999999998</v>
          </cell>
          <cell r="M141">
            <v>79.694999999999993</v>
          </cell>
          <cell r="N141">
            <v>48.727800000000002</v>
          </cell>
          <cell r="O141">
            <v>47.361600000000003</v>
          </cell>
          <cell r="P141">
            <v>22770</v>
          </cell>
          <cell r="Q141">
            <v>311.03820000000002</v>
          </cell>
          <cell r="R141">
            <v>89713.8</v>
          </cell>
          <cell r="S141">
            <v>781.01099999999997</v>
          </cell>
          <cell r="T141">
            <v>232.25399999999999</v>
          </cell>
          <cell r="U141">
            <v>31.877999999999997</v>
          </cell>
          <cell r="V141">
            <v>27.323999999999998</v>
          </cell>
          <cell r="W141">
            <v>355.21199999999999</v>
          </cell>
          <cell r="X141">
            <v>8197.2000000000007</v>
          </cell>
          <cell r="Y141">
            <v>173.05199999999999</v>
          </cell>
          <cell r="Z141">
            <v>2185.92</v>
          </cell>
          <cell r="AA141">
            <v>4098.6000000000004</v>
          </cell>
          <cell r="AB141">
            <v>54648</v>
          </cell>
          <cell r="AC141">
            <v>68651.55</v>
          </cell>
          <cell r="AD141">
            <v>592.02</v>
          </cell>
          <cell r="AE141">
            <v>161.667</v>
          </cell>
          <cell r="AF141">
            <v>255.02399999999997</v>
          </cell>
          <cell r="AG141">
            <v>63.755999999999993</v>
          </cell>
          <cell r="AH141">
            <v>2140.38</v>
          </cell>
          <cell r="AI141">
            <v>127.51199999999999</v>
          </cell>
          <cell r="AJ141">
            <v>318.77999999999997</v>
          </cell>
          <cell r="AK141">
            <v>63.755999999999993</v>
          </cell>
          <cell r="AL141">
            <v>1548.36</v>
          </cell>
          <cell r="AM141">
            <v>68.31</v>
          </cell>
          <cell r="AN141">
            <v>1457.28</v>
          </cell>
          <cell r="AO141">
            <v>933.56999999999994</v>
          </cell>
          <cell r="AP141">
            <v>97.910999999999987</v>
          </cell>
          <cell r="AQ141">
            <v>341.55</v>
          </cell>
        </row>
        <row r="142">
          <cell r="A142" t="str">
            <v>M0032072009300</v>
          </cell>
          <cell r="B142" t="str">
            <v>9X3GATEWAY</v>
          </cell>
          <cell r="C142" t="str">
            <v>USD</v>
          </cell>
          <cell r="D142">
            <v>39.61</v>
          </cell>
          <cell r="E142">
            <v>45.551499999999997</v>
          </cell>
          <cell r="G142">
            <v>45.551499999999997</v>
          </cell>
          <cell r="I142">
            <v>45.551499999999997</v>
          </cell>
          <cell r="J142">
            <v>173.09569999999999</v>
          </cell>
          <cell r="K142">
            <v>50.106650000000002</v>
          </cell>
          <cell r="L142">
            <v>59.216949999999997</v>
          </cell>
          <cell r="M142">
            <v>79.715125</v>
          </cell>
          <cell r="N142">
            <v>48.740105</v>
          </cell>
          <cell r="O142">
            <v>47.373559999999998</v>
          </cell>
          <cell r="P142">
            <v>22775.75</v>
          </cell>
          <cell r="Q142">
            <v>311.11674499999998</v>
          </cell>
          <cell r="R142">
            <v>89736.455000000002</v>
          </cell>
          <cell r="S142">
            <v>781.20822499999986</v>
          </cell>
          <cell r="T142">
            <v>232.31264999999996</v>
          </cell>
          <cell r="U142">
            <v>31.886049999999997</v>
          </cell>
          <cell r="V142">
            <v>27.330899999999996</v>
          </cell>
          <cell r="W142">
            <v>355.30169999999998</v>
          </cell>
          <cell r="X142">
            <v>8199.2699999999986</v>
          </cell>
          <cell r="Y142">
            <v>173.09569999999999</v>
          </cell>
          <cell r="Z142">
            <v>2186.4719999999998</v>
          </cell>
          <cell r="AA142">
            <v>4099.6349999999993</v>
          </cell>
          <cell r="AB142">
            <v>54661.799999999996</v>
          </cell>
          <cell r="AC142">
            <v>68668.886249999996</v>
          </cell>
          <cell r="AD142">
            <v>592.16949999999997</v>
          </cell>
          <cell r="AE142">
            <v>161.70782499999999</v>
          </cell>
          <cell r="AF142">
            <v>255.08839999999998</v>
          </cell>
          <cell r="AG142">
            <v>63.772099999999995</v>
          </cell>
          <cell r="AH142">
            <v>2140.9204999999997</v>
          </cell>
          <cell r="AI142">
            <v>127.54419999999999</v>
          </cell>
          <cell r="AJ142">
            <v>318.8605</v>
          </cell>
          <cell r="AK142">
            <v>63.772099999999995</v>
          </cell>
          <cell r="AL142">
            <v>1548.751</v>
          </cell>
          <cell r="AM142">
            <v>68.327249999999992</v>
          </cell>
          <cell r="AN142">
            <v>1457.6479999999999</v>
          </cell>
          <cell r="AO142">
            <v>933.80574999999999</v>
          </cell>
          <cell r="AP142">
            <v>97.935724999999991</v>
          </cell>
          <cell r="AQ142">
            <v>341.63624999999996</v>
          </cell>
        </row>
        <row r="143">
          <cell r="A143" t="str">
            <v>M0032072009320</v>
          </cell>
          <cell r="B143" t="str">
            <v>9X3.25GATEWAY</v>
          </cell>
          <cell r="C143" t="str">
            <v>USD</v>
          </cell>
          <cell r="D143">
            <v>40.24</v>
          </cell>
          <cell r="E143">
            <v>46.275999999999996</v>
          </cell>
          <cell r="G143">
            <v>46.275999999999996</v>
          </cell>
          <cell r="I143">
            <v>46.275999999999996</v>
          </cell>
          <cell r="J143">
            <v>175.84879999999998</v>
          </cell>
          <cell r="K143">
            <v>50.903599999999997</v>
          </cell>
          <cell r="L143">
            <v>60.158799999999999</v>
          </cell>
          <cell r="M143">
            <v>80.98299999999999</v>
          </cell>
          <cell r="N143">
            <v>49.515319999999996</v>
          </cell>
          <cell r="O143">
            <v>48.127040000000001</v>
          </cell>
          <cell r="P143">
            <v>23137.999999999996</v>
          </cell>
          <cell r="Q143">
            <v>316.06507999999997</v>
          </cell>
          <cell r="R143">
            <v>91163.719999999987</v>
          </cell>
          <cell r="S143">
            <v>793.63339999999982</v>
          </cell>
          <cell r="T143">
            <v>236.00759999999997</v>
          </cell>
          <cell r="U143">
            <v>32.393199999999993</v>
          </cell>
          <cell r="V143">
            <v>27.765599999999996</v>
          </cell>
          <cell r="W143">
            <v>360.95279999999997</v>
          </cell>
          <cell r="X143">
            <v>8329.6799999999985</v>
          </cell>
          <cell r="Y143">
            <v>175.84879999999998</v>
          </cell>
          <cell r="Z143">
            <v>2221.2479999999996</v>
          </cell>
          <cell r="AA143">
            <v>4164.8399999999992</v>
          </cell>
          <cell r="AB143">
            <v>55531.199999999997</v>
          </cell>
          <cell r="AC143">
            <v>69761.069999999992</v>
          </cell>
          <cell r="AD143">
            <v>601.58799999999997</v>
          </cell>
          <cell r="AE143">
            <v>164.27979999999997</v>
          </cell>
          <cell r="AF143">
            <v>259.14559999999994</v>
          </cell>
          <cell r="AG143">
            <v>64.786399999999986</v>
          </cell>
          <cell r="AH143">
            <v>2174.9719999999998</v>
          </cell>
          <cell r="AI143">
            <v>129.57279999999997</v>
          </cell>
          <cell r="AJ143">
            <v>323.93199999999996</v>
          </cell>
          <cell r="AK143">
            <v>64.786399999999986</v>
          </cell>
          <cell r="AL143">
            <v>1573.3839999999998</v>
          </cell>
          <cell r="AM143">
            <v>69.413999999999987</v>
          </cell>
          <cell r="AN143">
            <v>1480.8319999999999</v>
          </cell>
          <cell r="AO143">
            <v>948.6579999999999</v>
          </cell>
          <cell r="AP143">
            <v>99.493399999999994</v>
          </cell>
          <cell r="AQ143">
            <v>347.07</v>
          </cell>
        </row>
        <row r="144">
          <cell r="A144" t="str">
            <v>M0032072009350</v>
          </cell>
          <cell r="B144" t="str">
            <v>9X3.5GATEWAY</v>
          </cell>
          <cell r="C144" t="str">
            <v>USD</v>
          </cell>
          <cell r="D144">
            <v>41.42</v>
          </cell>
          <cell r="E144">
            <v>47.632999999999996</v>
          </cell>
          <cell r="G144">
            <v>47.632999999999996</v>
          </cell>
          <cell r="I144">
            <v>47.632999999999996</v>
          </cell>
          <cell r="J144">
            <v>181.00539999999998</v>
          </cell>
          <cell r="K144">
            <v>52.396299999999997</v>
          </cell>
          <cell r="L144">
            <v>61.922899999999998</v>
          </cell>
          <cell r="M144">
            <v>83.357749999999996</v>
          </cell>
          <cell r="N144">
            <v>50.967309999999998</v>
          </cell>
          <cell r="O144">
            <v>49.538319999999999</v>
          </cell>
          <cell r="P144">
            <v>23816.499999999996</v>
          </cell>
          <cell r="Q144">
            <v>325.33338999999995</v>
          </cell>
          <cell r="R144">
            <v>93837.01</v>
          </cell>
          <cell r="S144">
            <v>816.90594999999985</v>
          </cell>
          <cell r="T144">
            <v>242.92829999999995</v>
          </cell>
          <cell r="U144">
            <v>33.343099999999993</v>
          </cell>
          <cell r="V144">
            <v>28.579799999999995</v>
          </cell>
          <cell r="W144">
            <v>371.53739999999993</v>
          </cell>
          <cell r="X144">
            <v>8573.9399999999987</v>
          </cell>
          <cell r="Y144">
            <v>181.00539999999998</v>
          </cell>
          <cell r="Z144">
            <v>2286.384</v>
          </cell>
          <cell r="AA144">
            <v>4286.9699999999993</v>
          </cell>
          <cell r="AB144">
            <v>57159.599999999991</v>
          </cell>
          <cell r="AC144">
            <v>71806.747499999998</v>
          </cell>
          <cell r="AD144">
            <v>619.22899999999993</v>
          </cell>
          <cell r="AE144">
            <v>169.09714999999997</v>
          </cell>
          <cell r="AF144">
            <v>266.74479999999994</v>
          </cell>
          <cell r="AG144">
            <v>66.686199999999985</v>
          </cell>
          <cell r="AH144">
            <v>2238.7509999999997</v>
          </cell>
          <cell r="AI144">
            <v>133.37239999999997</v>
          </cell>
          <cell r="AJ144">
            <v>333.43099999999998</v>
          </cell>
          <cell r="AK144">
            <v>66.686199999999985</v>
          </cell>
          <cell r="AL144">
            <v>1619.5219999999999</v>
          </cell>
          <cell r="AM144">
            <v>71.4495</v>
          </cell>
          <cell r="AN144">
            <v>1524.2559999999999</v>
          </cell>
          <cell r="AO144">
            <v>976.47649999999987</v>
          </cell>
          <cell r="AP144">
            <v>102.41094999999999</v>
          </cell>
          <cell r="AQ144">
            <v>357.24749999999995</v>
          </cell>
        </row>
        <row r="145">
          <cell r="A145" t="str">
            <v>M0032072009370</v>
          </cell>
          <cell r="B145" t="str">
            <v>9X3.75GATEWAY</v>
          </cell>
          <cell r="C145" t="str">
            <v>USD</v>
          </cell>
          <cell r="D145">
            <v>41.42</v>
          </cell>
          <cell r="E145">
            <v>47.632999999999996</v>
          </cell>
          <cell r="G145">
            <v>47.632999999999996</v>
          </cell>
          <cell r="I145">
            <v>47.632999999999996</v>
          </cell>
          <cell r="J145">
            <v>181.00539999999998</v>
          </cell>
          <cell r="K145">
            <v>52.396299999999997</v>
          </cell>
          <cell r="L145">
            <v>61.922899999999998</v>
          </cell>
          <cell r="M145">
            <v>83.357749999999996</v>
          </cell>
          <cell r="N145">
            <v>50.967309999999998</v>
          </cell>
          <cell r="O145">
            <v>49.538319999999999</v>
          </cell>
          <cell r="P145">
            <v>23816.499999999996</v>
          </cell>
          <cell r="Q145">
            <v>325.33338999999995</v>
          </cell>
          <cell r="R145">
            <v>93837.01</v>
          </cell>
          <cell r="S145">
            <v>816.90594999999985</v>
          </cell>
          <cell r="T145">
            <v>242.92829999999995</v>
          </cell>
          <cell r="U145">
            <v>33.343099999999993</v>
          </cell>
          <cell r="V145">
            <v>28.579799999999995</v>
          </cell>
          <cell r="W145">
            <v>371.53739999999993</v>
          </cell>
          <cell r="X145">
            <v>8573.9399999999987</v>
          </cell>
          <cell r="Y145">
            <v>181.00539999999998</v>
          </cell>
          <cell r="Z145">
            <v>2286.384</v>
          </cell>
          <cell r="AA145">
            <v>4286.9699999999993</v>
          </cell>
          <cell r="AB145">
            <v>57159.599999999991</v>
          </cell>
          <cell r="AC145">
            <v>71806.747499999998</v>
          </cell>
          <cell r="AD145">
            <v>619.22899999999993</v>
          </cell>
          <cell r="AE145">
            <v>169.09714999999997</v>
          </cell>
          <cell r="AF145">
            <v>266.74479999999994</v>
          </cell>
          <cell r="AG145">
            <v>66.686199999999985</v>
          </cell>
          <cell r="AH145">
            <v>2238.7509999999997</v>
          </cell>
          <cell r="AI145">
            <v>133.37239999999997</v>
          </cell>
          <cell r="AJ145">
            <v>333.43099999999998</v>
          </cell>
          <cell r="AK145">
            <v>66.686199999999985</v>
          </cell>
          <cell r="AL145">
            <v>1619.5219999999999</v>
          </cell>
          <cell r="AM145">
            <v>71.4495</v>
          </cell>
          <cell r="AN145">
            <v>1524.2559999999999</v>
          </cell>
          <cell r="AO145">
            <v>976.47649999999987</v>
          </cell>
          <cell r="AP145">
            <v>102.41094999999999</v>
          </cell>
          <cell r="AQ145">
            <v>357.24749999999995</v>
          </cell>
        </row>
        <row r="146">
          <cell r="A146" t="str">
            <v>M0032072009400</v>
          </cell>
          <cell r="B146" t="str">
            <v>9X4GATEWAY</v>
          </cell>
          <cell r="C146" t="str">
            <v>USD</v>
          </cell>
          <cell r="D146">
            <v>41.42</v>
          </cell>
          <cell r="E146">
            <v>47.632999999999996</v>
          </cell>
          <cell r="G146">
            <v>47.632999999999996</v>
          </cell>
          <cell r="I146">
            <v>47.632999999999996</v>
          </cell>
          <cell r="J146">
            <v>181.00539999999998</v>
          </cell>
          <cell r="K146">
            <v>52.396299999999997</v>
          </cell>
          <cell r="L146">
            <v>61.922899999999998</v>
          </cell>
          <cell r="M146">
            <v>83.357749999999996</v>
          </cell>
          <cell r="N146">
            <v>50.967309999999998</v>
          </cell>
          <cell r="O146">
            <v>49.538319999999999</v>
          </cell>
          <cell r="P146">
            <v>23816.499999999996</v>
          </cell>
          <cell r="Q146">
            <v>325.33338999999995</v>
          </cell>
          <cell r="R146">
            <v>93837.01</v>
          </cell>
          <cell r="S146">
            <v>816.90594999999985</v>
          </cell>
          <cell r="T146">
            <v>242.92829999999995</v>
          </cell>
          <cell r="U146">
            <v>33.343099999999993</v>
          </cell>
          <cell r="V146">
            <v>28.579799999999995</v>
          </cell>
          <cell r="W146">
            <v>371.53739999999993</v>
          </cell>
          <cell r="X146">
            <v>8573.9399999999987</v>
          </cell>
          <cell r="Y146">
            <v>181.00539999999998</v>
          </cell>
          <cell r="Z146">
            <v>2286.384</v>
          </cell>
          <cell r="AA146">
            <v>4286.9699999999993</v>
          </cell>
          <cell r="AB146">
            <v>57159.599999999991</v>
          </cell>
          <cell r="AC146">
            <v>71806.747499999998</v>
          </cell>
          <cell r="AD146">
            <v>619.22899999999993</v>
          </cell>
          <cell r="AE146">
            <v>169.09714999999997</v>
          </cell>
          <cell r="AF146">
            <v>266.74479999999994</v>
          </cell>
          <cell r="AG146">
            <v>66.686199999999985</v>
          </cell>
          <cell r="AH146">
            <v>2238.7509999999997</v>
          </cell>
          <cell r="AI146">
            <v>133.37239999999997</v>
          </cell>
          <cell r="AJ146">
            <v>333.43099999999998</v>
          </cell>
          <cell r="AK146">
            <v>66.686199999999985</v>
          </cell>
          <cell r="AL146">
            <v>1619.5219999999999</v>
          </cell>
          <cell r="AM146">
            <v>71.4495</v>
          </cell>
          <cell r="AN146">
            <v>1524.2559999999999</v>
          </cell>
          <cell r="AO146">
            <v>976.47649999999987</v>
          </cell>
          <cell r="AP146">
            <v>102.41094999999999</v>
          </cell>
          <cell r="AQ146">
            <v>357.24749999999995</v>
          </cell>
        </row>
        <row r="147">
          <cell r="A147" t="str">
            <v>M0032072012200</v>
          </cell>
          <cell r="B147" t="str">
            <v>12X2GATEWAY</v>
          </cell>
          <cell r="C147" t="str">
            <v>USD</v>
          </cell>
          <cell r="D147">
            <v>39.25</v>
          </cell>
          <cell r="E147">
            <v>45.137499999999996</v>
          </cell>
          <cell r="G147">
            <v>45.137499999999996</v>
          </cell>
          <cell r="I147">
            <v>45.137499999999996</v>
          </cell>
          <cell r="J147">
            <v>171.52249999999998</v>
          </cell>
          <cell r="K147">
            <v>49.651249999999997</v>
          </cell>
          <cell r="L147">
            <v>58.678749999999994</v>
          </cell>
          <cell r="M147">
            <v>78.990624999999994</v>
          </cell>
          <cell r="N147">
            <v>48.297125000000001</v>
          </cell>
          <cell r="O147">
            <v>46.942999999999998</v>
          </cell>
          <cell r="P147">
            <v>22568.749999999996</v>
          </cell>
          <cell r="Q147">
            <v>308.28912499999996</v>
          </cell>
          <cell r="R147">
            <v>88920.874999999985</v>
          </cell>
          <cell r="S147">
            <v>774.10812499999986</v>
          </cell>
          <cell r="T147">
            <v>230.20124999999996</v>
          </cell>
          <cell r="U147">
            <v>31.596249999999994</v>
          </cell>
          <cell r="V147">
            <v>27.082499999999996</v>
          </cell>
          <cell r="W147">
            <v>352.07249999999993</v>
          </cell>
          <cell r="X147">
            <v>8124.7499999999991</v>
          </cell>
          <cell r="Y147">
            <v>171.52249999999998</v>
          </cell>
          <cell r="Z147">
            <v>2166.6</v>
          </cell>
          <cell r="AA147">
            <v>4062.3749999999995</v>
          </cell>
          <cell r="AB147">
            <v>54164.999999999993</v>
          </cell>
          <cell r="AC147">
            <v>68044.78125</v>
          </cell>
          <cell r="AD147">
            <v>586.78749999999991</v>
          </cell>
          <cell r="AE147">
            <v>160.23812499999997</v>
          </cell>
          <cell r="AF147">
            <v>252.76999999999995</v>
          </cell>
          <cell r="AG147">
            <v>63.192499999999988</v>
          </cell>
          <cell r="AH147">
            <v>2121.4624999999996</v>
          </cell>
          <cell r="AI147">
            <v>126.38499999999998</v>
          </cell>
          <cell r="AJ147">
            <v>315.96249999999998</v>
          </cell>
          <cell r="AK147">
            <v>63.192499999999988</v>
          </cell>
          <cell r="AL147">
            <v>1534.675</v>
          </cell>
          <cell r="AM147">
            <v>67.706249999999997</v>
          </cell>
          <cell r="AN147">
            <v>1444.3999999999999</v>
          </cell>
          <cell r="AO147">
            <v>925.31874999999991</v>
          </cell>
          <cell r="AP147">
            <v>97.045624999999987</v>
          </cell>
          <cell r="AQ147">
            <v>338.53124999999994</v>
          </cell>
        </row>
        <row r="148">
          <cell r="A148" t="str">
            <v>M0032072012220</v>
          </cell>
          <cell r="B148" t="str">
            <v>12X2.25GATEWAY</v>
          </cell>
          <cell r="C148" t="str">
            <v>USD</v>
          </cell>
          <cell r="D148">
            <v>39.6</v>
          </cell>
          <cell r="E148">
            <v>45.54</v>
          </cell>
          <cell r="G148">
            <v>45.54</v>
          </cell>
          <cell r="I148">
            <v>45.54</v>
          </cell>
          <cell r="J148">
            <v>173.05199999999999</v>
          </cell>
          <cell r="K148">
            <v>50.094000000000001</v>
          </cell>
          <cell r="L148">
            <v>59.201999999999998</v>
          </cell>
          <cell r="M148">
            <v>79.694999999999993</v>
          </cell>
          <cell r="N148">
            <v>48.727800000000002</v>
          </cell>
          <cell r="O148">
            <v>47.361600000000003</v>
          </cell>
          <cell r="P148">
            <v>22770</v>
          </cell>
          <cell r="Q148">
            <v>311.03820000000002</v>
          </cell>
          <cell r="R148">
            <v>89713.8</v>
          </cell>
          <cell r="S148">
            <v>781.01099999999997</v>
          </cell>
          <cell r="T148">
            <v>232.25399999999999</v>
          </cell>
          <cell r="U148">
            <v>31.877999999999997</v>
          </cell>
          <cell r="V148">
            <v>27.323999999999998</v>
          </cell>
          <cell r="W148">
            <v>355.21199999999999</v>
          </cell>
          <cell r="X148">
            <v>8197.2000000000007</v>
          </cell>
          <cell r="Y148">
            <v>173.05199999999999</v>
          </cell>
          <cell r="Z148">
            <v>2185.92</v>
          </cell>
          <cell r="AA148">
            <v>4098.6000000000004</v>
          </cell>
          <cell r="AB148">
            <v>54648</v>
          </cell>
          <cell r="AC148">
            <v>68651.55</v>
          </cell>
          <cell r="AD148">
            <v>592.02</v>
          </cell>
          <cell r="AE148">
            <v>161.667</v>
          </cell>
          <cell r="AF148">
            <v>255.02399999999997</v>
          </cell>
          <cell r="AG148">
            <v>63.755999999999993</v>
          </cell>
          <cell r="AH148">
            <v>2140.38</v>
          </cell>
          <cell r="AI148">
            <v>127.51199999999999</v>
          </cell>
          <cell r="AJ148">
            <v>318.77999999999997</v>
          </cell>
          <cell r="AK148">
            <v>63.755999999999993</v>
          </cell>
          <cell r="AL148">
            <v>1548.36</v>
          </cell>
          <cell r="AM148">
            <v>68.31</v>
          </cell>
          <cell r="AN148">
            <v>1457.28</v>
          </cell>
          <cell r="AO148">
            <v>933.56999999999994</v>
          </cell>
          <cell r="AP148">
            <v>97.910999999999987</v>
          </cell>
          <cell r="AQ148">
            <v>341.55</v>
          </cell>
        </row>
        <row r="149">
          <cell r="A149" t="str">
            <v>M0032072012250</v>
          </cell>
          <cell r="B149" t="str">
            <v>12X2.5GATEWAY</v>
          </cell>
          <cell r="C149" t="str">
            <v>USD</v>
          </cell>
          <cell r="D149">
            <v>39.590000000000003</v>
          </cell>
          <cell r="E149">
            <v>45.528500000000001</v>
          </cell>
          <cell r="G149">
            <v>45.528500000000001</v>
          </cell>
          <cell r="I149">
            <v>45.528500000000001</v>
          </cell>
          <cell r="J149">
            <v>173.00829999999999</v>
          </cell>
          <cell r="K149">
            <v>50.081350000000008</v>
          </cell>
          <cell r="L149">
            <v>59.187050000000006</v>
          </cell>
          <cell r="M149">
            <v>79.674875</v>
          </cell>
          <cell r="N149">
            <v>48.715495000000004</v>
          </cell>
          <cell r="O149">
            <v>47.349640000000001</v>
          </cell>
          <cell r="P149">
            <v>22764.25</v>
          </cell>
          <cell r="Q149">
            <v>310.959655</v>
          </cell>
          <cell r="R149">
            <v>89691.145000000004</v>
          </cell>
          <cell r="S149">
            <v>780.81377499999996</v>
          </cell>
          <cell r="T149">
            <v>232.19534999999999</v>
          </cell>
          <cell r="U149">
            <v>31.869949999999999</v>
          </cell>
          <cell r="V149">
            <v>27.3171</v>
          </cell>
          <cell r="W149">
            <v>355.1223</v>
          </cell>
          <cell r="X149">
            <v>8195.130000000001</v>
          </cell>
          <cell r="Y149">
            <v>173.00829999999999</v>
          </cell>
          <cell r="Z149">
            <v>2185.3679999999999</v>
          </cell>
          <cell r="AA149">
            <v>4097.5650000000005</v>
          </cell>
          <cell r="AB149">
            <v>54634.200000000004</v>
          </cell>
          <cell r="AC149">
            <v>68634.213749999995</v>
          </cell>
          <cell r="AD149">
            <v>591.87049999999999</v>
          </cell>
          <cell r="AE149">
            <v>161.62617499999999</v>
          </cell>
          <cell r="AF149">
            <v>254.95959999999999</v>
          </cell>
          <cell r="AG149">
            <v>63.739899999999999</v>
          </cell>
          <cell r="AH149">
            <v>2139.8395</v>
          </cell>
          <cell r="AI149">
            <v>127.4798</v>
          </cell>
          <cell r="AJ149">
            <v>318.6995</v>
          </cell>
          <cell r="AK149">
            <v>63.739899999999999</v>
          </cell>
          <cell r="AL149">
            <v>1547.9690000000001</v>
          </cell>
          <cell r="AM149">
            <v>68.292749999999998</v>
          </cell>
          <cell r="AN149">
            <v>1456.912</v>
          </cell>
          <cell r="AO149">
            <v>933.33425</v>
          </cell>
          <cell r="AP149">
            <v>97.886274999999998</v>
          </cell>
          <cell r="AQ149">
            <v>341.46375</v>
          </cell>
        </row>
        <row r="150">
          <cell r="A150" t="str">
            <v>M0032072012270</v>
          </cell>
          <cell r="B150" t="str">
            <v>12X2.75GATEWAY</v>
          </cell>
          <cell r="C150" t="str">
            <v>USD</v>
          </cell>
          <cell r="D150">
            <v>39.6</v>
          </cell>
          <cell r="E150">
            <v>45.54</v>
          </cell>
          <cell r="G150">
            <v>45.54</v>
          </cell>
          <cell r="I150">
            <v>45.54</v>
          </cell>
          <cell r="J150">
            <v>173.05199999999999</v>
          </cell>
          <cell r="K150">
            <v>50.094000000000001</v>
          </cell>
          <cell r="L150">
            <v>59.201999999999998</v>
          </cell>
          <cell r="M150">
            <v>79.694999999999993</v>
          </cell>
          <cell r="N150">
            <v>48.727800000000002</v>
          </cell>
          <cell r="O150">
            <v>47.361600000000003</v>
          </cell>
          <cell r="P150">
            <v>22770</v>
          </cell>
          <cell r="Q150">
            <v>311.03820000000002</v>
          </cell>
          <cell r="R150">
            <v>89713.8</v>
          </cell>
          <cell r="S150">
            <v>781.01099999999997</v>
          </cell>
          <cell r="T150">
            <v>232.25399999999999</v>
          </cell>
          <cell r="U150">
            <v>31.877999999999997</v>
          </cell>
          <cell r="V150">
            <v>27.323999999999998</v>
          </cell>
          <cell r="W150">
            <v>355.21199999999999</v>
          </cell>
          <cell r="X150">
            <v>8197.2000000000007</v>
          </cell>
          <cell r="Y150">
            <v>173.05199999999999</v>
          </cell>
          <cell r="Z150">
            <v>2185.92</v>
          </cell>
          <cell r="AA150">
            <v>4098.6000000000004</v>
          </cell>
          <cell r="AB150">
            <v>54648</v>
          </cell>
          <cell r="AC150">
            <v>68651.55</v>
          </cell>
          <cell r="AD150">
            <v>592.02</v>
          </cell>
          <cell r="AE150">
            <v>161.667</v>
          </cell>
          <cell r="AF150">
            <v>255.02399999999997</v>
          </cell>
          <cell r="AG150">
            <v>63.755999999999993</v>
          </cell>
          <cell r="AH150">
            <v>2140.38</v>
          </cell>
          <cell r="AI150">
            <v>127.51199999999999</v>
          </cell>
          <cell r="AJ150">
            <v>318.77999999999997</v>
          </cell>
          <cell r="AK150">
            <v>63.755999999999993</v>
          </cell>
          <cell r="AL150">
            <v>1548.36</v>
          </cell>
          <cell r="AM150">
            <v>68.31</v>
          </cell>
          <cell r="AN150">
            <v>1457.28</v>
          </cell>
          <cell r="AO150">
            <v>933.56999999999994</v>
          </cell>
          <cell r="AP150">
            <v>97.910999999999987</v>
          </cell>
          <cell r="AQ150">
            <v>341.55</v>
          </cell>
        </row>
        <row r="151">
          <cell r="A151" t="str">
            <v>M0032072012300</v>
          </cell>
          <cell r="B151" t="str">
            <v>12X3GATEWAY</v>
          </cell>
          <cell r="C151" t="str">
            <v>USD</v>
          </cell>
          <cell r="D151">
            <v>39.61</v>
          </cell>
          <cell r="E151">
            <v>45.551499999999997</v>
          </cell>
          <cell r="G151">
            <v>45.551499999999997</v>
          </cell>
          <cell r="I151">
            <v>45.551499999999997</v>
          </cell>
          <cell r="J151">
            <v>173.09569999999999</v>
          </cell>
          <cell r="K151">
            <v>50.106650000000002</v>
          </cell>
          <cell r="L151">
            <v>59.216949999999997</v>
          </cell>
          <cell r="M151">
            <v>79.715125</v>
          </cell>
          <cell r="N151">
            <v>48.740105</v>
          </cell>
          <cell r="O151">
            <v>47.373559999999998</v>
          </cell>
          <cell r="P151">
            <v>22775.75</v>
          </cell>
          <cell r="Q151">
            <v>311.11674499999998</v>
          </cell>
          <cell r="R151">
            <v>89736.455000000002</v>
          </cell>
          <cell r="S151">
            <v>781.20822499999986</v>
          </cell>
          <cell r="T151">
            <v>232.31264999999996</v>
          </cell>
          <cell r="U151">
            <v>31.886049999999997</v>
          </cell>
          <cell r="V151">
            <v>27.330899999999996</v>
          </cell>
          <cell r="W151">
            <v>355.30169999999998</v>
          </cell>
          <cell r="X151">
            <v>8199.2699999999986</v>
          </cell>
          <cell r="Y151">
            <v>173.09569999999999</v>
          </cell>
          <cell r="Z151">
            <v>2186.4719999999998</v>
          </cell>
          <cell r="AA151">
            <v>4099.6349999999993</v>
          </cell>
          <cell r="AB151">
            <v>54661.799999999996</v>
          </cell>
          <cell r="AC151">
            <v>68668.886249999996</v>
          </cell>
          <cell r="AD151">
            <v>592.16949999999997</v>
          </cell>
          <cell r="AE151">
            <v>161.70782499999999</v>
          </cell>
          <cell r="AF151">
            <v>255.08839999999998</v>
          </cell>
          <cell r="AG151">
            <v>63.772099999999995</v>
          </cell>
          <cell r="AH151">
            <v>2140.9204999999997</v>
          </cell>
          <cell r="AI151">
            <v>127.54419999999999</v>
          </cell>
          <cell r="AJ151">
            <v>318.8605</v>
          </cell>
          <cell r="AK151">
            <v>63.772099999999995</v>
          </cell>
          <cell r="AL151">
            <v>1548.751</v>
          </cell>
          <cell r="AM151">
            <v>68.327249999999992</v>
          </cell>
          <cell r="AN151">
            <v>1457.6479999999999</v>
          </cell>
          <cell r="AO151">
            <v>933.80574999999999</v>
          </cell>
          <cell r="AP151">
            <v>97.935724999999991</v>
          </cell>
          <cell r="AQ151">
            <v>341.63624999999996</v>
          </cell>
        </row>
        <row r="152">
          <cell r="A152" t="str">
            <v>M0032072012320</v>
          </cell>
          <cell r="B152" t="str">
            <v>12X3.25GATEWAY</v>
          </cell>
          <cell r="C152" t="str">
            <v>USD</v>
          </cell>
          <cell r="D152">
            <v>40.24</v>
          </cell>
          <cell r="E152">
            <v>46.275999999999996</v>
          </cell>
          <cell r="G152">
            <v>46.275999999999996</v>
          </cell>
          <cell r="I152">
            <v>46.275999999999996</v>
          </cell>
          <cell r="J152">
            <v>175.84879999999998</v>
          </cell>
          <cell r="K152">
            <v>50.903599999999997</v>
          </cell>
          <cell r="L152">
            <v>60.158799999999999</v>
          </cell>
          <cell r="M152">
            <v>80.98299999999999</v>
          </cell>
          <cell r="N152">
            <v>49.515319999999996</v>
          </cell>
          <cell r="O152">
            <v>48.127040000000001</v>
          </cell>
          <cell r="P152">
            <v>23137.999999999996</v>
          </cell>
          <cell r="Q152">
            <v>316.06507999999997</v>
          </cell>
          <cell r="R152">
            <v>91163.719999999987</v>
          </cell>
          <cell r="S152">
            <v>793.63339999999982</v>
          </cell>
          <cell r="T152">
            <v>236.00759999999997</v>
          </cell>
          <cell r="U152">
            <v>32.393199999999993</v>
          </cell>
          <cell r="V152">
            <v>27.765599999999996</v>
          </cell>
          <cell r="W152">
            <v>360.95279999999997</v>
          </cell>
          <cell r="X152">
            <v>8329.6799999999985</v>
          </cell>
          <cell r="Y152">
            <v>175.84879999999998</v>
          </cell>
          <cell r="Z152">
            <v>2221.2479999999996</v>
          </cell>
          <cell r="AA152">
            <v>4164.8399999999992</v>
          </cell>
          <cell r="AB152">
            <v>55531.199999999997</v>
          </cell>
          <cell r="AC152">
            <v>69761.069999999992</v>
          </cell>
          <cell r="AD152">
            <v>601.58799999999997</v>
          </cell>
          <cell r="AE152">
            <v>164.27979999999997</v>
          </cell>
          <cell r="AF152">
            <v>259.14559999999994</v>
          </cell>
          <cell r="AG152">
            <v>64.786399999999986</v>
          </cell>
          <cell r="AH152">
            <v>2174.9719999999998</v>
          </cell>
          <cell r="AI152">
            <v>129.57279999999997</v>
          </cell>
          <cell r="AJ152">
            <v>323.93199999999996</v>
          </cell>
          <cell r="AK152">
            <v>64.786399999999986</v>
          </cell>
          <cell r="AL152">
            <v>1573.3839999999998</v>
          </cell>
          <cell r="AM152">
            <v>69.413999999999987</v>
          </cell>
          <cell r="AN152">
            <v>1480.8319999999999</v>
          </cell>
          <cell r="AO152">
            <v>948.6579999999999</v>
          </cell>
          <cell r="AP152">
            <v>99.493399999999994</v>
          </cell>
          <cell r="AQ152">
            <v>347.07</v>
          </cell>
        </row>
        <row r="153">
          <cell r="A153" t="str">
            <v>M0032072012350</v>
          </cell>
          <cell r="B153" t="str">
            <v>12X3.5GATEWAY</v>
          </cell>
          <cell r="C153" t="str">
            <v>USD</v>
          </cell>
          <cell r="D153">
            <v>41.42</v>
          </cell>
          <cell r="E153">
            <v>47.632999999999996</v>
          </cell>
          <cell r="G153">
            <v>47.632999999999996</v>
          </cell>
          <cell r="I153">
            <v>47.632999999999996</v>
          </cell>
          <cell r="J153">
            <v>181.00539999999998</v>
          </cell>
          <cell r="K153">
            <v>52.396299999999997</v>
          </cell>
          <cell r="L153">
            <v>61.922899999999998</v>
          </cell>
          <cell r="M153">
            <v>83.357749999999996</v>
          </cell>
          <cell r="N153">
            <v>50.967309999999998</v>
          </cell>
          <cell r="O153">
            <v>49.538319999999999</v>
          </cell>
          <cell r="P153">
            <v>23816.499999999996</v>
          </cell>
          <cell r="Q153">
            <v>325.33338999999995</v>
          </cell>
          <cell r="R153">
            <v>93837.01</v>
          </cell>
          <cell r="S153">
            <v>816.90594999999985</v>
          </cell>
          <cell r="T153">
            <v>242.92829999999995</v>
          </cell>
          <cell r="U153">
            <v>33.343099999999993</v>
          </cell>
          <cell r="V153">
            <v>28.579799999999995</v>
          </cell>
          <cell r="W153">
            <v>371.53739999999993</v>
          </cell>
          <cell r="X153">
            <v>8573.9399999999987</v>
          </cell>
          <cell r="Y153">
            <v>181.00539999999998</v>
          </cell>
          <cell r="Z153">
            <v>2286.384</v>
          </cell>
          <cell r="AA153">
            <v>4286.9699999999993</v>
          </cell>
          <cell r="AB153">
            <v>57159.599999999991</v>
          </cell>
          <cell r="AC153">
            <v>71806.747499999998</v>
          </cell>
          <cell r="AD153">
            <v>619.22899999999993</v>
          </cell>
          <cell r="AE153">
            <v>169.09714999999997</v>
          </cell>
          <cell r="AF153">
            <v>266.74479999999994</v>
          </cell>
          <cell r="AG153">
            <v>66.686199999999985</v>
          </cell>
          <cell r="AH153">
            <v>2238.7509999999997</v>
          </cell>
          <cell r="AI153">
            <v>133.37239999999997</v>
          </cell>
          <cell r="AJ153">
            <v>333.43099999999998</v>
          </cell>
          <cell r="AK153">
            <v>66.686199999999985</v>
          </cell>
          <cell r="AL153">
            <v>1619.5219999999999</v>
          </cell>
          <cell r="AM153">
            <v>71.4495</v>
          </cell>
          <cell r="AN153">
            <v>1524.2559999999999</v>
          </cell>
          <cell r="AO153">
            <v>976.47649999999987</v>
          </cell>
          <cell r="AP153">
            <v>102.41094999999999</v>
          </cell>
          <cell r="AQ153">
            <v>357.24749999999995</v>
          </cell>
        </row>
        <row r="154">
          <cell r="A154" t="str">
            <v>M0032072012370</v>
          </cell>
          <cell r="B154" t="str">
            <v>12X3.75GATEWAY</v>
          </cell>
          <cell r="C154" t="str">
            <v>USD</v>
          </cell>
          <cell r="D154">
            <v>41.42</v>
          </cell>
          <cell r="E154">
            <v>47.632999999999996</v>
          </cell>
          <cell r="G154">
            <v>47.632999999999996</v>
          </cell>
          <cell r="I154">
            <v>47.632999999999996</v>
          </cell>
          <cell r="J154">
            <v>181.00539999999998</v>
          </cell>
          <cell r="K154">
            <v>52.396299999999997</v>
          </cell>
          <cell r="L154">
            <v>61.922899999999998</v>
          </cell>
          <cell r="M154">
            <v>83.357749999999996</v>
          </cell>
          <cell r="N154">
            <v>50.967309999999998</v>
          </cell>
          <cell r="O154">
            <v>49.538319999999999</v>
          </cell>
          <cell r="P154">
            <v>23816.499999999996</v>
          </cell>
          <cell r="Q154">
            <v>325.33338999999995</v>
          </cell>
          <cell r="R154">
            <v>93837.01</v>
          </cell>
          <cell r="S154">
            <v>816.90594999999985</v>
          </cell>
          <cell r="T154">
            <v>242.92829999999995</v>
          </cell>
          <cell r="U154">
            <v>33.343099999999993</v>
          </cell>
          <cell r="V154">
            <v>28.579799999999995</v>
          </cell>
          <cell r="W154">
            <v>371.53739999999993</v>
          </cell>
          <cell r="X154">
            <v>8573.9399999999987</v>
          </cell>
          <cell r="Y154">
            <v>181.00539999999998</v>
          </cell>
          <cell r="Z154">
            <v>2286.384</v>
          </cell>
          <cell r="AA154">
            <v>4286.9699999999993</v>
          </cell>
          <cell r="AB154">
            <v>57159.599999999991</v>
          </cell>
          <cell r="AC154">
            <v>71806.747499999998</v>
          </cell>
          <cell r="AD154">
            <v>619.22899999999993</v>
          </cell>
          <cell r="AE154">
            <v>169.09714999999997</v>
          </cell>
          <cell r="AF154">
            <v>266.74479999999994</v>
          </cell>
          <cell r="AG154">
            <v>66.686199999999985</v>
          </cell>
          <cell r="AH154">
            <v>2238.7509999999997</v>
          </cell>
          <cell r="AI154">
            <v>133.37239999999997</v>
          </cell>
          <cell r="AJ154">
            <v>333.43099999999998</v>
          </cell>
          <cell r="AK154">
            <v>66.686199999999985</v>
          </cell>
          <cell r="AL154">
            <v>1619.5219999999999</v>
          </cell>
          <cell r="AM154">
            <v>71.4495</v>
          </cell>
          <cell r="AN154">
            <v>1524.2559999999999</v>
          </cell>
          <cell r="AO154">
            <v>976.47649999999987</v>
          </cell>
          <cell r="AP154">
            <v>102.41094999999999</v>
          </cell>
          <cell r="AQ154">
            <v>357.24749999999995</v>
          </cell>
        </row>
        <row r="155">
          <cell r="A155" t="str">
            <v>M0032072012400</v>
          </cell>
          <cell r="B155" t="str">
            <v>12X4GATEWAY</v>
          </cell>
          <cell r="C155" t="str">
            <v>USD</v>
          </cell>
          <cell r="D155">
            <v>41.42</v>
          </cell>
          <cell r="E155">
            <v>47.632999999999996</v>
          </cell>
          <cell r="G155">
            <v>47.632999999999996</v>
          </cell>
          <cell r="I155">
            <v>47.632999999999996</v>
          </cell>
          <cell r="J155">
            <v>181.00539999999998</v>
          </cell>
          <cell r="K155">
            <v>52.396299999999997</v>
          </cell>
          <cell r="L155">
            <v>61.922899999999998</v>
          </cell>
          <cell r="M155">
            <v>83.357749999999996</v>
          </cell>
          <cell r="N155">
            <v>50.967309999999998</v>
          </cell>
          <cell r="O155">
            <v>49.538319999999999</v>
          </cell>
          <cell r="P155">
            <v>23816.499999999996</v>
          </cell>
          <cell r="Q155">
            <v>325.33338999999995</v>
          </cell>
          <cell r="R155">
            <v>93837.01</v>
          </cell>
          <cell r="S155">
            <v>816.90594999999985</v>
          </cell>
          <cell r="T155">
            <v>242.92829999999995</v>
          </cell>
          <cell r="U155">
            <v>33.343099999999993</v>
          </cell>
          <cell r="V155">
            <v>28.579799999999995</v>
          </cell>
          <cell r="W155">
            <v>371.53739999999993</v>
          </cell>
          <cell r="X155">
            <v>8573.9399999999987</v>
          </cell>
          <cell r="Y155">
            <v>181.00539999999998</v>
          </cell>
          <cell r="Z155">
            <v>2286.384</v>
          </cell>
          <cell r="AA155">
            <v>4286.9699999999993</v>
          </cell>
          <cell r="AB155">
            <v>57159.599999999991</v>
          </cell>
          <cell r="AC155">
            <v>71806.747499999998</v>
          </cell>
          <cell r="AD155">
            <v>619.22899999999993</v>
          </cell>
          <cell r="AE155">
            <v>169.09714999999997</v>
          </cell>
          <cell r="AF155">
            <v>266.74479999999994</v>
          </cell>
          <cell r="AG155">
            <v>66.686199999999985</v>
          </cell>
          <cell r="AH155">
            <v>2238.7509999999997</v>
          </cell>
          <cell r="AI155">
            <v>133.37239999999997</v>
          </cell>
          <cell r="AJ155">
            <v>333.43099999999998</v>
          </cell>
          <cell r="AK155">
            <v>66.686199999999985</v>
          </cell>
          <cell r="AL155">
            <v>1619.5219999999999</v>
          </cell>
          <cell r="AM155">
            <v>71.4495</v>
          </cell>
          <cell r="AN155">
            <v>1524.2559999999999</v>
          </cell>
          <cell r="AO155">
            <v>976.47649999999987</v>
          </cell>
          <cell r="AP155">
            <v>102.41094999999999</v>
          </cell>
          <cell r="AQ155">
            <v>357.24749999999995</v>
          </cell>
        </row>
        <row r="156">
          <cell r="A156" t="str">
            <v>M0032072015150</v>
          </cell>
          <cell r="B156" t="str">
            <v>15X1.5GATEWAY</v>
          </cell>
          <cell r="C156" t="str">
            <v>USD</v>
          </cell>
          <cell r="D156">
            <v>39.11</v>
          </cell>
          <cell r="E156">
            <v>44.976499999999994</v>
          </cell>
          <cell r="G156">
            <v>44.976499999999994</v>
          </cell>
          <cell r="I156">
            <v>44.976499999999994</v>
          </cell>
          <cell r="J156">
            <v>170.91069999999996</v>
          </cell>
          <cell r="K156">
            <v>49.474149999999995</v>
          </cell>
          <cell r="L156">
            <v>58.469449999999995</v>
          </cell>
          <cell r="M156">
            <v>78.708874999999992</v>
          </cell>
          <cell r="N156">
            <v>48.124854999999997</v>
          </cell>
          <cell r="O156">
            <v>46.775559999999999</v>
          </cell>
          <cell r="P156">
            <v>22488.249999999996</v>
          </cell>
          <cell r="Q156">
            <v>307.18949499999997</v>
          </cell>
          <cell r="R156">
            <v>88603.704999999987</v>
          </cell>
          <cell r="S156">
            <v>771.34697499999982</v>
          </cell>
          <cell r="T156">
            <v>229.38014999999996</v>
          </cell>
          <cell r="U156">
            <v>31.483549999999994</v>
          </cell>
          <cell r="V156">
            <v>26.985899999999997</v>
          </cell>
          <cell r="W156">
            <v>350.81669999999997</v>
          </cell>
          <cell r="X156">
            <v>8095.7699999999986</v>
          </cell>
          <cell r="Y156">
            <v>170.91069999999996</v>
          </cell>
          <cell r="Z156">
            <v>2158.8719999999998</v>
          </cell>
          <cell r="AA156">
            <v>4047.8849999999993</v>
          </cell>
          <cell r="AB156">
            <v>53971.799999999996</v>
          </cell>
          <cell r="AC156">
            <v>67802.073749999996</v>
          </cell>
          <cell r="AD156">
            <v>584.69449999999995</v>
          </cell>
          <cell r="AE156">
            <v>159.66657499999997</v>
          </cell>
          <cell r="AF156">
            <v>251.86839999999995</v>
          </cell>
          <cell r="AG156">
            <v>62.967099999999988</v>
          </cell>
          <cell r="AH156">
            <v>2113.8954999999996</v>
          </cell>
          <cell r="AI156">
            <v>125.93419999999998</v>
          </cell>
          <cell r="AJ156">
            <v>314.83549999999997</v>
          </cell>
          <cell r="AK156">
            <v>62.967099999999988</v>
          </cell>
          <cell r="AL156">
            <v>1529.2009999999998</v>
          </cell>
          <cell r="AM156">
            <v>67.464749999999995</v>
          </cell>
          <cell r="AN156">
            <v>1439.2479999999998</v>
          </cell>
          <cell r="AO156">
            <v>922.01824999999985</v>
          </cell>
          <cell r="AP156">
            <v>96.699474999999978</v>
          </cell>
          <cell r="AQ156">
            <v>337.32374999999996</v>
          </cell>
        </row>
        <row r="157">
          <cell r="A157" t="str">
            <v>M0032072015200</v>
          </cell>
          <cell r="B157" t="str">
            <v>15X2GATEWAY</v>
          </cell>
          <cell r="C157" t="str">
            <v>USD</v>
          </cell>
          <cell r="D157">
            <v>39.25</v>
          </cell>
          <cell r="E157">
            <v>45.137499999999996</v>
          </cell>
          <cell r="G157">
            <v>45.137499999999996</v>
          </cell>
          <cell r="I157">
            <v>45.137499999999996</v>
          </cell>
          <cell r="J157">
            <v>171.52249999999998</v>
          </cell>
          <cell r="K157">
            <v>49.651249999999997</v>
          </cell>
          <cell r="L157">
            <v>58.678749999999994</v>
          </cell>
          <cell r="M157">
            <v>78.990624999999994</v>
          </cell>
          <cell r="N157">
            <v>48.297125000000001</v>
          </cell>
          <cell r="O157">
            <v>46.942999999999998</v>
          </cell>
          <cell r="P157">
            <v>22568.749999999996</v>
          </cell>
          <cell r="Q157">
            <v>308.28912499999996</v>
          </cell>
          <cell r="R157">
            <v>88920.874999999985</v>
          </cell>
          <cell r="S157">
            <v>774.10812499999986</v>
          </cell>
          <cell r="T157">
            <v>230.20124999999996</v>
          </cell>
          <cell r="U157">
            <v>31.596249999999994</v>
          </cell>
          <cell r="V157">
            <v>27.082499999999996</v>
          </cell>
          <cell r="W157">
            <v>352.07249999999993</v>
          </cell>
          <cell r="X157">
            <v>8124.7499999999991</v>
          </cell>
          <cell r="Y157">
            <v>171.52249999999998</v>
          </cell>
          <cell r="Z157">
            <v>2166.6</v>
          </cell>
          <cell r="AA157">
            <v>4062.3749999999995</v>
          </cell>
          <cell r="AB157">
            <v>54164.999999999993</v>
          </cell>
          <cell r="AC157">
            <v>68044.78125</v>
          </cell>
          <cell r="AD157">
            <v>586.78749999999991</v>
          </cell>
          <cell r="AE157">
            <v>160.23812499999997</v>
          </cell>
          <cell r="AF157">
            <v>252.76999999999995</v>
          </cell>
          <cell r="AG157">
            <v>63.192499999999988</v>
          </cell>
          <cell r="AH157">
            <v>2121.4624999999996</v>
          </cell>
          <cell r="AI157">
            <v>126.38499999999998</v>
          </cell>
          <cell r="AJ157">
            <v>315.96249999999998</v>
          </cell>
          <cell r="AK157">
            <v>63.192499999999988</v>
          </cell>
          <cell r="AL157">
            <v>1534.675</v>
          </cell>
          <cell r="AM157">
            <v>67.706249999999997</v>
          </cell>
          <cell r="AN157">
            <v>1444.3999999999999</v>
          </cell>
          <cell r="AO157">
            <v>925.31874999999991</v>
          </cell>
          <cell r="AP157">
            <v>97.045624999999987</v>
          </cell>
          <cell r="AQ157">
            <v>338.53124999999994</v>
          </cell>
        </row>
        <row r="158">
          <cell r="A158" t="str">
            <v>M0032072015220</v>
          </cell>
          <cell r="B158" t="str">
            <v>15X2.25GATEWAY</v>
          </cell>
          <cell r="C158" t="str">
            <v>USD</v>
          </cell>
          <cell r="D158">
            <v>39.6</v>
          </cell>
          <cell r="E158">
            <v>45.54</v>
          </cell>
          <cell r="G158">
            <v>45.54</v>
          </cell>
          <cell r="I158">
            <v>45.54</v>
          </cell>
          <cell r="J158">
            <v>173.05199999999999</v>
          </cell>
          <cell r="K158">
            <v>50.094000000000001</v>
          </cell>
          <cell r="L158">
            <v>59.201999999999998</v>
          </cell>
          <cell r="M158">
            <v>79.694999999999993</v>
          </cell>
          <cell r="N158">
            <v>48.727800000000002</v>
          </cell>
          <cell r="O158">
            <v>47.361600000000003</v>
          </cell>
          <cell r="P158">
            <v>22770</v>
          </cell>
          <cell r="Q158">
            <v>311.03820000000002</v>
          </cell>
          <cell r="R158">
            <v>89713.8</v>
          </cell>
          <cell r="S158">
            <v>781.01099999999997</v>
          </cell>
          <cell r="T158">
            <v>232.25399999999999</v>
          </cell>
          <cell r="U158">
            <v>31.877999999999997</v>
          </cell>
          <cell r="V158">
            <v>27.323999999999998</v>
          </cell>
          <cell r="W158">
            <v>355.21199999999999</v>
          </cell>
          <cell r="X158">
            <v>8197.2000000000007</v>
          </cell>
          <cell r="Y158">
            <v>173.05199999999999</v>
          </cell>
          <cell r="Z158">
            <v>2185.92</v>
          </cell>
          <cell r="AA158">
            <v>4098.6000000000004</v>
          </cell>
          <cell r="AB158">
            <v>54648</v>
          </cell>
          <cell r="AC158">
            <v>68651.55</v>
          </cell>
          <cell r="AD158">
            <v>592.02</v>
          </cell>
          <cell r="AE158">
            <v>161.667</v>
          </cell>
          <cell r="AF158">
            <v>255.02399999999997</v>
          </cell>
          <cell r="AG158">
            <v>63.755999999999993</v>
          </cell>
          <cell r="AH158">
            <v>2140.38</v>
          </cell>
          <cell r="AI158">
            <v>127.51199999999999</v>
          </cell>
          <cell r="AJ158">
            <v>318.77999999999997</v>
          </cell>
          <cell r="AK158">
            <v>63.755999999999993</v>
          </cell>
          <cell r="AL158">
            <v>1548.36</v>
          </cell>
          <cell r="AM158">
            <v>68.31</v>
          </cell>
          <cell r="AN158">
            <v>1457.28</v>
          </cell>
          <cell r="AO158">
            <v>933.56999999999994</v>
          </cell>
          <cell r="AP158">
            <v>97.910999999999987</v>
          </cell>
          <cell r="AQ158">
            <v>341.55</v>
          </cell>
        </row>
        <row r="159">
          <cell r="A159" t="str">
            <v>M0032072015250</v>
          </cell>
          <cell r="B159" t="str">
            <v>15X2.5GATEWAY</v>
          </cell>
          <cell r="C159" t="str">
            <v>USD</v>
          </cell>
          <cell r="D159">
            <v>39.590000000000003</v>
          </cell>
          <cell r="E159">
            <v>45.528500000000001</v>
          </cell>
          <cell r="G159">
            <v>45.528500000000001</v>
          </cell>
          <cell r="I159">
            <v>45.528500000000001</v>
          </cell>
          <cell r="J159">
            <v>173.00829999999999</v>
          </cell>
          <cell r="K159">
            <v>50.081350000000008</v>
          </cell>
          <cell r="L159">
            <v>59.187050000000006</v>
          </cell>
          <cell r="M159">
            <v>79.674875</v>
          </cell>
          <cell r="N159">
            <v>48.715495000000004</v>
          </cell>
          <cell r="O159">
            <v>47.349640000000001</v>
          </cell>
          <cell r="P159">
            <v>22764.25</v>
          </cell>
          <cell r="Q159">
            <v>310.959655</v>
          </cell>
          <cell r="R159">
            <v>89691.145000000004</v>
          </cell>
          <cell r="S159">
            <v>780.81377499999996</v>
          </cell>
          <cell r="T159">
            <v>232.19534999999999</v>
          </cell>
          <cell r="U159">
            <v>31.869949999999999</v>
          </cell>
          <cell r="V159">
            <v>27.3171</v>
          </cell>
          <cell r="W159">
            <v>355.1223</v>
          </cell>
          <cell r="X159">
            <v>8195.130000000001</v>
          </cell>
          <cell r="Y159">
            <v>173.00829999999999</v>
          </cell>
          <cell r="Z159">
            <v>2185.3679999999999</v>
          </cell>
          <cell r="AA159">
            <v>4097.5650000000005</v>
          </cell>
          <cell r="AB159">
            <v>54634.200000000004</v>
          </cell>
          <cell r="AC159">
            <v>68634.213749999995</v>
          </cell>
          <cell r="AD159">
            <v>591.87049999999999</v>
          </cell>
          <cell r="AE159">
            <v>161.62617499999999</v>
          </cell>
          <cell r="AF159">
            <v>254.95959999999999</v>
          </cell>
          <cell r="AG159">
            <v>63.739899999999999</v>
          </cell>
          <cell r="AH159">
            <v>2139.8395</v>
          </cell>
          <cell r="AI159">
            <v>127.4798</v>
          </cell>
          <cell r="AJ159">
            <v>318.6995</v>
          </cell>
          <cell r="AK159">
            <v>63.739899999999999</v>
          </cell>
          <cell r="AL159">
            <v>1547.9690000000001</v>
          </cell>
          <cell r="AM159">
            <v>68.292749999999998</v>
          </cell>
          <cell r="AN159">
            <v>1456.912</v>
          </cell>
          <cell r="AO159">
            <v>933.33425</v>
          </cell>
          <cell r="AP159">
            <v>97.886274999999998</v>
          </cell>
          <cell r="AQ159">
            <v>341.46375</v>
          </cell>
        </row>
        <row r="160">
          <cell r="A160" t="str">
            <v>M0032072015270</v>
          </cell>
          <cell r="B160" t="str">
            <v>15X2.75GATEWAY</v>
          </cell>
          <cell r="C160" t="str">
            <v>USD</v>
          </cell>
          <cell r="D160">
            <v>39.6</v>
          </cell>
          <cell r="E160">
            <v>45.54</v>
          </cell>
          <cell r="G160">
            <v>45.54</v>
          </cell>
          <cell r="I160">
            <v>45.54</v>
          </cell>
          <cell r="J160">
            <v>173.05199999999999</v>
          </cell>
          <cell r="K160">
            <v>50.094000000000001</v>
          </cell>
          <cell r="L160">
            <v>59.201999999999998</v>
          </cell>
          <cell r="M160">
            <v>79.694999999999993</v>
          </cell>
          <cell r="N160">
            <v>48.727800000000002</v>
          </cell>
          <cell r="O160">
            <v>47.361600000000003</v>
          </cell>
          <cell r="P160">
            <v>22770</v>
          </cell>
          <cell r="Q160">
            <v>311.03820000000002</v>
          </cell>
          <cell r="R160">
            <v>89713.8</v>
          </cell>
          <cell r="S160">
            <v>781.01099999999997</v>
          </cell>
          <cell r="T160">
            <v>232.25399999999999</v>
          </cell>
          <cell r="U160">
            <v>31.877999999999997</v>
          </cell>
          <cell r="V160">
            <v>27.323999999999998</v>
          </cell>
          <cell r="W160">
            <v>355.21199999999999</v>
          </cell>
          <cell r="X160">
            <v>8197.2000000000007</v>
          </cell>
          <cell r="Y160">
            <v>173.05199999999999</v>
          </cell>
          <cell r="Z160">
            <v>2185.92</v>
          </cell>
          <cell r="AA160">
            <v>4098.6000000000004</v>
          </cell>
          <cell r="AB160">
            <v>54648</v>
          </cell>
          <cell r="AC160">
            <v>68651.55</v>
          </cell>
          <cell r="AD160">
            <v>592.02</v>
          </cell>
          <cell r="AE160">
            <v>161.667</v>
          </cell>
          <cell r="AF160">
            <v>255.02399999999997</v>
          </cell>
          <cell r="AG160">
            <v>63.755999999999993</v>
          </cell>
          <cell r="AH160">
            <v>2140.38</v>
          </cell>
          <cell r="AI160">
            <v>127.51199999999999</v>
          </cell>
          <cell r="AJ160">
            <v>318.77999999999997</v>
          </cell>
          <cell r="AK160">
            <v>63.755999999999993</v>
          </cell>
          <cell r="AL160">
            <v>1548.36</v>
          </cell>
          <cell r="AM160">
            <v>68.31</v>
          </cell>
          <cell r="AN160">
            <v>1457.28</v>
          </cell>
          <cell r="AO160">
            <v>933.56999999999994</v>
          </cell>
          <cell r="AP160">
            <v>97.910999999999987</v>
          </cell>
          <cell r="AQ160">
            <v>341.55</v>
          </cell>
        </row>
        <row r="161">
          <cell r="A161" t="str">
            <v>M0032072015300</v>
          </cell>
          <cell r="B161" t="str">
            <v>15X3GATEWAY</v>
          </cell>
          <cell r="C161" t="str">
            <v>USD</v>
          </cell>
          <cell r="D161">
            <v>39.61</v>
          </cell>
          <cell r="E161">
            <v>45.551499999999997</v>
          </cell>
          <cell r="G161">
            <v>45.551499999999997</v>
          </cell>
          <cell r="I161">
            <v>45.551499999999997</v>
          </cell>
          <cell r="J161">
            <v>173.09569999999999</v>
          </cell>
          <cell r="K161">
            <v>50.106650000000002</v>
          </cell>
          <cell r="L161">
            <v>59.216949999999997</v>
          </cell>
          <cell r="M161">
            <v>79.715125</v>
          </cell>
          <cell r="N161">
            <v>48.740105</v>
          </cell>
          <cell r="O161">
            <v>47.373559999999998</v>
          </cell>
          <cell r="P161">
            <v>22775.75</v>
          </cell>
          <cell r="Q161">
            <v>311.11674499999998</v>
          </cell>
          <cell r="R161">
            <v>89736.455000000002</v>
          </cell>
          <cell r="S161">
            <v>781.20822499999986</v>
          </cell>
          <cell r="T161">
            <v>232.31264999999996</v>
          </cell>
          <cell r="U161">
            <v>31.886049999999997</v>
          </cell>
          <cell r="V161">
            <v>27.330899999999996</v>
          </cell>
          <cell r="W161">
            <v>355.30169999999998</v>
          </cell>
          <cell r="X161">
            <v>8199.2699999999986</v>
          </cell>
          <cell r="Y161">
            <v>173.09569999999999</v>
          </cell>
          <cell r="Z161">
            <v>2186.4719999999998</v>
          </cell>
          <cell r="AA161">
            <v>4099.6349999999993</v>
          </cell>
          <cell r="AB161">
            <v>54661.799999999996</v>
          </cell>
          <cell r="AC161">
            <v>68668.886249999996</v>
          </cell>
          <cell r="AD161">
            <v>592.16949999999997</v>
          </cell>
          <cell r="AE161">
            <v>161.70782499999999</v>
          </cell>
          <cell r="AF161">
            <v>255.08839999999998</v>
          </cell>
          <cell r="AG161">
            <v>63.772099999999995</v>
          </cell>
          <cell r="AH161">
            <v>2140.9204999999997</v>
          </cell>
          <cell r="AI161">
            <v>127.54419999999999</v>
          </cell>
          <cell r="AJ161">
            <v>318.8605</v>
          </cell>
          <cell r="AK161">
            <v>63.772099999999995</v>
          </cell>
          <cell r="AL161">
            <v>1548.751</v>
          </cell>
          <cell r="AM161">
            <v>68.327249999999992</v>
          </cell>
          <cell r="AN161">
            <v>1457.6479999999999</v>
          </cell>
          <cell r="AO161">
            <v>933.80574999999999</v>
          </cell>
          <cell r="AP161">
            <v>97.935724999999991</v>
          </cell>
          <cell r="AQ161">
            <v>341.63624999999996</v>
          </cell>
        </row>
        <row r="162">
          <cell r="A162" t="str">
            <v>M0032072015320</v>
          </cell>
          <cell r="B162" t="str">
            <v>15X3.25GATEWAY</v>
          </cell>
          <cell r="C162" t="str">
            <v>USD</v>
          </cell>
          <cell r="D162">
            <v>40.24</v>
          </cell>
          <cell r="E162">
            <v>46.275999999999996</v>
          </cell>
          <cell r="G162">
            <v>46.275999999999996</v>
          </cell>
          <cell r="I162">
            <v>46.275999999999996</v>
          </cell>
          <cell r="J162">
            <v>175.84879999999998</v>
          </cell>
          <cell r="K162">
            <v>50.903599999999997</v>
          </cell>
          <cell r="L162">
            <v>60.158799999999999</v>
          </cell>
          <cell r="M162">
            <v>80.98299999999999</v>
          </cell>
          <cell r="N162">
            <v>49.515319999999996</v>
          </cell>
          <cell r="O162">
            <v>48.127040000000001</v>
          </cell>
          <cell r="P162">
            <v>23137.999999999996</v>
          </cell>
          <cell r="Q162">
            <v>316.06507999999997</v>
          </cell>
          <cell r="R162">
            <v>91163.719999999987</v>
          </cell>
          <cell r="S162">
            <v>793.63339999999982</v>
          </cell>
          <cell r="T162">
            <v>236.00759999999997</v>
          </cell>
          <cell r="U162">
            <v>32.393199999999993</v>
          </cell>
          <cell r="V162">
            <v>27.765599999999996</v>
          </cell>
          <cell r="W162">
            <v>360.95279999999997</v>
          </cell>
          <cell r="X162">
            <v>8329.6799999999985</v>
          </cell>
          <cell r="Y162">
            <v>175.84879999999998</v>
          </cell>
          <cell r="Z162">
            <v>2221.2479999999996</v>
          </cell>
          <cell r="AA162">
            <v>4164.8399999999992</v>
          </cell>
          <cell r="AB162">
            <v>55531.199999999997</v>
          </cell>
          <cell r="AC162">
            <v>69761.069999999992</v>
          </cell>
          <cell r="AD162">
            <v>601.58799999999997</v>
          </cell>
          <cell r="AE162">
            <v>164.27979999999997</v>
          </cell>
          <cell r="AF162">
            <v>259.14559999999994</v>
          </cell>
          <cell r="AG162">
            <v>64.786399999999986</v>
          </cell>
          <cell r="AH162">
            <v>2174.9719999999998</v>
          </cell>
          <cell r="AI162">
            <v>129.57279999999997</v>
          </cell>
          <cell r="AJ162">
            <v>323.93199999999996</v>
          </cell>
          <cell r="AK162">
            <v>64.786399999999986</v>
          </cell>
          <cell r="AL162">
            <v>1573.3839999999998</v>
          </cell>
          <cell r="AM162">
            <v>69.413999999999987</v>
          </cell>
          <cell r="AN162">
            <v>1480.8319999999999</v>
          </cell>
          <cell r="AO162">
            <v>948.6579999999999</v>
          </cell>
          <cell r="AP162">
            <v>99.493399999999994</v>
          </cell>
          <cell r="AQ162">
            <v>347.07</v>
          </cell>
        </row>
        <row r="163">
          <cell r="A163" t="str">
            <v>M0032072015350</v>
          </cell>
          <cell r="B163" t="str">
            <v>15X3.5GATEWAY</v>
          </cell>
          <cell r="C163" t="str">
            <v>USD</v>
          </cell>
          <cell r="D163">
            <v>41.42</v>
          </cell>
          <cell r="E163">
            <v>47.632999999999996</v>
          </cell>
          <cell r="G163">
            <v>47.632999999999996</v>
          </cell>
          <cell r="I163">
            <v>47.632999999999996</v>
          </cell>
          <cell r="J163">
            <v>181.00539999999998</v>
          </cell>
          <cell r="K163">
            <v>52.396299999999997</v>
          </cell>
          <cell r="L163">
            <v>61.922899999999998</v>
          </cell>
          <cell r="M163">
            <v>83.357749999999996</v>
          </cell>
          <cell r="N163">
            <v>50.967309999999998</v>
          </cell>
          <cell r="O163">
            <v>49.538319999999999</v>
          </cell>
          <cell r="P163">
            <v>23816.499999999996</v>
          </cell>
          <cell r="Q163">
            <v>325.33338999999995</v>
          </cell>
          <cell r="R163">
            <v>93837.01</v>
          </cell>
          <cell r="S163">
            <v>816.90594999999985</v>
          </cell>
          <cell r="T163">
            <v>242.92829999999995</v>
          </cell>
          <cell r="U163">
            <v>33.343099999999993</v>
          </cell>
          <cell r="V163">
            <v>28.579799999999995</v>
          </cell>
          <cell r="W163">
            <v>371.53739999999993</v>
          </cell>
          <cell r="X163">
            <v>8573.9399999999987</v>
          </cell>
          <cell r="Y163">
            <v>181.00539999999998</v>
          </cell>
          <cell r="Z163">
            <v>2286.384</v>
          </cell>
          <cell r="AA163">
            <v>4286.9699999999993</v>
          </cell>
          <cell r="AB163">
            <v>57159.599999999991</v>
          </cell>
          <cell r="AC163">
            <v>71806.747499999998</v>
          </cell>
          <cell r="AD163">
            <v>619.22899999999993</v>
          </cell>
          <cell r="AE163">
            <v>169.09714999999997</v>
          </cell>
          <cell r="AF163">
            <v>266.74479999999994</v>
          </cell>
          <cell r="AG163">
            <v>66.686199999999985</v>
          </cell>
          <cell r="AH163">
            <v>2238.7509999999997</v>
          </cell>
          <cell r="AI163">
            <v>133.37239999999997</v>
          </cell>
          <cell r="AJ163">
            <v>333.43099999999998</v>
          </cell>
          <cell r="AK163">
            <v>66.686199999999985</v>
          </cell>
          <cell r="AL163">
            <v>1619.5219999999999</v>
          </cell>
          <cell r="AM163">
            <v>71.4495</v>
          </cell>
          <cell r="AN163">
            <v>1524.2559999999999</v>
          </cell>
          <cell r="AO163">
            <v>976.47649999999987</v>
          </cell>
          <cell r="AP163">
            <v>102.41094999999999</v>
          </cell>
          <cell r="AQ163">
            <v>357.24749999999995</v>
          </cell>
        </row>
        <row r="164">
          <cell r="A164" t="str">
            <v>M0032072015370</v>
          </cell>
          <cell r="B164" t="str">
            <v>15X3.75GATEWAY</v>
          </cell>
          <cell r="C164" t="str">
            <v>USD</v>
          </cell>
          <cell r="D164">
            <v>41.42</v>
          </cell>
          <cell r="E164">
            <v>47.632999999999996</v>
          </cell>
          <cell r="G164">
            <v>47.632999999999996</v>
          </cell>
          <cell r="I164">
            <v>47.632999999999996</v>
          </cell>
          <cell r="J164">
            <v>181.00539999999998</v>
          </cell>
          <cell r="K164">
            <v>52.396299999999997</v>
          </cell>
          <cell r="L164">
            <v>61.922899999999998</v>
          </cell>
          <cell r="M164">
            <v>83.357749999999996</v>
          </cell>
          <cell r="N164">
            <v>50.967309999999998</v>
          </cell>
          <cell r="O164">
            <v>49.538319999999999</v>
          </cell>
          <cell r="P164">
            <v>23816.499999999996</v>
          </cell>
          <cell r="Q164">
            <v>325.33338999999995</v>
          </cell>
          <cell r="R164">
            <v>93837.01</v>
          </cell>
          <cell r="S164">
            <v>816.90594999999985</v>
          </cell>
          <cell r="T164">
            <v>242.92829999999995</v>
          </cell>
          <cell r="U164">
            <v>33.343099999999993</v>
          </cell>
          <cell r="V164">
            <v>28.579799999999995</v>
          </cell>
          <cell r="W164">
            <v>371.53739999999993</v>
          </cell>
          <cell r="X164">
            <v>8573.9399999999987</v>
          </cell>
          <cell r="Y164">
            <v>181.00539999999998</v>
          </cell>
          <cell r="Z164">
            <v>2286.384</v>
          </cell>
          <cell r="AA164">
            <v>4286.9699999999993</v>
          </cell>
          <cell r="AB164">
            <v>57159.599999999991</v>
          </cell>
          <cell r="AC164">
            <v>71806.747499999998</v>
          </cell>
          <cell r="AD164">
            <v>619.22899999999993</v>
          </cell>
          <cell r="AE164">
            <v>169.09714999999997</v>
          </cell>
          <cell r="AF164">
            <v>266.74479999999994</v>
          </cell>
          <cell r="AG164">
            <v>66.686199999999985</v>
          </cell>
          <cell r="AH164">
            <v>2238.7509999999997</v>
          </cell>
          <cell r="AI164">
            <v>133.37239999999997</v>
          </cell>
          <cell r="AJ164">
            <v>333.43099999999998</v>
          </cell>
          <cell r="AK164">
            <v>66.686199999999985</v>
          </cell>
          <cell r="AL164">
            <v>1619.5219999999999</v>
          </cell>
          <cell r="AM164">
            <v>71.4495</v>
          </cell>
          <cell r="AN164">
            <v>1524.2559999999999</v>
          </cell>
          <cell r="AO164">
            <v>976.47649999999987</v>
          </cell>
          <cell r="AP164">
            <v>102.41094999999999</v>
          </cell>
          <cell r="AQ164">
            <v>357.24749999999995</v>
          </cell>
        </row>
        <row r="165">
          <cell r="A165" t="str">
            <v>M0032072015400</v>
          </cell>
          <cell r="B165" t="str">
            <v>15X4GATEWAY</v>
          </cell>
          <cell r="C165" t="str">
            <v>USD</v>
          </cell>
          <cell r="D165">
            <v>41.42</v>
          </cell>
          <cell r="E165">
            <v>47.632999999999996</v>
          </cell>
          <cell r="G165">
            <v>47.632999999999996</v>
          </cell>
          <cell r="I165">
            <v>47.632999999999996</v>
          </cell>
          <cell r="J165">
            <v>181.00539999999998</v>
          </cell>
          <cell r="K165">
            <v>52.396299999999997</v>
          </cell>
          <cell r="L165">
            <v>61.922899999999998</v>
          </cell>
          <cell r="M165">
            <v>83.357749999999996</v>
          </cell>
          <cell r="N165">
            <v>50.967309999999998</v>
          </cell>
          <cell r="O165">
            <v>49.538319999999999</v>
          </cell>
          <cell r="P165">
            <v>23816.499999999996</v>
          </cell>
          <cell r="Q165">
            <v>325.33338999999995</v>
          </cell>
          <cell r="R165">
            <v>93837.01</v>
          </cell>
          <cell r="S165">
            <v>816.90594999999985</v>
          </cell>
          <cell r="T165">
            <v>242.92829999999995</v>
          </cell>
          <cell r="U165">
            <v>33.343099999999993</v>
          </cell>
          <cell r="V165">
            <v>28.579799999999995</v>
          </cell>
          <cell r="W165">
            <v>371.53739999999993</v>
          </cell>
          <cell r="X165">
            <v>8573.9399999999987</v>
          </cell>
          <cell r="Y165">
            <v>181.00539999999998</v>
          </cell>
          <cell r="Z165">
            <v>2286.384</v>
          </cell>
          <cell r="AA165">
            <v>4286.9699999999993</v>
          </cell>
          <cell r="AB165">
            <v>57159.599999999991</v>
          </cell>
          <cell r="AC165">
            <v>71806.747499999998</v>
          </cell>
          <cell r="AD165">
            <v>619.22899999999993</v>
          </cell>
          <cell r="AE165">
            <v>169.09714999999997</v>
          </cell>
          <cell r="AF165">
            <v>266.74479999999994</v>
          </cell>
          <cell r="AG165">
            <v>66.686199999999985</v>
          </cell>
          <cell r="AH165">
            <v>2238.7509999999997</v>
          </cell>
          <cell r="AI165">
            <v>133.37239999999997</v>
          </cell>
          <cell r="AJ165">
            <v>333.43099999999998</v>
          </cell>
          <cell r="AK165">
            <v>66.686199999999985</v>
          </cell>
          <cell r="AL165">
            <v>1619.5219999999999</v>
          </cell>
          <cell r="AM165">
            <v>71.4495</v>
          </cell>
          <cell r="AN165">
            <v>1524.2559999999999</v>
          </cell>
          <cell r="AO165">
            <v>976.47649999999987</v>
          </cell>
          <cell r="AP165">
            <v>102.41094999999999</v>
          </cell>
          <cell r="AQ165">
            <v>357.24749999999995</v>
          </cell>
        </row>
        <row r="166">
          <cell r="A166" t="str">
            <v>M00320720159C0</v>
          </cell>
          <cell r="B166" t="str">
            <v>9x1.5GatewayIDE</v>
          </cell>
          <cell r="C166" t="str">
            <v>USD</v>
          </cell>
          <cell r="D166">
            <v>38.54</v>
          </cell>
          <cell r="E166">
            <v>44.320999999999998</v>
          </cell>
          <cell r="G166">
            <v>44.320999999999998</v>
          </cell>
          <cell r="I166">
            <v>44.320999999999998</v>
          </cell>
          <cell r="J166">
            <v>168.41979999999998</v>
          </cell>
          <cell r="K166">
            <v>48.753100000000003</v>
          </cell>
          <cell r="L166">
            <v>57.6173</v>
          </cell>
          <cell r="M166">
            <v>77.561749999999989</v>
          </cell>
          <cell r="N166">
            <v>47.423470000000002</v>
          </cell>
          <cell r="O166">
            <v>46.09384</v>
          </cell>
          <cell r="P166">
            <v>22160.5</v>
          </cell>
          <cell r="Q166">
            <v>302.71242999999998</v>
          </cell>
          <cell r="R166">
            <v>87312.37</v>
          </cell>
          <cell r="S166">
            <v>760.10514999999987</v>
          </cell>
          <cell r="T166">
            <v>226.03709999999998</v>
          </cell>
          <cell r="U166">
            <v>31.024699999999996</v>
          </cell>
          <cell r="V166">
            <v>26.592599999999997</v>
          </cell>
          <cell r="W166">
            <v>345.7038</v>
          </cell>
          <cell r="X166">
            <v>7977.78</v>
          </cell>
          <cell r="Y166">
            <v>168.41979999999998</v>
          </cell>
          <cell r="Z166">
            <v>2127.4079999999999</v>
          </cell>
          <cell r="AA166">
            <v>3988.89</v>
          </cell>
          <cell r="AB166">
            <v>53185.2</v>
          </cell>
          <cell r="AC166">
            <v>66813.907500000001</v>
          </cell>
          <cell r="AD166">
            <v>576.173</v>
          </cell>
          <cell r="AE166">
            <v>157.33954999999997</v>
          </cell>
          <cell r="AF166">
            <v>248.19759999999997</v>
          </cell>
          <cell r="AG166">
            <v>62.049399999999991</v>
          </cell>
          <cell r="AH166">
            <v>2083.087</v>
          </cell>
          <cell r="AI166">
            <v>124.09879999999998</v>
          </cell>
          <cell r="AJ166">
            <v>310.24699999999996</v>
          </cell>
          <cell r="AK166">
            <v>62.049399999999991</v>
          </cell>
          <cell r="AL166">
            <v>1506.914</v>
          </cell>
          <cell r="AM166">
            <v>66.481499999999997</v>
          </cell>
          <cell r="AN166">
            <v>1418.2719999999999</v>
          </cell>
          <cell r="AO166">
            <v>908.58049999999992</v>
          </cell>
          <cell r="AP166">
            <v>95.290149999999997</v>
          </cell>
          <cell r="AQ166">
            <v>332.40749999999997</v>
          </cell>
        </row>
        <row r="167">
          <cell r="A167" t="str">
            <v>M0032072020150</v>
          </cell>
          <cell r="B167" t="str">
            <v>20X1.5GATEWAY</v>
          </cell>
          <cell r="C167" t="str">
            <v>USD</v>
          </cell>
          <cell r="D167">
            <v>39.11</v>
          </cell>
          <cell r="E167">
            <v>44.976499999999994</v>
          </cell>
          <cell r="G167">
            <v>44.976499999999994</v>
          </cell>
          <cell r="I167">
            <v>44.976499999999994</v>
          </cell>
          <cell r="J167">
            <v>170.91069999999996</v>
          </cell>
          <cell r="K167">
            <v>49.474149999999995</v>
          </cell>
          <cell r="L167">
            <v>58.469449999999995</v>
          </cell>
          <cell r="M167">
            <v>78.708874999999992</v>
          </cell>
          <cell r="N167">
            <v>48.124854999999997</v>
          </cell>
          <cell r="O167">
            <v>46.775559999999999</v>
          </cell>
          <cell r="P167">
            <v>22488.249999999996</v>
          </cell>
          <cell r="Q167">
            <v>307.18949499999997</v>
          </cell>
          <cell r="R167">
            <v>88603.704999999987</v>
          </cell>
          <cell r="S167">
            <v>771.34697499999982</v>
          </cell>
          <cell r="T167">
            <v>229.38014999999996</v>
          </cell>
          <cell r="U167">
            <v>31.483549999999994</v>
          </cell>
          <cell r="V167">
            <v>26.985899999999997</v>
          </cell>
          <cell r="W167">
            <v>350.81669999999997</v>
          </cell>
          <cell r="X167">
            <v>8095.7699999999986</v>
          </cell>
          <cell r="Y167">
            <v>170.91069999999996</v>
          </cell>
          <cell r="Z167">
            <v>2158.8719999999998</v>
          </cell>
          <cell r="AA167">
            <v>4047.8849999999993</v>
          </cell>
          <cell r="AB167">
            <v>53971.799999999996</v>
          </cell>
          <cell r="AC167">
            <v>67802.073749999996</v>
          </cell>
          <cell r="AD167">
            <v>584.69449999999995</v>
          </cell>
          <cell r="AE167">
            <v>159.66657499999997</v>
          </cell>
          <cell r="AF167">
            <v>251.86839999999995</v>
          </cell>
          <cell r="AG167">
            <v>62.967099999999988</v>
          </cell>
          <cell r="AH167">
            <v>2113.8954999999996</v>
          </cell>
          <cell r="AI167">
            <v>125.93419999999998</v>
          </cell>
          <cell r="AJ167">
            <v>314.83549999999997</v>
          </cell>
          <cell r="AK167">
            <v>62.967099999999988</v>
          </cell>
          <cell r="AL167">
            <v>1529.2009999999998</v>
          </cell>
          <cell r="AM167">
            <v>67.464749999999995</v>
          </cell>
          <cell r="AN167">
            <v>1439.2479999999998</v>
          </cell>
          <cell r="AO167">
            <v>922.01824999999985</v>
          </cell>
          <cell r="AP167">
            <v>96.699474999999978</v>
          </cell>
          <cell r="AQ167">
            <v>337.32374999999996</v>
          </cell>
        </row>
        <row r="168">
          <cell r="A168" t="str">
            <v>M0032072020200</v>
          </cell>
          <cell r="B168" t="str">
            <v>20X2GATEWAY</v>
          </cell>
          <cell r="C168" t="str">
            <v>USD</v>
          </cell>
          <cell r="D168">
            <v>39.25</v>
          </cell>
          <cell r="E168">
            <v>45.137499999999996</v>
          </cell>
          <cell r="G168">
            <v>45.137499999999996</v>
          </cell>
          <cell r="I168">
            <v>45.137499999999996</v>
          </cell>
          <cell r="J168">
            <v>171.52249999999998</v>
          </cell>
          <cell r="K168">
            <v>49.651249999999997</v>
          </cell>
          <cell r="L168">
            <v>58.678749999999994</v>
          </cell>
          <cell r="M168">
            <v>78.990624999999994</v>
          </cell>
          <cell r="N168">
            <v>48.297125000000001</v>
          </cell>
          <cell r="O168">
            <v>46.942999999999998</v>
          </cell>
          <cell r="P168">
            <v>22568.749999999996</v>
          </cell>
          <cell r="Q168">
            <v>308.28912499999996</v>
          </cell>
          <cell r="R168">
            <v>88920.874999999985</v>
          </cell>
          <cell r="S168">
            <v>774.10812499999986</v>
          </cell>
          <cell r="T168">
            <v>230.20124999999996</v>
          </cell>
          <cell r="U168">
            <v>31.596249999999994</v>
          </cell>
          <cell r="V168">
            <v>27.082499999999996</v>
          </cell>
          <cell r="W168">
            <v>352.07249999999993</v>
          </cell>
          <cell r="X168">
            <v>8124.7499999999991</v>
          </cell>
          <cell r="Y168">
            <v>171.52249999999998</v>
          </cell>
          <cell r="Z168">
            <v>2166.6</v>
          </cell>
          <cell r="AA168">
            <v>4062.3749999999995</v>
          </cell>
          <cell r="AB168">
            <v>54164.999999999993</v>
          </cell>
          <cell r="AC168">
            <v>68044.78125</v>
          </cell>
          <cell r="AD168">
            <v>586.78749999999991</v>
          </cell>
          <cell r="AE168">
            <v>160.23812499999997</v>
          </cell>
          <cell r="AF168">
            <v>252.76999999999995</v>
          </cell>
          <cell r="AG168">
            <v>63.192499999999988</v>
          </cell>
          <cell r="AH168">
            <v>2121.4624999999996</v>
          </cell>
          <cell r="AI168">
            <v>126.38499999999998</v>
          </cell>
          <cell r="AJ168">
            <v>315.96249999999998</v>
          </cell>
          <cell r="AK168">
            <v>63.192499999999988</v>
          </cell>
          <cell r="AL168">
            <v>1534.675</v>
          </cell>
          <cell r="AM168">
            <v>67.706249999999997</v>
          </cell>
          <cell r="AN168">
            <v>1444.3999999999999</v>
          </cell>
          <cell r="AO168">
            <v>925.31874999999991</v>
          </cell>
          <cell r="AP168">
            <v>97.045624999999987</v>
          </cell>
          <cell r="AQ168">
            <v>338.53124999999994</v>
          </cell>
        </row>
        <row r="169">
          <cell r="A169" t="str">
            <v>M0032072020220</v>
          </cell>
          <cell r="B169" t="str">
            <v>20X2.25GATEWAY</v>
          </cell>
          <cell r="C169" t="str">
            <v>USD</v>
          </cell>
          <cell r="D169">
            <v>39.6</v>
          </cell>
          <cell r="E169">
            <v>45.54</v>
          </cell>
          <cell r="G169">
            <v>45.54</v>
          </cell>
          <cell r="I169">
            <v>45.54</v>
          </cell>
          <cell r="J169">
            <v>173.05199999999999</v>
          </cell>
          <cell r="K169">
            <v>50.094000000000001</v>
          </cell>
          <cell r="L169">
            <v>59.201999999999998</v>
          </cell>
          <cell r="M169">
            <v>79.694999999999993</v>
          </cell>
          <cell r="N169">
            <v>48.727800000000002</v>
          </cell>
          <cell r="O169">
            <v>47.361600000000003</v>
          </cell>
          <cell r="P169">
            <v>22770</v>
          </cell>
          <cell r="Q169">
            <v>311.03820000000002</v>
          </cell>
          <cell r="R169">
            <v>89713.8</v>
          </cell>
          <cell r="S169">
            <v>781.01099999999997</v>
          </cell>
          <cell r="T169">
            <v>232.25399999999999</v>
          </cell>
          <cell r="U169">
            <v>31.877999999999997</v>
          </cell>
          <cell r="V169">
            <v>27.323999999999998</v>
          </cell>
          <cell r="W169">
            <v>355.21199999999999</v>
          </cell>
          <cell r="X169">
            <v>8197.2000000000007</v>
          </cell>
          <cell r="Y169">
            <v>173.05199999999999</v>
          </cell>
          <cell r="Z169">
            <v>2185.92</v>
          </cell>
          <cell r="AA169">
            <v>4098.6000000000004</v>
          </cell>
          <cell r="AB169">
            <v>54648</v>
          </cell>
          <cell r="AC169">
            <v>68651.55</v>
          </cell>
          <cell r="AD169">
            <v>592.02</v>
          </cell>
          <cell r="AE169">
            <v>161.667</v>
          </cell>
          <cell r="AF169">
            <v>255.02399999999997</v>
          </cell>
          <cell r="AG169">
            <v>63.755999999999993</v>
          </cell>
          <cell r="AH169">
            <v>2140.38</v>
          </cell>
          <cell r="AI169">
            <v>127.51199999999999</v>
          </cell>
          <cell r="AJ169">
            <v>318.77999999999997</v>
          </cell>
          <cell r="AK169">
            <v>63.755999999999993</v>
          </cell>
          <cell r="AL169">
            <v>1548.36</v>
          </cell>
          <cell r="AM169">
            <v>68.31</v>
          </cell>
          <cell r="AN169">
            <v>1457.28</v>
          </cell>
          <cell r="AO169">
            <v>933.56999999999994</v>
          </cell>
          <cell r="AP169">
            <v>97.910999999999987</v>
          </cell>
          <cell r="AQ169">
            <v>341.55</v>
          </cell>
        </row>
        <row r="170">
          <cell r="A170" t="str">
            <v>M0032072020250</v>
          </cell>
          <cell r="B170" t="str">
            <v>20X2.5GATEWAY</v>
          </cell>
          <cell r="C170" t="str">
            <v>USD</v>
          </cell>
          <cell r="D170">
            <v>39.590000000000003</v>
          </cell>
          <cell r="E170">
            <v>45.528500000000001</v>
          </cell>
          <cell r="G170">
            <v>45.528500000000001</v>
          </cell>
          <cell r="I170">
            <v>45.528500000000001</v>
          </cell>
          <cell r="J170">
            <v>173.00829999999999</v>
          </cell>
          <cell r="K170">
            <v>50.081350000000008</v>
          </cell>
          <cell r="L170">
            <v>59.187050000000006</v>
          </cell>
          <cell r="M170">
            <v>79.674875</v>
          </cell>
          <cell r="N170">
            <v>48.715495000000004</v>
          </cell>
          <cell r="O170">
            <v>47.349640000000001</v>
          </cell>
          <cell r="P170">
            <v>22764.25</v>
          </cell>
          <cell r="Q170">
            <v>310.959655</v>
          </cell>
          <cell r="R170">
            <v>89691.145000000004</v>
          </cell>
          <cell r="S170">
            <v>780.81377499999996</v>
          </cell>
          <cell r="T170">
            <v>232.19534999999999</v>
          </cell>
          <cell r="U170">
            <v>31.869949999999999</v>
          </cell>
          <cell r="V170">
            <v>27.3171</v>
          </cell>
          <cell r="W170">
            <v>355.1223</v>
          </cell>
          <cell r="X170">
            <v>8195.130000000001</v>
          </cell>
          <cell r="Y170">
            <v>173.00829999999999</v>
          </cell>
          <cell r="Z170">
            <v>2185.3679999999999</v>
          </cell>
          <cell r="AA170">
            <v>4097.5650000000005</v>
          </cell>
          <cell r="AB170">
            <v>54634.200000000004</v>
          </cell>
          <cell r="AC170">
            <v>68634.213749999995</v>
          </cell>
          <cell r="AD170">
            <v>591.87049999999999</v>
          </cell>
          <cell r="AE170">
            <v>161.62617499999999</v>
          </cell>
          <cell r="AF170">
            <v>254.95959999999999</v>
          </cell>
          <cell r="AG170">
            <v>63.739899999999999</v>
          </cell>
          <cell r="AH170">
            <v>2139.8395</v>
          </cell>
          <cell r="AI170">
            <v>127.4798</v>
          </cell>
          <cell r="AJ170">
            <v>318.6995</v>
          </cell>
          <cell r="AK170">
            <v>63.739899999999999</v>
          </cell>
          <cell r="AL170">
            <v>1547.9690000000001</v>
          </cell>
          <cell r="AM170">
            <v>68.292749999999998</v>
          </cell>
          <cell r="AN170">
            <v>1456.912</v>
          </cell>
          <cell r="AO170">
            <v>933.33425</v>
          </cell>
          <cell r="AP170">
            <v>97.886274999999998</v>
          </cell>
          <cell r="AQ170">
            <v>341.46375</v>
          </cell>
        </row>
        <row r="171">
          <cell r="A171" t="str">
            <v>M0032072020270</v>
          </cell>
          <cell r="B171" t="str">
            <v>20X2.75GATEWAY</v>
          </cell>
          <cell r="C171" t="str">
            <v>USD</v>
          </cell>
          <cell r="D171">
            <v>39.6</v>
          </cell>
          <cell r="E171">
            <v>45.54</v>
          </cell>
          <cell r="G171">
            <v>45.54</v>
          </cell>
          <cell r="I171">
            <v>45.54</v>
          </cell>
          <cell r="J171">
            <v>173.05199999999999</v>
          </cell>
          <cell r="K171">
            <v>50.094000000000001</v>
          </cell>
          <cell r="L171">
            <v>59.201999999999998</v>
          </cell>
          <cell r="M171">
            <v>79.694999999999993</v>
          </cell>
          <cell r="N171">
            <v>48.727800000000002</v>
          </cell>
          <cell r="O171">
            <v>47.361600000000003</v>
          </cell>
          <cell r="P171">
            <v>22770</v>
          </cell>
          <cell r="Q171">
            <v>311.03820000000002</v>
          </cell>
          <cell r="R171">
            <v>89713.8</v>
          </cell>
          <cell r="S171">
            <v>781.01099999999997</v>
          </cell>
          <cell r="T171">
            <v>232.25399999999999</v>
          </cell>
          <cell r="U171">
            <v>31.877999999999997</v>
          </cell>
          <cell r="V171">
            <v>27.323999999999998</v>
          </cell>
          <cell r="W171">
            <v>355.21199999999999</v>
          </cell>
          <cell r="X171">
            <v>8197.2000000000007</v>
          </cell>
          <cell r="Y171">
            <v>173.05199999999999</v>
          </cell>
          <cell r="Z171">
            <v>2185.92</v>
          </cell>
          <cell r="AA171">
            <v>4098.6000000000004</v>
          </cell>
          <cell r="AB171">
            <v>54648</v>
          </cell>
          <cell r="AC171">
            <v>68651.55</v>
          </cell>
          <cell r="AD171">
            <v>592.02</v>
          </cell>
          <cell r="AE171">
            <v>161.667</v>
          </cell>
          <cell r="AF171">
            <v>255.02399999999997</v>
          </cell>
          <cell r="AG171">
            <v>63.755999999999993</v>
          </cell>
          <cell r="AH171">
            <v>2140.38</v>
          </cell>
          <cell r="AI171">
            <v>127.51199999999999</v>
          </cell>
          <cell r="AJ171">
            <v>318.77999999999997</v>
          </cell>
          <cell r="AK171">
            <v>63.755999999999993</v>
          </cell>
          <cell r="AL171">
            <v>1548.36</v>
          </cell>
          <cell r="AM171">
            <v>68.31</v>
          </cell>
          <cell r="AN171">
            <v>1457.28</v>
          </cell>
          <cell r="AO171">
            <v>933.56999999999994</v>
          </cell>
          <cell r="AP171">
            <v>97.910999999999987</v>
          </cell>
          <cell r="AQ171">
            <v>341.55</v>
          </cell>
        </row>
        <row r="172">
          <cell r="A172" t="str">
            <v>M0032072020300</v>
          </cell>
          <cell r="B172" t="str">
            <v>20X3GATEWAY</v>
          </cell>
          <cell r="C172" t="str">
            <v>USD</v>
          </cell>
          <cell r="D172">
            <v>40.26</v>
          </cell>
          <cell r="E172">
            <v>46.298999999999992</v>
          </cell>
          <cell r="G172">
            <v>46.298999999999992</v>
          </cell>
          <cell r="I172">
            <v>46.298999999999992</v>
          </cell>
          <cell r="J172">
            <v>175.93619999999996</v>
          </cell>
          <cell r="K172">
            <v>50.928899999999999</v>
          </cell>
          <cell r="L172">
            <v>60.18869999999999</v>
          </cell>
          <cell r="M172">
            <v>81.02324999999999</v>
          </cell>
          <cell r="N172">
            <v>49.539929999999998</v>
          </cell>
          <cell r="O172">
            <v>48.150959999999991</v>
          </cell>
          <cell r="P172">
            <v>23149.499999999996</v>
          </cell>
          <cell r="Q172">
            <v>316.22216999999995</v>
          </cell>
          <cell r="R172">
            <v>91209.029999999984</v>
          </cell>
          <cell r="S172">
            <v>794.02784999999983</v>
          </cell>
          <cell r="T172">
            <v>236.12489999999994</v>
          </cell>
          <cell r="U172">
            <v>32.409299999999995</v>
          </cell>
          <cell r="V172">
            <v>27.779399999999995</v>
          </cell>
          <cell r="W172">
            <v>361.13219999999995</v>
          </cell>
          <cell r="X172">
            <v>8333.8199999999979</v>
          </cell>
          <cell r="Y172">
            <v>175.93619999999996</v>
          </cell>
          <cell r="Z172">
            <v>2222.3519999999999</v>
          </cell>
          <cell r="AA172">
            <v>4166.9099999999989</v>
          </cell>
          <cell r="AB172">
            <v>55558.799999999988</v>
          </cell>
          <cell r="AC172">
            <v>69795.742499999993</v>
          </cell>
          <cell r="AD172">
            <v>601.88699999999994</v>
          </cell>
          <cell r="AE172">
            <v>164.36144999999996</v>
          </cell>
          <cell r="AF172">
            <v>259.27439999999996</v>
          </cell>
          <cell r="AG172">
            <v>64.818599999999989</v>
          </cell>
          <cell r="AH172">
            <v>2176.0529999999994</v>
          </cell>
          <cell r="AI172">
            <v>129.63719999999998</v>
          </cell>
          <cell r="AJ172">
            <v>324.09299999999996</v>
          </cell>
          <cell r="AK172">
            <v>64.818599999999989</v>
          </cell>
          <cell r="AL172">
            <v>1574.1659999999997</v>
          </cell>
          <cell r="AM172">
            <v>69.448499999999996</v>
          </cell>
          <cell r="AN172">
            <v>1481.5679999999998</v>
          </cell>
          <cell r="AO172">
            <v>949.12949999999989</v>
          </cell>
          <cell r="AP172">
            <v>99.542849999999973</v>
          </cell>
          <cell r="AQ172">
            <v>347.24249999999995</v>
          </cell>
        </row>
        <row r="173">
          <cell r="A173" t="str">
            <v>M0032072020320</v>
          </cell>
          <cell r="B173" t="str">
            <v>20X3.25GATEWAY</v>
          </cell>
          <cell r="C173" t="str">
            <v>USD</v>
          </cell>
          <cell r="D173">
            <v>40.24</v>
          </cell>
          <cell r="E173">
            <v>46.275999999999996</v>
          </cell>
          <cell r="G173">
            <v>46.275999999999996</v>
          </cell>
          <cell r="I173">
            <v>46.275999999999996</v>
          </cell>
          <cell r="J173">
            <v>175.84879999999998</v>
          </cell>
          <cell r="K173">
            <v>50.903599999999997</v>
          </cell>
          <cell r="L173">
            <v>60.158799999999999</v>
          </cell>
          <cell r="M173">
            <v>80.98299999999999</v>
          </cell>
          <cell r="N173">
            <v>49.515319999999996</v>
          </cell>
          <cell r="O173">
            <v>48.127040000000001</v>
          </cell>
          <cell r="P173">
            <v>23137.999999999996</v>
          </cell>
          <cell r="Q173">
            <v>316.06507999999997</v>
          </cell>
          <cell r="R173">
            <v>91163.719999999987</v>
          </cell>
          <cell r="S173">
            <v>793.63339999999982</v>
          </cell>
          <cell r="T173">
            <v>236.00759999999997</v>
          </cell>
          <cell r="U173">
            <v>32.393199999999993</v>
          </cell>
          <cell r="V173">
            <v>27.765599999999996</v>
          </cell>
          <cell r="W173">
            <v>360.95279999999997</v>
          </cell>
          <cell r="X173">
            <v>8329.6799999999985</v>
          </cell>
          <cell r="Y173">
            <v>175.84879999999998</v>
          </cell>
          <cell r="Z173">
            <v>2221.2479999999996</v>
          </cell>
          <cell r="AA173">
            <v>4164.8399999999992</v>
          </cell>
          <cell r="AB173">
            <v>55531.199999999997</v>
          </cell>
          <cell r="AC173">
            <v>69761.069999999992</v>
          </cell>
          <cell r="AD173">
            <v>601.58799999999997</v>
          </cell>
          <cell r="AE173">
            <v>164.27979999999997</v>
          </cell>
          <cell r="AF173">
            <v>259.14559999999994</v>
          </cell>
          <cell r="AG173">
            <v>64.786399999999986</v>
          </cell>
          <cell r="AH173">
            <v>2174.9719999999998</v>
          </cell>
          <cell r="AI173">
            <v>129.57279999999997</v>
          </cell>
          <cell r="AJ173">
            <v>323.93199999999996</v>
          </cell>
          <cell r="AK173">
            <v>64.786399999999986</v>
          </cell>
          <cell r="AL173">
            <v>1573.3839999999998</v>
          </cell>
          <cell r="AM173">
            <v>69.413999999999987</v>
          </cell>
          <cell r="AN173">
            <v>1480.8319999999999</v>
          </cell>
          <cell r="AO173">
            <v>948.6579999999999</v>
          </cell>
          <cell r="AP173">
            <v>99.493399999999994</v>
          </cell>
          <cell r="AQ173">
            <v>347.07</v>
          </cell>
        </row>
        <row r="174">
          <cell r="A174" t="str">
            <v>M0032072020350</v>
          </cell>
          <cell r="B174" t="str">
            <v>20X3.5GATEWAY</v>
          </cell>
          <cell r="C174" t="str">
            <v>USD</v>
          </cell>
          <cell r="D174">
            <v>41.42</v>
          </cell>
          <cell r="E174">
            <v>47.632999999999996</v>
          </cell>
          <cell r="G174">
            <v>47.632999999999996</v>
          </cell>
          <cell r="I174">
            <v>47.632999999999996</v>
          </cell>
          <cell r="J174">
            <v>181.00539999999998</v>
          </cell>
          <cell r="K174">
            <v>52.396299999999997</v>
          </cell>
          <cell r="L174">
            <v>61.922899999999998</v>
          </cell>
          <cell r="M174">
            <v>83.357749999999996</v>
          </cell>
          <cell r="N174">
            <v>50.967309999999998</v>
          </cell>
          <cell r="O174">
            <v>49.538319999999999</v>
          </cell>
          <cell r="P174">
            <v>23816.499999999996</v>
          </cell>
          <cell r="Q174">
            <v>325.33338999999995</v>
          </cell>
          <cell r="R174">
            <v>93837.01</v>
          </cell>
          <cell r="S174">
            <v>816.90594999999985</v>
          </cell>
          <cell r="T174">
            <v>242.92829999999995</v>
          </cell>
          <cell r="U174">
            <v>33.343099999999993</v>
          </cell>
          <cell r="V174">
            <v>28.579799999999995</v>
          </cell>
          <cell r="W174">
            <v>371.53739999999993</v>
          </cell>
          <cell r="X174">
            <v>8573.9399999999987</v>
          </cell>
          <cell r="Y174">
            <v>181.00539999999998</v>
          </cell>
          <cell r="Z174">
            <v>2286.384</v>
          </cell>
          <cell r="AA174">
            <v>4286.9699999999993</v>
          </cell>
          <cell r="AB174">
            <v>57159.599999999991</v>
          </cell>
          <cell r="AC174">
            <v>71806.747499999998</v>
          </cell>
          <cell r="AD174">
            <v>619.22899999999993</v>
          </cell>
          <cell r="AE174">
            <v>169.09714999999997</v>
          </cell>
          <cell r="AF174">
            <v>266.74479999999994</v>
          </cell>
          <cell r="AG174">
            <v>66.686199999999985</v>
          </cell>
          <cell r="AH174">
            <v>2238.7509999999997</v>
          </cell>
          <cell r="AI174">
            <v>133.37239999999997</v>
          </cell>
          <cell r="AJ174">
            <v>333.43099999999998</v>
          </cell>
          <cell r="AK174">
            <v>66.686199999999985</v>
          </cell>
          <cell r="AL174">
            <v>1619.5219999999999</v>
          </cell>
          <cell r="AM174">
            <v>71.4495</v>
          </cell>
          <cell r="AN174">
            <v>1524.2559999999999</v>
          </cell>
          <cell r="AO174">
            <v>976.47649999999987</v>
          </cell>
          <cell r="AP174">
            <v>102.41094999999999</v>
          </cell>
          <cell r="AQ174">
            <v>357.24749999999995</v>
          </cell>
        </row>
        <row r="175">
          <cell r="A175" t="str">
            <v>M0032072020370</v>
          </cell>
          <cell r="B175" t="str">
            <v>20X3.75GATEWAY</v>
          </cell>
          <cell r="C175" t="str">
            <v>USD</v>
          </cell>
          <cell r="D175">
            <v>41.42</v>
          </cell>
          <cell r="E175">
            <v>47.632999999999996</v>
          </cell>
          <cell r="G175">
            <v>47.632999999999996</v>
          </cell>
          <cell r="I175">
            <v>47.632999999999996</v>
          </cell>
          <cell r="J175">
            <v>181.00539999999998</v>
          </cell>
          <cell r="K175">
            <v>52.396299999999997</v>
          </cell>
          <cell r="L175">
            <v>61.922899999999998</v>
          </cell>
          <cell r="M175">
            <v>83.357749999999996</v>
          </cell>
          <cell r="N175">
            <v>50.967309999999998</v>
          </cell>
          <cell r="O175">
            <v>49.538319999999999</v>
          </cell>
          <cell r="P175">
            <v>23816.499999999996</v>
          </cell>
          <cell r="Q175">
            <v>325.33338999999995</v>
          </cell>
          <cell r="R175">
            <v>93837.01</v>
          </cell>
          <cell r="S175">
            <v>816.90594999999985</v>
          </cell>
          <cell r="T175">
            <v>242.92829999999995</v>
          </cell>
          <cell r="U175">
            <v>33.343099999999993</v>
          </cell>
          <cell r="V175">
            <v>28.579799999999995</v>
          </cell>
          <cell r="W175">
            <v>371.53739999999993</v>
          </cell>
          <cell r="X175">
            <v>8573.9399999999987</v>
          </cell>
          <cell r="Y175">
            <v>181.00539999999998</v>
          </cell>
          <cell r="Z175">
            <v>2286.384</v>
          </cell>
          <cell r="AA175">
            <v>4286.9699999999993</v>
          </cell>
          <cell r="AB175">
            <v>57159.599999999991</v>
          </cell>
          <cell r="AC175">
            <v>71806.747499999998</v>
          </cell>
          <cell r="AD175">
            <v>619.22899999999993</v>
          </cell>
          <cell r="AE175">
            <v>169.09714999999997</v>
          </cell>
          <cell r="AF175">
            <v>266.74479999999994</v>
          </cell>
          <cell r="AG175">
            <v>66.686199999999985</v>
          </cell>
          <cell r="AH175">
            <v>2238.7509999999997</v>
          </cell>
          <cell r="AI175">
            <v>133.37239999999997</v>
          </cell>
          <cell r="AJ175">
            <v>333.43099999999998</v>
          </cell>
          <cell r="AK175">
            <v>66.686199999999985</v>
          </cell>
          <cell r="AL175">
            <v>1619.5219999999999</v>
          </cell>
          <cell r="AM175">
            <v>71.4495</v>
          </cell>
          <cell r="AN175">
            <v>1524.2559999999999</v>
          </cell>
          <cell r="AO175">
            <v>976.47649999999987</v>
          </cell>
          <cell r="AP175">
            <v>102.41094999999999</v>
          </cell>
          <cell r="AQ175">
            <v>357.24749999999995</v>
          </cell>
        </row>
        <row r="176">
          <cell r="A176" t="str">
            <v>M0032072020400</v>
          </cell>
          <cell r="B176" t="str">
            <v>20X4GATEWAY</v>
          </cell>
          <cell r="C176" t="str">
            <v>USD</v>
          </cell>
          <cell r="D176">
            <v>41.42</v>
          </cell>
          <cell r="E176">
            <v>47.632999999999996</v>
          </cell>
          <cell r="G176">
            <v>47.632999999999996</v>
          </cell>
          <cell r="I176">
            <v>47.632999999999996</v>
          </cell>
          <cell r="J176">
            <v>181.00539999999998</v>
          </cell>
          <cell r="K176">
            <v>52.396299999999997</v>
          </cell>
          <cell r="L176">
            <v>61.922899999999998</v>
          </cell>
          <cell r="M176">
            <v>83.357749999999996</v>
          </cell>
          <cell r="N176">
            <v>50.967309999999998</v>
          </cell>
          <cell r="O176">
            <v>49.538319999999999</v>
          </cell>
          <cell r="P176">
            <v>23816.499999999996</v>
          </cell>
          <cell r="Q176">
            <v>325.33338999999995</v>
          </cell>
          <cell r="R176">
            <v>93837.01</v>
          </cell>
          <cell r="S176">
            <v>816.90594999999985</v>
          </cell>
          <cell r="T176">
            <v>242.92829999999995</v>
          </cell>
          <cell r="U176">
            <v>33.343099999999993</v>
          </cell>
          <cell r="V176">
            <v>28.579799999999995</v>
          </cell>
          <cell r="W176">
            <v>371.53739999999993</v>
          </cell>
          <cell r="X176">
            <v>8573.9399999999987</v>
          </cell>
          <cell r="Y176">
            <v>181.00539999999998</v>
          </cell>
          <cell r="Z176">
            <v>2286.384</v>
          </cell>
          <cell r="AA176">
            <v>4286.9699999999993</v>
          </cell>
          <cell r="AB176">
            <v>57159.599999999991</v>
          </cell>
          <cell r="AC176">
            <v>71806.747499999998</v>
          </cell>
          <cell r="AD176">
            <v>619.22899999999993</v>
          </cell>
          <cell r="AE176">
            <v>169.09714999999997</v>
          </cell>
          <cell r="AF176">
            <v>266.74479999999994</v>
          </cell>
          <cell r="AG176">
            <v>66.686199999999985</v>
          </cell>
          <cell r="AH176">
            <v>2238.7509999999997</v>
          </cell>
          <cell r="AI176">
            <v>133.37239999999997</v>
          </cell>
          <cell r="AJ176">
            <v>333.43099999999998</v>
          </cell>
          <cell r="AK176">
            <v>66.686199999999985</v>
          </cell>
          <cell r="AL176">
            <v>1619.5219999999999</v>
          </cell>
          <cell r="AM176">
            <v>71.4495</v>
          </cell>
          <cell r="AN176">
            <v>1524.2559999999999</v>
          </cell>
          <cell r="AO176">
            <v>976.47649999999987</v>
          </cell>
          <cell r="AP176">
            <v>102.41094999999999</v>
          </cell>
          <cell r="AQ176">
            <v>357.24749999999995</v>
          </cell>
        </row>
        <row r="177">
          <cell r="A177" t="str">
            <v>M00320720209C0</v>
          </cell>
          <cell r="B177" t="str">
            <v>9x2GatewayIDE</v>
          </cell>
          <cell r="C177" t="str">
            <v>USD</v>
          </cell>
          <cell r="D177">
            <v>38.68</v>
          </cell>
          <cell r="E177">
            <v>44.481999999999999</v>
          </cell>
          <cell r="G177">
            <v>44.481999999999999</v>
          </cell>
          <cell r="I177">
            <v>44.481999999999999</v>
          </cell>
          <cell r="J177">
            <v>169.0316</v>
          </cell>
          <cell r="K177">
            <v>48.930200000000006</v>
          </cell>
          <cell r="L177">
            <v>57.826599999999999</v>
          </cell>
          <cell r="M177">
            <v>77.843500000000006</v>
          </cell>
          <cell r="N177">
            <v>47.595739999999999</v>
          </cell>
          <cell r="O177">
            <v>46.261279999999999</v>
          </cell>
          <cell r="P177">
            <v>22241</v>
          </cell>
          <cell r="Q177">
            <v>303.81205999999997</v>
          </cell>
          <cell r="R177">
            <v>87629.54</v>
          </cell>
          <cell r="S177">
            <v>762.86629999999991</v>
          </cell>
          <cell r="T177">
            <v>226.85819999999998</v>
          </cell>
          <cell r="U177">
            <v>31.137399999999996</v>
          </cell>
          <cell r="V177">
            <v>26.6892</v>
          </cell>
          <cell r="W177">
            <v>346.95959999999997</v>
          </cell>
          <cell r="X177">
            <v>8006.76</v>
          </cell>
          <cell r="Y177">
            <v>169.0316</v>
          </cell>
          <cell r="Z177">
            <v>2135.136</v>
          </cell>
          <cell r="AA177">
            <v>4003.38</v>
          </cell>
          <cell r="AB177">
            <v>53378.400000000001</v>
          </cell>
          <cell r="AC177">
            <v>67056.615000000005</v>
          </cell>
          <cell r="AD177">
            <v>578.26599999999996</v>
          </cell>
          <cell r="AE177">
            <v>157.91109999999998</v>
          </cell>
          <cell r="AF177">
            <v>249.09919999999997</v>
          </cell>
          <cell r="AG177">
            <v>62.274799999999992</v>
          </cell>
          <cell r="AH177">
            <v>2090.654</v>
          </cell>
          <cell r="AI177">
            <v>124.54959999999998</v>
          </cell>
          <cell r="AJ177">
            <v>311.37400000000002</v>
          </cell>
          <cell r="AK177">
            <v>62.274799999999992</v>
          </cell>
          <cell r="AL177">
            <v>1512.3879999999999</v>
          </cell>
          <cell r="AM177">
            <v>66.722999999999999</v>
          </cell>
          <cell r="AN177">
            <v>1423.424</v>
          </cell>
          <cell r="AO177">
            <v>911.88099999999997</v>
          </cell>
          <cell r="AP177">
            <v>95.636299999999991</v>
          </cell>
          <cell r="AQ177">
            <v>333.61500000000001</v>
          </cell>
        </row>
        <row r="178">
          <cell r="A178" t="str">
            <v>M00320720229C0</v>
          </cell>
          <cell r="B178" t="str">
            <v>9x2.25GatewayIDE</v>
          </cell>
          <cell r="C178" t="str">
            <v>USD</v>
          </cell>
          <cell r="D178">
            <v>39.03</v>
          </cell>
          <cell r="E178">
            <v>44.884499999999996</v>
          </cell>
          <cell r="G178">
            <v>44.884499999999996</v>
          </cell>
          <cell r="I178">
            <v>44.884499999999996</v>
          </cell>
          <cell r="J178">
            <v>170.56109999999998</v>
          </cell>
          <cell r="K178">
            <v>49.372949999999996</v>
          </cell>
          <cell r="L178">
            <v>58.349849999999996</v>
          </cell>
          <cell r="M178">
            <v>78.547874999999991</v>
          </cell>
          <cell r="N178">
            <v>48.026415</v>
          </cell>
          <cell r="O178">
            <v>46.679879999999997</v>
          </cell>
          <cell r="P178">
            <v>22442.249999999996</v>
          </cell>
          <cell r="Q178">
            <v>306.56113499999998</v>
          </cell>
          <cell r="R178">
            <v>88422.464999999997</v>
          </cell>
          <cell r="S178">
            <v>769.7691749999999</v>
          </cell>
          <cell r="T178">
            <v>228.91094999999996</v>
          </cell>
          <cell r="U178">
            <v>31.419149999999995</v>
          </cell>
          <cell r="V178">
            <v>26.930699999999998</v>
          </cell>
          <cell r="W178">
            <v>350.09909999999996</v>
          </cell>
          <cell r="X178">
            <v>8079.2099999999991</v>
          </cell>
          <cell r="Y178">
            <v>170.56109999999998</v>
          </cell>
          <cell r="Z178">
            <v>2154.4559999999997</v>
          </cell>
          <cell r="AA178">
            <v>4039.6049999999996</v>
          </cell>
          <cell r="AB178">
            <v>53861.399999999994</v>
          </cell>
          <cell r="AC178">
            <v>67663.383749999994</v>
          </cell>
          <cell r="AD178">
            <v>583.49849999999992</v>
          </cell>
          <cell r="AE178">
            <v>159.33997499999998</v>
          </cell>
          <cell r="AF178">
            <v>251.35319999999996</v>
          </cell>
          <cell r="AG178">
            <v>62.83829999999999</v>
          </cell>
          <cell r="AH178">
            <v>2109.5715</v>
          </cell>
          <cell r="AI178">
            <v>125.67659999999998</v>
          </cell>
          <cell r="AJ178">
            <v>314.19149999999996</v>
          </cell>
          <cell r="AK178">
            <v>62.83829999999999</v>
          </cell>
          <cell r="AL178">
            <v>1526.0729999999999</v>
          </cell>
          <cell r="AM178">
            <v>67.32674999999999</v>
          </cell>
          <cell r="AN178">
            <v>1436.3039999999999</v>
          </cell>
          <cell r="AO178">
            <v>920.13224999999989</v>
          </cell>
          <cell r="AP178">
            <v>96.501674999999992</v>
          </cell>
          <cell r="AQ178">
            <v>336.63374999999996</v>
          </cell>
        </row>
        <row r="179">
          <cell r="A179" t="str">
            <v>M00320720259C0</v>
          </cell>
          <cell r="B179" t="str">
            <v>9x2.5GatewayIDE</v>
          </cell>
          <cell r="C179" t="str">
            <v>USD</v>
          </cell>
          <cell r="D179">
            <v>39.03</v>
          </cell>
          <cell r="E179">
            <v>44.884499999999996</v>
          </cell>
          <cell r="G179">
            <v>44.884499999999996</v>
          </cell>
          <cell r="I179">
            <v>44.884499999999996</v>
          </cell>
          <cell r="J179">
            <v>170.56109999999998</v>
          </cell>
          <cell r="K179">
            <v>49.372949999999996</v>
          </cell>
          <cell r="L179">
            <v>58.349849999999996</v>
          </cell>
          <cell r="M179">
            <v>78.547874999999991</v>
          </cell>
          <cell r="N179">
            <v>48.026415</v>
          </cell>
          <cell r="O179">
            <v>46.679879999999997</v>
          </cell>
          <cell r="P179">
            <v>22442.249999999996</v>
          </cell>
          <cell r="Q179">
            <v>306.56113499999998</v>
          </cell>
          <cell r="R179">
            <v>88422.464999999997</v>
          </cell>
          <cell r="S179">
            <v>769.7691749999999</v>
          </cell>
          <cell r="T179">
            <v>228.91094999999996</v>
          </cell>
          <cell r="U179">
            <v>31.419149999999995</v>
          </cell>
          <cell r="V179">
            <v>26.930699999999998</v>
          </cell>
          <cell r="W179">
            <v>350.09909999999996</v>
          </cell>
          <cell r="X179">
            <v>8079.2099999999991</v>
          </cell>
          <cell r="Y179">
            <v>170.56109999999998</v>
          </cell>
          <cell r="Z179">
            <v>2154.4559999999997</v>
          </cell>
          <cell r="AA179">
            <v>4039.6049999999996</v>
          </cell>
          <cell r="AB179">
            <v>53861.399999999994</v>
          </cell>
          <cell r="AC179">
            <v>67663.383749999994</v>
          </cell>
          <cell r="AD179">
            <v>583.49849999999992</v>
          </cell>
          <cell r="AE179">
            <v>159.33997499999998</v>
          </cell>
          <cell r="AF179">
            <v>251.35319999999996</v>
          </cell>
          <cell r="AG179">
            <v>62.83829999999999</v>
          </cell>
          <cell r="AH179">
            <v>2109.5715</v>
          </cell>
          <cell r="AI179">
            <v>125.67659999999998</v>
          </cell>
          <cell r="AJ179">
            <v>314.19149999999996</v>
          </cell>
          <cell r="AK179">
            <v>62.83829999999999</v>
          </cell>
          <cell r="AL179">
            <v>1526.0729999999999</v>
          </cell>
          <cell r="AM179">
            <v>67.32674999999999</v>
          </cell>
          <cell r="AN179">
            <v>1436.3039999999999</v>
          </cell>
          <cell r="AO179">
            <v>920.13224999999989</v>
          </cell>
          <cell r="AP179">
            <v>96.501674999999992</v>
          </cell>
          <cell r="AQ179">
            <v>336.63374999999996</v>
          </cell>
        </row>
        <row r="180">
          <cell r="A180" t="str">
            <v>M00320720279C0</v>
          </cell>
          <cell r="B180" t="str">
            <v>9x2.75GatewayIDE</v>
          </cell>
          <cell r="C180" t="str">
            <v>USD</v>
          </cell>
          <cell r="D180">
            <v>39.020000000000003</v>
          </cell>
          <cell r="E180">
            <v>44.872999999999998</v>
          </cell>
          <cell r="G180">
            <v>44.872999999999998</v>
          </cell>
          <cell r="I180">
            <v>44.872999999999998</v>
          </cell>
          <cell r="J180">
            <v>170.51739999999998</v>
          </cell>
          <cell r="K180">
            <v>49.360300000000002</v>
          </cell>
          <cell r="L180">
            <v>58.334899999999998</v>
          </cell>
          <cell r="M180">
            <v>78.527749999999997</v>
          </cell>
          <cell r="N180">
            <v>48.014110000000002</v>
          </cell>
          <cell r="O180">
            <v>46.667920000000002</v>
          </cell>
          <cell r="P180">
            <v>22436.5</v>
          </cell>
          <cell r="Q180">
            <v>306.48258999999996</v>
          </cell>
          <cell r="R180">
            <v>88399.81</v>
          </cell>
          <cell r="S180">
            <v>769.5719499999999</v>
          </cell>
          <cell r="T180">
            <v>228.85229999999999</v>
          </cell>
          <cell r="U180">
            <v>31.411099999999998</v>
          </cell>
          <cell r="V180">
            <v>26.923799999999996</v>
          </cell>
          <cell r="W180">
            <v>350.00939999999997</v>
          </cell>
          <cell r="X180">
            <v>8077.1399999999994</v>
          </cell>
          <cell r="Y180">
            <v>170.51739999999998</v>
          </cell>
          <cell r="Z180">
            <v>2153.904</v>
          </cell>
          <cell r="AA180">
            <v>4038.5699999999997</v>
          </cell>
          <cell r="AB180">
            <v>53847.6</v>
          </cell>
          <cell r="AC180">
            <v>67646.047500000001</v>
          </cell>
          <cell r="AD180">
            <v>583.34899999999993</v>
          </cell>
          <cell r="AE180">
            <v>159.29915</v>
          </cell>
          <cell r="AF180">
            <v>251.28879999999998</v>
          </cell>
          <cell r="AG180">
            <v>62.822199999999995</v>
          </cell>
          <cell r="AH180">
            <v>2109.0309999999999</v>
          </cell>
          <cell r="AI180">
            <v>125.64439999999999</v>
          </cell>
          <cell r="AJ180">
            <v>314.11099999999999</v>
          </cell>
          <cell r="AK180">
            <v>62.822199999999995</v>
          </cell>
          <cell r="AL180">
            <v>1525.682</v>
          </cell>
          <cell r="AM180">
            <v>67.3095</v>
          </cell>
          <cell r="AN180">
            <v>1435.9359999999999</v>
          </cell>
          <cell r="AO180">
            <v>919.89649999999995</v>
          </cell>
          <cell r="AP180">
            <v>96.476949999999988</v>
          </cell>
          <cell r="AQ180">
            <v>336.54749999999996</v>
          </cell>
        </row>
        <row r="181">
          <cell r="A181" t="str">
            <v>M0032072030200</v>
          </cell>
          <cell r="B181" t="str">
            <v>30X2GATEWAY</v>
          </cell>
          <cell r="C181" t="str">
            <v>USD</v>
          </cell>
          <cell r="D181">
            <v>43.95</v>
          </cell>
          <cell r="E181">
            <v>50.542499999999997</v>
          </cell>
          <cell r="G181">
            <v>50.542499999999997</v>
          </cell>
          <cell r="I181">
            <v>50.542499999999997</v>
          </cell>
          <cell r="J181">
            <v>192.06149999999997</v>
          </cell>
          <cell r="K181">
            <v>55.59675</v>
          </cell>
          <cell r="L181">
            <v>65.705249999999992</v>
          </cell>
          <cell r="M181">
            <v>88.449374999999989</v>
          </cell>
          <cell r="N181">
            <v>54.080475</v>
          </cell>
          <cell r="O181">
            <v>52.5642</v>
          </cell>
          <cell r="P181">
            <v>25271.25</v>
          </cell>
          <cell r="Q181">
            <v>345.20527499999997</v>
          </cell>
          <cell r="R181">
            <v>99568.724999999991</v>
          </cell>
          <cell r="S181">
            <v>866.80387499999983</v>
          </cell>
          <cell r="T181">
            <v>257.76674999999994</v>
          </cell>
          <cell r="U181">
            <v>35.379749999999994</v>
          </cell>
          <cell r="V181">
            <v>30.325499999999998</v>
          </cell>
          <cell r="W181">
            <v>394.23149999999998</v>
          </cell>
          <cell r="X181">
            <v>9097.65</v>
          </cell>
          <cell r="Y181">
            <v>192.06149999999997</v>
          </cell>
          <cell r="Z181">
            <v>2426.04</v>
          </cell>
          <cell r="AA181">
            <v>4548.8249999999998</v>
          </cell>
          <cell r="AB181">
            <v>60650.999999999993</v>
          </cell>
          <cell r="AC181">
            <v>76192.818749999991</v>
          </cell>
          <cell r="AD181">
            <v>657.05250000000001</v>
          </cell>
          <cell r="AE181">
            <v>179.42587499999999</v>
          </cell>
          <cell r="AF181">
            <v>283.03799999999995</v>
          </cell>
          <cell r="AG181">
            <v>70.759499999999989</v>
          </cell>
          <cell r="AH181">
            <v>2375.4974999999999</v>
          </cell>
          <cell r="AI181">
            <v>141.51899999999998</v>
          </cell>
          <cell r="AJ181">
            <v>353.79749999999996</v>
          </cell>
          <cell r="AK181">
            <v>70.759499999999989</v>
          </cell>
          <cell r="AL181">
            <v>1718.4449999999999</v>
          </cell>
          <cell r="AM181">
            <v>75.813749999999999</v>
          </cell>
          <cell r="AN181">
            <v>1617.36</v>
          </cell>
          <cell r="AO181">
            <v>1036.1212499999999</v>
          </cell>
          <cell r="AP181">
            <v>108.66637499999999</v>
          </cell>
          <cell r="AQ181">
            <v>379.06874999999997</v>
          </cell>
        </row>
        <row r="182">
          <cell r="A182" t="str">
            <v>M0032072030220</v>
          </cell>
          <cell r="B182" t="str">
            <v>30X2.25GATEWAY</v>
          </cell>
          <cell r="C182" t="str">
            <v>USD</v>
          </cell>
          <cell r="D182">
            <v>44.44</v>
          </cell>
          <cell r="E182">
            <v>51.105999999999995</v>
          </cell>
          <cell r="G182">
            <v>51.105999999999995</v>
          </cell>
          <cell r="I182">
            <v>51.105999999999995</v>
          </cell>
          <cell r="J182">
            <v>194.20279999999997</v>
          </cell>
          <cell r="K182">
            <v>56.2166</v>
          </cell>
          <cell r="L182">
            <v>66.437799999999996</v>
          </cell>
          <cell r="M182">
            <v>89.43549999999999</v>
          </cell>
          <cell r="N182">
            <v>54.683419999999998</v>
          </cell>
          <cell r="O182">
            <v>53.150239999999997</v>
          </cell>
          <cell r="P182">
            <v>25552.999999999996</v>
          </cell>
          <cell r="Q182">
            <v>349.05397999999997</v>
          </cell>
          <cell r="R182">
            <v>100678.81999999999</v>
          </cell>
          <cell r="S182">
            <v>876.46789999999987</v>
          </cell>
          <cell r="T182">
            <v>260.64059999999995</v>
          </cell>
          <cell r="U182">
            <v>35.774199999999993</v>
          </cell>
          <cell r="V182">
            <v>30.663599999999995</v>
          </cell>
          <cell r="W182">
            <v>398.62679999999995</v>
          </cell>
          <cell r="X182">
            <v>9199.0799999999981</v>
          </cell>
          <cell r="Y182">
            <v>194.20279999999997</v>
          </cell>
          <cell r="Z182">
            <v>2453.0879999999997</v>
          </cell>
          <cell r="AA182">
            <v>4599.5399999999991</v>
          </cell>
          <cell r="AB182">
            <v>61327.199999999997</v>
          </cell>
          <cell r="AC182">
            <v>77042.294999999998</v>
          </cell>
          <cell r="AD182">
            <v>664.37799999999993</v>
          </cell>
          <cell r="AE182">
            <v>181.42629999999997</v>
          </cell>
          <cell r="AF182">
            <v>286.19359999999995</v>
          </cell>
          <cell r="AG182">
            <v>71.548399999999987</v>
          </cell>
          <cell r="AH182">
            <v>2401.982</v>
          </cell>
          <cell r="AI182">
            <v>143.09679999999997</v>
          </cell>
          <cell r="AJ182">
            <v>357.74199999999996</v>
          </cell>
          <cell r="AK182">
            <v>71.548399999999987</v>
          </cell>
          <cell r="AL182">
            <v>1737.6039999999998</v>
          </cell>
          <cell r="AM182">
            <v>76.658999999999992</v>
          </cell>
          <cell r="AN182">
            <v>1635.3919999999998</v>
          </cell>
          <cell r="AO182">
            <v>1047.6729999999998</v>
          </cell>
          <cell r="AP182">
            <v>109.87789999999998</v>
          </cell>
          <cell r="AQ182">
            <v>383.29499999999996</v>
          </cell>
        </row>
        <row r="183">
          <cell r="A183" t="str">
            <v>M0032072030250</v>
          </cell>
          <cell r="B183" t="str">
            <v>30X2.5GATEWAY</v>
          </cell>
          <cell r="C183" t="str">
            <v>USD</v>
          </cell>
          <cell r="D183">
            <v>44.44</v>
          </cell>
          <cell r="E183">
            <v>51.105999999999995</v>
          </cell>
          <cell r="G183">
            <v>51.105999999999995</v>
          </cell>
          <cell r="I183">
            <v>51.105999999999995</v>
          </cell>
          <cell r="J183">
            <v>194.20279999999997</v>
          </cell>
          <cell r="K183">
            <v>56.2166</v>
          </cell>
          <cell r="L183">
            <v>66.437799999999996</v>
          </cell>
          <cell r="M183">
            <v>89.43549999999999</v>
          </cell>
          <cell r="N183">
            <v>54.683419999999998</v>
          </cell>
          <cell r="O183">
            <v>53.150239999999997</v>
          </cell>
          <cell r="P183">
            <v>25552.999999999996</v>
          </cell>
          <cell r="Q183">
            <v>349.05397999999997</v>
          </cell>
          <cell r="R183">
            <v>100678.81999999999</v>
          </cell>
          <cell r="S183">
            <v>876.46789999999987</v>
          </cell>
          <cell r="T183">
            <v>260.64059999999995</v>
          </cell>
          <cell r="U183">
            <v>35.774199999999993</v>
          </cell>
          <cell r="V183">
            <v>30.663599999999995</v>
          </cell>
          <cell r="W183">
            <v>398.62679999999995</v>
          </cell>
          <cell r="X183">
            <v>9199.0799999999981</v>
          </cell>
          <cell r="Y183">
            <v>194.20279999999997</v>
          </cell>
          <cell r="Z183">
            <v>2453.0879999999997</v>
          </cell>
          <cell r="AA183">
            <v>4599.5399999999991</v>
          </cell>
          <cell r="AB183">
            <v>61327.199999999997</v>
          </cell>
          <cell r="AC183">
            <v>77042.294999999998</v>
          </cell>
          <cell r="AD183">
            <v>664.37799999999993</v>
          </cell>
          <cell r="AE183">
            <v>181.42629999999997</v>
          </cell>
          <cell r="AF183">
            <v>286.19359999999995</v>
          </cell>
          <cell r="AG183">
            <v>71.548399999999987</v>
          </cell>
          <cell r="AH183">
            <v>2401.982</v>
          </cell>
          <cell r="AI183">
            <v>143.09679999999997</v>
          </cell>
          <cell r="AJ183">
            <v>357.74199999999996</v>
          </cell>
          <cell r="AK183">
            <v>71.548399999999987</v>
          </cell>
          <cell r="AL183">
            <v>1737.6039999999998</v>
          </cell>
          <cell r="AM183">
            <v>76.658999999999992</v>
          </cell>
          <cell r="AN183">
            <v>1635.3919999999998</v>
          </cell>
          <cell r="AO183">
            <v>1047.6729999999998</v>
          </cell>
          <cell r="AP183">
            <v>109.87789999999998</v>
          </cell>
          <cell r="AQ183">
            <v>383.29499999999996</v>
          </cell>
        </row>
        <row r="184">
          <cell r="A184" t="str">
            <v>M0032072030300</v>
          </cell>
          <cell r="B184" t="str">
            <v>30X3GATEWAY</v>
          </cell>
          <cell r="C184" t="str">
            <v>USD</v>
          </cell>
          <cell r="D184">
            <v>47.83</v>
          </cell>
          <cell r="E184">
            <v>55.004499999999993</v>
          </cell>
          <cell r="G184">
            <v>55.004499999999993</v>
          </cell>
          <cell r="I184">
            <v>55.004499999999993</v>
          </cell>
          <cell r="J184">
            <v>209.01709999999997</v>
          </cell>
          <cell r="K184">
            <v>60.504949999999994</v>
          </cell>
          <cell r="L184">
            <v>71.505849999999995</v>
          </cell>
          <cell r="M184">
            <v>96.257874999999984</v>
          </cell>
          <cell r="N184">
            <v>58.854814999999995</v>
          </cell>
          <cell r="O184">
            <v>57.204679999999996</v>
          </cell>
          <cell r="P184">
            <v>27502.249999999996</v>
          </cell>
          <cell r="Q184">
            <v>375.68073499999997</v>
          </cell>
          <cell r="R184">
            <v>108358.86499999999</v>
          </cell>
          <cell r="S184">
            <v>943.32717499999978</v>
          </cell>
          <cell r="T184">
            <v>280.52294999999992</v>
          </cell>
          <cell r="U184">
            <v>38.503149999999991</v>
          </cell>
          <cell r="V184">
            <v>33.002699999999997</v>
          </cell>
          <cell r="W184">
            <v>429.03509999999994</v>
          </cell>
          <cell r="X184">
            <v>9900.81</v>
          </cell>
          <cell r="Y184">
            <v>209.01709999999997</v>
          </cell>
          <cell r="Z184">
            <v>2640.2159999999994</v>
          </cell>
          <cell r="AA184">
            <v>4950.4049999999997</v>
          </cell>
          <cell r="AB184">
            <v>66005.399999999994</v>
          </cell>
          <cell r="AC184">
            <v>82919.283749999988</v>
          </cell>
          <cell r="AD184">
            <v>715.05849999999987</v>
          </cell>
          <cell r="AE184">
            <v>195.26597499999997</v>
          </cell>
          <cell r="AF184">
            <v>308.02519999999993</v>
          </cell>
          <cell r="AG184">
            <v>77.006299999999982</v>
          </cell>
          <cell r="AH184">
            <v>2585.2114999999999</v>
          </cell>
          <cell r="AI184">
            <v>154.01259999999996</v>
          </cell>
          <cell r="AJ184">
            <v>385.03149999999994</v>
          </cell>
          <cell r="AK184">
            <v>77.006299999999982</v>
          </cell>
          <cell r="AL184">
            <v>1870.1529999999998</v>
          </cell>
          <cell r="AM184">
            <v>82.506749999999982</v>
          </cell>
          <cell r="AN184">
            <v>1760.1439999999998</v>
          </cell>
          <cell r="AO184">
            <v>1127.5922499999999</v>
          </cell>
          <cell r="AP184">
            <v>118.25967499999999</v>
          </cell>
          <cell r="AQ184">
            <v>412.53374999999994</v>
          </cell>
        </row>
        <row r="185">
          <cell r="A185" t="str">
            <v>M0032072030320</v>
          </cell>
          <cell r="B185" t="str">
            <v>30X3.25GATEWAY</v>
          </cell>
          <cell r="C185" t="str">
            <v>USD</v>
          </cell>
          <cell r="D185">
            <v>47.73</v>
          </cell>
          <cell r="E185">
            <v>54.889499999999991</v>
          </cell>
          <cell r="G185">
            <v>54.889499999999991</v>
          </cell>
          <cell r="I185">
            <v>54.889499999999991</v>
          </cell>
          <cell r="J185">
            <v>208.58009999999996</v>
          </cell>
          <cell r="K185">
            <v>60.378449999999994</v>
          </cell>
          <cell r="L185">
            <v>71.356349999999992</v>
          </cell>
          <cell r="M185">
            <v>96.056624999999983</v>
          </cell>
          <cell r="N185">
            <v>58.731764999999996</v>
          </cell>
          <cell r="O185">
            <v>57.085079999999991</v>
          </cell>
          <cell r="P185">
            <v>27444.749999999996</v>
          </cell>
          <cell r="Q185">
            <v>374.89528499999994</v>
          </cell>
          <cell r="R185">
            <v>108132.31499999999</v>
          </cell>
          <cell r="S185">
            <v>941.35492499999975</v>
          </cell>
          <cell r="T185">
            <v>279.93644999999992</v>
          </cell>
          <cell r="U185">
            <v>38.42264999999999</v>
          </cell>
          <cell r="V185">
            <v>32.933699999999995</v>
          </cell>
          <cell r="W185">
            <v>428.13809999999989</v>
          </cell>
          <cell r="X185">
            <v>9880.1099999999988</v>
          </cell>
          <cell r="Y185">
            <v>208.58009999999996</v>
          </cell>
          <cell r="Z185">
            <v>2634.6959999999995</v>
          </cell>
          <cell r="AA185">
            <v>4940.0549999999994</v>
          </cell>
          <cell r="AB185">
            <v>65867.399999999994</v>
          </cell>
          <cell r="AC185">
            <v>82745.921249999985</v>
          </cell>
          <cell r="AD185">
            <v>713.56349999999986</v>
          </cell>
          <cell r="AE185">
            <v>194.85772499999996</v>
          </cell>
          <cell r="AF185">
            <v>307.38119999999992</v>
          </cell>
          <cell r="AG185">
            <v>76.84529999999998</v>
          </cell>
          <cell r="AH185">
            <v>2579.8064999999997</v>
          </cell>
          <cell r="AI185">
            <v>153.69059999999996</v>
          </cell>
          <cell r="AJ185">
            <v>384.22649999999993</v>
          </cell>
          <cell r="AK185">
            <v>76.84529999999998</v>
          </cell>
          <cell r="AL185">
            <v>1866.2429999999997</v>
          </cell>
          <cell r="AM185">
            <v>82.334249999999983</v>
          </cell>
          <cell r="AN185">
            <v>1756.4639999999997</v>
          </cell>
          <cell r="AO185">
            <v>1125.2347499999998</v>
          </cell>
          <cell r="AP185">
            <v>118.01242499999998</v>
          </cell>
          <cell r="AQ185">
            <v>411.67124999999993</v>
          </cell>
        </row>
        <row r="186">
          <cell r="A186" t="str">
            <v>M0032072030350</v>
          </cell>
          <cell r="B186" t="str">
            <v>30X3.5GATEWAY</v>
          </cell>
          <cell r="C186" t="str">
            <v>USD</v>
          </cell>
          <cell r="D186">
            <v>47.73</v>
          </cell>
          <cell r="E186">
            <v>54.889499999999991</v>
          </cell>
          <cell r="G186">
            <v>54.889499999999991</v>
          </cell>
          <cell r="I186">
            <v>54.889499999999991</v>
          </cell>
          <cell r="J186">
            <v>208.58009999999996</v>
          </cell>
          <cell r="K186">
            <v>60.378449999999994</v>
          </cell>
          <cell r="L186">
            <v>71.356349999999992</v>
          </cell>
          <cell r="M186">
            <v>96.056624999999983</v>
          </cell>
          <cell r="N186">
            <v>58.731764999999996</v>
          </cell>
          <cell r="O186">
            <v>57.085079999999991</v>
          </cell>
          <cell r="P186">
            <v>27444.749999999996</v>
          </cell>
          <cell r="Q186">
            <v>374.89528499999994</v>
          </cell>
          <cell r="R186">
            <v>108132.31499999999</v>
          </cell>
          <cell r="S186">
            <v>941.35492499999975</v>
          </cell>
          <cell r="T186">
            <v>279.93644999999992</v>
          </cell>
          <cell r="U186">
            <v>38.42264999999999</v>
          </cell>
          <cell r="V186">
            <v>32.933699999999995</v>
          </cell>
          <cell r="W186">
            <v>428.13809999999989</v>
          </cell>
          <cell r="X186">
            <v>9880.1099999999988</v>
          </cell>
          <cell r="Y186">
            <v>208.58009999999996</v>
          </cell>
          <cell r="Z186">
            <v>2634.6959999999995</v>
          </cell>
          <cell r="AA186">
            <v>4940.0549999999994</v>
          </cell>
          <cell r="AB186">
            <v>65867.399999999994</v>
          </cell>
          <cell r="AC186">
            <v>82745.921249999985</v>
          </cell>
          <cell r="AD186">
            <v>713.56349999999986</v>
          </cell>
          <cell r="AE186">
            <v>194.85772499999996</v>
          </cell>
          <cell r="AF186">
            <v>307.38119999999992</v>
          </cell>
          <cell r="AG186">
            <v>76.84529999999998</v>
          </cell>
          <cell r="AH186">
            <v>2579.8064999999997</v>
          </cell>
          <cell r="AI186">
            <v>153.69059999999996</v>
          </cell>
          <cell r="AJ186">
            <v>384.22649999999993</v>
          </cell>
          <cell r="AK186">
            <v>76.84529999999998</v>
          </cell>
          <cell r="AL186">
            <v>1866.2429999999997</v>
          </cell>
          <cell r="AM186">
            <v>82.334249999999983</v>
          </cell>
          <cell r="AN186">
            <v>1756.4639999999997</v>
          </cell>
          <cell r="AO186">
            <v>1125.2347499999998</v>
          </cell>
          <cell r="AP186">
            <v>118.01242499999998</v>
          </cell>
          <cell r="AQ186">
            <v>411.67124999999993</v>
          </cell>
        </row>
        <row r="187">
          <cell r="A187" t="str">
            <v>M0032072030370</v>
          </cell>
          <cell r="B187" t="str">
            <v>30X3.75GATEWAY</v>
          </cell>
          <cell r="C187" t="str">
            <v>USD</v>
          </cell>
          <cell r="D187">
            <v>47.73</v>
          </cell>
          <cell r="E187">
            <v>54.889499999999991</v>
          </cell>
          <cell r="G187">
            <v>54.889499999999991</v>
          </cell>
          <cell r="I187">
            <v>54.889499999999991</v>
          </cell>
          <cell r="J187">
            <v>208.58009999999996</v>
          </cell>
          <cell r="K187">
            <v>60.378449999999994</v>
          </cell>
          <cell r="L187">
            <v>71.356349999999992</v>
          </cell>
          <cell r="M187">
            <v>96.056624999999983</v>
          </cell>
          <cell r="N187">
            <v>58.731764999999996</v>
          </cell>
          <cell r="O187">
            <v>57.085079999999991</v>
          </cell>
          <cell r="P187">
            <v>27444.749999999996</v>
          </cell>
          <cell r="Q187">
            <v>374.89528499999994</v>
          </cell>
          <cell r="R187">
            <v>108132.31499999999</v>
          </cell>
          <cell r="S187">
            <v>941.35492499999975</v>
          </cell>
          <cell r="T187">
            <v>279.93644999999992</v>
          </cell>
          <cell r="U187">
            <v>38.42264999999999</v>
          </cell>
          <cell r="V187">
            <v>32.933699999999995</v>
          </cell>
          <cell r="W187">
            <v>428.13809999999989</v>
          </cell>
          <cell r="X187">
            <v>9880.1099999999988</v>
          </cell>
          <cell r="Y187">
            <v>208.58009999999996</v>
          </cell>
          <cell r="Z187">
            <v>2634.6959999999995</v>
          </cell>
          <cell r="AA187">
            <v>4940.0549999999994</v>
          </cell>
          <cell r="AB187">
            <v>65867.399999999994</v>
          </cell>
          <cell r="AC187">
            <v>82745.921249999985</v>
          </cell>
          <cell r="AD187">
            <v>713.56349999999986</v>
          </cell>
          <cell r="AE187">
            <v>194.85772499999996</v>
          </cell>
          <cell r="AF187">
            <v>307.38119999999992</v>
          </cell>
          <cell r="AG187">
            <v>76.84529999999998</v>
          </cell>
          <cell r="AH187">
            <v>2579.8064999999997</v>
          </cell>
          <cell r="AI187">
            <v>153.69059999999996</v>
          </cell>
          <cell r="AJ187">
            <v>384.22649999999993</v>
          </cell>
          <cell r="AK187">
            <v>76.84529999999998</v>
          </cell>
          <cell r="AL187">
            <v>1866.2429999999997</v>
          </cell>
          <cell r="AM187">
            <v>82.334249999999983</v>
          </cell>
          <cell r="AN187">
            <v>1756.4639999999997</v>
          </cell>
          <cell r="AO187">
            <v>1125.2347499999998</v>
          </cell>
          <cell r="AP187">
            <v>118.01242499999998</v>
          </cell>
          <cell r="AQ187">
            <v>411.67124999999993</v>
          </cell>
        </row>
        <row r="188">
          <cell r="A188" t="str">
            <v>M0032072030400</v>
          </cell>
          <cell r="B188" t="str">
            <v>30X4GATEWAY</v>
          </cell>
          <cell r="C188" t="str">
            <v>USD</v>
          </cell>
          <cell r="D188">
            <v>47.73</v>
          </cell>
          <cell r="E188">
            <v>54.889499999999991</v>
          </cell>
          <cell r="G188">
            <v>54.889499999999991</v>
          </cell>
          <cell r="I188">
            <v>54.889499999999991</v>
          </cell>
          <cell r="J188">
            <v>208.58009999999996</v>
          </cell>
          <cell r="K188">
            <v>60.378449999999994</v>
          </cell>
          <cell r="L188">
            <v>71.356349999999992</v>
          </cell>
          <cell r="M188">
            <v>96.056624999999983</v>
          </cell>
          <cell r="N188">
            <v>58.731764999999996</v>
          </cell>
          <cell r="O188">
            <v>57.085079999999991</v>
          </cell>
          <cell r="P188">
            <v>27444.749999999996</v>
          </cell>
          <cell r="Q188">
            <v>374.89528499999994</v>
          </cell>
          <cell r="R188">
            <v>108132.31499999999</v>
          </cell>
          <cell r="S188">
            <v>941.35492499999975</v>
          </cell>
          <cell r="T188">
            <v>279.93644999999992</v>
          </cell>
          <cell r="U188">
            <v>38.42264999999999</v>
          </cell>
          <cell r="V188">
            <v>32.933699999999995</v>
          </cell>
          <cell r="W188">
            <v>428.13809999999989</v>
          </cell>
          <cell r="X188">
            <v>9880.1099999999988</v>
          </cell>
          <cell r="Y188">
            <v>208.58009999999996</v>
          </cell>
          <cell r="Z188">
            <v>2634.6959999999995</v>
          </cell>
          <cell r="AA188">
            <v>4940.0549999999994</v>
          </cell>
          <cell r="AB188">
            <v>65867.399999999994</v>
          </cell>
          <cell r="AC188">
            <v>82745.921249999985</v>
          </cell>
          <cell r="AD188">
            <v>713.56349999999986</v>
          </cell>
          <cell r="AE188">
            <v>194.85772499999996</v>
          </cell>
          <cell r="AF188">
            <v>307.38119999999992</v>
          </cell>
          <cell r="AG188">
            <v>76.84529999999998</v>
          </cell>
          <cell r="AH188">
            <v>2579.8064999999997</v>
          </cell>
          <cell r="AI188">
            <v>153.69059999999996</v>
          </cell>
          <cell r="AJ188">
            <v>384.22649999999993</v>
          </cell>
          <cell r="AK188">
            <v>76.84529999999998</v>
          </cell>
          <cell r="AL188">
            <v>1866.2429999999997</v>
          </cell>
          <cell r="AM188">
            <v>82.334249999999983</v>
          </cell>
          <cell r="AN188">
            <v>1756.4639999999997</v>
          </cell>
          <cell r="AO188">
            <v>1125.2347499999998</v>
          </cell>
          <cell r="AP188">
            <v>118.01242499999998</v>
          </cell>
          <cell r="AQ188">
            <v>411.67124999999993</v>
          </cell>
        </row>
        <row r="189">
          <cell r="A189" t="str">
            <v>M00320720309C0</v>
          </cell>
          <cell r="B189" t="str">
            <v>9x3GatewayIDE</v>
          </cell>
          <cell r="C189" t="str">
            <v>USD</v>
          </cell>
          <cell r="D189">
            <v>39.04</v>
          </cell>
          <cell r="E189">
            <v>44.895999999999994</v>
          </cell>
          <cell r="G189">
            <v>44.895999999999994</v>
          </cell>
          <cell r="I189">
            <v>44.895999999999994</v>
          </cell>
          <cell r="J189">
            <v>170.60479999999995</v>
          </cell>
          <cell r="K189">
            <v>49.385599999999997</v>
          </cell>
          <cell r="L189">
            <v>58.364799999999995</v>
          </cell>
          <cell r="M189">
            <v>78.567999999999984</v>
          </cell>
          <cell r="N189">
            <v>48.038719999999998</v>
          </cell>
          <cell r="O189">
            <v>46.691839999999992</v>
          </cell>
          <cell r="P189">
            <v>22447.999999999996</v>
          </cell>
          <cell r="Q189">
            <v>306.63967999999994</v>
          </cell>
          <cell r="R189">
            <v>88445.119999999981</v>
          </cell>
          <cell r="S189">
            <v>769.96639999999979</v>
          </cell>
          <cell r="T189">
            <v>228.96959999999996</v>
          </cell>
          <cell r="U189">
            <v>31.427199999999992</v>
          </cell>
          <cell r="V189">
            <v>26.937599999999996</v>
          </cell>
          <cell r="W189">
            <v>350.18879999999996</v>
          </cell>
          <cell r="X189">
            <v>8081.2799999999988</v>
          </cell>
          <cell r="Y189">
            <v>170.60479999999995</v>
          </cell>
          <cell r="Z189">
            <v>2155.0079999999998</v>
          </cell>
          <cell r="AA189">
            <v>4040.6399999999994</v>
          </cell>
          <cell r="AB189">
            <v>53875.19999999999</v>
          </cell>
          <cell r="AC189">
            <v>67680.719999999987</v>
          </cell>
          <cell r="AD189">
            <v>583.64799999999991</v>
          </cell>
          <cell r="AE189">
            <v>159.38079999999997</v>
          </cell>
          <cell r="AF189">
            <v>251.41759999999994</v>
          </cell>
          <cell r="AG189">
            <v>62.854399999999984</v>
          </cell>
          <cell r="AH189">
            <v>2110.1119999999996</v>
          </cell>
          <cell r="AI189">
            <v>125.70879999999997</v>
          </cell>
          <cell r="AJ189">
            <v>314.27199999999993</v>
          </cell>
          <cell r="AK189">
            <v>62.854399999999984</v>
          </cell>
          <cell r="AL189">
            <v>1526.4639999999997</v>
          </cell>
          <cell r="AM189">
            <v>67.343999999999994</v>
          </cell>
          <cell r="AN189">
            <v>1436.6719999999998</v>
          </cell>
          <cell r="AO189">
            <v>920.36799999999982</v>
          </cell>
          <cell r="AP189">
            <v>96.526399999999981</v>
          </cell>
          <cell r="AQ189">
            <v>336.71999999999997</v>
          </cell>
        </row>
        <row r="190">
          <cell r="A190" t="str">
            <v>M00320720329C0</v>
          </cell>
          <cell r="B190" t="str">
            <v>9x3.25GatewayIDE</v>
          </cell>
          <cell r="C190" t="str">
            <v>USD</v>
          </cell>
          <cell r="D190">
            <v>39.67</v>
          </cell>
          <cell r="E190">
            <v>45.6205</v>
          </cell>
          <cell r="G190">
            <v>45.6205</v>
          </cell>
          <cell r="I190">
            <v>45.6205</v>
          </cell>
          <cell r="J190">
            <v>173.3579</v>
          </cell>
          <cell r="K190">
            <v>50.182550000000006</v>
          </cell>
          <cell r="L190">
            <v>59.306650000000005</v>
          </cell>
          <cell r="M190">
            <v>79.835875000000001</v>
          </cell>
          <cell r="N190">
            <v>48.813935000000001</v>
          </cell>
          <cell r="O190">
            <v>47.445320000000002</v>
          </cell>
          <cell r="P190">
            <v>22810.25</v>
          </cell>
          <cell r="Q190">
            <v>311.58801499999998</v>
          </cell>
          <cell r="R190">
            <v>89872.384999999995</v>
          </cell>
          <cell r="S190">
            <v>782.39157499999999</v>
          </cell>
          <cell r="T190">
            <v>232.66454999999999</v>
          </cell>
          <cell r="U190">
            <v>31.934349999999998</v>
          </cell>
          <cell r="V190">
            <v>27.372299999999999</v>
          </cell>
          <cell r="W190">
            <v>355.8399</v>
          </cell>
          <cell r="X190">
            <v>8211.69</v>
          </cell>
          <cell r="Y190">
            <v>173.3579</v>
          </cell>
          <cell r="Z190">
            <v>2189.7840000000001</v>
          </cell>
          <cell r="AA190">
            <v>4105.8450000000003</v>
          </cell>
          <cell r="AB190">
            <v>54744.6</v>
          </cell>
          <cell r="AC190">
            <v>68772.903749999998</v>
          </cell>
          <cell r="AD190">
            <v>593.06650000000002</v>
          </cell>
          <cell r="AE190">
            <v>161.952775</v>
          </cell>
          <cell r="AF190">
            <v>255.47479999999999</v>
          </cell>
          <cell r="AG190">
            <v>63.868699999999997</v>
          </cell>
          <cell r="AH190">
            <v>2144.1635000000001</v>
          </cell>
          <cell r="AI190">
            <v>127.73739999999999</v>
          </cell>
          <cell r="AJ190">
            <v>319.34350000000001</v>
          </cell>
          <cell r="AK190">
            <v>63.868699999999997</v>
          </cell>
          <cell r="AL190">
            <v>1551.097</v>
          </cell>
          <cell r="AM190">
            <v>68.430750000000003</v>
          </cell>
          <cell r="AN190">
            <v>1459.856</v>
          </cell>
          <cell r="AO190">
            <v>935.22024999999996</v>
          </cell>
          <cell r="AP190">
            <v>98.084074999999999</v>
          </cell>
          <cell r="AQ190">
            <v>342.15375</v>
          </cell>
        </row>
        <row r="191">
          <cell r="A191" t="str">
            <v>M00320720359C0</v>
          </cell>
          <cell r="B191" t="str">
            <v>9x3.5GatewayIDE</v>
          </cell>
          <cell r="C191" t="str">
            <v>USD</v>
          </cell>
          <cell r="D191">
            <v>40.85</v>
          </cell>
          <cell r="E191">
            <v>46.977499999999999</v>
          </cell>
          <cell r="G191">
            <v>46.977499999999999</v>
          </cell>
          <cell r="I191">
            <v>46.977499999999999</v>
          </cell>
          <cell r="J191">
            <v>178.5145</v>
          </cell>
          <cell r="K191">
            <v>51.675250000000005</v>
          </cell>
          <cell r="L191">
            <v>61.070750000000004</v>
          </cell>
          <cell r="M191">
            <v>82.210624999999993</v>
          </cell>
          <cell r="N191">
            <v>50.265925000000003</v>
          </cell>
          <cell r="O191">
            <v>48.8566</v>
          </cell>
          <cell r="P191">
            <v>23488.75</v>
          </cell>
          <cell r="Q191">
            <v>320.85632499999997</v>
          </cell>
          <cell r="R191">
            <v>92545.675000000003</v>
          </cell>
          <cell r="S191">
            <v>805.6641249999999</v>
          </cell>
          <cell r="T191">
            <v>239.58524999999997</v>
          </cell>
          <cell r="U191">
            <v>32.884249999999994</v>
          </cell>
          <cell r="V191">
            <v>28.186499999999999</v>
          </cell>
          <cell r="W191">
            <v>366.42449999999997</v>
          </cell>
          <cell r="X191">
            <v>8455.9500000000007</v>
          </cell>
          <cell r="Y191">
            <v>178.5145</v>
          </cell>
          <cell r="Z191">
            <v>2254.92</v>
          </cell>
          <cell r="AA191">
            <v>4227.9750000000004</v>
          </cell>
          <cell r="AB191">
            <v>56373</v>
          </cell>
          <cell r="AC191">
            <v>70818.581250000003</v>
          </cell>
          <cell r="AD191">
            <v>610.70749999999998</v>
          </cell>
          <cell r="AE191">
            <v>166.77012499999998</v>
          </cell>
          <cell r="AF191">
            <v>263.07399999999996</v>
          </cell>
          <cell r="AG191">
            <v>65.768499999999989</v>
          </cell>
          <cell r="AH191">
            <v>2207.9425000000001</v>
          </cell>
          <cell r="AI191">
            <v>131.53699999999998</v>
          </cell>
          <cell r="AJ191">
            <v>328.84249999999997</v>
          </cell>
          <cell r="AK191">
            <v>65.768499999999989</v>
          </cell>
          <cell r="AL191">
            <v>1597.2349999999999</v>
          </cell>
          <cell r="AM191">
            <v>70.466250000000002</v>
          </cell>
          <cell r="AN191">
            <v>1503.28</v>
          </cell>
          <cell r="AO191">
            <v>963.03874999999994</v>
          </cell>
          <cell r="AP191">
            <v>101.00162499999999</v>
          </cell>
          <cell r="AQ191">
            <v>352.33125000000001</v>
          </cell>
        </row>
        <row r="192">
          <cell r="A192" t="str">
            <v>M00320720379C0</v>
          </cell>
          <cell r="B192" t="str">
            <v>9x3.75GatewayIDE</v>
          </cell>
          <cell r="C192" t="str">
            <v>USD</v>
          </cell>
          <cell r="D192">
            <v>40.85</v>
          </cell>
          <cell r="E192">
            <v>46.977499999999999</v>
          </cell>
          <cell r="G192">
            <v>46.977499999999999</v>
          </cell>
          <cell r="I192">
            <v>46.977499999999999</v>
          </cell>
          <cell r="J192">
            <v>178.5145</v>
          </cell>
          <cell r="K192">
            <v>51.675250000000005</v>
          </cell>
          <cell r="L192">
            <v>61.070750000000004</v>
          </cell>
          <cell r="M192">
            <v>82.210624999999993</v>
          </cell>
          <cell r="N192">
            <v>50.265925000000003</v>
          </cell>
          <cell r="O192">
            <v>48.8566</v>
          </cell>
          <cell r="P192">
            <v>23488.75</v>
          </cell>
          <cell r="Q192">
            <v>320.85632499999997</v>
          </cell>
          <cell r="R192">
            <v>92545.675000000003</v>
          </cell>
          <cell r="S192">
            <v>805.6641249999999</v>
          </cell>
          <cell r="T192">
            <v>239.58524999999997</v>
          </cell>
          <cell r="U192">
            <v>32.884249999999994</v>
          </cell>
          <cell r="V192">
            <v>28.186499999999999</v>
          </cell>
          <cell r="W192">
            <v>366.42449999999997</v>
          </cell>
          <cell r="X192">
            <v>8455.9500000000007</v>
          </cell>
          <cell r="Y192">
            <v>178.5145</v>
          </cell>
          <cell r="Z192">
            <v>2254.92</v>
          </cell>
          <cell r="AA192">
            <v>4227.9750000000004</v>
          </cell>
          <cell r="AB192">
            <v>56373</v>
          </cell>
          <cell r="AC192">
            <v>70818.581250000003</v>
          </cell>
          <cell r="AD192">
            <v>610.70749999999998</v>
          </cell>
          <cell r="AE192">
            <v>166.77012499999998</v>
          </cell>
          <cell r="AF192">
            <v>263.07399999999996</v>
          </cell>
          <cell r="AG192">
            <v>65.768499999999989</v>
          </cell>
          <cell r="AH192">
            <v>2207.9425000000001</v>
          </cell>
          <cell r="AI192">
            <v>131.53699999999998</v>
          </cell>
          <cell r="AJ192">
            <v>328.84249999999997</v>
          </cell>
          <cell r="AK192">
            <v>65.768499999999989</v>
          </cell>
          <cell r="AL192">
            <v>1597.2349999999999</v>
          </cell>
          <cell r="AM192">
            <v>70.466250000000002</v>
          </cell>
          <cell r="AN192">
            <v>1503.28</v>
          </cell>
          <cell r="AO192">
            <v>963.03874999999994</v>
          </cell>
          <cell r="AP192">
            <v>101.00162499999999</v>
          </cell>
          <cell r="AQ192">
            <v>352.33125000000001</v>
          </cell>
        </row>
        <row r="193">
          <cell r="A193" t="str">
            <v>M00320720409C0</v>
          </cell>
          <cell r="B193" t="str">
            <v>9x4GatewayIDE</v>
          </cell>
          <cell r="C193" t="str">
            <v>USD</v>
          </cell>
          <cell r="D193">
            <v>40.85</v>
          </cell>
          <cell r="E193">
            <v>46.977499999999999</v>
          </cell>
          <cell r="G193">
            <v>46.977499999999999</v>
          </cell>
          <cell r="I193">
            <v>46.977499999999999</v>
          </cell>
          <cell r="J193">
            <v>178.5145</v>
          </cell>
          <cell r="K193">
            <v>51.675250000000005</v>
          </cell>
          <cell r="L193">
            <v>61.070750000000004</v>
          </cell>
          <cell r="M193">
            <v>82.210624999999993</v>
          </cell>
          <cell r="N193">
            <v>50.265925000000003</v>
          </cell>
          <cell r="O193">
            <v>48.8566</v>
          </cell>
          <cell r="P193">
            <v>23488.75</v>
          </cell>
          <cell r="Q193">
            <v>320.85632499999997</v>
          </cell>
          <cell r="R193">
            <v>92545.675000000003</v>
          </cell>
          <cell r="S193">
            <v>805.6641249999999</v>
          </cell>
          <cell r="T193">
            <v>239.58524999999997</v>
          </cell>
          <cell r="U193">
            <v>32.884249999999994</v>
          </cell>
          <cell r="V193">
            <v>28.186499999999999</v>
          </cell>
          <cell r="W193">
            <v>366.42449999999997</v>
          </cell>
          <cell r="X193">
            <v>8455.9500000000007</v>
          </cell>
          <cell r="Y193">
            <v>178.5145</v>
          </cell>
          <cell r="Z193">
            <v>2254.92</v>
          </cell>
          <cell r="AA193">
            <v>4227.9750000000004</v>
          </cell>
          <cell r="AB193">
            <v>56373</v>
          </cell>
          <cell r="AC193">
            <v>70818.581250000003</v>
          </cell>
          <cell r="AD193">
            <v>610.70749999999998</v>
          </cell>
          <cell r="AE193">
            <v>166.77012499999998</v>
          </cell>
          <cell r="AF193">
            <v>263.07399999999996</v>
          </cell>
          <cell r="AG193">
            <v>65.768499999999989</v>
          </cell>
          <cell r="AH193">
            <v>2207.9425000000001</v>
          </cell>
          <cell r="AI193">
            <v>131.53699999999998</v>
          </cell>
          <cell r="AJ193">
            <v>328.84249999999997</v>
          </cell>
          <cell r="AK193">
            <v>65.768499999999989</v>
          </cell>
          <cell r="AL193">
            <v>1597.2349999999999</v>
          </cell>
          <cell r="AM193">
            <v>70.466250000000002</v>
          </cell>
          <cell r="AN193">
            <v>1503.28</v>
          </cell>
          <cell r="AO193">
            <v>963.03874999999994</v>
          </cell>
          <cell r="AP193">
            <v>101.00162499999999</v>
          </cell>
          <cell r="AQ193">
            <v>352.33125000000001</v>
          </cell>
        </row>
        <row r="194">
          <cell r="A194" t="str">
            <v>M0032072109200</v>
          </cell>
          <cell r="B194" t="str">
            <v>9x2GatewayMR</v>
          </cell>
          <cell r="C194" t="str">
            <v>USD</v>
          </cell>
          <cell r="D194">
            <v>39.82</v>
          </cell>
          <cell r="E194">
            <v>45.792999999999999</v>
          </cell>
          <cell r="G194">
            <v>45.792999999999999</v>
          </cell>
          <cell r="I194">
            <v>45.792999999999999</v>
          </cell>
          <cell r="J194">
            <v>174.01339999999999</v>
          </cell>
          <cell r="K194">
            <v>50.372300000000003</v>
          </cell>
          <cell r="L194">
            <v>59.530900000000003</v>
          </cell>
          <cell r="M194">
            <v>80.137749999999997</v>
          </cell>
          <cell r="N194">
            <v>48.998510000000003</v>
          </cell>
          <cell r="O194">
            <v>47.624720000000003</v>
          </cell>
          <cell r="P194">
            <v>22896.5</v>
          </cell>
          <cell r="Q194">
            <v>312.76618999999999</v>
          </cell>
          <cell r="R194">
            <v>90212.209999999992</v>
          </cell>
          <cell r="S194">
            <v>785.34994999999992</v>
          </cell>
          <cell r="T194">
            <v>233.54429999999999</v>
          </cell>
          <cell r="U194">
            <v>32.055099999999996</v>
          </cell>
          <cell r="V194">
            <v>27.4758</v>
          </cell>
          <cell r="W194">
            <v>357.18539999999996</v>
          </cell>
          <cell r="X194">
            <v>8242.74</v>
          </cell>
          <cell r="Y194">
            <v>174.01339999999999</v>
          </cell>
          <cell r="Z194">
            <v>2198.0639999999999</v>
          </cell>
          <cell r="AA194">
            <v>4121.37</v>
          </cell>
          <cell r="AB194">
            <v>54951.6</v>
          </cell>
          <cell r="AC194">
            <v>69032.947499999995</v>
          </cell>
          <cell r="AD194">
            <v>595.30899999999997</v>
          </cell>
          <cell r="AE194">
            <v>162.56514999999999</v>
          </cell>
          <cell r="AF194">
            <v>256.44079999999997</v>
          </cell>
          <cell r="AG194">
            <v>64.110199999999992</v>
          </cell>
          <cell r="AH194">
            <v>2152.2710000000002</v>
          </cell>
          <cell r="AI194">
            <v>128.22039999999998</v>
          </cell>
          <cell r="AJ194">
            <v>320.55099999999999</v>
          </cell>
          <cell r="AK194">
            <v>64.110199999999992</v>
          </cell>
          <cell r="AL194">
            <v>1556.962</v>
          </cell>
          <cell r="AM194">
            <v>68.689499999999995</v>
          </cell>
          <cell r="AN194">
            <v>1465.376</v>
          </cell>
          <cell r="AO194">
            <v>938.75649999999996</v>
          </cell>
          <cell r="AP194">
            <v>98.454949999999997</v>
          </cell>
          <cell r="AQ194">
            <v>343.44749999999999</v>
          </cell>
        </row>
        <row r="195">
          <cell r="A195" t="str">
            <v>M0032072109220</v>
          </cell>
          <cell r="B195" t="str">
            <v>9x2.25GatewayMR</v>
          </cell>
          <cell r="C195" t="str">
            <v>USD</v>
          </cell>
          <cell r="D195">
            <v>40.159999999999997</v>
          </cell>
          <cell r="E195">
            <v>46.18399999999999</v>
          </cell>
          <cell r="G195">
            <v>46.18399999999999</v>
          </cell>
          <cell r="I195">
            <v>46.18399999999999</v>
          </cell>
          <cell r="J195">
            <v>175.49919999999995</v>
          </cell>
          <cell r="K195">
            <v>50.802399999999992</v>
          </cell>
          <cell r="L195">
            <v>60.039199999999987</v>
          </cell>
          <cell r="M195">
            <v>80.821999999999989</v>
          </cell>
          <cell r="N195">
            <v>49.416879999999992</v>
          </cell>
          <cell r="O195">
            <v>48.031359999999992</v>
          </cell>
          <cell r="P195">
            <v>23091.999999999996</v>
          </cell>
          <cell r="Q195">
            <v>315.43671999999992</v>
          </cell>
          <cell r="R195">
            <v>90982.479999999981</v>
          </cell>
          <cell r="S195">
            <v>792.0555999999998</v>
          </cell>
          <cell r="T195">
            <v>235.53839999999994</v>
          </cell>
          <cell r="U195">
            <v>32.328799999999994</v>
          </cell>
          <cell r="V195">
            <v>27.710399999999993</v>
          </cell>
          <cell r="W195">
            <v>360.23519999999991</v>
          </cell>
          <cell r="X195">
            <v>8313.119999999999</v>
          </cell>
          <cell r="Y195">
            <v>175.49919999999995</v>
          </cell>
          <cell r="Z195">
            <v>2216.8319999999994</v>
          </cell>
          <cell r="AA195">
            <v>4156.5599999999995</v>
          </cell>
          <cell r="AB195">
            <v>55420.799999999988</v>
          </cell>
          <cell r="AC195">
            <v>69622.37999999999</v>
          </cell>
          <cell r="AD195">
            <v>600.39199999999983</v>
          </cell>
          <cell r="AE195">
            <v>163.95319999999995</v>
          </cell>
          <cell r="AF195">
            <v>258.63039999999995</v>
          </cell>
          <cell r="AG195">
            <v>64.657599999999988</v>
          </cell>
          <cell r="AH195">
            <v>2170.6479999999997</v>
          </cell>
          <cell r="AI195">
            <v>129.31519999999998</v>
          </cell>
          <cell r="AJ195">
            <v>323.28799999999995</v>
          </cell>
          <cell r="AK195">
            <v>64.657599999999988</v>
          </cell>
          <cell r="AL195">
            <v>1570.2559999999996</v>
          </cell>
          <cell r="AM195">
            <v>69.275999999999982</v>
          </cell>
          <cell r="AN195">
            <v>1477.8879999999997</v>
          </cell>
          <cell r="AO195">
            <v>946.77199999999982</v>
          </cell>
          <cell r="AP195">
            <v>99.295599999999979</v>
          </cell>
          <cell r="AQ195">
            <v>346.37999999999994</v>
          </cell>
        </row>
        <row r="196">
          <cell r="A196" t="str">
            <v>M0032072109250</v>
          </cell>
          <cell r="B196" t="str">
            <v>9x2.5GatewayMR</v>
          </cell>
          <cell r="C196" t="str">
            <v>USD</v>
          </cell>
          <cell r="D196">
            <v>40.159999999999997</v>
          </cell>
          <cell r="E196">
            <v>46.18399999999999</v>
          </cell>
          <cell r="G196">
            <v>46.18399999999999</v>
          </cell>
          <cell r="I196">
            <v>46.18399999999999</v>
          </cell>
          <cell r="J196">
            <v>175.49919999999995</v>
          </cell>
          <cell r="K196">
            <v>50.802399999999992</v>
          </cell>
          <cell r="L196">
            <v>60.039199999999987</v>
          </cell>
          <cell r="M196">
            <v>80.821999999999989</v>
          </cell>
          <cell r="N196">
            <v>49.416879999999992</v>
          </cell>
          <cell r="O196">
            <v>48.031359999999992</v>
          </cell>
          <cell r="P196">
            <v>23091.999999999996</v>
          </cell>
          <cell r="Q196">
            <v>315.43671999999992</v>
          </cell>
          <cell r="R196">
            <v>90982.479999999981</v>
          </cell>
          <cell r="S196">
            <v>792.0555999999998</v>
          </cell>
          <cell r="T196">
            <v>235.53839999999994</v>
          </cell>
          <cell r="U196">
            <v>32.328799999999994</v>
          </cell>
          <cell r="V196">
            <v>27.710399999999993</v>
          </cell>
          <cell r="W196">
            <v>360.23519999999991</v>
          </cell>
          <cell r="X196">
            <v>8313.119999999999</v>
          </cell>
          <cell r="Y196">
            <v>175.49919999999995</v>
          </cell>
          <cell r="Z196">
            <v>2216.8319999999994</v>
          </cell>
          <cell r="AA196">
            <v>4156.5599999999995</v>
          </cell>
          <cell r="AB196">
            <v>55420.799999999988</v>
          </cell>
          <cell r="AC196">
            <v>69622.37999999999</v>
          </cell>
          <cell r="AD196">
            <v>600.39199999999983</v>
          </cell>
          <cell r="AE196">
            <v>163.95319999999995</v>
          </cell>
          <cell r="AF196">
            <v>258.63039999999995</v>
          </cell>
          <cell r="AG196">
            <v>64.657599999999988</v>
          </cell>
          <cell r="AH196">
            <v>2170.6479999999997</v>
          </cell>
          <cell r="AI196">
            <v>129.31519999999998</v>
          </cell>
          <cell r="AJ196">
            <v>323.28799999999995</v>
          </cell>
          <cell r="AK196">
            <v>64.657599999999988</v>
          </cell>
          <cell r="AL196">
            <v>1570.2559999999996</v>
          </cell>
          <cell r="AM196">
            <v>69.275999999999982</v>
          </cell>
          <cell r="AN196">
            <v>1477.8879999999997</v>
          </cell>
          <cell r="AO196">
            <v>946.77199999999982</v>
          </cell>
          <cell r="AP196">
            <v>99.295599999999979</v>
          </cell>
          <cell r="AQ196">
            <v>346.37999999999994</v>
          </cell>
        </row>
        <row r="197">
          <cell r="A197" t="str">
            <v>M0032072109270</v>
          </cell>
          <cell r="B197" t="str">
            <v>9x2.75GatewayMR</v>
          </cell>
          <cell r="C197" t="str">
            <v>USD</v>
          </cell>
          <cell r="D197">
            <v>40.159999999999997</v>
          </cell>
          <cell r="E197">
            <v>46.18399999999999</v>
          </cell>
          <cell r="G197">
            <v>46.18399999999999</v>
          </cell>
          <cell r="I197">
            <v>46.18399999999999</v>
          </cell>
          <cell r="J197">
            <v>175.49919999999995</v>
          </cell>
          <cell r="K197">
            <v>50.802399999999992</v>
          </cell>
          <cell r="L197">
            <v>60.039199999999987</v>
          </cell>
          <cell r="M197">
            <v>80.821999999999989</v>
          </cell>
          <cell r="N197">
            <v>49.416879999999992</v>
          </cell>
          <cell r="O197">
            <v>48.031359999999992</v>
          </cell>
          <cell r="P197">
            <v>23091.999999999996</v>
          </cell>
          <cell r="Q197">
            <v>315.43671999999992</v>
          </cell>
          <cell r="R197">
            <v>90982.479999999981</v>
          </cell>
          <cell r="S197">
            <v>792.0555999999998</v>
          </cell>
          <cell r="T197">
            <v>235.53839999999994</v>
          </cell>
          <cell r="U197">
            <v>32.328799999999994</v>
          </cell>
          <cell r="V197">
            <v>27.710399999999993</v>
          </cell>
          <cell r="W197">
            <v>360.23519999999991</v>
          </cell>
          <cell r="X197">
            <v>8313.119999999999</v>
          </cell>
          <cell r="Y197">
            <v>175.49919999999995</v>
          </cell>
          <cell r="Z197">
            <v>2216.8319999999994</v>
          </cell>
          <cell r="AA197">
            <v>4156.5599999999995</v>
          </cell>
          <cell r="AB197">
            <v>55420.799999999988</v>
          </cell>
          <cell r="AC197">
            <v>69622.37999999999</v>
          </cell>
          <cell r="AD197">
            <v>600.39199999999983</v>
          </cell>
          <cell r="AE197">
            <v>163.95319999999995</v>
          </cell>
          <cell r="AF197">
            <v>258.63039999999995</v>
          </cell>
          <cell r="AG197">
            <v>64.657599999999988</v>
          </cell>
          <cell r="AH197">
            <v>2170.6479999999997</v>
          </cell>
          <cell r="AI197">
            <v>129.31519999999998</v>
          </cell>
          <cell r="AJ197">
            <v>323.28799999999995</v>
          </cell>
          <cell r="AK197">
            <v>64.657599999999988</v>
          </cell>
          <cell r="AL197">
            <v>1570.2559999999996</v>
          </cell>
          <cell r="AM197">
            <v>69.275999999999982</v>
          </cell>
          <cell r="AN197">
            <v>1477.8879999999997</v>
          </cell>
          <cell r="AO197">
            <v>946.77199999999982</v>
          </cell>
          <cell r="AP197">
            <v>99.295599999999979</v>
          </cell>
          <cell r="AQ197">
            <v>346.37999999999994</v>
          </cell>
        </row>
        <row r="198">
          <cell r="A198" t="str">
            <v>M0032072109300</v>
          </cell>
          <cell r="B198" t="str">
            <v>9x3GatewayMR</v>
          </cell>
          <cell r="C198" t="str">
            <v>USD</v>
          </cell>
          <cell r="D198">
            <v>40.18</v>
          </cell>
          <cell r="E198">
            <v>46.206999999999994</v>
          </cell>
          <cell r="G198">
            <v>46.206999999999994</v>
          </cell>
          <cell r="I198">
            <v>46.206999999999994</v>
          </cell>
          <cell r="J198">
            <v>175.58659999999998</v>
          </cell>
          <cell r="K198">
            <v>50.8277</v>
          </cell>
          <cell r="L198">
            <v>60.069099999999992</v>
          </cell>
          <cell r="M198">
            <v>80.862249999999989</v>
          </cell>
          <cell r="N198">
            <v>49.441489999999995</v>
          </cell>
          <cell r="O198">
            <v>48.055279999999996</v>
          </cell>
          <cell r="P198">
            <v>23103.499999999996</v>
          </cell>
          <cell r="Q198">
            <v>315.59380999999996</v>
          </cell>
          <cell r="R198">
            <v>91027.79</v>
          </cell>
          <cell r="S198">
            <v>792.45004999999981</v>
          </cell>
          <cell r="T198">
            <v>235.65569999999994</v>
          </cell>
          <cell r="U198">
            <v>32.344899999999996</v>
          </cell>
          <cell r="V198">
            <v>27.724199999999996</v>
          </cell>
          <cell r="W198">
            <v>360.41459999999995</v>
          </cell>
          <cell r="X198">
            <v>8317.2599999999984</v>
          </cell>
          <cell r="Y198">
            <v>175.58659999999998</v>
          </cell>
          <cell r="Z198">
            <v>2217.9359999999997</v>
          </cell>
          <cell r="AA198">
            <v>4158.6299999999992</v>
          </cell>
          <cell r="AB198">
            <v>55448.399999999994</v>
          </cell>
          <cell r="AC198">
            <v>69657.052499999991</v>
          </cell>
          <cell r="AD198">
            <v>600.69099999999992</v>
          </cell>
          <cell r="AE198">
            <v>164.03484999999998</v>
          </cell>
          <cell r="AF198">
            <v>258.75919999999996</v>
          </cell>
          <cell r="AG198">
            <v>64.689799999999991</v>
          </cell>
          <cell r="AH198">
            <v>2171.7289999999998</v>
          </cell>
          <cell r="AI198">
            <v>129.37959999999998</v>
          </cell>
          <cell r="AJ198">
            <v>323.44899999999996</v>
          </cell>
          <cell r="AK198">
            <v>64.689799999999991</v>
          </cell>
          <cell r="AL198">
            <v>1571.0379999999998</v>
          </cell>
          <cell r="AM198">
            <v>69.31049999999999</v>
          </cell>
          <cell r="AN198">
            <v>1478.6239999999998</v>
          </cell>
          <cell r="AO198">
            <v>947.24349999999981</v>
          </cell>
          <cell r="AP198">
            <v>99.345049999999986</v>
          </cell>
          <cell r="AQ198">
            <v>346.55249999999995</v>
          </cell>
        </row>
        <row r="199">
          <cell r="A199" t="str">
            <v>M0032072109320</v>
          </cell>
          <cell r="B199" t="str">
            <v>9x3.25GatewayMR</v>
          </cell>
          <cell r="C199" t="str">
            <v>USD</v>
          </cell>
          <cell r="D199">
            <v>40.799999999999997</v>
          </cell>
          <cell r="E199">
            <v>46.919999999999995</v>
          </cell>
          <cell r="G199">
            <v>46.919999999999995</v>
          </cell>
          <cell r="I199">
            <v>46.919999999999995</v>
          </cell>
          <cell r="J199">
            <v>178.29599999999996</v>
          </cell>
          <cell r="K199">
            <v>51.611999999999995</v>
          </cell>
          <cell r="L199">
            <v>60.995999999999995</v>
          </cell>
          <cell r="M199">
            <v>82.109999999999985</v>
          </cell>
          <cell r="N199">
            <v>50.2044</v>
          </cell>
          <cell r="O199">
            <v>48.796799999999998</v>
          </cell>
          <cell r="P199">
            <v>23459.999999999996</v>
          </cell>
          <cell r="Q199">
            <v>320.46359999999999</v>
          </cell>
          <cell r="R199">
            <v>92432.4</v>
          </cell>
          <cell r="S199">
            <v>804.67799999999988</v>
          </cell>
          <cell r="T199">
            <v>239.29199999999994</v>
          </cell>
          <cell r="U199">
            <v>32.843999999999994</v>
          </cell>
          <cell r="V199">
            <v>28.151999999999997</v>
          </cell>
          <cell r="W199">
            <v>365.97599999999994</v>
          </cell>
          <cell r="X199">
            <v>8445.5999999999985</v>
          </cell>
          <cell r="Y199">
            <v>178.29599999999996</v>
          </cell>
          <cell r="Z199">
            <v>2252.16</v>
          </cell>
          <cell r="AA199">
            <v>4222.7999999999993</v>
          </cell>
          <cell r="AB199">
            <v>56303.999999999993</v>
          </cell>
          <cell r="AC199">
            <v>70731.899999999994</v>
          </cell>
          <cell r="AD199">
            <v>609.95999999999992</v>
          </cell>
          <cell r="AE199">
            <v>166.56599999999997</v>
          </cell>
          <cell r="AF199">
            <v>262.75199999999995</v>
          </cell>
          <cell r="AG199">
            <v>65.687999999999988</v>
          </cell>
          <cell r="AH199">
            <v>2205.2399999999998</v>
          </cell>
          <cell r="AI199">
            <v>131.37599999999998</v>
          </cell>
          <cell r="AJ199">
            <v>328.43999999999994</v>
          </cell>
          <cell r="AK199">
            <v>65.687999999999988</v>
          </cell>
          <cell r="AL199">
            <v>1595.2799999999997</v>
          </cell>
          <cell r="AM199">
            <v>70.38</v>
          </cell>
          <cell r="AN199">
            <v>1501.4399999999998</v>
          </cell>
          <cell r="AO199">
            <v>961.8599999999999</v>
          </cell>
          <cell r="AP199">
            <v>100.87799999999999</v>
          </cell>
          <cell r="AQ199">
            <v>351.9</v>
          </cell>
        </row>
        <row r="200">
          <cell r="A200" t="str">
            <v>M0032072109350</v>
          </cell>
          <cell r="B200" t="str">
            <v>9x3.5GatewayMR</v>
          </cell>
          <cell r="C200" t="str">
            <v>USD</v>
          </cell>
          <cell r="D200">
            <v>41.65</v>
          </cell>
          <cell r="E200">
            <v>47.897499999999994</v>
          </cell>
          <cell r="G200">
            <v>47.897499999999994</v>
          </cell>
          <cell r="I200">
            <v>47.897499999999994</v>
          </cell>
          <cell r="J200">
            <v>182.01049999999998</v>
          </cell>
          <cell r="K200">
            <v>52.687249999999999</v>
          </cell>
          <cell r="L200">
            <v>62.266749999999995</v>
          </cell>
          <cell r="M200">
            <v>83.820624999999993</v>
          </cell>
          <cell r="N200">
            <v>51.250324999999997</v>
          </cell>
          <cell r="O200">
            <v>49.813399999999994</v>
          </cell>
          <cell r="P200">
            <v>23948.749999999996</v>
          </cell>
          <cell r="Q200">
            <v>327.13992499999995</v>
          </cell>
          <cell r="R200">
            <v>94358.074999999983</v>
          </cell>
          <cell r="S200">
            <v>821.44212499999981</v>
          </cell>
          <cell r="T200">
            <v>244.27724999999995</v>
          </cell>
          <cell r="U200">
            <v>33.528249999999993</v>
          </cell>
          <cell r="V200">
            <v>28.738499999999995</v>
          </cell>
          <cell r="W200">
            <v>373.60049999999995</v>
          </cell>
          <cell r="X200">
            <v>8621.5499999999993</v>
          </cell>
          <cell r="Y200">
            <v>182.01049999999998</v>
          </cell>
          <cell r="Z200">
            <v>2299.08</v>
          </cell>
          <cell r="AA200">
            <v>4310.7749999999996</v>
          </cell>
          <cell r="AB200">
            <v>57476.999999999993</v>
          </cell>
          <cell r="AC200">
            <v>72205.481249999997</v>
          </cell>
          <cell r="AD200">
            <v>622.6674999999999</v>
          </cell>
          <cell r="AE200">
            <v>170.03612499999997</v>
          </cell>
          <cell r="AF200">
            <v>268.22599999999994</v>
          </cell>
          <cell r="AG200">
            <v>67.056499999999986</v>
          </cell>
          <cell r="AH200">
            <v>2251.1824999999999</v>
          </cell>
          <cell r="AI200">
            <v>134.11299999999997</v>
          </cell>
          <cell r="AJ200">
            <v>335.28249999999997</v>
          </cell>
          <cell r="AK200">
            <v>67.056499999999986</v>
          </cell>
          <cell r="AL200">
            <v>1628.5149999999999</v>
          </cell>
          <cell r="AM200">
            <v>71.846249999999998</v>
          </cell>
          <cell r="AN200">
            <v>1532.7199999999998</v>
          </cell>
          <cell r="AO200">
            <v>981.89874999999984</v>
          </cell>
          <cell r="AP200">
            <v>102.97962499999998</v>
          </cell>
          <cell r="AQ200">
            <v>359.23124999999993</v>
          </cell>
        </row>
        <row r="201">
          <cell r="A201" t="str">
            <v>M0032072109370</v>
          </cell>
          <cell r="B201" t="str">
            <v>9x3.75GatewayMR</v>
          </cell>
          <cell r="C201" t="str">
            <v>USD</v>
          </cell>
          <cell r="D201">
            <v>41.65</v>
          </cell>
          <cell r="E201">
            <v>47.897499999999994</v>
          </cell>
          <cell r="G201">
            <v>47.897499999999994</v>
          </cell>
          <cell r="I201">
            <v>47.897499999999994</v>
          </cell>
          <cell r="J201">
            <v>182.01049999999998</v>
          </cell>
          <cell r="K201">
            <v>52.687249999999999</v>
          </cell>
          <cell r="L201">
            <v>62.266749999999995</v>
          </cell>
          <cell r="M201">
            <v>83.820624999999993</v>
          </cell>
          <cell r="N201">
            <v>51.250324999999997</v>
          </cell>
          <cell r="O201">
            <v>49.813399999999994</v>
          </cell>
          <cell r="P201">
            <v>23948.749999999996</v>
          </cell>
          <cell r="Q201">
            <v>327.13992499999995</v>
          </cell>
          <cell r="R201">
            <v>94358.074999999983</v>
          </cell>
          <cell r="S201">
            <v>821.44212499999981</v>
          </cell>
          <cell r="T201">
            <v>244.27724999999995</v>
          </cell>
          <cell r="U201">
            <v>33.528249999999993</v>
          </cell>
          <cell r="V201">
            <v>28.738499999999995</v>
          </cell>
          <cell r="W201">
            <v>373.60049999999995</v>
          </cell>
          <cell r="X201">
            <v>8621.5499999999993</v>
          </cell>
          <cell r="Y201">
            <v>182.01049999999998</v>
          </cell>
          <cell r="Z201">
            <v>2299.08</v>
          </cell>
          <cell r="AA201">
            <v>4310.7749999999996</v>
          </cell>
          <cell r="AB201">
            <v>57476.999999999993</v>
          </cell>
          <cell r="AC201">
            <v>72205.481249999997</v>
          </cell>
          <cell r="AD201">
            <v>622.6674999999999</v>
          </cell>
          <cell r="AE201">
            <v>170.03612499999997</v>
          </cell>
          <cell r="AF201">
            <v>268.22599999999994</v>
          </cell>
          <cell r="AG201">
            <v>67.056499999999986</v>
          </cell>
          <cell r="AH201">
            <v>2251.1824999999999</v>
          </cell>
          <cell r="AI201">
            <v>134.11299999999997</v>
          </cell>
          <cell r="AJ201">
            <v>335.28249999999997</v>
          </cell>
          <cell r="AK201">
            <v>67.056499999999986</v>
          </cell>
          <cell r="AL201">
            <v>1628.5149999999999</v>
          </cell>
          <cell r="AM201">
            <v>71.846249999999998</v>
          </cell>
          <cell r="AN201">
            <v>1532.7199999999998</v>
          </cell>
          <cell r="AO201">
            <v>981.89874999999984</v>
          </cell>
          <cell r="AP201">
            <v>102.97962499999998</v>
          </cell>
          <cell r="AQ201">
            <v>359.23124999999993</v>
          </cell>
        </row>
        <row r="202">
          <cell r="A202" t="str">
            <v>M0032072109400</v>
          </cell>
          <cell r="B202" t="str">
            <v>9x4GatewayMR</v>
          </cell>
          <cell r="C202" t="str">
            <v>USD</v>
          </cell>
          <cell r="D202">
            <v>41.65</v>
          </cell>
          <cell r="E202">
            <v>47.897499999999994</v>
          </cell>
          <cell r="G202">
            <v>47.897499999999994</v>
          </cell>
          <cell r="I202">
            <v>47.897499999999994</v>
          </cell>
          <cell r="J202">
            <v>182.01049999999998</v>
          </cell>
          <cell r="K202">
            <v>52.687249999999999</v>
          </cell>
          <cell r="L202">
            <v>62.266749999999995</v>
          </cell>
          <cell r="M202">
            <v>83.820624999999993</v>
          </cell>
          <cell r="N202">
            <v>51.250324999999997</v>
          </cell>
          <cell r="O202">
            <v>49.813399999999994</v>
          </cell>
          <cell r="P202">
            <v>23948.749999999996</v>
          </cell>
          <cell r="Q202">
            <v>327.13992499999995</v>
          </cell>
          <cell r="R202">
            <v>94358.074999999983</v>
          </cell>
          <cell r="S202">
            <v>821.44212499999981</v>
          </cell>
          <cell r="T202">
            <v>244.27724999999995</v>
          </cell>
          <cell r="U202">
            <v>33.528249999999993</v>
          </cell>
          <cell r="V202">
            <v>28.738499999999995</v>
          </cell>
          <cell r="W202">
            <v>373.60049999999995</v>
          </cell>
          <cell r="X202">
            <v>8621.5499999999993</v>
          </cell>
          <cell r="Y202">
            <v>182.01049999999998</v>
          </cell>
          <cell r="Z202">
            <v>2299.08</v>
          </cell>
          <cell r="AA202">
            <v>4310.7749999999996</v>
          </cell>
          <cell r="AB202">
            <v>57476.999999999993</v>
          </cell>
          <cell r="AC202">
            <v>72205.481249999997</v>
          </cell>
          <cell r="AD202">
            <v>622.6674999999999</v>
          </cell>
          <cell r="AE202">
            <v>170.03612499999997</v>
          </cell>
          <cell r="AF202">
            <v>268.22599999999994</v>
          </cell>
          <cell r="AG202">
            <v>67.056499999999986</v>
          </cell>
          <cell r="AH202">
            <v>2251.1824999999999</v>
          </cell>
          <cell r="AI202">
            <v>134.11299999999997</v>
          </cell>
          <cell r="AJ202">
            <v>335.28249999999997</v>
          </cell>
          <cell r="AK202">
            <v>67.056499999999986</v>
          </cell>
          <cell r="AL202">
            <v>1628.5149999999999</v>
          </cell>
          <cell r="AM202">
            <v>71.846249999999998</v>
          </cell>
          <cell r="AN202">
            <v>1532.7199999999998</v>
          </cell>
          <cell r="AO202">
            <v>981.89874999999984</v>
          </cell>
          <cell r="AP202">
            <v>102.97962499999998</v>
          </cell>
          <cell r="AQ202">
            <v>359.23124999999993</v>
          </cell>
        </row>
        <row r="203">
          <cell r="A203" t="str">
            <v>M0032072112200</v>
          </cell>
          <cell r="B203" t="str">
            <v>12x2GatewayMR</v>
          </cell>
          <cell r="C203" t="str">
            <v>USD</v>
          </cell>
          <cell r="D203">
            <v>39.82</v>
          </cell>
          <cell r="E203">
            <v>45.792999999999999</v>
          </cell>
          <cell r="G203">
            <v>45.792999999999999</v>
          </cell>
          <cell r="I203">
            <v>45.792999999999999</v>
          </cell>
          <cell r="J203">
            <v>174.01339999999999</v>
          </cell>
          <cell r="K203">
            <v>50.372300000000003</v>
          </cell>
          <cell r="L203">
            <v>59.530900000000003</v>
          </cell>
          <cell r="M203">
            <v>80.137749999999997</v>
          </cell>
          <cell r="N203">
            <v>48.998510000000003</v>
          </cell>
          <cell r="O203">
            <v>47.624720000000003</v>
          </cell>
          <cell r="P203">
            <v>22896.5</v>
          </cell>
          <cell r="Q203">
            <v>312.76618999999999</v>
          </cell>
          <cell r="R203">
            <v>90212.209999999992</v>
          </cell>
          <cell r="S203">
            <v>785.34994999999992</v>
          </cell>
          <cell r="T203">
            <v>233.54429999999999</v>
          </cell>
          <cell r="U203">
            <v>32.055099999999996</v>
          </cell>
          <cell r="V203">
            <v>27.4758</v>
          </cell>
          <cell r="W203">
            <v>357.18539999999996</v>
          </cell>
          <cell r="X203">
            <v>8242.74</v>
          </cell>
          <cell r="Y203">
            <v>174.01339999999999</v>
          </cell>
          <cell r="Z203">
            <v>2198.0639999999999</v>
          </cell>
          <cell r="AA203">
            <v>4121.37</v>
          </cell>
          <cell r="AB203">
            <v>54951.6</v>
          </cell>
          <cell r="AC203">
            <v>69032.947499999995</v>
          </cell>
          <cell r="AD203">
            <v>595.30899999999997</v>
          </cell>
          <cell r="AE203">
            <v>162.56514999999999</v>
          </cell>
          <cell r="AF203">
            <v>256.44079999999997</v>
          </cell>
          <cell r="AG203">
            <v>64.110199999999992</v>
          </cell>
          <cell r="AH203">
            <v>2152.2710000000002</v>
          </cell>
          <cell r="AI203">
            <v>128.22039999999998</v>
          </cell>
          <cell r="AJ203">
            <v>320.55099999999999</v>
          </cell>
          <cell r="AK203">
            <v>64.110199999999992</v>
          </cell>
          <cell r="AL203">
            <v>1556.962</v>
          </cell>
          <cell r="AM203">
            <v>68.689499999999995</v>
          </cell>
          <cell r="AN203">
            <v>1465.376</v>
          </cell>
          <cell r="AO203">
            <v>938.75649999999996</v>
          </cell>
          <cell r="AP203">
            <v>98.454949999999997</v>
          </cell>
          <cell r="AQ203">
            <v>343.44749999999999</v>
          </cell>
        </row>
        <row r="204">
          <cell r="A204" t="str">
            <v>M0032072112220</v>
          </cell>
          <cell r="B204" t="str">
            <v>12x2.25GatewayMR</v>
          </cell>
          <cell r="C204" t="str">
            <v>USD</v>
          </cell>
          <cell r="D204">
            <v>40.159999999999997</v>
          </cell>
          <cell r="E204">
            <v>46.18399999999999</v>
          </cell>
          <cell r="G204">
            <v>46.18399999999999</v>
          </cell>
          <cell r="I204">
            <v>46.18399999999999</v>
          </cell>
          <cell r="J204">
            <v>175.49919999999995</v>
          </cell>
          <cell r="K204">
            <v>50.802399999999992</v>
          </cell>
          <cell r="L204">
            <v>60.039199999999987</v>
          </cell>
          <cell r="M204">
            <v>80.821999999999989</v>
          </cell>
          <cell r="N204">
            <v>49.416879999999992</v>
          </cell>
          <cell r="O204">
            <v>48.031359999999992</v>
          </cell>
          <cell r="P204">
            <v>23091.999999999996</v>
          </cell>
          <cell r="Q204">
            <v>315.43671999999992</v>
          </cell>
          <cell r="R204">
            <v>90982.479999999981</v>
          </cell>
          <cell r="S204">
            <v>792.0555999999998</v>
          </cell>
          <cell r="T204">
            <v>235.53839999999994</v>
          </cell>
          <cell r="U204">
            <v>32.328799999999994</v>
          </cell>
          <cell r="V204">
            <v>27.710399999999993</v>
          </cell>
          <cell r="W204">
            <v>360.23519999999991</v>
          </cell>
          <cell r="X204">
            <v>8313.119999999999</v>
          </cell>
          <cell r="Y204">
            <v>175.49919999999995</v>
          </cell>
          <cell r="Z204">
            <v>2216.8319999999994</v>
          </cell>
          <cell r="AA204">
            <v>4156.5599999999995</v>
          </cell>
          <cell r="AB204">
            <v>55420.799999999988</v>
          </cell>
          <cell r="AC204">
            <v>69622.37999999999</v>
          </cell>
          <cell r="AD204">
            <v>600.39199999999983</v>
          </cell>
          <cell r="AE204">
            <v>163.95319999999995</v>
          </cell>
          <cell r="AF204">
            <v>258.63039999999995</v>
          </cell>
          <cell r="AG204">
            <v>64.657599999999988</v>
          </cell>
          <cell r="AH204">
            <v>2170.6479999999997</v>
          </cell>
          <cell r="AI204">
            <v>129.31519999999998</v>
          </cell>
          <cell r="AJ204">
            <v>323.28799999999995</v>
          </cell>
          <cell r="AK204">
            <v>64.657599999999988</v>
          </cell>
          <cell r="AL204">
            <v>1570.2559999999996</v>
          </cell>
          <cell r="AM204">
            <v>69.275999999999982</v>
          </cell>
          <cell r="AN204">
            <v>1477.8879999999997</v>
          </cell>
          <cell r="AO204">
            <v>946.77199999999982</v>
          </cell>
          <cell r="AP204">
            <v>99.295599999999979</v>
          </cell>
          <cell r="AQ204">
            <v>346.37999999999994</v>
          </cell>
        </row>
        <row r="205">
          <cell r="A205" t="str">
            <v>M0032072112250</v>
          </cell>
          <cell r="B205" t="str">
            <v>12x2.5GatewayMR</v>
          </cell>
          <cell r="C205" t="str">
            <v>USD</v>
          </cell>
          <cell r="D205">
            <v>40.159999999999997</v>
          </cell>
          <cell r="E205">
            <v>46.18399999999999</v>
          </cell>
          <cell r="G205">
            <v>46.18399999999999</v>
          </cell>
          <cell r="I205">
            <v>46.18399999999999</v>
          </cell>
          <cell r="J205">
            <v>175.49919999999995</v>
          </cell>
          <cell r="K205">
            <v>50.802399999999992</v>
          </cell>
          <cell r="L205">
            <v>60.039199999999987</v>
          </cell>
          <cell r="M205">
            <v>80.821999999999989</v>
          </cell>
          <cell r="N205">
            <v>49.416879999999992</v>
          </cell>
          <cell r="O205">
            <v>48.031359999999992</v>
          </cell>
          <cell r="P205">
            <v>23091.999999999996</v>
          </cell>
          <cell r="Q205">
            <v>315.43671999999992</v>
          </cell>
          <cell r="R205">
            <v>90982.479999999981</v>
          </cell>
          <cell r="S205">
            <v>792.0555999999998</v>
          </cell>
          <cell r="T205">
            <v>235.53839999999994</v>
          </cell>
          <cell r="U205">
            <v>32.328799999999994</v>
          </cell>
          <cell r="V205">
            <v>27.710399999999993</v>
          </cell>
          <cell r="W205">
            <v>360.23519999999991</v>
          </cell>
          <cell r="X205">
            <v>8313.119999999999</v>
          </cell>
          <cell r="Y205">
            <v>175.49919999999995</v>
          </cell>
          <cell r="Z205">
            <v>2216.8319999999994</v>
          </cell>
          <cell r="AA205">
            <v>4156.5599999999995</v>
          </cell>
          <cell r="AB205">
            <v>55420.799999999988</v>
          </cell>
          <cell r="AC205">
            <v>69622.37999999999</v>
          </cell>
          <cell r="AD205">
            <v>600.39199999999983</v>
          </cell>
          <cell r="AE205">
            <v>163.95319999999995</v>
          </cell>
          <cell r="AF205">
            <v>258.63039999999995</v>
          </cell>
          <cell r="AG205">
            <v>64.657599999999988</v>
          </cell>
          <cell r="AH205">
            <v>2170.6479999999997</v>
          </cell>
          <cell r="AI205">
            <v>129.31519999999998</v>
          </cell>
          <cell r="AJ205">
            <v>323.28799999999995</v>
          </cell>
          <cell r="AK205">
            <v>64.657599999999988</v>
          </cell>
          <cell r="AL205">
            <v>1570.2559999999996</v>
          </cell>
          <cell r="AM205">
            <v>69.275999999999982</v>
          </cell>
          <cell r="AN205">
            <v>1477.8879999999997</v>
          </cell>
          <cell r="AO205">
            <v>946.77199999999982</v>
          </cell>
          <cell r="AP205">
            <v>99.295599999999979</v>
          </cell>
          <cell r="AQ205">
            <v>346.37999999999994</v>
          </cell>
        </row>
        <row r="206">
          <cell r="A206" t="str">
            <v>M0032072112270</v>
          </cell>
          <cell r="B206" t="str">
            <v>12x2.75GatewayMR</v>
          </cell>
          <cell r="C206" t="str">
            <v>USD</v>
          </cell>
          <cell r="D206">
            <v>40.159999999999997</v>
          </cell>
          <cell r="E206">
            <v>46.18399999999999</v>
          </cell>
          <cell r="G206">
            <v>46.18399999999999</v>
          </cell>
          <cell r="I206">
            <v>46.18399999999999</v>
          </cell>
          <cell r="J206">
            <v>175.49919999999995</v>
          </cell>
          <cell r="K206">
            <v>50.802399999999992</v>
          </cell>
          <cell r="L206">
            <v>60.039199999999987</v>
          </cell>
          <cell r="M206">
            <v>80.821999999999989</v>
          </cell>
          <cell r="N206">
            <v>49.416879999999992</v>
          </cell>
          <cell r="O206">
            <v>48.031359999999992</v>
          </cell>
          <cell r="P206">
            <v>23091.999999999996</v>
          </cell>
          <cell r="Q206">
            <v>315.43671999999992</v>
          </cell>
          <cell r="R206">
            <v>90982.479999999981</v>
          </cell>
          <cell r="S206">
            <v>792.0555999999998</v>
          </cell>
          <cell r="T206">
            <v>235.53839999999994</v>
          </cell>
          <cell r="U206">
            <v>32.328799999999994</v>
          </cell>
          <cell r="V206">
            <v>27.710399999999993</v>
          </cell>
          <cell r="W206">
            <v>360.23519999999991</v>
          </cell>
          <cell r="X206">
            <v>8313.119999999999</v>
          </cell>
          <cell r="Y206">
            <v>175.49919999999995</v>
          </cell>
          <cell r="Z206">
            <v>2216.8319999999994</v>
          </cell>
          <cell r="AA206">
            <v>4156.5599999999995</v>
          </cell>
          <cell r="AB206">
            <v>55420.799999999988</v>
          </cell>
          <cell r="AC206">
            <v>69622.37999999999</v>
          </cell>
          <cell r="AD206">
            <v>600.39199999999983</v>
          </cell>
          <cell r="AE206">
            <v>163.95319999999995</v>
          </cell>
          <cell r="AF206">
            <v>258.63039999999995</v>
          </cell>
          <cell r="AG206">
            <v>64.657599999999988</v>
          </cell>
          <cell r="AH206">
            <v>2170.6479999999997</v>
          </cell>
          <cell r="AI206">
            <v>129.31519999999998</v>
          </cell>
          <cell r="AJ206">
            <v>323.28799999999995</v>
          </cell>
          <cell r="AK206">
            <v>64.657599999999988</v>
          </cell>
          <cell r="AL206">
            <v>1570.2559999999996</v>
          </cell>
          <cell r="AM206">
            <v>69.275999999999982</v>
          </cell>
          <cell r="AN206">
            <v>1477.8879999999997</v>
          </cell>
          <cell r="AO206">
            <v>946.77199999999982</v>
          </cell>
          <cell r="AP206">
            <v>99.295599999999979</v>
          </cell>
          <cell r="AQ206">
            <v>346.37999999999994</v>
          </cell>
        </row>
        <row r="207">
          <cell r="A207" t="str">
            <v>M0032072112300</v>
          </cell>
          <cell r="B207" t="str">
            <v>12x3GatewayMR</v>
          </cell>
          <cell r="C207" t="str">
            <v>USD</v>
          </cell>
          <cell r="D207">
            <v>40.18</v>
          </cell>
          <cell r="E207">
            <v>46.206999999999994</v>
          </cell>
          <cell r="G207">
            <v>46.206999999999994</v>
          </cell>
          <cell r="I207">
            <v>46.206999999999994</v>
          </cell>
          <cell r="J207">
            <v>175.58659999999998</v>
          </cell>
          <cell r="K207">
            <v>50.8277</v>
          </cell>
          <cell r="L207">
            <v>60.069099999999992</v>
          </cell>
          <cell r="M207">
            <v>80.862249999999989</v>
          </cell>
          <cell r="N207">
            <v>49.441489999999995</v>
          </cell>
          <cell r="O207">
            <v>48.055279999999996</v>
          </cell>
          <cell r="P207">
            <v>23103.499999999996</v>
          </cell>
          <cell r="Q207">
            <v>315.59380999999996</v>
          </cell>
          <cell r="R207">
            <v>91027.79</v>
          </cell>
          <cell r="S207">
            <v>792.45004999999981</v>
          </cell>
          <cell r="T207">
            <v>235.65569999999994</v>
          </cell>
          <cell r="U207">
            <v>32.344899999999996</v>
          </cell>
          <cell r="V207">
            <v>27.724199999999996</v>
          </cell>
          <cell r="W207">
            <v>360.41459999999995</v>
          </cell>
          <cell r="X207">
            <v>8317.2599999999984</v>
          </cell>
          <cell r="Y207">
            <v>175.58659999999998</v>
          </cell>
          <cell r="Z207">
            <v>2217.9359999999997</v>
          </cell>
          <cell r="AA207">
            <v>4158.6299999999992</v>
          </cell>
          <cell r="AB207">
            <v>55448.399999999994</v>
          </cell>
          <cell r="AC207">
            <v>69657.052499999991</v>
          </cell>
          <cell r="AD207">
            <v>600.69099999999992</v>
          </cell>
          <cell r="AE207">
            <v>164.03484999999998</v>
          </cell>
          <cell r="AF207">
            <v>258.75919999999996</v>
          </cell>
          <cell r="AG207">
            <v>64.689799999999991</v>
          </cell>
          <cell r="AH207">
            <v>2171.7289999999998</v>
          </cell>
          <cell r="AI207">
            <v>129.37959999999998</v>
          </cell>
          <cell r="AJ207">
            <v>323.44899999999996</v>
          </cell>
          <cell r="AK207">
            <v>64.689799999999991</v>
          </cell>
          <cell r="AL207">
            <v>1571.0379999999998</v>
          </cell>
          <cell r="AM207">
            <v>69.31049999999999</v>
          </cell>
          <cell r="AN207">
            <v>1478.6239999999998</v>
          </cell>
          <cell r="AO207">
            <v>947.24349999999981</v>
          </cell>
          <cell r="AP207">
            <v>99.345049999999986</v>
          </cell>
          <cell r="AQ207">
            <v>346.55249999999995</v>
          </cell>
        </row>
        <row r="208">
          <cell r="A208" t="str">
            <v>M0032072112320</v>
          </cell>
          <cell r="B208" t="str">
            <v>12x3.25GatewayMR</v>
          </cell>
          <cell r="C208" t="str">
            <v>USD</v>
          </cell>
          <cell r="D208">
            <v>40.799999999999997</v>
          </cell>
          <cell r="E208">
            <v>46.919999999999995</v>
          </cell>
          <cell r="G208">
            <v>46.919999999999995</v>
          </cell>
          <cell r="I208">
            <v>46.919999999999995</v>
          </cell>
          <cell r="J208">
            <v>178.29599999999996</v>
          </cell>
          <cell r="K208">
            <v>51.611999999999995</v>
          </cell>
          <cell r="L208">
            <v>60.995999999999995</v>
          </cell>
          <cell r="M208">
            <v>82.109999999999985</v>
          </cell>
          <cell r="N208">
            <v>50.2044</v>
          </cell>
          <cell r="O208">
            <v>48.796799999999998</v>
          </cell>
          <cell r="P208">
            <v>23459.999999999996</v>
          </cell>
          <cell r="Q208">
            <v>320.46359999999999</v>
          </cell>
          <cell r="R208">
            <v>92432.4</v>
          </cell>
          <cell r="S208">
            <v>804.67799999999988</v>
          </cell>
          <cell r="T208">
            <v>239.29199999999994</v>
          </cell>
          <cell r="U208">
            <v>32.843999999999994</v>
          </cell>
          <cell r="V208">
            <v>28.151999999999997</v>
          </cell>
          <cell r="W208">
            <v>365.97599999999994</v>
          </cell>
          <cell r="X208">
            <v>8445.5999999999985</v>
          </cell>
          <cell r="Y208">
            <v>178.29599999999996</v>
          </cell>
          <cell r="Z208">
            <v>2252.16</v>
          </cell>
          <cell r="AA208">
            <v>4222.7999999999993</v>
          </cell>
          <cell r="AB208">
            <v>56303.999999999993</v>
          </cell>
          <cell r="AC208">
            <v>70731.899999999994</v>
          </cell>
          <cell r="AD208">
            <v>609.95999999999992</v>
          </cell>
          <cell r="AE208">
            <v>166.56599999999997</v>
          </cell>
          <cell r="AF208">
            <v>262.75199999999995</v>
          </cell>
          <cell r="AG208">
            <v>65.687999999999988</v>
          </cell>
          <cell r="AH208">
            <v>2205.2399999999998</v>
          </cell>
          <cell r="AI208">
            <v>131.37599999999998</v>
          </cell>
          <cell r="AJ208">
            <v>328.43999999999994</v>
          </cell>
          <cell r="AK208">
            <v>65.687999999999988</v>
          </cell>
          <cell r="AL208">
            <v>1595.2799999999997</v>
          </cell>
          <cell r="AM208">
            <v>70.38</v>
          </cell>
          <cell r="AN208">
            <v>1501.4399999999998</v>
          </cell>
          <cell r="AO208">
            <v>961.8599999999999</v>
          </cell>
          <cell r="AP208">
            <v>100.87799999999999</v>
          </cell>
          <cell r="AQ208">
            <v>351.9</v>
          </cell>
        </row>
        <row r="209">
          <cell r="A209" t="str">
            <v>M0032072112350</v>
          </cell>
          <cell r="B209" t="str">
            <v>12x3.5GatewayMR</v>
          </cell>
          <cell r="C209" t="str">
            <v>USD</v>
          </cell>
          <cell r="D209">
            <v>41.65</v>
          </cell>
          <cell r="E209">
            <v>47.897499999999994</v>
          </cell>
          <cell r="G209">
            <v>47.897499999999994</v>
          </cell>
          <cell r="I209">
            <v>47.897499999999994</v>
          </cell>
          <cell r="J209">
            <v>182.01049999999998</v>
          </cell>
          <cell r="K209">
            <v>52.687249999999999</v>
          </cell>
          <cell r="L209">
            <v>62.266749999999995</v>
          </cell>
          <cell r="M209">
            <v>83.820624999999993</v>
          </cell>
          <cell r="N209">
            <v>51.250324999999997</v>
          </cell>
          <cell r="O209">
            <v>49.813399999999994</v>
          </cell>
          <cell r="P209">
            <v>23948.749999999996</v>
          </cell>
          <cell r="Q209">
            <v>327.13992499999995</v>
          </cell>
          <cell r="R209">
            <v>94358.074999999983</v>
          </cell>
          <cell r="S209">
            <v>821.44212499999981</v>
          </cell>
          <cell r="T209">
            <v>244.27724999999995</v>
          </cell>
          <cell r="U209">
            <v>33.528249999999993</v>
          </cell>
          <cell r="V209">
            <v>28.738499999999995</v>
          </cell>
          <cell r="W209">
            <v>373.60049999999995</v>
          </cell>
          <cell r="X209">
            <v>8621.5499999999993</v>
          </cell>
          <cell r="Y209">
            <v>182.01049999999998</v>
          </cell>
          <cell r="Z209">
            <v>2299.08</v>
          </cell>
          <cell r="AA209">
            <v>4310.7749999999996</v>
          </cell>
          <cell r="AB209">
            <v>57476.999999999993</v>
          </cell>
          <cell r="AC209">
            <v>72205.481249999997</v>
          </cell>
          <cell r="AD209">
            <v>622.6674999999999</v>
          </cell>
          <cell r="AE209">
            <v>170.03612499999997</v>
          </cell>
          <cell r="AF209">
            <v>268.22599999999994</v>
          </cell>
          <cell r="AG209">
            <v>67.056499999999986</v>
          </cell>
          <cell r="AH209">
            <v>2251.1824999999999</v>
          </cell>
          <cell r="AI209">
            <v>134.11299999999997</v>
          </cell>
          <cell r="AJ209">
            <v>335.28249999999997</v>
          </cell>
          <cell r="AK209">
            <v>67.056499999999986</v>
          </cell>
          <cell r="AL209">
            <v>1628.5149999999999</v>
          </cell>
          <cell r="AM209">
            <v>71.846249999999998</v>
          </cell>
          <cell r="AN209">
            <v>1532.7199999999998</v>
          </cell>
          <cell r="AO209">
            <v>981.89874999999984</v>
          </cell>
          <cell r="AP209">
            <v>102.97962499999998</v>
          </cell>
          <cell r="AQ209">
            <v>359.23124999999993</v>
          </cell>
        </row>
        <row r="210">
          <cell r="A210" t="str">
            <v>M0032072112370</v>
          </cell>
          <cell r="B210" t="str">
            <v>12x3.75GatewayMR</v>
          </cell>
          <cell r="C210" t="str">
            <v>USD</v>
          </cell>
          <cell r="D210">
            <v>41.65</v>
          </cell>
          <cell r="E210">
            <v>47.897499999999994</v>
          </cell>
          <cell r="G210">
            <v>47.897499999999994</v>
          </cell>
          <cell r="I210">
            <v>47.897499999999994</v>
          </cell>
          <cell r="J210">
            <v>182.01049999999998</v>
          </cell>
          <cell r="K210">
            <v>52.687249999999999</v>
          </cell>
          <cell r="L210">
            <v>62.266749999999995</v>
          </cell>
          <cell r="M210">
            <v>83.820624999999993</v>
          </cell>
          <cell r="N210">
            <v>51.250324999999997</v>
          </cell>
          <cell r="O210">
            <v>49.813399999999994</v>
          </cell>
          <cell r="P210">
            <v>23948.749999999996</v>
          </cell>
          <cell r="Q210">
            <v>327.13992499999995</v>
          </cell>
          <cell r="R210">
            <v>94358.074999999983</v>
          </cell>
          <cell r="S210">
            <v>821.44212499999981</v>
          </cell>
          <cell r="T210">
            <v>244.27724999999995</v>
          </cell>
          <cell r="U210">
            <v>33.528249999999993</v>
          </cell>
          <cell r="V210">
            <v>28.738499999999995</v>
          </cell>
          <cell r="W210">
            <v>373.60049999999995</v>
          </cell>
          <cell r="X210">
            <v>8621.5499999999993</v>
          </cell>
          <cell r="Y210">
            <v>182.01049999999998</v>
          </cell>
          <cell r="Z210">
            <v>2299.08</v>
          </cell>
          <cell r="AA210">
            <v>4310.7749999999996</v>
          </cell>
          <cell r="AB210">
            <v>57476.999999999993</v>
          </cell>
          <cell r="AC210">
            <v>72205.481249999997</v>
          </cell>
          <cell r="AD210">
            <v>622.6674999999999</v>
          </cell>
          <cell r="AE210">
            <v>170.03612499999997</v>
          </cell>
          <cell r="AF210">
            <v>268.22599999999994</v>
          </cell>
          <cell r="AG210">
            <v>67.056499999999986</v>
          </cell>
          <cell r="AH210">
            <v>2251.1824999999999</v>
          </cell>
          <cell r="AI210">
            <v>134.11299999999997</v>
          </cell>
          <cell r="AJ210">
            <v>335.28249999999997</v>
          </cell>
          <cell r="AK210">
            <v>67.056499999999986</v>
          </cell>
          <cell r="AL210">
            <v>1628.5149999999999</v>
          </cell>
          <cell r="AM210">
            <v>71.846249999999998</v>
          </cell>
          <cell r="AN210">
            <v>1532.7199999999998</v>
          </cell>
          <cell r="AO210">
            <v>981.89874999999984</v>
          </cell>
          <cell r="AP210">
            <v>102.97962499999998</v>
          </cell>
          <cell r="AQ210">
            <v>359.23124999999993</v>
          </cell>
        </row>
        <row r="211">
          <cell r="A211" t="str">
            <v>M0032072112400</v>
          </cell>
          <cell r="B211" t="str">
            <v>12x4GatewayMR</v>
          </cell>
          <cell r="C211" t="str">
            <v>USD</v>
          </cell>
          <cell r="D211">
            <v>41.65</v>
          </cell>
          <cell r="E211">
            <v>47.897499999999994</v>
          </cell>
          <cell r="G211">
            <v>47.897499999999994</v>
          </cell>
          <cell r="I211">
            <v>47.897499999999994</v>
          </cell>
          <cell r="J211">
            <v>182.01049999999998</v>
          </cell>
          <cell r="K211">
            <v>52.687249999999999</v>
          </cell>
          <cell r="L211">
            <v>62.266749999999995</v>
          </cell>
          <cell r="M211">
            <v>83.820624999999993</v>
          </cell>
          <cell r="N211">
            <v>51.250324999999997</v>
          </cell>
          <cell r="O211">
            <v>49.813399999999994</v>
          </cell>
          <cell r="P211">
            <v>23948.749999999996</v>
          </cell>
          <cell r="Q211">
            <v>327.13992499999995</v>
          </cell>
          <cell r="R211">
            <v>94358.074999999983</v>
          </cell>
          <cell r="S211">
            <v>821.44212499999981</v>
          </cell>
          <cell r="T211">
            <v>244.27724999999995</v>
          </cell>
          <cell r="U211">
            <v>33.528249999999993</v>
          </cell>
          <cell r="V211">
            <v>28.738499999999995</v>
          </cell>
          <cell r="W211">
            <v>373.60049999999995</v>
          </cell>
          <cell r="X211">
            <v>8621.5499999999993</v>
          </cell>
          <cell r="Y211">
            <v>182.01049999999998</v>
          </cell>
          <cell r="Z211">
            <v>2299.08</v>
          </cell>
          <cell r="AA211">
            <v>4310.7749999999996</v>
          </cell>
          <cell r="AB211">
            <v>57476.999999999993</v>
          </cell>
          <cell r="AC211">
            <v>72205.481249999997</v>
          </cell>
          <cell r="AD211">
            <v>622.6674999999999</v>
          </cell>
          <cell r="AE211">
            <v>170.03612499999997</v>
          </cell>
          <cell r="AF211">
            <v>268.22599999999994</v>
          </cell>
          <cell r="AG211">
            <v>67.056499999999986</v>
          </cell>
          <cell r="AH211">
            <v>2251.1824999999999</v>
          </cell>
          <cell r="AI211">
            <v>134.11299999999997</v>
          </cell>
          <cell r="AJ211">
            <v>335.28249999999997</v>
          </cell>
          <cell r="AK211">
            <v>67.056499999999986</v>
          </cell>
          <cell r="AL211">
            <v>1628.5149999999999</v>
          </cell>
          <cell r="AM211">
            <v>71.846249999999998</v>
          </cell>
          <cell r="AN211">
            <v>1532.7199999999998</v>
          </cell>
          <cell r="AO211">
            <v>981.89874999999984</v>
          </cell>
          <cell r="AP211">
            <v>102.97962499999998</v>
          </cell>
          <cell r="AQ211">
            <v>359.23124999999993</v>
          </cell>
        </row>
        <row r="212">
          <cell r="A212" t="str">
            <v>M0032072115150</v>
          </cell>
          <cell r="B212" t="str">
            <v>15x1.5GatewayMR</v>
          </cell>
          <cell r="C212" t="str">
            <v>USD</v>
          </cell>
          <cell r="D212">
            <v>39.68</v>
          </cell>
          <cell r="E212">
            <v>45.631999999999998</v>
          </cell>
          <cell r="G212">
            <v>45.631999999999998</v>
          </cell>
          <cell r="I212">
            <v>45.631999999999998</v>
          </cell>
          <cell r="J212">
            <v>173.40159999999997</v>
          </cell>
          <cell r="K212">
            <v>50.1952</v>
          </cell>
          <cell r="L212">
            <v>59.321599999999997</v>
          </cell>
          <cell r="M212">
            <v>79.855999999999995</v>
          </cell>
          <cell r="N212">
            <v>48.826239999999999</v>
          </cell>
          <cell r="O212">
            <v>47.457279999999997</v>
          </cell>
          <cell r="P212">
            <v>22816</v>
          </cell>
          <cell r="Q212">
            <v>311.66656</v>
          </cell>
          <cell r="R212">
            <v>89895.039999999994</v>
          </cell>
          <cell r="S212">
            <v>782.58879999999988</v>
          </cell>
          <cell r="T212">
            <v>232.72319999999996</v>
          </cell>
          <cell r="U212">
            <v>31.942399999999996</v>
          </cell>
          <cell r="V212">
            <v>27.379199999999997</v>
          </cell>
          <cell r="W212">
            <v>355.92959999999999</v>
          </cell>
          <cell r="X212">
            <v>8213.76</v>
          </cell>
          <cell r="Y212">
            <v>173.40159999999997</v>
          </cell>
          <cell r="Z212">
            <v>2190.3359999999998</v>
          </cell>
          <cell r="AA212">
            <v>4106.88</v>
          </cell>
          <cell r="AB212">
            <v>54758.399999999994</v>
          </cell>
          <cell r="AC212">
            <v>68790.239999999991</v>
          </cell>
          <cell r="AD212">
            <v>593.21600000000001</v>
          </cell>
          <cell r="AE212">
            <v>161.99359999999999</v>
          </cell>
          <cell r="AF212">
            <v>255.53919999999997</v>
          </cell>
          <cell r="AG212">
            <v>63.884799999999991</v>
          </cell>
          <cell r="AH212">
            <v>2144.7039999999997</v>
          </cell>
          <cell r="AI212">
            <v>127.76959999999998</v>
          </cell>
          <cell r="AJ212">
            <v>319.42399999999998</v>
          </cell>
          <cell r="AK212">
            <v>63.884799999999991</v>
          </cell>
          <cell r="AL212">
            <v>1551.4879999999998</v>
          </cell>
          <cell r="AM212">
            <v>68.447999999999993</v>
          </cell>
          <cell r="AN212">
            <v>1460.2239999999999</v>
          </cell>
          <cell r="AO212">
            <v>935.4559999999999</v>
          </cell>
          <cell r="AP212">
            <v>98.108799999999988</v>
          </cell>
          <cell r="AQ212">
            <v>342.24</v>
          </cell>
        </row>
        <row r="213">
          <cell r="A213" t="str">
            <v>M0032072115200</v>
          </cell>
          <cell r="B213" t="str">
            <v>15x2GatewayMR</v>
          </cell>
          <cell r="C213" t="str">
            <v>USD</v>
          </cell>
          <cell r="D213">
            <v>39.82</v>
          </cell>
          <cell r="E213">
            <v>45.792999999999999</v>
          </cell>
          <cell r="G213">
            <v>45.792999999999999</v>
          </cell>
          <cell r="I213">
            <v>45.792999999999999</v>
          </cell>
          <cell r="J213">
            <v>174.01339999999999</v>
          </cell>
          <cell r="K213">
            <v>50.372300000000003</v>
          </cell>
          <cell r="L213">
            <v>59.530900000000003</v>
          </cell>
          <cell r="M213">
            <v>80.137749999999997</v>
          </cell>
          <cell r="N213">
            <v>48.998510000000003</v>
          </cell>
          <cell r="O213">
            <v>47.624720000000003</v>
          </cell>
          <cell r="P213">
            <v>22896.5</v>
          </cell>
          <cell r="Q213">
            <v>312.76618999999999</v>
          </cell>
          <cell r="R213">
            <v>90212.209999999992</v>
          </cell>
          <cell r="S213">
            <v>785.34994999999992</v>
          </cell>
          <cell r="T213">
            <v>233.54429999999999</v>
          </cell>
          <cell r="U213">
            <v>32.055099999999996</v>
          </cell>
          <cell r="V213">
            <v>27.4758</v>
          </cell>
          <cell r="W213">
            <v>357.18539999999996</v>
          </cell>
          <cell r="X213">
            <v>8242.74</v>
          </cell>
          <cell r="Y213">
            <v>174.01339999999999</v>
          </cell>
          <cell r="Z213">
            <v>2198.0639999999999</v>
          </cell>
          <cell r="AA213">
            <v>4121.37</v>
          </cell>
          <cell r="AB213">
            <v>54951.6</v>
          </cell>
          <cell r="AC213">
            <v>69032.947499999995</v>
          </cell>
          <cell r="AD213">
            <v>595.30899999999997</v>
          </cell>
          <cell r="AE213">
            <v>162.56514999999999</v>
          </cell>
          <cell r="AF213">
            <v>256.44079999999997</v>
          </cell>
          <cell r="AG213">
            <v>64.110199999999992</v>
          </cell>
          <cell r="AH213">
            <v>2152.2710000000002</v>
          </cell>
          <cell r="AI213">
            <v>128.22039999999998</v>
          </cell>
          <cell r="AJ213">
            <v>320.55099999999999</v>
          </cell>
          <cell r="AK213">
            <v>64.110199999999992</v>
          </cell>
          <cell r="AL213">
            <v>1556.962</v>
          </cell>
          <cell r="AM213">
            <v>68.689499999999995</v>
          </cell>
          <cell r="AN213">
            <v>1465.376</v>
          </cell>
          <cell r="AO213">
            <v>938.75649999999996</v>
          </cell>
          <cell r="AP213">
            <v>98.454949999999997</v>
          </cell>
          <cell r="AQ213">
            <v>343.44749999999999</v>
          </cell>
        </row>
        <row r="214">
          <cell r="A214" t="str">
            <v>M0032072115220</v>
          </cell>
          <cell r="B214" t="str">
            <v>15x2.25GatewayMR</v>
          </cell>
          <cell r="C214" t="str">
            <v>USD</v>
          </cell>
          <cell r="D214">
            <v>40.159999999999997</v>
          </cell>
          <cell r="E214">
            <v>46.18399999999999</v>
          </cell>
          <cell r="G214">
            <v>46.18399999999999</v>
          </cell>
          <cell r="I214">
            <v>46.18399999999999</v>
          </cell>
          <cell r="J214">
            <v>175.49919999999995</v>
          </cell>
          <cell r="K214">
            <v>50.802399999999992</v>
          </cell>
          <cell r="L214">
            <v>60.039199999999987</v>
          </cell>
          <cell r="M214">
            <v>80.821999999999989</v>
          </cell>
          <cell r="N214">
            <v>49.416879999999992</v>
          </cell>
          <cell r="O214">
            <v>48.031359999999992</v>
          </cell>
          <cell r="P214">
            <v>23091.999999999996</v>
          </cell>
          <cell r="Q214">
            <v>315.43671999999992</v>
          </cell>
          <cell r="R214">
            <v>90982.479999999981</v>
          </cell>
          <cell r="S214">
            <v>792.0555999999998</v>
          </cell>
          <cell r="T214">
            <v>235.53839999999994</v>
          </cell>
          <cell r="U214">
            <v>32.328799999999994</v>
          </cell>
          <cell r="V214">
            <v>27.710399999999993</v>
          </cell>
          <cell r="W214">
            <v>360.23519999999991</v>
          </cell>
          <cell r="X214">
            <v>8313.119999999999</v>
          </cell>
          <cell r="Y214">
            <v>175.49919999999995</v>
          </cell>
          <cell r="Z214">
            <v>2216.8319999999994</v>
          </cell>
          <cell r="AA214">
            <v>4156.5599999999995</v>
          </cell>
          <cell r="AB214">
            <v>55420.799999999988</v>
          </cell>
          <cell r="AC214">
            <v>69622.37999999999</v>
          </cell>
          <cell r="AD214">
            <v>600.39199999999983</v>
          </cell>
          <cell r="AE214">
            <v>163.95319999999995</v>
          </cell>
          <cell r="AF214">
            <v>258.63039999999995</v>
          </cell>
          <cell r="AG214">
            <v>64.657599999999988</v>
          </cell>
          <cell r="AH214">
            <v>2170.6479999999997</v>
          </cell>
          <cell r="AI214">
            <v>129.31519999999998</v>
          </cell>
          <cell r="AJ214">
            <v>323.28799999999995</v>
          </cell>
          <cell r="AK214">
            <v>64.657599999999988</v>
          </cell>
          <cell r="AL214">
            <v>1570.2559999999996</v>
          </cell>
          <cell r="AM214">
            <v>69.275999999999982</v>
          </cell>
          <cell r="AN214">
            <v>1477.8879999999997</v>
          </cell>
          <cell r="AO214">
            <v>946.77199999999982</v>
          </cell>
          <cell r="AP214">
            <v>99.295599999999979</v>
          </cell>
          <cell r="AQ214">
            <v>346.37999999999994</v>
          </cell>
        </row>
        <row r="215">
          <cell r="A215" t="str">
            <v>M0032072115250</v>
          </cell>
          <cell r="B215" t="str">
            <v>15x2.5GatewayMR</v>
          </cell>
          <cell r="C215" t="str">
            <v>USD</v>
          </cell>
          <cell r="D215">
            <v>40.159999999999997</v>
          </cell>
          <cell r="E215">
            <v>46.18399999999999</v>
          </cell>
          <cell r="G215">
            <v>46.18399999999999</v>
          </cell>
          <cell r="I215">
            <v>46.18399999999999</v>
          </cell>
          <cell r="J215">
            <v>175.49919999999995</v>
          </cell>
          <cell r="K215">
            <v>50.802399999999992</v>
          </cell>
          <cell r="L215">
            <v>60.039199999999987</v>
          </cell>
          <cell r="M215">
            <v>80.821999999999989</v>
          </cell>
          <cell r="N215">
            <v>49.416879999999992</v>
          </cell>
          <cell r="O215">
            <v>48.031359999999992</v>
          </cell>
          <cell r="P215">
            <v>23091.999999999996</v>
          </cell>
          <cell r="Q215">
            <v>315.43671999999992</v>
          </cell>
          <cell r="R215">
            <v>90982.479999999981</v>
          </cell>
          <cell r="S215">
            <v>792.0555999999998</v>
          </cell>
          <cell r="T215">
            <v>235.53839999999994</v>
          </cell>
          <cell r="U215">
            <v>32.328799999999994</v>
          </cell>
          <cell r="V215">
            <v>27.710399999999993</v>
          </cell>
          <cell r="W215">
            <v>360.23519999999991</v>
          </cell>
          <cell r="X215">
            <v>8313.119999999999</v>
          </cell>
          <cell r="Y215">
            <v>175.49919999999995</v>
          </cell>
          <cell r="Z215">
            <v>2216.8319999999994</v>
          </cell>
          <cell r="AA215">
            <v>4156.5599999999995</v>
          </cell>
          <cell r="AB215">
            <v>55420.799999999988</v>
          </cell>
          <cell r="AC215">
            <v>69622.37999999999</v>
          </cell>
          <cell r="AD215">
            <v>600.39199999999983</v>
          </cell>
          <cell r="AE215">
            <v>163.95319999999995</v>
          </cell>
          <cell r="AF215">
            <v>258.63039999999995</v>
          </cell>
          <cell r="AG215">
            <v>64.657599999999988</v>
          </cell>
          <cell r="AH215">
            <v>2170.6479999999997</v>
          </cell>
          <cell r="AI215">
            <v>129.31519999999998</v>
          </cell>
          <cell r="AJ215">
            <v>323.28799999999995</v>
          </cell>
          <cell r="AK215">
            <v>64.657599999999988</v>
          </cell>
          <cell r="AL215">
            <v>1570.2559999999996</v>
          </cell>
          <cell r="AM215">
            <v>69.275999999999982</v>
          </cell>
          <cell r="AN215">
            <v>1477.8879999999997</v>
          </cell>
          <cell r="AO215">
            <v>946.77199999999982</v>
          </cell>
          <cell r="AP215">
            <v>99.295599999999979</v>
          </cell>
          <cell r="AQ215">
            <v>346.37999999999994</v>
          </cell>
        </row>
        <row r="216">
          <cell r="A216" t="str">
            <v>M0032072115270</v>
          </cell>
          <cell r="B216" t="str">
            <v>15x2.75GatewayMR</v>
          </cell>
          <cell r="C216" t="str">
            <v>USD</v>
          </cell>
          <cell r="D216">
            <v>40.159999999999997</v>
          </cell>
          <cell r="E216">
            <v>46.18399999999999</v>
          </cell>
          <cell r="G216">
            <v>46.18399999999999</v>
          </cell>
          <cell r="I216">
            <v>46.18399999999999</v>
          </cell>
          <cell r="J216">
            <v>175.49919999999995</v>
          </cell>
          <cell r="K216">
            <v>50.802399999999992</v>
          </cell>
          <cell r="L216">
            <v>60.039199999999987</v>
          </cell>
          <cell r="M216">
            <v>80.821999999999989</v>
          </cell>
          <cell r="N216">
            <v>49.416879999999992</v>
          </cell>
          <cell r="O216">
            <v>48.031359999999992</v>
          </cell>
          <cell r="P216">
            <v>23091.999999999996</v>
          </cell>
          <cell r="Q216">
            <v>315.43671999999992</v>
          </cell>
          <cell r="R216">
            <v>90982.479999999981</v>
          </cell>
          <cell r="S216">
            <v>792.0555999999998</v>
          </cell>
          <cell r="T216">
            <v>235.53839999999994</v>
          </cell>
          <cell r="U216">
            <v>32.328799999999994</v>
          </cell>
          <cell r="V216">
            <v>27.710399999999993</v>
          </cell>
          <cell r="W216">
            <v>360.23519999999991</v>
          </cell>
          <cell r="X216">
            <v>8313.119999999999</v>
          </cell>
          <cell r="Y216">
            <v>175.49919999999995</v>
          </cell>
          <cell r="Z216">
            <v>2216.8319999999994</v>
          </cell>
          <cell r="AA216">
            <v>4156.5599999999995</v>
          </cell>
          <cell r="AB216">
            <v>55420.799999999988</v>
          </cell>
          <cell r="AC216">
            <v>69622.37999999999</v>
          </cell>
          <cell r="AD216">
            <v>600.39199999999983</v>
          </cell>
          <cell r="AE216">
            <v>163.95319999999995</v>
          </cell>
          <cell r="AF216">
            <v>258.63039999999995</v>
          </cell>
          <cell r="AG216">
            <v>64.657599999999988</v>
          </cell>
          <cell r="AH216">
            <v>2170.6479999999997</v>
          </cell>
          <cell r="AI216">
            <v>129.31519999999998</v>
          </cell>
          <cell r="AJ216">
            <v>323.28799999999995</v>
          </cell>
          <cell r="AK216">
            <v>64.657599999999988</v>
          </cell>
          <cell r="AL216">
            <v>1570.2559999999996</v>
          </cell>
          <cell r="AM216">
            <v>69.275999999999982</v>
          </cell>
          <cell r="AN216">
            <v>1477.8879999999997</v>
          </cell>
          <cell r="AO216">
            <v>946.77199999999982</v>
          </cell>
          <cell r="AP216">
            <v>99.295599999999979</v>
          </cell>
          <cell r="AQ216">
            <v>346.37999999999994</v>
          </cell>
        </row>
        <row r="217">
          <cell r="A217" t="str">
            <v>M0032072115300</v>
          </cell>
          <cell r="B217" t="str">
            <v>15x3GatewayMR</v>
          </cell>
          <cell r="C217" t="str">
            <v>USD</v>
          </cell>
          <cell r="D217">
            <v>40.18</v>
          </cell>
          <cell r="E217">
            <v>46.206999999999994</v>
          </cell>
          <cell r="G217">
            <v>46.206999999999994</v>
          </cell>
          <cell r="I217">
            <v>46.206999999999994</v>
          </cell>
          <cell r="J217">
            <v>175.58659999999998</v>
          </cell>
          <cell r="K217">
            <v>50.8277</v>
          </cell>
          <cell r="L217">
            <v>60.069099999999992</v>
          </cell>
          <cell r="M217">
            <v>80.862249999999989</v>
          </cell>
          <cell r="N217">
            <v>49.441489999999995</v>
          </cell>
          <cell r="O217">
            <v>48.055279999999996</v>
          </cell>
          <cell r="P217">
            <v>23103.499999999996</v>
          </cell>
          <cell r="Q217">
            <v>315.59380999999996</v>
          </cell>
          <cell r="R217">
            <v>91027.79</v>
          </cell>
          <cell r="S217">
            <v>792.45004999999981</v>
          </cell>
          <cell r="T217">
            <v>235.65569999999994</v>
          </cell>
          <cell r="U217">
            <v>32.344899999999996</v>
          </cell>
          <cell r="V217">
            <v>27.724199999999996</v>
          </cell>
          <cell r="W217">
            <v>360.41459999999995</v>
          </cell>
          <cell r="X217">
            <v>8317.2599999999984</v>
          </cell>
          <cell r="Y217">
            <v>175.58659999999998</v>
          </cell>
          <cell r="Z217">
            <v>2217.9359999999997</v>
          </cell>
          <cell r="AA217">
            <v>4158.6299999999992</v>
          </cell>
          <cell r="AB217">
            <v>55448.399999999994</v>
          </cell>
          <cell r="AC217">
            <v>69657.052499999991</v>
          </cell>
          <cell r="AD217">
            <v>600.69099999999992</v>
          </cell>
          <cell r="AE217">
            <v>164.03484999999998</v>
          </cell>
          <cell r="AF217">
            <v>258.75919999999996</v>
          </cell>
          <cell r="AG217">
            <v>64.689799999999991</v>
          </cell>
          <cell r="AH217">
            <v>2171.7289999999998</v>
          </cell>
          <cell r="AI217">
            <v>129.37959999999998</v>
          </cell>
          <cell r="AJ217">
            <v>323.44899999999996</v>
          </cell>
          <cell r="AK217">
            <v>64.689799999999991</v>
          </cell>
          <cell r="AL217">
            <v>1571.0379999999998</v>
          </cell>
          <cell r="AM217">
            <v>69.31049999999999</v>
          </cell>
          <cell r="AN217">
            <v>1478.6239999999998</v>
          </cell>
          <cell r="AO217">
            <v>947.24349999999981</v>
          </cell>
          <cell r="AP217">
            <v>99.345049999999986</v>
          </cell>
          <cell r="AQ217">
            <v>346.55249999999995</v>
          </cell>
        </row>
        <row r="218">
          <cell r="A218" t="str">
            <v>M0032072115320</v>
          </cell>
          <cell r="B218" t="str">
            <v>15x3.25GatewayMR</v>
          </cell>
          <cell r="C218" t="str">
            <v>USD</v>
          </cell>
          <cell r="D218">
            <v>40.799999999999997</v>
          </cell>
          <cell r="E218">
            <v>46.919999999999995</v>
          </cell>
          <cell r="G218">
            <v>46.919999999999995</v>
          </cell>
          <cell r="I218">
            <v>46.919999999999995</v>
          </cell>
          <cell r="J218">
            <v>178.29599999999996</v>
          </cell>
          <cell r="K218">
            <v>51.611999999999995</v>
          </cell>
          <cell r="L218">
            <v>60.995999999999995</v>
          </cell>
          <cell r="M218">
            <v>82.109999999999985</v>
          </cell>
          <cell r="N218">
            <v>50.2044</v>
          </cell>
          <cell r="O218">
            <v>48.796799999999998</v>
          </cell>
          <cell r="P218">
            <v>23459.999999999996</v>
          </cell>
          <cell r="Q218">
            <v>320.46359999999999</v>
          </cell>
          <cell r="R218">
            <v>92432.4</v>
          </cell>
          <cell r="S218">
            <v>804.67799999999988</v>
          </cell>
          <cell r="T218">
            <v>239.29199999999994</v>
          </cell>
          <cell r="U218">
            <v>32.843999999999994</v>
          </cell>
          <cell r="V218">
            <v>28.151999999999997</v>
          </cell>
          <cell r="W218">
            <v>365.97599999999994</v>
          </cell>
          <cell r="X218">
            <v>8445.5999999999985</v>
          </cell>
          <cell r="Y218">
            <v>178.29599999999996</v>
          </cell>
          <cell r="Z218">
            <v>2252.16</v>
          </cell>
          <cell r="AA218">
            <v>4222.7999999999993</v>
          </cell>
          <cell r="AB218">
            <v>56303.999999999993</v>
          </cell>
          <cell r="AC218">
            <v>70731.899999999994</v>
          </cell>
          <cell r="AD218">
            <v>609.95999999999992</v>
          </cell>
          <cell r="AE218">
            <v>166.56599999999997</v>
          </cell>
          <cell r="AF218">
            <v>262.75199999999995</v>
          </cell>
          <cell r="AG218">
            <v>65.687999999999988</v>
          </cell>
          <cell r="AH218">
            <v>2205.2399999999998</v>
          </cell>
          <cell r="AI218">
            <v>131.37599999999998</v>
          </cell>
          <cell r="AJ218">
            <v>328.43999999999994</v>
          </cell>
          <cell r="AK218">
            <v>65.687999999999988</v>
          </cell>
          <cell r="AL218">
            <v>1595.2799999999997</v>
          </cell>
          <cell r="AM218">
            <v>70.38</v>
          </cell>
          <cell r="AN218">
            <v>1501.4399999999998</v>
          </cell>
          <cell r="AO218">
            <v>961.8599999999999</v>
          </cell>
          <cell r="AP218">
            <v>100.87799999999999</v>
          </cell>
          <cell r="AQ218">
            <v>351.9</v>
          </cell>
        </row>
        <row r="219">
          <cell r="A219" t="str">
            <v>M0032072115350</v>
          </cell>
          <cell r="B219" t="str">
            <v>15x3.5GatewayMR</v>
          </cell>
          <cell r="C219" t="str">
            <v>USD</v>
          </cell>
          <cell r="D219">
            <v>41.65</v>
          </cell>
          <cell r="E219">
            <v>47.897499999999994</v>
          </cell>
          <cell r="G219">
            <v>47.897499999999994</v>
          </cell>
          <cell r="I219">
            <v>47.897499999999994</v>
          </cell>
          <cell r="J219">
            <v>182.01049999999998</v>
          </cell>
          <cell r="K219">
            <v>52.687249999999999</v>
          </cell>
          <cell r="L219">
            <v>62.266749999999995</v>
          </cell>
          <cell r="M219">
            <v>83.820624999999993</v>
          </cell>
          <cell r="N219">
            <v>51.250324999999997</v>
          </cell>
          <cell r="O219">
            <v>49.813399999999994</v>
          </cell>
          <cell r="P219">
            <v>23948.749999999996</v>
          </cell>
          <cell r="Q219">
            <v>327.13992499999995</v>
          </cell>
          <cell r="R219">
            <v>94358.074999999983</v>
          </cell>
          <cell r="S219">
            <v>821.44212499999981</v>
          </cell>
          <cell r="T219">
            <v>244.27724999999995</v>
          </cell>
          <cell r="U219">
            <v>33.528249999999993</v>
          </cell>
          <cell r="V219">
            <v>28.738499999999995</v>
          </cell>
          <cell r="W219">
            <v>373.60049999999995</v>
          </cell>
          <cell r="X219">
            <v>8621.5499999999993</v>
          </cell>
          <cell r="Y219">
            <v>182.01049999999998</v>
          </cell>
          <cell r="Z219">
            <v>2299.08</v>
          </cell>
          <cell r="AA219">
            <v>4310.7749999999996</v>
          </cell>
          <cell r="AB219">
            <v>57476.999999999993</v>
          </cell>
          <cell r="AC219">
            <v>72205.481249999997</v>
          </cell>
          <cell r="AD219">
            <v>622.6674999999999</v>
          </cell>
          <cell r="AE219">
            <v>170.03612499999997</v>
          </cell>
          <cell r="AF219">
            <v>268.22599999999994</v>
          </cell>
          <cell r="AG219">
            <v>67.056499999999986</v>
          </cell>
          <cell r="AH219">
            <v>2251.1824999999999</v>
          </cell>
          <cell r="AI219">
            <v>134.11299999999997</v>
          </cell>
          <cell r="AJ219">
            <v>335.28249999999997</v>
          </cell>
          <cell r="AK219">
            <v>67.056499999999986</v>
          </cell>
          <cell r="AL219">
            <v>1628.5149999999999</v>
          </cell>
          <cell r="AM219">
            <v>71.846249999999998</v>
          </cell>
          <cell r="AN219">
            <v>1532.7199999999998</v>
          </cell>
          <cell r="AO219">
            <v>981.89874999999984</v>
          </cell>
          <cell r="AP219">
            <v>102.97962499999998</v>
          </cell>
          <cell r="AQ219">
            <v>359.23124999999993</v>
          </cell>
        </row>
        <row r="220">
          <cell r="A220" t="str">
            <v>M0032072115370</v>
          </cell>
          <cell r="B220" t="str">
            <v>15x3.75GatewayMR</v>
          </cell>
          <cell r="C220" t="str">
            <v>USD</v>
          </cell>
          <cell r="D220">
            <v>41.65</v>
          </cell>
          <cell r="E220">
            <v>47.897499999999994</v>
          </cell>
          <cell r="G220">
            <v>47.897499999999994</v>
          </cell>
          <cell r="I220">
            <v>47.897499999999994</v>
          </cell>
          <cell r="J220">
            <v>182.01049999999998</v>
          </cell>
          <cell r="K220">
            <v>52.687249999999999</v>
          </cell>
          <cell r="L220">
            <v>62.266749999999995</v>
          </cell>
          <cell r="M220">
            <v>83.820624999999993</v>
          </cell>
          <cell r="N220">
            <v>51.250324999999997</v>
          </cell>
          <cell r="O220">
            <v>49.813399999999994</v>
          </cell>
          <cell r="P220">
            <v>23948.749999999996</v>
          </cell>
          <cell r="Q220">
            <v>327.13992499999995</v>
          </cell>
          <cell r="R220">
            <v>94358.074999999983</v>
          </cell>
          <cell r="S220">
            <v>821.44212499999981</v>
          </cell>
          <cell r="T220">
            <v>244.27724999999995</v>
          </cell>
          <cell r="U220">
            <v>33.528249999999993</v>
          </cell>
          <cell r="V220">
            <v>28.738499999999995</v>
          </cell>
          <cell r="W220">
            <v>373.60049999999995</v>
          </cell>
          <cell r="X220">
            <v>8621.5499999999993</v>
          </cell>
          <cell r="Y220">
            <v>182.01049999999998</v>
          </cell>
          <cell r="Z220">
            <v>2299.08</v>
          </cell>
          <cell r="AA220">
            <v>4310.7749999999996</v>
          </cell>
          <cell r="AB220">
            <v>57476.999999999993</v>
          </cell>
          <cell r="AC220">
            <v>72205.481249999997</v>
          </cell>
          <cell r="AD220">
            <v>622.6674999999999</v>
          </cell>
          <cell r="AE220">
            <v>170.03612499999997</v>
          </cell>
          <cell r="AF220">
            <v>268.22599999999994</v>
          </cell>
          <cell r="AG220">
            <v>67.056499999999986</v>
          </cell>
          <cell r="AH220">
            <v>2251.1824999999999</v>
          </cell>
          <cell r="AI220">
            <v>134.11299999999997</v>
          </cell>
          <cell r="AJ220">
            <v>335.28249999999997</v>
          </cell>
          <cell r="AK220">
            <v>67.056499999999986</v>
          </cell>
          <cell r="AL220">
            <v>1628.5149999999999</v>
          </cell>
          <cell r="AM220">
            <v>71.846249999999998</v>
          </cell>
          <cell r="AN220">
            <v>1532.7199999999998</v>
          </cell>
          <cell r="AO220">
            <v>981.89874999999984</v>
          </cell>
          <cell r="AP220">
            <v>102.97962499999998</v>
          </cell>
          <cell r="AQ220">
            <v>359.23124999999993</v>
          </cell>
        </row>
        <row r="221">
          <cell r="A221" t="str">
            <v>M0032072115400</v>
          </cell>
          <cell r="B221" t="str">
            <v>15x4GatewayMR</v>
          </cell>
          <cell r="C221" t="str">
            <v>USD</v>
          </cell>
          <cell r="D221">
            <v>41.65</v>
          </cell>
          <cell r="E221">
            <v>47.897499999999994</v>
          </cell>
          <cell r="G221">
            <v>47.897499999999994</v>
          </cell>
          <cell r="I221">
            <v>47.897499999999994</v>
          </cell>
          <cell r="J221">
            <v>182.01049999999998</v>
          </cell>
          <cell r="K221">
            <v>52.687249999999999</v>
          </cell>
          <cell r="L221">
            <v>62.266749999999995</v>
          </cell>
          <cell r="M221">
            <v>83.820624999999993</v>
          </cell>
          <cell r="N221">
            <v>51.250324999999997</v>
          </cell>
          <cell r="O221">
            <v>49.813399999999994</v>
          </cell>
          <cell r="P221">
            <v>23948.749999999996</v>
          </cell>
          <cell r="Q221">
            <v>327.13992499999995</v>
          </cell>
          <cell r="R221">
            <v>94358.074999999983</v>
          </cell>
          <cell r="S221">
            <v>821.44212499999981</v>
          </cell>
          <cell r="T221">
            <v>244.27724999999995</v>
          </cell>
          <cell r="U221">
            <v>33.528249999999993</v>
          </cell>
          <cell r="V221">
            <v>28.738499999999995</v>
          </cell>
          <cell r="W221">
            <v>373.60049999999995</v>
          </cell>
          <cell r="X221">
            <v>8621.5499999999993</v>
          </cell>
          <cell r="Y221">
            <v>182.01049999999998</v>
          </cell>
          <cell r="Z221">
            <v>2299.08</v>
          </cell>
          <cell r="AA221">
            <v>4310.7749999999996</v>
          </cell>
          <cell r="AB221">
            <v>57476.999999999993</v>
          </cell>
          <cell r="AC221">
            <v>72205.481249999997</v>
          </cell>
          <cell r="AD221">
            <v>622.6674999999999</v>
          </cell>
          <cell r="AE221">
            <v>170.03612499999997</v>
          </cell>
          <cell r="AF221">
            <v>268.22599999999994</v>
          </cell>
          <cell r="AG221">
            <v>67.056499999999986</v>
          </cell>
          <cell r="AH221">
            <v>2251.1824999999999</v>
          </cell>
          <cell r="AI221">
            <v>134.11299999999997</v>
          </cell>
          <cell r="AJ221">
            <v>335.28249999999997</v>
          </cell>
          <cell r="AK221">
            <v>67.056499999999986</v>
          </cell>
          <cell r="AL221">
            <v>1628.5149999999999</v>
          </cell>
          <cell r="AM221">
            <v>71.846249999999998</v>
          </cell>
          <cell r="AN221">
            <v>1532.7199999999998</v>
          </cell>
          <cell r="AO221">
            <v>981.89874999999984</v>
          </cell>
          <cell r="AP221">
            <v>102.97962499999998</v>
          </cell>
          <cell r="AQ221">
            <v>359.23124999999993</v>
          </cell>
        </row>
        <row r="222">
          <cell r="A222" t="str">
            <v>M0032072120150</v>
          </cell>
          <cell r="B222" t="str">
            <v>20x1.5GatewayMR</v>
          </cell>
          <cell r="C222" t="str">
            <v>USD</v>
          </cell>
          <cell r="D222">
            <v>39.68</v>
          </cell>
          <cell r="E222">
            <v>45.631999999999998</v>
          </cell>
          <cell r="G222">
            <v>45.631999999999998</v>
          </cell>
          <cell r="I222">
            <v>45.631999999999998</v>
          </cell>
          <cell r="J222">
            <v>173.40159999999997</v>
          </cell>
          <cell r="K222">
            <v>50.1952</v>
          </cell>
          <cell r="L222">
            <v>59.321599999999997</v>
          </cell>
          <cell r="M222">
            <v>79.855999999999995</v>
          </cell>
          <cell r="N222">
            <v>48.826239999999999</v>
          </cell>
          <cell r="O222">
            <v>47.457279999999997</v>
          </cell>
          <cell r="P222">
            <v>22816</v>
          </cell>
          <cell r="Q222">
            <v>311.66656</v>
          </cell>
          <cell r="R222">
            <v>89895.039999999994</v>
          </cell>
          <cell r="S222">
            <v>782.58879999999988</v>
          </cell>
          <cell r="T222">
            <v>232.72319999999996</v>
          </cell>
          <cell r="U222">
            <v>31.942399999999996</v>
          </cell>
          <cell r="V222">
            <v>27.379199999999997</v>
          </cell>
          <cell r="W222">
            <v>355.92959999999999</v>
          </cell>
          <cell r="X222">
            <v>8213.76</v>
          </cell>
          <cell r="Y222">
            <v>173.40159999999997</v>
          </cell>
          <cell r="Z222">
            <v>2190.3359999999998</v>
          </cell>
          <cell r="AA222">
            <v>4106.88</v>
          </cell>
          <cell r="AB222">
            <v>54758.399999999994</v>
          </cell>
          <cell r="AC222">
            <v>68790.239999999991</v>
          </cell>
          <cell r="AD222">
            <v>593.21600000000001</v>
          </cell>
          <cell r="AE222">
            <v>161.99359999999999</v>
          </cell>
          <cell r="AF222">
            <v>255.53919999999997</v>
          </cell>
          <cell r="AG222">
            <v>63.884799999999991</v>
          </cell>
          <cell r="AH222">
            <v>2144.7039999999997</v>
          </cell>
          <cell r="AI222">
            <v>127.76959999999998</v>
          </cell>
          <cell r="AJ222">
            <v>319.42399999999998</v>
          </cell>
          <cell r="AK222">
            <v>63.884799999999991</v>
          </cell>
          <cell r="AL222">
            <v>1551.4879999999998</v>
          </cell>
          <cell r="AM222">
            <v>68.447999999999993</v>
          </cell>
          <cell r="AN222">
            <v>1460.2239999999999</v>
          </cell>
          <cell r="AO222">
            <v>935.4559999999999</v>
          </cell>
          <cell r="AP222">
            <v>98.108799999999988</v>
          </cell>
          <cell r="AQ222">
            <v>342.24</v>
          </cell>
        </row>
        <row r="223">
          <cell r="A223" t="str">
            <v>M0032072120200</v>
          </cell>
          <cell r="B223" t="str">
            <v>20x2GatewayMR</v>
          </cell>
          <cell r="C223" t="str">
            <v>USD</v>
          </cell>
          <cell r="D223">
            <v>39.82</v>
          </cell>
          <cell r="E223">
            <v>45.792999999999999</v>
          </cell>
          <cell r="G223">
            <v>45.792999999999999</v>
          </cell>
          <cell r="I223">
            <v>45.792999999999999</v>
          </cell>
          <cell r="J223">
            <v>174.01339999999999</v>
          </cell>
          <cell r="K223">
            <v>50.372300000000003</v>
          </cell>
          <cell r="L223">
            <v>59.530900000000003</v>
          </cell>
          <cell r="M223">
            <v>80.137749999999997</v>
          </cell>
          <cell r="N223">
            <v>48.998510000000003</v>
          </cell>
          <cell r="O223">
            <v>47.624720000000003</v>
          </cell>
          <cell r="P223">
            <v>22896.5</v>
          </cell>
          <cell r="Q223">
            <v>312.76618999999999</v>
          </cell>
          <cell r="R223">
            <v>90212.209999999992</v>
          </cell>
          <cell r="S223">
            <v>785.34994999999992</v>
          </cell>
          <cell r="T223">
            <v>233.54429999999999</v>
          </cell>
          <cell r="U223">
            <v>32.055099999999996</v>
          </cell>
          <cell r="V223">
            <v>27.4758</v>
          </cell>
          <cell r="W223">
            <v>357.18539999999996</v>
          </cell>
          <cell r="X223">
            <v>8242.74</v>
          </cell>
          <cell r="Y223">
            <v>174.01339999999999</v>
          </cell>
          <cell r="Z223">
            <v>2198.0639999999999</v>
          </cell>
          <cell r="AA223">
            <v>4121.37</v>
          </cell>
          <cell r="AB223">
            <v>54951.6</v>
          </cell>
          <cell r="AC223">
            <v>69032.947499999995</v>
          </cell>
          <cell r="AD223">
            <v>595.30899999999997</v>
          </cell>
          <cell r="AE223">
            <v>162.56514999999999</v>
          </cell>
          <cell r="AF223">
            <v>256.44079999999997</v>
          </cell>
          <cell r="AG223">
            <v>64.110199999999992</v>
          </cell>
          <cell r="AH223">
            <v>2152.2710000000002</v>
          </cell>
          <cell r="AI223">
            <v>128.22039999999998</v>
          </cell>
          <cell r="AJ223">
            <v>320.55099999999999</v>
          </cell>
          <cell r="AK223">
            <v>64.110199999999992</v>
          </cell>
          <cell r="AL223">
            <v>1556.962</v>
          </cell>
          <cell r="AM223">
            <v>68.689499999999995</v>
          </cell>
          <cell r="AN223">
            <v>1465.376</v>
          </cell>
          <cell r="AO223">
            <v>938.75649999999996</v>
          </cell>
          <cell r="AP223">
            <v>98.454949999999997</v>
          </cell>
          <cell r="AQ223">
            <v>343.44749999999999</v>
          </cell>
        </row>
        <row r="224">
          <cell r="A224" t="str">
            <v>M0032072120220</v>
          </cell>
          <cell r="B224" t="str">
            <v>20x2.25GatewayMR</v>
          </cell>
          <cell r="C224" t="str">
            <v>USD</v>
          </cell>
          <cell r="D224">
            <v>40.159999999999997</v>
          </cell>
          <cell r="E224">
            <v>46.18399999999999</v>
          </cell>
          <cell r="G224">
            <v>46.18399999999999</v>
          </cell>
          <cell r="I224">
            <v>46.18399999999999</v>
          </cell>
          <cell r="J224">
            <v>175.49919999999995</v>
          </cell>
          <cell r="K224">
            <v>50.802399999999992</v>
          </cell>
          <cell r="L224">
            <v>60.039199999999987</v>
          </cell>
          <cell r="M224">
            <v>80.821999999999989</v>
          </cell>
          <cell r="N224">
            <v>49.416879999999992</v>
          </cell>
          <cell r="O224">
            <v>48.031359999999992</v>
          </cell>
          <cell r="P224">
            <v>23091.999999999996</v>
          </cell>
          <cell r="Q224">
            <v>315.43671999999992</v>
          </cell>
          <cell r="R224">
            <v>90982.479999999981</v>
          </cell>
          <cell r="S224">
            <v>792.0555999999998</v>
          </cell>
          <cell r="T224">
            <v>235.53839999999994</v>
          </cell>
          <cell r="U224">
            <v>32.328799999999994</v>
          </cell>
          <cell r="V224">
            <v>27.710399999999993</v>
          </cell>
          <cell r="W224">
            <v>360.23519999999991</v>
          </cell>
          <cell r="X224">
            <v>8313.119999999999</v>
          </cell>
          <cell r="Y224">
            <v>175.49919999999995</v>
          </cell>
          <cell r="Z224">
            <v>2216.8319999999994</v>
          </cell>
          <cell r="AA224">
            <v>4156.5599999999995</v>
          </cell>
          <cell r="AB224">
            <v>55420.799999999988</v>
          </cell>
          <cell r="AC224">
            <v>69622.37999999999</v>
          </cell>
          <cell r="AD224">
            <v>600.39199999999983</v>
          </cell>
          <cell r="AE224">
            <v>163.95319999999995</v>
          </cell>
          <cell r="AF224">
            <v>258.63039999999995</v>
          </cell>
          <cell r="AG224">
            <v>64.657599999999988</v>
          </cell>
          <cell r="AH224">
            <v>2170.6479999999997</v>
          </cell>
          <cell r="AI224">
            <v>129.31519999999998</v>
          </cell>
          <cell r="AJ224">
            <v>323.28799999999995</v>
          </cell>
          <cell r="AK224">
            <v>64.657599999999988</v>
          </cell>
          <cell r="AL224">
            <v>1570.2559999999996</v>
          </cell>
          <cell r="AM224">
            <v>69.275999999999982</v>
          </cell>
          <cell r="AN224">
            <v>1477.8879999999997</v>
          </cell>
          <cell r="AO224">
            <v>946.77199999999982</v>
          </cell>
          <cell r="AP224">
            <v>99.295599999999979</v>
          </cell>
          <cell r="AQ224">
            <v>346.37999999999994</v>
          </cell>
        </row>
        <row r="225">
          <cell r="A225" t="str">
            <v>M0032072120250</v>
          </cell>
          <cell r="B225" t="str">
            <v>20x2.5GatewayMR</v>
          </cell>
          <cell r="C225" t="str">
            <v>USD</v>
          </cell>
          <cell r="D225">
            <v>40.159999999999997</v>
          </cell>
          <cell r="E225">
            <v>46.18399999999999</v>
          </cell>
          <cell r="G225">
            <v>46.18399999999999</v>
          </cell>
          <cell r="I225">
            <v>46.18399999999999</v>
          </cell>
          <cell r="J225">
            <v>175.49919999999995</v>
          </cell>
          <cell r="K225">
            <v>50.802399999999992</v>
          </cell>
          <cell r="L225">
            <v>60.039199999999987</v>
          </cell>
          <cell r="M225">
            <v>80.821999999999989</v>
          </cell>
          <cell r="N225">
            <v>49.416879999999992</v>
          </cell>
          <cell r="O225">
            <v>48.031359999999992</v>
          </cell>
          <cell r="P225">
            <v>23091.999999999996</v>
          </cell>
          <cell r="Q225">
            <v>315.43671999999992</v>
          </cell>
          <cell r="R225">
            <v>90982.479999999981</v>
          </cell>
          <cell r="S225">
            <v>792.0555999999998</v>
          </cell>
          <cell r="T225">
            <v>235.53839999999994</v>
          </cell>
          <cell r="U225">
            <v>32.328799999999994</v>
          </cell>
          <cell r="V225">
            <v>27.710399999999993</v>
          </cell>
          <cell r="W225">
            <v>360.23519999999991</v>
          </cell>
          <cell r="X225">
            <v>8313.119999999999</v>
          </cell>
          <cell r="Y225">
            <v>175.49919999999995</v>
          </cell>
          <cell r="Z225">
            <v>2216.8319999999994</v>
          </cell>
          <cell r="AA225">
            <v>4156.5599999999995</v>
          </cell>
          <cell r="AB225">
            <v>55420.799999999988</v>
          </cell>
          <cell r="AC225">
            <v>69622.37999999999</v>
          </cell>
          <cell r="AD225">
            <v>600.39199999999983</v>
          </cell>
          <cell r="AE225">
            <v>163.95319999999995</v>
          </cell>
          <cell r="AF225">
            <v>258.63039999999995</v>
          </cell>
          <cell r="AG225">
            <v>64.657599999999988</v>
          </cell>
          <cell r="AH225">
            <v>2170.6479999999997</v>
          </cell>
          <cell r="AI225">
            <v>129.31519999999998</v>
          </cell>
          <cell r="AJ225">
            <v>323.28799999999995</v>
          </cell>
          <cell r="AK225">
            <v>64.657599999999988</v>
          </cell>
          <cell r="AL225">
            <v>1570.2559999999996</v>
          </cell>
          <cell r="AM225">
            <v>69.275999999999982</v>
          </cell>
          <cell r="AN225">
            <v>1477.8879999999997</v>
          </cell>
          <cell r="AO225">
            <v>946.77199999999982</v>
          </cell>
          <cell r="AP225">
            <v>99.295599999999979</v>
          </cell>
          <cell r="AQ225">
            <v>346.37999999999994</v>
          </cell>
        </row>
        <row r="226">
          <cell r="A226" t="str">
            <v>M0032072120270</v>
          </cell>
          <cell r="B226" t="str">
            <v>20x2.75GatewayMR</v>
          </cell>
          <cell r="C226" t="str">
            <v>USD</v>
          </cell>
          <cell r="D226">
            <v>40.159999999999997</v>
          </cell>
          <cell r="E226">
            <v>46.18399999999999</v>
          </cell>
          <cell r="G226">
            <v>46.18399999999999</v>
          </cell>
          <cell r="I226">
            <v>46.18399999999999</v>
          </cell>
          <cell r="J226">
            <v>175.49919999999995</v>
          </cell>
          <cell r="K226">
            <v>50.802399999999992</v>
          </cell>
          <cell r="L226">
            <v>60.039199999999987</v>
          </cell>
          <cell r="M226">
            <v>80.821999999999989</v>
          </cell>
          <cell r="N226">
            <v>49.416879999999992</v>
          </cell>
          <cell r="O226">
            <v>48.031359999999992</v>
          </cell>
          <cell r="P226">
            <v>23091.999999999996</v>
          </cell>
          <cell r="Q226">
            <v>315.43671999999992</v>
          </cell>
          <cell r="R226">
            <v>90982.479999999981</v>
          </cell>
          <cell r="S226">
            <v>792.0555999999998</v>
          </cell>
          <cell r="T226">
            <v>235.53839999999994</v>
          </cell>
          <cell r="U226">
            <v>32.328799999999994</v>
          </cell>
          <cell r="V226">
            <v>27.710399999999993</v>
          </cell>
          <cell r="W226">
            <v>360.23519999999991</v>
          </cell>
          <cell r="X226">
            <v>8313.119999999999</v>
          </cell>
          <cell r="Y226">
            <v>175.49919999999995</v>
          </cell>
          <cell r="Z226">
            <v>2216.8319999999994</v>
          </cell>
          <cell r="AA226">
            <v>4156.5599999999995</v>
          </cell>
          <cell r="AB226">
            <v>55420.799999999988</v>
          </cell>
          <cell r="AC226">
            <v>69622.37999999999</v>
          </cell>
          <cell r="AD226">
            <v>600.39199999999983</v>
          </cell>
          <cell r="AE226">
            <v>163.95319999999995</v>
          </cell>
          <cell r="AF226">
            <v>258.63039999999995</v>
          </cell>
          <cell r="AG226">
            <v>64.657599999999988</v>
          </cell>
          <cell r="AH226">
            <v>2170.6479999999997</v>
          </cell>
          <cell r="AI226">
            <v>129.31519999999998</v>
          </cell>
          <cell r="AJ226">
            <v>323.28799999999995</v>
          </cell>
          <cell r="AK226">
            <v>64.657599999999988</v>
          </cell>
          <cell r="AL226">
            <v>1570.2559999999996</v>
          </cell>
          <cell r="AM226">
            <v>69.275999999999982</v>
          </cell>
          <cell r="AN226">
            <v>1477.8879999999997</v>
          </cell>
          <cell r="AO226">
            <v>946.77199999999982</v>
          </cell>
          <cell r="AP226">
            <v>99.295599999999979</v>
          </cell>
          <cell r="AQ226">
            <v>346.37999999999994</v>
          </cell>
        </row>
        <row r="227">
          <cell r="A227" t="str">
            <v>M0032072120300</v>
          </cell>
          <cell r="B227" t="str">
            <v>20x3GatewayMR</v>
          </cell>
          <cell r="C227" t="str">
            <v>USD</v>
          </cell>
          <cell r="D227">
            <v>40.82</v>
          </cell>
          <cell r="E227">
            <v>46.942999999999998</v>
          </cell>
          <cell r="G227">
            <v>46.942999999999998</v>
          </cell>
          <cell r="I227">
            <v>46.942999999999998</v>
          </cell>
          <cell r="J227">
            <v>178.38339999999999</v>
          </cell>
          <cell r="K227">
            <v>51.637300000000003</v>
          </cell>
          <cell r="L227">
            <v>61.0259</v>
          </cell>
          <cell r="M227">
            <v>82.15025</v>
          </cell>
          <cell r="N227">
            <v>50.229010000000002</v>
          </cell>
          <cell r="O227">
            <v>48.820720000000001</v>
          </cell>
          <cell r="P227">
            <v>23471.5</v>
          </cell>
          <cell r="Q227">
            <v>320.62068999999997</v>
          </cell>
          <cell r="R227">
            <v>92477.709999999992</v>
          </cell>
          <cell r="S227">
            <v>805.07244999999989</v>
          </cell>
          <cell r="T227">
            <v>239.40929999999997</v>
          </cell>
          <cell r="U227">
            <v>32.860099999999996</v>
          </cell>
          <cell r="V227">
            <v>28.165799999999997</v>
          </cell>
          <cell r="W227">
            <v>366.15539999999999</v>
          </cell>
          <cell r="X227">
            <v>8449.74</v>
          </cell>
          <cell r="Y227">
            <v>178.38339999999999</v>
          </cell>
          <cell r="Z227">
            <v>2253.2640000000001</v>
          </cell>
          <cell r="AA227">
            <v>4224.87</v>
          </cell>
          <cell r="AB227">
            <v>56331.6</v>
          </cell>
          <cell r="AC227">
            <v>70766.572499999995</v>
          </cell>
          <cell r="AD227">
            <v>610.25900000000001</v>
          </cell>
          <cell r="AE227">
            <v>166.64764999999997</v>
          </cell>
          <cell r="AF227">
            <v>262.88079999999997</v>
          </cell>
          <cell r="AG227">
            <v>65.720199999999991</v>
          </cell>
          <cell r="AH227">
            <v>2206.3209999999999</v>
          </cell>
          <cell r="AI227">
            <v>131.44039999999998</v>
          </cell>
          <cell r="AJ227">
            <v>328.601</v>
          </cell>
          <cell r="AK227">
            <v>65.720199999999991</v>
          </cell>
          <cell r="AL227">
            <v>1596.0619999999999</v>
          </cell>
          <cell r="AM227">
            <v>70.414500000000004</v>
          </cell>
          <cell r="AN227">
            <v>1502.1759999999999</v>
          </cell>
          <cell r="AO227">
            <v>962.33150000000001</v>
          </cell>
          <cell r="AP227">
            <v>100.92744999999999</v>
          </cell>
          <cell r="AQ227">
            <v>352.07249999999999</v>
          </cell>
        </row>
        <row r="228">
          <cell r="A228" t="str">
            <v>M0032072120320</v>
          </cell>
          <cell r="B228" t="str">
            <v>20x3.25GatewayMR</v>
          </cell>
          <cell r="C228" t="str">
            <v>USD</v>
          </cell>
          <cell r="D228">
            <v>40.799999999999997</v>
          </cell>
          <cell r="E228">
            <v>46.919999999999995</v>
          </cell>
          <cell r="G228">
            <v>46.919999999999995</v>
          </cell>
          <cell r="I228">
            <v>46.919999999999995</v>
          </cell>
          <cell r="J228">
            <v>178.29599999999996</v>
          </cell>
          <cell r="K228">
            <v>51.611999999999995</v>
          </cell>
          <cell r="L228">
            <v>60.995999999999995</v>
          </cell>
          <cell r="M228">
            <v>82.109999999999985</v>
          </cell>
          <cell r="N228">
            <v>50.2044</v>
          </cell>
          <cell r="O228">
            <v>48.796799999999998</v>
          </cell>
          <cell r="P228">
            <v>23459.999999999996</v>
          </cell>
          <cell r="Q228">
            <v>320.46359999999999</v>
          </cell>
          <cell r="R228">
            <v>92432.4</v>
          </cell>
          <cell r="S228">
            <v>804.67799999999988</v>
          </cell>
          <cell r="T228">
            <v>239.29199999999994</v>
          </cell>
          <cell r="U228">
            <v>32.843999999999994</v>
          </cell>
          <cell r="V228">
            <v>28.151999999999997</v>
          </cell>
          <cell r="W228">
            <v>365.97599999999994</v>
          </cell>
          <cell r="X228">
            <v>8445.5999999999985</v>
          </cell>
          <cell r="Y228">
            <v>178.29599999999996</v>
          </cell>
          <cell r="Z228">
            <v>2252.16</v>
          </cell>
          <cell r="AA228">
            <v>4222.7999999999993</v>
          </cell>
          <cell r="AB228">
            <v>56303.999999999993</v>
          </cell>
          <cell r="AC228">
            <v>70731.899999999994</v>
          </cell>
          <cell r="AD228">
            <v>609.95999999999992</v>
          </cell>
          <cell r="AE228">
            <v>166.56599999999997</v>
          </cell>
          <cell r="AF228">
            <v>262.75199999999995</v>
          </cell>
          <cell r="AG228">
            <v>65.687999999999988</v>
          </cell>
          <cell r="AH228">
            <v>2205.2399999999998</v>
          </cell>
          <cell r="AI228">
            <v>131.37599999999998</v>
          </cell>
          <cell r="AJ228">
            <v>328.43999999999994</v>
          </cell>
          <cell r="AK228">
            <v>65.687999999999988</v>
          </cell>
          <cell r="AL228">
            <v>1595.2799999999997</v>
          </cell>
          <cell r="AM228">
            <v>70.38</v>
          </cell>
          <cell r="AN228">
            <v>1501.4399999999998</v>
          </cell>
          <cell r="AO228">
            <v>961.8599999999999</v>
          </cell>
          <cell r="AP228">
            <v>100.87799999999999</v>
          </cell>
          <cell r="AQ228">
            <v>351.9</v>
          </cell>
        </row>
        <row r="229">
          <cell r="A229" t="str">
            <v>M0032072120350</v>
          </cell>
          <cell r="B229" t="str">
            <v>20x3.5GatewayMR</v>
          </cell>
          <cell r="C229" t="str">
            <v>USD</v>
          </cell>
          <cell r="D229">
            <v>41.65</v>
          </cell>
          <cell r="E229">
            <v>47.897499999999994</v>
          </cell>
          <cell r="G229">
            <v>47.897499999999994</v>
          </cell>
          <cell r="I229">
            <v>47.897499999999994</v>
          </cell>
          <cell r="J229">
            <v>182.01049999999998</v>
          </cell>
          <cell r="K229">
            <v>52.687249999999999</v>
          </cell>
          <cell r="L229">
            <v>62.266749999999995</v>
          </cell>
          <cell r="M229">
            <v>83.820624999999993</v>
          </cell>
          <cell r="N229">
            <v>51.250324999999997</v>
          </cell>
          <cell r="O229">
            <v>49.813399999999994</v>
          </cell>
          <cell r="P229">
            <v>23948.749999999996</v>
          </cell>
          <cell r="Q229">
            <v>327.13992499999995</v>
          </cell>
          <cell r="R229">
            <v>94358.074999999983</v>
          </cell>
          <cell r="S229">
            <v>821.44212499999981</v>
          </cell>
          <cell r="T229">
            <v>244.27724999999995</v>
          </cell>
          <cell r="U229">
            <v>33.528249999999993</v>
          </cell>
          <cell r="V229">
            <v>28.738499999999995</v>
          </cell>
          <cell r="W229">
            <v>373.60049999999995</v>
          </cell>
          <cell r="X229">
            <v>8621.5499999999993</v>
          </cell>
          <cell r="Y229">
            <v>182.01049999999998</v>
          </cell>
          <cell r="Z229">
            <v>2299.08</v>
          </cell>
          <cell r="AA229">
            <v>4310.7749999999996</v>
          </cell>
          <cell r="AB229">
            <v>57476.999999999993</v>
          </cell>
          <cell r="AC229">
            <v>72205.481249999997</v>
          </cell>
          <cell r="AD229">
            <v>622.6674999999999</v>
          </cell>
          <cell r="AE229">
            <v>170.03612499999997</v>
          </cell>
          <cell r="AF229">
            <v>268.22599999999994</v>
          </cell>
          <cell r="AG229">
            <v>67.056499999999986</v>
          </cell>
          <cell r="AH229">
            <v>2251.1824999999999</v>
          </cell>
          <cell r="AI229">
            <v>134.11299999999997</v>
          </cell>
          <cell r="AJ229">
            <v>335.28249999999997</v>
          </cell>
          <cell r="AK229">
            <v>67.056499999999986</v>
          </cell>
          <cell r="AL229">
            <v>1628.5149999999999</v>
          </cell>
          <cell r="AM229">
            <v>71.846249999999998</v>
          </cell>
          <cell r="AN229">
            <v>1532.7199999999998</v>
          </cell>
          <cell r="AO229">
            <v>981.89874999999984</v>
          </cell>
          <cell r="AP229">
            <v>102.97962499999998</v>
          </cell>
          <cell r="AQ229">
            <v>359.23124999999993</v>
          </cell>
        </row>
        <row r="230">
          <cell r="A230" t="str">
            <v>M0032072120370</v>
          </cell>
          <cell r="B230" t="str">
            <v>20x3.75GatewayMR</v>
          </cell>
          <cell r="C230" t="str">
            <v>USD</v>
          </cell>
          <cell r="D230">
            <v>41.66</v>
          </cell>
          <cell r="E230">
            <v>47.908999999999992</v>
          </cell>
          <cell r="G230">
            <v>47.908999999999992</v>
          </cell>
          <cell r="I230">
            <v>47.908999999999992</v>
          </cell>
          <cell r="J230">
            <v>182.05419999999995</v>
          </cell>
          <cell r="K230">
            <v>52.699899999999992</v>
          </cell>
          <cell r="L230">
            <v>62.281699999999994</v>
          </cell>
          <cell r="M230">
            <v>83.840749999999986</v>
          </cell>
          <cell r="N230">
            <v>51.262629999999994</v>
          </cell>
          <cell r="O230">
            <v>49.825359999999996</v>
          </cell>
          <cell r="P230">
            <v>23954.499999999996</v>
          </cell>
          <cell r="Q230">
            <v>327.21846999999997</v>
          </cell>
          <cell r="R230">
            <v>94380.729999999981</v>
          </cell>
          <cell r="S230">
            <v>821.63934999999981</v>
          </cell>
          <cell r="T230">
            <v>244.33589999999995</v>
          </cell>
          <cell r="U230">
            <v>33.53629999999999</v>
          </cell>
          <cell r="V230">
            <v>28.745399999999993</v>
          </cell>
          <cell r="W230">
            <v>373.69019999999995</v>
          </cell>
          <cell r="X230">
            <v>8623.619999999999</v>
          </cell>
          <cell r="Y230">
            <v>182.05419999999995</v>
          </cell>
          <cell r="Z230">
            <v>2299.6319999999996</v>
          </cell>
          <cell r="AA230">
            <v>4311.8099999999995</v>
          </cell>
          <cell r="AB230">
            <v>57490.799999999988</v>
          </cell>
          <cell r="AC230">
            <v>72222.81749999999</v>
          </cell>
          <cell r="AD230">
            <v>622.81699999999989</v>
          </cell>
          <cell r="AE230">
            <v>170.07694999999995</v>
          </cell>
          <cell r="AF230">
            <v>268.29039999999992</v>
          </cell>
          <cell r="AG230">
            <v>67.07259999999998</v>
          </cell>
          <cell r="AH230">
            <v>2251.7229999999995</v>
          </cell>
          <cell r="AI230">
            <v>134.14519999999996</v>
          </cell>
          <cell r="AJ230">
            <v>335.36299999999994</v>
          </cell>
          <cell r="AK230">
            <v>67.07259999999998</v>
          </cell>
          <cell r="AL230">
            <v>1628.9059999999997</v>
          </cell>
          <cell r="AM230">
            <v>71.863499999999988</v>
          </cell>
          <cell r="AN230">
            <v>1533.0879999999997</v>
          </cell>
          <cell r="AO230">
            <v>982.13449999999989</v>
          </cell>
          <cell r="AP230">
            <v>103.00434999999997</v>
          </cell>
          <cell r="AQ230">
            <v>359.31749999999994</v>
          </cell>
        </row>
        <row r="231">
          <cell r="A231" t="str">
            <v>M0032072120400</v>
          </cell>
          <cell r="B231" t="str">
            <v>20x4GatewayMR</v>
          </cell>
          <cell r="C231" t="str">
            <v>USD</v>
          </cell>
          <cell r="D231">
            <v>41.66</v>
          </cell>
          <cell r="E231">
            <v>47.908999999999992</v>
          </cell>
          <cell r="G231">
            <v>47.908999999999992</v>
          </cell>
          <cell r="I231">
            <v>47.908999999999992</v>
          </cell>
          <cell r="J231">
            <v>182.05419999999995</v>
          </cell>
          <cell r="K231">
            <v>52.699899999999992</v>
          </cell>
          <cell r="L231">
            <v>62.281699999999994</v>
          </cell>
          <cell r="M231">
            <v>83.840749999999986</v>
          </cell>
          <cell r="N231">
            <v>51.262629999999994</v>
          </cell>
          <cell r="O231">
            <v>49.825359999999996</v>
          </cell>
          <cell r="P231">
            <v>23954.499999999996</v>
          </cell>
          <cell r="Q231">
            <v>327.21846999999997</v>
          </cell>
          <cell r="R231">
            <v>94380.729999999981</v>
          </cell>
          <cell r="S231">
            <v>821.63934999999981</v>
          </cell>
          <cell r="T231">
            <v>244.33589999999995</v>
          </cell>
          <cell r="U231">
            <v>33.53629999999999</v>
          </cell>
          <cell r="V231">
            <v>28.745399999999993</v>
          </cell>
          <cell r="W231">
            <v>373.69019999999995</v>
          </cell>
          <cell r="X231">
            <v>8623.619999999999</v>
          </cell>
          <cell r="Y231">
            <v>182.05419999999995</v>
          </cell>
          <cell r="Z231">
            <v>2299.6319999999996</v>
          </cell>
          <cell r="AA231">
            <v>4311.8099999999995</v>
          </cell>
          <cell r="AB231">
            <v>57490.799999999988</v>
          </cell>
          <cell r="AC231">
            <v>72222.81749999999</v>
          </cell>
          <cell r="AD231">
            <v>622.81699999999989</v>
          </cell>
          <cell r="AE231">
            <v>170.07694999999995</v>
          </cell>
          <cell r="AF231">
            <v>268.29039999999992</v>
          </cell>
          <cell r="AG231">
            <v>67.07259999999998</v>
          </cell>
          <cell r="AH231">
            <v>2251.7229999999995</v>
          </cell>
          <cell r="AI231">
            <v>134.14519999999996</v>
          </cell>
          <cell r="AJ231">
            <v>335.36299999999994</v>
          </cell>
          <cell r="AK231">
            <v>67.07259999999998</v>
          </cell>
          <cell r="AL231">
            <v>1628.9059999999997</v>
          </cell>
          <cell r="AM231">
            <v>71.863499999999988</v>
          </cell>
          <cell r="AN231">
            <v>1533.0879999999997</v>
          </cell>
          <cell r="AO231">
            <v>982.13449999999989</v>
          </cell>
          <cell r="AP231">
            <v>103.00434999999997</v>
          </cell>
          <cell r="AQ231">
            <v>359.31749999999994</v>
          </cell>
        </row>
        <row r="232">
          <cell r="A232" t="str">
            <v>M00320721515C0</v>
          </cell>
          <cell r="B232" t="str">
            <v>15x1.5GatewayIDE</v>
          </cell>
          <cell r="C232" t="str">
            <v>USD</v>
          </cell>
          <cell r="D232">
            <v>38.54</v>
          </cell>
          <cell r="E232">
            <v>44.320999999999998</v>
          </cell>
          <cell r="G232">
            <v>44.320999999999998</v>
          </cell>
          <cell r="I232">
            <v>44.320999999999998</v>
          </cell>
          <cell r="J232">
            <v>168.41979999999998</v>
          </cell>
          <cell r="K232">
            <v>48.753100000000003</v>
          </cell>
          <cell r="L232">
            <v>57.6173</v>
          </cell>
          <cell r="M232">
            <v>77.561749999999989</v>
          </cell>
          <cell r="N232">
            <v>47.423470000000002</v>
          </cell>
          <cell r="O232">
            <v>46.09384</v>
          </cell>
          <cell r="P232">
            <v>22160.5</v>
          </cell>
          <cell r="Q232">
            <v>302.71242999999998</v>
          </cell>
          <cell r="R232">
            <v>87312.37</v>
          </cell>
          <cell r="S232">
            <v>760.10514999999987</v>
          </cell>
          <cell r="T232">
            <v>226.03709999999998</v>
          </cell>
          <cell r="U232">
            <v>31.024699999999996</v>
          </cell>
          <cell r="V232">
            <v>26.592599999999997</v>
          </cell>
          <cell r="W232">
            <v>345.7038</v>
          </cell>
          <cell r="X232">
            <v>7977.78</v>
          </cell>
          <cell r="Y232">
            <v>168.41979999999998</v>
          </cell>
          <cell r="Z232">
            <v>2127.4079999999999</v>
          </cell>
          <cell r="AA232">
            <v>3988.89</v>
          </cell>
          <cell r="AB232">
            <v>53185.2</v>
          </cell>
          <cell r="AC232">
            <v>66813.907500000001</v>
          </cell>
          <cell r="AD232">
            <v>576.173</v>
          </cell>
          <cell r="AE232">
            <v>157.33954999999997</v>
          </cell>
          <cell r="AF232">
            <v>248.19759999999997</v>
          </cell>
          <cell r="AG232">
            <v>62.049399999999991</v>
          </cell>
          <cell r="AH232">
            <v>2083.087</v>
          </cell>
          <cell r="AI232">
            <v>124.09879999999998</v>
          </cell>
          <cell r="AJ232">
            <v>310.24699999999996</v>
          </cell>
          <cell r="AK232">
            <v>62.049399999999991</v>
          </cell>
          <cell r="AL232">
            <v>1506.914</v>
          </cell>
          <cell r="AM232">
            <v>66.481499999999997</v>
          </cell>
          <cell r="AN232">
            <v>1418.2719999999999</v>
          </cell>
          <cell r="AO232">
            <v>908.58049999999992</v>
          </cell>
          <cell r="AP232">
            <v>95.290149999999997</v>
          </cell>
          <cell r="AQ232">
            <v>332.40749999999997</v>
          </cell>
        </row>
        <row r="233">
          <cell r="A233" t="str">
            <v>M00320721520C0</v>
          </cell>
          <cell r="B233" t="str">
            <v>20x1.5GatewayIDE</v>
          </cell>
          <cell r="C233" t="str">
            <v>USD</v>
          </cell>
          <cell r="D233">
            <v>38.54</v>
          </cell>
          <cell r="E233">
            <v>44.320999999999998</v>
          </cell>
          <cell r="G233">
            <v>44.320999999999998</v>
          </cell>
          <cell r="I233">
            <v>44.320999999999998</v>
          </cell>
          <cell r="J233">
            <v>168.41979999999998</v>
          </cell>
          <cell r="K233">
            <v>48.753100000000003</v>
          </cell>
          <cell r="L233">
            <v>57.6173</v>
          </cell>
          <cell r="M233">
            <v>77.561749999999989</v>
          </cell>
          <cell r="N233">
            <v>47.423470000000002</v>
          </cell>
          <cell r="O233">
            <v>46.09384</v>
          </cell>
          <cell r="P233">
            <v>22160.5</v>
          </cell>
          <cell r="Q233">
            <v>302.71242999999998</v>
          </cell>
          <cell r="R233">
            <v>87312.37</v>
          </cell>
          <cell r="S233">
            <v>760.10514999999987</v>
          </cell>
          <cell r="T233">
            <v>226.03709999999998</v>
          </cell>
          <cell r="U233">
            <v>31.024699999999996</v>
          </cell>
          <cell r="V233">
            <v>26.592599999999997</v>
          </cell>
          <cell r="W233">
            <v>345.7038</v>
          </cell>
          <cell r="X233">
            <v>7977.78</v>
          </cell>
          <cell r="Y233">
            <v>168.41979999999998</v>
          </cell>
          <cell r="Z233">
            <v>2127.4079999999999</v>
          </cell>
          <cell r="AA233">
            <v>3988.89</v>
          </cell>
          <cell r="AB233">
            <v>53185.2</v>
          </cell>
          <cell r="AC233">
            <v>66813.907500000001</v>
          </cell>
          <cell r="AD233">
            <v>576.173</v>
          </cell>
          <cell r="AE233">
            <v>157.33954999999997</v>
          </cell>
          <cell r="AF233">
            <v>248.19759999999997</v>
          </cell>
          <cell r="AG233">
            <v>62.049399999999991</v>
          </cell>
          <cell r="AH233">
            <v>2083.087</v>
          </cell>
          <cell r="AI233">
            <v>124.09879999999998</v>
          </cell>
          <cell r="AJ233">
            <v>310.24699999999996</v>
          </cell>
          <cell r="AK233">
            <v>62.049399999999991</v>
          </cell>
          <cell r="AL233">
            <v>1506.914</v>
          </cell>
          <cell r="AM233">
            <v>66.481499999999997</v>
          </cell>
          <cell r="AN233">
            <v>1418.2719999999999</v>
          </cell>
          <cell r="AO233">
            <v>908.58049999999992</v>
          </cell>
          <cell r="AP233">
            <v>95.290149999999997</v>
          </cell>
          <cell r="AQ233">
            <v>332.40749999999997</v>
          </cell>
        </row>
        <row r="234">
          <cell r="A234" t="str">
            <v>M00320722015C0</v>
          </cell>
          <cell r="B234" t="str">
            <v>15x2GatewayIDE</v>
          </cell>
          <cell r="C234" t="str">
            <v>USD</v>
          </cell>
          <cell r="D234">
            <v>38.68</v>
          </cell>
          <cell r="E234">
            <v>44.481999999999999</v>
          </cell>
          <cell r="G234">
            <v>44.481999999999999</v>
          </cell>
          <cell r="I234">
            <v>44.481999999999999</v>
          </cell>
          <cell r="J234">
            <v>169.0316</v>
          </cell>
          <cell r="K234">
            <v>48.930200000000006</v>
          </cell>
          <cell r="L234">
            <v>57.826599999999999</v>
          </cell>
          <cell r="M234">
            <v>77.843500000000006</v>
          </cell>
          <cell r="N234">
            <v>47.595739999999999</v>
          </cell>
          <cell r="O234">
            <v>46.261279999999999</v>
          </cell>
          <cell r="P234">
            <v>22241</v>
          </cell>
          <cell r="Q234">
            <v>303.81205999999997</v>
          </cell>
          <cell r="R234">
            <v>87629.54</v>
          </cell>
          <cell r="S234">
            <v>762.86629999999991</v>
          </cell>
          <cell r="T234">
            <v>226.85819999999998</v>
          </cell>
          <cell r="U234">
            <v>31.137399999999996</v>
          </cell>
          <cell r="V234">
            <v>26.6892</v>
          </cell>
          <cell r="W234">
            <v>346.95959999999997</v>
          </cell>
          <cell r="X234">
            <v>8006.76</v>
          </cell>
          <cell r="Y234">
            <v>169.0316</v>
          </cell>
          <cell r="Z234">
            <v>2135.136</v>
          </cell>
          <cell r="AA234">
            <v>4003.38</v>
          </cell>
          <cell r="AB234">
            <v>53378.400000000001</v>
          </cell>
          <cell r="AC234">
            <v>67056.615000000005</v>
          </cell>
          <cell r="AD234">
            <v>578.26599999999996</v>
          </cell>
          <cell r="AE234">
            <v>157.91109999999998</v>
          </cell>
          <cell r="AF234">
            <v>249.09919999999997</v>
          </cell>
          <cell r="AG234">
            <v>62.274799999999992</v>
          </cell>
          <cell r="AH234">
            <v>2090.654</v>
          </cell>
          <cell r="AI234">
            <v>124.54959999999998</v>
          </cell>
          <cell r="AJ234">
            <v>311.37400000000002</v>
          </cell>
          <cell r="AK234">
            <v>62.274799999999992</v>
          </cell>
          <cell r="AL234">
            <v>1512.3879999999999</v>
          </cell>
          <cell r="AM234">
            <v>66.722999999999999</v>
          </cell>
          <cell r="AN234">
            <v>1423.424</v>
          </cell>
          <cell r="AO234">
            <v>911.88099999999997</v>
          </cell>
          <cell r="AP234">
            <v>95.636299999999991</v>
          </cell>
          <cell r="AQ234">
            <v>333.61500000000001</v>
          </cell>
        </row>
        <row r="235">
          <cell r="A235" t="str">
            <v>M00320722020C0</v>
          </cell>
          <cell r="B235" t="str">
            <v>20x2GatewayIDE</v>
          </cell>
          <cell r="C235" t="str">
            <v>USD</v>
          </cell>
          <cell r="D235">
            <v>38.68</v>
          </cell>
          <cell r="E235">
            <v>44.481999999999999</v>
          </cell>
          <cell r="G235">
            <v>44.481999999999999</v>
          </cell>
          <cell r="I235">
            <v>44.481999999999999</v>
          </cell>
          <cell r="J235">
            <v>169.0316</v>
          </cell>
          <cell r="K235">
            <v>48.930200000000006</v>
          </cell>
          <cell r="L235">
            <v>57.826599999999999</v>
          </cell>
          <cell r="M235">
            <v>77.843500000000006</v>
          </cell>
          <cell r="N235">
            <v>47.595739999999999</v>
          </cell>
          <cell r="O235">
            <v>46.261279999999999</v>
          </cell>
          <cell r="P235">
            <v>22241</v>
          </cell>
          <cell r="Q235">
            <v>303.81205999999997</v>
          </cell>
          <cell r="R235">
            <v>87629.54</v>
          </cell>
          <cell r="S235">
            <v>762.86629999999991</v>
          </cell>
          <cell r="T235">
            <v>226.85819999999998</v>
          </cell>
          <cell r="U235">
            <v>31.137399999999996</v>
          </cell>
          <cell r="V235">
            <v>26.6892</v>
          </cell>
          <cell r="W235">
            <v>346.95959999999997</v>
          </cell>
          <cell r="X235">
            <v>8006.76</v>
          </cell>
          <cell r="Y235">
            <v>169.0316</v>
          </cell>
          <cell r="Z235">
            <v>2135.136</v>
          </cell>
          <cell r="AA235">
            <v>4003.38</v>
          </cell>
          <cell r="AB235">
            <v>53378.400000000001</v>
          </cell>
          <cell r="AC235">
            <v>67056.615000000005</v>
          </cell>
          <cell r="AD235">
            <v>578.26599999999996</v>
          </cell>
          <cell r="AE235">
            <v>157.91109999999998</v>
          </cell>
          <cell r="AF235">
            <v>249.09919999999997</v>
          </cell>
          <cell r="AG235">
            <v>62.274799999999992</v>
          </cell>
          <cell r="AH235">
            <v>2090.654</v>
          </cell>
          <cell r="AI235">
            <v>124.54959999999998</v>
          </cell>
          <cell r="AJ235">
            <v>311.37400000000002</v>
          </cell>
          <cell r="AK235">
            <v>62.274799999999992</v>
          </cell>
          <cell r="AL235">
            <v>1512.3879999999999</v>
          </cell>
          <cell r="AM235">
            <v>66.722999999999999</v>
          </cell>
          <cell r="AN235">
            <v>1423.424</v>
          </cell>
          <cell r="AO235">
            <v>911.88099999999997</v>
          </cell>
          <cell r="AP235">
            <v>95.636299999999991</v>
          </cell>
          <cell r="AQ235">
            <v>333.61500000000001</v>
          </cell>
        </row>
        <row r="236">
          <cell r="A236" t="str">
            <v>M0032072209150</v>
          </cell>
          <cell r="B236" t="str">
            <v>F/G,Gateway,OTW,US9</v>
          </cell>
          <cell r="C236" t="str">
            <v>USD</v>
          </cell>
          <cell r="D236">
            <v>39.06</v>
          </cell>
          <cell r="E236">
            <v>44.918999999999997</v>
          </cell>
          <cell r="G236">
            <v>44.918999999999997</v>
          </cell>
          <cell r="I236">
            <v>44.918999999999997</v>
          </cell>
          <cell r="J236">
            <v>170.69219999999999</v>
          </cell>
          <cell r="K236">
            <v>49.410899999999998</v>
          </cell>
          <cell r="L236">
            <v>58.3947</v>
          </cell>
          <cell r="M236">
            <v>78.608249999999998</v>
          </cell>
          <cell r="N236">
            <v>48.063330000000001</v>
          </cell>
          <cell r="O236">
            <v>46.715759999999996</v>
          </cell>
          <cell r="P236">
            <v>22459.5</v>
          </cell>
          <cell r="Q236">
            <v>306.79676999999998</v>
          </cell>
          <cell r="R236">
            <v>88490.43</v>
          </cell>
          <cell r="S236">
            <v>770.36084999999991</v>
          </cell>
          <cell r="T236">
            <v>229.08689999999996</v>
          </cell>
          <cell r="U236">
            <v>31.443299999999997</v>
          </cell>
          <cell r="V236">
            <v>26.951399999999996</v>
          </cell>
          <cell r="W236">
            <v>350.36819999999994</v>
          </cell>
          <cell r="X236">
            <v>8085.4199999999992</v>
          </cell>
          <cell r="Y236">
            <v>170.69219999999999</v>
          </cell>
          <cell r="Z236">
            <v>2156.1120000000001</v>
          </cell>
          <cell r="AA236">
            <v>4042.7099999999996</v>
          </cell>
          <cell r="AB236">
            <v>53902.799999999996</v>
          </cell>
          <cell r="AC236">
            <v>67715.392500000002</v>
          </cell>
          <cell r="AD236">
            <v>583.947</v>
          </cell>
          <cell r="AE236">
            <v>159.46244999999999</v>
          </cell>
          <cell r="AF236">
            <v>251.54639999999998</v>
          </cell>
          <cell r="AG236">
            <v>62.886599999999994</v>
          </cell>
          <cell r="AH236">
            <v>2111.1929999999998</v>
          </cell>
          <cell r="AI236">
            <v>125.77319999999999</v>
          </cell>
          <cell r="AJ236">
            <v>314.43299999999999</v>
          </cell>
          <cell r="AK236">
            <v>62.886599999999994</v>
          </cell>
          <cell r="AL236">
            <v>1527.2459999999999</v>
          </cell>
          <cell r="AM236">
            <v>67.378500000000003</v>
          </cell>
          <cell r="AN236">
            <v>1437.4079999999999</v>
          </cell>
          <cell r="AO236">
            <v>920.83949999999993</v>
          </cell>
          <cell r="AP236">
            <v>96.575849999999988</v>
          </cell>
          <cell r="AQ236">
            <v>336.89249999999998</v>
          </cell>
        </row>
        <row r="237">
          <cell r="A237" t="str">
            <v>M0032072209200</v>
          </cell>
          <cell r="B237" t="str">
            <v>F/G,Gateway,OTW,US9</v>
          </cell>
          <cell r="C237" t="str">
            <v>USD</v>
          </cell>
          <cell r="D237">
            <v>39.21</v>
          </cell>
          <cell r="E237">
            <v>45.091499999999996</v>
          </cell>
          <cell r="G237">
            <v>45.091499999999996</v>
          </cell>
          <cell r="I237">
            <v>45.091499999999996</v>
          </cell>
          <cell r="J237">
            <v>171.34769999999997</v>
          </cell>
          <cell r="K237">
            <v>49.600650000000002</v>
          </cell>
          <cell r="L237">
            <v>58.618949999999998</v>
          </cell>
          <cell r="M237">
            <v>78.910124999999994</v>
          </cell>
          <cell r="N237">
            <v>48.247904999999996</v>
          </cell>
          <cell r="O237">
            <v>46.895159999999997</v>
          </cell>
          <cell r="P237">
            <v>22545.75</v>
          </cell>
          <cell r="Q237">
            <v>307.97494499999999</v>
          </cell>
          <cell r="R237">
            <v>88830.25499999999</v>
          </cell>
          <cell r="S237">
            <v>773.31922499999985</v>
          </cell>
          <cell r="T237">
            <v>229.96664999999996</v>
          </cell>
          <cell r="U237">
            <v>31.564049999999995</v>
          </cell>
          <cell r="V237">
            <v>27.054899999999996</v>
          </cell>
          <cell r="W237">
            <v>351.71369999999996</v>
          </cell>
          <cell r="X237">
            <v>8116.4699999999993</v>
          </cell>
          <cell r="Y237">
            <v>171.34769999999997</v>
          </cell>
          <cell r="Z237">
            <v>2164.3919999999998</v>
          </cell>
          <cell r="AA237">
            <v>4058.2349999999997</v>
          </cell>
          <cell r="AB237">
            <v>54109.799999999996</v>
          </cell>
          <cell r="AC237">
            <v>67975.436249999999</v>
          </cell>
          <cell r="AD237">
            <v>586.18949999999995</v>
          </cell>
          <cell r="AE237">
            <v>160.07482499999998</v>
          </cell>
          <cell r="AF237">
            <v>252.51239999999996</v>
          </cell>
          <cell r="AG237">
            <v>63.128099999999989</v>
          </cell>
          <cell r="AH237">
            <v>2119.3004999999998</v>
          </cell>
          <cell r="AI237">
            <v>126.25619999999998</v>
          </cell>
          <cell r="AJ237">
            <v>315.64049999999997</v>
          </cell>
          <cell r="AK237">
            <v>63.128099999999989</v>
          </cell>
          <cell r="AL237">
            <v>1533.1109999999999</v>
          </cell>
          <cell r="AM237">
            <v>67.637249999999995</v>
          </cell>
          <cell r="AN237">
            <v>1442.9279999999999</v>
          </cell>
          <cell r="AO237">
            <v>924.37574999999993</v>
          </cell>
          <cell r="AP237">
            <v>96.946724999999986</v>
          </cell>
          <cell r="AQ237">
            <v>338.18624999999997</v>
          </cell>
        </row>
        <row r="238">
          <cell r="A238" t="str">
            <v>M0032072209220</v>
          </cell>
          <cell r="B238" t="str">
            <v>F/G,Gateway,OTW,US9</v>
          </cell>
          <cell r="C238" t="str">
            <v>USD</v>
          </cell>
          <cell r="D238">
            <v>39.549999999999997</v>
          </cell>
          <cell r="E238">
            <v>45.482499999999995</v>
          </cell>
          <cell r="G238">
            <v>45.482499999999995</v>
          </cell>
          <cell r="I238">
            <v>45.482499999999995</v>
          </cell>
          <cell r="J238">
            <v>172.83349999999996</v>
          </cell>
          <cell r="K238">
            <v>50.030749999999998</v>
          </cell>
          <cell r="L238">
            <v>59.127249999999997</v>
          </cell>
          <cell r="M238">
            <v>79.594374999999985</v>
          </cell>
          <cell r="N238">
            <v>48.666274999999999</v>
          </cell>
          <cell r="O238">
            <v>47.301799999999993</v>
          </cell>
          <cell r="P238">
            <v>22741.249999999996</v>
          </cell>
          <cell r="Q238">
            <v>310.64547499999998</v>
          </cell>
          <cell r="R238">
            <v>89600.524999999994</v>
          </cell>
          <cell r="S238">
            <v>780.02487499999984</v>
          </cell>
          <cell r="T238">
            <v>231.96074999999996</v>
          </cell>
          <cell r="U238">
            <v>31.837749999999993</v>
          </cell>
          <cell r="V238">
            <v>27.289499999999997</v>
          </cell>
          <cell r="W238">
            <v>354.76349999999996</v>
          </cell>
          <cell r="X238">
            <v>8186.8499999999995</v>
          </cell>
          <cell r="Y238">
            <v>172.83349999999996</v>
          </cell>
          <cell r="Z238">
            <v>2183.16</v>
          </cell>
          <cell r="AA238">
            <v>4093.4249999999997</v>
          </cell>
          <cell r="AB238">
            <v>54578.999999999993</v>
          </cell>
          <cell r="AC238">
            <v>68564.868749999994</v>
          </cell>
          <cell r="AD238">
            <v>591.27249999999992</v>
          </cell>
          <cell r="AE238">
            <v>161.46287499999997</v>
          </cell>
          <cell r="AF238">
            <v>254.70199999999994</v>
          </cell>
          <cell r="AG238">
            <v>63.675499999999985</v>
          </cell>
          <cell r="AH238">
            <v>2137.6774999999998</v>
          </cell>
          <cell r="AI238">
            <v>127.35099999999997</v>
          </cell>
          <cell r="AJ238">
            <v>318.37749999999994</v>
          </cell>
          <cell r="AK238">
            <v>63.675499999999985</v>
          </cell>
          <cell r="AL238">
            <v>1546.4049999999997</v>
          </cell>
          <cell r="AM238">
            <v>68.223749999999995</v>
          </cell>
          <cell r="AN238">
            <v>1455.4399999999998</v>
          </cell>
          <cell r="AO238">
            <v>932.3912499999999</v>
          </cell>
          <cell r="AP238">
            <v>97.787374999999983</v>
          </cell>
          <cell r="AQ238">
            <v>341.11874999999998</v>
          </cell>
        </row>
        <row r="239">
          <cell r="A239" t="str">
            <v>M0032072209250</v>
          </cell>
          <cell r="B239" t="str">
            <v>F/G,Gateway,OTW,US9</v>
          </cell>
          <cell r="C239" t="str">
            <v>USD</v>
          </cell>
          <cell r="D239">
            <v>39.549999999999997</v>
          </cell>
          <cell r="E239">
            <v>45.482499999999995</v>
          </cell>
          <cell r="G239">
            <v>45.482499999999995</v>
          </cell>
          <cell r="I239">
            <v>45.482499999999995</v>
          </cell>
          <cell r="J239">
            <v>172.83349999999996</v>
          </cell>
          <cell r="K239">
            <v>50.030749999999998</v>
          </cell>
          <cell r="L239">
            <v>59.127249999999997</v>
          </cell>
          <cell r="M239">
            <v>79.594374999999985</v>
          </cell>
          <cell r="N239">
            <v>48.666274999999999</v>
          </cell>
          <cell r="O239">
            <v>47.301799999999993</v>
          </cell>
          <cell r="P239">
            <v>22741.249999999996</v>
          </cell>
          <cell r="Q239">
            <v>310.64547499999998</v>
          </cell>
          <cell r="R239">
            <v>89600.524999999994</v>
          </cell>
          <cell r="S239">
            <v>780.02487499999984</v>
          </cell>
          <cell r="T239">
            <v>231.96074999999996</v>
          </cell>
          <cell r="U239">
            <v>31.837749999999993</v>
          </cell>
          <cell r="V239">
            <v>27.289499999999997</v>
          </cell>
          <cell r="W239">
            <v>354.76349999999996</v>
          </cell>
          <cell r="X239">
            <v>8186.8499999999995</v>
          </cell>
          <cell r="Y239">
            <v>172.83349999999996</v>
          </cell>
          <cell r="Z239">
            <v>2183.16</v>
          </cell>
          <cell r="AA239">
            <v>4093.4249999999997</v>
          </cell>
          <cell r="AB239">
            <v>54578.999999999993</v>
          </cell>
          <cell r="AC239">
            <v>68564.868749999994</v>
          </cell>
          <cell r="AD239">
            <v>591.27249999999992</v>
          </cell>
          <cell r="AE239">
            <v>161.46287499999997</v>
          </cell>
          <cell r="AF239">
            <v>254.70199999999994</v>
          </cell>
          <cell r="AG239">
            <v>63.675499999999985</v>
          </cell>
          <cell r="AH239">
            <v>2137.6774999999998</v>
          </cell>
          <cell r="AI239">
            <v>127.35099999999997</v>
          </cell>
          <cell r="AJ239">
            <v>318.37749999999994</v>
          </cell>
          <cell r="AK239">
            <v>63.675499999999985</v>
          </cell>
          <cell r="AL239">
            <v>1546.4049999999997</v>
          </cell>
          <cell r="AM239">
            <v>68.223749999999995</v>
          </cell>
          <cell r="AN239">
            <v>1455.4399999999998</v>
          </cell>
          <cell r="AO239">
            <v>932.3912499999999</v>
          </cell>
          <cell r="AP239">
            <v>97.787374999999983</v>
          </cell>
          <cell r="AQ239">
            <v>341.11874999999998</v>
          </cell>
        </row>
        <row r="240">
          <cell r="A240" t="str">
            <v>M0032072209270</v>
          </cell>
          <cell r="B240" t="str">
            <v>F/G,Gateway,OTW,US9</v>
          </cell>
          <cell r="C240" t="str">
            <v>USD</v>
          </cell>
          <cell r="D240">
            <v>39.549999999999997</v>
          </cell>
          <cell r="E240">
            <v>45.482499999999995</v>
          </cell>
          <cell r="G240">
            <v>45.482499999999995</v>
          </cell>
          <cell r="I240">
            <v>45.482499999999995</v>
          </cell>
          <cell r="J240">
            <v>172.83349999999996</v>
          </cell>
          <cell r="K240">
            <v>50.030749999999998</v>
          </cell>
          <cell r="L240">
            <v>59.127249999999997</v>
          </cell>
          <cell r="M240">
            <v>79.594374999999985</v>
          </cell>
          <cell r="N240">
            <v>48.666274999999999</v>
          </cell>
          <cell r="O240">
            <v>47.301799999999993</v>
          </cell>
          <cell r="P240">
            <v>22741.249999999996</v>
          </cell>
          <cell r="Q240">
            <v>310.64547499999998</v>
          </cell>
          <cell r="R240">
            <v>89600.524999999994</v>
          </cell>
          <cell r="S240">
            <v>780.02487499999984</v>
          </cell>
          <cell r="T240">
            <v>231.96074999999996</v>
          </cell>
          <cell r="U240">
            <v>31.837749999999993</v>
          </cell>
          <cell r="V240">
            <v>27.289499999999997</v>
          </cell>
          <cell r="W240">
            <v>354.76349999999996</v>
          </cell>
          <cell r="X240">
            <v>8186.8499999999995</v>
          </cell>
          <cell r="Y240">
            <v>172.83349999999996</v>
          </cell>
          <cell r="Z240">
            <v>2183.16</v>
          </cell>
          <cell r="AA240">
            <v>4093.4249999999997</v>
          </cell>
          <cell r="AB240">
            <v>54578.999999999993</v>
          </cell>
          <cell r="AC240">
            <v>68564.868749999994</v>
          </cell>
          <cell r="AD240">
            <v>591.27249999999992</v>
          </cell>
          <cell r="AE240">
            <v>161.46287499999997</v>
          </cell>
          <cell r="AF240">
            <v>254.70199999999994</v>
          </cell>
          <cell r="AG240">
            <v>63.675499999999985</v>
          </cell>
          <cell r="AH240">
            <v>2137.6774999999998</v>
          </cell>
          <cell r="AI240">
            <v>127.35099999999997</v>
          </cell>
          <cell r="AJ240">
            <v>318.37749999999994</v>
          </cell>
          <cell r="AK240">
            <v>63.675499999999985</v>
          </cell>
          <cell r="AL240">
            <v>1546.4049999999997</v>
          </cell>
          <cell r="AM240">
            <v>68.223749999999995</v>
          </cell>
          <cell r="AN240">
            <v>1455.4399999999998</v>
          </cell>
          <cell r="AO240">
            <v>932.3912499999999</v>
          </cell>
          <cell r="AP240">
            <v>97.787374999999983</v>
          </cell>
          <cell r="AQ240">
            <v>341.11874999999998</v>
          </cell>
        </row>
        <row r="241">
          <cell r="A241" t="str">
            <v>M0032072209300</v>
          </cell>
          <cell r="B241" t="str">
            <v>F/G,Gateway,OTW,US9</v>
          </cell>
          <cell r="C241" t="str">
            <v>USD</v>
          </cell>
          <cell r="D241">
            <v>39.56</v>
          </cell>
          <cell r="E241">
            <v>45.494</v>
          </cell>
          <cell r="G241">
            <v>45.494</v>
          </cell>
          <cell r="I241">
            <v>45.494</v>
          </cell>
          <cell r="J241">
            <v>172.87719999999999</v>
          </cell>
          <cell r="K241">
            <v>50.043400000000005</v>
          </cell>
          <cell r="L241">
            <v>59.142200000000003</v>
          </cell>
          <cell r="M241">
            <v>79.614499999999992</v>
          </cell>
          <cell r="N241">
            <v>48.678580000000004</v>
          </cell>
          <cell r="O241">
            <v>47.313760000000002</v>
          </cell>
          <cell r="P241">
            <v>22747</v>
          </cell>
          <cell r="Q241">
            <v>310.72402</v>
          </cell>
          <cell r="R241">
            <v>89623.18</v>
          </cell>
          <cell r="S241">
            <v>780.22209999999995</v>
          </cell>
          <cell r="T241">
            <v>232.01939999999999</v>
          </cell>
          <cell r="U241">
            <v>31.845799999999997</v>
          </cell>
          <cell r="V241">
            <v>27.296399999999998</v>
          </cell>
          <cell r="W241">
            <v>354.85320000000002</v>
          </cell>
          <cell r="X241">
            <v>8188.92</v>
          </cell>
          <cell r="Y241">
            <v>172.87719999999999</v>
          </cell>
          <cell r="Z241">
            <v>2183.712</v>
          </cell>
          <cell r="AA241">
            <v>4094.46</v>
          </cell>
          <cell r="AB241">
            <v>54592.800000000003</v>
          </cell>
          <cell r="AC241">
            <v>68582.205000000002</v>
          </cell>
          <cell r="AD241">
            <v>591.42200000000003</v>
          </cell>
          <cell r="AE241">
            <v>161.50369999999998</v>
          </cell>
          <cell r="AF241">
            <v>254.76639999999998</v>
          </cell>
          <cell r="AG241">
            <v>63.691599999999994</v>
          </cell>
          <cell r="AH241">
            <v>2138.2179999999998</v>
          </cell>
          <cell r="AI241">
            <v>127.38319999999999</v>
          </cell>
          <cell r="AJ241">
            <v>318.45799999999997</v>
          </cell>
          <cell r="AK241">
            <v>63.691599999999994</v>
          </cell>
          <cell r="AL241">
            <v>1546.796</v>
          </cell>
          <cell r="AM241">
            <v>68.241</v>
          </cell>
          <cell r="AN241">
            <v>1455.808</v>
          </cell>
          <cell r="AO241">
            <v>932.62699999999995</v>
          </cell>
          <cell r="AP241">
            <v>97.812100000000001</v>
          </cell>
          <cell r="AQ241">
            <v>341.20499999999998</v>
          </cell>
        </row>
        <row r="242">
          <cell r="A242" t="str">
            <v>M0032072209320</v>
          </cell>
          <cell r="B242" t="str">
            <v>F/G,Gateway,OTW,US9</v>
          </cell>
          <cell r="C242" t="str">
            <v>USD</v>
          </cell>
          <cell r="D242">
            <v>40.19</v>
          </cell>
          <cell r="E242">
            <v>46.218499999999992</v>
          </cell>
          <cell r="G242">
            <v>46.218499999999992</v>
          </cell>
          <cell r="I242">
            <v>46.218499999999992</v>
          </cell>
          <cell r="J242">
            <v>175.63029999999995</v>
          </cell>
          <cell r="K242">
            <v>50.840349999999994</v>
          </cell>
          <cell r="L242">
            <v>60.084049999999991</v>
          </cell>
          <cell r="M242">
            <v>80.882374999999982</v>
          </cell>
          <cell r="N242">
            <v>49.453794999999992</v>
          </cell>
          <cell r="O242">
            <v>48.067239999999991</v>
          </cell>
          <cell r="P242">
            <v>23109.249999999996</v>
          </cell>
          <cell r="Q242">
            <v>315.67235499999992</v>
          </cell>
          <cell r="R242">
            <v>91050.444999999978</v>
          </cell>
          <cell r="S242">
            <v>792.64727499999981</v>
          </cell>
          <cell r="T242">
            <v>235.71434999999994</v>
          </cell>
          <cell r="U242">
            <v>32.352949999999993</v>
          </cell>
          <cell r="V242">
            <v>27.731099999999994</v>
          </cell>
          <cell r="W242">
            <v>360.50429999999994</v>
          </cell>
          <cell r="X242">
            <v>8319.3299999999981</v>
          </cell>
          <cell r="Y242">
            <v>175.63029999999995</v>
          </cell>
          <cell r="Z242">
            <v>2218.4879999999994</v>
          </cell>
          <cell r="AA242">
            <v>4159.6649999999991</v>
          </cell>
          <cell r="AB242">
            <v>55462.19999999999</v>
          </cell>
          <cell r="AC242">
            <v>69674.388749999984</v>
          </cell>
          <cell r="AD242">
            <v>600.84049999999991</v>
          </cell>
          <cell r="AE242">
            <v>164.07567499999996</v>
          </cell>
          <cell r="AF242">
            <v>258.82359999999994</v>
          </cell>
          <cell r="AG242">
            <v>64.705899999999986</v>
          </cell>
          <cell r="AH242">
            <v>2172.2694999999994</v>
          </cell>
          <cell r="AI242">
            <v>129.41179999999997</v>
          </cell>
          <cell r="AJ242">
            <v>323.52949999999993</v>
          </cell>
          <cell r="AK242">
            <v>64.705899999999986</v>
          </cell>
          <cell r="AL242">
            <v>1571.4289999999996</v>
          </cell>
          <cell r="AM242">
            <v>69.32774999999998</v>
          </cell>
          <cell r="AN242">
            <v>1478.9919999999997</v>
          </cell>
          <cell r="AO242">
            <v>947.47924999999987</v>
          </cell>
          <cell r="AP242">
            <v>99.369774999999976</v>
          </cell>
          <cell r="AQ242">
            <v>346.63874999999996</v>
          </cell>
        </row>
        <row r="243">
          <cell r="A243" t="str">
            <v>M0032072209350</v>
          </cell>
          <cell r="B243" t="str">
            <v>F/G,Gateway,OTW,US9</v>
          </cell>
          <cell r="C243" t="str">
            <v>USD</v>
          </cell>
          <cell r="D243">
            <v>41.38</v>
          </cell>
          <cell r="E243">
            <v>47.586999999999996</v>
          </cell>
          <cell r="G243">
            <v>47.586999999999996</v>
          </cell>
          <cell r="I243">
            <v>47.586999999999996</v>
          </cell>
          <cell r="J243">
            <v>180.83059999999998</v>
          </cell>
          <cell r="K243">
            <v>52.345700000000001</v>
          </cell>
          <cell r="L243">
            <v>61.863099999999996</v>
          </cell>
          <cell r="M243">
            <v>83.277249999999995</v>
          </cell>
          <cell r="N243">
            <v>50.918089999999999</v>
          </cell>
          <cell r="O243">
            <v>49.490479999999998</v>
          </cell>
          <cell r="P243">
            <v>23793.499999999996</v>
          </cell>
          <cell r="Q243">
            <v>325.01920999999999</v>
          </cell>
          <cell r="R243">
            <v>93746.39</v>
          </cell>
          <cell r="S243">
            <v>816.11704999999984</v>
          </cell>
          <cell r="T243">
            <v>242.69369999999995</v>
          </cell>
          <cell r="U243">
            <v>33.310899999999997</v>
          </cell>
          <cell r="V243">
            <v>28.552199999999996</v>
          </cell>
          <cell r="W243">
            <v>371.17859999999996</v>
          </cell>
          <cell r="X243">
            <v>8565.66</v>
          </cell>
          <cell r="Y243">
            <v>180.83059999999998</v>
          </cell>
          <cell r="Z243">
            <v>2284.1759999999999</v>
          </cell>
          <cell r="AA243">
            <v>4282.83</v>
          </cell>
          <cell r="AB243">
            <v>57104.399999999994</v>
          </cell>
          <cell r="AC243">
            <v>71737.402499999997</v>
          </cell>
          <cell r="AD243">
            <v>618.63099999999997</v>
          </cell>
          <cell r="AE243">
            <v>168.93384999999998</v>
          </cell>
          <cell r="AF243">
            <v>266.48719999999997</v>
          </cell>
          <cell r="AG243">
            <v>66.621799999999993</v>
          </cell>
          <cell r="AH243">
            <v>2236.5889999999999</v>
          </cell>
          <cell r="AI243">
            <v>133.24359999999999</v>
          </cell>
          <cell r="AJ243">
            <v>333.10899999999998</v>
          </cell>
          <cell r="AK243">
            <v>66.621799999999993</v>
          </cell>
          <cell r="AL243">
            <v>1617.9579999999999</v>
          </cell>
          <cell r="AM243">
            <v>71.380499999999998</v>
          </cell>
          <cell r="AN243">
            <v>1522.7839999999999</v>
          </cell>
          <cell r="AO243">
            <v>975.53349999999989</v>
          </cell>
          <cell r="AP243">
            <v>102.31204999999999</v>
          </cell>
          <cell r="AQ243">
            <v>356.90249999999997</v>
          </cell>
        </row>
        <row r="244">
          <cell r="A244" t="str">
            <v>M0032072209370</v>
          </cell>
          <cell r="B244" t="str">
            <v>F/G,Gateway,OTW,US9</v>
          </cell>
          <cell r="C244" t="str">
            <v>USD</v>
          </cell>
          <cell r="D244">
            <v>41.38</v>
          </cell>
          <cell r="E244">
            <v>47.586999999999996</v>
          </cell>
          <cell r="G244">
            <v>47.586999999999996</v>
          </cell>
          <cell r="I244">
            <v>47.586999999999996</v>
          </cell>
          <cell r="J244">
            <v>180.83059999999998</v>
          </cell>
          <cell r="K244">
            <v>52.345700000000001</v>
          </cell>
          <cell r="L244">
            <v>61.863099999999996</v>
          </cell>
          <cell r="M244">
            <v>83.277249999999995</v>
          </cell>
          <cell r="N244">
            <v>50.918089999999999</v>
          </cell>
          <cell r="O244">
            <v>49.490479999999998</v>
          </cell>
          <cell r="P244">
            <v>23793.499999999996</v>
          </cell>
          <cell r="Q244">
            <v>325.01920999999999</v>
          </cell>
          <cell r="R244">
            <v>93746.39</v>
          </cell>
          <cell r="S244">
            <v>816.11704999999984</v>
          </cell>
          <cell r="T244">
            <v>242.69369999999995</v>
          </cell>
          <cell r="U244">
            <v>33.310899999999997</v>
          </cell>
          <cell r="V244">
            <v>28.552199999999996</v>
          </cell>
          <cell r="W244">
            <v>371.17859999999996</v>
          </cell>
          <cell r="X244">
            <v>8565.66</v>
          </cell>
          <cell r="Y244">
            <v>180.83059999999998</v>
          </cell>
          <cell r="Z244">
            <v>2284.1759999999999</v>
          </cell>
          <cell r="AA244">
            <v>4282.83</v>
          </cell>
          <cell r="AB244">
            <v>57104.399999999994</v>
          </cell>
          <cell r="AC244">
            <v>71737.402499999997</v>
          </cell>
          <cell r="AD244">
            <v>618.63099999999997</v>
          </cell>
          <cell r="AE244">
            <v>168.93384999999998</v>
          </cell>
          <cell r="AF244">
            <v>266.48719999999997</v>
          </cell>
          <cell r="AG244">
            <v>66.621799999999993</v>
          </cell>
          <cell r="AH244">
            <v>2236.5889999999999</v>
          </cell>
          <cell r="AI244">
            <v>133.24359999999999</v>
          </cell>
          <cell r="AJ244">
            <v>333.10899999999998</v>
          </cell>
          <cell r="AK244">
            <v>66.621799999999993</v>
          </cell>
          <cell r="AL244">
            <v>1617.9579999999999</v>
          </cell>
          <cell r="AM244">
            <v>71.380499999999998</v>
          </cell>
          <cell r="AN244">
            <v>1522.7839999999999</v>
          </cell>
          <cell r="AO244">
            <v>975.53349999999989</v>
          </cell>
          <cell r="AP244">
            <v>102.31204999999999</v>
          </cell>
          <cell r="AQ244">
            <v>356.90249999999997</v>
          </cell>
        </row>
        <row r="245">
          <cell r="A245" t="str">
            <v>M0032072209400</v>
          </cell>
          <cell r="B245" t="str">
            <v>F/G,Gateway,OTW,US9</v>
          </cell>
          <cell r="C245" t="str">
            <v>USD</v>
          </cell>
          <cell r="D245">
            <v>41.38</v>
          </cell>
          <cell r="E245">
            <v>47.586999999999996</v>
          </cell>
          <cell r="G245">
            <v>47.586999999999996</v>
          </cell>
          <cell r="I245">
            <v>47.586999999999996</v>
          </cell>
          <cell r="J245">
            <v>180.83059999999998</v>
          </cell>
          <cell r="K245">
            <v>52.345700000000001</v>
          </cell>
          <cell r="L245">
            <v>61.863099999999996</v>
          </cell>
          <cell r="M245">
            <v>83.277249999999995</v>
          </cell>
          <cell r="N245">
            <v>50.918089999999999</v>
          </cell>
          <cell r="O245">
            <v>49.490479999999998</v>
          </cell>
          <cell r="P245">
            <v>23793.499999999996</v>
          </cell>
          <cell r="Q245">
            <v>325.01920999999999</v>
          </cell>
          <cell r="R245">
            <v>93746.39</v>
          </cell>
          <cell r="S245">
            <v>816.11704999999984</v>
          </cell>
          <cell r="T245">
            <v>242.69369999999995</v>
          </cell>
          <cell r="U245">
            <v>33.310899999999997</v>
          </cell>
          <cell r="V245">
            <v>28.552199999999996</v>
          </cell>
          <cell r="W245">
            <v>371.17859999999996</v>
          </cell>
          <cell r="X245">
            <v>8565.66</v>
          </cell>
          <cell r="Y245">
            <v>180.83059999999998</v>
          </cell>
          <cell r="Z245">
            <v>2284.1759999999999</v>
          </cell>
          <cell r="AA245">
            <v>4282.83</v>
          </cell>
          <cell r="AB245">
            <v>57104.399999999994</v>
          </cell>
          <cell r="AC245">
            <v>71737.402499999997</v>
          </cell>
          <cell r="AD245">
            <v>618.63099999999997</v>
          </cell>
          <cell r="AE245">
            <v>168.93384999999998</v>
          </cell>
          <cell r="AF245">
            <v>266.48719999999997</v>
          </cell>
          <cell r="AG245">
            <v>66.621799999999993</v>
          </cell>
          <cell r="AH245">
            <v>2236.5889999999999</v>
          </cell>
          <cell r="AI245">
            <v>133.24359999999999</v>
          </cell>
          <cell r="AJ245">
            <v>333.10899999999998</v>
          </cell>
          <cell r="AK245">
            <v>66.621799999999993</v>
          </cell>
          <cell r="AL245">
            <v>1617.9579999999999</v>
          </cell>
          <cell r="AM245">
            <v>71.380499999999998</v>
          </cell>
          <cell r="AN245">
            <v>1522.7839999999999</v>
          </cell>
          <cell r="AO245">
            <v>975.53349999999989</v>
          </cell>
          <cell r="AP245">
            <v>102.31204999999999</v>
          </cell>
          <cell r="AQ245">
            <v>356.90249999999997</v>
          </cell>
        </row>
        <row r="246">
          <cell r="A246" t="str">
            <v>M0032072212200</v>
          </cell>
          <cell r="B246" t="str">
            <v>F/G,Gateway,OTW,US12</v>
          </cell>
          <cell r="C246" t="str">
            <v>USD</v>
          </cell>
          <cell r="D246">
            <v>39.21</v>
          </cell>
          <cell r="E246">
            <v>45.091499999999996</v>
          </cell>
          <cell r="G246">
            <v>45.091499999999996</v>
          </cell>
          <cell r="I246">
            <v>45.091499999999996</v>
          </cell>
          <cell r="J246">
            <v>171.34769999999997</v>
          </cell>
          <cell r="K246">
            <v>49.600650000000002</v>
          </cell>
          <cell r="L246">
            <v>58.618949999999998</v>
          </cell>
          <cell r="M246">
            <v>78.910124999999994</v>
          </cell>
          <cell r="N246">
            <v>48.247904999999996</v>
          </cell>
          <cell r="O246">
            <v>46.895159999999997</v>
          </cell>
          <cell r="P246">
            <v>22545.75</v>
          </cell>
          <cell r="Q246">
            <v>307.97494499999999</v>
          </cell>
          <cell r="R246">
            <v>88830.25499999999</v>
          </cell>
          <cell r="S246">
            <v>773.31922499999985</v>
          </cell>
          <cell r="T246">
            <v>229.96664999999996</v>
          </cell>
          <cell r="U246">
            <v>31.564049999999995</v>
          </cell>
          <cell r="V246">
            <v>27.054899999999996</v>
          </cell>
          <cell r="W246">
            <v>351.71369999999996</v>
          </cell>
          <cell r="X246">
            <v>8116.4699999999993</v>
          </cell>
          <cell r="Y246">
            <v>171.34769999999997</v>
          </cell>
          <cell r="Z246">
            <v>2164.3919999999998</v>
          </cell>
          <cell r="AA246">
            <v>4058.2349999999997</v>
          </cell>
          <cell r="AB246">
            <v>54109.799999999996</v>
          </cell>
          <cell r="AC246">
            <v>67975.436249999999</v>
          </cell>
          <cell r="AD246">
            <v>586.18949999999995</v>
          </cell>
          <cell r="AE246">
            <v>160.07482499999998</v>
          </cell>
          <cell r="AF246">
            <v>252.51239999999996</v>
          </cell>
          <cell r="AG246">
            <v>63.128099999999989</v>
          </cell>
          <cell r="AH246">
            <v>2119.3004999999998</v>
          </cell>
          <cell r="AI246">
            <v>126.25619999999998</v>
          </cell>
          <cell r="AJ246">
            <v>315.64049999999997</v>
          </cell>
          <cell r="AK246">
            <v>63.128099999999989</v>
          </cell>
          <cell r="AL246">
            <v>1533.1109999999999</v>
          </cell>
          <cell r="AM246">
            <v>67.637249999999995</v>
          </cell>
          <cell r="AN246">
            <v>1442.9279999999999</v>
          </cell>
          <cell r="AO246">
            <v>924.37574999999993</v>
          </cell>
          <cell r="AP246">
            <v>96.946724999999986</v>
          </cell>
          <cell r="AQ246">
            <v>338.18624999999997</v>
          </cell>
        </row>
        <row r="247">
          <cell r="A247" t="str">
            <v>M0032072212220</v>
          </cell>
          <cell r="B247" t="str">
            <v>F/G,Gateway,OTW,US12</v>
          </cell>
          <cell r="C247" t="str">
            <v>USD</v>
          </cell>
          <cell r="D247">
            <v>39.549999999999997</v>
          </cell>
          <cell r="E247">
            <v>45.482499999999995</v>
          </cell>
          <cell r="G247">
            <v>45.482499999999995</v>
          </cell>
          <cell r="I247">
            <v>45.482499999999995</v>
          </cell>
          <cell r="J247">
            <v>172.83349999999996</v>
          </cell>
          <cell r="K247">
            <v>50.030749999999998</v>
          </cell>
          <cell r="L247">
            <v>59.127249999999997</v>
          </cell>
          <cell r="M247">
            <v>79.594374999999985</v>
          </cell>
          <cell r="N247">
            <v>48.666274999999999</v>
          </cell>
          <cell r="O247">
            <v>47.301799999999993</v>
          </cell>
          <cell r="P247">
            <v>22741.249999999996</v>
          </cell>
          <cell r="Q247">
            <v>310.64547499999998</v>
          </cell>
          <cell r="R247">
            <v>89600.524999999994</v>
          </cell>
          <cell r="S247">
            <v>780.02487499999984</v>
          </cell>
          <cell r="T247">
            <v>231.96074999999996</v>
          </cell>
          <cell r="U247">
            <v>31.837749999999993</v>
          </cell>
          <cell r="V247">
            <v>27.289499999999997</v>
          </cell>
          <cell r="W247">
            <v>354.76349999999996</v>
          </cell>
          <cell r="X247">
            <v>8186.8499999999995</v>
          </cell>
          <cell r="Y247">
            <v>172.83349999999996</v>
          </cell>
          <cell r="Z247">
            <v>2183.16</v>
          </cell>
          <cell r="AA247">
            <v>4093.4249999999997</v>
          </cell>
          <cell r="AB247">
            <v>54578.999999999993</v>
          </cell>
          <cell r="AC247">
            <v>68564.868749999994</v>
          </cell>
          <cell r="AD247">
            <v>591.27249999999992</v>
          </cell>
          <cell r="AE247">
            <v>161.46287499999997</v>
          </cell>
          <cell r="AF247">
            <v>254.70199999999994</v>
          </cell>
          <cell r="AG247">
            <v>63.675499999999985</v>
          </cell>
          <cell r="AH247">
            <v>2137.6774999999998</v>
          </cell>
          <cell r="AI247">
            <v>127.35099999999997</v>
          </cell>
          <cell r="AJ247">
            <v>318.37749999999994</v>
          </cell>
          <cell r="AK247">
            <v>63.675499999999985</v>
          </cell>
          <cell r="AL247">
            <v>1546.4049999999997</v>
          </cell>
          <cell r="AM247">
            <v>68.223749999999995</v>
          </cell>
          <cell r="AN247">
            <v>1455.4399999999998</v>
          </cell>
          <cell r="AO247">
            <v>932.3912499999999</v>
          </cell>
          <cell r="AP247">
            <v>97.787374999999983</v>
          </cell>
          <cell r="AQ247">
            <v>341.11874999999998</v>
          </cell>
        </row>
        <row r="248">
          <cell r="A248" t="str">
            <v>M0032072212250</v>
          </cell>
          <cell r="B248" t="str">
            <v>F/G,Gateway,OTW,US12</v>
          </cell>
          <cell r="C248" t="str">
            <v>USD</v>
          </cell>
          <cell r="D248">
            <v>39.549999999999997</v>
          </cell>
          <cell r="E248">
            <v>45.482499999999995</v>
          </cell>
          <cell r="G248">
            <v>45.482499999999995</v>
          </cell>
          <cell r="I248">
            <v>45.482499999999995</v>
          </cell>
          <cell r="J248">
            <v>172.83349999999996</v>
          </cell>
          <cell r="K248">
            <v>50.030749999999998</v>
          </cell>
          <cell r="L248">
            <v>59.127249999999997</v>
          </cell>
          <cell r="M248">
            <v>79.594374999999985</v>
          </cell>
          <cell r="N248">
            <v>48.666274999999999</v>
          </cell>
          <cell r="O248">
            <v>47.301799999999993</v>
          </cell>
          <cell r="P248">
            <v>22741.249999999996</v>
          </cell>
          <cell r="Q248">
            <v>310.64547499999998</v>
          </cell>
          <cell r="R248">
            <v>89600.524999999994</v>
          </cell>
          <cell r="S248">
            <v>780.02487499999984</v>
          </cell>
          <cell r="T248">
            <v>231.96074999999996</v>
          </cell>
          <cell r="U248">
            <v>31.837749999999993</v>
          </cell>
          <cell r="V248">
            <v>27.289499999999997</v>
          </cell>
          <cell r="W248">
            <v>354.76349999999996</v>
          </cell>
          <cell r="X248">
            <v>8186.8499999999995</v>
          </cell>
          <cell r="Y248">
            <v>172.83349999999996</v>
          </cell>
          <cell r="Z248">
            <v>2183.16</v>
          </cell>
          <cell r="AA248">
            <v>4093.4249999999997</v>
          </cell>
          <cell r="AB248">
            <v>54578.999999999993</v>
          </cell>
          <cell r="AC248">
            <v>68564.868749999994</v>
          </cell>
          <cell r="AD248">
            <v>591.27249999999992</v>
          </cell>
          <cell r="AE248">
            <v>161.46287499999997</v>
          </cell>
          <cell r="AF248">
            <v>254.70199999999994</v>
          </cell>
          <cell r="AG248">
            <v>63.675499999999985</v>
          </cell>
          <cell r="AH248">
            <v>2137.6774999999998</v>
          </cell>
          <cell r="AI248">
            <v>127.35099999999997</v>
          </cell>
          <cell r="AJ248">
            <v>318.37749999999994</v>
          </cell>
          <cell r="AK248">
            <v>63.675499999999985</v>
          </cell>
          <cell r="AL248">
            <v>1546.4049999999997</v>
          </cell>
          <cell r="AM248">
            <v>68.223749999999995</v>
          </cell>
          <cell r="AN248">
            <v>1455.4399999999998</v>
          </cell>
          <cell r="AO248">
            <v>932.3912499999999</v>
          </cell>
          <cell r="AP248">
            <v>97.787374999999983</v>
          </cell>
          <cell r="AQ248">
            <v>341.11874999999998</v>
          </cell>
        </row>
        <row r="249">
          <cell r="A249" t="str">
            <v>M0032072212270</v>
          </cell>
          <cell r="B249" t="str">
            <v>F/G,Gateway,OTW,US12</v>
          </cell>
          <cell r="C249" t="str">
            <v>USD</v>
          </cell>
          <cell r="D249">
            <v>39.549999999999997</v>
          </cell>
          <cell r="E249">
            <v>45.482499999999995</v>
          </cell>
          <cell r="G249">
            <v>45.482499999999995</v>
          </cell>
          <cell r="I249">
            <v>45.482499999999995</v>
          </cell>
          <cell r="J249">
            <v>172.83349999999996</v>
          </cell>
          <cell r="K249">
            <v>50.030749999999998</v>
          </cell>
          <cell r="L249">
            <v>59.127249999999997</v>
          </cell>
          <cell r="M249">
            <v>79.594374999999985</v>
          </cell>
          <cell r="N249">
            <v>48.666274999999999</v>
          </cell>
          <cell r="O249">
            <v>47.301799999999993</v>
          </cell>
          <cell r="P249">
            <v>22741.249999999996</v>
          </cell>
          <cell r="Q249">
            <v>310.64547499999998</v>
          </cell>
          <cell r="R249">
            <v>89600.524999999994</v>
          </cell>
          <cell r="S249">
            <v>780.02487499999984</v>
          </cell>
          <cell r="T249">
            <v>231.96074999999996</v>
          </cell>
          <cell r="U249">
            <v>31.837749999999993</v>
          </cell>
          <cell r="V249">
            <v>27.289499999999997</v>
          </cell>
          <cell r="W249">
            <v>354.76349999999996</v>
          </cell>
          <cell r="X249">
            <v>8186.8499999999995</v>
          </cell>
          <cell r="Y249">
            <v>172.83349999999996</v>
          </cell>
          <cell r="Z249">
            <v>2183.16</v>
          </cell>
          <cell r="AA249">
            <v>4093.4249999999997</v>
          </cell>
          <cell r="AB249">
            <v>54578.999999999993</v>
          </cell>
          <cell r="AC249">
            <v>68564.868749999994</v>
          </cell>
          <cell r="AD249">
            <v>591.27249999999992</v>
          </cell>
          <cell r="AE249">
            <v>161.46287499999997</v>
          </cell>
          <cell r="AF249">
            <v>254.70199999999994</v>
          </cell>
          <cell r="AG249">
            <v>63.675499999999985</v>
          </cell>
          <cell r="AH249">
            <v>2137.6774999999998</v>
          </cell>
          <cell r="AI249">
            <v>127.35099999999997</v>
          </cell>
          <cell r="AJ249">
            <v>318.37749999999994</v>
          </cell>
          <cell r="AK249">
            <v>63.675499999999985</v>
          </cell>
          <cell r="AL249">
            <v>1546.4049999999997</v>
          </cell>
          <cell r="AM249">
            <v>68.223749999999995</v>
          </cell>
          <cell r="AN249">
            <v>1455.4399999999998</v>
          </cell>
          <cell r="AO249">
            <v>932.3912499999999</v>
          </cell>
          <cell r="AP249">
            <v>97.787374999999983</v>
          </cell>
          <cell r="AQ249">
            <v>341.11874999999998</v>
          </cell>
        </row>
        <row r="250">
          <cell r="A250" t="str">
            <v>M0032072212300</v>
          </cell>
          <cell r="B250" t="str">
            <v>F/G,Gateway,OTW,US12</v>
          </cell>
          <cell r="C250" t="str">
            <v>USD</v>
          </cell>
          <cell r="D250">
            <v>39.56</v>
          </cell>
          <cell r="E250">
            <v>45.494</v>
          </cell>
          <cell r="G250">
            <v>45.494</v>
          </cell>
          <cell r="I250">
            <v>45.494</v>
          </cell>
          <cell r="J250">
            <v>172.87719999999999</v>
          </cell>
          <cell r="K250">
            <v>50.043400000000005</v>
          </cell>
          <cell r="L250">
            <v>59.142200000000003</v>
          </cell>
          <cell r="M250">
            <v>79.614499999999992</v>
          </cell>
          <cell r="N250">
            <v>48.678580000000004</v>
          </cell>
          <cell r="O250">
            <v>47.313760000000002</v>
          </cell>
          <cell r="P250">
            <v>22747</v>
          </cell>
          <cell r="Q250">
            <v>310.72402</v>
          </cell>
          <cell r="R250">
            <v>89623.18</v>
          </cell>
          <cell r="S250">
            <v>780.22209999999995</v>
          </cell>
          <cell r="T250">
            <v>232.01939999999999</v>
          </cell>
          <cell r="U250">
            <v>31.845799999999997</v>
          </cell>
          <cell r="V250">
            <v>27.296399999999998</v>
          </cell>
          <cell r="W250">
            <v>354.85320000000002</v>
          </cell>
          <cell r="X250">
            <v>8188.92</v>
          </cell>
          <cell r="Y250">
            <v>172.87719999999999</v>
          </cell>
          <cell r="Z250">
            <v>2183.712</v>
          </cell>
          <cell r="AA250">
            <v>4094.46</v>
          </cell>
          <cell r="AB250">
            <v>54592.800000000003</v>
          </cell>
          <cell r="AC250">
            <v>68582.205000000002</v>
          </cell>
          <cell r="AD250">
            <v>591.42200000000003</v>
          </cell>
          <cell r="AE250">
            <v>161.50369999999998</v>
          </cell>
          <cell r="AF250">
            <v>254.76639999999998</v>
          </cell>
          <cell r="AG250">
            <v>63.691599999999994</v>
          </cell>
          <cell r="AH250">
            <v>2138.2179999999998</v>
          </cell>
          <cell r="AI250">
            <v>127.38319999999999</v>
          </cell>
          <cell r="AJ250">
            <v>318.45799999999997</v>
          </cell>
          <cell r="AK250">
            <v>63.691599999999994</v>
          </cell>
          <cell r="AL250">
            <v>1546.796</v>
          </cell>
          <cell r="AM250">
            <v>68.241</v>
          </cell>
          <cell r="AN250">
            <v>1455.808</v>
          </cell>
          <cell r="AO250">
            <v>932.62699999999995</v>
          </cell>
          <cell r="AP250">
            <v>97.812100000000001</v>
          </cell>
          <cell r="AQ250">
            <v>341.20499999999998</v>
          </cell>
        </row>
        <row r="251">
          <cell r="A251" t="str">
            <v>M0032072212320</v>
          </cell>
          <cell r="B251" t="str">
            <v>F/G,Gateway,OTW,US12</v>
          </cell>
          <cell r="C251" t="str">
            <v>USD</v>
          </cell>
          <cell r="D251">
            <v>40.19</v>
          </cell>
          <cell r="E251">
            <v>46.218499999999992</v>
          </cell>
          <cell r="G251">
            <v>46.218499999999992</v>
          </cell>
          <cell r="I251">
            <v>46.218499999999992</v>
          </cell>
          <cell r="J251">
            <v>175.63029999999995</v>
          </cell>
          <cell r="K251">
            <v>50.840349999999994</v>
          </cell>
          <cell r="L251">
            <v>60.084049999999991</v>
          </cell>
          <cell r="M251">
            <v>80.882374999999982</v>
          </cell>
          <cell r="N251">
            <v>49.453794999999992</v>
          </cell>
          <cell r="O251">
            <v>48.067239999999991</v>
          </cell>
          <cell r="P251">
            <v>23109.249999999996</v>
          </cell>
          <cell r="Q251">
            <v>315.67235499999992</v>
          </cell>
          <cell r="R251">
            <v>91050.444999999978</v>
          </cell>
          <cell r="S251">
            <v>792.64727499999981</v>
          </cell>
          <cell r="T251">
            <v>235.71434999999994</v>
          </cell>
          <cell r="U251">
            <v>32.352949999999993</v>
          </cell>
          <cell r="V251">
            <v>27.731099999999994</v>
          </cell>
          <cell r="W251">
            <v>360.50429999999994</v>
          </cell>
          <cell r="X251">
            <v>8319.3299999999981</v>
          </cell>
          <cell r="Y251">
            <v>175.63029999999995</v>
          </cell>
          <cell r="Z251">
            <v>2218.4879999999994</v>
          </cell>
          <cell r="AA251">
            <v>4159.6649999999991</v>
          </cell>
          <cell r="AB251">
            <v>55462.19999999999</v>
          </cell>
          <cell r="AC251">
            <v>69674.388749999984</v>
          </cell>
          <cell r="AD251">
            <v>600.84049999999991</v>
          </cell>
          <cell r="AE251">
            <v>164.07567499999996</v>
          </cell>
          <cell r="AF251">
            <v>258.82359999999994</v>
          </cell>
          <cell r="AG251">
            <v>64.705899999999986</v>
          </cell>
          <cell r="AH251">
            <v>2172.2694999999994</v>
          </cell>
          <cell r="AI251">
            <v>129.41179999999997</v>
          </cell>
          <cell r="AJ251">
            <v>323.52949999999993</v>
          </cell>
          <cell r="AK251">
            <v>64.705899999999986</v>
          </cell>
          <cell r="AL251">
            <v>1571.4289999999996</v>
          </cell>
          <cell r="AM251">
            <v>69.32774999999998</v>
          </cell>
          <cell r="AN251">
            <v>1478.9919999999997</v>
          </cell>
          <cell r="AO251">
            <v>947.47924999999987</v>
          </cell>
          <cell r="AP251">
            <v>99.369774999999976</v>
          </cell>
          <cell r="AQ251">
            <v>346.63874999999996</v>
          </cell>
        </row>
        <row r="252">
          <cell r="A252" t="str">
            <v>M0032072212350</v>
          </cell>
          <cell r="B252" t="str">
            <v>F/G,Gateway,OTW,US12</v>
          </cell>
          <cell r="C252" t="str">
            <v>USD</v>
          </cell>
          <cell r="D252">
            <v>41.38</v>
          </cell>
          <cell r="E252">
            <v>47.586999999999996</v>
          </cell>
          <cell r="G252">
            <v>47.586999999999996</v>
          </cell>
          <cell r="I252">
            <v>47.586999999999996</v>
          </cell>
          <cell r="J252">
            <v>180.83059999999998</v>
          </cell>
          <cell r="K252">
            <v>52.345700000000001</v>
          </cell>
          <cell r="L252">
            <v>61.863099999999996</v>
          </cell>
          <cell r="M252">
            <v>83.277249999999995</v>
          </cell>
          <cell r="N252">
            <v>50.918089999999999</v>
          </cell>
          <cell r="O252">
            <v>49.490479999999998</v>
          </cell>
          <cell r="P252">
            <v>23793.499999999996</v>
          </cell>
          <cell r="Q252">
            <v>325.01920999999999</v>
          </cell>
          <cell r="R252">
            <v>93746.39</v>
          </cell>
          <cell r="S252">
            <v>816.11704999999984</v>
          </cell>
          <cell r="T252">
            <v>242.69369999999995</v>
          </cell>
          <cell r="U252">
            <v>33.310899999999997</v>
          </cell>
          <cell r="V252">
            <v>28.552199999999996</v>
          </cell>
          <cell r="W252">
            <v>371.17859999999996</v>
          </cell>
          <cell r="X252">
            <v>8565.66</v>
          </cell>
          <cell r="Y252">
            <v>180.83059999999998</v>
          </cell>
          <cell r="Z252">
            <v>2284.1759999999999</v>
          </cell>
          <cell r="AA252">
            <v>4282.83</v>
          </cell>
          <cell r="AB252">
            <v>57104.399999999994</v>
          </cell>
          <cell r="AC252">
            <v>71737.402499999997</v>
          </cell>
          <cell r="AD252">
            <v>618.63099999999997</v>
          </cell>
          <cell r="AE252">
            <v>168.93384999999998</v>
          </cell>
          <cell r="AF252">
            <v>266.48719999999997</v>
          </cell>
          <cell r="AG252">
            <v>66.621799999999993</v>
          </cell>
          <cell r="AH252">
            <v>2236.5889999999999</v>
          </cell>
          <cell r="AI252">
            <v>133.24359999999999</v>
          </cell>
          <cell r="AJ252">
            <v>333.10899999999998</v>
          </cell>
          <cell r="AK252">
            <v>66.621799999999993</v>
          </cell>
          <cell r="AL252">
            <v>1617.9579999999999</v>
          </cell>
          <cell r="AM252">
            <v>71.380499999999998</v>
          </cell>
          <cell r="AN252">
            <v>1522.7839999999999</v>
          </cell>
          <cell r="AO252">
            <v>975.53349999999989</v>
          </cell>
          <cell r="AP252">
            <v>102.31204999999999</v>
          </cell>
          <cell r="AQ252">
            <v>356.90249999999997</v>
          </cell>
        </row>
        <row r="253">
          <cell r="A253" t="str">
            <v>M0032072212370</v>
          </cell>
          <cell r="B253" t="str">
            <v>F/G,Gateway,OTW,US12</v>
          </cell>
          <cell r="C253" t="str">
            <v>USD</v>
          </cell>
          <cell r="D253">
            <v>41.38</v>
          </cell>
          <cell r="E253">
            <v>47.586999999999996</v>
          </cell>
          <cell r="G253">
            <v>47.586999999999996</v>
          </cell>
          <cell r="I253">
            <v>47.586999999999996</v>
          </cell>
          <cell r="J253">
            <v>180.83059999999998</v>
          </cell>
          <cell r="K253">
            <v>52.345700000000001</v>
          </cell>
          <cell r="L253">
            <v>61.863099999999996</v>
          </cell>
          <cell r="M253">
            <v>83.277249999999995</v>
          </cell>
          <cell r="N253">
            <v>50.918089999999999</v>
          </cell>
          <cell r="O253">
            <v>49.490479999999998</v>
          </cell>
          <cell r="P253">
            <v>23793.499999999996</v>
          </cell>
          <cell r="Q253">
            <v>325.01920999999999</v>
          </cell>
          <cell r="R253">
            <v>93746.39</v>
          </cell>
          <cell r="S253">
            <v>816.11704999999984</v>
          </cell>
          <cell r="T253">
            <v>242.69369999999995</v>
          </cell>
          <cell r="U253">
            <v>33.310899999999997</v>
          </cell>
          <cell r="V253">
            <v>28.552199999999996</v>
          </cell>
          <cell r="W253">
            <v>371.17859999999996</v>
          </cell>
          <cell r="X253">
            <v>8565.66</v>
          </cell>
          <cell r="Y253">
            <v>180.83059999999998</v>
          </cell>
          <cell r="Z253">
            <v>2284.1759999999999</v>
          </cell>
          <cell r="AA253">
            <v>4282.83</v>
          </cell>
          <cell r="AB253">
            <v>57104.399999999994</v>
          </cell>
          <cell r="AC253">
            <v>71737.402499999997</v>
          </cell>
          <cell r="AD253">
            <v>618.63099999999997</v>
          </cell>
          <cell r="AE253">
            <v>168.93384999999998</v>
          </cell>
          <cell r="AF253">
            <v>266.48719999999997</v>
          </cell>
          <cell r="AG253">
            <v>66.621799999999993</v>
          </cell>
          <cell r="AH253">
            <v>2236.5889999999999</v>
          </cell>
          <cell r="AI253">
            <v>133.24359999999999</v>
          </cell>
          <cell r="AJ253">
            <v>333.10899999999998</v>
          </cell>
          <cell r="AK253">
            <v>66.621799999999993</v>
          </cell>
          <cell r="AL253">
            <v>1617.9579999999999</v>
          </cell>
          <cell r="AM253">
            <v>71.380499999999998</v>
          </cell>
          <cell r="AN253">
            <v>1522.7839999999999</v>
          </cell>
          <cell r="AO253">
            <v>975.53349999999989</v>
          </cell>
          <cell r="AP253">
            <v>102.31204999999999</v>
          </cell>
          <cell r="AQ253">
            <v>356.90249999999997</v>
          </cell>
        </row>
        <row r="254">
          <cell r="A254" t="str">
            <v>M0032072212400</v>
          </cell>
          <cell r="B254" t="str">
            <v>F/G,Gateway,OTW,US12</v>
          </cell>
          <cell r="C254" t="str">
            <v>USD</v>
          </cell>
          <cell r="D254">
            <v>41.38</v>
          </cell>
          <cell r="E254">
            <v>47.586999999999996</v>
          </cell>
          <cell r="G254">
            <v>47.586999999999996</v>
          </cell>
          <cell r="I254">
            <v>47.586999999999996</v>
          </cell>
          <cell r="J254">
            <v>180.83059999999998</v>
          </cell>
          <cell r="K254">
            <v>52.345700000000001</v>
          </cell>
          <cell r="L254">
            <v>61.863099999999996</v>
          </cell>
          <cell r="M254">
            <v>83.277249999999995</v>
          </cell>
          <cell r="N254">
            <v>50.918089999999999</v>
          </cell>
          <cell r="O254">
            <v>49.490479999999998</v>
          </cell>
          <cell r="P254">
            <v>23793.499999999996</v>
          </cell>
          <cell r="Q254">
            <v>325.01920999999999</v>
          </cell>
          <cell r="R254">
            <v>93746.39</v>
          </cell>
          <cell r="S254">
            <v>816.11704999999984</v>
          </cell>
          <cell r="T254">
            <v>242.69369999999995</v>
          </cell>
          <cell r="U254">
            <v>33.310899999999997</v>
          </cell>
          <cell r="V254">
            <v>28.552199999999996</v>
          </cell>
          <cell r="W254">
            <v>371.17859999999996</v>
          </cell>
          <cell r="X254">
            <v>8565.66</v>
          </cell>
          <cell r="Y254">
            <v>180.83059999999998</v>
          </cell>
          <cell r="Z254">
            <v>2284.1759999999999</v>
          </cell>
          <cell r="AA254">
            <v>4282.83</v>
          </cell>
          <cell r="AB254">
            <v>57104.399999999994</v>
          </cell>
          <cell r="AC254">
            <v>71737.402499999997</v>
          </cell>
          <cell r="AD254">
            <v>618.63099999999997</v>
          </cell>
          <cell r="AE254">
            <v>168.93384999999998</v>
          </cell>
          <cell r="AF254">
            <v>266.48719999999997</v>
          </cell>
          <cell r="AG254">
            <v>66.621799999999993</v>
          </cell>
          <cell r="AH254">
            <v>2236.5889999999999</v>
          </cell>
          <cell r="AI254">
            <v>133.24359999999999</v>
          </cell>
          <cell r="AJ254">
            <v>333.10899999999998</v>
          </cell>
          <cell r="AK254">
            <v>66.621799999999993</v>
          </cell>
          <cell r="AL254">
            <v>1617.9579999999999</v>
          </cell>
          <cell r="AM254">
            <v>71.380499999999998</v>
          </cell>
          <cell r="AN254">
            <v>1522.7839999999999</v>
          </cell>
          <cell r="AO254">
            <v>975.53349999999989</v>
          </cell>
          <cell r="AP254">
            <v>102.31204999999999</v>
          </cell>
          <cell r="AQ254">
            <v>356.90249999999997</v>
          </cell>
        </row>
        <row r="255">
          <cell r="A255" t="str">
            <v>M0032072215150</v>
          </cell>
          <cell r="B255" t="str">
            <v>F/G,Gateway,OTW,US15</v>
          </cell>
          <cell r="C255" t="str">
            <v>USD</v>
          </cell>
          <cell r="D255">
            <v>39.06</v>
          </cell>
          <cell r="E255">
            <v>44.918999999999997</v>
          </cell>
          <cell r="G255">
            <v>44.918999999999997</v>
          </cell>
          <cell r="I255">
            <v>44.918999999999997</v>
          </cell>
          <cell r="J255">
            <v>170.69219999999999</v>
          </cell>
          <cell r="K255">
            <v>49.410899999999998</v>
          </cell>
          <cell r="L255">
            <v>58.3947</v>
          </cell>
          <cell r="M255">
            <v>78.608249999999998</v>
          </cell>
          <cell r="N255">
            <v>48.063330000000001</v>
          </cell>
          <cell r="O255">
            <v>46.715759999999996</v>
          </cell>
          <cell r="P255">
            <v>22459.5</v>
          </cell>
          <cell r="Q255">
            <v>306.79676999999998</v>
          </cell>
          <cell r="R255">
            <v>88490.43</v>
          </cell>
          <cell r="S255">
            <v>770.36084999999991</v>
          </cell>
          <cell r="T255">
            <v>229.08689999999996</v>
          </cell>
          <cell r="U255">
            <v>31.443299999999997</v>
          </cell>
          <cell r="V255">
            <v>26.951399999999996</v>
          </cell>
          <cell r="W255">
            <v>350.36819999999994</v>
          </cell>
          <cell r="X255">
            <v>8085.4199999999992</v>
          </cell>
          <cell r="Y255">
            <v>170.69219999999999</v>
          </cell>
          <cell r="Z255">
            <v>2156.1120000000001</v>
          </cell>
          <cell r="AA255">
            <v>4042.7099999999996</v>
          </cell>
          <cell r="AB255">
            <v>53902.799999999996</v>
          </cell>
          <cell r="AC255">
            <v>67715.392500000002</v>
          </cell>
          <cell r="AD255">
            <v>583.947</v>
          </cell>
          <cell r="AE255">
            <v>159.46244999999999</v>
          </cell>
          <cell r="AF255">
            <v>251.54639999999998</v>
          </cell>
          <cell r="AG255">
            <v>62.886599999999994</v>
          </cell>
          <cell r="AH255">
            <v>2111.1929999999998</v>
          </cell>
          <cell r="AI255">
            <v>125.77319999999999</v>
          </cell>
          <cell r="AJ255">
            <v>314.43299999999999</v>
          </cell>
          <cell r="AK255">
            <v>62.886599999999994</v>
          </cell>
          <cell r="AL255">
            <v>1527.2459999999999</v>
          </cell>
          <cell r="AM255">
            <v>67.378500000000003</v>
          </cell>
          <cell r="AN255">
            <v>1437.4079999999999</v>
          </cell>
          <cell r="AO255">
            <v>920.83949999999993</v>
          </cell>
          <cell r="AP255">
            <v>96.575849999999988</v>
          </cell>
          <cell r="AQ255">
            <v>336.89249999999998</v>
          </cell>
        </row>
        <row r="256">
          <cell r="A256" t="str">
            <v>M0032072215200</v>
          </cell>
          <cell r="B256" t="str">
            <v>F/G,Gateway,OTW,US15</v>
          </cell>
          <cell r="C256" t="str">
            <v>USD</v>
          </cell>
          <cell r="D256">
            <v>39.21</v>
          </cell>
          <cell r="E256">
            <v>45.091499999999996</v>
          </cell>
          <cell r="G256">
            <v>45.091499999999996</v>
          </cell>
          <cell r="I256">
            <v>45.091499999999996</v>
          </cell>
          <cell r="J256">
            <v>171.34769999999997</v>
          </cell>
          <cell r="K256">
            <v>49.600650000000002</v>
          </cell>
          <cell r="L256">
            <v>58.618949999999998</v>
          </cell>
          <cell r="M256">
            <v>78.910124999999994</v>
          </cell>
          <cell r="N256">
            <v>48.247904999999996</v>
          </cell>
          <cell r="O256">
            <v>46.895159999999997</v>
          </cell>
          <cell r="P256">
            <v>22545.75</v>
          </cell>
          <cell r="Q256">
            <v>307.97494499999999</v>
          </cell>
          <cell r="R256">
            <v>88830.25499999999</v>
          </cell>
          <cell r="S256">
            <v>773.31922499999985</v>
          </cell>
          <cell r="T256">
            <v>229.96664999999996</v>
          </cell>
          <cell r="U256">
            <v>31.564049999999995</v>
          </cell>
          <cell r="V256">
            <v>27.054899999999996</v>
          </cell>
          <cell r="W256">
            <v>351.71369999999996</v>
          </cell>
          <cell r="X256">
            <v>8116.4699999999993</v>
          </cell>
          <cell r="Y256">
            <v>171.34769999999997</v>
          </cell>
          <cell r="Z256">
            <v>2164.3919999999998</v>
          </cell>
          <cell r="AA256">
            <v>4058.2349999999997</v>
          </cell>
          <cell r="AB256">
            <v>54109.799999999996</v>
          </cell>
          <cell r="AC256">
            <v>67975.436249999999</v>
          </cell>
          <cell r="AD256">
            <v>586.18949999999995</v>
          </cell>
          <cell r="AE256">
            <v>160.07482499999998</v>
          </cell>
          <cell r="AF256">
            <v>252.51239999999996</v>
          </cell>
          <cell r="AG256">
            <v>63.128099999999989</v>
          </cell>
          <cell r="AH256">
            <v>2119.3004999999998</v>
          </cell>
          <cell r="AI256">
            <v>126.25619999999998</v>
          </cell>
          <cell r="AJ256">
            <v>315.64049999999997</v>
          </cell>
          <cell r="AK256">
            <v>63.128099999999989</v>
          </cell>
          <cell r="AL256">
            <v>1533.1109999999999</v>
          </cell>
          <cell r="AM256">
            <v>67.637249999999995</v>
          </cell>
          <cell r="AN256">
            <v>1442.9279999999999</v>
          </cell>
          <cell r="AO256">
            <v>924.37574999999993</v>
          </cell>
          <cell r="AP256">
            <v>96.946724999999986</v>
          </cell>
          <cell r="AQ256">
            <v>338.18624999999997</v>
          </cell>
        </row>
        <row r="257">
          <cell r="A257" t="str">
            <v>M0032072215220</v>
          </cell>
          <cell r="B257" t="str">
            <v>F/G,Gateway,OTW,US15</v>
          </cell>
          <cell r="C257" t="str">
            <v>USD</v>
          </cell>
          <cell r="D257">
            <v>39.549999999999997</v>
          </cell>
          <cell r="E257">
            <v>45.482499999999995</v>
          </cell>
          <cell r="G257">
            <v>45.482499999999995</v>
          </cell>
          <cell r="I257">
            <v>45.482499999999995</v>
          </cell>
          <cell r="J257">
            <v>172.83349999999996</v>
          </cell>
          <cell r="K257">
            <v>50.030749999999998</v>
          </cell>
          <cell r="L257">
            <v>59.127249999999997</v>
          </cell>
          <cell r="M257">
            <v>79.594374999999985</v>
          </cell>
          <cell r="N257">
            <v>48.666274999999999</v>
          </cell>
          <cell r="O257">
            <v>47.301799999999993</v>
          </cell>
          <cell r="P257">
            <v>22741.249999999996</v>
          </cell>
          <cell r="Q257">
            <v>310.64547499999998</v>
          </cell>
          <cell r="R257">
            <v>89600.524999999994</v>
          </cell>
          <cell r="S257">
            <v>780.02487499999984</v>
          </cell>
          <cell r="T257">
            <v>231.96074999999996</v>
          </cell>
          <cell r="U257">
            <v>31.837749999999993</v>
          </cell>
          <cell r="V257">
            <v>27.289499999999997</v>
          </cell>
          <cell r="W257">
            <v>354.76349999999996</v>
          </cell>
          <cell r="X257">
            <v>8186.8499999999995</v>
          </cell>
          <cell r="Y257">
            <v>172.83349999999996</v>
          </cell>
          <cell r="Z257">
            <v>2183.16</v>
          </cell>
          <cell r="AA257">
            <v>4093.4249999999997</v>
          </cell>
          <cell r="AB257">
            <v>54578.999999999993</v>
          </cell>
          <cell r="AC257">
            <v>68564.868749999994</v>
          </cell>
          <cell r="AD257">
            <v>591.27249999999992</v>
          </cell>
          <cell r="AE257">
            <v>161.46287499999997</v>
          </cell>
          <cell r="AF257">
            <v>254.70199999999994</v>
          </cell>
          <cell r="AG257">
            <v>63.675499999999985</v>
          </cell>
          <cell r="AH257">
            <v>2137.6774999999998</v>
          </cell>
          <cell r="AI257">
            <v>127.35099999999997</v>
          </cell>
          <cell r="AJ257">
            <v>318.37749999999994</v>
          </cell>
          <cell r="AK257">
            <v>63.675499999999985</v>
          </cell>
          <cell r="AL257">
            <v>1546.4049999999997</v>
          </cell>
          <cell r="AM257">
            <v>68.223749999999995</v>
          </cell>
          <cell r="AN257">
            <v>1455.4399999999998</v>
          </cell>
          <cell r="AO257">
            <v>932.3912499999999</v>
          </cell>
          <cell r="AP257">
            <v>97.787374999999983</v>
          </cell>
          <cell r="AQ257">
            <v>341.11874999999998</v>
          </cell>
        </row>
        <row r="258">
          <cell r="A258" t="str">
            <v>M0032072215250</v>
          </cell>
          <cell r="B258" t="str">
            <v>F/G,Gateway,OTW,US15</v>
          </cell>
          <cell r="C258" t="str">
            <v>USD</v>
          </cell>
          <cell r="D258">
            <v>39.549999999999997</v>
          </cell>
          <cell r="E258">
            <v>45.482499999999995</v>
          </cell>
          <cell r="G258">
            <v>45.482499999999995</v>
          </cell>
          <cell r="I258">
            <v>45.482499999999995</v>
          </cell>
          <cell r="J258">
            <v>172.83349999999996</v>
          </cell>
          <cell r="K258">
            <v>50.030749999999998</v>
          </cell>
          <cell r="L258">
            <v>59.127249999999997</v>
          </cell>
          <cell r="M258">
            <v>79.594374999999985</v>
          </cell>
          <cell r="N258">
            <v>48.666274999999999</v>
          </cell>
          <cell r="O258">
            <v>47.301799999999993</v>
          </cell>
          <cell r="P258">
            <v>22741.249999999996</v>
          </cell>
          <cell r="Q258">
            <v>310.64547499999998</v>
          </cell>
          <cell r="R258">
            <v>89600.524999999994</v>
          </cell>
          <cell r="S258">
            <v>780.02487499999984</v>
          </cell>
          <cell r="T258">
            <v>231.96074999999996</v>
          </cell>
          <cell r="U258">
            <v>31.837749999999993</v>
          </cell>
          <cell r="V258">
            <v>27.289499999999997</v>
          </cell>
          <cell r="W258">
            <v>354.76349999999996</v>
          </cell>
          <cell r="X258">
            <v>8186.8499999999995</v>
          </cell>
          <cell r="Y258">
            <v>172.83349999999996</v>
          </cell>
          <cell r="Z258">
            <v>2183.16</v>
          </cell>
          <cell r="AA258">
            <v>4093.4249999999997</v>
          </cell>
          <cell r="AB258">
            <v>54578.999999999993</v>
          </cell>
          <cell r="AC258">
            <v>68564.868749999994</v>
          </cell>
          <cell r="AD258">
            <v>591.27249999999992</v>
          </cell>
          <cell r="AE258">
            <v>161.46287499999997</v>
          </cell>
          <cell r="AF258">
            <v>254.70199999999994</v>
          </cell>
          <cell r="AG258">
            <v>63.675499999999985</v>
          </cell>
          <cell r="AH258">
            <v>2137.6774999999998</v>
          </cell>
          <cell r="AI258">
            <v>127.35099999999997</v>
          </cell>
          <cell r="AJ258">
            <v>318.37749999999994</v>
          </cell>
          <cell r="AK258">
            <v>63.675499999999985</v>
          </cell>
          <cell r="AL258">
            <v>1546.4049999999997</v>
          </cell>
          <cell r="AM258">
            <v>68.223749999999995</v>
          </cell>
          <cell r="AN258">
            <v>1455.4399999999998</v>
          </cell>
          <cell r="AO258">
            <v>932.3912499999999</v>
          </cell>
          <cell r="AP258">
            <v>97.787374999999983</v>
          </cell>
          <cell r="AQ258">
            <v>341.11874999999998</v>
          </cell>
        </row>
        <row r="259">
          <cell r="A259" t="str">
            <v>M0032072215270</v>
          </cell>
          <cell r="B259" t="str">
            <v>F/G,Gateway,OTW,US15</v>
          </cell>
          <cell r="C259" t="str">
            <v>USD</v>
          </cell>
          <cell r="D259">
            <v>39.549999999999997</v>
          </cell>
          <cell r="E259">
            <v>45.482499999999995</v>
          </cell>
          <cell r="G259">
            <v>45.482499999999995</v>
          </cell>
          <cell r="I259">
            <v>45.482499999999995</v>
          </cell>
          <cell r="J259">
            <v>172.83349999999996</v>
          </cell>
          <cell r="K259">
            <v>50.030749999999998</v>
          </cell>
          <cell r="L259">
            <v>59.127249999999997</v>
          </cell>
          <cell r="M259">
            <v>79.594374999999985</v>
          </cell>
          <cell r="N259">
            <v>48.666274999999999</v>
          </cell>
          <cell r="O259">
            <v>47.301799999999993</v>
          </cell>
          <cell r="P259">
            <v>22741.249999999996</v>
          </cell>
          <cell r="Q259">
            <v>310.64547499999998</v>
          </cell>
          <cell r="R259">
            <v>89600.524999999994</v>
          </cell>
          <cell r="S259">
            <v>780.02487499999984</v>
          </cell>
          <cell r="T259">
            <v>231.96074999999996</v>
          </cell>
          <cell r="U259">
            <v>31.837749999999993</v>
          </cell>
          <cell r="V259">
            <v>27.289499999999997</v>
          </cell>
          <cell r="W259">
            <v>354.76349999999996</v>
          </cell>
          <cell r="X259">
            <v>8186.8499999999995</v>
          </cell>
          <cell r="Y259">
            <v>172.83349999999996</v>
          </cell>
          <cell r="Z259">
            <v>2183.16</v>
          </cell>
          <cell r="AA259">
            <v>4093.4249999999997</v>
          </cell>
          <cell r="AB259">
            <v>54578.999999999993</v>
          </cell>
          <cell r="AC259">
            <v>68564.868749999994</v>
          </cell>
          <cell r="AD259">
            <v>591.27249999999992</v>
          </cell>
          <cell r="AE259">
            <v>161.46287499999997</v>
          </cell>
          <cell r="AF259">
            <v>254.70199999999994</v>
          </cell>
          <cell r="AG259">
            <v>63.675499999999985</v>
          </cell>
          <cell r="AH259">
            <v>2137.6774999999998</v>
          </cell>
          <cell r="AI259">
            <v>127.35099999999997</v>
          </cell>
          <cell r="AJ259">
            <v>318.37749999999994</v>
          </cell>
          <cell r="AK259">
            <v>63.675499999999985</v>
          </cell>
          <cell r="AL259">
            <v>1546.4049999999997</v>
          </cell>
          <cell r="AM259">
            <v>68.223749999999995</v>
          </cell>
          <cell r="AN259">
            <v>1455.4399999999998</v>
          </cell>
          <cell r="AO259">
            <v>932.3912499999999</v>
          </cell>
          <cell r="AP259">
            <v>97.787374999999983</v>
          </cell>
          <cell r="AQ259">
            <v>341.11874999999998</v>
          </cell>
        </row>
        <row r="260">
          <cell r="A260" t="str">
            <v>M0032072215300</v>
          </cell>
          <cell r="B260" t="str">
            <v>F/G,Gateway,OTW,US15</v>
          </cell>
          <cell r="C260" t="str">
            <v>USD</v>
          </cell>
          <cell r="D260">
            <v>39.56</v>
          </cell>
          <cell r="E260">
            <v>45.494</v>
          </cell>
          <cell r="G260">
            <v>45.494</v>
          </cell>
          <cell r="I260">
            <v>45.494</v>
          </cell>
          <cell r="J260">
            <v>172.87719999999999</v>
          </cell>
          <cell r="K260">
            <v>50.043400000000005</v>
          </cell>
          <cell r="L260">
            <v>59.142200000000003</v>
          </cell>
          <cell r="M260">
            <v>79.614499999999992</v>
          </cell>
          <cell r="N260">
            <v>48.678580000000004</v>
          </cell>
          <cell r="O260">
            <v>47.313760000000002</v>
          </cell>
          <cell r="P260">
            <v>22747</v>
          </cell>
          <cell r="Q260">
            <v>310.72402</v>
          </cell>
          <cell r="R260">
            <v>89623.18</v>
          </cell>
          <cell r="S260">
            <v>780.22209999999995</v>
          </cell>
          <cell r="T260">
            <v>232.01939999999999</v>
          </cell>
          <cell r="U260">
            <v>31.845799999999997</v>
          </cell>
          <cell r="V260">
            <v>27.296399999999998</v>
          </cell>
          <cell r="W260">
            <v>354.85320000000002</v>
          </cell>
          <cell r="X260">
            <v>8188.92</v>
          </cell>
          <cell r="Y260">
            <v>172.87719999999999</v>
          </cell>
          <cell r="Z260">
            <v>2183.712</v>
          </cell>
          <cell r="AA260">
            <v>4094.46</v>
          </cell>
          <cell r="AB260">
            <v>54592.800000000003</v>
          </cell>
          <cell r="AC260">
            <v>68582.205000000002</v>
          </cell>
          <cell r="AD260">
            <v>591.42200000000003</v>
          </cell>
          <cell r="AE260">
            <v>161.50369999999998</v>
          </cell>
          <cell r="AF260">
            <v>254.76639999999998</v>
          </cell>
          <cell r="AG260">
            <v>63.691599999999994</v>
          </cell>
          <cell r="AH260">
            <v>2138.2179999999998</v>
          </cell>
          <cell r="AI260">
            <v>127.38319999999999</v>
          </cell>
          <cell r="AJ260">
            <v>318.45799999999997</v>
          </cell>
          <cell r="AK260">
            <v>63.691599999999994</v>
          </cell>
          <cell r="AL260">
            <v>1546.796</v>
          </cell>
          <cell r="AM260">
            <v>68.241</v>
          </cell>
          <cell r="AN260">
            <v>1455.808</v>
          </cell>
          <cell r="AO260">
            <v>932.62699999999995</v>
          </cell>
          <cell r="AP260">
            <v>97.812100000000001</v>
          </cell>
          <cell r="AQ260">
            <v>341.20499999999998</v>
          </cell>
        </row>
        <row r="261">
          <cell r="A261" t="str">
            <v>M0032072215320</v>
          </cell>
          <cell r="B261" t="str">
            <v>F/G,Gateway,OTW,US15</v>
          </cell>
          <cell r="C261" t="str">
            <v>USD</v>
          </cell>
          <cell r="D261">
            <v>40.19</v>
          </cell>
          <cell r="E261">
            <v>46.218499999999992</v>
          </cell>
          <cell r="G261">
            <v>46.218499999999992</v>
          </cell>
          <cell r="I261">
            <v>46.218499999999992</v>
          </cell>
          <cell r="J261">
            <v>175.63029999999995</v>
          </cell>
          <cell r="K261">
            <v>50.840349999999994</v>
          </cell>
          <cell r="L261">
            <v>60.084049999999991</v>
          </cell>
          <cell r="M261">
            <v>80.882374999999982</v>
          </cell>
          <cell r="N261">
            <v>49.453794999999992</v>
          </cell>
          <cell r="O261">
            <v>48.067239999999991</v>
          </cell>
          <cell r="P261">
            <v>23109.249999999996</v>
          </cell>
          <cell r="Q261">
            <v>315.67235499999992</v>
          </cell>
          <cell r="R261">
            <v>91050.444999999978</v>
          </cell>
          <cell r="S261">
            <v>792.64727499999981</v>
          </cell>
          <cell r="T261">
            <v>235.71434999999994</v>
          </cell>
          <cell r="U261">
            <v>32.352949999999993</v>
          </cell>
          <cell r="V261">
            <v>27.731099999999994</v>
          </cell>
          <cell r="W261">
            <v>360.50429999999994</v>
          </cell>
          <cell r="X261">
            <v>8319.3299999999981</v>
          </cell>
          <cell r="Y261">
            <v>175.63029999999995</v>
          </cell>
          <cell r="Z261">
            <v>2218.4879999999994</v>
          </cell>
          <cell r="AA261">
            <v>4159.6649999999991</v>
          </cell>
          <cell r="AB261">
            <v>55462.19999999999</v>
          </cell>
          <cell r="AC261">
            <v>69674.388749999984</v>
          </cell>
          <cell r="AD261">
            <v>600.84049999999991</v>
          </cell>
          <cell r="AE261">
            <v>164.07567499999996</v>
          </cell>
          <cell r="AF261">
            <v>258.82359999999994</v>
          </cell>
          <cell r="AG261">
            <v>64.705899999999986</v>
          </cell>
          <cell r="AH261">
            <v>2172.2694999999994</v>
          </cell>
          <cell r="AI261">
            <v>129.41179999999997</v>
          </cell>
          <cell r="AJ261">
            <v>323.52949999999993</v>
          </cell>
          <cell r="AK261">
            <v>64.705899999999986</v>
          </cell>
          <cell r="AL261">
            <v>1571.4289999999996</v>
          </cell>
          <cell r="AM261">
            <v>69.32774999999998</v>
          </cell>
          <cell r="AN261">
            <v>1478.9919999999997</v>
          </cell>
          <cell r="AO261">
            <v>947.47924999999987</v>
          </cell>
          <cell r="AP261">
            <v>99.369774999999976</v>
          </cell>
          <cell r="AQ261">
            <v>346.63874999999996</v>
          </cell>
        </row>
        <row r="262">
          <cell r="A262" t="str">
            <v>M0032072215350</v>
          </cell>
          <cell r="B262" t="str">
            <v>F/G,Gateway,OTW,US15</v>
          </cell>
          <cell r="C262" t="str">
            <v>USD</v>
          </cell>
          <cell r="D262">
            <v>41.38</v>
          </cell>
          <cell r="E262">
            <v>47.586999999999996</v>
          </cell>
          <cell r="G262">
            <v>47.586999999999996</v>
          </cell>
          <cell r="I262">
            <v>47.586999999999996</v>
          </cell>
          <cell r="J262">
            <v>180.83059999999998</v>
          </cell>
          <cell r="K262">
            <v>52.345700000000001</v>
          </cell>
          <cell r="L262">
            <v>61.863099999999996</v>
          </cell>
          <cell r="M262">
            <v>83.277249999999995</v>
          </cell>
          <cell r="N262">
            <v>50.918089999999999</v>
          </cell>
          <cell r="O262">
            <v>49.490479999999998</v>
          </cell>
          <cell r="P262">
            <v>23793.499999999996</v>
          </cell>
          <cell r="Q262">
            <v>325.01920999999999</v>
          </cell>
          <cell r="R262">
            <v>93746.39</v>
          </cell>
          <cell r="S262">
            <v>816.11704999999984</v>
          </cell>
          <cell r="T262">
            <v>242.69369999999995</v>
          </cell>
          <cell r="U262">
            <v>33.310899999999997</v>
          </cell>
          <cell r="V262">
            <v>28.552199999999996</v>
          </cell>
          <cell r="W262">
            <v>371.17859999999996</v>
          </cell>
          <cell r="X262">
            <v>8565.66</v>
          </cell>
          <cell r="Y262">
            <v>180.83059999999998</v>
          </cell>
          <cell r="Z262">
            <v>2284.1759999999999</v>
          </cell>
          <cell r="AA262">
            <v>4282.83</v>
          </cell>
          <cell r="AB262">
            <v>57104.399999999994</v>
          </cell>
          <cell r="AC262">
            <v>71737.402499999997</v>
          </cell>
          <cell r="AD262">
            <v>618.63099999999997</v>
          </cell>
          <cell r="AE262">
            <v>168.93384999999998</v>
          </cell>
          <cell r="AF262">
            <v>266.48719999999997</v>
          </cell>
          <cell r="AG262">
            <v>66.621799999999993</v>
          </cell>
          <cell r="AH262">
            <v>2236.5889999999999</v>
          </cell>
          <cell r="AI262">
            <v>133.24359999999999</v>
          </cell>
          <cell r="AJ262">
            <v>333.10899999999998</v>
          </cell>
          <cell r="AK262">
            <v>66.621799999999993</v>
          </cell>
          <cell r="AL262">
            <v>1617.9579999999999</v>
          </cell>
          <cell r="AM262">
            <v>71.380499999999998</v>
          </cell>
          <cell r="AN262">
            <v>1522.7839999999999</v>
          </cell>
          <cell r="AO262">
            <v>975.53349999999989</v>
          </cell>
          <cell r="AP262">
            <v>102.31204999999999</v>
          </cell>
          <cell r="AQ262">
            <v>356.90249999999997</v>
          </cell>
        </row>
        <row r="263">
          <cell r="A263" t="str">
            <v>M0032072215370</v>
          </cell>
          <cell r="B263" t="str">
            <v>F/G,Gateway,OTW,US15</v>
          </cell>
          <cell r="C263" t="str">
            <v>USD</v>
          </cell>
          <cell r="D263">
            <v>41.38</v>
          </cell>
          <cell r="E263">
            <v>47.586999999999996</v>
          </cell>
          <cell r="G263">
            <v>47.586999999999996</v>
          </cell>
          <cell r="I263">
            <v>47.586999999999996</v>
          </cell>
          <cell r="J263">
            <v>180.83059999999998</v>
          </cell>
          <cell r="K263">
            <v>52.345700000000001</v>
          </cell>
          <cell r="L263">
            <v>61.863099999999996</v>
          </cell>
          <cell r="M263">
            <v>83.277249999999995</v>
          </cell>
          <cell r="N263">
            <v>50.918089999999999</v>
          </cell>
          <cell r="O263">
            <v>49.490479999999998</v>
          </cell>
          <cell r="P263">
            <v>23793.499999999996</v>
          </cell>
          <cell r="Q263">
            <v>325.01920999999999</v>
          </cell>
          <cell r="R263">
            <v>93746.39</v>
          </cell>
          <cell r="S263">
            <v>816.11704999999984</v>
          </cell>
          <cell r="T263">
            <v>242.69369999999995</v>
          </cell>
          <cell r="U263">
            <v>33.310899999999997</v>
          </cell>
          <cell r="V263">
            <v>28.552199999999996</v>
          </cell>
          <cell r="W263">
            <v>371.17859999999996</v>
          </cell>
          <cell r="X263">
            <v>8565.66</v>
          </cell>
          <cell r="Y263">
            <v>180.83059999999998</v>
          </cell>
          <cell r="Z263">
            <v>2284.1759999999999</v>
          </cell>
          <cell r="AA263">
            <v>4282.83</v>
          </cell>
          <cell r="AB263">
            <v>57104.399999999994</v>
          </cell>
          <cell r="AC263">
            <v>71737.402499999997</v>
          </cell>
          <cell r="AD263">
            <v>618.63099999999997</v>
          </cell>
          <cell r="AE263">
            <v>168.93384999999998</v>
          </cell>
          <cell r="AF263">
            <v>266.48719999999997</v>
          </cell>
          <cell r="AG263">
            <v>66.621799999999993</v>
          </cell>
          <cell r="AH263">
            <v>2236.5889999999999</v>
          </cell>
          <cell r="AI263">
            <v>133.24359999999999</v>
          </cell>
          <cell r="AJ263">
            <v>333.10899999999998</v>
          </cell>
          <cell r="AK263">
            <v>66.621799999999993</v>
          </cell>
          <cell r="AL263">
            <v>1617.9579999999999</v>
          </cell>
          <cell r="AM263">
            <v>71.380499999999998</v>
          </cell>
          <cell r="AN263">
            <v>1522.7839999999999</v>
          </cell>
          <cell r="AO263">
            <v>975.53349999999989</v>
          </cell>
          <cell r="AP263">
            <v>102.31204999999999</v>
          </cell>
          <cell r="AQ263">
            <v>356.90249999999997</v>
          </cell>
        </row>
        <row r="264">
          <cell r="A264" t="str">
            <v>M0032072215400</v>
          </cell>
          <cell r="B264" t="str">
            <v>F/G,Gateway,OTW,US15</v>
          </cell>
          <cell r="C264" t="str">
            <v>USD</v>
          </cell>
          <cell r="D264">
            <v>41.38</v>
          </cell>
          <cell r="E264">
            <v>47.586999999999996</v>
          </cell>
          <cell r="G264">
            <v>47.586999999999996</v>
          </cell>
          <cell r="I264">
            <v>47.586999999999996</v>
          </cell>
          <cell r="J264">
            <v>180.83059999999998</v>
          </cell>
          <cell r="K264">
            <v>52.345700000000001</v>
          </cell>
          <cell r="L264">
            <v>61.863099999999996</v>
          </cell>
          <cell r="M264">
            <v>83.277249999999995</v>
          </cell>
          <cell r="N264">
            <v>50.918089999999999</v>
          </cell>
          <cell r="O264">
            <v>49.490479999999998</v>
          </cell>
          <cell r="P264">
            <v>23793.499999999996</v>
          </cell>
          <cell r="Q264">
            <v>325.01920999999999</v>
          </cell>
          <cell r="R264">
            <v>93746.39</v>
          </cell>
          <cell r="S264">
            <v>816.11704999999984</v>
          </cell>
          <cell r="T264">
            <v>242.69369999999995</v>
          </cell>
          <cell r="U264">
            <v>33.310899999999997</v>
          </cell>
          <cell r="V264">
            <v>28.552199999999996</v>
          </cell>
          <cell r="W264">
            <v>371.17859999999996</v>
          </cell>
          <cell r="X264">
            <v>8565.66</v>
          </cell>
          <cell r="Y264">
            <v>180.83059999999998</v>
          </cell>
          <cell r="Z264">
            <v>2284.1759999999999</v>
          </cell>
          <cell r="AA264">
            <v>4282.83</v>
          </cell>
          <cell r="AB264">
            <v>57104.399999999994</v>
          </cell>
          <cell r="AC264">
            <v>71737.402499999997</v>
          </cell>
          <cell r="AD264">
            <v>618.63099999999997</v>
          </cell>
          <cell r="AE264">
            <v>168.93384999999998</v>
          </cell>
          <cell r="AF264">
            <v>266.48719999999997</v>
          </cell>
          <cell r="AG264">
            <v>66.621799999999993</v>
          </cell>
          <cell r="AH264">
            <v>2236.5889999999999</v>
          </cell>
          <cell r="AI264">
            <v>133.24359999999999</v>
          </cell>
          <cell r="AJ264">
            <v>333.10899999999998</v>
          </cell>
          <cell r="AK264">
            <v>66.621799999999993</v>
          </cell>
          <cell r="AL264">
            <v>1617.9579999999999</v>
          </cell>
          <cell r="AM264">
            <v>71.380499999999998</v>
          </cell>
          <cell r="AN264">
            <v>1522.7839999999999</v>
          </cell>
          <cell r="AO264">
            <v>975.53349999999989</v>
          </cell>
          <cell r="AP264">
            <v>102.31204999999999</v>
          </cell>
          <cell r="AQ264">
            <v>356.90249999999997</v>
          </cell>
        </row>
        <row r="265">
          <cell r="A265" t="str">
            <v>M0032072220150</v>
          </cell>
          <cell r="B265" t="str">
            <v>F/G,Gateway,OTW,US20</v>
          </cell>
          <cell r="C265" t="str">
            <v>USD</v>
          </cell>
          <cell r="D265">
            <v>39.06</v>
          </cell>
          <cell r="E265">
            <v>44.918999999999997</v>
          </cell>
          <cell r="G265">
            <v>44.918999999999997</v>
          </cell>
          <cell r="I265">
            <v>44.918999999999997</v>
          </cell>
          <cell r="J265">
            <v>170.69219999999999</v>
          </cell>
          <cell r="K265">
            <v>49.410899999999998</v>
          </cell>
          <cell r="L265">
            <v>58.3947</v>
          </cell>
          <cell r="M265">
            <v>78.608249999999998</v>
          </cell>
          <cell r="N265">
            <v>48.063330000000001</v>
          </cell>
          <cell r="O265">
            <v>46.715759999999996</v>
          </cell>
          <cell r="P265">
            <v>22459.5</v>
          </cell>
          <cell r="Q265">
            <v>306.79676999999998</v>
          </cell>
          <cell r="R265">
            <v>88490.43</v>
          </cell>
          <cell r="S265">
            <v>770.36084999999991</v>
          </cell>
          <cell r="T265">
            <v>229.08689999999996</v>
          </cell>
          <cell r="U265">
            <v>31.443299999999997</v>
          </cell>
          <cell r="V265">
            <v>26.951399999999996</v>
          </cell>
          <cell r="W265">
            <v>350.36819999999994</v>
          </cell>
          <cell r="X265">
            <v>8085.4199999999992</v>
          </cell>
          <cell r="Y265">
            <v>170.69219999999999</v>
          </cell>
          <cell r="Z265">
            <v>2156.1120000000001</v>
          </cell>
          <cell r="AA265">
            <v>4042.7099999999996</v>
          </cell>
          <cell r="AB265">
            <v>53902.799999999996</v>
          </cell>
          <cell r="AC265">
            <v>67715.392500000002</v>
          </cell>
          <cell r="AD265">
            <v>583.947</v>
          </cell>
          <cell r="AE265">
            <v>159.46244999999999</v>
          </cell>
          <cell r="AF265">
            <v>251.54639999999998</v>
          </cell>
          <cell r="AG265">
            <v>62.886599999999994</v>
          </cell>
          <cell r="AH265">
            <v>2111.1929999999998</v>
          </cell>
          <cell r="AI265">
            <v>125.77319999999999</v>
          </cell>
          <cell r="AJ265">
            <v>314.43299999999999</v>
          </cell>
          <cell r="AK265">
            <v>62.886599999999994</v>
          </cell>
          <cell r="AL265">
            <v>1527.2459999999999</v>
          </cell>
          <cell r="AM265">
            <v>67.378500000000003</v>
          </cell>
          <cell r="AN265">
            <v>1437.4079999999999</v>
          </cell>
          <cell r="AO265">
            <v>920.83949999999993</v>
          </cell>
          <cell r="AP265">
            <v>96.575849999999988</v>
          </cell>
          <cell r="AQ265">
            <v>336.89249999999998</v>
          </cell>
        </row>
        <row r="266">
          <cell r="A266" t="str">
            <v>M0032072220200</v>
          </cell>
          <cell r="B266" t="str">
            <v>F/G,Gateway,OTW,US20</v>
          </cell>
          <cell r="C266" t="str">
            <v>USD</v>
          </cell>
          <cell r="D266">
            <v>39.21</v>
          </cell>
          <cell r="E266">
            <v>45.091499999999996</v>
          </cell>
          <cell r="G266">
            <v>45.091499999999996</v>
          </cell>
          <cell r="I266">
            <v>45.091499999999996</v>
          </cell>
          <cell r="J266">
            <v>171.34769999999997</v>
          </cell>
          <cell r="K266">
            <v>49.600650000000002</v>
          </cell>
          <cell r="L266">
            <v>58.618949999999998</v>
          </cell>
          <cell r="M266">
            <v>78.910124999999994</v>
          </cell>
          <cell r="N266">
            <v>48.247904999999996</v>
          </cell>
          <cell r="O266">
            <v>46.895159999999997</v>
          </cell>
          <cell r="P266">
            <v>22545.75</v>
          </cell>
          <cell r="Q266">
            <v>307.97494499999999</v>
          </cell>
          <cell r="R266">
            <v>88830.25499999999</v>
          </cell>
          <cell r="S266">
            <v>773.31922499999985</v>
          </cell>
          <cell r="T266">
            <v>229.96664999999996</v>
          </cell>
          <cell r="U266">
            <v>31.564049999999995</v>
          </cell>
          <cell r="V266">
            <v>27.054899999999996</v>
          </cell>
          <cell r="W266">
            <v>351.71369999999996</v>
          </cell>
          <cell r="X266">
            <v>8116.4699999999993</v>
          </cell>
          <cell r="Y266">
            <v>171.34769999999997</v>
          </cell>
          <cell r="Z266">
            <v>2164.3919999999998</v>
          </cell>
          <cell r="AA266">
            <v>4058.2349999999997</v>
          </cell>
          <cell r="AB266">
            <v>54109.799999999996</v>
          </cell>
          <cell r="AC266">
            <v>67975.436249999999</v>
          </cell>
          <cell r="AD266">
            <v>586.18949999999995</v>
          </cell>
          <cell r="AE266">
            <v>160.07482499999998</v>
          </cell>
          <cell r="AF266">
            <v>252.51239999999996</v>
          </cell>
          <cell r="AG266">
            <v>63.128099999999989</v>
          </cell>
          <cell r="AH266">
            <v>2119.3004999999998</v>
          </cell>
          <cell r="AI266">
            <v>126.25619999999998</v>
          </cell>
          <cell r="AJ266">
            <v>315.64049999999997</v>
          </cell>
          <cell r="AK266">
            <v>63.128099999999989</v>
          </cell>
          <cell r="AL266">
            <v>1533.1109999999999</v>
          </cell>
          <cell r="AM266">
            <v>67.637249999999995</v>
          </cell>
          <cell r="AN266">
            <v>1442.9279999999999</v>
          </cell>
          <cell r="AO266">
            <v>924.37574999999993</v>
          </cell>
          <cell r="AP266">
            <v>96.946724999999986</v>
          </cell>
          <cell r="AQ266">
            <v>338.18624999999997</v>
          </cell>
        </row>
        <row r="267">
          <cell r="A267" t="str">
            <v>M0032072220220</v>
          </cell>
          <cell r="B267" t="str">
            <v>F/G,Gateway,OTW,US20</v>
          </cell>
          <cell r="C267" t="str">
            <v>USD</v>
          </cell>
          <cell r="D267">
            <v>39.549999999999997</v>
          </cell>
          <cell r="E267">
            <v>45.482499999999995</v>
          </cell>
          <cell r="G267">
            <v>45.482499999999995</v>
          </cell>
          <cell r="I267">
            <v>45.482499999999995</v>
          </cell>
          <cell r="J267">
            <v>172.83349999999996</v>
          </cell>
          <cell r="K267">
            <v>50.030749999999998</v>
          </cell>
          <cell r="L267">
            <v>59.127249999999997</v>
          </cell>
          <cell r="M267">
            <v>79.594374999999985</v>
          </cell>
          <cell r="N267">
            <v>48.666274999999999</v>
          </cell>
          <cell r="O267">
            <v>47.301799999999993</v>
          </cell>
          <cell r="P267">
            <v>22741.249999999996</v>
          </cell>
          <cell r="Q267">
            <v>310.64547499999998</v>
          </cell>
          <cell r="R267">
            <v>89600.524999999994</v>
          </cell>
          <cell r="S267">
            <v>780.02487499999984</v>
          </cell>
          <cell r="T267">
            <v>231.96074999999996</v>
          </cell>
          <cell r="U267">
            <v>31.837749999999993</v>
          </cell>
          <cell r="V267">
            <v>27.289499999999997</v>
          </cell>
          <cell r="W267">
            <v>354.76349999999996</v>
          </cell>
          <cell r="X267">
            <v>8186.8499999999995</v>
          </cell>
          <cell r="Y267">
            <v>172.83349999999996</v>
          </cell>
          <cell r="Z267">
            <v>2183.16</v>
          </cell>
          <cell r="AA267">
            <v>4093.4249999999997</v>
          </cell>
          <cell r="AB267">
            <v>54578.999999999993</v>
          </cell>
          <cell r="AC267">
            <v>68564.868749999994</v>
          </cell>
          <cell r="AD267">
            <v>591.27249999999992</v>
          </cell>
          <cell r="AE267">
            <v>161.46287499999997</v>
          </cell>
          <cell r="AF267">
            <v>254.70199999999994</v>
          </cell>
          <cell r="AG267">
            <v>63.675499999999985</v>
          </cell>
          <cell r="AH267">
            <v>2137.6774999999998</v>
          </cell>
          <cell r="AI267">
            <v>127.35099999999997</v>
          </cell>
          <cell r="AJ267">
            <v>318.37749999999994</v>
          </cell>
          <cell r="AK267">
            <v>63.675499999999985</v>
          </cell>
          <cell r="AL267">
            <v>1546.4049999999997</v>
          </cell>
          <cell r="AM267">
            <v>68.223749999999995</v>
          </cell>
          <cell r="AN267">
            <v>1455.4399999999998</v>
          </cell>
          <cell r="AO267">
            <v>932.3912499999999</v>
          </cell>
          <cell r="AP267">
            <v>97.787374999999983</v>
          </cell>
          <cell r="AQ267">
            <v>341.11874999999998</v>
          </cell>
        </row>
        <row r="268">
          <cell r="A268" t="str">
            <v>M0032072220250</v>
          </cell>
          <cell r="B268" t="str">
            <v>F/G,Gateway,OTW,US20</v>
          </cell>
          <cell r="C268" t="str">
            <v>USD</v>
          </cell>
          <cell r="D268">
            <v>39.94</v>
          </cell>
          <cell r="E268">
            <v>45.930999999999997</v>
          </cell>
          <cell r="G268">
            <v>45.930999999999997</v>
          </cell>
          <cell r="I268">
            <v>45.930999999999997</v>
          </cell>
          <cell r="J268">
            <v>174.53779999999998</v>
          </cell>
          <cell r="K268">
            <v>50.524100000000004</v>
          </cell>
          <cell r="L268">
            <v>59.710299999999997</v>
          </cell>
          <cell r="M268">
            <v>80.379249999999999</v>
          </cell>
          <cell r="N268">
            <v>49.146169999999998</v>
          </cell>
          <cell r="O268">
            <v>47.768239999999999</v>
          </cell>
          <cell r="P268">
            <v>22965.5</v>
          </cell>
          <cell r="Q268">
            <v>313.70873</v>
          </cell>
          <cell r="R268">
            <v>90484.069999999992</v>
          </cell>
          <cell r="S268">
            <v>787.71664999999985</v>
          </cell>
          <cell r="T268">
            <v>234.24809999999997</v>
          </cell>
          <cell r="U268">
            <v>32.151699999999998</v>
          </cell>
          <cell r="V268">
            <v>27.558599999999998</v>
          </cell>
          <cell r="W268">
            <v>358.26179999999999</v>
          </cell>
          <cell r="X268">
            <v>8267.58</v>
          </cell>
          <cell r="Y268">
            <v>174.53779999999998</v>
          </cell>
          <cell r="Z268">
            <v>2204.6880000000001</v>
          </cell>
          <cell r="AA268">
            <v>4133.79</v>
          </cell>
          <cell r="AB268">
            <v>55117.2</v>
          </cell>
          <cell r="AC268">
            <v>69240.982499999998</v>
          </cell>
          <cell r="AD268">
            <v>597.10299999999995</v>
          </cell>
          <cell r="AE268">
            <v>163.05504999999999</v>
          </cell>
          <cell r="AF268">
            <v>257.21359999999999</v>
          </cell>
          <cell r="AG268">
            <v>64.303399999999996</v>
          </cell>
          <cell r="AH268">
            <v>2158.7570000000001</v>
          </cell>
          <cell r="AI268">
            <v>128.60679999999999</v>
          </cell>
          <cell r="AJ268">
            <v>321.517</v>
          </cell>
          <cell r="AK268">
            <v>64.303399999999996</v>
          </cell>
          <cell r="AL268">
            <v>1561.654</v>
          </cell>
          <cell r="AM268">
            <v>68.896500000000003</v>
          </cell>
          <cell r="AN268">
            <v>1469.7919999999999</v>
          </cell>
          <cell r="AO268">
            <v>941.58549999999991</v>
          </cell>
          <cell r="AP268">
            <v>98.751649999999984</v>
          </cell>
          <cell r="AQ268">
            <v>344.48249999999996</v>
          </cell>
        </row>
        <row r="269">
          <cell r="A269" t="str">
            <v>M0032072220270</v>
          </cell>
          <cell r="B269" t="str">
            <v>F/G,Gateway,OTW,US20</v>
          </cell>
          <cell r="C269" t="str">
            <v>USD</v>
          </cell>
          <cell r="D269">
            <v>39.549999999999997</v>
          </cell>
          <cell r="E269">
            <v>45.482499999999995</v>
          </cell>
          <cell r="G269">
            <v>45.482499999999995</v>
          </cell>
          <cell r="I269">
            <v>45.482499999999995</v>
          </cell>
          <cell r="J269">
            <v>172.83349999999996</v>
          </cell>
          <cell r="K269">
            <v>50.030749999999998</v>
          </cell>
          <cell r="L269">
            <v>59.127249999999997</v>
          </cell>
          <cell r="M269">
            <v>79.594374999999985</v>
          </cell>
          <cell r="N269">
            <v>48.666274999999999</v>
          </cell>
          <cell r="O269">
            <v>47.301799999999993</v>
          </cell>
          <cell r="P269">
            <v>22741.249999999996</v>
          </cell>
          <cell r="Q269">
            <v>310.64547499999998</v>
          </cell>
          <cell r="R269">
            <v>89600.524999999994</v>
          </cell>
          <cell r="S269">
            <v>780.02487499999984</v>
          </cell>
          <cell r="T269">
            <v>231.96074999999996</v>
          </cell>
          <cell r="U269">
            <v>31.837749999999993</v>
          </cell>
          <cell r="V269">
            <v>27.289499999999997</v>
          </cell>
          <cell r="W269">
            <v>354.76349999999996</v>
          </cell>
          <cell r="X269">
            <v>8186.8499999999995</v>
          </cell>
          <cell r="Y269">
            <v>172.83349999999996</v>
          </cell>
          <cell r="Z269">
            <v>2183.16</v>
          </cell>
          <cell r="AA269">
            <v>4093.4249999999997</v>
          </cell>
          <cell r="AB269">
            <v>54578.999999999993</v>
          </cell>
          <cell r="AC269">
            <v>68564.868749999994</v>
          </cell>
          <cell r="AD269">
            <v>591.27249999999992</v>
          </cell>
          <cell r="AE269">
            <v>161.46287499999997</v>
          </cell>
          <cell r="AF269">
            <v>254.70199999999994</v>
          </cell>
          <cell r="AG269">
            <v>63.675499999999985</v>
          </cell>
          <cell r="AH269">
            <v>2137.6774999999998</v>
          </cell>
          <cell r="AI269">
            <v>127.35099999999997</v>
          </cell>
          <cell r="AJ269">
            <v>318.37749999999994</v>
          </cell>
          <cell r="AK269">
            <v>63.675499999999985</v>
          </cell>
          <cell r="AL269">
            <v>1546.4049999999997</v>
          </cell>
          <cell r="AM269">
            <v>68.223749999999995</v>
          </cell>
          <cell r="AN269">
            <v>1455.4399999999998</v>
          </cell>
          <cell r="AO269">
            <v>932.3912499999999</v>
          </cell>
          <cell r="AP269">
            <v>97.787374999999983</v>
          </cell>
          <cell r="AQ269">
            <v>341.11874999999998</v>
          </cell>
        </row>
        <row r="270">
          <cell r="A270" t="str">
            <v>M0032072220300</v>
          </cell>
          <cell r="B270" t="str">
            <v>F/G,Gateway,OTW,US20</v>
          </cell>
          <cell r="C270" t="str">
            <v>USD</v>
          </cell>
          <cell r="D270">
            <v>40.21</v>
          </cell>
          <cell r="E270">
            <v>46.241499999999995</v>
          </cell>
          <cell r="G270">
            <v>46.241499999999995</v>
          </cell>
          <cell r="I270">
            <v>46.241499999999995</v>
          </cell>
          <cell r="J270">
            <v>175.71769999999998</v>
          </cell>
          <cell r="K270">
            <v>50.865649999999995</v>
          </cell>
          <cell r="L270">
            <v>60.113949999999996</v>
          </cell>
          <cell r="M270">
            <v>80.922624999999996</v>
          </cell>
          <cell r="N270">
            <v>49.478404999999995</v>
          </cell>
          <cell r="O270">
            <v>48.091159999999995</v>
          </cell>
          <cell r="P270">
            <v>23120.749999999996</v>
          </cell>
          <cell r="Q270">
            <v>315.82944499999996</v>
          </cell>
          <cell r="R270">
            <v>91095.75499999999</v>
          </cell>
          <cell r="S270">
            <v>793.04172499999981</v>
          </cell>
          <cell r="T270">
            <v>235.83164999999997</v>
          </cell>
          <cell r="U270">
            <v>32.369049999999994</v>
          </cell>
          <cell r="V270">
            <v>27.744899999999998</v>
          </cell>
          <cell r="W270">
            <v>360.68369999999993</v>
          </cell>
          <cell r="X270">
            <v>8323.4699999999993</v>
          </cell>
          <cell r="Y270">
            <v>175.71769999999998</v>
          </cell>
          <cell r="Z270">
            <v>2219.5919999999996</v>
          </cell>
          <cell r="AA270">
            <v>4161.7349999999997</v>
          </cell>
          <cell r="AB270">
            <v>55489.799999999996</v>
          </cell>
          <cell r="AC270">
            <v>69709.061249999999</v>
          </cell>
          <cell r="AD270">
            <v>601.13949999999988</v>
          </cell>
          <cell r="AE270">
            <v>164.15732499999999</v>
          </cell>
          <cell r="AF270">
            <v>258.95239999999995</v>
          </cell>
          <cell r="AG270">
            <v>64.738099999999989</v>
          </cell>
          <cell r="AH270">
            <v>2173.3504999999996</v>
          </cell>
          <cell r="AI270">
            <v>129.47619999999998</v>
          </cell>
          <cell r="AJ270">
            <v>323.69049999999999</v>
          </cell>
          <cell r="AK270">
            <v>64.738099999999989</v>
          </cell>
          <cell r="AL270">
            <v>1572.2109999999998</v>
          </cell>
          <cell r="AM270">
            <v>69.362249999999989</v>
          </cell>
          <cell r="AN270">
            <v>1479.7279999999998</v>
          </cell>
          <cell r="AO270">
            <v>947.95074999999986</v>
          </cell>
          <cell r="AP270">
            <v>99.419224999999983</v>
          </cell>
          <cell r="AQ270">
            <v>346.81124999999997</v>
          </cell>
        </row>
        <row r="271">
          <cell r="A271" t="str">
            <v>M0032072220320</v>
          </cell>
          <cell r="B271" t="str">
            <v>F/G,Gateway,OTW,US20</v>
          </cell>
          <cell r="C271" t="str">
            <v>USD</v>
          </cell>
          <cell r="D271">
            <v>40.19</v>
          </cell>
          <cell r="E271">
            <v>46.218499999999992</v>
          </cell>
          <cell r="G271">
            <v>46.218499999999992</v>
          </cell>
          <cell r="I271">
            <v>46.218499999999992</v>
          </cell>
          <cell r="J271">
            <v>175.63029999999995</v>
          </cell>
          <cell r="K271">
            <v>50.840349999999994</v>
          </cell>
          <cell r="L271">
            <v>60.084049999999991</v>
          </cell>
          <cell r="M271">
            <v>80.882374999999982</v>
          </cell>
          <cell r="N271">
            <v>49.453794999999992</v>
          </cell>
          <cell r="O271">
            <v>48.067239999999991</v>
          </cell>
          <cell r="P271">
            <v>23109.249999999996</v>
          </cell>
          <cell r="Q271">
            <v>315.67235499999992</v>
          </cell>
          <cell r="R271">
            <v>91050.444999999978</v>
          </cell>
          <cell r="S271">
            <v>792.64727499999981</v>
          </cell>
          <cell r="T271">
            <v>235.71434999999994</v>
          </cell>
          <cell r="U271">
            <v>32.352949999999993</v>
          </cell>
          <cell r="V271">
            <v>27.731099999999994</v>
          </cell>
          <cell r="W271">
            <v>360.50429999999994</v>
          </cell>
          <cell r="X271">
            <v>8319.3299999999981</v>
          </cell>
          <cell r="Y271">
            <v>175.63029999999995</v>
          </cell>
          <cell r="Z271">
            <v>2218.4879999999994</v>
          </cell>
          <cell r="AA271">
            <v>4159.6649999999991</v>
          </cell>
          <cell r="AB271">
            <v>55462.19999999999</v>
          </cell>
          <cell r="AC271">
            <v>69674.388749999984</v>
          </cell>
          <cell r="AD271">
            <v>600.84049999999991</v>
          </cell>
          <cell r="AE271">
            <v>164.07567499999996</v>
          </cell>
          <cell r="AF271">
            <v>258.82359999999994</v>
          </cell>
          <cell r="AG271">
            <v>64.705899999999986</v>
          </cell>
          <cell r="AH271">
            <v>2172.2694999999994</v>
          </cell>
          <cell r="AI271">
            <v>129.41179999999997</v>
          </cell>
          <cell r="AJ271">
            <v>323.52949999999993</v>
          </cell>
          <cell r="AK271">
            <v>64.705899999999986</v>
          </cell>
          <cell r="AL271">
            <v>1571.4289999999996</v>
          </cell>
          <cell r="AM271">
            <v>69.32774999999998</v>
          </cell>
          <cell r="AN271">
            <v>1478.9919999999997</v>
          </cell>
          <cell r="AO271">
            <v>947.47924999999987</v>
          </cell>
          <cell r="AP271">
            <v>99.369774999999976</v>
          </cell>
          <cell r="AQ271">
            <v>346.63874999999996</v>
          </cell>
        </row>
        <row r="272">
          <cell r="A272" t="str">
            <v>M0032072220350</v>
          </cell>
          <cell r="B272" t="str">
            <v>F/G,Gateway,OTW,US20</v>
          </cell>
          <cell r="C272" t="str">
            <v>USD</v>
          </cell>
          <cell r="D272">
            <v>41.38</v>
          </cell>
          <cell r="E272">
            <v>47.586999999999996</v>
          </cell>
          <cell r="G272">
            <v>47.586999999999996</v>
          </cell>
          <cell r="I272">
            <v>47.586999999999996</v>
          </cell>
          <cell r="J272">
            <v>180.83059999999998</v>
          </cell>
          <cell r="K272">
            <v>52.345700000000001</v>
          </cell>
          <cell r="L272">
            <v>61.863099999999996</v>
          </cell>
          <cell r="M272">
            <v>83.277249999999995</v>
          </cell>
          <cell r="N272">
            <v>50.918089999999999</v>
          </cell>
          <cell r="O272">
            <v>49.490479999999998</v>
          </cell>
          <cell r="P272">
            <v>23793.499999999996</v>
          </cell>
          <cell r="Q272">
            <v>325.01920999999999</v>
          </cell>
          <cell r="R272">
            <v>93746.39</v>
          </cell>
          <cell r="S272">
            <v>816.11704999999984</v>
          </cell>
          <cell r="T272">
            <v>242.69369999999995</v>
          </cell>
          <cell r="U272">
            <v>33.310899999999997</v>
          </cell>
          <cell r="V272">
            <v>28.552199999999996</v>
          </cell>
          <cell r="W272">
            <v>371.17859999999996</v>
          </cell>
          <cell r="X272">
            <v>8565.66</v>
          </cell>
          <cell r="Y272">
            <v>180.83059999999998</v>
          </cell>
          <cell r="Z272">
            <v>2284.1759999999999</v>
          </cell>
          <cell r="AA272">
            <v>4282.83</v>
          </cell>
          <cell r="AB272">
            <v>57104.399999999994</v>
          </cell>
          <cell r="AC272">
            <v>71737.402499999997</v>
          </cell>
          <cell r="AD272">
            <v>618.63099999999997</v>
          </cell>
          <cell r="AE272">
            <v>168.93384999999998</v>
          </cell>
          <cell r="AF272">
            <v>266.48719999999997</v>
          </cell>
          <cell r="AG272">
            <v>66.621799999999993</v>
          </cell>
          <cell r="AH272">
            <v>2236.5889999999999</v>
          </cell>
          <cell r="AI272">
            <v>133.24359999999999</v>
          </cell>
          <cell r="AJ272">
            <v>333.10899999999998</v>
          </cell>
          <cell r="AK272">
            <v>66.621799999999993</v>
          </cell>
          <cell r="AL272">
            <v>1617.9579999999999</v>
          </cell>
          <cell r="AM272">
            <v>71.380499999999998</v>
          </cell>
          <cell r="AN272">
            <v>1522.7839999999999</v>
          </cell>
          <cell r="AO272">
            <v>975.53349999999989</v>
          </cell>
          <cell r="AP272">
            <v>102.31204999999999</v>
          </cell>
          <cell r="AQ272">
            <v>356.90249999999997</v>
          </cell>
        </row>
        <row r="273">
          <cell r="A273" t="str">
            <v>M0032072220370</v>
          </cell>
          <cell r="B273" t="str">
            <v>F/G,Gateway,OTW,US20</v>
          </cell>
          <cell r="C273" t="str">
            <v>USD</v>
          </cell>
          <cell r="D273">
            <v>41.38</v>
          </cell>
          <cell r="E273">
            <v>47.586999999999996</v>
          </cell>
          <cell r="G273">
            <v>47.586999999999996</v>
          </cell>
          <cell r="I273">
            <v>47.586999999999996</v>
          </cell>
          <cell r="J273">
            <v>180.83059999999998</v>
          </cell>
          <cell r="K273">
            <v>52.345700000000001</v>
          </cell>
          <cell r="L273">
            <v>61.863099999999996</v>
          </cell>
          <cell r="M273">
            <v>83.277249999999995</v>
          </cell>
          <cell r="N273">
            <v>50.918089999999999</v>
          </cell>
          <cell r="O273">
            <v>49.490479999999998</v>
          </cell>
          <cell r="P273">
            <v>23793.499999999996</v>
          </cell>
          <cell r="Q273">
            <v>325.01920999999999</v>
          </cell>
          <cell r="R273">
            <v>93746.39</v>
          </cell>
          <cell r="S273">
            <v>816.11704999999984</v>
          </cell>
          <cell r="T273">
            <v>242.69369999999995</v>
          </cell>
          <cell r="U273">
            <v>33.310899999999997</v>
          </cell>
          <cell r="V273">
            <v>28.552199999999996</v>
          </cell>
          <cell r="W273">
            <v>371.17859999999996</v>
          </cell>
          <cell r="X273">
            <v>8565.66</v>
          </cell>
          <cell r="Y273">
            <v>180.83059999999998</v>
          </cell>
          <cell r="Z273">
            <v>2284.1759999999999</v>
          </cell>
          <cell r="AA273">
            <v>4282.83</v>
          </cell>
          <cell r="AB273">
            <v>57104.399999999994</v>
          </cell>
          <cell r="AC273">
            <v>71737.402499999997</v>
          </cell>
          <cell r="AD273">
            <v>618.63099999999997</v>
          </cell>
          <cell r="AE273">
            <v>168.93384999999998</v>
          </cell>
          <cell r="AF273">
            <v>266.48719999999997</v>
          </cell>
          <cell r="AG273">
            <v>66.621799999999993</v>
          </cell>
          <cell r="AH273">
            <v>2236.5889999999999</v>
          </cell>
          <cell r="AI273">
            <v>133.24359999999999</v>
          </cell>
          <cell r="AJ273">
            <v>333.10899999999998</v>
          </cell>
          <cell r="AK273">
            <v>66.621799999999993</v>
          </cell>
          <cell r="AL273">
            <v>1617.9579999999999</v>
          </cell>
          <cell r="AM273">
            <v>71.380499999999998</v>
          </cell>
          <cell r="AN273">
            <v>1522.7839999999999</v>
          </cell>
          <cell r="AO273">
            <v>975.53349999999989</v>
          </cell>
          <cell r="AP273">
            <v>102.31204999999999</v>
          </cell>
          <cell r="AQ273">
            <v>356.90249999999997</v>
          </cell>
        </row>
        <row r="274">
          <cell r="A274" t="str">
            <v>M0032072220400</v>
          </cell>
          <cell r="B274" t="str">
            <v>F/G,Gateway,OTW,US20</v>
          </cell>
          <cell r="C274" t="str">
            <v>USD</v>
          </cell>
          <cell r="D274">
            <v>41.38</v>
          </cell>
          <cell r="E274">
            <v>47.586999999999996</v>
          </cell>
          <cell r="G274">
            <v>47.586999999999996</v>
          </cell>
          <cell r="I274">
            <v>47.586999999999996</v>
          </cell>
          <cell r="J274">
            <v>180.83059999999998</v>
          </cell>
          <cell r="K274">
            <v>52.345700000000001</v>
          </cell>
          <cell r="L274">
            <v>61.863099999999996</v>
          </cell>
          <cell r="M274">
            <v>83.277249999999995</v>
          </cell>
          <cell r="N274">
            <v>50.918089999999999</v>
          </cell>
          <cell r="O274">
            <v>49.490479999999998</v>
          </cell>
          <cell r="P274">
            <v>23793.499999999996</v>
          </cell>
          <cell r="Q274">
            <v>325.01920999999999</v>
          </cell>
          <cell r="R274">
            <v>93746.39</v>
          </cell>
          <cell r="S274">
            <v>816.11704999999984</v>
          </cell>
          <cell r="T274">
            <v>242.69369999999995</v>
          </cell>
          <cell r="U274">
            <v>33.310899999999997</v>
          </cell>
          <cell r="V274">
            <v>28.552199999999996</v>
          </cell>
          <cell r="W274">
            <v>371.17859999999996</v>
          </cell>
          <cell r="X274">
            <v>8565.66</v>
          </cell>
          <cell r="Y274">
            <v>180.83059999999998</v>
          </cell>
          <cell r="Z274">
            <v>2284.1759999999999</v>
          </cell>
          <cell r="AA274">
            <v>4282.83</v>
          </cell>
          <cell r="AB274">
            <v>57104.399999999994</v>
          </cell>
          <cell r="AC274">
            <v>71737.402499999997</v>
          </cell>
          <cell r="AD274">
            <v>618.63099999999997</v>
          </cell>
          <cell r="AE274">
            <v>168.93384999999998</v>
          </cell>
          <cell r="AF274">
            <v>266.48719999999997</v>
          </cell>
          <cell r="AG274">
            <v>66.621799999999993</v>
          </cell>
          <cell r="AH274">
            <v>2236.5889999999999</v>
          </cell>
          <cell r="AI274">
            <v>133.24359999999999</v>
          </cell>
          <cell r="AJ274">
            <v>333.10899999999998</v>
          </cell>
          <cell r="AK274">
            <v>66.621799999999993</v>
          </cell>
          <cell r="AL274">
            <v>1617.9579999999999</v>
          </cell>
          <cell r="AM274">
            <v>71.380499999999998</v>
          </cell>
          <cell r="AN274">
            <v>1522.7839999999999</v>
          </cell>
          <cell r="AO274">
            <v>975.53349999999989</v>
          </cell>
          <cell r="AP274">
            <v>102.31204999999999</v>
          </cell>
          <cell r="AQ274">
            <v>356.90249999999997</v>
          </cell>
        </row>
        <row r="275">
          <cell r="A275" t="str">
            <v>M00320722215C0</v>
          </cell>
          <cell r="B275" t="str">
            <v>15x2.25GatewayIDE</v>
          </cell>
          <cell r="C275" t="str">
            <v>USD</v>
          </cell>
          <cell r="D275">
            <v>39.03</v>
          </cell>
          <cell r="E275">
            <v>44.884499999999996</v>
          </cell>
          <cell r="G275">
            <v>44.884499999999996</v>
          </cell>
          <cell r="I275">
            <v>44.884499999999996</v>
          </cell>
          <cell r="J275">
            <v>170.56109999999998</v>
          </cell>
          <cell r="K275">
            <v>49.372949999999996</v>
          </cell>
          <cell r="L275">
            <v>58.349849999999996</v>
          </cell>
          <cell r="M275">
            <v>78.547874999999991</v>
          </cell>
          <cell r="N275">
            <v>48.026415</v>
          </cell>
          <cell r="O275">
            <v>46.679879999999997</v>
          </cell>
          <cell r="P275">
            <v>22442.249999999996</v>
          </cell>
          <cell r="Q275">
            <v>306.56113499999998</v>
          </cell>
          <cell r="R275">
            <v>88422.464999999997</v>
          </cell>
          <cell r="S275">
            <v>769.7691749999999</v>
          </cell>
          <cell r="T275">
            <v>228.91094999999996</v>
          </cell>
          <cell r="U275">
            <v>31.419149999999995</v>
          </cell>
          <cell r="V275">
            <v>26.930699999999998</v>
          </cell>
          <cell r="W275">
            <v>350.09909999999996</v>
          </cell>
          <cell r="X275">
            <v>8079.2099999999991</v>
          </cell>
          <cell r="Y275">
            <v>170.56109999999998</v>
          </cell>
          <cell r="Z275">
            <v>2154.4559999999997</v>
          </cell>
          <cell r="AA275">
            <v>4039.6049999999996</v>
          </cell>
          <cell r="AB275">
            <v>53861.399999999994</v>
          </cell>
          <cell r="AC275">
            <v>67663.383749999994</v>
          </cell>
          <cell r="AD275">
            <v>583.49849999999992</v>
          </cell>
          <cell r="AE275">
            <v>159.33997499999998</v>
          </cell>
          <cell r="AF275">
            <v>251.35319999999996</v>
          </cell>
          <cell r="AG275">
            <v>62.83829999999999</v>
          </cell>
          <cell r="AH275">
            <v>2109.5715</v>
          </cell>
          <cell r="AI275">
            <v>125.67659999999998</v>
          </cell>
          <cell r="AJ275">
            <v>314.19149999999996</v>
          </cell>
          <cell r="AK275">
            <v>62.83829999999999</v>
          </cell>
          <cell r="AL275">
            <v>1526.0729999999999</v>
          </cell>
          <cell r="AM275">
            <v>67.32674999999999</v>
          </cell>
          <cell r="AN275">
            <v>1436.3039999999999</v>
          </cell>
          <cell r="AO275">
            <v>920.13224999999989</v>
          </cell>
          <cell r="AP275">
            <v>96.501674999999992</v>
          </cell>
          <cell r="AQ275">
            <v>336.63374999999996</v>
          </cell>
        </row>
        <row r="276">
          <cell r="A276" t="str">
            <v>M00320722220C0</v>
          </cell>
          <cell r="B276" t="str">
            <v>20x2.25GatewayIDE</v>
          </cell>
          <cell r="C276" t="str">
            <v>USD</v>
          </cell>
          <cell r="D276">
            <v>39.03</v>
          </cell>
          <cell r="E276">
            <v>44.884499999999996</v>
          </cell>
          <cell r="G276">
            <v>44.884499999999996</v>
          </cell>
          <cell r="I276">
            <v>44.884499999999996</v>
          </cell>
          <cell r="J276">
            <v>170.56109999999998</v>
          </cell>
          <cell r="K276">
            <v>49.372949999999996</v>
          </cell>
          <cell r="L276">
            <v>58.349849999999996</v>
          </cell>
          <cell r="M276">
            <v>78.547874999999991</v>
          </cell>
          <cell r="N276">
            <v>48.026415</v>
          </cell>
          <cell r="O276">
            <v>46.679879999999997</v>
          </cell>
          <cell r="P276">
            <v>22442.249999999996</v>
          </cell>
          <cell r="Q276">
            <v>306.56113499999998</v>
          </cell>
          <cell r="R276">
            <v>88422.464999999997</v>
          </cell>
          <cell r="S276">
            <v>769.7691749999999</v>
          </cell>
          <cell r="T276">
            <v>228.91094999999996</v>
          </cell>
          <cell r="U276">
            <v>31.419149999999995</v>
          </cell>
          <cell r="V276">
            <v>26.930699999999998</v>
          </cell>
          <cell r="W276">
            <v>350.09909999999996</v>
          </cell>
          <cell r="X276">
            <v>8079.2099999999991</v>
          </cell>
          <cell r="Y276">
            <v>170.56109999999998</v>
          </cell>
          <cell r="Z276">
            <v>2154.4559999999997</v>
          </cell>
          <cell r="AA276">
            <v>4039.6049999999996</v>
          </cell>
          <cell r="AB276">
            <v>53861.399999999994</v>
          </cell>
          <cell r="AC276">
            <v>67663.383749999994</v>
          </cell>
          <cell r="AD276">
            <v>583.49849999999992</v>
          </cell>
          <cell r="AE276">
            <v>159.33997499999998</v>
          </cell>
          <cell r="AF276">
            <v>251.35319999999996</v>
          </cell>
          <cell r="AG276">
            <v>62.83829999999999</v>
          </cell>
          <cell r="AH276">
            <v>2109.5715</v>
          </cell>
          <cell r="AI276">
            <v>125.67659999999998</v>
          </cell>
          <cell r="AJ276">
            <v>314.19149999999996</v>
          </cell>
          <cell r="AK276">
            <v>62.83829999999999</v>
          </cell>
          <cell r="AL276">
            <v>1526.0729999999999</v>
          </cell>
          <cell r="AM276">
            <v>67.32674999999999</v>
          </cell>
          <cell r="AN276">
            <v>1436.3039999999999</v>
          </cell>
          <cell r="AO276">
            <v>920.13224999999989</v>
          </cell>
          <cell r="AP276">
            <v>96.501674999999992</v>
          </cell>
          <cell r="AQ276">
            <v>336.63374999999996</v>
          </cell>
        </row>
        <row r="277">
          <cell r="A277" t="str">
            <v>M00320722515C0</v>
          </cell>
          <cell r="B277" t="str">
            <v>15x2.5GatewayIDE</v>
          </cell>
          <cell r="C277" t="str">
            <v>USD</v>
          </cell>
          <cell r="D277">
            <v>39.020000000000003</v>
          </cell>
          <cell r="E277">
            <v>44.872999999999998</v>
          </cell>
          <cell r="G277">
            <v>44.872999999999998</v>
          </cell>
          <cell r="I277">
            <v>44.872999999999998</v>
          </cell>
          <cell r="J277">
            <v>170.51739999999998</v>
          </cell>
          <cell r="K277">
            <v>49.360300000000002</v>
          </cell>
          <cell r="L277">
            <v>58.334899999999998</v>
          </cell>
          <cell r="M277">
            <v>78.527749999999997</v>
          </cell>
          <cell r="N277">
            <v>48.014110000000002</v>
          </cell>
          <cell r="O277">
            <v>46.667920000000002</v>
          </cell>
          <cell r="P277">
            <v>22436.5</v>
          </cell>
          <cell r="Q277">
            <v>306.48258999999996</v>
          </cell>
          <cell r="R277">
            <v>88399.81</v>
          </cell>
          <cell r="S277">
            <v>769.5719499999999</v>
          </cell>
          <cell r="T277">
            <v>228.85229999999999</v>
          </cell>
          <cell r="U277">
            <v>31.411099999999998</v>
          </cell>
          <cell r="V277">
            <v>26.923799999999996</v>
          </cell>
          <cell r="W277">
            <v>350.00939999999997</v>
          </cell>
          <cell r="X277">
            <v>8077.1399999999994</v>
          </cell>
          <cell r="Y277">
            <v>170.51739999999998</v>
          </cell>
          <cell r="Z277">
            <v>2153.904</v>
          </cell>
          <cell r="AA277">
            <v>4038.5699999999997</v>
          </cell>
          <cell r="AB277">
            <v>53847.6</v>
          </cell>
          <cell r="AC277">
            <v>67646.047500000001</v>
          </cell>
          <cell r="AD277">
            <v>583.34899999999993</v>
          </cell>
          <cell r="AE277">
            <v>159.29915</v>
          </cell>
          <cell r="AF277">
            <v>251.28879999999998</v>
          </cell>
          <cell r="AG277">
            <v>62.822199999999995</v>
          </cell>
          <cell r="AH277">
            <v>2109.0309999999999</v>
          </cell>
          <cell r="AI277">
            <v>125.64439999999999</v>
          </cell>
          <cell r="AJ277">
            <v>314.11099999999999</v>
          </cell>
          <cell r="AK277">
            <v>62.822199999999995</v>
          </cell>
          <cell r="AL277">
            <v>1525.682</v>
          </cell>
          <cell r="AM277">
            <v>67.3095</v>
          </cell>
          <cell r="AN277">
            <v>1435.9359999999999</v>
          </cell>
          <cell r="AO277">
            <v>919.89649999999995</v>
          </cell>
          <cell r="AP277">
            <v>96.476949999999988</v>
          </cell>
          <cell r="AQ277">
            <v>336.54749999999996</v>
          </cell>
        </row>
        <row r="278">
          <cell r="A278" t="str">
            <v>M00320722520C0</v>
          </cell>
          <cell r="B278" t="str">
            <v>20x2.5GatewayIDE</v>
          </cell>
          <cell r="C278" t="str">
            <v>USD</v>
          </cell>
          <cell r="D278">
            <v>39.020000000000003</v>
          </cell>
          <cell r="E278">
            <v>44.872999999999998</v>
          </cell>
          <cell r="G278">
            <v>44.872999999999998</v>
          </cell>
          <cell r="I278">
            <v>44.872999999999998</v>
          </cell>
          <cell r="J278">
            <v>170.51739999999998</v>
          </cell>
          <cell r="K278">
            <v>49.360300000000002</v>
          </cell>
          <cell r="L278">
            <v>58.334899999999998</v>
          </cell>
          <cell r="M278">
            <v>78.527749999999997</v>
          </cell>
          <cell r="N278">
            <v>48.014110000000002</v>
          </cell>
          <cell r="O278">
            <v>46.667920000000002</v>
          </cell>
          <cell r="P278">
            <v>22436.5</v>
          </cell>
          <cell r="Q278">
            <v>306.48258999999996</v>
          </cell>
          <cell r="R278">
            <v>88399.81</v>
          </cell>
          <cell r="S278">
            <v>769.5719499999999</v>
          </cell>
          <cell r="T278">
            <v>228.85229999999999</v>
          </cell>
          <cell r="U278">
            <v>31.411099999999998</v>
          </cell>
          <cell r="V278">
            <v>26.923799999999996</v>
          </cell>
          <cell r="W278">
            <v>350.00939999999997</v>
          </cell>
          <cell r="X278">
            <v>8077.1399999999994</v>
          </cell>
          <cell r="Y278">
            <v>170.51739999999998</v>
          </cell>
          <cell r="Z278">
            <v>2153.904</v>
          </cell>
          <cell r="AA278">
            <v>4038.5699999999997</v>
          </cell>
          <cell r="AB278">
            <v>53847.6</v>
          </cell>
          <cell r="AC278">
            <v>67646.047500000001</v>
          </cell>
          <cell r="AD278">
            <v>583.34899999999993</v>
          </cell>
          <cell r="AE278">
            <v>159.29915</v>
          </cell>
          <cell r="AF278">
            <v>251.28879999999998</v>
          </cell>
          <cell r="AG278">
            <v>62.822199999999995</v>
          </cell>
          <cell r="AH278">
            <v>2109.0309999999999</v>
          </cell>
          <cell r="AI278">
            <v>125.64439999999999</v>
          </cell>
          <cell r="AJ278">
            <v>314.11099999999999</v>
          </cell>
          <cell r="AK278">
            <v>62.822199999999995</v>
          </cell>
          <cell r="AL278">
            <v>1525.682</v>
          </cell>
          <cell r="AM278">
            <v>67.3095</v>
          </cell>
          <cell r="AN278">
            <v>1435.9359999999999</v>
          </cell>
          <cell r="AO278">
            <v>919.89649999999995</v>
          </cell>
          <cell r="AP278">
            <v>96.476949999999988</v>
          </cell>
          <cell r="AQ278">
            <v>336.54749999999996</v>
          </cell>
        </row>
        <row r="279">
          <cell r="A279" t="str">
            <v>M00320722715C0</v>
          </cell>
          <cell r="B279" t="str">
            <v>15x2.75GatewayIDE</v>
          </cell>
          <cell r="C279" t="str">
            <v>USD</v>
          </cell>
          <cell r="D279">
            <v>39.020000000000003</v>
          </cell>
          <cell r="E279">
            <v>44.872999999999998</v>
          </cell>
          <cell r="G279">
            <v>44.872999999999998</v>
          </cell>
          <cell r="I279">
            <v>44.872999999999998</v>
          </cell>
          <cell r="J279">
            <v>170.51739999999998</v>
          </cell>
          <cell r="K279">
            <v>49.360300000000002</v>
          </cell>
          <cell r="L279">
            <v>58.334899999999998</v>
          </cell>
          <cell r="M279">
            <v>78.527749999999997</v>
          </cell>
          <cell r="N279">
            <v>48.014110000000002</v>
          </cell>
          <cell r="O279">
            <v>46.667920000000002</v>
          </cell>
          <cell r="P279">
            <v>22436.5</v>
          </cell>
          <cell r="Q279">
            <v>306.48258999999996</v>
          </cell>
          <cell r="R279">
            <v>88399.81</v>
          </cell>
          <cell r="S279">
            <v>769.5719499999999</v>
          </cell>
          <cell r="T279">
            <v>228.85229999999999</v>
          </cell>
          <cell r="U279">
            <v>31.411099999999998</v>
          </cell>
          <cell r="V279">
            <v>26.923799999999996</v>
          </cell>
          <cell r="W279">
            <v>350.00939999999997</v>
          </cell>
          <cell r="X279">
            <v>8077.1399999999994</v>
          </cell>
          <cell r="Y279">
            <v>170.51739999999998</v>
          </cell>
          <cell r="Z279">
            <v>2153.904</v>
          </cell>
          <cell r="AA279">
            <v>4038.5699999999997</v>
          </cell>
          <cell r="AB279">
            <v>53847.6</v>
          </cell>
          <cell r="AC279">
            <v>67646.047500000001</v>
          </cell>
          <cell r="AD279">
            <v>583.34899999999993</v>
          </cell>
          <cell r="AE279">
            <v>159.29915</v>
          </cell>
          <cell r="AF279">
            <v>251.28879999999998</v>
          </cell>
          <cell r="AG279">
            <v>62.822199999999995</v>
          </cell>
          <cell r="AH279">
            <v>2109.0309999999999</v>
          </cell>
          <cell r="AI279">
            <v>125.64439999999999</v>
          </cell>
          <cell r="AJ279">
            <v>314.11099999999999</v>
          </cell>
          <cell r="AK279">
            <v>62.822199999999995</v>
          </cell>
          <cell r="AL279">
            <v>1525.682</v>
          </cell>
          <cell r="AM279">
            <v>67.3095</v>
          </cell>
          <cell r="AN279">
            <v>1435.9359999999999</v>
          </cell>
          <cell r="AO279">
            <v>919.89649999999995</v>
          </cell>
          <cell r="AP279">
            <v>96.476949999999988</v>
          </cell>
          <cell r="AQ279">
            <v>336.54749999999996</v>
          </cell>
        </row>
        <row r="280">
          <cell r="A280" t="str">
            <v>M00320722720C0</v>
          </cell>
          <cell r="B280" t="str">
            <v>20x2.75GatewayIDE</v>
          </cell>
          <cell r="C280" t="str">
            <v>USD</v>
          </cell>
          <cell r="D280">
            <v>39.020000000000003</v>
          </cell>
          <cell r="E280">
            <v>44.872999999999998</v>
          </cell>
          <cell r="G280">
            <v>44.872999999999998</v>
          </cell>
          <cell r="I280">
            <v>44.872999999999998</v>
          </cell>
          <cell r="J280">
            <v>170.51739999999998</v>
          </cell>
          <cell r="K280">
            <v>49.360300000000002</v>
          </cell>
          <cell r="L280">
            <v>58.334899999999998</v>
          </cell>
          <cell r="M280">
            <v>78.527749999999997</v>
          </cell>
          <cell r="N280">
            <v>48.014110000000002</v>
          </cell>
          <cell r="O280">
            <v>46.667920000000002</v>
          </cell>
          <cell r="P280">
            <v>22436.5</v>
          </cell>
          <cell r="Q280">
            <v>306.48258999999996</v>
          </cell>
          <cell r="R280">
            <v>88399.81</v>
          </cell>
          <cell r="S280">
            <v>769.5719499999999</v>
          </cell>
          <cell r="T280">
            <v>228.85229999999999</v>
          </cell>
          <cell r="U280">
            <v>31.411099999999998</v>
          </cell>
          <cell r="V280">
            <v>26.923799999999996</v>
          </cell>
          <cell r="W280">
            <v>350.00939999999997</v>
          </cell>
          <cell r="X280">
            <v>8077.1399999999994</v>
          </cell>
          <cell r="Y280">
            <v>170.51739999999998</v>
          </cell>
          <cell r="Z280">
            <v>2153.904</v>
          </cell>
          <cell r="AA280">
            <v>4038.5699999999997</v>
          </cell>
          <cell r="AB280">
            <v>53847.6</v>
          </cell>
          <cell r="AC280">
            <v>67646.047500000001</v>
          </cell>
          <cell r="AD280">
            <v>583.34899999999993</v>
          </cell>
          <cell r="AE280">
            <v>159.29915</v>
          </cell>
          <cell r="AF280">
            <v>251.28879999999998</v>
          </cell>
          <cell r="AG280">
            <v>62.822199999999995</v>
          </cell>
          <cell r="AH280">
            <v>2109.0309999999999</v>
          </cell>
          <cell r="AI280">
            <v>125.64439999999999</v>
          </cell>
          <cell r="AJ280">
            <v>314.11099999999999</v>
          </cell>
          <cell r="AK280">
            <v>62.822199999999995</v>
          </cell>
          <cell r="AL280">
            <v>1525.682</v>
          </cell>
          <cell r="AM280">
            <v>67.3095</v>
          </cell>
          <cell r="AN280">
            <v>1435.9359999999999</v>
          </cell>
          <cell r="AO280">
            <v>919.89649999999995</v>
          </cell>
          <cell r="AP280">
            <v>96.476949999999988</v>
          </cell>
          <cell r="AQ280">
            <v>336.54749999999996</v>
          </cell>
        </row>
        <row r="281">
          <cell r="A281" t="str">
            <v>M00320723015C0</v>
          </cell>
          <cell r="B281" t="str">
            <v>15x3GatewayIDE</v>
          </cell>
          <cell r="C281" t="str">
            <v>USD</v>
          </cell>
          <cell r="D281">
            <v>39.04</v>
          </cell>
          <cell r="E281">
            <v>44.895999999999994</v>
          </cell>
          <cell r="G281">
            <v>44.895999999999994</v>
          </cell>
          <cell r="I281">
            <v>44.895999999999994</v>
          </cell>
          <cell r="J281">
            <v>170.60479999999995</v>
          </cell>
          <cell r="K281">
            <v>49.385599999999997</v>
          </cell>
          <cell r="L281">
            <v>58.364799999999995</v>
          </cell>
          <cell r="M281">
            <v>78.567999999999984</v>
          </cell>
          <cell r="N281">
            <v>48.038719999999998</v>
          </cell>
          <cell r="O281">
            <v>46.691839999999992</v>
          </cell>
          <cell r="P281">
            <v>22447.999999999996</v>
          </cell>
          <cell r="Q281">
            <v>306.63967999999994</v>
          </cell>
          <cell r="R281">
            <v>88445.119999999981</v>
          </cell>
          <cell r="S281">
            <v>769.96639999999979</v>
          </cell>
          <cell r="T281">
            <v>228.96959999999996</v>
          </cell>
          <cell r="U281">
            <v>31.427199999999992</v>
          </cell>
          <cell r="V281">
            <v>26.937599999999996</v>
          </cell>
          <cell r="W281">
            <v>350.18879999999996</v>
          </cell>
          <cell r="X281">
            <v>8081.2799999999988</v>
          </cell>
          <cell r="Y281">
            <v>170.60479999999995</v>
          </cell>
          <cell r="Z281">
            <v>2155.0079999999998</v>
          </cell>
          <cell r="AA281">
            <v>4040.6399999999994</v>
          </cell>
          <cell r="AB281">
            <v>53875.19999999999</v>
          </cell>
          <cell r="AC281">
            <v>67680.719999999987</v>
          </cell>
          <cell r="AD281">
            <v>583.64799999999991</v>
          </cell>
          <cell r="AE281">
            <v>159.38079999999997</v>
          </cell>
          <cell r="AF281">
            <v>251.41759999999994</v>
          </cell>
          <cell r="AG281">
            <v>62.854399999999984</v>
          </cell>
          <cell r="AH281">
            <v>2110.1119999999996</v>
          </cell>
          <cell r="AI281">
            <v>125.70879999999997</v>
          </cell>
          <cell r="AJ281">
            <v>314.27199999999993</v>
          </cell>
          <cell r="AK281">
            <v>62.854399999999984</v>
          </cell>
          <cell r="AL281">
            <v>1526.4639999999997</v>
          </cell>
          <cell r="AM281">
            <v>67.343999999999994</v>
          </cell>
          <cell r="AN281">
            <v>1436.6719999999998</v>
          </cell>
          <cell r="AO281">
            <v>920.36799999999982</v>
          </cell>
          <cell r="AP281">
            <v>96.526399999999981</v>
          </cell>
          <cell r="AQ281">
            <v>336.71999999999997</v>
          </cell>
        </row>
        <row r="282">
          <cell r="A282" t="str">
            <v>M00320723020C0</v>
          </cell>
          <cell r="B282" t="str">
            <v>20x3GatewayIDE</v>
          </cell>
          <cell r="C282" t="str">
            <v>USD</v>
          </cell>
          <cell r="D282">
            <v>39.69</v>
          </cell>
          <cell r="E282">
            <v>45.643499999999996</v>
          </cell>
          <cell r="G282">
            <v>45.643499999999996</v>
          </cell>
          <cell r="I282">
            <v>45.643499999999996</v>
          </cell>
          <cell r="J282">
            <v>173.44529999999997</v>
          </cell>
          <cell r="K282">
            <v>50.207850000000001</v>
          </cell>
          <cell r="L282">
            <v>59.336549999999995</v>
          </cell>
          <cell r="M282">
            <v>79.876124999999988</v>
          </cell>
          <cell r="N282">
            <v>48.838544999999996</v>
          </cell>
          <cell r="O282">
            <v>47.469239999999999</v>
          </cell>
          <cell r="P282">
            <v>22821.749999999996</v>
          </cell>
          <cell r="Q282">
            <v>311.74510499999997</v>
          </cell>
          <cell r="R282">
            <v>89917.694999999992</v>
          </cell>
          <cell r="S282">
            <v>782.78602499999988</v>
          </cell>
          <cell r="T282">
            <v>232.78184999999996</v>
          </cell>
          <cell r="U282">
            <v>31.950449999999996</v>
          </cell>
          <cell r="V282">
            <v>27.386099999999995</v>
          </cell>
          <cell r="W282">
            <v>356.01929999999999</v>
          </cell>
          <cell r="X282">
            <v>8215.83</v>
          </cell>
          <cell r="Y282">
            <v>173.44529999999997</v>
          </cell>
          <cell r="Z282">
            <v>2190.8879999999999</v>
          </cell>
          <cell r="AA282">
            <v>4107.915</v>
          </cell>
          <cell r="AB282">
            <v>54772.2</v>
          </cell>
          <cell r="AC282">
            <v>68807.576249999998</v>
          </cell>
          <cell r="AD282">
            <v>593.3655</v>
          </cell>
          <cell r="AE282">
            <v>162.03442499999997</v>
          </cell>
          <cell r="AF282">
            <v>255.60359999999997</v>
          </cell>
          <cell r="AG282">
            <v>63.900899999999993</v>
          </cell>
          <cell r="AH282">
            <v>2145.2444999999998</v>
          </cell>
          <cell r="AI282">
            <v>127.80179999999999</v>
          </cell>
          <cell r="AJ282">
            <v>319.50449999999995</v>
          </cell>
          <cell r="AK282">
            <v>63.900899999999993</v>
          </cell>
          <cell r="AL282">
            <v>1551.8789999999999</v>
          </cell>
          <cell r="AM282">
            <v>68.465249999999997</v>
          </cell>
          <cell r="AN282">
            <v>1460.5919999999999</v>
          </cell>
          <cell r="AO282">
            <v>935.69174999999996</v>
          </cell>
          <cell r="AP282">
            <v>98.133524999999992</v>
          </cell>
          <cell r="AQ282">
            <v>342.32624999999996</v>
          </cell>
        </row>
        <row r="283">
          <cell r="A283" t="str">
            <v>M0032072309200</v>
          </cell>
          <cell r="B283" t="str">
            <v>F/G,Gateway,MR,US9</v>
          </cell>
          <cell r="C283" t="str">
            <v>USD</v>
          </cell>
          <cell r="D283">
            <v>40.57</v>
          </cell>
          <cell r="E283">
            <v>46.655499999999996</v>
          </cell>
          <cell r="G283">
            <v>46.655499999999996</v>
          </cell>
          <cell r="I283">
            <v>46.655499999999996</v>
          </cell>
          <cell r="J283">
            <v>177.29089999999997</v>
          </cell>
          <cell r="K283">
            <v>51.32105</v>
          </cell>
          <cell r="L283">
            <v>60.652149999999999</v>
          </cell>
          <cell r="M283">
            <v>81.647124999999988</v>
          </cell>
          <cell r="N283">
            <v>49.921385000000001</v>
          </cell>
          <cell r="O283">
            <v>48.521719999999995</v>
          </cell>
          <cell r="P283">
            <v>23327.75</v>
          </cell>
          <cell r="Q283">
            <v>318.65706499999999</v>
          </cell>
          <cell r="R283">
            <v>91911.334999999992</v>
          </cell>
          <cell r="S283">
            <v>800.14182499999993</v>
          </cell>
          <cell r="T283">
            <v>237.94304999999997</v>
          </cell>
          <cell r="U283">
            <v>32.658849999999994</v>
          </cell>
          <cell r="V283">
            <v>27.993299999999998</v>
          </cell>
          <cell r="W283">
            <v>363.91289999999998</v>
          </cell>
          <cell r="X283">
            <v>8397.99</v>
          </cell>
          <cell r="Y283">
            <v>177.29089999999997</v>
          </cell>
          <cell r="Z283">
            <v>2239.4639999999999</v>
          </cell>
          <cell r="AA283">
            <v>4198.9949999999999</v>
          </cell>
          <cell r="AB283">
            <v>55986.6</v>
          </cell>
          <cell r="AC283">
            <v>70333.166249999995</v>
          </cell>
          <cell r="AD283">
            <v>606.52149999999995</v>
          </cell>
          <cell r="AE283">
            <v>165.62702499999997</v>
          </cell>
          <cell r="AF283">
            <v>261.27079999999995</v>
          </cell>
          <cell r="AG283">
            <v>65.317699999999988</v>
          </cell>
          <cell r="AH283">
            <v>2192.8084999999996</v>
          </cell>
          <cell r="AI283">
            <v>130.63539999999998</v>
          </cell>
          <cell r="AJ283">
            <v>326.58849999999995</v>
          </cell>
          <cell r="AK283">
            <v>65.317699999999988</v>
          </cell>
          <cell r="AL283">
            <v>1586.2869999999998</v>
          </cell>
          <cell r="AM283">
            <v>69.983249999999998</v>
          </cell>
          <cell r="AN283">
            <v>1492.9759999999999</v>
          </cell>
          <cell r="AO283">
            <v>956.43774999999994</v>
          </cell>
          <cell r="AP283">
            <v>100.30932499999999</v>
          </cell>
          <cell r="AQ283">
            <v>349.91624999999999</v>
          </cell>
        </row>
        <row r="284">
          <cell r="A284" t="str">
            <v>M0032072309220</v>
          </cell>
          <cell r="B284" t="str">
            <v>F/G,Gateway,MR,US9</v>
          </cell>
          <cell r="C284" t="str">
            <v>USD</v>
          </cell>
          <cell r="D284">
            <v>40.92</v>
          </cell>
          <cell r="E284">
            <v>47.058</v>
          </cell>
          <cell r="G284">
            <v>47.058</v>
          </cell>
          <cell r="I284">
            <v>47.058</v>
          </cell>
          <cell r="J284">
            <v>178.82039999999998</v>
          </cell>
          <cell r="K284">
            <v>51.763800000000003</v>
          </cell>
          <cell r="L284">
            <v>61.175400000000003</v>
          </cell>
          <cell r="M284">
            <v>82.351500000000001</v>
          </cell>
          <cell r="N284">
            <v>50.352060000000002</v>
          </cell>
          <cell r="O284">
            <v>48.94032</v>
          </cell>
          <cell r="P284">
            <v>23529</v>
          </cell>
          <cell r="Q284">
            <v>321.40613999999999</v>
          </cell>
          <cell r="R284">
            <v>92704.26</v>
          </cell>
          <cell r="S284">
            <v>807.04469999999992</v>
          </cell>
          <cell r="T284">
            <v>239.99579999999997</v>
          </cell>
          <cell r="U284">
            <v>32.940599999999996</v>
          </cell>
          <cell r="V284">
            <v>28.2348</v>
          </cell>
          <cell r="W284">
            <v>367.05239999999998</v>
          </cell>
          <cell r="X284">
            <v>8470.44</v>
          </cell>
          <cell r="Y284">
            <v>178.82039999999998</v>
          </cell>
          <cell r="Z284">
            <v>2258.7840000000001</v>
          </cell>
          <cell r="AA284">
            <v>4235.22</v>
          </cell>
          <cell r="AB284">
            <v>56469.599999999999</v>
          </cell>
          <cell r="AC284">
            <v>70939.934999999998</v>
          </cell>
          <cell r="AD284">
            <v>611.75400000000002</v>
          </cell>
          <cell r="AE284">
            <v>167.05589999999998</v>
          </cell>
          <cell r="AF284">
            <v>263.52479999999997</v>
          </cell>
          <cell r="AG284">
            <v>65.881199999999993</v>
          </cell>
          <cell r="AH284">
            <v>2211.7260000000001</v>
          </cell>
          <cell r="AI284">
            <v>131.76239999999999</v>
          </cell>
          <cell r="AJ284">
            <v>329.40600000000001</v>
          </cell>
          <cell r="AK284">
            <v>65.881199999999993</v>
          </cell>
          <cell r="AL284">
            <v>1599.972</v>
          </cell>
          <cell r="AM284">
            <v>70.587000000000003</v>
          </cell>
          <cell r="AN284">
            <v>1505.856</v>
          </cell>
          <cell r="AO284">
            <v>964.68899999999996</v>
          </cell>
          <cell r="AP284">
            <v>101.1747</v>
          </cell>
          <cell r="AQ284">
            <v>352.935</v>
          </cell>
        </row>
        <row r="285">
          <cell r="A285" t="str">
            <v>M0032072309250</v>
          </cell>
          <cell r="B285" t="str">
            <v>F/G,Gateway,MR,US9</v>
          </cell>
          <cell r="C285" t="str">
            <v>USD</v>
          </cell>
          <cell r="D285">
            <v>40.92</v>
          </cell>
          <cell r="E285">
            <v>47.058</v>
          </cell>
          <cell r="G285">
            <v>47.058</v>
          </cell>
          <cell r="I285">
            <v>47.058</v>
          </cell>
          <cell r="J285">
            <v>178.82039999999998</v>
          </cell>
          <cell r="K285">
            <v>51.763800000000003</v>
          </cell>
          <cell r="L285">
            <v>61.175400000000003</v>
          </cell>
          <cell r="M285">
            <v>82.351500000000001</v>
          </cell>
          <cell r="N285">
            <v>50.352060000000002</v>
          </cell>
          <cell r="O285">
            <v>48.94032</v>
          </cell>
          <cell r="P285">
            <v>23529</v>
          </cell>
          <cell r="Q285">
            <v>321.40613999999999</v>
          </cell>
          <cell r="R285">
            <v>92704.26</v>
          </cell>
          <cell r="S285">
            <v>807.04469999999992</v>
          </cell>
          <cell r="T285">
            <v>239.99579999999997</v>
          </cell>
          <cell r="U285">
            <v>32.940599999999996</v>
          </cell>
          <cell r="V285">
            <v>28.2348</v>
          </cell>
          <cell r="W285">
            <v>367.05239999999998</v>
          </cell>
          <cell r="X285">
            <v>8470.44</v>
          </cell>
          <cell r="Y285">
            <v>178.82039999999998</v>
          </cell>
          <cell r="Z285">
            <v>2258.7840000000001</v>
          </cell>
          <cell r="AA285">
            <v>4235.22</v>
          </cell>
          <cell r="AB285">
            <v>56469.599999999999</v>
          </cell>
          <cell r="AC285">
            <v>70939.934999999998</v>
          </cell>
          <cell r="AD285">
            <v>611.75400000000002</v>
          </cell>
          <cell r="AE285">
            <v>167.05589999999998</v>
          </cell>
          <cell r="AF285">
            <v>263.52479999999997</v>
          </cell>
          <cell r="AG285">
            <v>65.881199999999993</v>
          </cell>
          <cell r="AH285">
            <v>2211.7260000000001</v>
          </cell>
          <cell r="AI285">
            <v>131.76239999999999</v>
          </cell>
          <cell r="AJ285">
            <v>329.40600000000001</v>
          </cell>
          <cell r="AK285">
            <v>65.881199999999993</v>
          </cell>
          <cell r="AL285">
            <v>1599.972</v>
          </cell>
          <cell r="AM285">
            <v>70.587000000000003</v>
          </cell>
          <cell r="AN285">
            <v>1505.856</v>
          </cell>
          <cell r="AO285">
            <v>964.68899999999996</v>
          </cell>
          <cell r="AP285">
            <v>101.1747</v>
          </cell>
          <cell r="AQ285">
            <v>352.935</v>
          </cell>
        </row>
        <row r="286">
          <cell r="A286" t="str">
            <v>M0032072309270</v>
          </cell>
          <cell r="B286" t="str">
            <v>F/G,Gateway,MR,US9</v>
          </cell>
          <cell r="C286" t="str">
            <v>USD</v>
          </cell>
          <cell r="D286">
            <v>40.92</v>
          </cell>
          <cell r="E286">
            <v>47.058</v>
          </cell>
          <cell r="G286">
            <v>47.058</v>
          </cell>
          <cell r="I286">
            <v>47.058</v>
          </cell>
          <cell r="J286">
            <v>178.82039999999998</v>
          </cell>
          <cell r="K286">
            <v>51.763800000000003</v>
          </cell>
          <cell r="L286">
            <v>61.175400000000003</v>
          </cell>
          <cell r="M286">
            <v>82.351500000000001</v>
          </cell>
          <cell r="N286">
            <v>50.352060000000002</v>
          </cell>
          <cell r="O286">
            <v>48.94032</v>
          </cell>
          <cell r="P286">
            <v>23529</v>
          </cell>
          <cell r="Q286">
            <v>321.40613999999999</v>
          </cell>
          <cell r="R286">
            <v>92704.26</v>
          </cell>
          <cell r="S286">
            <v>807.04469999999992</v>
          </cell>
          <cell r="T286">
            <v>239.99579999999997</v>
          </cell>
          <cell r="U286">
            <v>32.940599999999996</v>
          </cell>
          <cell r="V286">
            <v>28.2348</v>
          </cell>
          <cell r="W286">
            <v>367.05239999999998</v>
          </cell>
          <cell r="X286">
            <v>8470.44</v>
          </cell>
          <cell r="Y286">
            <v>178.82039999999998</v>
          </cell>
          <cell r="Z286">
            <v>2258.7840000000001</v>
          </cell>
          <cell r="AA286">
            <v>4235.22</v>
          </cell>
          <cell r="AB286">
            <v>56469.599999999999</v>
          </cell>
          <cell r="AC286">
            <v>70939.934999999998</v>
          </cell>
          <cell r="AD286">
            <v>611.75400000000002</v>
          </cell>
          <cell r="AE286">
            <v>167.05589999999998</v>
          </cell>
          <cell r="AF286">
            <v>263.52479999999997</v>
          </cell>
          <cell r="AG286">
            <v>65.881199999999993</v>
          </cell>
          <cell r="AH286">
            <v>2211.7260000000001</v>
          </cell>
          <cell r="AI286">
            <v>131.76239999999999</v>
          </cell>
          <cell r="AJ286">
            <v>329.40600000000001</v>
          </cell>
          <cell r="AK286">
            <v>65.881199999999993</v>
          </cell>
          <cell r="AL286">
            <v>1599.972</v>
          </cell>
          <cell r="AM286">
            <v>70.587000000000003</v>
          </cell>
          <cell r="AN286">
            <v>1505.856</v>
          </cell>
          <cell r="AO286">
            <v>964.68899999999996</v>
          </cell>
          <cell r="AP286">
            <v>101.1747</v>
          </cell>
          <cell r="AQ286">
            <v>352.935</v>
          </cell>
        </row>
        <row r="287">
          <cell r="A287" t="str">
            <v>M0032072309300</v>
          </cell>
          <cell r="B287" t="str">
            <v>F/G,Gateway,MR,US9</v>
          </cell>
          <cell r="C287" t="str">
            <v>USD</v>
          </cell>
          <cell r="D287">
            <v>40.93</v>
          </cell>
          <cell r="E287">
            <v>47.069499999999998</v>
          </cell>
          <cell r="G287">
            <v>47.069499999999998</v>
          </cell>
          <cell r="I287">
            <v>47.069499999999998</v>
          </cell>
          <cell r="J287">
            <v>178.86409999999998</v>
          </cell>
          <cell r="K287">
            <v>51.776450000000004</v>
          </cell>
          <cell r="L287">
            <v>61.190350000000002</v>
          </cell>
          <cell r="M287">
            <v>82.371624999999995</v>
          </cell>
          <cell r="N287">
            <v>50.364364999999999</v>
          </cell>
          <cell r="O287">
            <v>48.952280000000002</v>
          </cell>
          <cell r="P287">
            <v>23534.75</v>
          </cell>
          <cell r="Q287">
            <v>321.48468500000001</v>
          </cell>
          <cell r="R287">
            <v>92726.914999999994</v>
          </cell>
          <cell r="S287">
            <v>807.24192499999992</v>
          </cell>
          <cell r="T287">
            <v>240.05444999999997</v>
          </cell>
          <cell r="U287">
            <v>32.948649999999994</v>
          </cell>
          <cell r="V287">
            <v>28.241699999999998</v>
          </cell>
          <cell r="W287">
            <v>367.14209999999997</v>
          </cell>
          <cell r="X287">
            <v>8472.51</v>
          </cell>
          <cell r="Y287">
            <v>178.86409999999998</v>
          </cell>
          <cell r="Z287">
            <v>2259.3359999999998</v>
          </cell>
          <cell r="AA287">
            <v>4236.2550000000001</v>
          </cell>
          <cell r="AB287">
            <v>56483.399999999994</v>
          </cell>
          <cell r="AC287">
            <v>70957.271249999991</v>
          </cell>
          <cell r="AD287">
            <v>611.90350000000001</v>
          </cell>
          <cell r="AE287">
            <v>167.09672499999999</v>
          </cell>
          <cell r="AF287">
            <v>263.58919999999995</v>
          </cell>
          <cell r="AG287">
            <v>65.897299999999987</v>
          </cell>
          <cell r="AH287">
            <v>2212.2664999999997</v>
          </cell>
          <cell r="AI287">
            <v>131.79459999999997</v>
          </cell>
          <cell r="AJ287">
            <v>329.48649999999998</v>
          </cell>
          <cell r="AK287">
            <v>65.897299999999987</v>
          </cell>
          <cell r="AL287">
            <v>1600.3629999999998</v>
          </cell>
          <cell r="AM287">
            <v>70.604249999999993</v>
          </cell>
          <cell r="AN287">
            <v>1506.2239999999999</v>
          </cell>
          <cell r="AO287">
            <v>964.9247499999999</v>
          </cell>
          <cell r="AP287">
            <v>101.19942499999999</v>
          </cell>
          <cell r="AQ287">
            <v>353.02125000000001</v>
          </cell>
        </row>
        <row r="288">
          <cell r="A288" t="str">
            <v>M0032072309320</v>
          </cell>
          <cell r="B288" t="str">
            <v>F/G,Gateway,MR,US9</v>
          </cell>
          <cell r="C288" t="str">
            <v>USD</v>
          </cell>
          <cell r="D288">
            <v>41.56</v>
          </cell>
          <cell r="E288">
            <v>47.793999999999997</v>
          </cell>
          <cell r="G288">
            <v>47.793999999999997</v>
          </cell>
          <cell r="I288">
            <v>47.793999999999997</v>
          </cell>
          <cell r="J288">
            <v>181.61719999999997</v>
          </cell>
          <cell r="K288">
            <v>52.573399999999999</v>
          </cell>
          <cell r="L288">
            <v>62.132199999999997</v>
          </cell>
          <cell r="M288">
            <v>83.639499999999998</v>
          </cell>
          <cell r="N288">
            <v>51.139580000000002</v>
          </cell>
          <cell r="O288">
            <v>49.705759999999998</v>
          </cell>
          <cell r="P288">
            <v>23897</v>
          </cell>
          <cell r="Q288">
            <v>326.43302</v>
          </cell>
          <cell r="R288">
            <v>94154.18</v>
          </cell>
          <cell r="S288">
            <v>819.66709999999989</v>
          </cell>
          <cell r="T288">
            <v>243.74939999999998</v>
          </cell>
          <cell r="U288">
            <v>33.455799999999996</v>
          </cell>
          <cell r="V288">
            <v>28.676399999999997</v>
          </cell>
          <cell r="W288">
            <v>372.79319999999996</v>
          </cell>
          <cell r="X288">
            <v>8602.92</v>
          </cell>
          <cell r="Y288">
            <v>181.61719999999997</v>
          </cell>
          <cell r="Z288">
            <v>2294.1120000000001</v>
          </cell>
          <cell r="AA288">
            <v>4301.46</v>
          </cell>
          <cell r="AB288">
            <v>57352.799999999996</v>
          </cell>
          <cell r="AC288">
            <v>72049.455000000002</v>
          </cell>
          <cell r="AD288">
            <v>621.322</v>
          </cell>
          <cell r="AE288">
            <v>169.66869999999997</v>
          </cell>
          <cell r="AF288">
            <v>267.64639999999997</v>
          </cell>
          <cell r="AG288">
            <v>66.911599999999993</v>
          </cell>
          <cell r="AH288">
            <v>2246.3179999999998</v>
          </cell>
          <cell r="AI288">
            <v>133.82319999999999</v>
          </cell>
          <cell r="AJ288">
            <v>334.55799999999999</v>
          </cell>
          <cell r="AK288">
            <v>66.911599999999993</v>
          </cell>
          <cell r="AL288">
            <v>1624.9959999999999</v>
          </cell>
          <cell r="AM288">
            <v>71.691000000000003</v>
          </cell>
          <cell r="AN288">
            <v>1529.4079999999999</v>
          </cell>
          <cell r="AO288">
            <v>979.77699999999993</v>
          </cell>
          <cell r="AP288">
            <v>102.75709999999999</v>
          </cell>
          <cell r="AQ288">
            <v>358.45499999999998</v>
          </cell>
        </row>
        <row r="289">
          <cell r="A289" t="str">
            <v>M0032072309350</v>
          </cell>
          <cell r="B289" t="str">
            <v>F/G,Gateway,MR,US9</v>
          </cell>
          <cell r="C289" t="str">
            <v>USD</v>
          </cell>
          <cell r="D289">
            <v>42.41</v>
          </cell>
          <cell r="E289">
            <v>48.771499999999989</v>
          </cell>
          <cell r="G289">
            <v>48.771499999999989</v>
          </cell>
          <cell r="I289">
            <v>48.771499999999989</v>
          </cell>
          <cell r="J289">
            <v>185.33169999999996</v>
          </cell>
          <cell r="K289">
            <v>53.648649999999989</v>
          </cell>
          <cell r="L289">
            <v>63.40294999999999</v>
          </cell>
          <cell r="M289">
            <v>85.350124999999977</v>
          </cell>
          <cell r="N289">
            <v>52.185504999999992</v>
          </cell>
          <cell r="O289">
            <v>50.722359999999988</v>
          </cell>
          <cell r="P289">
            <v>24385.749999999993</v>
          </cell>
          <cell r="Q289">
            <v>333.10934499999991</v>
          </cell>
          <cell r="R289">
            <v>96079.854999999981</v>
          </cell>
          <cell r="S289">
            <v>836.4312249999997</v>
          </cell>
          <cell r="T289">
            <v>248.73464999999993</v>
          </cell>
          <cell r="U289">
            <v>34.140049999999988</v>
          </cell>
          <cell r="V289">
            <v>29.262899999999991</v>
          </cell>
          <cell r="W289">
            <v>380.41769999999991</v>
          </cell>
          <cell r="X289">
            <v>8778.8699999999972</v>
          </cell>
          <cell r="Y289">
            <v>185.33169999999996</v>
          </cell>
          <cell r="Z289">
            <v>2341.0319999999992</v>
          </cell>
          <cell r="AA289">
            <v>4389.4349999999986</v>
          </cell>
          <cell r="AB289">
            <v>58525.799999999988</v>
          </cell>
          <cell r="AC289">
            <v>73523.03624999999</v>
          </cell>
          <cell r="AD289">
            <v>634.02949999999987</v>
          </cell>
          <cell r="AE289">
            <v>173.13882499999994</v>
          </cell>
          <cell r="AF289">
            <v>273.1203999999999</v>
          </cell>
          <cell r="AG289">
            <v>68.280099999999976</v>
          </cell>
          <cell r="AH289">
            <v>2292.2604999999994</v>
          </cell>
          <cell r="AI289">
            <v>136.56019999999995</v>
          </cell>
          <cell r="AJ289">
            <v>341.40049999999991</v>
          </cell>
          <cell r="AK289">
            <v>68.280099999999976</v>
          </cell>
          <cell r="AL289">
            <v>1658.2309999999995</v>
          </cell>
          <cell r="AM289">
            <v>73.157249999999976</v>
          </cell>
          <cell r="AN289">
            <v>1560.6879999999996</v>
          </cell>
          <cell r="AO289">
            <v>999.81574999999975</v>
          </cell>
          <cell r="AP289">
            <v>104.85872499999998</v>
          </cell>
          <cell r="AQ289">
            <v>365.78624999999994</v>
          </cell>
        </row>
        <row r="290">
          <cell r="A290" t="str">
            <v>M0032072309370</v>
          </cell>
          <cell r="B290" t="str">
            <v>F/G,Gateway,MR,US9</v>
          </cell>
          <cell r="C290" t="str">
            <v>USD</v>
          </cell>
          <cell r="D290">
            <v>42.41</v>
          </cell>
          <cell r="E290">
            <v>48.771499999999989</v>
          </cell>
          <cell r="G290">
            <v>48.771499999999989</v>
          </cell>
          <cell r="I290">
            <v>48.771499999999989</v>
          </cell>
          <cell r="J290">
            <v>185.33169999999996</v>
          </cell>
          <cell r="K290">
            <v>53.648649999999989</v>
          </cell>
          <cell r="L290">
            <v>63.40294999999999</v>
          </cell>
          <cell r="M290">
            <v>85.350124999999977</v>
          </cell>
          <cell r="N290">
            <v>52.185504999999992</v>
          </cell>
          <cell r="O290">
            <v>50.722359999999988</v>
          </cell>
          <cell r="P290">
            <v>24385.749999999993</v>
          </cell>
          <cell r="Q290">
            <v>333.10934499999991</v>
          </cell>
          <cell r="R290">
            <v>96079.854999999981</v>
          </cell>
          <cell r="S290">
            <v>836.4312249999997</v>
          </cell>
          <cell r="T290">
            <v>248.73464999999993</v>
          </cell>
          <cell r="U290">
            <v>34.140049999999988</v>
          </cell>
          <cell r="V290">
            <v>29.262899999999991</v>
          </cell>
          <cell r="W290">
            <v>380.41769999999991</v>
          </cell>
          <cell r="X290">
            <v>8778.8699999999972</v>
          </cell>
          <cell r="Y290">
            <v>185.33169999999996</v>
          </cell>
          <cell r="Z290">
            <v>2341.0319999999992</v>
          </cell>
          <cell r="AA290">
            <v>4389.4349999999986</v>
          </cell>
          <cell r="AB290">
            <v>58525.799999999988</v>
          </cell>
          <cell r="AC290">
            <v>73523.03624999999</v>
          </cell>
          <cell r="AD290">
            <v>634.02949999999987</v>
          </cell>
          <cell r="AE290">
            <v>173.13882499999994</v>
          </cell>
          <cell r="AF290">
            <v>273.1203999999999</v>
          </cell>
          <cell r="AG290">
            <v>68.280099999999976</v>
          </cell>
          <cell r="AH290">
            <v>2292.2604999999994</v>
          </cell>
          <cell r="AI290">
            <v>136.56019999999995</v>
          </cell>
          <cell r="AJ290">
            <v>341.40049999999991</v>
          </cell>
          <cell r="AK290">
            <v>68.280099999999976</v>
          </cell>
          <cell r="AL290">
            <v>1658.2309999999995</v>
          </cell>
          <cell r="AM290">
            <v>73.157249999999976</v>
          </cell>
          <cell r="AN290">
            <v>1560.6879999999996</v>
          </cell>
          <cell r="AO290">
            <v>999.81574999999975</v>
          </cell>
          <cell r="AP290">
            <v>104.85872499999998</v>
          </cell>
          <cell r="AQ290">
            <v>365.78624999999994</v>
          </cell>
        </row>
        <row r="291">
          <cell r="A291" t="str">
            <v>M0032072309400</v>
          </cell>
          <cell r="B291" t="str">
            <v>F/G,Gateway,MR,US9</v>
          </cell>
          <cell r="C291" t="str">
            <v>USD</v>
          </cell>
          <cell r="D291">
            <v>42.41</v>
          </cell>
          <cell r="E291">
            <v>48.771499999999989</v>
          </cell>
          <cell r="G291">
            <v>48.771499999999989</v>
          </cell>
          <cell r="I291">
            <v>48.771499999999989</v>
          </cell>
          <cell r="J291">
            <v>185.33169999999996</v>
          </cell>
          <cell r="K291">
            <v>53.648649999999989</v>
          </cell>
          <cell r="L291">
            <v>63.40294999999999</v>
          </cell>
          <cell r="M291">
            <v>85.350124999999977</v>
          </cell>
          <cell r="N291">
            <v>52.185504999999992</v>
          </cell>
          <cell r="O291">
            <v>50.722359999999988</v>
          </cell>
          <cell r="P291">
            <v>24385.749999999993</v>
          </cell>
          <cell r="Q291">
            <v>333.10934499999991</v>
          </cell>
          <cell r="R291">
            <v>96079.854999999981</v>
          </cell>
          <cell r="S291">
            <v>836.4312249999997</v>
          </cell>
          <cell r="T291">
            <v>248.73464999999993</v>
          </cell>
          <cell r="U291">
            <v>34.140049999999988</v>
          </cell>
          <cell r="V291">
            <v>29.262899999999991</v>
          </cell>
          <cell r="W291">
            <v>380.41769999999991</v>
          </cell>
          <cell r="X291">
            <v>8778.8699999999972</v>
          </cell>
          <cell r="Y291">
            <v>185.33169999999996</v>
          </cell>
          <cell r="Z291">
            <v>2341.0319999999992</v>
          </cell>
          <cell r="AA291">
            <v>4389.4349999999986</v>
          </cell>
          <cell r="AB291">
            <v>58525.799999999988</v>
          </cell>
          <cell r="AC291">
            <v>73523.03624999999</v>
          </cell>
          <cell r="AD291">
            <v>634.02949999999987</v>
          </cell>
          <cell r="AE291">
            <v>173.13882499999994</v>
          </cell>
          <cell r="AF291">
            <v>273.1203999999999</v>
          </cell>
          <cell r="AG291">
            <v>68.280099999999976</v>
          </cell>
          <cell r="AH291">
            <v>2292.2604999999994</v>
          </cell>
          <cell r="AI291">
            <v>136.56019999999995</v>
          </cell>
          <cell r="AJ291">
            <v>341.40049999999991</v>
          </cell>
          <cell r="AK291">
            <v>68.280099999999976</v>
          </cell>
          <cell r="AL291">
            <v>1658.2309999999995</v>
          </cell>
          <cell r="AM291">
            <v>73.157249999999976</v>
          </cell>
          <cell r="AN291">
            <v>1560.6879999999996</v>
          </cell>
          <cell r="AO291">
            <v>999.81574999999975</v>
          </cell>
          <cell r="AP291">
            <v>104.85872499999998</v>
          </cell>
          <cell r="AQ291">
            <v>365.78624999999994</v>
          </cell>
        </row>
        <row r="292">
          <cell r="A292" t="str">
            <v>M0032072312200</v>
          </cell>
          <cell r="B292" t="str">
            <v>F/G,Gateway,MR,US12</v>
          </cell>
          <cell r="C292" t="str">
            <v>USD</v>
          </cell>
          <cell r="D292">
            <v>40.57</v>
          </cell>
          <cell r="E292">
            <v>46.655499999999996</v>
          </cell>
          <cell r="G292">
            <v>46.655499999999996</v>
          </cell>
          <cell r="I292">
            <v>46.655499999999996</v>
          </cell>
          <cell r="J292">
            <v>177.29089999999997</v>
          </cell>
          <cell r="K292">
            <v>51.32105</v>
          </cell>
          <cell r="L292">
            <v>60.652149999999999</v>
          </cell>
          <cell r="M292">
            <v>81.647124999999988</v>
          </cell>
          <cell r="N292">
            <v>49.921385000000001</v>
          </cell>
          <cell r="O292">
            <v>48.521719999999995</v>
          </cell>
          <cell r="P292">
            <v>23327.75</v>
          </cell>
          <cell r="Q292">
            <v>318.65706499999999</v>
          </cell>
          <cell r="R292">
            <v>91911.334999999992</v>
          </cell>
          <cell r="S292">
            <v>800.14182499999993</v>
          </cell>
          <cell r="T292">
            <v>237.94304999999997</v>
          </cell>
          <cell r="U292">
            <v>32.658849999999994</v>
          </cell>
          <cell r="V292">
            <v>27.993299999999998</v>
          </cell>
          <cell r="W292">
            <v>363.91289999999998</v>
          </cell>
          <cell r="X292">
            <v>8397.99</v>
          </cell>
          <cell r="Y292">
            <v>177.29089999999997</v>
          </cell>
          <cell r="Z292">
            <v>2239.4639999999999</v>
          </cell>
          <cell r="AA292">
            <v>4198.9949999999999</v>
          </cell>
          <cell r="AB292">
            <v>55986.6</v>
          </cell>
          <cell r="AC292">
            <v>70333.166249999995</v>
          </cell>
          <cell r="AD292">
            <v>606.52149999999995</v>
          </cell>
          <cell r="AE292">
            <v>165.62702499999997</v>
          </cell>
          <cell r="AF292">
            <v>261.27079999999995</v>
          </cell>
          <cell r="AG292">
            <v>65.317699999999988</v>
          </cell>
          <cell r="AH292">
            <v>2192.8084999999996</v>
          </cell>
          <cell r="AI292">
            <v>130.63539999999998</v>
          </cell>
          <cell r="AJ292">
            <v>326.58849999999995</v>
          </cell>
          <cell r="AK292">
            <v>65.317699999999988</v>
          </cell>
          <cell r="AL292">
            <v>1586.2869999999998</v>
          </cell>
          <cell r="AM292">
            <v>69.983249999999998</v>
          </cell>
          <cell r="AN292">
            <v>1492.9759999999999</v>
          </cell>
          <cell r="AO292">
            <v>956.43774999999994</v>
          </cell>
          <cell r="AP292">
            <v>100.30932499999999</v>
          </cell>
          <cell r="AQ292">
            <v>349.91624999999999</v>
          </cell>
        </row>
        <row r="293">
          <cell r="A293" t="str">
            <v>M0032072312220</v>
          </cell>
          <cell r="B293" t="str">
            <v>F/G,Gateway,MR,US12</v>
          </cell>
          <cell r="C293" t="str">
            <v>USD</v>
          </cell>
          <cell r="D293">
            <v>40.92</v>
          </cell>
          <cell r="E293">
            <v>47.058</v>
          </cell>
          <cell r="G293">
            <v>47.058</v>
          </cell>
          <cell r="I293">
            <v>47.058</v>
          </cell>
          <cell r="J293">
            <v>178.82039999999998</v>
          </cell>
          <cell r="K293">
            <v>51.763800000000003</v>
          </cell>
          <cell r="L293">
            <v>61.175400000000003</v>
          </cell>
          <cell r="M293">
            <v>82.351500000000001</v>
          </cell>
          <cell r="N293">
            <v>50.352060000000002</v>
          </cell>
          <cell r="O293">
            <v>48.94032</v>
          </cell>
          <cell r="P293">
            <v>23529</v>
          </cell>
          <cell r="Q293">
            <v>321.40613999999999</v>
          </cell>
          <cell r="R293">
            <v>92704.26</v>
          </cell>
          <cell r="S293">
            <v>807.04469999999992</v>
          </cell>
          <cell r="T293">
            <v>239.99579999999997</v>
          </cell>
          <cell r="U293">
            <v>32.940599999999996</v>
          </cell>
          <cell r="V293">
            <v>28.2348</v>
          </cell>
          <cell r="W293">
            <v>367.05239999999998</v>
          </cell>
          <cell r="X293">
            <v>8470.44</v>
          </cell>
          <cell r="Y293">
            <v>178.82039999999998</v>
          </cell>
          <cell r="Z293">
            <v>2258.7840000000001</v>
          </cell>
          <cell r="AA293">
            <v>4235.22</v>
          </cell>
          <cell r="AB293">
            <v>56469.599999999999</v>
          </cell>
          <cell r="AC293">
            <v>70939.934999999998</v>
          </cell>
          <cell r="AD293">
            <v>611.75400000000002</v>
          </cell>
          <cell r="AE293">
            <v>167.05589999999998</v>
          </cell>
          <cell r="AF293">
            <v>263.52479999999997</v>
          </cell>
          <cell r="AG293">
            <v>65.881199999999993</v>
          </cell>
          <cell r="AH293">
            <v>2211.7260000000001</v>
          </cell>
          <cell r="AI293">
            <v>131.76239999999999</v>
          </cell>
          <cell r="AJ293">
            <v>329.40600000000001</v>
          </cell>
          <cell r="AK293">
            <v>65.881199999999993</v>
          </cell>
          <cell r="AL293">
            <v>1599.972</v>
          </cell>
          <cell r="AM293">
            <v>70.587000000000003</v>
          </cell>
          <cell r="AN293">
            <v>1505.856</v>
          </cell>
          <cell r="AO293">
            <v>964.68899999999996</v>
          </cell>
          <cell r="AP293">
            <v>101.1747</v>
          </cell>
          <cell r="AQ293">
            <v>352.935</v>
          </cell>
        </row>
        <row r="294">
          <cell r="A294" t="str">
            <v>M0032072312250</v>
          </cell>
          <cell r="B294" t="str">
            <v>F/G,Gateway,MR,US12</v>
          </cell>
          <cell r="C294" t="str">
            <v>USD</v>
          </cell>
          <cell r="D294">
            <v>40.92</v>
          </cell>
          <cell r="E294">
            <v>47.058</v>
          </cell>
          <cell r="G294">
            <v>47.058</v>
          </cell>
          <cell r="I294">
            <v>47.058</v>
          </cell>
          <cell r="J294">
            <v>178.82039999999998</v>
          </cell>
          <cell r="K294">
            <v>51.763800000000003</v>
          </cell>
          <cell r="L294">
            <v>61.175400000000003</v>
          </cell>
          <cell r="M294">
            <v>82.351500000000001</v>
          </cell>
          <cell r="N294">
            <v>50.352060000000002</v>
          </cell>
          <cell r="O294">
            <v>48.94032</v>
          </cell>
          <cell r="P294">
            <v>23529</v>
          </cell>
          <cell r="Q294">
            <v>321.40613999999999</v>
          </cell>
          <cell r="R294">
            <v>92704.26</v>
          </cell>
          <cell r="S294">
            <v>807.04469999999992</v>
          </cell>
          <cell r="T294">
            <v>239.99579999999997</v>
          </cell>
          <cell r="U294">
            <v>32.940599999999996</v>
          </cell>
          <cell r="V294">
            <v>28.2348</v>
          </cell>
          <cell r="W294">
            <v>367.05239999999998</v>
          </cell>
          <cell r="X294">
            <v>8470.44</v>
          </cell>
          <cell r="Y294">
            <v>178.82039999999998</v>
          </cell>
          <cell r="Z294">
            <v>2258.7840000000001</v>
          </cell>
          <cell r="AA294">
            <v>4235.22</v>
          </cell>
          <cell r="AB294">
            <v>56469.599999999999</v>
          </cell>
          <cell r="AC294">
            <v>70939.934999999998</v>
          </cell>
          <cell r="AD294">
            <v>611.75400000000002</v>
          </cell>
          <cell r="AE294">
            <v>167.05589999999998</v>
          </cell>
          <cell r="AF294">
            <v>263.52479999999997</v>
          </cell>
          <cell r="AG294">
            <v>65.881199999999993</v>
          </cell>
          <cell r="AH294">
            <v>2211.7260000000001</v>
          </cell>
          <cell r="AI294">
            <v>131.76239999999999</v>
          </cell>
          <cell r="AJ294">
            <v>329.40600000000001</v>
          </cell>
          <cell r="AK294">
            <v>65.881199999999993</v>
          </cell>
          <cell r="AL294">
            <v>1599.972</v>
          </cell>
          <cell r="AM294">
            <v>70.587000000000003</v>
          </cell>
          <cell r="AN294">
            <v>1505.856</v>
          </cell>
          <cell r="AO294">
            <v>964.68899999999996</v>
          </cell>
          <cell r="AP294">
            <v>101.1747</v>
          </cell>
          <cell r="AQ294">
            <v>352.935</v>
          </cell>
        </row>
        <row r="295">
          <cell r="A295" t="str">
            <v>M0032072312270</v>
          </cell>
          <cell r="B295" t="str">
            <v>F/G,Gateway,MR,US12</v>
          </cell>
          <cell r="C295" t="str">
            <v>USD</v>
          </cell>
          <cell r="D295">
            <v>40.92</v>
          </cell>
          <cell r="E295">
            <v>47.058</v>
          </cell>
          <cell r="G295">
            <v>47.058</v>
          </cell>
          <cell r="I295">
            <v>47.058</v>
          </cell>
          <cell r="J295">
            <v>178.82039999999998</v>
          </cell>
          <cell r="K295">
            <v>51.763800000000003</v>
          </cell>
          <cell r="L295">
            <v>61.175400000000003</v>
          </cell>
          <cell r="M295">
            <v>82.351500000000001</v>
          </cell>
          <cell r="N295">
            <v>50.352060000000002</v>
          </cell>
          <cell r="O295">
            <v>48.94032</v>
          </cell>
          <cell r="P295">
            <v>23529</v>
          </cell>
          <cell r="Q295">
            <v>321.40613999999999</v>
          </cell>
          <cell r="R295">
            <v>92704.26</v>
          </cell>
          <cell r="S295">
            <v>807.04469999999992</v>
          </cell>
          <cell r="T295">
            <v>239.99579999999997</v>
          </cell>
          <cell r="U295">
            <v>32.940599999999996</v>
          </cell>
          <cell r="V295">
            <v>28.2348</v>
          </cell>
          <cell r="W295">
            <v>367.05239999999998</v>
          </cell>
          <cell r="X295">
            <v>8470.44</v>
          </cell>
          <cell r="Y295">
            <v>178.82039999999998</v>
          </cell>
          <cell r="Z295">
            <v>2258.7840000000001</v>
          </cell>
          <cell r="AA295">
            <v>4235.22</v>
          </cell>
          <cell r="AB295">
            <v>56469.599999999999</v>
          </cell>
          <cell r="AC295">
            <v>70939.934999999998</v>
          </cell>
          <cell r="AD295">
            <v>611.75400000000002</v>
          </cell>
          <cell r="AE295">
            <v>167.05589999999998</v>
          </cell>
          <cell r="AF295">
            <v>263.52479999999997</v>
          </cell>
          <cell r="AG295">
            <v>65.881199999999993</v>
          </cell>
          <cell r="AH295">
            <v>2211.7260000000001</v>
          </cell>
          <cell r="AI295">
            <v>131.76239999999999</v>
          </cell>
          <cell r="AJ295">
            <v>329.40600000000001</v>
          </cell>
          <cell r="AK295">
            <v>65.881199999999993</v>
          </cell>
          <cell r="AL295">
            <v>1599.972</v>
          </cell>
          <cell r="AM295">
            <v>70.587000000000003</v>
          </cell>
          <cell r="AN295">
            <v>1505.856</v>
          </cell>
          <cell r="AO295">
            <v>964.68899999999996</v>
          </cell>
          <cell r="AP295">
            <v>101.1747</v>
          </cell>
          <cell r="AQ295">
            <v>352.935</v>
          </cell>
        </row>
        <row r="296">
          <cell r="A296" t="str">
            <v>M0032072312300</v>
          </cell>
          <cell r="B296" t="str">
            <v>F/G,Gateway,MR,US12</v>
          </cell>
          <cell r="C296" t="str">
            <v>USD</v>
          </cell>
          <cell r="D296">
            <v>40.93</v>
          </cell>
          <cell r="E296">
            <v>47.069499999999998</v>
          </cell>
          <cell r="G296">
            <v>47.069499999999998</v>
          </cell>
          <cell r="I296">
            <v>47.069499999999998</v>
          </cell>
          <cell r="J296">
            <v>178.86409999999998</v>
          </cell>
          <cell r="K296">
            <v>51.776450000000004</v>
          </cell>
          <cell r="L296">
            <v>61.190350000000002</v>
          </cell>
          <cell r="M296">
            <v>82.371624999999995</v>
          </cell>
          <cell r="N296">
            <v>50.364364999999999</v>
          </cell>
          <cell r="O296">
            <v>48.952280000000002</v>
          </cell>
          <cell r="P296">
            <v>23534.75</v>
          </cell>
          <cell r="Q296">
            <v>321.48468500000001</v>
          </cell>
          <cell r="R296">
            <v>92726.914999999994</v>
          </cell>
          <cell r="S296">
            <v>807.24192499999992</v>
          </cell>
          <cell r="T296">
            <v>240.05444999999997</v>
          </cell>
          <cell r="U296">
            <v>32.948649999999994</v>
          </cell>
          <cell r="V296">
            <v>28.241699999999998</v>
          </cell>
          <cell r="W296">
            <v>367.14209999999997</v>
          </cell>
          <cell r="X296">
            <v>8472.51</v>
          </cell>
          <cell r="Y296">
            <v>178.86409999999998</v>
          </cell>
          <cell r="Z296">
            <v>2259.3359999999998</v>
          </cell>
          <cell r="AA296">
            <v>4236.2550000000001</v>
          </cell>
          <cell r="AB296">
            <v>56483.399999999994</v>
          </cell>
          <cell r="AC296">
            <v>70957.271249999991</v>
          </cell>
          <cell r="AD296">
            <v>611.90350000000001</v>
          </cell>
          <cell r="AE296">
            <v>167.09672499999999</v>
          </cell>
          <cell r="AF296">
            <v>263.58919999999995</v>
          </cell>
          <cell r="AG296">
            <v>65.897299999999987</v>
          </cell>
          <cell r="AH296">
            <v>2212.2664999999997</v>
          </cell>
          <cell r="AI296">
            <v>131.79459999999997</v>
          </cell>
          <cell r="AJ296">
            <v>329.48649999999998</v>
          </cell>
          <cell r="AK296">
            <v>65.897299999999987</v>
          </cell>
          <cell r="AL296">
            <v>1600.3629999999998</v>
          </cell>
          <cell r="AM296">
            <v>70.604249999999993</v>
          </cell>
          <cell r="AN296">
            <v>1506.2239999999999</v>
          </cell>
          <cell r="AO296">
            <v>964.9247499999999</v>
          </cell>
          <cell r="AP296">
            <v>101.19942499999999</v>
          </cell>
          <cell r="AQ296">
            <v>353.02125000000001</v>
          </cell>
        </row>
        <row r="297">
          <cell r="A297" t="str">
            <v>M0032072312320</v>
          </cell>
          <cell r="B297" t="str">
            <v>F/G,Gateway,MR,US12</v>
          </cell>
          <cell r="C297" t="str">
            <v>USD</v>
          </cell>
          <cell r="D297">
            <v>41.56</v>
          </cell>
          <cell r="E297">
            <v>47.793999999999997</v>
          </cell>
          <cell r="G297">
            <v>47.793999999999997</v>
          </cell>
          <cell r="I297">
            <v>47.793999999999997</v>
          </cell>
          <cell r="J297">
            <v>181.61719999999997</v>
          </cell>
          <cell r="K297">
            <v>52.573399999999999</v>
          </cell>
          <cell r="L297">
            <v>62.132199999999997</v>
          </cell>
          <cell r="M297">
            <v>83.639499999999998</v>
          </cell>
          <cell r="N297">
            <v>51.139580000000002</v>
          </cell>
          <cell r="O297">
            <v>49.705759999999998</v>
          </cell>
          <cell r="P297">
            <v>23897</v>
          </cell>
          <cell r="Q297">
            <v>326.43302</v>
          </cell>
          <cell r="R297">
            <v>94154.18</v>
          </cell>
          <cell r="S297">
            <v>819.66709999999989</v>
          </cell>
          <cell r="T297">
            <v>243.74939999999998</v>
          </cell>
          <cell r="U297">
            <v>33.455799999999996</v>
          </cell>
          <cell r="V297">
            <v>28.676399999999997</v>
          </cell>
          <cell r="W297">
            <v>372.79319999999996</v>
          </cell>
          <cell r="X297">
            <v>8602.92</v>
          </cell>
          <cell r="Y297">
            <v>181.61719999999997</v>
          </cell>
          <cell r="Z297">
            <v>2294.1120000000001</v>
          </cell>
          <cell r="AA297">
            <v>4301.46</v>
          </cell>
          <cell r="AB297">
            <v>57352.799999999996</v>
          </cell>
          <cell r="AC297">
            <v>72049.455000000002</v>
          </cell>
          <cell r="AD297">
            <v>621.322</v>
          </cell>
          <cell r="AE297">
            <v>169.66869999999997</v>
          </cell>
          <cell r="AF297">
            <v>267.64639999999997</v>
          </cell>
          <cell r="AG297">
            <v>66.911599999999993</v>
          </cell>
          <cell r="AH297">
            <v>2246.3179999999998</v>
          </cell>
          <cell r="AI297">
            <v>133.82319999999999</v>
          </cell>
          <cell r="AJ297">
            <v>334.55799999999999</v>
          </cell>
          <cell r="AK297">
            <v>66.911599999999993</v>
          </cell>
          <cell r="AL297">
            <v>1624.9959999999999</v>
          </cell>
          <cell r="AM297">
            <v>71.691000000000003</v>
          </cell>
          <cell r="AN297">
            <v>1529.4079999999999</v>
          </cell>
          <cell r="AO297">
            <v>979.77699999999993</v>
          </cell>
          <cell r="AP297">
            <v>102.75709999999999</v>
          </cell>
          <cell r="AQ297">
            <v>358.45499999999998</v>
          </cell>
        </row>
        <row r="298">
          <cell r="A298" t="str">
            <v>M0032072312350</v>
          </cell>
          <cell r="B298" t="str">
            <v>F/G,Gateway,MR,US12</v>
          </cell>
          <cell r="C298" t="str">
            <v>USD</v>
          </cell>
          <cell r="D298">
            <v>42.41</v>
          </cell>
          <cell r="E298">
            <v>48.771499999999989</v>
          </cell>
          <cell r="G298">
            <v>48.771499999999989</v>
          </cell>
          <cell r="I298">
            <v>48.771499999999989</v>
          </cell>
          <cell r="J298">
            <v>185.33169999999996</v>
          </cell>
          <cell r="K298">
            <v>53.648649999999989</v>
          </cell>
          <cell r="L298">
            <v>63.40294999999999</v>
          </cell>
          <cell r="M298">
            <v>85.350124999999977</v>
          </cell>
          <cell r="N298">
            <v>52.185504999999992</v>
          </cell>
          <cell r="O298">
            <v>50.722359999999988</v>
          </cell>
          <cell r="P298">
            <v>24385.749999999993</v>
          </cell>
          <cell r="Q298">
            <v>333.10934499999991</v>
          </cell>
          <cell r="R298">
            <v>96079.854999999981</v>
          </cell>
          <cell r="S298">
            <v>836.4312249999997</v>
          </cell>
          <cell r="T298">
            <v>248.73464999999993</v>
          </cell>
          <cell r="U298">
            <v>34.140049999999988</v>
          </cell>
          <cell r="V298">
            <v>29.262899999999991</v>
          </cell>
          <cell r="W298">
            <v>380.41769999999991</v>
          </cell>
          <cell r="X298">
            <v>8778.8699999999972</v>
          </cell>
          <cell r="Y298">
            <v>185.33169999999996</v>
          </cell>
          <cell r="Z298">
            <v>2341.0319999999992</v>
          </cell>
          <cell r="AA298">
            <v>4389.4349999999986</v>
          </cell>
          <cell r="AB298">
            <v>58525.799999999988</v>
          </cell>
          <cell r="AC298">
            <v>73523.03624999999</v>
          </cell>
          <cell r="AD298">
            <v>634.02949999999987</v>
          </cell>
          <cell r="AE298">
            <v>173.13882499999994</v>
          </cell>
          <cell r="AF298">
            <v>273.1203999999999</v>
          </cell>
          <cell r="AG298">
            <v>68.280099999999976</v>
          </cell>
          <cell r="AH298">
            <v>2292.2604999999994</v>
          </cell>
          <cell r="AI298">
            <v>136.56019999999995</v>
          </cell>
          <cell r="AJ298">
            <v>341.40049999999991</v>
          </cell>
          <cell r="AK298">
            <v>68.280099999999976</v>
          </cell>
          <cell r="AL298">
            <v>1658.2309999999995</v>
          </cell>
          <cell r="AM298">
            <v>73.157249999999976</v>
          </cell>
          <cell r="AN298">
            <v>1560.6879999999996</v>
          </cell>
          <cell r="AO298">
            <v>999.81574999999975</v>
          </cell>
          <cell r="AP298">
            <v>104.85872499999998</v>
          </cell>
          <cell r="AQ298">
            <v>365.78624999999994</v>
          </cell>
        </row>
        <row r="299">
          <cell r="A299" t="str">
            <v>M0032072312370</v>
          </cell>
          <cell r="B299" t="str">
            <v>F/G,Gateway,MR,US12</v>
          </cell>
          <cell r="C299" t="str">
            <v>USD</v>
          </cell>
          <cell r="D299">
            <v>42.41</v>
          </cell>
          <cell r="E299">
            <v>48.771499999999989</v>
          </cell>
          <cell r="G299">
            <v>48.771499999999989</v>
          </cell>
          <cell r="I299">
            <v>48.771499999999989</v>
          </cell>
          <cell r="J299">
            <v>185.33169999999996</v>
          </cell>
          <cell r="K299">
            <v>53.648649999999989</v>
          </cell>
          <cell r="L299">
            <v>63.40294999999999</v>
          </cell>
          <cell r="M299">
            <v>85.350124999999977</v>
          </cell>
          <cell r="N299">
            <v>52.185504999999992</v>
          </cell>
          <cell r="O299">
            <v>50.722359999999988</v>
          </cell>
          <cell r="P299">
            <v>24385.749999999993</v>
          </cell>
          <cell r="Q299">
            <v>333.10934499999991</v>
          </cell>
          <cell r="R299">
            <v>96079.854999999981</v>
          </cell>
          <cell r="S299">
            <v>836.4312249999997</v>
          </cell>
          <cell r="T299">
            <v>248.73464999999993</v>
          </cell>
          <cell r="U299">
            <v>34.140049999999988</v>
          </cell>
          <cell r="V299">
            <v>29.262899999999991</v>
          </cell>
          <cell r="W299">
            <v>380.41769999999991</v>
          </cell>
          <cell r="X299">
            <v>8778.8699999999972</v>
          </cell>
          <cell r="Y299">
            <v>185.33169999999996</v>
          </cell>
          <cell r="Z299">
            <v>2341.0319999999992</v>
          </cell>
          <cell r="AA299">
            <v>4389.4349999999986</v>
          </cell>
          <cell r="AB299">
            <v>58525.799999999988</v>
          </cell>
          <cell r="AC299">
            <v>73523.03624999999</v>
          </cell>
          <cell r="AD299">
            <v>634.02949999999987</v>
          </cell>
          <cell r="AE299">
            <v>173.13882499999994</v>
          </cell>
          <cell r="AF299">
            <v>273.1203999999999</v>
          </cell>
          <cell r="AG299">
            <v>68.280099999999976</v>
          </cell>
          <cell r="AH299">
            <v>2292.2604999999994</v>
          </cell>
          <cell r="AI299">
            <v>136.56019999999995</v>
          </cell>
          <cell r="AJ299">
            <v>341.40049999999991</v>
          </cell>
          <cell r="AK299">
            <v>68.280099999999976</v>
          </cell>
          <cell r="AL299">
            <v>1658.2309999999995</v>
          </cell>
          <cell r="AM299">
            <v>73.157249999999976</v>
          </cell>
          <cell r="AN299">
            <v>1560.6879999999996</v>
          </cell>
          <cell r="AO299">
            <v>999.81574999999975</v>
          </cell>
          <cell r="AP299">
            <v>104.85872499999998</v>
          </cell>
          <cell r="AQ299">
            <v>365.78624999999994</v>
          </cell>
        </row>
        <row r="300">
          <cell r="A300" t="str">
            <v>M0032072312400</v>
          </cell>
          <cell r="B300" t="str">
            <v>F/G,Gateway,MR,US12</v>
          </cell>
          <cell r="C300" t="str">
            <v>USD</v>
          </cell>
          <cell r="D300">
            <v>42.41</v>
          </cell>
          <cell r="E300">
            <v>48.771499999999989</v>
          </cell>
          <cell r="G300">
            <v>48.771499999999989</v>
          </cell>
          <cell r="I300">
            <v>48.771499999999989</v>
          </cell>
          <cell r="J300">
            <v>185.33169999999996</v>
          </cell>
          <cell r="K300">
            <v>53.648649999999989</v>
          </cell>
          <cell r="L300">
            <v>63.40294999999999</v>
          </cell>
          <cell r="M300">
            <v>85.350124999999977</v>
          </cell>
          <cell r="N300">
            <v>52.185504999999992</v>
          </cell>
          <cell r="O300">
            <v>50.722359999999988</v>
          </cell>
          <cell r="P300">
            <v>24385.749999999993</v>
          </cell>
          <cell r="Q300">
            <v>333.10934499999991</v>
          </cell>
          <cell r="R300">
            <v>96079.854999999981</v>
          </cell>
          <cell r="S300">
            <v>836.4312249999997</v>
          </cell>
          <cell r="T300">
            <v>248.73464999999993</v>
          </cell>
          <cell r="U300">
            <v>34.140049999999988</v>
          </cell>
          <cell r="V300">
            <v>29.262899999999991</v>
          </cell>
          <cell r="W300">
            <v>380.41769999999991</v>
          </cell>
          <cell r="X300">
            <v>8778.8699999999972</v>
          </cell>
          <cell r="Y300">
            <v>185.33169999999996</v>
          </cell>
          <cell r="Z300">
            <v>2341.0319999999992</v>
          </cell>
          <cell r="AA300">
            <v>4389.4349999999986</v>
          </cell>
          <cell r="AB300">
            <v>58525.799999999988</v>
          </cell>
          <cell r="AC300">
            <v>73523.03624999999</v>
          </cell>
          <cell r="AD300">
            <v>634.02949999999987</v>
          </cell>
          <cell r="AE300">
            <v>173.13882499999994</v>
          </cell>
          <cell r="AF300">
            <v>273.1203999999999</v>
          </cell>
          <cell r="AG300">
            <v>68.280099999999976</v>
          </cell>
          <cell r="AH300">
            <v>2292.2604999999994</v>
          </cell>
          <cell r="AI300">
            <v>136.56019999999995</v>
          </cell>
          <cell r="AJ300">
            <v>341.40049999999991</v>
          </cell>
          <cell r="AK300">
            <v>68.280099999999976</v>
          </cell>
          <cell r="AL300">
            <v>1658.2309999999995</v>
          </cell>
          <cell r="AM300">
            <v>73.157249999999976</v>
          </cell>
          <cell r="AN300">
            <v>1560.6879999999996</v>
          </cell>
          <cell r="AO300">
            <v>999.81574999999975</v>
          </cell>
          <cell r="AP300">
            <v>104.85872499999998</v>
          </cell>
          <cell r="AQ300">
            <v>365.78624999999994</v>
          </cell>
        </row>
        <row r="301">
          <cell r="A301" t="str">
            <v>M0032072315150</v>
          </cell>
          <cell r="B301" t="str">
            <v>F/G,Gateway,MR,US15</v>
          </cell>
          <cell r="C301" t="str">
            <v>USD</v>
          </cell>
          <cell r="D301">
            <v>40.43</v>
          </cell>
          <cell r="E301">
            <v>46.494499999999995</v>
          </cell>
          <cell r="G301">
            <v>46.494499999999995</v>
          </cell>
          <cell r="I301">
            <v>46.494499999999995</v>
          </cell>
          <cell r="J301">
            <v>176.67909999999998</v>
          </cell>
          <cell r="K301">
            <v>51.143949999999997</v>
          </cell>
          <cell r="L301">
            <v>60.442849999999993</v>
          </cell>
          <cell r="M301">
            <v>81.365374999999986</v>
          </cell>
          <cell r="N301">
            <v>49.749114999999996</v>
          </cell>
          <cell r="O301">
            <v>48.354279999999996</v>
          </cell>
          <cell r="P301">
            <v>23247.249999999996</v>
          </cell>
          <cell r="Q301">
            <v>317.55743499999994</v>
          </cell>
          <cell r="R301">
            <v>91594.164999999994</v>
          </cell>
          <cell r="S301">
            <v>797.38067499999988</v>
          </cell>
          <cell r="T301">
            <v>237.12194999999997</v>
          </cell>
          <cell r="U301">
            <v>32.546149999999997</v>
          </cell>
          <cell r="V301">
            <v>27.896699999999996</v>
          </cell>
          <cell r="W301">
            <v>362.65709999999996</v>
          </cell>
          <cell r="X301">
            <v>8369.0099999999984</v>
          </cell>
          <cell r="Y301">
            <v>176.67909999999998</v>
          </cell>
          <cell r="Z301">
            <v>2231.7359999999999</v>
          </cell>
          <cell r="AA301">
            <v>4184.5049999999992</v>
          </cell>
          <cell r="AB301">
            <v>55793.399999999994</v>
          </cell>
          <cell r="AC301">
            <v>70090.458749999991</v>
          </cell>
          <cell r="AD301">
            <v>604.42849999999999</v>
          </cell>
          <cell r="AE301">
            <v>165.05547499999997</v>
          </cell>
          <cell r="AF301">
            <v>260.36919999999998</v>
          </cell>
          <cell r="AG301">
            <v>65.092299999999994</v>
          </cell>
          <cell r="AH301">
            <v>2185.2414999999996</v>
          </cell>
          <cell r="AI301">
            <v>130.18459999999999</v>
          </cell>
          <cell r="AJ301">
            <v>325.46149999999994</v>
          </cell>
          <cell r="AK301">
            <v>65.092299999999994</v>
          </cell>
          <cell r="AL301">
            <v>1580.8129999999999</v>
          </cell>
          <cell r="AM301">
            <v>69.741749999999996</v>
          </cell>
          <cell r="AN301">
            <v>1487.8239999999998</v>
          </cell>
          <cell r="AO301">
            <v>953.13724999999988</v>
          </cell>
          <cell r="AP301">
            <v>99.963174999999978</v>
          </cell>
          <cell r="AQ301">
            <v>348.70874999999995</v>
          </cell>
        </row>
        <row r="302">
          <cell r="A302" t="str">
            <v>M0032072315200</v>
          </cell>
          <cell r="B302" t="str">
            <v>F/G,Gateway,MR,US15</v>
          </cell>
          <cell r="C302" t="str">
            <v>USD</v>
          </cell>
          <cell r="D302">
            <v>40.57</v>
          </cell>
          <cell r="E302">
            <v>46.655499999999996</v>
          </cell>
          <cell r="G302">
            <v>46.655499999999996</v>
          </cell>
          <cell r="I302">
            <v>46.655499999999996</v>
          </cell>
          <cell r="J302">
            <v>177.29089999999997</v>
          </cell>
          <cell r="K302">
            <v>51.32105</v>
          </cell>
          <cell r="L302">
            <v>60.652149999999999</v>
          </cell>
          <cell r="M302">
            <v>81.647124999999988</v>
          </cell>
          <cell r="N302">
            <v>49.921385000000001</v>
          </cell>
          <cell r="O302">
            <v>48.521719999999995</v>
          </cell>
          <cell r="P302">
            <v>23327.75</v>
          </cell>
          <cell r="Q302">
            <v>318.65706499999999</v>
          </cell>
          <cell r="R302">
            <v>91911.334999999992</v>
          </cell>
          <cell r="S302">
            <v>800.14182499999993</v>
          </cell>
          <cell r="T302">
            <v>237.94304999999997</v>
          </cell>
          <cell r="U302">
            <v>32.658849999999994</v>
          </cell>
          <cell r="V302">
            <v>27.993299999999998</v>
          </cell>
          <cell r="W302">
            <v>363.91289999999998</v>
          </cell>
          <cell r="X302">
            <v>8397.99</v>
          </cell>
          <cell r="Y302">
            <v>177.29089999999997</v>
          </cell>
          <cell r="Z302">
            <v>2239.4639999999999</v>
          </cell>
          <cell r="AA302">
            <v>4198.9949999999999</v>
          </cell>
          <cell r="AB302">
            <v>55986.6</v>
          </cell>
          <cell r="AC302">
            <v>70333.166249999995</v>
          </cell>
          <cell r="AD302">
            <v>606.52149999999995</v>
          </cell>
          <cell r="AE302">
            <v>165.62702499999997</v>
          </cell>
          <cell r="AF302">
            <v>261.27079999999995</v>
          </cell>
          <cell r="AG302">
            <v>65.317699999999988</v>
          </cell>
          <cell r="AH302">
            <v>2192.8084999999996</v>
          </cell>
          <cell r="AI302">
            <v>130.63539999999998</v>
          </cell>
          <cell r="AJ302">
            <v>326.58849999999995</v>
          </cell>
          <cell r="AK302">
            <v>65.317699999999988</v>
          </cell>
          <cell r="AL302">
            <v>1586.2869999999998</v>
          </cell>
          <cell r="AM302">
            <v>69.983249999999998</v>
          </cell>
          <cell r="AN302">
            <v>1492.9759999999999</v>
          </cell>
          <cell r="AO302">
            <v>956.43774999999994</v>
          </cell>
          <cell r="AP302">
            <v>100.30932499999999</v>
          </cell>
          <cell r="AQ302">
            <v>349.91624999999999</v>
          </cell>
        </row>
        <row r="303">
          <cell r="A303" t="str">
            <v>M0032072315220</v>
          </cell>
          <cell r="B303" t="str">
            <v>F/G,Gateway,MR,US15</v>
          </cell>
          <cell r="C303" t="str">
            <v>USD</v>
          </cell>
          <cell r="D303">
            <v>40.92</v>
          </cell>
          <cell r="E303">
            <v>47.058</v>
          </cell>
          <cell r="G303">
            <v>47.058</v>
          </cell>
          <cell r="I303">
            <v>47.058</v>
          </cell>
          <cell r="J303">
            <v>178.82039999999998</v>
          </cell>
          <cell r="K303">
            <v>51.763800000000003</v>
          </cell>
          <cell r="L303">
            <v>61.175400000000003</v>
          </cell>
          <cell r="M303">
            <v>82.351500000000001</v>
          </cell>
          <cell r="N303">
            <v>50.352060000000002</v>
          </cell>
          <cell r="O303">
            <v>48.94032</v>
          </cell>
          <cell r="P303">
            <v>23529</v>
          </cell>
          <cell r="Q303">
            <v>321.40613999999999</v>
          </cell>
          <cell r="R303">
            <v>92704.26</v>
          </cell>
          <cell r="S303">
            <v>807.04469999999992</v>
          </cell>
          <cell r="T303">
            <v>239.99579999999997</v>
          </cell>
          <cell r="U303">
            <v>32.940599999999996</v>
          </cell>
          <cell r="V303">
            <v>28.2348</v>
          </cell>
          <cell r="W303">
            <v>367.05239999999998</v>
          </cell>
          <cell r="X303">
            <v>8470.44</v>
          </cell>
          <cell r="Y303">
            <v>178.82039999999998</v>
          </cell>
          <cell r="Z303">
            <v>2258.7840000000001</v>
          </cell>
          <cell r="AA303">
            <v>4235.22</v>
          </cell>
          <cell r="AB303">
            <v>56469.599999999999</v>
          </cell>
          <cell r="AC303">
            <v>70939.934999999998</v>
          </cell>
          <cell r="AD303">
            <v>611.75400000000002</v>
          </cell>
          <cell r="AE303">
            <v>167.05589999999998</v>
          </cell>
          <cell r="AF303">
            <v>263.52479999999997</v>
          </cell>
          <cell r="AG303">
            <v>65.881199999999993</v>
          </cell>
          <cell r="AH303">
            <v>2211.7260000000001</v>
          </cell>
          <cell r="AI303">
            <v>131.76239999999999</v>
          </cell>
          <cell r="AJ303">
            <v>329.40600000000001</v>
          </cell>
          <cell r="AK303">
            <v>65.881199999999993</v>
          </cell>
          <cell r="AL303">
            <v>1599.972</v>
          </cell>
          <cell r="AM303">
            <v>70.587000000000003</v>
          </cell>
          <cell r="AN303">
            <v>1505.856</v>
          </cell>
          <cell r="AO303">
            <v>964.68899999999996</v>
          </cell>
          <cell r="AP303">
            <v>101.1747</v>
          </cell>
          <cell r="AQ303">
            <v>352.935</v>
          </cell>
        </row>
        <row r="304">
          <cell r="A304" t="str">
            <v>M0032072315250</v>
          </cell>
          <cell r="B304" t="str">
            <v>F/G,Gateway,MR,US15</v>
          </cell>
          <cell r="C304" t="str">
            <v>USD</v>
          </cell>
          <cell r="D304">
            <v>40.92</v>
          </cell>
          <cell r="E304">
            <v>47.058</v>
          </cell>
          <cell r="G304">
            <v>47.058</v>
          </cell>
          <cell r="I304">
            <v>47.058</v>
          </cell>
          <cell r="J304">
            <v>178.82039999999998</v>
          </cell>
          <cell r="K304">
            <v>51.763800000000003</v>
          </cell>
          <cell r="L304">
            <v>61.175400000000003</v>
          </cell>
          <cell r="M304">
            <v>82.351500000000001</v>
          </cell>
          <cell r="N304">
            <v>50.352060000000002</v>
          </cell>
          <cell r="O304">
            <v>48.94032</v>
          </cell>
          <cell r="P304">
            <v>23529</v>
          </cell>
          <cell r="Q304">
            <v>321.40613999999999</v>
          </cell>
          <cell r="R304">
            <v>92704.26</v>
          </cell>
          <cell r="S304">
            <v>807.04469999999992</v>
          </cell>
          <cell r="T304">
            <v>239.99579999999997</v>
          </cell>
          <cell r="U304">
            <v>32.940599999999996</v>
          </cell>
          <cell r="V304">
            <v>28.2348</v>
          </cell>
          <cell r="W304">
            <v>367.05239999999998</v>
          </cell>
          <cell r="X304">
            <v>8470.44</v>
          </cell>
          <cell r="Y304">
            <v>178.82039999999998</v>
          </cell>
          <cell r="Z304">
            <v>2258.7840000000001</v>
          </cell>
          <cell r="AA304">
            <v>4235.22</v>
          </cell>
          <cell r="AB304">
            <v>56469.599999999999</v>
          </cell>
          <cell r="AC304">
            <v>70939.934999999998</v>
          </cell>
          <cell r="AD304">
            <v>611.75400000000002</v>
          </cell>
          <cell r="AE304">
            <v>167.05589999999998</v>
          </cell>
          <cell r="AF304">
            <v>263.52479999999997</v>
          </cell>
          <cell r="AG304">
            <v>65.881199999999993</v>
          </cell>
          <cell r="AH304">
            <v>2211.7260000000001</v>
          </cell>
          <cell r="AI304">
            <v>131.76239999999999</v>
          </cell>
          <cell r="AJ304">
            <v>329.40600000000001</v>
          </cell>
          <cell r="AK304">
            <v>65.881199999999993</v>
          </cell>
          <cell r="AL304">
            <v>1599.972</v>
          </cell>
          <cell r="AM304">
            <v>70.587000000000003</v>
          </cell>
          <cell r="AN304">
            <v>1505.856</v>
          </cell>
          <cell r="AO304">
            <v>964.68899999999996</v>
          </cell>
          <cell r="AP304">
            <v>101.1747</v>
          </cell>
          <cell r="AQ304">
            <v>352.935</v>
          </cell>
        </row>
        <row r="305">
          <cell r="A305" t="str">
            <v>M0032072315270</v>
          </cell>
          <cell r="B305" t="str">
            <v>F/G,Gateway,MR,US15</v>
          </cell>
          <cell r="C305" t="str">
            <v>USD</v>
          </cell>
          <cell r="D305">
            <v>40.92</v>
          </cell>
          <cell r="E305">
            <v>47.058</v>
          </cell>
          <cell r="G305">
            <v>47.058</v>
          </cell>
          <cell r="I305">
            <v>47.058</v>
          </cell>
          <cell r="J305">
            <v>178.82039999999998</v>
          </cell>
          <cell r="K305">
            <v>51.763800000000003</v>
          </cell>
          <cell r="L305">
            <v>61.175400000000003</v>
          </cell>
          <cell r="M305">
            <v>82.351500000000001</v>
          </cell>
          <cell r="N305">
            <v>50.352060000000002</v>
          </cell>
          <cell r="O305">
            <v>48.94032</v>
          </cell>
          <cell r="P305">
            <v>23529</v>
          </cell>
          <cell r="Q305">
            <v>321.40613999999999</v>
          </cell>
          <cell r="R305">
            <v>92704.26</v>
          </cell>
          <cell r="S305">
            <v>807.04469999999992</v>
          </cell>
          <cell r="T305">
            <v>239.99579999999997</v>
          </cell>
          <cell r="U305">
            <v>32.940599999999996</v>
          </cell>
          <cell r="V305">
            <v>28.2348</v>
          </cell>
          <cell r="W305">
            <v>367.05239999999998</v>
          </cell>
          <cell r="X305">
            <v>8470.44</v>
          </cell>
          <cell r="Y305">
            <v>178.82039999999998</v>
          </cell>
          <cell r="Z305">
            <v>2258.7840000000001</v>
          </cell>
          <cell r="AA305">
            <v>4235.22</v>
          </cell>
          <cell r="AB305">
            <v>56469.599999999999</v>
          </cell>
          <cell r="AC305">
            <v>70939.934999999998</v>
          </cell>
          <cell r="AD305">
            <v>611.75400000000002</v>
          </cell>
          <cell r="AE305">
            <v>167.05589999999998</v>
          </cell>
          <cell r="AF305">
            <v>263.52479999999997</v>
          </cell>
          <cell r="AG305">
            <v>65.881199999999993</v>
          </cell>
          <cell r="AH305">
            <v>2211.7260000000001</v>
          </cell>
          <cell r="AI305">
            <v>131.76239999999999</v>
          </cell>
          <cell r="AJ305">
            <v>329.40600000000001</v>
          </cell>
          <cell r="AK305">
            <v>65.881199999999993</v>
          </cell>
          <cell r="AL305">
            <v>1599.972</v>
          </cell>
          <cell r="AM305">
            <v>70.587000000000003</v>
          </cell>
          <cell r="AN305">
            <v>1505.856</v>
          </cell>
          <cell r="AO305">
            <v>964.68899999999996</v>
          </cell>
          <cell r="AP305">
            <v>101.1747</v>
          </cell>
          <cell r="AQ305">
            <v>352.935</v>
          </cell>
        </row>
        <row r="306">
          <cell r="A306" t="str">
            <v>M0032072315300</v>
          </cell>
          <cell r="B306" t="str">
            <v>F/G,Gateway,MR,US15</v>
          </cell>
          <cell r="C306" t="str">
            <v>USD</v>
          </cell>
          <cell r="D306">
            <v>40.93</v>
          </cell>
          <cell r="E306">
            <v>47.069499999999998</v>
          </cell>
          <cell r="G306">
            <v>47.069499999999998</v>
          </cell>
          <cell r="I306">
            <v>47.069499999999998</v>
          </cell>
          <cell r="J306">
            <v>178.86409999999998</v>
          </cell>
          <cell r="K306">
            <v>51.776450000000004</v>
          </cell>
          <cell r="L306">
            <v>61.190350000000002</v>
          </cell>
          <cell r="M306">
            <v>82.371624999999995</v>
          </cell>
          <cell r="N306">
            <v>50.364364999999999</v>
          </cell>
          <cell r="O306">
            <v>48.952280000000002</v>
          </cell>
          <cell r="P306">
            <v>23534.75</v>
          </cell>
          <cell r="Q306">
            <v>321.48468500000001</v>
          </cell>
          <cell r="R306">
            <v>92726.914999999994</v>
          </cell>
          <cell r="S306">
            <v>807.24192499999992</v>
          </cell>
          <cell r="T306">
            <v>240.05444999999997</v>
          </cell>
          <cell r="U306">
            <v>32.948649999999994</v>
          </cell>
          <cell r="V306">
            <v>28.241699999999998</v>
          </cell>
          <cell r="W306">
            <v>367.14209999999997</v>
          </cell>
          <cell r="X306">
            <v>8472.51</v>
          </cell>
          <cell r="Y306">
            <v>178.86409999999998</v>
          </cell>
          <cell r="Z306">
            <v>2259.3359999999998</v>
          </cell>
          <cell r="AA306">
            <v>4236.2550000000001</v>
          </cell>
          <cell r="AB306">
            <v>56483.399999999994</v>
          </cell>
          <cell r="AC306">
            <v>70957.271249999991</v>
          </cell>
          <cell r="AD306">
            <v>611.90350000000001</v>
          </cell>
          <cell r="AE306">
            <v>167.09672499999999</v>
          </cell>
          <cell r="AF306">
            <v>263.58919999999995</v>
          </cell>
          <cell r="AG306">
            <v>65.897299999999987</v>
          </cell>
          <cell r="AH306">
            <v>2212.2664999999997</v>
          </cell>
          <cell r="AI306">
            <v>131.79459999999997</v>
          </cell>
          <cell r="AJ306">
            <v>329.48649999999998</v>
          </cell>
          <cell r="AK306">
            <v>65.897299999999987</v>
          </cell>
          <cell r="AL306">
            <v>1600.3629999999998</v>
          </cell>
          <cell r="AM306">
            <v>70.604249999999993</v>
          </cell>
          <cell r="AN306">
            <v>1506.2239999999999</v>
          </cell>
          <cell r="AO306">
            <v>964.9247499999999</v>
          </cell>
          <cell r="AP306">
            <v>101.19942499999999</v>
          </cell>
          <cell r="AQ306">
            <v>353.02125000000001</v>
          </cell>
        </row>
        <row r="307">
          <cell r="A307" t="str">
            <v>M0032072315320</v>
          </cell>
          <cell r="B307" t="str">
            <v>F/G,Gateway,MR,US15</v>
          </cell>
          <cell r="C307" t="str">
            <v>USD</v>
          </cell>
          <cell r="D307">
            <v>41.56</v>
          </cell>
          <cell r="E307">
            <v>47.793999999999997</v>
          </cell>
          <cell r="G307">
            <v>47.793999999999997</v>
          </cell>
          <cell r="I307">
            <v>47.793999999999997</v>
          </cell>
          <cell r="J307">
            <v>181.61719999999997</v>
          </cell>
          <cell r="K307">
            <v>52.573399999999999</v>
          </cell>
          <cell r="L307">
            <v>62.132199999999997</v>
          </cell>
          <cell r="M307">
            <v>83.639499999999998</v>
          </cell>
          <cell r="N307">
            <v>51.139580000000002</v>
          </cell>
          <cell r="O307">
            <v>49.705759999999998</v>
          </cell>
          <cell r="P307">
            <v>23897</v>
          </cell>
          <cell r="Q307">
            <v>326.43302</v>
          </cell>
          <cell r="R307">
            <v>94154.18</v>
          </cell>
          <cell r="S307">
            <v>819.66709999999989</v>
          </cell>
          <cell r="T307">
            <v>243.74939999999998</v>
          </cell>
          <cell r="U307">
            <v>33.455799999999996</v>
          </cell>
          <cell r="V307">
            <v>28.676399999999997</v>
          </cell>
          <cell r="W307">
            <v>372.79319999999996</v>
          </cell>
          <cell r="X307">
            <v>8602.92</v>
          </cell>
          <cell r="Y307">
            <v>181.61719999999997</v>
          </cell>
          <cell r="Z307">
            <v>2294.1120000000001</v>
          </cell>
          <cell r="AA307">
            <v>4301.46</v>
          </cell>
          <cell r="AB307">
            <v>57352.799999999996</v>
          </cell>
          <cell r="AC307">
            <v>72049.455000000002</v>
          </cell>
          <cell r="AD307">
            <v>621.322</v>
          </cell>
          <cell r="AE307">
            <v>169.66869999999997</v>
          </cell>
          <cell r="AF307">
            <v>267.64639999999997</v>
          </cell>
          <cell r="AG307">
            <v>66.911599999999993</v>
          </cell>
          <cell r="AH307">
            <v>2246.3179999999998</v>
          </cell>
          <cell r="AI307">
            <v>133.82319999999999</v>
          </cell>
          <cell r="AJ307">
            <v>334.55799999999999</v>
          </cell>
          <cell r="AK307">
            <v>66.911599999999993</v>
          </cell>
          <cell r="AL307">
            <v>1624.9959999999999</v>
          </cell>
          <cell r="AM307">
            <v>71.691000000000003</v>
          </cell>
          <cell r="AN307">
            <v>1529.4079999999999</v>
          </cell>
          <cell r="AO307">
            <v>979.77699999999993</v>
          </cell>
          <cell r="AP307">
            <v>102.75709999999999</v>
          </cell>
          <cell r="AQ307">
            <v>358.45499999999998</v>
          </cell>
        </row>
        <row r="308">
          <cell r="A308" t="str">
            <v>M0032072315350</v>
          </cell>
          <cell r="B308" t="str">
            <v>F/G,Gateway,MR,US15</v>
          </cell>
          <cell r="C308" t="str">
            <v>USD</v>
          </cell>
          <cell r="D308">
            <v>42.41</v>
          </cell>
          <cell r="E308">
            <v>48.771499999999989</v>
          </cell>
          <cell r="G308">
            <v>48.771499999999989</v>
          </cell>
          <cell r="I308">
            <v>48.771499999999989</v>
          </cell>
          <cell r="J308">
            <v>185.33169999999996</v>
          </cell>
          <cell r="K308">
            <v>53.648649999999989</v>
          </cell>
          <cell r="L308">
            <v>63.40294999999999</v>
          </cell>
          <cell r="M308">
            <v>85.350124999999977</v>
          </cell>
          <cell r="N308">
            <v>52.185504999999992</v>
          </cell>
          <cell r="O308">
            <v>50.722359999999988</v>
          </cell>
          <cell r="P308">
            <v>24385.749999999993</v>
          </cell>
          <cell r="Q308">
            <v>333.10934499999991</v>
          </cell>
          <cell r="R308">
            <v>96079.854999999981</v>
          </cell>
          <cell r="S308">
            <v>836.4312249999997</v>
          </cell>
          <cell r="T308">
            <v>248.73464999999993</v>
          </cell>
          <cell r="U308">
            <v>34.140049999999988</v>
          </cell>
          <cell r="V308">
            <v>29.262899999999991</v>
          </cell>
          <cell r="W308">
            <v>380.41769999999991</v>
          </cell>
          <cell r="X308">
            <v>8778.8699999999972</v>
          </cell>
          <cell r="Y308">
            <v>185.33169999999996</v>
          </cell>
          <cell r="Z308">
            <v>2341.0319999999992</v>
          </cell>
          <cell r="AA308">
            <v>4389.4349999999986</v>
          </cell>
          <cell r="AB308">
            <v>58525.799999999988</v>
          </cell>
          <cell r="AC308">
            <v>73523.03624999999</v>
          </cell>
          <cell r="AD308">
            <v>634.02949999999987</v>
          </cell>
          <cell r="AE308">
            <v>173.13882499999994</v>
          </cell>
          <cell r="AF308">
            <v>273.1203999999999</v>
          </cell>
          <cell r="AG308">
            <v>68.280099999999976</v>
          </cell>
          <cell r="AH308">
            <v>2292.2604999999994</v>
          </cell>
          <cell r="AI308">
            <v>136.56019999999995</v>
          </cell>
          <cell r="AJ308">
            <v>341.40049999999991</v>
          </cell>
          <cell r="AK308">
            <v>68.280099999999976</v>
          </cell>
          <cell r="AL308">
            <v>1658.2309999999995</v>
          </cell>
          <cell r="AM308">
            <v>73.157249999999976</v>
          </cell>
          <cell r="AN308">
            <v>1560.6879999999996</v>
          </cell>
          <cell r="AO308">
            <v>999.81574999999975</v>
          </cell>
          <cell r="AP308">
            <v>104.85872499999998</v>
          </cell>
          <cell r="AQ308">
            <v>365.78624999999994</v>
          </cell>
        </row>
        <row r="309">
          <cell r="A309" t="str">
            <v>M0032072315370</v>
          </cell>
          <cell r="B309" t="str">
            <v>F/G,Gateway,MR,US15</v>
          </cell>
          <cell r="C309" t="str">
            <v>USD</v>
          </cell>
          <cell r="D309">
            <v>42.41</v>
          </cell>
          <cell r="E309">
            <v>48.771499999999989</v>
          </cell>
          <cell r="G309">
            <v>48.771499999999989</v>
          </cell>
          <cell r="I309">
            <v>48.771499999999989</v>
          </cell>
          <cell r="J309">
            <v>185.33169999999996</v>
          </cell>
          <cell r="K309">
            <v>53.648649999999989</v>
          </cell>
          <cell r="L309">
            <v>63.40294999999999</v>
          </cell>
          <cell r="M309">
            <v>85.350124999999977</v>
          </cell>
          <cell r="N309">
            <v>52.185504999999992</v>
          </cell>
          <cell r="O309">
            <v>50.722359999999988</v>
          </cell>
          <cell r="P309">
            <v>24385.749999999993</v>
          </cell>
          <cell r="Q309">
            <v>333.10934499999991</v>
          </cell>
          <cell r="R309">
            <v>96079.854999999981</v>
          </cell>
          <cell r="S309">
            <v>836.4312249999997</v>
          </cell>
          <cell r="T309">
            <v>248.73464999999993</v>
          </cell>
          <cell r="U309">
            <v>34.140049999999988</v>
          </cell>
          <cell r="V309">
            <v>29.262899999999991</v>
          </cell>
          <cell r="W309">
            <v>380.41769999999991</v>
          </cell>
          <cell r="X309">
            <v>8778.8699999999972</v>
          </cell>
          <cell r="Y309">
            <v>185.33169999999996</v>
          </cell>
          <cell r="Z309">
            <v>2341.0319999999992</v>
          </cell>
          <cell r="AA309">
            <v>4389.4349999999986</v>
          </cell>
          <cell r="AB309">
            <v>58525.799999999988</v>
          </cell>
          <cell r="AC309">
            <v>73523.03624999999</v>
          </cell>
          <cell r="AD309">
            <v>634.02949999999987</v>
          </cell>
          <cell r="AE309">
            <v>173.13882499999994</v>
          </cell>
          <cell r="AF309">
            <v>273.1203999999999</v>
          </cell>
          <cell r="AG309">
            <v>68.280099999999976</v>
          </cell>
          <cell r="AH309">
            <v>2292.2604999999994</v>
          </cell>
          <cell r="AI309">
            <v>136.56019999999995</v>
          </cell>
          <cell r="AJ309">
            <v>341.40049999999991</v>
          </cell>
          <cell r="AK309">
            <v>68.280099999999976</v>
          </cell>
          <cell r="AL309">
            <v>1658.2309999999995</v>
          </cell>
          <cell r="AM309">
            <v>73.157249999999976</v>
          </cell>
          <cell r="AN309">
            <v>1560.6879999999996</v>
          </cell>
          <cell r="AO309">
            <v>999.81574999999975</v>
          </cell>
          <cell r="AP309">
            <v>104.85872499999998</v>
          </cell>
          <cell r="AQ309">
            <v>365.78624999999994</v>
          </cell>
        </row>
        <row r="310">
          <cell r="A310" t="str">
            <v>M0032072315400</v>
          </cell>
          <cell r="B310" t="str">
            <v>F/G,Gateway,MR,US15</v>
          </cell>
          <cell r="C310" t="str">
            <v>USD</v>
          </cell>
          <cell r="D310">
            <v>42.41</v>
          </cell>
          <cell r="E310">
            <v>48.771499999999989</v>
          </cell>
          <cell r="G310">
            <v>48.771499999999989</v>
          </cell>
          <cell r="I310">
            <v>48.771499999999989</v>
          </cell>
          <cell r="J310">
            <v>185.33169999999996</v>
          </cell>
          <cell r="K310">
            <v>53.648649999999989</v>
          </cell>
          <cell r="L310">
            <v>63.40294999999999</v>
          </cell>
          <cell r="M310">
            <v>85.350124999999977</v>
          </cell>
          <cell r="N310">
            <v>52.185504999999992</v>
          </cell>
          <cell r="O310">
            <v>50.722359999999988</v>
          </cell>
          <cell r="P310">
            <v>24385.749999999993</v>
          </cell>
          <cell r="Q310">
            <v>333.10934499999991</v>
          </cell>
          <cell r="R310">
            <v>96079.854999999981</v>
          </cell>
          <cell r="S310">
            <v>836.4312249999997</v>
          </cell>
          <cell r="T310">
            <v>248.73464999999993</v>
          </cell>
          <cell r="U310">
            <v>34.140049999999988</v>
          </cell>
          <cell r="V310">
            <v>29.262899999999991</v>
          </cell>
          <cell r="W310">
            <v>380.41769999999991</v>
          </cell>
          <cell r="X310">
            <v>8778.8699999999972</v>
          </cell>
          <cell r="Y310">
            <v>185.33169999999996</v>
          </cell>
          <cell r="Z310">
            <v>2341.0319999999992</v>
          </cell>
          <cell r="AA310">
            <v>4389.4349999999986</v>
          </cell>
          <cell r="AB310">
            <v>58525.799999999988</v>
          </cell>
          <cell r="AC310">
            <v>73523.03624999999</v>
          </cell>
          <cell r="AD310">
            <v>634.02949999999987</v>
          </cell>
          <cell r="AE310">
            <v>173.13882499999994</v>
          </cell>
          <cell r="AF310">
            <v>273.1203999999999</v>
          </cell>
          <cell r="AG310">
            <v>68.280099999999976</v>
          </cell>
          <cell r="AH310">
            <v>2292.2604999999994</v>
          </cell>
          <cell r="AI310">
            <v>136.56019999999995</v>
          </cell>
          <cell r="AJ310">
            <v>341.40049999999991</v>
          </cell>
          <cell r="AK310">
            <v>68.280099999999976</v>
          </cell>
          <cell r="AL310">
            <v>1658.2309999999995</v>
          </cell>
          <cell r="AM310">
            <v>73.157249999999976</v>
          </cell>
          <cell r="AN310">
            <v>1560.6879999999996</v>
          </cell>
          <cell r="AO310">
            <v>999.81574999999975</v>
          </cell>
          <cell r="AP310">
            <v>104.85872499999998</v>
          </cell>
          <cell r="AQ310">
            <v>365.78624999999994</v>
          </cell>
        </row>
        <row r="311">
          <cell r="A311" t="str">
            <v>M0032072320150</v>
          </cell>
          <cell r="B311" t="str">
            <v>F/G,Gateway,MR,US20</v>
          </cell>
          <cell r="C311" t="str">
            <v>USD</v>
          </cell>
          <cell r="D311">
            <v>40.43</v>
          </cell>
          <cell r="E311">
            <v>46.494499999999995</v>
          </cell>
          <cell r="G311">
            <v>46.494499999999995</v>
          </cell>
          <cell r="I311">
            <v>46.494499999999995</v>
          </cell>
          <cell r="J311">
            <v>176.67909999999998</v>
          </cell>
          <cell r="K311">
            <v>51.143949999999997</v>
          </cell>
          <cell r="L311">
            <v>60.442849999999993</v>
          </cell>
          <cell r="M311">
            <v>81.365374999999986</v>
          </cell>
          <cell r="N311">
            <v>49.749114999999996</v>
          </cell>
          <cell r="O311">
            <v>48.354279999999996</v>
          </cell>
          <cell r="P311">
            <v>23247.249999999996</v>
          </cell>
          <cell r="Q311">
            <v>317.55743499999994</v>
          </cell>
          <cell r="R311">
            <v>91594.164999999994</v>
          </cell>
          <cell r="S311">
            <v>797.38067499999988</v>
          </cell>
          <cell r="T311">
            <v>237.12194999999997</v>
          </cell>
          <cell r="U311">
            <v>32.546149999999997</v>
          </cell>
          <cell r="V311">
            <v>27.896699999999996</v>
          </cell>
          <cell r="W311">
            <v>362.65709999999996</v>
          </cell>
          <cell r="X311">
            <v>8369.0099999999984</v>
          </cell>
          <cell r="Y311">
            <v>176.67909999999998</v>
          </cell>
          <cell r="Z311">
            <v>2231.7359999999999</v>
          </cell>
          <cell r="AA311">
            <v>4184.5049999999992</v>
          </cell>
          <cell r="AB311">
            <v>55793.399999999994</v>
          </cell>
          <cell r="AC311">
            <v>70090.458749999991</v>
          </cell>
          <cell r="AD311">
            <v>604.42849999999999</v>
          </cell>
          <cell r="AE311">
            <v>165.05547499999997</v>
          </cell>
          <cell r="AF311">
            <v>260.36919999999998</v>
          </cell>
          <cell r="AG311">
            <v>65.092299999999994</v>
          </cell>
          <cell r="AH311">
            <v>2185.2414999999996</v>
          </cell>
          <cell r="AI311">
            <v>130.18459999999999</v>
          </cell>
          <cell r="AJ311">
            <v>325.46149999999994</v>
          </cell>
          <cell r="AK311">
            <v>65.092299999999994</v>
          </cell>
          <cell r="AL311">
            <v>1580.8129999999999</v>
          </cell>
          <cell r="AM311">
            <v>69.741749999999996</v>
          </cell>
          <cell r="AN311">
            <v>1487.8239999999998</v>
          </cell>
          <cell r="AO311">
            <v>953.13724999999988</v>
          </cell>
          <cell r="AP311">
            <v>99.963174999999978</v>
          </cell>
          <cell r="AQ311">
            <v>348.70874999999995</v>
          </cell>
        </row>
        <row r="312">
          <cell r="A312" t="str">
            <v>M0032072320200</v>
          </cell>
          <cell r="B312" t="str">
            <v>F/G,Gateway,MR,US20</v>
          </cell>
          <cell r="C312" t="str">
            <v>USD</v>
          </cell>
          <cell r="D312">
            <v>40.57</v>
          </cell>
          <cell r="E312">
            <v>46.655499999999996</v>
          </cell>
          <cell r="G312">
            <v>46.655499999999996</v>
          </cell>
          <cell r="I312">
            <v>46.655499999999996</v>
          </cell>
          <cell r="J312">
            <v>177.29089999999997</v>
          </cell>
          <cell r="K312">
            <v>51.32105</v>
          </cell>
          <cell r="L312">
            <v>60.652149999999999</v>
          </cell>
          <cell r="M312">
            <v>81.647124999999988</v>
          </cell>
          <cell r="N312">
            <v>49.921385000000001</v>
          </cell>
          <cell r="O312">
            <v>48.521719999999995</v>
          </cell>
          <cell r="P312">
            <v>23327.75</v>
          </cell>
          <cell r="Q312">
            <v>318.65706499999999</v>
          </cell>
          <cell r="R312">
            <v>91911.334999999992</v>
          </cell>
          <cell r="S312">
            <v>800.14182499999993</v>
          </cell>
          <cell r="T312">
            <v>237.94304999999997</v>
          </cell>
          <cell r="U312">
            <v>32.658849999999994</v>
          </cell>
          <cell r="V312">
            <v>27.993299999999998</v>
          </cell>
          <cell r="W312">
            <v>363.91289999999998</v>
          </cell>
          <cell r="X312">
            <v>8397.99</v>
          </cell>
          <cell r="Y312">
            <v>177.29089999999997</v>
          </cell>
          <cell r="Z312">
            <v>2239.4639999999999</v>
          </cell>
          <cell r="AA312">
            <v>4198.9949999999999</v>
          </cell>
          <cell r="AB312">
            <v>55986.6</v>
          </cell>
          <cell r="AC312">
            <v>70333.166249999995</v>
          </cell>
          <cell r="AD312">
            <v>606.52149999999995</v>
          </cell>
          <cell r="AE312">
            <v>165.62702499999997</v>
          </cell>
          <cell r="AF312">
            <v>261.27079999999995</v>
          </cell>
          <cell r="AG312">
            <v>65.317699999999988</v>
          </cell>
          <cell r="AH312">
            <v>2192.8084999999996</v>
          </cell>
          <cell r="AI312">
            <v>130.63539999999998</v>
          </cell>
          <cell r="AJ312">
            <v>326.58849999999995</v>
          </cell>
          <cell r="AK312">
            <v>65.317699999999988</v>
          </cell>
          <cell r="AL312">
            <v>1586.2869999999998</v>
          </cell>
          <cell r="AM312">
            <v>69.983249999999998</v>
          </cell>
          <cell r="AN312">
            <v>1492.9759999999999</v>
          </cell>
          <cell r="AO312">
            <v>956.43774999999994</v>
          </cell>
          <cell r="AP312">
            <v>100.30932499999999</v>
          </cell>
          <cell r="AQ312">
            <v>349.91624999999999</v>
          </cell>
        </row>
        <row r="313">
          <cell r="A313" t="str">
            <v>M0032072320220</v>
          </cell>
          <cell r="B313" t="str">
            <v>F/G,Gateway,MR,US20</v>
          </cell>
          <cell r="C313" t="str">
            <v>USD</v>
          </cell>
          <cell r="D313">
            <v>40.92</v>
          </cell>
          <cell r="E313">
            <v>47.058</v>
          </cell>
          <cell r="G313">
            <v>47.058</v>
          </cell>
          <cell r="I313">
            <v>47.058</v>
          </cell>
          <cell r="J313">
            <v>178.82039999999998</v>
          </cell>
          <cell r="K313">
            <v>51.763800000000003</v>
          </cell>
          <cell r="L313">
            <v>61.175400000000003</v>
          </cell>
          <cell r="M313">
            <v>82.351500000000001</v>
          </cell>
          <cell r="N313">
            <v>50.352060000000002</v>
          </cell>
          <cell r="O313">
            <v>48.94032</v>
          </cell>
          <cell r="P313">
            <v>23529</v>
          </cell>
          <cell r="Q313">
            <v>321.40613999999999</v>
          </cell>
          <cell r="R313">
            <v>92704.26</v>
          </cell>
          <cell r="S313">
            <v>807.04469999999992</v>
          </cell>
          <cell r="T313">
            <v>239.99579999999997</v>
          </cell>
          <cell r="U313">
            <v>32.940599999999996</v>
          </cell>
          <cell r="V313">
            <v>28.2348</v>
          </cell>
          <cell r="W313">
            <v>367.05239999999998</v>
          </cell>
          <cell r="X313">
            <v>8470.44</v>
          </cell>
          <cell r="Y313">
            <v>178.82039999999998</v>
          </cell>
          <cell r="Z313">
            <v>2258.7840000000001</v>
          </cell>
          <cell r="AA313">
            <v>4235.22</v>
          </cell>
          <cell r="AB313">
            <v>56469.599999999999</v>
          </cell>
          <cell r="AC313">
            <v>70939.934999999998</v>
          </cell>
          <cell r="AD313">
            <v>611.75400000000002</v>
          </cell>
          <cell r="AE313">
            <v>167.05589999999998</v>
          </cell>
          <cell r="AF313">
            <v>263.52479999999997</v>
          </cell>
          <cell r="AG313">
            <v>65.881199999999993</v>
          </cell>
          <cell r="AH313">
            <v>2211.7260000000001</v>
          </cell>
          <cell r="AI313">
            <v>131.76239999999999</v>
          </cell>
          <cell r="AJ313">
            <v>329.40600000000001</v>
          </cell>
          <cell r="AK313">
            <v>65.881199999999993</v>
          </cell>
          <cell r="AL313">
            <v>1599.972</v>
          </cell>
          <cell r="AM313">
            <v>70.587000000000003</v>
          </cell>
          <cell r="AN313">
            <v>1505.856</v>
          </cell>
          <cell r="AO313">
            <v>964.68899999999996</v>
          </cell>
          <cell r="AP313">
            <v>101.1747</v>
          </cell>
          <cell r="AQ313">
            <v>352.935</v>
          </cell>
        </row>
        <row r="314">
          <cell r="A314" t="str">
            <v>M0032072320250</v>
          </cell>
          <cell r="B314" t="str">
            <v>F/G,Gateway,MR,US20</v>
          </cell>
          <cell r="C314" t="str">
            <v>USD</v>
          </cell>
          <cell r="D314">
            <v>40.92</v>
          </cell>
          <cell r="E314">
            <v>47.058</v>
          </cell>
          <cell r="G314">
            <v>47.058</v>
          </cell>
          <cell r="I314">
            <v>47.058</v>
          </cell>
          <cell r="J314">
            <v>178.82039999999998</v>
          </cell>
          <cell r="K314">
            <v>51.763800000000003</v>
          </cell>
          <cell r="L314">
            <v>61.175400000000003</v>
          </cell>
          <cell r="M314">
            <v>82.351500000000001</v>
          </cell>
          <cell r="N314">
            <v>50.352060000000002</v>
          </cell>
          <cell r="O314">
            <v>48.94032</v>
          </cell>
          <cell r="P314">
            <v>23529</v>
          </cell>
          <cell r="Q314">
            <v>321.40613999999999</v>
          </cell>
          <cell r="R314">
            <v>92704.26</v>
          </cell>
          <cell r="S314">
            <v>807.04469999999992</v>
          </cell>
          <cell r="T314">
            <v>239.99579999999997</v>
          </cell>
          <cell r="U314">
            <v>32.940599999999996</v>
          </cell>
          <cell r="V314">
            <v>28.2348</v>
          </cell>
          <cell r="W314">
            <v>367.05239999999998</v>
          </cell>
          <cell r="X314">
            <v>8470.44</v>
          </cell>
          <cell r="Y314">
            <v>178.82039999999998</v>
          </cell>
          <cell r="Z314">
            <v>2258.7840000000001</v>
          </cell>
          <cell r="AA314">
            <v>4235.22</v>
          </cell>
          <cell r="AB314">
            <v>56469.599999999999</v>
          </cell>
          <cell r="AC314">
            <v>70939.934999999998</v>
          </cell>
          <cell r="AD314">
            <v>611.75400000000002</v>
          </cell>
          <cell r="AE314">
            <v>167.05589999999998</v>
          </cell>
          <cell r="AF314">
            <v>263.52479999999997</v>
          </cell>
          <cell r="AG314">
            <v>65.881199999999993</v>
          </cell>
          <cell r="AH314">
            <v>2211.7260000000001</v>
          </cell>
          <cell r="AI314">
            <v>131.76239999999999</v>
          </cell>
          <cell r="AJ314">
            <v>329.40600000000001</v>
          </cell>
          <cell r="AK314">
            <v>65.881199999999993</v>
          </cell>
          <cell r="AL314">
            <v>1599.972</v>
          </cell>
          <cell r="AM314">
            <v>70.587000000000003</v>
          </cell>
          <cell r="AN314">
            <v>1505.856</v>
          </cell>
          <cell r="AO314">
            <v>964.68899999999996</v>
          </cell>
          <cell r="AP314">
            <v>101.1747</v>
          </cell>
          <cell r="AQ314">
            <v>352.935</v>
          </cell>
        </row>
        <row r="315">
          <cell r="A315" t="str">
            <v>M0032072320270</v>
          </cell>
          <cell r="B315" t="str">
            <v>F/G,Gateway,MR,US20</v>
          </cell>
          <cell r="C315" t="str">
            <v>USD</v>
          </cell>
          <cell r="D315">
            <v>40.92</v>
          </cell>
          <cell r="E315">
            <v>47.058</v>
          </cell>
          <cell r="G315">
            <v>47.058</v>
          </cell>
          <cell r="I315">
            <v>47.058</v>
          </cell>
          <cell r="J315">
            <v>178.82039999999998</v>
          </cell>
          <cell r="K315">
            <v>51.763800000000003</v>
          </cell>
          <cell r="L315">
            <v>61.175400000000003</v>
          </cell>
          <cell r="M315">
            <v>82.351500000000001</v>
          </cell>
          <cell r="N315">
            <v>50.352060000000002</v>
          </cell>
          <cell r="O315">
            <v>48.94032</v>
          </cell>
          <cell r="P315">
            <v>23529</v>
          </cell>
          <cell r="Q315">
            <v>321.40613999999999</v>
          </cell>
          <cell r="R315">
            <v>92704.26</v>
          </cell>
          <cell r="S315">
            <v>807.04469999999992</v>
          </cell>
          <cell r="T315">
            <v>239.99579999999997</v>
          </cell>
          <cell r="U315">
            <v>32.940599999999996</v>
          </cell>
          <cell r="V315">
            <v>28.2348</v>
          </cell>
          <cell r="W315">
            <v>367.05239999999998</v>
          </cell>
          <cell r="X315">
            <v>8470.44</v>
          </cell>
          <cell r="Y315">
            <v>178.82039999999998</v>
          </cell>
          <cell r="Z315">
            <v>2258.7840000000001</v>
          </cell>
          <cell r="AA315">
            <v>4235.22</v>
          </cell>
          <cell r="AB315">
            <v>56469.599999999999</v>
          </cell>
          <cell r="AC315">
            <v>70939.934999999998</v>
          </cell>
          <cell r="AD315">
            <v>611.75400000000002</v>
          </cell>
          <cell r="AE315">
            <v>167.05589999999998</v>
          </cell>
          <cell r="AF315">
            <v>263.52479999999997</v>
          </cell>
          <cell r="AG315">
            <v>65.881199999999993</v>
          </cell>
          <cell r="AH315">
            <v>2211.7260000000001</v>
          </cell>
          <cell r="AI315">
            <v>131.76239999999999</v>
          </cell>
          <cell r="AJ315">
            <v>329.40600000000001</v>
          </cell>
          <cell r="AK315">
            <v>65.881199999999993</v>
          </cell>
          <cell r="AL315">
            <v>1599.972</v>
          </cell>
          <cell r="AM315">
            <v>70.587000000000003</v>
          </cell>
          <cell r="AN315">
            <v>1505.856</v>
          </cell>
          <cell r="AO315">
            <v>964.68899999999996</v>
          </cell>
          <cell r="AP315">
            <v>101.1747</v>
          </cell>
          <cell r="AQ315">
            <v>352.935</v>
          </cell>
        </row>
        <row r="316">
          <cell r="A316" t="str">
            <v>M0032072320300</v>
          </cell>
          <cell r="B316" t="str">
            <v>F/G,Gateway,MR,US20</v>
          </cell>
          <cell r="C316" t="str">
            <v>USD</v>
          </cell>
          <cell r="D316">
            <v>41.58</v>
          </cell>
          <cell r="E316">
            <v>47.816999999999993</v>
          </cell>
          <cell r="G316">
            <v>47.816999999999993</v>
          </cell>
          <cell r="I316">
            <v>47.816999999999993</v>
          </cell>
          <cell r="J316">
            <v>181.70459999999997</v>
          </cell>
          <cell r="K316">
            <v>52.598699999999994</v>
          </cell>
          <cell r="L316">
            <v>62.162099999999995</v>
          </cell>
          <cell r="M316">
            <v>83.679749999999984</v>
          </cell>
          <cell r="N316">
            <v>51.164189999999998</v>
          </cell>
          <cell r="O316">
            <v>49.729679999999995</v>
          </cell>
          <cell r="P316">
            <v>23908.499999999996</v>
          </cell>
          <cell r="Q316">
            <v>326.59010999999998</v>
          </cell>
          <cell r="R316">
            <v>94199.489999999991</v>
          </cell>
          <cell r="S316">
            <v>820.06154999999978</v>
          </cell>
          <cell r="T316">
            <v>243.86669999999995</v>
          </cell>
          <cell r="U316">
            <v>33.471899999999991</v>
          </cell>
          <cell r="V316">
            <v>28.690199999999994</v>
          </cell>
          <cell r="W316">
            <v>372.97259999999994</v>
          </cell>
          <cell r="X316">
            <v>8607.06</v>
          </cell>
          <cell r="Y316">
            <v>181.70459999999997</v>
          </cell>
          <cell r="Z316">
            <v>2295.2159999999994</v>
          </cell>
          <cell r="AA316">
            <v>4303.53</v>
          </cell>
          <cell r="AB316">
            <v>57380.399999999994</v>
          </cell>
          <cell r="AC316">
            <v>72084.127499999988</v>
          </cell>
          <cell r="AD316">
            <v>621.62099999999987</v>
          </cell>
          <cell r="AE316">
            <v>169.75034999999997</v>
          </cell>
          <cell r="AF316">
            <v>267.77519999999993</v>
          </cell>
          <cell r="AG316">
            <v>66.943799999999982</v>
          </cell>
          <cell r="AH316">
            <v>2247.3989999999999</v>
          </cell>
          <cell r="AI316">
            <v>133.88759999999996</v>
          </cell>
          <cell r="AJ316">
            <v>334.71899999999994</v>
          </cell>
          <cell r="AK316">
            <v>66.943799999999982</v>
          </cell>
          <cell r="AL316">
            <v>1625.7779999999998</v>
          </cell>
          <cell r="AM316">
            <v>71.725499999999982</v>
          </cell>
          <cell r="AN316">
            <v>1530.1439999999998</v>
          </cell>
          <cell r="AO316">
            <v>980.24849999999981</v>
          </cell>
          <cell r="AP316">
            <v>102.80654999999999</v>
          </cell>
          <cell r="AQ316">
            <v>358.62749999999994</v>
          </cell>
        </row>
        <row r="317">
          <cell r="A317" t="str">
            <v>M0032072320320</v>
          </cell>
          <cell r="B317" t="str">
            <v>F/G,Gateway,MR,US20</v>
          </cell>
          <cell r="C317" t="str">
            <v>USD</v>
          </cell>
          <cell r="D317">
            <v>41.56</v>
          </cell>
          <cell r="E317">
            <v>47.793999999999997</v>
          </cell>
          <cell r="G317">
            <v>47.793999999999997</v>
          </cell>
          <cell r="I317">
            <v>47.793999999999997</v>
          </cell>
          <cell r="J317">
            <v>181.61719999999997</v>
          </cell>
          <cell r="K317">
            <v>52.573399999999999</v>
          </cell>
          <cell r="L317">
            <v>62.132199999999997</v>
          </cell>
          <cell r="M317">
            <v>83.639499999999998</v>
          </cell>
          <cell r="N317">
            <v>51.139580000000002</v>
          </cell>
          <cell r="O317">
            <v>49.705759999999998</v>
          </cell>
          <cell r="P317">
            <v>23897</v>
          </cell>
          <cell r="Q317">
            <v>326.43302</v>
          </cell>
          <cell r="R317">
            <v>94154.18</v>
          </cell>
          <cell r="S317">
            <v>819.66709999999989</v>
          </cell>
          <cell r="T317">
            <v>243.74939999999998</v>
          </cell>
          <cell r="U317">
            <v>33.455799999999996</v>
          </cell>
          <cell r="V317">
            <v>28.676399999999997</v>
          </cell>
          <cell r="W317">
            <v>372.79319999999996</v>
          </cell>
          <cell r="X317">
            <v>8602.92</v>
          </cell>
          <cell r="Y317">
            <v>181.61719999999997</v>
          </cell>
          <cell r="Z317">
            <v>2294.1120000000001</v>
          </cell>
          <cell r="AA317">
            <v>4301.46</v>
          </cell>
          <cell r="AB317">
            <v>57352.799999999996</v>
          </cell>
          <cell r="AC317">
            <v>72049.455000000002</v>
          </cell>
          <cell r="AD317">
            <v>621.322</v>
          </cell>
          <cell r="AE317">
            <v>169.66869999999997</v>
          </cell>
          <cell r="AF317">
            <v>267.64639999999997</v>
          </cell>
          <cell r="AG317">
            <v>66.911599999999993</v>
          </cell>
          <cell r="AH317">
            <v>2246.3179999999998</v>
          </cell>
          <cell r="AI317">
            <v>133.82319999999999</v>
          </cell>
          <cell r="AJ317">
            <v>334.55799999999999</v>
          </cell>
          <cell r="AK317">
            <v>66.911599999999993</v>
          </cell>
          <cell r="AL317">
            <v>1624.9959999999999</v>
          </cell>
          <cell r="AM317">
            <v>71.691000000000003</v>
          </cell>
          <cell r="AN317">
            <v>1529.4079999999999</v>
          </cell>
          <cell r="AO317">
            <v>979.77699999999993</v>
          </cell>
          <cell r="AP317">
            <v>102.75709999999999</v>
          </cell>
          <cell r="AQ317">
            <v>358.45499999999998</v>
          </cell>
        </row>
        <row r="318">
          <cell r="A318" t="str">
            <v>M0032072320350</v>
          </cell>
          <cell r="B318" t="str">
            <v>F/G,Gateway,MR,US20</v>
          </cell>
          <cell r="C318" t="str">
            <v>USD</v>
          </cell>
          <cell r="D318">
            <v>42.41</v>
          </cell>
          <cell r="E318">
            <v>48.771499999999989</v>
          </cell>
          <cell r="G318">
            <v>48.771499999999989</v>
          </cell>
          <cell r="I318">
            <v>48.771499999999989</v>
          </cell>
          <cell r="J318">
            <v>185.33169999999996</v>
          </cell>
          <cell r="K318">
            <v>53.648649999999989</v>
          </cell>
          <cell r="L318">
            <v>63.40294999999999</v>
          </cell>
          <cell r="M318">
            <v>85.350124999999977</v>
          </cell>
          <cell r="N318">
            <v>52.185504999999992</v>
          </cell>
          <cell r="O318">
            <v>50.722359999999988</v>
          </cell>
          <cell r="P318">
            <v>24385.749999999993</v>
          </cell>
          <cell r="Q318">
            <v>333.10934499999991</v>
          </cell>
          <cell r="R318">
            <v>96079.854999999981</v>
          </cell>
          <cell r="S318">
            <v>836.4312249999997</v>
          </cell>
          <cell r="T318">
            <v>248.73464999999993</v>
          </cell>
          <cell r="U318">
            <v>34.140049999999988</v>
          </cell>
          <cell r="V318">
            <v>29.262899999999991</v>
          </cell>
          <cell r="W318">
            <v>380.41769999999991</v>
          </cell>
          <cell r="X318">
            <v>8778.8699999999972</v>
          </cell>
          <cell r="Y318">
            <v>185.33169999999996</v>
          </cell>
          <cell r="Z318">
            <v>2341.0319999999992</v>
          </cell>
          <cell r="AA318">
            <v>4389.4349999999986</v>
          </cell>
          <cell r="AB318">
            <v>58525.799999999988</v>
          </cell>
          <cell r="AC318">
            <v>73523.03624999999</v>
          </cell>
          <cell r="AD318">
            <v>634.02949999999987</v>
          </cell>
          <cell r="AE318">
            <v>173.13882499999994</v>
          </cell>
          <cell r="AF318">
            <v>273.1203999999999</v>
          </cell>
          <cell r="AG318">
            <v>68.280099999999976</v>
          </cell>
          <cell r="AH318">
            <v>2292.2604999999994</v>
          </cell>
          <cell r="AI318">
            <v>136.56019999999995</v>
          </cell>
          <cell r="AJ318">
            <v>341.40049999999991</v>
          </cell>
          <cell r="AK318">
            <v>68.280099999999976</v>
          </cell>
          <cell r="AL318">
            <v>1658.2309999999995</v>
          </cell>
          <cell r="AM318">
            <v>73.157249999999976</v>
          </cell>
          <cell r="AN318">
            <v>1560.6879999999996</v>
          </cell>
          <cell r="AO318">
            <v>999.81574999999975</v>
          </cell>
          <cell r="AP318">
            <v>104.85872499999998</v>
          </cell>
          <cell r="AQ318">
            <v>365.78624999999994</v>
          </cell>
        </row>
        <row r="319">
          <cell r="A319" t="str">
            <v>M0032072320370</v>
          </cell>
          <cell r="B319" t="str">
            <v>F/G,Gateway,MR,US20</v>
          </cell>
          <cell r="C319" t="str">
            <v>USD</v>
          </cell>
          <cell r="D319">
            <v>42.41</v>
          </cell>
          <cell r="E319">
            <v>48.771499999999989</v>
          </cell>
          <cell r="G319">
            <v>48.771499999999989</v>
          </cell>
          <cell r="I319">
            <v>48.771499999999989</v>
          </cell>
          <cell r="J319">
            <v>185.33169999999996</v>
          </cell>
          <cell r="K319">
            <v>53.648649999999989</v>
          </cell>
          <cell r="L319">
            <v>63.40294999999999</v>
          </cell>
          <cell r="M319">
            <v>85.350124999999977</v>
          </cell>
          <cell r="N319">
            <v>52.185504999999992</v>
          </cell>
          <cell r="O319">
            <v>50.722359999999988</v>
          </cell>
          <cell r="P319">
            <v>24385.749999999993</v>
          </cell>
          <cell r="Q319">
            <v>333.10934499999991</v>
          </cell>
          <cell r="R319">
            <v>96079.854999999981</v>
          </cell>
          <cell r="S319">
            <v>836.4312249999997</v>
          </cell>
          <cell r="T319">
            <v>248.73464999999993</v>
          </cell>
          <cell r="U319">
            <v>34.140049999999988</v>
          </cell>
          <cell r="V319">
            <v>29.262899999999991</v>
          </cell>
          <cell r="W319">
            <v>380.41769999999991</v>
          </cell>
          <cell r="X319">
            <v>8778.8699999999972</v>
          </cell>
          <cell r="Y319">
            <v>185.33169999999996</v>
          </cell>
          <cell r="Z319">
            <v>2341.0319999999992</v>
          </cell>
          <cell r="AA319">
            <v>4389.4349999999986</v>
          </cell>
          <cell r="AB319">
            <v>58525.799999999988</v>
          </cell>
          <cell r="AC319">
            <v>73523.03624999999</v>
          </cell>
          <cell r="AD319">
            <v>634.02949999999987</v>
          </cell>
          <cell r="AE319">
            <v>173.13882499999994</v>
          </cell>
          <cell r="AF319">
            <v>273.1203999999999</v>
          </cell>
          <cell r="AG319">
            <v>68.280099999999976</v>
          </cell>
          <cell r="AH319">
            <v>2292.2604999999994</v>
          </cell>
          <cell r="AI319">
            <v>136.56019999999995</v>
          </cell>
          <cell r="AJ319">
            <v>341.40049999999991</v>
          </cell>
          <cell r="AK319">
            <v>68.280099999999976</v>
          </cell>
          <cell r="AL319">
            <v>1658.2309999999995</v>
          </cell>
          <cell r="AM319">
            <v>73.157249999999976</v>
          </cell>
          <cell r="AN319">
            <v>1560.6879999999996</v>
          </cell>
          <cell r="AO319">
            <v>999.81574999999975</v>
          </cell>
          <cell r="AP319">
            <v>104.85872499999998</v>
          </cell>
          <cell r="AQ319">
            <v>365.78624999999994</v>
          </cell>
        </row>
        <row r="320">
          <cell r="A320" t="str">
            <v>M0032072320400</v>
          </cell>
          <cell r="B320" t="str">
            <v>F/G,Gateway,MR,US20</v>
          </cell>
          <cell r="C320" t="str">
            <v>USD</v>
          </cell>
          <cell r="D320">
            <v>42.41</v>
          </cell>
          <cell r="E320">
            <v>48.771499999999989</v>
          </cell>
          <cell r="G320">
            <v>48.771499999999989</v>
          </cell>
          <cell r="I320">
            <v>48.771499999999989</v>
          </cell>
          <cell r="J320">
            <v>185.33169999999996</v>
          </cell>
          <cell r="K320">
            <v>53.648649999999989</v>
          </cell>
          <cell r="L320">
            <v>63.40294999999999</v>
          </cell>
          <cell r="M320">
            <v>85.350124999999977</v>
          </cell>
          <cell r="N320">
            <v>52.185504999999992</v>
          </cell>
          <cell r="O320">
            <v>50.722359999999988</v>
          </cell>
          <cell r="P320">
            <v>24385.749999999993</v>
          </cell>
          <cell r="Q320">
            <v>333.10934499999991</v>
          </cell>
          <cell r="R320">
            <v>96079.854999999981</v>
          </cell>
          <cell r="S320">
            <v>836.4312249999997</v>
          </cell>
          <cell r="T320">
            <v>248.73464999999993</v>
          </cell>
          <cell r="U320">
            <v>34.140049999999988</v>
          </cell>
          <cell r="V320">
            <v>29.262899999999991</v>
          </cell>
          <cell r="W320">
            <v>380.41769999999991</v>
          </cell>
          <cell r="X320">
            <v>8778.8699999999972</v>
          </cell>
          <cell r="Y320">
            <v>185.33169999999996</v>
          </cell>
          <cell r="Z320">
            <v>2341.0319999999992</v>
          </cell>
          <cell r="AA320">
            <v>4389.4349999999986</v>
          </cell>
          <cell r="AB320">
            <v>58525.799999999988</v>
          </cell>
          <cell r="AC320">
            <v>73523.03624999999</v>
          </cell>
          <cell r="AD320">
            <v>634.02949999999987</v>
          </cell>
          <cell r="AE320">
            <v>173.13882499999994</v>
          </cell>
          <cell r="AF320">
            <v>273.1203999999999</v>
          </cell>
          <cell r="AG320">
            <v>68.280099999999976</v>
          </cell>
          <cell r="AH320">
            <v>2292.2604999999994</v>
          </cell>
          <cell r="AI320">
            <v>136.56019999999995</v>
          </cell>
          <cell r="AJ320">
            <v>341.40049999999991</v>
          </cell>
          <cell r="AK320">
            <v>68.280099999999976</v>
          </cell>
          <cell r="AL320">
            <v>1658.2309999999995</v>
          </cell>
          <cell r="AM320">
            <v>73.157249999999976</v>
          </cell>
          <cell r="AN320">
            <v>1560.6879999999996</v>
          </cell>
          <cell r="AO320">
            <v>999.81574999999975</v>
          </cell>
          <cell r="AP320">
            <v>104.85872499999998</v>
          </cell>
          <cell r="AQ320">
            <v>365.78624999999994</v>
          </cell>
        </row>
        <row r="321">
          <cell r="A321" t="str">
            <v>M00320723215C0</v>
          </cell>
          <cell r="B321" t="str">
            <v>15x3.25GatewayIDE</v>
          </cell>
          <cell r="C321" t="str">
            <v>USD</v>
          </cell>
          <cell r="D321">
            <v>39.67</v>
          </cell>
          <cell r="E321">
            <v>45.6205</v>
          </cell>
          <cell r="G321">
            <v>45.6205</v>
          </cell>
          <cell r="I321">
            <v>45.6205</v>
          </cell>
          <cell r="J321">
            <v>173.3579</v>
          </cell>
          <cell r="K321">
            <v>50.182550000000006</v>
          </cell>
          <cell r="L321">
            <v>59.306650000000005</v>
          </cell>
          <cell r="M321">
            <v>79.835875000000001</v>
          </cell>
          <cell r="N321">
            <v>48.813935000000001</v>
          </cell>
          <cell r="O321">
            <v>47.445320000000002</v>
          </cell>
          <cell r="P321">
            <v>22810.25</v>
          </cell>
          <cell r="Q321">
            <v>311.58801499999998</v>
          </cell>
          <cell r="R321">
            <v>89872.384999999995</v>
          </cell>
          <cell r="S321">
            <v>782.39157499999999</v>
          </cell>
          <cell r="T321">
            <v>232.66454999999999</v>
          </cell>
          <cell r="U321">
            <v>31.934349999999998</v>
          </cell>
          <cell r="V321">
            <v>27.372299999999999</v>
          </cell>
          <cell r="W321">
            <v>355.8399</v>
          </cell>
          <cell r="X321">
            <v>8211.69</v>
          </cell>
          <cell r="Y321">
            <v>173.3579</v>
          </cell>
          <cell r="Z321">
            <v>2189.7840000000001</v>
          </cell>
          <cell r="AA321">
            <v>4105.8450000000003</v>
          </cell>
          <cell r="AB321">
            <v>54744.6</v>
          </cell>
          <cell r="AC321">
            <v>68772.903749999998</v>
          </cell>
          <cell r="AD321">
            <v>593.06650000000002</v>
          </cell>
          <cell r="AE321">
            <v>161.952775</v>
          </cell>
          <cell r="AF321">
            <v>255.47479999999999</v>
          </cell>
          <cell r="AG321">
            <v>63.868699999999997</v>
          </cell>
          <cell r="AH321">
            <v>2144.1635000000001</v>
          </cell>
          <cell r="AI321">
            <v>127.73739999999999</v>
          </cell>
          <cell r="AJ321">
            <v>319.34350000000001</v>
          </cell>
          <cell r="AK321">
            <v>63.868699999999997</v>
          </cell>
          <cell r="AL321">
            <v>1551.097</v>
          </cell>
          <cell r="AM321">
            <v>68.430750000000003</v>
          </cell>
          <cell r="AN321">
            <v>1459.856</v>
          </cell>
          <cell r="AO321">
            <v>935.22024999999996</v>
          </cell>
          <cell r="AP321">
            <v>98.084074999999999</v>
          </cell>
          <cell r="AQ321">
            <v>342.15375</v>
          </cell>
        </row>
        <row r="322">
          <cell r="A322" t="str">
            <v>M00320723220C0</v>
          </cell>
          <cell r="B322" t="str">
            <v>20x3.25GatewayIDE</v>
          </cell>
          <cell r="C322" t="str">
            <v>USD</v>
          </cell>
          <cell r="D322">
            <v>39.67</v>
          </cell>
          <cell r="E322">
            <v>45.6205</v>
          </cell>
          <cell r="G322">
            <v>45.6205</v>
          </cell>
          <cell r="I322">
            <v>45.6205</v>
          </cell>
          <cell r="J322">
            <v>173.3579</v>
          </cell>
          <cell r="K322">
            <v>50.182550000000006</v>
          </cell>
          <cell r="L322">
            <v>59.306650000000005</v>
          </cell>
          <cell r="M322">
            <v>79.835875000000001</v>
          </cell>
          <cell r="N322">
            <v>48.813935000000001</v>
          </cell>
          <cell r="O322">
            <v>47.445320000000002</v>
          </cell>
          <cell r="P322">
            <v>22810.25</v>
          </cell>
          <cell r="Q322">
            <v>311.58801499999998</v>
          </cell>
          <cell r="R322">
            <v>89872.384999999995</v>
          </cell>
          <cell r="S322">
            <v>782.39157499999999</v>
          </cell>
          <cell r="T322">
            <v>232.66454999999999</v>
          </cell>
          <cell r="U322">
            <v>31.934349999999998</v>
          </cell>
          <cell r="V322">
            <v>27.372299999999999</v>
          </cell>
          <cell r="W322">
            <v>355.8399</v>
          </cell>
          <cell r="X322">
            <v>8211.69</v>
          </cell>
          <cell r="Y322">
            <v>173.3579</v>
          </cell>
          <cell r="Z322">
            <v>2189.7840000000001</v>
          </cell>
          <cell r="AA322">
            <v>4105.8450000000003</v>
          </cell>
          <cell r="AB322">
            <v>54744.6</v>
          </cell>
          <cell r="AC322">
            <v>68772.903749999998</v>
          </cell>
          <cell r="AD322">
            <v>593.06650000000002</v>
          </cell>
          <cell r="AE322">
            <v>161.952775</v>
          </cell>
          <cell r="AF322">
            <v>255.47479999999999</v>
          </cell>
          <cell r="AG322">
            <v>63.868699999999997</v>
          </cell>
          <cell r="AH322">
            <v>2144.1635000000001</v>
          </cell>
          <cell r="AI322">
            <v>127.73739999999999</v>
          </cell>
          <cell r="AJ322">
            <v>319.34350000000001</v>
          </cell>
          <cell r="AK322">
            <v>63.868699999999997</v>
          </cell>
          <cell r="AL322">
            <v>1551.097</v>
          </cell>
          <cell r="AM322">
            <v>68.430750000000003</v>
          </cell>
          <cell r="AN322">
            <v>1459.856</v>
          </cell>
          <cell r="AO322">
            <v>935.22024999999996</v>
          </cell>
          <cell r="AP322">
            <v>98.084074999999999</v>
          </cell>
          <cell r="AQ322">
            <v>342.15375</v>
          </cell>
        </row>
        <row r="323">
          <cell r="A323" t="str">
            <v>M00320723515C0</v>
          </cell>
          <cell r="B323" t="str">
            <v>15x3.5GatewayIDE</v>
          </cell>
          <cell r="C323" t="str">
            <v>USD</v>
          </cell>
          <cell r="D323">
            <v>40.85</v>
          </cell>
          <cell r="E323">
            <v>46.977499999999999</v>
          </cell>
          <cell r="G323">
            <v>46.977499999999999</v>
          </cell>
          <cell r="I323">
            <v>46.977499999999999</v>
          </cell>
          <cell r="J323">
            <v>178.5145</v>
          </cell>
          <cell r="K323">
            <v>51.675250000000005</v>
          </cell>
          <cell r="L323">
            <v>61.070750000000004</v>
          </cell>
          <cell r="M323">
            <v>82.210624999999993</v>
          </cell>
          <cell r="N323">
            <v>50.265925000000003</v>
          </cell>
          <cell r="O323">
            <v>48.8566</v>
          </cell>
          <cell r="P323">
            <v>23488.75</v>
          </cell>
          <cell r="Q323">
            <v>320.85632499999997</v>
          </cell>
          <cell r="R323">
            <v>92545.675000000003</v>
          </cell>
          <cell r="S323">
            <v>805.6641249999999</v>
          </cell>
          <cell r="T323">
            <v>239.58524999999997</v>
          </cell>
          <cell r="U323">
            <v>32.884249999999994</v>
          </cell>
          <cell r="V323">
            <v>28.186499999999999</v>
          </cell>
          <cell r="W323">
            <v>366.42449999999997</v>
          </cell>
          <cell r="X323">
            <v>8455.9500000000007</v>
          </cell>
          <cell r="Y323">
            <v>178.5145</v>
          </cell>
          <cell r="Z323">
            <v>2254.92</v>
          </cell>
          <cell r="AA323">
            <v>4227.9750000000004</v>
          </cell>
          <cell r="AB323">
            <v>56373</v>
          </cell>
          <cell r="AC323">
            <v>70818.581250000003</v>
          </cell>
          <cell r="AD323">
            <v>610.70749999999998</v>
          </cell>
          <cell r="AE323">
            <v>166.77012499999998</v>
          </cell>
          <cell r="AF323">
            <v>263.07399999999996</v>
          </cell>
          <cell r="AG323">
            <v>65.768499999999989</v>
          </cell>
          <cell r="AH323">
            <v>2207.9425000000001</v>
          </cell>
          <cell r="AI323">
            <v>131.53699999999998</v>
          </cell>
          <cell r="AJ323">
            <v>328.84249999999997</v>
          </cell>
          <cell r="AK323">
            <v>65.768499999999989</v>
          </cell>
          <cell r="AL323">
            <v>1597.2349999999999</v>
          </cell>
          <cell r="AM323">
            <v>70.466250000000002</v>
          </cell>
          <cell r="AN323">
            <v>1503.28</v>
          </cell>
          <cell r="AO323">
            <v>963.03874999999994</v>
          </cell>
          <cell r="AP323">
            <v>101.00162499999999</v>
          </cell>
          <cell r="AQ323">
            <v>352.33125000000001</v>
          </cell>
        </row>
        <row r="324">
          <cell r="A324" t="str">
            <v>M00320723520C0</v>
          </cell>
          <cell r="B324" t="str">
            <v>20x3.5GatewayIDE</v>
          </cell>
          <cell r="C324" t="str">
            <v>USD</v>
          </cell>
          <cell r="D324">
            <v>40.85</v>
          </cell>
          <cell r="E324">
            <v>46.977499999999999</v>
          </cell>
          <cell r="G324">
            <v>46.977499999999999</v>
          </cell>
          <cell r="I324">
            <v>46.977499999999999</v>
          </cell>
          <cell r="J324">
            <v>178.5145</v>
          </cell>
          <cell r="K324">
            <v>51.675250000000005</v>
          </cell>
          <cell r="L324">
            <v>61.070750000000004</v>
          </cell>
          <cell r="M324">
            <v>82.210624999999993</v>
          </cell>
          <cell r="N324">
            <v>50.265925000000003</v>
          </cell>
          <cell r="O324">
            <v>48.8566</v>
          </cell>
          <cell r="P324">
            <v>23488.75</v>
          </cell>
          <cell r="Q324">
            <v>320.85632499999997</v>
          </cell>
          <cell r="R324">
            <v>92545.675000000003</v>
          </cell>
          <cell r="S324">
            <v>805.6641249999999</v>
          </cell>
          <cell r="T324">
            <v>239.58524999999997</v>
          </cell>
          <cell r="U324">
            <v>32.884249999999994</v>
          </cell>
          <cell r="V324">
            <v>28.186499999999999</v>
          </cell>
          <cell r="W324">
            <v>366.42449999999997</v>
          </cell>
          <cell r="X324">
            <v>8455.9500000000007</v>
          </cell>
          <cell r="Y324">
            <v>178.5145</v>
          </cell>
          <cell r="Z324">
            <v>2254.92</v>
          </cell>
          <cell r="AA324">
            <v>4227.9750000000004</v>
          </cell>
          <cell r="AB324">
            <v>56373</v>
          </cell>
          <cell r="AC324">
            <v>70818.581250000003</v>
          </cell>
          <cell r="AD324">
            <v>610.70749999999998</v>
          </cell>
          <cell r="AE324">
            <v>166.77012499999998</v>
          </cell>
          <cell r="AF324">
            <v>263.07399999999996</v>
          </cell>
          <cell r="AG324">
            <v>65.768499999999989</v>
          </cell>
          <cell r="AH324">
            <v>2207.9425000000001</v>
          </cell>
          <cell r="AI324">
            <v>131.53699999999998</v>
          </cell>
          <cell r="AJ324">
            <v>328.84249999999997</v>
          </cell>
          <cell r="AK324">
            <v>65.768499999999989</v>
          </cell>
          <cell r="AL324">
            <v>1597.2349999999999</v>
          </cell>
          <cell r="AM324">
            <v>70.466250000000002</v>
          </cell>
          <cell r="AN324">
            <v>1503.28</v>
          </cell>
          <cell r="AO324">
            <v>963.03874999999994</v>
          </cell>
          <cell r="AP324">
            <v>101.00162499999999</v>
          </cell>
          <cell r="AQ324">
            <v>352.33125000000001</v>
          </cell>
        </row>
        <row r="325">
          <cell r="A325" t="str">
            <v>M00320723715C0</v>
          </cell>
          <cell r="B325" t="str">
            <v>15x3.75GatewayIDE</v>
          </cell>
          <cell r="C325" t="str">
            <v>USD</v>
          </cell>
          <cell r="D325">
            <v>40.85</v>
          </cell>
          <cell r="E325">
            <v>46.977499999999999</v>
          </cell>
          <cell r="G325">
            <v>46.977499999999999</v>
          </cell>
          <cell r="I325">
            <v>46.977499999999999</v>
          </cell>
          <cell r="J325">
            <v>178.5145</v>
          </cell>
          <cell r="K325">
            <v>51.675250000000005</v>
          </cell>
          <cell r="L325">
            <v>61.070750000000004</v>
          </cell>
          <cell r="M325">
            <v>82.210624999999993</v>
          </cell>
          <cell r="N325">
            <v>50.265925000000003</v>
          </cell>
          <cell r="O325">
            <v>48.8566</v>
          </cell>
          <cell r="P325">
            <v>23488.75</v>
          </cell>
          <cell r="Q325">
            <v>320.85632499999997</v>
          </cell>
          <cell r="R325">
            <v>92545.675000000003</v>
          </cell>
          <cell r="S325">
            <v>805.6641249999999</v>
          </cell>
          <cell r="T325">
            <v>239.58524999999997</v>
          </cell>
          <cell r="U325">
            <v>32.884249999999994</v>
          </cell>
          <cell r="V325">
            <v>28.186499999999999</v>
          </cell>
          <cell r="W325">
            <v>366.42449999999997</v>
          </cell>
          <cell r="X325">
            <v>8455.9500000000007</v>
          </cell>
          <cell r="Y325">
            <v>178.5145</v>
          </cell>
          <cell r="Z325">
            <v>2254.92</v>
          </cell>
          <cell r="AA325">
            <v>4227.9750000000004</v>
          </cell>
          <cell r="AB325">
            <v>56373</v>
          </cell>
          <cell r="AC325">
            <v>70818.581250000003</v>
          </cell>
          <cell r="AD325">
            <v>610.70749999999998</v>
          </cell>
          <cell r="AE325">
            <v>166.77012499999998</v>
          </cell>
          <cell r="AF325">
            <v>263.07399999999996</v>
          </cell>
          <cell r="AG325">
            <v>65.768499999999989</v>
          </cell>
          <cell r="AH325">
            <v>2207.9425000000001</v>
          </cell>
          <cell r="AI325">
            <v>131.53699999999998</v>
          </cell>
          <cell r="AJ325">
            <v>328.84249999999997</v>
          </cell>
          <cell r="AK325">
            <v>65.768499999999989</v>
          </cell>
          <cell r="AL325">
            <v>1597.2349999999999</v>
          </cell>
          <cell r="AM325">
            <v>70.466250000000002</v>
          </cell>
          <cell r="AN325">
            <v>1503.28</v>
          </cell>
          <cell r="AO325">
            <v>963.03874999999994</v>
          </cell>
          <cell r="AP325">
            <v>101.00162499999999</v>
          </cell>
          <cell r="AQ325">
            <v>352.33125000000001</v>
          </cell>
        </row>
        <row r="326">
          <cell r="A326" t="str">
            <v>M00320723720C0</v>
          </cell>
          <cell r="B326" t="str">
            <v>20x3.75GatewayIDE</v>
          </cell>
          <cell r="C326" t="str">
            <v>USD</v>
          </cell>
          <cell r="D326">
            <v>40.85</v>
          </cell>
          <cell r="E326">
            <v>46.977499999999999</v>
          </cell>
          <cell r="G326">
            <v>46.977499999999999</v>
          </cell>
          <cell r="I326">
            <v>46.977499999999999</v>
          </cell>
          <cell r="J326">
            <v>178.5145</v>
          </cell>
          <cell r="K326">
            <v>51.675250000000005</v>
          </cell>
          <cell r="L326">
            <v>61.070750000000004</v>
          </cell>
          <cell r="M326">
            <v>82.210624999999993</v>
          </cell>
          <cell r="N326">
            <v>50.265925000000003</v>
          </cell>
          <cell r="O326">
            <v>48.8566</v>
          </cell>
          <cell r="P326">
            <v>23488.75</v>
          </cell>
          <cell r="Q326">
            <v>320.85632499999997</v>
          </cell>
          <cell r="R326">
            <v>92545.675000000003</v>
          </cell>
          <cell r="S326">
            <v>805.6641249999999</v>
          </cell>
          <cell r="T326">
            <v>239.58524999999997</v>
          </cell>
          <cell r="U326">
            <v>32.884249999999994</v>
          </cell>
          <cell r="V326">
            <v>28.186499999999999</v>
          </cell>
          <cell r="W326">
            <v>366.42449999999997</v>
          </cell>
          <cell r="X326">
            <v>8455.9500000000007</v>
          </cell>
          <cell r="Y326">
            <v>178.5145</v>
          </cell>
          <cell r="Z326">
            <v>2254.92</v>
          </cell>
          <cell r="AA326">
            <v>4227.9750000000004</v>
          </cell>
          <cell r="AB326">
            <v>56373</v>
          </cell>
          <cell r="AC326">
            <v>70818.581250000003</v>
          </cell>
          <cell r="AD326">
            <v>610.70749999999998</v>
          </cell>
          <cell r="AE326">
            <v>166.77012499999998</v>
          </cell>
          <cell r="AF326">
            <v>263.07399999999996</v>
          </cell>
          <cell r="AG326">
            <v>65.768499999999989</v>
          </cell>
          <cell r="AH326">
            <v>2207.9425000000001</v>
          </cell>
          <cell r="AI326">
            <v>131.53699999999998</v>
          </cell>
          <cell r="AJ326">
            <v>328.84249999999997</v>
          </cell>
          <cell r="AK326">
            <v>65.768499999999989</v>
          </cell>
          <cell r="AL326">
            <v>1597.2349999999999</v>
          </cell>
          <cell r="AM326">
            <v>70.466250000000002</v>
          </cell>
          <cell r="AN326">
            <v>1503.28</v>
          </cell>
          <cell r="AO326">
            <v>963.03874999999994</v>
          </cell>
          <cell r="AP326">
            <v>101.00162499999999</v>
          </cell>
          <cell r="AQ326">
            <v>352.33125000000001</v>
          </cell>
        </row>
        <row r="327">
          <cell r="A327" t="str">
            <v>M00320724015C0</v>
          </cell>
          <cell r="B327" t="str">
            <v>15x4GatewayIDE</v>
          </cell>
          <cell r="C327" t="str">
            <v>USD</v>
          </cell>
          <cell r="D327">
            <v>40.85</v>
          </cell>
          <cell r="E327">
            <v>46.977499999999999</v>
          </cell>
          <cell r="G327">
            <v>46.977499999999999</v>
          </cell>
          <cell r="I327">
            <v>46.977499999999999</v>
          </cell>
          <cell r="J327">
            <v>178.5145</v>
          </cell>
          <cell r="K327">
            <v>51.675250000000005</v>
          </cell>
          <cell r="L327">
            <v>61.070750000000004</v>
          </cell>
          <cell r="M327">
            <v>82.210624999999993</v>
          </cell>
          <cell r="N327">
            <v>50.265925000000003</v>
          </cell>
          <cell r="O327">
            <v>48.8566</v>
          </cell>
          <cell r="P327">
            <v>23488.75</v>
          </cell>
          <cell r="Q327">
            <v>320.85632499999997</v>
          </cell>
          <cell r="R327">
            <v>92545.675000000003</v>
          </cell>
          <cell r="S327">
            <v>805.6641249999999</v>
          </cell>
          <cell r="T327">
            <v>239.58524999999997</v>
          </cell>
          <cell r="U327">
            <v>32.884249999999994</v>
          </cell>
          <cell r="V327">
            <v>28.186499999999999</v>
          </cell>
          <cell r="W327">
            <v>366.42449999999997</v>
          </cell>
          <cell r="X327">
            <v>8455.9500000000007</v>
          </cell>
          <cell r="Y327">
            <v>178.5145</v>
          </cell>
          <cell r="Z327">
            <v>2254.92</v>
          </cell>
          <cell r="AA327">
            <v>4227.9750000000004</v>
          </cell>
          <cell r="AB327">
            <v>56373</v>
          </cell>
          <cell r="AC327">
            <v>70818.581250000003</v>
          </cell>
          <cell r="AD327">
            <v>610.70749999999998</v>
          </cell>
          <cell r="AE327">
            <v>166.77012499999998</v>
          </cell>
          <cell r="AF327">
            <v>263.07399999999996</v>
          </cell>
          <cell r="AG327">
            <v>65.768499999999989</v>
          </cell>
          <cell r="AH327">
            <v>2207.9425000000001</v>
          </cell>
          <cell r="AI327">
            <v>131.53699999999998</v>
          </cell>
          <cell r="AJ327">
            <v>328.84249999999997</v>
          </cell>
          <cell r="AK327">
            <v>65.768499999999989</v>
          </cell>
          <cell r="AL327">
            <v>1597.2349999999999</v>
          </cell>
          <cell r="AM327">
            <v>70.466250000000002</v>
          </cell>
          <cell r="AN327">
            <v>1503.28</v>
          </cell>
          <cell r="AO327">
            <v>963.03874999999994</v>
          </cell>
          <cell r="AP327">
            <v>101.00162499999999</v>
          </cell>
          <cell r="AQ327">
            <v>352.33125000000001</v>
          </cell>
        </row>
        <row r="328">
          <cell r="A328" t="str">
            <v>M00320724020C0</v>
          </cell>
          <cell r="B328" t="str">
            <v>20x4GatewayIDE</v>
          </cell>
          <cell r="C328" t="str">
            <v>USD</v>
          </cell>
          <cell r="D328">
            <v>40.85</v>
          </cell>
          <cell r="E328">
            <v>46.977499999999999</v>
          </cell>
          <cell r="G328">
            <v>46.977499999999999</v>
          </cell>
          <cell r="I328">
            <v>46.977499999999999</v>
          </cell>
          <cell r="J328">
            <v>178.5145</v>
          </cell>
          <cell r="K328">
            <v>51.675250000000005</v>
          </cell>
          <cell r="L328">
            <v>61.070750000000004</v>
          </cell>
          <cell r="M328">
            <v>82.210624999999993</v>
          </cell>
          <cell r="N328">
            <v>50.265925000000003</v>
          </cell>
          <cell r="O328">
            <v>48.8566</v>
          </cell>
          <cell r="P328">
            <v>23488.75</v>
          </cell>
          <cell r="Q328">
            <v>320.85632499999997</v>
          </cell>
          <cell r="R328">
            <v>92545.675000000003</v>
          </cell>
          <cell r="S328">
            <v>805.6641249999999</v>
          </cell>
          <cell r="T328">
            <v>239.58524999999997</v>
          </cell>
          <cell r="U328">
            <v>32.884249999999994</v>
          </cell>
          <cell r="V328">
            <v>28.186499999999999</v>
          </cell>
          <cell r="W328">
            <v>366.42449999999997</v>
          </cell>
          <cell r="X328">
            <v>8455.9500000000007</v>
          </cell>
          <cell r="Y328">
            <v>178.5145</v>
          </cell>
          <cell r="Z328">
            <v>2254.92</v>
          </cell>
          <cell r="AA328">
            <v>4227.9750000000004</v>
          </cell>
          <cell r="AB328">
            <v>56373</v>
          </cell>
          <cell r="AC328">
            <v>70818.581250000003</v>
          </cell>
          <cell r="AD328">
            <v>610.70749999999998</v>
          </cell>
          <cell r="AE328">
            <v>166.77012499999998</v>
          </cell>
          <cell r="AF328">
            <v>263.07399999999996</v>
          </cell>
          <cell r="AG328">
            <v>65.768499999999989</v>
          </cell>
          <cell r="AH328">
            <v>2207.9425000000001</v>
          </cell>
          <cell r="AI328">
            <v>131.53699999999998</v>
          </cell>
          <cell r="AJ328">
            <v>328.84249999999997</v>
          </cell>
          <cell r="AK328">
            <v>65.768499999999989</v>
          </cell>
          <cell r="AL328">
            <v>1597.2349999999999</v>
          </cell>
          <cell r="AM328">
            <v>70.466250000000002</v>
          </cell>
          <cell r="AN328">
            <v>1503.28</v>
          </cell>
          <cell r="AO328">
            <v>963.03874999999994</v>
          </cell>
          <cell r="AP328">
            <v>101.00162499999999</v>
          </cell>
          <cell r="AQ328">
            <v>352.33125000000001</v>
          </cell>
        </row>
        <row r="329">
          <cell r="A329" t="str">
            <v>M0032072409150</v>
          </cell>
          <cell r="B329" t="str">
            <v>F/G,Gateway,OTW,OUS9</v>
          </cell>
          <cell r="C329" t="str">
            <v>USD</v>
          </cell>
          <cell r="D329">
            <v>40.1</v>
          </cell>
          <cell r="E329">
            <v>46.114999999999995</v>
          </cell>
          <cell r="G329">
            <v>46.114999999999995</v>
          </cell>
          <cell r="I329">
            <v>46.114999999999995</v>
          </cell>
          <cell r="J329">
            <v>175.23699999999997</v>
          </cell>
          <cell r="K329">
            <v>50.726500000000001</v>
          </cell>
          <cell r="L329">
            <v>59.949499999999993</v>
          </cell>
          <cell r="M329">
            <v>80.701249999999987</v>
          </cell>
          <cell r="N329">
            <v>49.343049999999998</v>
          </cell>
          <cell r="O329">
            <v>47.959599999999995</v>
          </cell>
          <cell r="P329">
            <v>23057.499999999996</v>
          </cell>
          <cell r="Q329">
            <v>314.96544999999998</v>
          </cell>
          <cell r="R329">
            <v>90846.549999999988</v>
          </cell>
          <cell r="S329">
            <v>790.87224999999989</v>
          </cell>
          <cell r="T329">
            <v>235.18649999999997</v>
          </cell>
          <cell r="U329">
            <v>32.280499999999996</v>
          </cell>
          <cell r="V329">
            <v>27.668999999999997</v>
          </cell>
          <cell r="W329">
            <v>359.69699999999995</v>
          </cell>
          <cell r="X329">
            <v>8300.6999999999989</v>
          </cell>
          <cell r="Y329">
            <v>175.23699999999997</v>
          </cell>
          <cell r="Z329">
            <v>2213.5199999999995</v>
          </cell>
          <cell r="AA329">
            <v>4150.3499999999995</v>
          </cell>
          <cell r="AB329">
            <v>55337.999999999993</v>
          </cell>
          <cell r="AC329">
            <v>69518.362499999988</v>
          </cell>
          <cell r="AD329">
            <v>599.49499999999989</v>
          </cell>
          <cell r="AE329">
            <v>163.70824999999996</v>
          </cell>
          <cell r="AF329">
            <v>258.24399999999997</v>
          </cell>
          <cell r="AG329">
            <v>64.560999999999993</v>
          </cell>
          <cell r="AH329">
            <v>2167.4049999999997</v>
          </cell>
          <cell r="AI329">
            <v>129.12199999999999</v>
          </cell>
          <cell r="AJ329">
            <v>322.80499999999995</v>
          </cell>
          <cell r="AK329">
            <v>64.560999999999993</v>
          </cell>
          <cell r="AL329">
            <v>1567.9099999999999</v>
          </cell>
          <cell r="AM329">
            <v>69.172499999999985</v>
          </cell>
          <cell r="AN329">
            <v>1475.6799999999998</v>
          </cell>
          <cell r="AO329">
            <v>945.35749999999985</v>
          </cell>
          <cell r="AP329">
            <v>99.147249999999985</v>
          </cell>
          <cell r="AQ329">
            <v>345.86249999999995</v>
          </cell>
        </row>
        <row r="330">
          <cell r="A330" t="str">
            <v>M0032072409200</v>
          </cell>
          <cell r="B330" t="str">
            <v>F/G,Gateway,OTW,OUS9</v>
          </cell>
          <cell r="C330" t="str">
            <v>USD</v>
          </cell>
          <cell r="D330">
            <v>40.24</v>
          </cell>
          <cell r="E330">
            <v>46.275999999999996</v>
          </cell>
          <cell r="G330">
            <v>46.275999999999996</v>
          </cell>
          <cell r="I330">
            <v>46.275999999999996</v>
          </cell>
          <cell r="J330">
            <v>175.84879999999998</v>
          </cell>
          <cell r="K330">
            <v>50.903599999999997</v>
          </cell>
          <cell r="L330">
            <v>60.158799999999999</v>
          </cell>
          <cell r="M330">
            <v>80.98299999999999</v>
          </cell>
          <cell r="N330">
            <v>49.515319999999996</v>
          </cell>
          <cell r="O330">
            <v>48.127040000000001</v>
          </cell>
          <cell r="P330">
            <v>23137.999999999996</v>
          </cell>
          <cell r="Q330">
            <v>316.06507999999997</v>
          </cell>
          <cell r="R330">
            <v>91163.719999999987</v>
          </cell>
          <cell r="S330">
            <v>793.63339999999982</v>
          </cell>
          <cell r="T330">
            <v>236.00759999999997</v>
          </cell>
          <cell r="U330">
            <v>32.393199999999993</v>
          </cell>
          <cell r="V330">
            <v>27.765599999999996</v>
          </cell>
          <cell r="W330">
            <v>360.95279999999997</v>
          </cell>
          <cell r="X330">
            <v>8329.6799999999985</v>
          </cell>
          <cell r="Y330">
            <v>175.84879999999998</v>
          </cell>
          <cell r="Z330">
            <v>2221.2479999999996</v>
          </cell>
          <cell r="AA330">
            <v>4164.8399999999992</v>
          </cell>
          <cell r="AB330">
            <v>55531.199999999997</v>
          </cell>
          <cell r="AC330">
            <v>69761.069999999992</v>
          </cell>
          <cell r="AD330">
            <v>601.58799999999997</v>
          </cell>
          <cell r="AE330">
            <v>164.27979999999997</v>
          </cell>
          <cell r="AF330">
            <v>259.14559999999994</v>
          </cell>
          <cell r="AG330">
            <v>64.786399999999986</v>
          </cell>
          <cell r="AH330">
            <v>2174.9719999999998</v>
          </cell>
          <cell r="AI330">
            <v>129.57279999999997</v>
          </cell>
          <cell r="AJ330">
            <v>323.93199999999996</v>
          </cell>
          <cell r="AK330">
            <v>64.786399999999986</v>
          </cell>
          <cell r="AL330">
            <v>1573.3839999999998</v>
          </cell>
          <cell r="AM330">
            <v>69.413999999999987</v>
          </cell>
          <cell r="AN330">
            <v>1480.8319999999999</v>
          </cell>
          <cell r="AO330">
            <v>948.6579999999999</v>
          </cell>
          <cell r="AP330">
            <v>99.493399999999994</v>
          </cell>
          <cell r="AQ330">
            <v>347.07</v>
          </cell>
        </row>
        <row r="331">
          <cell r="A331" t="str">
            <v>M0032072409220</v>
          </cell>
          <cell r="B331" t="str">
            <v>F/G,Gateway,OTW,OUS9</v>
          </cell>
          <cell r="C331" t="str">
            <v>USD</v>
          </cell>
          <cell r="D331">
            <v>40.590000000000003</v>
          </cell>
          <cell r="E331">
            <v>46.6785</v>
          </cell>
          <cell r="G331">
            <v>46.6785</v>
          </cell>
          <cell r="I331">
            <v>46.6785</v>
          </cell>
          <cell r="J331">
            <v>177.3783</v>
          </cell>
          <cell r="K331">
            <v>51.346350000000001</v>
          </cell>
          <cell r="L331">
            <v>60.682050000000004</v>
          </cell>
          <cell r="M331">
            <v>81.687375000000003</v>
          </cell>
          <cell r="N331">
            <v>49.945995000000003</v>
          </cell>
          <cell r="O331">
            <v>48.545639999999999</v>
          </cell>
          <cell r="P331">
            <v>23339.25</v>
          </cell>
          <cell r="Q331">
            <v>318.81415500000003</v>
          </cell>
          <cell r="R331">
            <v>91956.645000000004</v>
          </cell>
          <cell r="S331">
            <v>800.53627499999993</v>
          </cell>
          <cell r="T331">
            <v>238.06034999999997</v>
          </cell>
          <cell r="U331">
            <v>32.674949999999995</v>
          </cell>
          <cell r="V331">
            <v>28.007099999999998</v>
          </cell>
          <cell r="W331">
            <v>364.09229999999997</v>
          </cell>
          <cell r="X331">
            <v>8402.1299999999992</v>
          </cell>
          <cell r="Y331">
            <v>177.3783</v>
          </cell>
          <cell r="Z331">
            <v>2240.5680000000002</v>
          </cell>
          <cell r="AA331">
            <v>4201.0649999999996</v>
          </cell>
          <cell r="AB331">
            <v>56014.2</v>
          </cell>
          <cell r="AC331">
            <v>70367.838749999995</v>
          </cell>
          <cell r="AD331">
            <v>606.82050000000004</v>
          </cell>
          <cell r="AE331">
            <v>165.708675</v>
          </cell>
          <cell r="AF331">
            <v>261.39959999999996</v>
          </cell>
          <cell r="AG331">
            <v>65.349899999999991</v>
          </cell>
          <cell r="AH331">
            <v>2193.8894999999998</v>
          </cell>
          <cell r="AI331">
            <v>130.69979999999998</v>
          </cell>
          <cell r="AJ331">
            <v>326.74950000000001</v>
          </cell>
          <cell r="AK331">
            <v>65.349899999999991</v>
          </cell>
          <cell r="AL331">
            <v>1587.069</v>
          </cell>
          <cell r="AM331">
            <v>70.017750000000007</v>
          </cell>
          <cell r="AN331">
            <v>1493.712</v>
          </cell>
          <cell r="AO331">
            <v>956.90925000000004</v>
          </cell>
          <cell r="AP331">
            <v>100.35877499999999</v>
          </cell>
          <cell r="AQ331">
            <v>350.08875</v>
          </cell>
        </row>
        <row r="332">
          <cell r="A332" t="str">
            <v>M0032072409250</v>
          </cell>
          <cell r="B332" t="str">
            <v>F/G,Gateway,OTW,OUS9</v>
          </cell>
          <cell r="C332" t="str">
            <v>USD</v>
          </cell>
          <cell r="D332">
            <v>40.590000000000003</v>
          </cell>
          <cell r="E332">
            <v>46.6785</v>
          </cell>
          <cell r="G332">
            <v>46.6785</v>
          </cell>
          <cell r="I332">
            <v>46.6785</v>
          </cell>
          <cell r="J332">
            <v>177.3783</v>
          </cell>
          <cell r="K332">
            <v>51.346350000000001</v>
          </cell>
          <cell r="L332">
            <v>60.682050000000004</v>
          </cell>
          <cell r="M332">
            <v>81.687375000000003</v>
          </cell>
          <cell r="N332">
            <v>49.945995000000003</v>
          </cell>
          <cell r="O332">
            <v>48.545639999999999</v>
          </cell>
          <cell r="P332">
            <v>23339.25</v>
          </cell>
          <cell r="Q332">
            <v>318.81415500000003</v>
          </cell>
          <cell r="R332">
            <v>91956.645000000004</v>
          </cell>
          <cell r="S332">
            <v>800.53627499999993</v>
          </cell>
          <cell r="T332">
            <v>238.06034999999997</v>
          </cell>
          <cell r="U332">
            <v>32.674949999999995</v>
          </cell>
          <cell r="V332">
            <v>28.007099999999998</v>
          </cell>
          <cell r="W332">
            <v>364.09229999999997</v>
          </cell>
          <cell r="X332">
            <v>8402.1299999999992</v>
          </cell>
          <cell r="Y332">
            <v>177.3783</v>
          </cell>
          <cell r="Z332">
            <v>2240.5680000000002</v>
          </cell>
          <cell r="AA332">
            <v>4201.0649999999996</v>
          </cell>
          <cell r="AB332">
            <v>56014.2</v>
          </cell>
          <cell r="AC332">
            <v>70367.838749999995</v>
          </cell>
          <cell r="AD332">
            <v>606.82050000000004</v>
          </cell>
          <cell r="AE332">
            <v>165.708675</v>
          </cell>
          <cell r="AF332">
            <v>261.39959999999996</v>
          </cell>
          <cell r="AG332">
            <v>65.349899999999991</v>
          </cell>
          <cell r="AH332">
            <v>2193.8894999999998</v>
          </cell>
          <cell r="AI332">
            <v>130.69979999999998</v>
          </cell>
          <cell r="AJ332">
            <v>326.74950000000001</v>
          </cell>
          <cell r="AK332">
            <v>65.349899999999991</v>
          </cell>
          <cell r="AL332">
            <v>1587.069</v>
          </cell>
          <cell r="AM332">
            <v>70.017750000000007</v>
          </cell>
          <cell r="AN332">
            <v>1493.712</v>
          </cell>
          <cell r="AO332">
            <v>956.90925000000004</v>
          </cell>
          <cell r="AP332">
            <v>100.35877499999999</v>
          </cell>
          <cell r="AQ332">
            <v>350.08875</v>
          </cell>
        </row>
        <row r="333">
          <cell r="A333" t="str">
            <v>M0032072409270</v>
          </cell>
          <cell r="B333" t="str">
            <v>F/G,Gateway,OTW,OUS9</v>
          </cell>
          <cell r="C333" t="str">
            <v>USD</v>
          </cell>
          <cell r="D333">
            <v>40.58</v>
          </cell>
          <cell r="E333">
            <v>46.666999999999994</v>
          </cell>
          <cell r="G333">
            <v>46.666999999999994</v>
          </cell>
          <cell r="I333">
            <v>46.666999999999994</v>
          </cell>
          <cell r="J333">
            <v>177.33459999999997</v>
          </cell>
          <cell r="K333">
            <v>51.3337</v>
          </cell>
          <cell r="L333">
            <v>60.667099999999998</v>
          </cell>
          <cell r="M333">
            <v>81.667249999999996</v>
          </cell>
          <cell r="N333">
            <v>49.933689999999999</v>
          </cell>
          <cell r="O333">
            <v>48.533679999999997</v>
          </cell>
          <cell r="P333">
            <v>23333.499999999996</v>
          </cell>
          <cell r="Q333">
            <v>318.73560999999995</v>
          </cell>
          <cell r="R333">
            <v>91933.989999999991</v>
          </cell>
          <cell r="S333">
            <v>800.33904999999982</v>
          </cell>
          <cell r="T333">
            <v>238.00169999999994</v>
          </cell>
          <cell r="U333">
            <v>32.666899999999991</v>
          </cell>
          <cell r="V333">
            <v>28.000199999999996</v>
          </cell>
          <cell r="W333">
            <v>364.00259999999997</v>
          </cell>
          <cell r="X333">
            <v>8400.06</v>
          </cell>
          <cell r="Y333">
            <v>177.33459999999997</v>
          </cell>
          <cell r="Z333">
            <v>2240.0159999999996</v>
          </cell>
          <cell r="AA333">
            <v>4200.03</v>
          </cell>
          <cell r="AB333">
            <v>56000.399999999994</v>
          </cell>
          <cell r="AC333">
            <v>70350.502499999988</v>
          </cell>
          <cell r="AD333">
            <v>606.67099999999994</v>
          </cell>
          <cell r="AE333">
            <v>165.66784999999996</v>
          </cell>
          <cell r="AF333">
            <v>261.33519999999993</v>
          </cell>
          <cell r="AG333">
            <v>65.333799999999982</v>
          </cell>
          <cell r="AH333">
            <v>2193.3489999999997</v>
          </cell>
          <cell r="AI333">
            <v>130.66759999999996</v>
          </cell>
          <cell r="AJ333">
            <v>326.66899999999998</v>
          </cell>
          <cell r="AK333">
            <v>65.333799999999982</v>
          </cell>
          <cell r="AL333">
            <v>1586.6779999999999</v>
          </cell>
          <cell r="AM333">
            <v>70.000499999999988</v>
          </cell>
          <cell r="AN333">
            <v>1493.3439999999998</v>
          </cell>
          <cell r="AO333">
            <v>956.67349999999988</v>
          </cell>
          <cell r="AP333">
            <v>100.33404999999999</v>
          </cell>
          <cell r="AQ333">
            <v>350.00249999999994</v>
          </cell>
        </row>
        <row r="334">
          <cell r="A334" t="str">
            <v>M0032072409300</v>
          </cell>
          <cell r="B334" t="str">
            <v>F/G,Gateway,OTW,OUS9</v>
          </cell>
          <cell r="C334" t="str">
            <v>USD</v>
          </cell>
          <cell r="D334">
            <v>40.6</v>
          </cell>
          <cell r="E334">
            <v>46.69</v>
          </cell>
          <cell r="G334">
            <v>46.69</v>
          </cell>
          <cell r="I334">
            <v>46.69</v>
          </cell>
          <cell r="J334">
            <v>177.422</v>
          </cell>
          <cell r="K334">
            <v>51.359000000000002</v>
          </cell>
          <cell r="L334">
            <v>60.696999999999996</v>
          </cell>
          <cell r="M334">
            <v>81.707499999999996</v>
          </cell>
          <cell r="N334">
            <v>49.958300000000001</v>
          </cell>
          <cell r="O334">
            <v>48.557600000000001</v>
          </cell>
          <cell r="P334">
            <v>23345</v>
          </cell>
          <cell r="Q334">
            <v>318.89269999999999</v>
          </cell>
          <cell r="R334">
            <v>91979.299999999988</v>
          </cell>
          <cell r="S334">
            <v>800.73349999999994</v>
          </cell>
          <cell r="T334">
            <v>238.11899999999997</v>
          </cell>
          <cell r="U334">
            <v>32.683</v>
          </cell>
          <cell r="V334">
            <v>28.013999999999999</v>
          </cell>
          <cell r="W334">
            <v>364.18199999999996</v>
          </cell>
          <cell r="X334">
            <v>8404.1999999999989</v>
          </cell>
          <cell r="Y334">
            <v>177.422</v>
          </cell>
          <cell r="Z334">
            <v>2241.12</v>
          </cell>
          <cell r="AA334">
            <v>4202.0999999999995</v>
          </cell>
          <cell r="AB334">
            <v>56028</v>
          </cell>
          <cell r="AC334">
            <v>70385.175000000003</v>
          </cell>
          <cell r="AD334">
            <v>606.97</v>
          </cell>
          <cell r="AE334">
            <v>165.74949999999998</v>
          </cell>
          <cell r="AF334">
            <v>261.464</v>
          </cell>
          <cell r="AG334">
            <v>65.366</v>
          </cell>
          <cell r="AH334">
            <v>2194.4299999999998</v>
          </cell>
          <cell r="AI334">
            <v>130.732</v>
          </cell>
          <cell r="AJ334">
            <v>326.83</v>
          </cell>
          <cell r="AK334">
            <v>65.366</v>
          </cell>
          <cell r="AL334">
            <v>1587.46</v>
          </cell>
          <cell r="AM334">
            <v>70.034999999999997</v>
          </cell>
          <cell r="AN334">
            <v>1494.08</v>
          </cell>
          <cell r="AO334">
            <v>957.14499999999998</v>
          </cell>
          <cell r="AP334">
            <v>100.3835</v>
          </cell>
          <cell r="AQ334">
            <v>350.17499999999995</v>
          </cell>
        </row>
        <row r="335">
          <cell r="A335" t="str">
            <v>M0032072409320</v>
          </cell>
          <cell r="B335" t="str">
            <v>F/G,Gateway,OTW,OUS9</v>
          </cell>
          <cell r="C335" t="str">
            <v>USD</v>
          </cell>
          <cell r="D335">
            <v>41.23</v>
          </cell>
          <cell r="E335">
            <v>47.41449999999999</v>
          </cell>
          <cell r="G335">
            <v>47.41449999999999</v>
          </cell>
          <cell r="I335">
            <v>47.41449999999999</v>
          </cell>
          <cell r="J335">
            <v>180.17509999999996</v>
          </cell>
          <cell r="K335">
            <v>52.15594999999999</v>
          </cell>
          <cell r="L335">
            <v>61.638849999999991</v>
          </cell>
          <cell r="M335">
            <v>82.975374999999985</v>
          </cell>
          <cell r="N335">
            <v>50.73351499999999</v>
          </cell>
          <cell r="O335">
            <v>49.31107999999999</v>
          </cell>
          <cell r="P335">
            <v>23707.249999999996</v>
          </cell>
          <cell r="Q335">
            <v>323.84103499999992</v>
          </cell>
          <cell r="R335">
            <v>93406.564999999973</v>
          </cell>
          <cell r="S335">
            <v>813.15867499999979</v>
          </cell>
          <cell r="T335">
            <v>241.81394999999992</v>
          </cell>
          <cell r="U335">
            <v>33.190149999999988</v>
          </cell>
          <cell r="V335">
            <v>28.448699999999992</v>
          </cell>
          <cell r="W335">
            <v>369.83309999999989</v>
          </cell>
          <cell r="X335">
            <v>8534.6099999999988</v>
          </cell>
          <cell r="Y335">
            <v>180.17509999999996</v>
          </cell>
          <cell r="Z335">
            <v>2275.8959999999997</v>
          </cell>
          <cell r="AA335">
            <v>4267.3049999999994</v>
          </cell>
          <cell r="AB335">
            <v>56897.399999999987</v>
          </cell>
          <cell r="AC335">
            <v>71477.358749999985</v>
          </cell>
          <cell r="AD335">
            <v>616.38849999999991</v>
          </cell>
          <cell r="AE335">
            <v>168.32147499999996</v>
          </cell>
          <cell r="AF335">
            <v>265.52119999999991</v>
          </cell>
          <cell r="AG335">
            <v>66.380299999999977</v>
          </cell>
          <cell r="AH335">
            <v>2228.4814999999994</v>
          </cell>
          <cell r="AI335">
            <v>132.76059999999995</v>
          </cell>
          <cell r="AJ335">
            <v>331.90149999999994</v>
          </cell>
          <cell r="AK335">
            <v>66.380299999999977</v>
          </cell>
          <cell r="AL335">
            <v>1612.0929999999996</v>
          </cell>
          <cell r="AM335">
            <v>71.121749999999992</v>
          </cell>
          <cell r="AN335">
            <v>1517.2639999999997</v>
          </cell>
          <cell r="AO335">
            <v>971.99724999999978</v>
          </cell>
          <cell r="AP335">
            <v>101.94117499999997</v>
          </cell>
          <cell r="AQ335">
            <v>355.60874999999993</v>
          </cell>
        </row>
        <row r="336">
          <cell r="A336" t="str">
            <v>M0032072409350</v>
          </cell>
          <cell r="B336" t="str">
            <v>F/G,Gateway,OTW,OUS9</v>
          </cell>
          <cell r="C336" t="str">
            <v>USD</v>
          </cell>
          <cell r="D336">
            <v>42.41</v>
          </cell>
          <cell r="E336">
            <v>48.771499999999989</v>
          </cell>
          <cell r="G336">
            <v>48.771499999999989</v>
          </cell>
          <cell r="I336">
            <v>48.771499999999989</v>
          </cell>
          <cell r="J336">
            <v>185.33169999999996</v>
          </cell>
          <cell r="K336">
            <v>53.648649999999989</v>
          </cell>
          <cell r="L336">
            <v>63.40294999999999</v>
          </cell>
          <cell r="M336">
            <v>85.350124999999977</v>
          </cell>
          <cell r="N336">
            <v>52.185504999999992</v>
          </cell>
          <cell r="O336">
            <v>50.722359999999988</v>
          </cell>
          <cell r="P336">
            <v>24385.749999999993</v>
          </cell>
          <cell r="Q336">
            <v>333.10934499999991</v>
          </cell>
          <cell r="R336">
            <v>96079.854999999981</v>
          </cell>
          <cell r="S336">
            <v>836.4312249999997</v>
          </cell>
          <cell r="T336">
            <v>248.73464999999993</v>
          </cell>
          <cell r="U336">
            <v>34.140049999999988</v>
          </cell>
          <cell r="V336">
            <v>29.262899999999991</v>
          </cell>
          <cell r="W336">
            <v>380.41769999999991</v>
          </cell>
          <cell r="X336">
            <v>8778.8699999999972</v>
          </cell>
          <cell r="Y336">
            <v>185.33169999999996</v>
          </cell>
          <cell r="Z336">
            <v>2341.0319999999992</v>
          </cell>
          <cell r="AA336">
            <v>4389.4349999999986</v>
          </cell>
          <cell r="AB336">
            <v>58525.799999999988</v>
          </cell>
          <cell r="AC336">
            <v>73523.03624999999</v>
          </cell>
          <cell r="AD336">
            <v>634.02949999999987</v>
          </cell>
          <cell r="AE336">
            <v>173.13882499999994</v>
          </cell>
          <cell r="AF336">
            <v>273.1203999999999</v>
          </cell>
          <cell r="AG336">
            <v>68.280099999999976</v>
          </cell>
          <cell r="AH336">
            <v>2292.2604999999994</v>
          </cell>
          <cell r="AI336">
            <v>136.56019999999995</v>
          </cell>
          <cell r="AJ336">
            <v>341.40049999999991</v>
          </cell>
          <cell r="AK336">
            <v>68.280099999999976</v>
          </cell>
          <cell r="AL336">
            <v>1658.2309999999995</v>
          </cell>
          <cell r="AM336">
            <v>73.157249999999976</v>
          </cell>
          <cell r="AN336">
            <v>1560.6879999999996</v>
          </cell>
          <cell r="AO336">
            <v>999.81574999999975</v>
          </cell>
          <cell r="AP336">
            <v>104.85872499999998</v>
          </cell>
          <cell r="AQ336">
            <v>365.78624999999994</v>
          </cell>
        </row>
        <row r="337">
          <cell r="A337" t="str">
            <v>M0032072409370</v>
          </cell>
          <cell r="B337" t="str">
            <v>F/G,Gateway,OTW,OUS9</v>
          </cell>
          <cell r="C337" t="str">
            <v>USD</v>
          </cell>
          <cell r="D337">
            <v>42.41</v>
          </cell>
          <cell r="E337">
            <v>48.771499999999989</v>
          </cell>
          <cell r="G337">
            <v>48.771499999999989</v>
          </cell>
          <cell r="I337">
            <v>48.771499999999989</v>
          </cell>
          <cell r="J337">
            <v>185.33169999999996</v>
          </cell>
          <cell r="K337">
            <v>53.648649999999989</v>
          </cell>
          <cell r="L337">
            <v>63.40294999999999</v>
          </cell>
          <cell r="M337">
            <v>85.350124999999977</v>
          </cell>
          <cell r="N337">
            <v>52.185504999999992</v>
          </cell>
          <cell r="O337">
            <v>50.722359999999988</v>
          </cell>
          <cell r="P337">
            <v>24385.749999999993</v>
          </cell>
          <cell r="Q337">
            <v>333.10934499999991</v>
          </cell>
          <cell r="R337">
            <v>96079.854999999981</v>
          </cell>
          <cell r="S337">
            <v>836.4312249999997</v>
          </cell>
          <cell r="T337">
            <v>248.73464999999993</v>
          </cell>
          <cell r="U337">
            <v>34.140049999999988</v>
          </cell>
          <cell r="V337">
            <v>29.262899999999991</v>
          </cell>
          <cell r="W337">
            <v>380.41769999999991</v>
          </cell>
          <cell r="X337">
            <v>8778.8699999999972</v>
          </cell>
          <cell r="Y337">
            <v>185.33169999999996</v>
          </cell>
          <cell r="Z337">
            <v>2341.0319999999992</v>
          </cell>
          <cell r="AA337">
            <v>4389.4349999999986</v>
          </cell>
          <cell r="AB337">
            <v>58525.799999999988</v>
          </cell>
          <cell r="AC337">
            <v>73523.03624999999</v>
          </cell>
          <cell r="AD337">
            <v>634.02949999999987</v>
          </cell>
          <cell r="AE337">
            <v>173.13882499999994</v>
          </cell>
          <cell r="AF337">
            <v>273.1203999999999</v>
          </cell>
          <cell r="AG337">
            <v>68.280099999999976</v>
          </cell>
          <cell r="AH337">
            <v>2292.2604999999994</v>
          </cell>
          <cell r="AI337">
            <v>136.56019999999995</v>
          </cell>
          <cell r="AJ337">
            <v>341.40049999999991</v>
          </cell>
          <cell r="AK337">
            <v>68.280099999999976</v>
          </cell>
          <cell r="AL337">
            <v>1658.2309999999995</v>
          </cell>
          <cell r="AM337">
            <v>73.157249999999976</v>
          </cell>
          <cell r="AN337">
            <v>1560.6879999999996</v>
          </cell>
          <cell r="AO337">
            <v>999.81574999999975</v>
          </cell>
          <cell r="AP337">
            <v>104.85872499999998</v>
          </cell>
          <cell r="AQ337">
            <v>365.78624999999994</v>
          </cell>
        </row>
        <row r="338">
          <cell r="A338" t="str">
            <v>M0032072409400</v>
          </cell>
          <cell r="B338" t="str">
            <v>F/G,Gateway,OTW,OUS9</v>
          </cell>
          <cell r="C338" t="str">
            <v>USD</v>
          </cell>
          <cell r="D338">
            <v>42.41</v>
          </cell>
          <cell r="E338">
            <v>48.771499999999989</v>
          </cell>
          <cell r="G338">
            <v>48.771499999999989</v>
          </cell>
          <cell r="I338">
            <v>48.771499999999989</v>
          </cell>
          <cell r="J338">
            <v>185.33169999999996</v>
          </cell>
          <cell r="K338">
            <v>53.648649999999989</v>
          </cell>
          <cell r="L338">
            <v>63.40294999999999</v>
          </cell>
          <cell r="M338">
            <v>85.350124999999977</v>
          </cell>
          <cell r="N338">
            <v>52.185504999999992</v>
          </cell>
          <cell r="O338">
            <v>50.722359999999988</v>
          </cell>
          <cell r="P338">
            <v>24385.749999999993</v>
          </cell>
          <cell r="Q338">
            <v>333.10934499999991</v>
          </cell>
          <cell r="R338">
            <v>96079.854999999981</v>
          </cell>
          <cell r="S338">
            <v>836.4312249999997</v>
          </cell>
          <cell r="T338">
            <v>248.73464999999993</v>
          </cell>
          <cell r="U338">
            <v>34.140049999999988</v>
          </cell>
          <cell r="V338">
            <v>29.262899999999991</v>
          </cell>
          <cell r="W338">
            <v>380.41769999999991</v>
          </cell>
          <cell r="X338">
            <v>8778.8699999999972</v>
          </cell>
          <cell r="Y338">
            <v>185.33169999999996</v>
          </cell>
          <cell r="Z338">
            <v>2341.0319999999992</v>
          </cell>
          <cell r="AA338">
            <v>4389.4349999999986</v>
          </cell>
          <cell r="AB338">
            <v>58525.799999999988</v>
          </cell>
          <cell r="AC338">
            <v>73523.03624999999</v>
          </cell>
          <cell r="AD338">
            <v>634.02949999999987</v>
          </cell>
          <cell r="AE338">
            <v>173.13882499999994</v>
          </cell>
          <cell r="AF338">
            <v>273.1203999999999</v>
          </cell>
          <cell r="AG338">
            <v>68.280099999999976</v>
          </cell>
          <cell r="AH338">
            <v>2292.2604999999994</v>
          </cell>
          <cell r="AI338">
            <v>136.56019999999995</v>
          </cell>
          <cell r="AJ338">
            <v>341.40049999999991</v>
          </cell>
          <cell r="AK338">
            <v>68.280099999999976</v>
          </cell>
          <cell r="AL338">
            <v>1658.2309999999995</v>
          </cell>
          <cell r="AM338">
            <v>73.157249999999976</v>
          </cell>
          <cell r="AN338">
            <v>1560.6879999999996</v>
          </cell>
          <cell r="AO338">
            <v>999.81574999999975</v>
          </cell>
          <cell r="AP338">
            <v>104.85872499999998</v>
          </cell>
          <cell r="AQ338">
            <v>365.78624999999994</v>
          </cell>
        </row>
        <row r="339">
          <cell r="A339" t="str">
            <v>M0032072412200</v>
          </cell>
          <cell r="B339" t="str">
            <v>F/G,Gateway,OTW,OUS12</v>
          </cell>
          <cell r="C339" t="str">
            <v>USD</v>
          </cell>
          <cell r="D339">
            <v>40.24</v>
          </cell>
          <cell r="E339">
            <v>46.275999999999996</v>
          </cell>
          <cell r="G339">
            <v>46.275999999999996</v>
          </cell>
          <cell r="I339">
            <v>46.275999999999996</v>
          </cell>
          <cell r="J339">
            <v>175.84879999999998</v>
          </cell>
          <cell r="K339">
            <v>50.903599999999997</v>
          </cell>
          <cell r="L339">
            <v>60.158799999999999</v>
          </cell>
          <cell r="M339">
            <v>80.98299999999999</v>
          </cell>
          <cell r="N339">
            <v>49.515319999999996</v>
          </cell>
          <cell r="O339">
            <v>48.127040000000001</v>
          </cell>
          <cell r="P339">
            <v>23137.999999999996</v>
          </cell>
          <cell r="Q339">
            <v>316.06507999999997</v>
          </cell>
          <cell r="R339">
            <v>91163.719999999987</v>
          </cell>
          <cell r="S339">
            <v>793.63339999999982</v>
          </cell>
          <cell r="T339">
            <v>236.00759999999997</v>
          </cell>
          <cell r="U339">
            <v>32.393199999999993</v>
          </cell>
          <cell r="V339">
            <v>27.765599999999996</v>
          </cell>
          <cell r="W339">
            <v>360.95279999999997</v>
          </cell>
          <cell r="X339">
            <v>8329.6799999999985</v>
          </cell>
          <cell r="Y339">
            <v>175.84879999999998</v>
          </cell>
          <cell r="Z339">
            <v>2221.2479999999996</v>
          </cell>
          <cell r="AA339">
            <v>4164.8399999999992</v>
          </cell>
          <cell r="AB339">
            <v>55531.199999999997</v>
          </cell>
          <cell r="AC339">
            <v>69761.069999999992</v>
          </cell>
          <cell r="AD339">
            <v>601.58799999999997</v>
          </cell>
          <cell r="AE339">
            <v>164.27979999999997</v>
          </cell>
          <cell r="AF339">
            <v>259.14559999999994</v>
          </cell>
          <cell r="AG339">
            <v>64.786399999999986</v>
          </cell>
          <cell r="AH339">
            <v>2174.9719999999998</v>
          </cell>
          <cell r="AI339">
            <v>129.57279999999997</v>
          </cell>
          <cell r="AJ339">
            <v>323.93199999999996</v>
          </cell>
          <cell r="AK339">
            <v>64.786399999999986</v>
          </cell>
          <cell r="AL339">
            <v>1573.3839999999998</v>
          </cell>
          <cell r="AM339">
            <v>69.413999999999987</v>
          </cell>
          <cell r="AN339">
            <v>1480.8319999999999</v>
          </cell>
          <cell r="AO339">
            <v>948.6579999999999</v>
          </cell>
          <cell r="AP339">
            <v>99.493399999999994</v>
          </cell>
          <cell r="AQ339">
            <v>347.07</v>
          </cell>
        </row>
        <row r="340">
          <cell r="A340" t="str">
            <v>M0032072412220</v>
          </cell>
          <cell r="B340" t="str">
            <v>F/G,Gateway,OTW,OUS12</v>
          </cell>
          <cell r="C340" t="str">
            <v>USD</v>
          </cell>
          <cell r="D340">
            <v>40.590000000000003</v>
          </cell>
          <cell r="E340">
            <v>46.6785</v>
          </cell>
          <cell r="G340">
            <v>46.6785</v>
          </cell>
          <cell r="I340">
            <v>46.6785</v>
          </cell>
          <cell r="J340">
            <v>177.3783</v>
          </cell>
          <cell r="K340">
            <v>51.346350000000001</v>
          </cell>
          <cell r="L340">
            <v>60.682050000000004</v>
          </cell>
          <cell r="M340">
            <v>81.687375000000003</v>
          </cell>
          <cell r="N340">
            <v>49.945995000000003</v>
          </cell>
          <cell r="O340">
            <v>48.545639999999999</v>
          </cell>
          <cell r="P340">
            <v>23339.25</v>
          </cell>
          <cell r="Q340">
            <v>318.81415500000003</v>
          </cell>
          <cell r="R340">
            <v>91956.645000000004</v>
          </cell>
          <cell r="S340">
            <v>800.53627499999993</v>
          </cell>
          <cell r="T340">
            <v>238.06034999999997</v>
          </cell>
          <cell r="U340">
            <v>32.674949999999995</v>
          </cell>
          <cell r="V340">
            <v>28.007099999999998</v>
          </cell>
          <cell r="W340">
            <v>364.09229999999997</v>
          </cell>
          <cell r="X340">
            <v>8402.1299999999992</v>
          </cell>
          <cell r="Y340">
            <v>177.3783</v>
          </cell>
          <cell r="Z340">
            <v>2240.5680000000002</v>
          </cell>
          <cell r="AA340">
            <v>4201.0649999999996</v>
          </cell>
          <cell r="AB340">
            <v>56014.2</v>
          </cell>
          <cell r="AC340">
            <v>70367.838749999995</v>
          </cell>
          <cell r="AD340">
            <v>606.82050000000004</v>
          </cell>
          <cell r="AE340">
            <v>165.708675</v>
          </cell>
          <cell r="AF340">
            <v>261.39959999999996</v>
          </cell>
          <cell r="AG340">
            <v>65.349899999999991</v>
          </cell>
          <cell r="AH340">
            <v>2193.8894999999998</v>
          </cell>
          <cell r="AI340">
            <v>130.69979999999998</v>
          </cell>
          <cell r="AJ340">
            <v>326.74950000000001</v>
          </cell>
          <cell r="AK340">
            <v>65.349899999999991</v>
          </cell>
          <cell r="AL340">
            <v>1587.069</v>
          </cell>
          <cell r="AM340">
            <v>70.017750000000007</v>
          </cell>
          <cell r="AN340">
            <v>1493.712</v>
          </cell>
          <cell r="AO340">
            <v>956.90925000000004</v>
          </cell>
          <cell r="AP340">
            <v>100.35877499999999</v>
          </cell>
          <cell r="AQ340">
            <v>350.08875</v>
          </cell>
        </row>
        <row r="341">
          <cell r="A341" t="str">
            <v>M0032072412250</v>
          </cell>
          <cell r="B341" t="str">
            <v>F/G,Gateway,OTW,OUS12</v>
          </cell>
          <cell r="C341" t="str">
            <v>USD</v>
          </cell>
          <cell r="D341">
            <v>40.58</v>
          </cell>
          <cell r="E341">
            <v>46.666999999999994</v>
          </cell>
          <cell r="G341">
            <v>46.666999999999994</v>
          </cell>
          <cell r="I341">
            <v>46.666999999999994</v>
          </cell>
          <cell r="J341">
            <v>177.33459999999997</v>
          </cell>
          <cell r="K341">
            <v>51.3337</v>
          </cell>
          <cell r="L341">
            <v>60.667099999999998</v>
          </cell>
          <cell r="M341">
            <v>81.667249999999996</v>
          </cell>
          <cell r="N341">
            <v>49.933689999999999</v>
          </cell>
          <cell r="O341">
            <v>48.533679999999997</v>
          </cell>
          <cell r="P341">
            <v>23333.499999999996</v>
          </cell>
          <cell r="Q341">
            <v>318.73560999999995</v>
          </cell>
          <cell r="R341">
            <v>91933.989999999991</v>
          </cell>
          <cell r="S341">
            <v>800.33904999999982</v>
          </cell>
          <cell r="T341">
            <v>238.00169999999994</v>
          </cell>
          <cell r="U341">
            <v>32.666899999999991</v>
          </cell>
          <cell r="V341">
            <v>28.000199999999996</v>
          </cell>
          <cell r="W341">
            <v>364.00259999999997</v>
          </cell>
          <cell r="X341">
            <v>8400.06</v>
          </cell>
          <cell r="Y341">
            <v>177.33459999999997</v>
          </cell>
          <cell r="Z341">
            <v>2240.0159999999996</v>
          </cell>
          <cell r="AA341">
            <v>4200.03</v>
          </cell>
          <cell r="AB341">
            <v>56000.399999999994</v>
          </cell>
          <cell r="AC341">
            <v>70350.502499999988</v>
          </cell>
          <cell r="AD341">
            <v>606.67099999999994</v>
          </cell>
          <cell r="AE341">
            <v>165.66784999999996</v>
          </cell>
          <cell r="AF341">
            <v>261.33519999999993</v>
          </cell>
          <cell r="AG341">
            <v>65.333799999999982</v>
          </cell>
          <cell r="AH341">
            <v>2193.3489999999997</v>
          </cell>
          <cell r="AI341">
            <v>130.66759999999996</v>
          </cell>
          <cell r="AJ341">
            <v>326.66899999999998</v>
          </cell>
          <cell r="AK341">
            <v>65.333799999999982</v>
          </cell>
          <cell r="AL341">
            <v>1586.6779999999999</v>
          </cell>
          <cell r="AM341">
            <v>70.000499999999988</v>
          </cell>
          <cell r="AN341">
            <v>1493.3439999999998</v>
          </cell>
          <cell r="AO341">
            <v>956.67349999999988</v>
          </cell>
          <cell r="AP341">
            <v>100.33404999999999</v>
          </cell>
          <cell r="AQ341">
            <v>350.00249999999994</v>
          </cell>
        </row>
        <row r="342">
          <cell r="A342" t="str">
            <v>M0032072412270</v>
          </cell>
          <cell r="B342" t="str">
            <v>F/G,Gateway,OTW,OUS12</v>
          </cell>
          <cell r="C342" t="str">
            <v>USD</v>
          </cell>
          <cell r="D342">
            <v>40.58</v>
          </cell>
          <cell r="E342">
            <v>46.666999999999994</v>
          </cell>
          <cell r="G342">
            <v>46.666999999999994</v>
          </cell>
          <cell r="I342">
            <v>46.666999999999994</v>
          </cell>
          <cell r="J342">
            <v>177.33459999999997</v>
          </cell>
          <cell r="K342">
            <v>51.3337</v>
          </cell>
          <cell r="L342">
            <v>60.667099999999998</v>
          </cell>
          <cell r="M342">
            <v>81.667249999999996</v>
          </cell>
          <cell r="N342">
            <v>49.933689999999999</v>
          </cell>
          <cell r="O342">
            <v>48.533679999999997</v>
          </cell>
          <cell r="P342">
            <v>23333.499999999996</v>
          </cell>
          <cell r="Q342">
            <v>318.73560999999995</v>
          </cell>
          <cell r="R342">
            <v>91933.989999999991</v>
          </cell>
          <cell r="S342">
            <v>800.33904999999982</v>
          </cell>
          <cell r="T342">
            <v>238.00169999999994</v>
          </cell>
          <cell r="U342">
            <v>32.666899999999991</v>
          </cell>
          <cell r="V342">
            <v>28.000199999999996</v>
          </cell>
          <cell r="W342">
            <v>364.00259999999997</v>
          </cell>
          <cell r="X342">
            <v>8400.06</v>
          </cell>
          <cell r="Y342">
            <v>177.33459999999997</v>
          </cell>
          <cell r="Z342">
            <v>2240.0159999999996</v>
          </cell>
          <cell r="AA342">
            <v>4200.03</v>
          </cell>
          <cell r="AB342">
            <v>56000.399999999994</v>
          </cell>
          <cell r="AC342">
            <v>70350.502499999988</v>
          </cell>
          <cell r="AD342">
            <v>606.67099999999994</v>
          </cell>
          <cell r="AE342">
            <v>165.66784999999996</v>
          </cell>
          <cell r="AF342">
            <v>261.33519999999993</v>
          </cell>
          <cell r="AG342">
            <v>65.333799999999982</v>
          </cell>
          <cell r="AH342">
            <v>2193.3489999999997</v>
          </cell>
          <cell r="AI342">
            <v>130.66759999999996</v>
          </cell>
          <cell r="AJ342">
            <v>326.66899999999998</v>
          </cell>
          <cell r="AK342">
            <v>65.333799999999982</v>
          </cell>
          <cell r="AL342">
            <v>1586.6779999999999</v>
          </cell>
          <cell r="AM342">
            <v>70.000499999999988</v>
          </cell>
          <cell r="AN342">
            <v>1493.3439999999998</v>
          </cell>
          <cell r="AO342">
            <v>956.67349999999988</v>
          </cell>
          <cell r="AP342">
            <v>100.33404999999999</v>
          </cell>
          <cell r="AQ342">
            <v>350.00249999999994</v>
          </cell>
        </row>
        <row r="343">
          <cell r="A343" t="str">
            <v>M0032072412300</v>
          </cell>
          <cell r="B343" t="str">
            <v>F/G,Gateway,OTW,OUS12</v>
          </cell>
          <cell r="C343" t="str">
            <v>USD</v>
          </cell>
          <cell r="D343">
            <v>40.6</v>
          </cell>
          <cell r="E343">
            <v>46.69</v>
          </cell>
          <cell r="G343">
            <v>46.69</v>
          </cell>
          <cell r="I343">
            <v>46.69</v>
          </cell>
          <cell r="J343">
            <v>177.422</v>
          </cell>
          <cell r="K343">
            <v>51.359000000000002</v>
          </cell>
          <cell r="L343">
            <v>60.696999999999996</v>
          </cell>
          <cell r="M343">
            <v>81.707499999999996</v>
          </cell>
          <cell r="N343">
            <v>49.958300000000001</v>
          </cell>
          <cell r="O343">
            <v>48.557600000000001</v>
          </cell>
          <cell r="P343">
            <v>23345</v>
          </cell>
          <cell r="Q343">
            <v>318.89269999999999</v>
          </cell>
          <cell r="R343">
            <v>91979.299999999988</v>
          </cell>
          <cell r="S343">
            <v>800.73349999999994</v>
          </cell>
          <cell r="T343">
            <v>238.11899999999997</v>
          </cell>
          <cell r="U343">
            <v>32.683</v>
          </cell>
          <cell r="V343">
            <v>28.013999999999999</v>
          </cell>
          <cell r="W343">
            <v>364.18199999999996</v>
          </cell>
          <cell r="X343">
            <v>8404.1999999999989</v>
          </cell>
          <cell r="Y343">
            <v>177.422</v>
          </cell>
          <cell r="Z343">
            <v>2241.12</v>
          </cell>
          <cell r="AA343">
            <v>4202.0999999999995</v>
          </cell>
          <cell r="AB343">
            <v>56028</v>
          </cell>
          <cell r="AC343">
            <v>70385.175000000003</v>
          </cell>
          <cell r="AD343">
            <v>606.97</v>
          </cell>
          <cell r="AE343">
            <v>165.74949999999998</v>
          </cell>
          <cell r="AF343">
            <v>261.464</v>
          </cell>
          <cell r="AG343">
            <v>65.366</v>
          </cell>
          <cell r="AH343">
            <v>2194.4299999999998</v>
          </cell>
          <cell r="AI343">
            <v>130.732</v>
          </cell>
          <cell r="AJ343">
            <v>326.83</v>
          </cell>
          <cell r="AK343">
            <v>65.366</v>
          </cell>
          <cell r="AL343">
            <v>1587.46</v>
          </cell>
          <cell r="AM343">
            <v>70.034999999999997</v>
          </cell>
          <cell r="AN343">
            <v>1494.08</v>
          </cell>
          <cell r="AO343">
            <v>957.14499999999998</v>
          </cell>
          <cell r="AP343">
            <v>100.3835</v>
          </cell>
          <cell r="AQ343">
            <v>350.17499999999995</v>
          </cell>
        </row>
        <row r="344">
          <cell r="A344" t="str">
            <v>M0032072412320</v>
          </cell>
          <cell r="B344" t="str">
            <v>F/G,Gateway,OTW,OUS12</v>
          </cell>
          <cell r="C344" t="str">
            <v>USD</v>
          </cell>
          <cell r="D344">
            <v>41.23</v>
          </cell>
          <cell r="E344">
            <v>47.41449999999999</v>
          </cell>
          <cell r="G344">
            <v>47.41449999999999</v>
          </cell>
          <cell r="I344">
            <v>47.41449999999999</v>
          </cell>
          <cell r="J344">
            <v>180.17509999999996</v>
          </cell>
          <cell r="K344">
            <v>52.15594999999999</v>
          </cell>
          <cell r="L344">
            <v>61.638849999999991</v>
          </cell>
          <cell r="M344">
            <v>82.975374999999985</v>
          </cell>
          <cell r="N344">
            <v>50.73351499999999</v>
          </cell>
          <cell r="O344">
            <v>49.31107999999999</v>
          </cell>
          <cell r="P344">
            <v>23707.249999999996</v>
          </cell>
          <cell r="Q344">
            <v>323.84103499999992</v>
          </cell>
          <cell r="R344">
            <v>93406.564999999973</v>
          </cell>
          <cell r="S344">
            <v>813.15867499999979</v>
          </cell>
          <cell r="T344">
            <v>241.81394999999992</v>
          </cell>
          <cell r="U344">
            <v>33.190149999999988</v>
          </cell>
          <cell r="V344">
            <v>28.448699999999992</v>
          </cell>
          <cell r="W344">
            <v>369.83309999999989</v>
          </cell>
          <cell r="X344">
            <v>8534.6099999999988</v>
          </cell>
          <cell r="Y344">
            <v>180.17509999999996</v>
          </cell>
          <cell r="Z344">
            <v>2275.8959999999997</v>
          </cell>
          <cell r="AA344">
            <v>4267.3049999999994</v>
          </cell>
          <cell r="AB344">
            <v>56897.399999999987</v>
          </cell>
          <cell r="AC344">
            <v>71477.358749999985</v>
          </cell>
          <cell r="AD344">
            <v>616.38849999999991</v>
          </cell>
          <cell r="AE344">
            <v>168.32147499999996</v>
          </cell>
          <cell r="AF344">
            <v>265.52119999999991</v>
          </cell>
          <cell r="AG344">
            <v>66.380299999999977</v>
          </cell>
          <cell r="AH344">
            <v>2228.4814999999994</v>
          </cell>
          <cell r="AI344">
            <v>132.76059999999995</v>
          </cell>
          <cell r="AJ344">
            <v>331.90149999999994</v>
          </cell>
          <cell r="AK344">
            <v>66.380299999999977</v>
          </cell>
          <cell r="AL344">
            <v>1612.0929999999996</v>
          </cell>
          <cell r="AM344">
            <v>71.121749999999992</v>
          </cell>
          <cell r="AN344">
            <v>1517.2639999999997</v>
          </cell>
          <cell r="AO344">
            <v>971.99724999999978</v>
          </cell>
          <cell r="AP344">
            <v>101.94117499999997</v>
          </cell>
          <cell r="AQ344">
            <v>355.60874999999993</v>
          </cell>
        </row>
        <row r="345">
          <cell r="A345" t="str">
            <v>M0032072412350</v>
          </cell>
          <cell r="B345" t="str">
            <v>F/G,Gateway,OTW,OUS12</v>
          </cell>
          <cell r="C345" t="str">
            <v>USD</v>
          </cell>
          <cell r="D345">
            <v>42.41</v>
          </cell>
          <cell r="E345">
            <v>48.771499999999989</v>
          </cell>
          <cell r="G345">
            <v>48.771499999999989</v>
          </cell>
          <cell r="I345">
            <v>48.771499999999989</v>
          </cell>
          <cell r="J345">
            <v>185.33169999999996</v>
          </cell>
          <cell r="K345">
            <v>53.648649999999989</v>
          </cell>
          <cell r="L345">
            <v>63.40294999999999</v>
          </cell>
          <cell r="M345">
            <v>85.350124999999977</v>
          </cell>
          <cell r="N345">
            <v>52.185504999999992</v>
          </cell>
          <cell r="O345">
            <v>50.722359999999988</v>
          </cell>
          <cell r="P345">
            <v>24385.749999999993</v>
          </cell>
          <cell r="Q345">
            <v>333.10934499999991</v>
          </cell>
          <cell r="R345">
            <v>96079.854999999981</v>
          </cell>
          <cell r="S345">
            <v>836.4312249999997</v>
          </cell>
          <cell r="T345">
            <v>248.73464999999993</v>
          </cell>
          <cell r="U345">
            <v>34.140049999999988</v>
          </cell>
          <cell r="V345">
            <v>29.262899999999991</v>
          </cell>
          <cell r="W345">
            <v>380.41769999999991</v>
          </cell>
          <cell r="X345">
            <v>8778.8699999999972</v>
          </cell>
          <cell r="Y345">
            <v>185.33169999999996</v>
          </cell>
          <cell r="Z345">
            <v>2341.0319999999992</v>
          </cell>
          <cell r="AA345">
            <v>4389.4349999999986</v>
          </cell>
          <cell r="AB345">
            <v>58525.799999999988</v>
          </cell>
          <cell r="AC345">
            <v>73523.03624999999</v>
          </cell>
          <cell r="AD345">
            <v>634.02949999999987</v>
          </cell>
          <cell r="AE345">
            <v>173.13882499999994</v>
          </cell>
          <cell r="AF345">
            <v>273.1203999999999</v>
          </cell>
          <cell r="AG345">
            <v>68.280099999999976</v>
          </cell>
          <cell r="AH345">
            <v>2292.2604999999994</v>
          </cell>
          <cell r="AI345">
            <v>136.56019999999995</v>
          </cell>
          <cell r="AJ345">
            <v>341.40049999999991</v>
          </cell>
          <cell r="AK345">
            <v>68.280099999999976</v>
          </cell>
          <cell r="AL345">
            <v>1658.2309999999995</v>
          </cell>
          <cell r="AM345">
            <v>73.157249999999976</v>
          </cell>
          <cell r="AN345">
            <v>1560.6879999999996</v>
          </cell>
          <cell r="AO345">
            <v>999.81574999999975</v>
          </cell>
          <cell r="AP345">
            <v>104.85872499999998</v>
          </cell>
          <cell r="AQ345">
            <v>365.78624999999994</v>
          </cell>
        </row>
        <row r="346">
          <cell r="A346" t="str">
            <v>M0032072412370</v>
          </cell>
          <cell r="B346" t="str">
            <v>F/G,Gateway,OTW,OUS12</v>
          </cell>
          <cell r="C346" t="str">
            <v>USD</v>
          </cell>
          <cell r="D346">
            <v>42.41</v>
          </cell>
          <cell r="E346">
            <v>48.771499999999989</v>
          </cell>
          <cell r="G346">
            <v>48.771499999999989</v>
          </cell>
          <cell r="I346">
            <v>48.771499999999989</v>
          </cell>
          <cell r="J346">
            <v>185.33169999999996</v>
          </cell>
          <cell r="K346">
            <v>53.648649999999989</v>
          </cell>
          <cell r="L346">
            <v>63.40294999999999</v>
          </cell>
          <cell r="M346">
            <v>85.350124999999977</v>
          </cell>
          <cell r="N346">
            <v>52.185504999999992</v>
          </cell>
          <cell r="O346">
            <v>50.722359999999988</v>
          </cell>
          <cell r="P346">
            <v>24385.749999999993</v>
          </cell>
          <cell r="Q346">
            <v>333.10934499999991</v>
          </cell>
          <cell r="R346">
            <v>96079.854999999981</v>
          </cell>
          <cell r="S346">
            <v>836.4312249999997</v>
          </cell>
          <cell r="T346">
            <v>248.73464999999993</v>
          </cell>
          <cell r="U346">
            <v>34.140049999999988</v>
          </cell>
          <cell r="V346">
            <v>29.262899999999991</v>
          </cell>
          <cell r="W346">
            <v>380.41769999999991</v>
          </cell>
          <cell r="X346">
            <v>8778.8699999999972</v>
          </cell>
          <cell r="Y346">
            <v>185.33169999999996</v>
          </cell>
          <cell r="Z346">
            <v>2341.0319999999992</v>
          </cell>
          <cell r="AA346">
            <v>4389.4349999999986</v>
          </cell>
          <cell r="AB346">
            <v>58525.799999999988</v>
          </cell>
          <cell r="AC346">
            <v>73523.03624999999</v>
          </cell>
          <cell r="AD346">
            <v>634.02949999999987</v>
          </cell>
          <cell r="AE346">
            <v>173.13882499999994</v>
          </cell>
          <cell r="AF346">
            <v>273.1203999999999</v>
          </cell>
          <cell r="AG346">
            <v>68.280099999999976</v>
          </cell>
          <cell r="AH346">
            <v>2292.2604999999994</v>
          </cell>
          <cell r="AI346">
            <v>136.56019999999995</v>
          </cell>
          <cell r="AJ346">
            <v>341.40049999999991</v>
          </cell>
          <cell r="AK346">
            <v>68.280099999999976</v>
          </cell>
          <cell r="AL346">
            <v>1658.2309999999995</v>
          </cell>
          <cell r="AM346">
            <v>73.157249999999976</v>
          </cell>
          <cell r="AN346">
            <v>1560.6879999999996</v>
          </cell>
          <cell r="AO346">
            <v>999.81574999999975</v>
          </cell>
          <cell r="AP346">
            <v>104.85872499999998</v>
          </cell>
          <cell r="AQ346">
            <v>365.78624999999994</v>
          </cell>
        </row>
        <row r="347">
          <cell r="A347" t="str">
            <v>M0032072412400</v>
          </cell>
          <cell r="B347" t="str">
            <v>F/G,Gateway,OTW,OUS12</v>
          </cell>
          <cell r="C347" t="str">
            <v>USD</v>
          </cell>
          <cell r="D347">
            <v>42.41</v>
          </cell>
          <cell r="E347">
            <v>48.771499999999989</v>
          </cell>
          <cell r="G347">
            <v>48.771499999999989</v>
          </cell>
          <cell r="I347">
            <v>48.771499999999989</v>
          </cell>
          <cell r="J347">
            <v>185.33169999999996</v>
          </cell>
          <cell r="K347">
            <v>53.648649999999989</v>
          </cell>
          <cell r="L347">
            <v>63.40294999999999</v>
          </cell>
          <cell r="M347">
            <v>85.350124999999977</v>
          </cell>
          <cell r="N347">
            <v>52.185504999999992</v>
          </cell>
          <cell r="O347">
            <v>50.722359999999988</v>
          </cell>
          <cell r="P347">
            <v>24385.749999999993</v>
          </cell>
          <cell r="Q347">
            <v>333.10934499999991</v>
          </cell>
          <cell r="R347">
            <v>96079.854999999981</v>
          </cell>
          <cell r="S347">
            <v>836.4312249999997</v>
          </cell>
          <cell r="T347">
            <v>248.73464999999993</v>
          </cell>
          <cell r="U347">
            <v>34.140049999999988</v>
          </cell>
          <cell r="V347">
            <v>29.262899999999991</v>
          </cell>
          <cell r="W347">
            <v>380.41769999999991</v>
          </cell>
          <cell r="X347">
            <v>8778.8699999999972</v>
          </cell>
          <cell r="Y347">
            <v>185.33169999999996</v>
          </cell>
          <cell r="Z347">
            <v>2341.0319999999992</v>
          </cell>
          <cell r="AA347">
            <v>4389.4349999999986</v>
          </cell>
          <cell r="AB347">
            <v>58525.799999999988</v>
          </cell>
          <cell r="AC347">
            <v>73523.03624999999</v>
          </cell>
          <cell r="AD347">
            <v>634.02949999999987</v>
          </cell>
          <cell r="AE347">
            <v>173.13882499999994</v>
          </cell>
          <cell r="AF347">
            <v>273.1203999999999</v>
          </cell>
          <cell r="AG347">
            <v>68.280099999999976</v>
          </cell>
          <cell r="AH347">
            <v>2292.2604999999994</v>
          </cell>
          <cell r="AI347">
            <v>136.56019999999995</v>
          </cell>
          <cell r="AJ347">
            <v>341.40049999999991</v>
          </cell>
          <cell r="AK347">
            <v>68.280099999999976</v>
          </cell>
          <cell r="AL347">
            <v>1658.2309999999995</v>
          </cell>
          <cell r="AM347">
            <v>73.157249999999976</v>
          </cell>
          <cell r="AN347">
            <v>1560.6879999999996</v>
          </cell>
          <cell r="AO347">
            <v>999.81574999999975</v>
          </cell>
          <cell r="AP347">
            <v>104.85872499999998</v>
          </cell>
          <cell r="AQ347">
            <v>365.78624999999994</v>
          </cell>
        </row>
        <row r="348">
          <cell r="A348" t="str">
            <v>M0032072415150</v>
          </cell>
          <cell r="B348" t="str">
            <v>F/G,Gateway,OTW,OUS15</v>
          </cell>
          <cell r="C348" t="str">
            <v>USD</v>
          </cell>
          <cell r="D348">
            <v>40.1</v>
          </cell>
          <cell r="E348">
            <v>46.114999999999995</v>
          </cell>
          <cell r="G348">
            <v>46.114999999999995</v>
          </cell>
          <cell r="I348">
            <v>46.114999999999995</v>
          </cell>
          <cell r="J348">
            <v>175.23699999999997</v>
          </cell>
          <cell r="K348">
            <v>50.726500000000001</v>
          </cell>
          <cell r="L348">
            <v>59.949499999999993</v>
          </cell>
          <cell r="M348">
            <v>80.701249999999987</v>
          </cell>
          <cell r="N348">
            <v>49.343049999999998</v>
          </cell>
          <cell r="O348">
            <v>47.959599999999995</v>
          </cell>
          <cell r="P348">
            <v>23057.499999999996</v>
          </cell>
          <cell r="Q348">
            <v>314.96544999999998</v>
          </cell>
          <cell r="R348">
            <v>90846.549999999988</v>
          </cell>
          <cell r="S348">
            <v>790.87224999999989</v>
          </cell>
          <cell r="T348">
            <v>235.18649999999997</v>
          </cell>
          <cell r="U348">
            <v>32.280499999999996</v>
          </cell>
          <cell r="V348">
            <v>27.668999999999997</v>
          </cell>
          <cell r="W348">
            <v>359.69699999999995</v>
          </cell>
          <cell r="X348">
            <v>8300.6999999999989</v>
          </cell>
          <cell r="Y348">
            <v>175.23699999999997</v>
          </cell>
          <cell r="Z348">
            <v>2213.5199999999995</v>
          </cell>
          <cell r="AA348">
            <v>4150.3499999999995</v>
          </cell>
          <cell r="AB348">
            <v>55337.999999999993</v>
          </cell>
          <cell r="AC348">
            <v>69518.362499999988</v>
          </cell>
          <cell r="AD348">
            <v>599.49499999999989</v>
          </cell>
          <cell r="AE348">
            <v>163.70824999999996</v>
          </cell>
          <cell r="AF348">
            <v>258.24399999999997</v>
          </cell>
          <cell r="AG348">
            <v>64.560999999999993</v>
          </cell>
          <cell r="AH348">
            <v>2167.4049999999997</v>
          </cell>
          <cell r="AI348">
            <v>129.12199999999999</v>
          </cell>
          <cell r="AJ348">
            <v>322.80499999999995</v>
          </cell>
          <cell r="AK348">
            <v>64.560999999999993</v>
          </cell>
          <cell r="AL348">
            <v>1567.9099999999999</v>
          </cell>
          <cell r="AM348">
            <v>69.172499999999985</v>
          </cell>
          <cell r="AN348">
            <v>1475.6799999999998</v>
          </cell>
          <cell r="AO348">
            <v>945.35749999999985</v>
          </cell>
          <cell r="AP348">
            <v>99.147249999999985</v>
          </cell>
          <cell r="AQ348">
            <v>345.86249999999995</v>
          </cell>
        </row>
        <row r="349">
          <cell r="A349" t="str">
            <v>M0032072415200</v>
          </cell>
          <cell r="B349" t="str">
            <v>F/G,Gateway,OTW,OUS15</v>
          </cell>
          <cell r="C349" t="str">
            <v>USD</v>
          </cell>
          <cell r="D349">
            <v>40.24</v>
          </cell>
          <cell r="E349">
            <v>46.275999999999996</v>
          </cell>
          <cell r="G349">
            <v>46.275999999999996</v>
          </cell>
          <cell r="I349">
            <v>46.275999999999996</v>
          </cell>
          <cell r="J349">
            <v>175.84879999999998</v>
          </cell>
          <cell r="K349">
            <v>50.903599999999997</v>
          </cell>
          <cell r="L349">
            <v>60.158799999999999</v>
          </cell>
          <cell r="M349">
            <v>80.98299999999999</v>
          </cell>
          <cell r="N349">
            <v>49.515319999999996</v>
          </cell>
          <cell r="O349">
            <v>48.127040000000001</v>
          </cell>
          <cell r="P349">
            <v>23137.999999999996</v>
          </cell>
          <cell r="Q349">
            <v>316.06507999999997</v>
          </cell>
          <cell r="R349">
            <v>91163.719999999987</v>
          </cell>
          <cell r="S349">
            <v>793.63339999999982</v>
          </cell>
          <cell r="T349">
            <v>236.00759999999997</v>
          </cell>
          <cell r="U349">
            <v>32.393199999999993</v>
          </cell>
          <cell r="V349">
            <v>27.765599999999996</v>
          </cell>
          <cell r="W349">
            <v>360.95279999999997</v>
          </cell>
          <cell r="X349">
            <v>8329.6799999999985</v>
          </cell>
          <cell r="Y349">
            <v>175.84879999999998</v>
          </cell>
          <cell r="Z349">
            <v>2221.2479999999996</v>
          </cell>
          <cell r="AA349">
            <v>4164.8399999999992</v>
          </cell>
          <cell r="AB349">
            <v>55531.199999999997</v>
          </cell>
          <cell r="AC349">
            <v>69761.069999999992</v>
          </cell>
          <cell r="AD349">
            <v>601.58799999999997</v>
          </cell>
          <cell r="AE349">
            <v>164.27979999999997</v>
          </cell>
          <cell r="AF349">
            <v>259.14559999999994</v>
          </cell>
          <cell r="AG349">
            <v>64.786399999999986</v>
          </cell>
          <cell r="AH349">
            <v>2174.9719999999998</v>
          </cell>
          <cell r="AI349">
            <v>129.57279999999997</v>
          </cell>
          <cell r="AJ349">
            <v>323.93199999999996</v>
          </cell>
          <cell r="AK349">
            <v>64.786399999999986</v>
          </cell>
          <cell r="AL349">
            <v>1573.3839999999998</v>
          </cell>
          <cell r="AM349">
            <v>69.413999999999987</v>
          </cell>
          <cell r="AN349">
            <v>1480.8319999999999</v>
          </cell>
          <cell r="AO349">
            <v>948.6579999999999</v>
          </cell>
          <cell r="AP349">
            <v>99.493399999999994</v>
          </cell>
          <cell r="AQ349">
            <v>347.07</v>
          </cell>
        </row>
        <row r="350">
          <cell r="A350" t="str">
            <v>M0032072415220</v>
          </cell>
          <cell r="B350" t="str">
            <v>F/G,Gateway,OTW,OUS15</v>
          </cell>
          <cell r="C350" t="str">
            <v>USD</v>
          </cell>
          <cell r="D350">
            <v>40.590000000000003</v>
          </cell>
          <cell r="E350">
            <v>46.6785</v>
          </cell>
          <cell r="G350">
            <v>46.6785</v>
          </cell>
          <cell r="I350">
            <v>46.6785</v>
          </cell>
          <cell r="J350">
            <v>177.3783</v>
          </cell>
          <cell r="K350">
            <v>51.346350000000001</v>
          </cell>
          <cell r="L350">
            <v>60.682050000000004</v>
          </cell>
          <cell r="M350">
            <v>81.687375000000003</v>
          </cell>
          <cell r="N350">
            <v>49.945995000000003</v>
          </cell>
          <cell r="O350">
            <v>48.545639999999999</v>
          </cell>
          <cell r="P350">
            <v>23339.25</v>
          </cell>
          <cell r="Q350">
            <v>318.81415500000003</v>
          </cell>
          <cell r="R350">
            <v>91956.645000000004</v>
          </cell>
          <cell r="S350">
            <v>800.53627499999993</v>
          </cell>
          <cell r="T350">
            <v>238.06034999999997</v>
          </cell>
          <cell r="U350">
            <v>32.674949999999995</v>
          </cell>
          <cell r="V350">
            <v>28.007099999999998</v>
          </cell>
          <cell r="W350">
            <v>364.09229999999997</v>
          </cell>
          <cell r="X350">
            <v>8402.1299999999992</v>
          </cell>
          <cell r="Y350">
            <v>177.3783</v>
          </cell>
          <cell r="Z350">
            <v>2240.5680000000002</v>
          </cell>
          <cell r="AA350">
            <v>4201.0649999999996</v>
          </cell>
          <cell r="AB350">
            <v>56014.2</v>
          </cell>
          <cell r="AC350">
            <v>70367.838749999995</v>
          </cell>
          <cell r="AD350">
            <v>606.82050000000004</v>
          </cell>
          <cell r="AE350">
            <v>165.708675</v>
          </cell>
          <cell r="AF350">
            <v>261.39959999999996</v>
          </cell>
          <cell r="AG350">
            <v>65.349899999999991</v>
          </cell>
          <cell r="AH350">
            <v>2193.8894999999998</v>
          </cell>
          <cell r="AI350">
            <v>130.69979999999998</v>
          </cell>
          <cell r="AJ350">
            <v>326.74950000000001</v>
          </cell>
          <cell r="AK350">
            <v>65.349899999999991</v>
          </cell>
          <cell r="AL350">
            <v>1587.069</v>
          </cell>
          <cell r="AM350">
            <v>70.017750000000007</v>
          </cell>
          <cell r="AN350">
            <v>1493.712</v>
          </cell>
          <cell r="AO350">
            <v>956.90925000000004</v>
          </cell>
          <cell r="AP350">
            <v>100.35877499999999</v>
          </cell>
          <cell r="AQ350">
            <v>350.08875</v>
          </cell>
        </row>
        <row r="351">
          <cell r="A351" t="str">
            <v>M0032072415250</v>
          </cell>
          <cell r="B351" t="str">
            <v>F/G,Gateway,OTW,OUS15</v>
          </cell>
          <cell r="C351" t="str">
            <v>USD</v>
          </cell>
          <cell r="D351">
            <v>40.58</v>
          </cell>
          <cell r="E351">
            <v>46.666999999999994</v>
          </cell>
          <cell r="G351">
            <v>46.666999999999994</v>
          </cell>
          <cell r="I351">
            <v>46.666999999999994</v>
          </cell>
          <cell r="J351">
            <v>177.33459999999997</v>
          </cell>
          <cell r="K351">
            <v>51.3337</v>
          </cell>
          <cell r="L351">
            <v>60.667099999999998</v>
          </cell>
          <cell r="M351">
            <v>81.667249999999996</v>
          </cell>
          <cell r="N351">
            <v>49.933689999999999</v>
          </cell>
          <cell r="O351">
            <v>48.533679999999997</v>
          </cell>
          <cell r="P351">
            <v>23333.499999999996</v>
          </cell>
          <cell r="Q351">
            <v>318.73560999999995</v>
          </cell>
          <cell r="R351">
            <v>91933.989999999991</v>
          </cell>
          <cell r="S351">
            <v>800.33904999999982</v>
          </cell>
          <cell r="T351">
            <v>238.00169999999994</v>
          </cell>
          <cell r="U351">
            <v>32.666899999999991</v>
          </cell>
          <cell r="V351">
            <v>28.000199999999996</v>
          </cell>
          <cell r="W351">
            <v>364.00259999999997</v>
          </cell>
          <cell r="X351">
            <v>8400.06</v>
          </cell>
          <cell r="Y351">
            <v>177.33459999999997</v>
          </cell>
          <cell r="Z351">
            <v>2240.0159999999996</v>
          </cell>
          <cell r="AA351">
            <v>4200.03</v>
          </cell>
          <cell r="AB351">
            <v>56000.399999999994</v>
          </cell>
          <cell r="AC351">
            <v>70350.502499999988</v>
          </cell>
          <cell r="AD351">
            <v>606.67099999999994</v>
          </cell>
          <cell r="AE351">
            <v>165.66784999999996</v>
          </cell>
          <cell r="AF351">
            <v>261.33519999999993</v>
          </cell>
          <cell r="AG351">
            <v>65.333799999999982</v>
          </cell>
          <cell r="AH351">
            <v>2193.3489999999997</v>
          </cell>
          <cell r="AI351">
            <v>130.66759999999996</v>
          </cell>
          <cell r="AJ351">
            <v>326.66899999999998</v>
          </cell>
          <cell r="AK351">
            <v>65.333799999999982</v>
          </cell>
          <cell r="AL351">
            <v>1586.6779999999999</v>
          </cell>
          <cell r="AM351">
            <v>70.000499999999988</v>
          </cell>
          <cell r="AN351">
            <v>1493.3439999999998</v>
          </cell>
          <cell r="AO351">
            <v>956.67349999999988</v>
          </cell>
          <cell r="AP351">
            <v>100.33404999999999</v>
          </cell>
          <cell r="AQ351">
            <v>350.00249999999994</v>
          </cell>
        </row>
        <row r="352">
          <cell r="A352" t="str">
            <v>M0032072415270</v>
          </cell>
          <cell r="B352" t="str">
            <v>F/G,Gateway,OTW,OUS15</v>
          </cell>
          <cell r="C352" t="str">
            <v>USD</v>
          </cell>
          <cell r="D352">
            <v>40.58</v>
          </cell>
          <cell r="E352">
            <v>46.666999999999994</v>
          </cell>
          <cell r="G352">
            <v>46.666999999999994</v>
          </cell>
          <cell r="I352">
            <v>46.666999999999994</v>
          </cell>
          <cell r="J352">
            <v>177.33459999999997</v>
          </cell>
          <cell r="K352">
            <v>51.3337</v>
          </cell>
          <cell r="L352">
            <v>60.667099999999998</v>
          </cell>
          <cell r="M352">
            <v>81.667249999999996</v>
          </cell>
          <cell r="N352">
            <v>49.933689999999999</v>
          </cell>
          <cell r="O352">
            <v>48.533679999999997</v>
          </cell>
          <cell r="P352">
            <v>23333.499999999996</v>
          </cell>
          <cell r="Q352">
            <v>318.73560999999995</v>
          </cell>
          <cell r="R352">
            <v>91933.989999999991</v>
          </cell>
          <cell r="S352">
            <v>800.33904999999982</v>
          </cell>
          <cell r="T352">
            <v>238.00169999999994</v>
          </cell>
          <cell r="U352">
            <v>32.666899999999991</v>
          </cell>
          <cell r="V352">
            <v>28.000199999999996</v>
          </cell>
          <cell r="W352">
            <v>364.00259999999997</v>
          </cell>
          <cell r="X352">
            <v>8400.06</v>
          </cell>
          <cell r="Y352">
            <v>177.33459999999997</v>
          </cell>
          <cell r="Z352">
            <v>2240.0159999999996</v>
          </cell>
          <cell r="AA352">
            <v>4200.03</v>
          </cell>
          <cell r="AB352">
            <v>56000.399999999994</v>
          </cell>
          <cell r="AC352">
            <v>70350.502499999988</v>
          </cell>
          <cell r="AD352">
            <v>606.67099999999994</v>
          </cell>
          <cell r="AE352">
            <v>165.66784999999996</v>
          </cell>
          <cell r="AF352">
            <v>261.33519999999993</v>
          </cell>
          <cell r="AG352">
            <v>65.333799999999982</v>
          </cell>
          <cell r="AH352">
            <v>2193.3489999999997</v>
          </cell>
          <cell r="AI352">
            <v>130.66759999999996</v>
          </cell>
          <cell r="AJ352">
            <v>326.66899999999998</v>
          </cell>
          <cell r="AK352">
            <v>65.333799999999982</v>
          </cell>
          <cell r="AL352">
            <v>1586.6779999999999</v>
          </cell>
          <cell r="AM352">
            <v>70.000499999999988</v>
          </cell>
          <cell r="AN352">
            <v>1493.3439999999998</v>
          </cell>
          <cell r="AO352">
            <v>956.67349999999988</v>
          </cell>
          <cell r="AP352">
            <v>100.33404999999999</v>
          </cell>
          <cell r="AQ352">
            <v>350.00249999999994</v>
          </cell>
        </row>
        <row r="353">
          <cell r="A353" t="str">
            <v>M0032072415300</v>
          </cell>
          <cell r="B353" t="str">
            <v>F/G,Gateway,OTW,OUS15</v>
          </cell>
          <cell r="C353" t="str">
            <v>USD</v>
          </cell>
          <cell r="D353">
            <v>40.6</v>
          </cell>
          <cell r="E353">
            <v>46.69</v>
          </cell>
          <cell r="G353">
            <v>46.69</v>
          </cell>
          <cell r="I353">
            <v>46.69</v>
          </cell>
          <cell r="J353">
            <v>177.422</v>
          </cell>
          <cell r="K353">
            <v>51.359000000000002</v>
          </cell>
          <cell r="L353">
            <v>60.696999999999996</v>
          </cell>
          <cell r="M353">
            <v>81.707499999999996</v>
          </cell>
          <cell r="N353">
            <v>49.958300000000001</v>
          </cell>
          <cell r="O353">
            <v>48.557600000000001</v>
          </cell>
          <cell r="P353">
            <v>23345</v>
          </cell>
          <cell r="Q353">
            <v>318.89269999999999</v>
          </cell>
          <cell r="R353">
            <v>91979.299999999988</v>
          </cell>
          <cell r="S353">
            <v>800.73349999999994</v>
          </cell>
          <cell r="T353">
            <v>238.11899999999997</v>
          </cell>
          <cell r="U353">
            <v>32.683</v>
          </cell>
          <cell r="V353">
            <v>28.013999999999999</v>
          </cell>
          <cell r="W353">
            <v>364.18199999999996</v>
          </cell>
          <cell r="X353">
            <v>8404.1999999999989</v>
          </cell>
          <cell r="Y353">
            <v>177.422</v>
          </cell>
          <cell r="Z353">
            <v>2241.12</v>
          </cell>
          <cell r="AA353">
            <v>4202.0999999999995</v>
          </cell>
          <cell r="AB353">
            <v>56028</v>
          </cell>
          <cell r="AC353">
            <v>70385.175000000003</v>
          </cell>
          <cell r="AD353">
            <v>606.97</v>
          </cell>
          <cell r="AE353">
            <v>165.74949999999998</v>
          </cell>
          <cell r="AF353">
            <v>261.464</v>
          </cell>
          <cell r="AG353">
            <v>65.366</v>
          </cell>
          <cell r="AH353">
            <v>2194.4299999999998</v>
          </cell>
          <cell r="AI353">
            <v>130.732</v>
          </cell>
          <cell r="AJ353">
            <v>326.83</v>
          </cell>
          <cell r="AK353">
            <v>65.366</v>
          </cell>
          <cell r="AL353">
            <v>1587.46</v>
          </cell>
          <cell r="AM353">
            <v>70.034999999999997</v>
          </cell>
          <cell r="AN353">
            <v>1494.08</v>
          </cell>
          <cell r="AO353">
            <v>957.14499999999998</v>
          </cell>
          <cell r="AP353">
            <v>100.3835</v>
          </cell>
          <cell r="AQ353">
            <v>350.17499999999995</v>
          </cell>
        </row>
        <row r="354">
          <cell r="A354" t="str">
            <v>M0032072415320</v>
          </cell>
          <cell r="B354" t="str">
            <v>F/G,Gateway,OTW,OUS15</v>
          </cell>
          <cell r="C354" t="str">
            <v>USD</v>
          </cell>
          <cell r="D354">
            <v>41.23</v>
          </cell>
          <cell r="E354">
            <v>47.41449999999999</v>
          </cell>
          <cell r="G354">
            <v>47.41449999999999</v>
          </cell>
          <cell r="I354">
            <v>47.41449999999999</v>
          </cell>
          <cell r="J354">
            <v>180.17509999999996</v>
          </cell>
          <cell r="K354">
            <v>52.15594999999999</v>
          </cell>
          <cell r="L354">
            <v>61.638849999999991</v>
          </cell>
          <cell r="M354">
            <v>82.975374999999985</v>
          </cell>
          <cell r="N354">
            <v>50.73351499999999</v>
          </cell>
          <cell r="O354">
            <v>49.31107999999999</v>
          </cell>
          <cell r="P354">
            <v>23707.249999999996</v>
          </cell>
          <cell r="Q354">
            <v>323.84103499999992</v>
          </cell>
          <cell r="R354">
            <v>93406.564999999973</v>
          </cell>
          <cell r="S354">
            <v>813.15867499999979</v>
          </cell>
          <cell r="T354">
            <v>241.81394999999992</v>
          </cell>
          <cell r="U354">
            <v>33.190149999999988</v>
          </cell>
          <cell r="V354">
            <v>28.448699999999992</v>
          </cell>
          <cell r="W354">
            <v>369.83309999999989</v>
          </cell>
          <cell r="X354">
            <v>8534.6099999999988</v>
          </cell>
          <cell r="Y354">
            <v>180.17509999999996</v>
          </cell>
          <cell r="Z354">
            <v>2275.8959999999997</v>
          </cell>
          <cell r="AA354">
            <v>4267.3049999999994</v>
          </cell>
          <cell r="AB354">
            <v>56897.399999999987</v>
          </cell>
          <cell r="AC354">
            <v>71477.358749999985</v>
          </cell>
          <cell r="AD354">
            <v>616.38849999999991</v>
          </cell>
          <cell r="AE354">
            <v>168.32147499999996</v>
          </cell>
          <cell r="AF354">
            <v>265.52119999999991</v>
          </cell>
          <cell r="AG354">
            <v>66.380299999999977</v>
          </cell>
          <cell r="AH354">
            <v>2228.4814999999994</v>
          </cell>
          <cell r="AI354">
            <v>132.76059999999995</v>
          </cell>
          <cell r="AJ354">
            <v>331.90149999999994</v>
          </cell>
          <cell r="AK354">
            <v>66.380299999999977</v>
          </cell>
          <cell r="AL354">
            <v>1612.0929999999996</v>
          </cell>
          <cell r="AM354">
            <v>71.121749999999992</v>
          </cell>
          <cell r="AN354">
            <v>1517.2639999999997</v>
          </cell>
          <cell r="AO354">
            <v>971.99724999999978</v>
          </cell>
          <cell r="AP354">
            <v>101.94117499999997</v>
          </cell>
          <cell r="AQ354">
            <v>355.60874999999993</v>
          </cell>
        </row>
        <row r="355">
          <cell r="A355" t="str">
            <v>M0032072415350</v>
          </cell>
          <cell r="B355" t="str">
            <v>F/G,Gateway,OTW,OUS15</v>
          </cell>
          <cell r="C355" t="str">
            <v>USD</v>
          </cell>
          <cell r="D355">
            <v>42.41</v>
          </cell>
          <cell r="E355">
            <v>48.771499999999989</v>
          </cell>
          <cell r="G355">
            <v>48.771499999999989</v>
          </cell>
          <cell r="I355">
            <v>48.771499999999989</v>
          </cell>
          <cell r="J355">
            <v>185.33169999999996</v>
          </cell>
          <cell r="K355">
            <v>53.648649999999989</v>
          </cell>
          <cell r="L355">
            <v>63.40294999999999</v>
          </cell>
          <cell r="M355">
            <v>85.350124999999977</v>
          </cell>
          <cell r="N355">
            <v>52.185504999999992</v>
          </cell>
          <cell r="O355">
            <v>50.722359999999988</v>
          </cell>
          <cell r="P355">
            <v>24385.749999999993</v>
          </cell>
          <cell r="Q355">
            <v>333.10934499999991</v>
          </cell>
          <cell r="R355">
            <v>96079.854999999981</v>
          </cell>
          <cell r="S355">
            <v>836.4312249999997</v>
          </cell>
          <cell r="T355">
            <v>248.73464999999993</v>
          </cell>
          <cell r="U355">
            <v>34.140049999999988</v>
          </cell>
          <cell r="V355">
            <v>29.262899999999991</v>
          </cell>
          <cell r="W355">
            <v>380.41769999999991</v>
          </cell>
          <cell r="X355">
            <v>8778.8699999999972</v>
          </cell>
          <cell r="Y355">
            <v>185.33169999999996</v>
          </cell>
          <cell r="Z355">
            <v>2341.0319999999992</v>
          </cell>
          <cell r="AA355">
            <v>4389.4349999999986</v>
          </cell>
          <cell r="AB355">
            <v>58525.799999999988</v>
          </cell>
          <cell r="AC355">
            <v>73523.03624999999</v>
          </cell>
          <cell r="AD355">
            <v>634.02949999999987</v>
          </cell>
          <cell r="AE355">
            <v>173.13882499999994</v>
          </cell>
          <cell r="AF355">
            <v>273.1203999999999</v>
          </cell>
          <cell r="AG355">
            <v>68.280099999999976</v>
          </cell>
          <cell r="AH355">
            <v>2292.2604999999994</v>
          </cell>
          <cell r="AI355">
            <v>136.56019999999995</v>
          </cell>
          <cell r="AJ355">
            <v>341.40049999999991</v>
          </cell>
          <cell r="AK355">
            <v>68.280099999999976</v>
          </cell>
          <cell r="AL355">
            <v>1658.2309999999995</v>
          </cell>
          <cell r="AM355">
            <v>73.157249999999976</v>
          </cell>
          <cell r="AN355">
            <v>1560.6879999999996</v>
          </cell>
          <cell r="AO355">
            <v>999.81574999999975</v>
          </cell>
          <cell r="AP355">
            <v>104.85872499999998</v>
          </cell>
          <cell r="AQ355">
            <v>365.78624999999994</v>
          </cell>
        </row>
        <row r="356">
          <cell r="A356" t="str">
            <v>M0032072415370</v>
          </cell>
          <cell r="B356" t="str">
            <v>F/G,Gateway,OTW,OUS15</v>
          </cell>
          <cell r="C356" t="str">
            <v>USD</v>
          </cell>
          <cell r="D356">
            <v>42.41</v>
          </cell>
          <cell r="E356">
            <v>48.771499999999989</v>
          </cell>
          <cell r="G356">
            <v>48.771499999999989</v>
          </cell>
          <cell r="I356">
            <v>48.771499999999989</v>
          </cell>
          <cell r="J356">
            <v>185.33169999999996</v>
          </cell>
          <cell r="K356">
            <v>53.648649999999989</v>
          </cell>
          <cell r="L356">
            <v>63.40294999999999</v>
          </cell>
          <cell r="M356">
            <v>85.350124999999977</v>
          </cell>
          <cell r="N356">
            <v>52.185504999999992</v>
          </cell>
          <cell r="O356">
            <v>50.722359999999988</v>
          </cell>
          <cell r="P356">
            <v>24385.749999999993</v>
          </cell>
          <cell r="Q356">
            <v>333.10934499999991</v>
          </cell>
          <cell r="R356">
            <v>96079.854999999981</v>
          </cell>
          <cell r="S356">
            <v>836.4312249999997</v>
          </cell>
          <cell r="T356">
            <v>248.73464999999993</v>
          </cell>
          <cell r="U356">
            <v>34.140049999999988</v>
          </cell>
          <cell r="V356">
            <v>29.262899999999991</v>
          </cell>
          <cell r="W356">
            <v>380.41769999999991</v>
          </cell>
          <cell r="X356">
            <v>8778.8699999999972</v>
          </cell>
          <cell r="Y356">
            <v>185.33169999999996</v>
          </cell>
          <cell r="Z356">
            <v>2341.0319999999992</v>
          </cell>
          <cell r="AA356">
            <v>4389.4349999999986</v>
          </cell>
          <cell r="AB356">
            <v>58525.799999999988</v>
          </cell>
          <cell r="AC356">
            <v>73523.03624999999</v>
          </cell>
          <cell r="AD356">
            <v>634.02949999999987</v>
          </cell>
          <cell r="AE356">
            <v>173.13882499999994</v>
          </cell>
          <cell r="AF356">
            <v>273.1203999999999</v>
          </cell>
          <cell r="AG356">
            <v>68.280099999999976</v>
          </cell>
          <cell r="AH356">
            <v>2292.2604999999994</v>
          </cell>
          <cell r="AI356">
            <v>136.56019999999995</v>
          </cell>
          <cell r="AJ356">
            <v>341.40049999999991</v>
          </cell>
          <cell r="AK356">
            <v>68.280099999999976</v>
          </cell>
          <cell r="AL356">
            <v>1658.2309999999995</v>
          </cell>
          <cell r="AM356">
            <v>73.157249999999976</v>
          </cell>
          <cell r="AN356">
            <v>1560.6879999999996</v>
          </cell>
          <cell r="AO356">
            <v>999.81574999999975</v>
          </cell>
          <cell r="AP356">
            <v>104.85872499999998</v>
          </cell>
          <cell r="AQ356">
            <v>365.78624999999994</v>
          </cell>
        </row>
        <row r="357">
          <cell r="A357" t="str">
            <v>M0032072415400</v>
          </cell>
          <cell r="B357" t="str">
            <v>F/G,Gateway,OTW,OUS15</v>
          </cell>
          <cell r="C357" t="str">
            <v>USD</v>
          </cell>
          <cell r="D357">
            <v>42.41</v>
          </cell>
          <cell r="E357">
            <v>48.771499999999989</v>
          </cell>
          <cell r="G357">
            <v>48.771499999999989</v>
          </cell>
          <cell r="I357">
            <v>48.771499999999989</v>
          </cell>
          <cell r="J357">
            <v>185.33169999999996</v>
          </cell>
          <cell r="K357">
            <v>53.648649999999989</v>
          </cell>
          <cell r="L357">
            <v>63.40294999999999</v>
          </cell>
          <cell r="M357">
            <v>85.350124999999977</v>
          </cell>
          <cell r="N357">
            <v>52.185504999999992</v>
          </cell>
          <cell r="O357">
            <v>50.722359999999988</v>
          </cell>
          <cell r="P357">
            <v>24385.749999999993</v>
          </cell>
          <cell r="Q357">
            <v>333.10934499999991</v>
          </cell>
          <cell r="R357">
            <v>96079.854999999981</v>
          </cell>
          <cell r="S357">
            <v>836.4312249999997</v>
          </cell>
          <cell r="T357">
            <v>248.73464999999993</v>
          </cell>
          <cell r="U357">
            <v>34.140049999999988</v>
          </cell>
          <cell r="V357">
            <v>29.262899999999991</v>
          </cell>
          <cell r="W357">
            <v>380.41769999999991</v>
          </cell>
          <cell r="X357">
            <v>8778.8699999999972</v>
          </cell>
          <cell r="Y357">
            <v>185.33169999999996</v>
          </cell>
          <cell r="Z357">
            <v>2341.0319999999992</v>
          </cell>
          <cell r="AA357">
            <v>4389.4349999999986</v>
          </cell>
          <cell r="AB357">
            <v>58525.799999999988</v>
          </cell>
          <cell r="AC357">
            <v>73523.03624999999</v>
          </cell>
          <cell r="AD357">
            <v>634.02949999999987</v>
          </cell>
          <cell r="AE357">
            <v>173.13882499999994</v>
          </cell>
          <cell r="AF357">
            <v>273.1203999999999</v>
          </cell>
          <cell r="AG357">
            <v>68.280099999999976</v>
          </cell>
          <cell r="AH357">
            <v>2292.2604999999994</v>
          </cell>
          <cell r="AI357">
            <v>136.56019999999995</v>
          </cell>
          <cell r="AJ357">
            <v>341.40049999999991</v>
          </cell>
          <cell r="AK357">
            <v>68.280099999999976</v>
          </cell>
          <cell r="AL357">
            <v>1658.2309999999995</v>
          </cell>
          <cell r="AM357">
            <v>73.157249999999976</v>
          </cell>
          <cell r="AN357">
            <v>1560.6879999999996</v>
          </cell>
          <cell r="AO357">
            <v>999.81574999999975</v>
          </cell>
          <cell r="AP357">
            <v>104.85872499999998</v>
          </cell>
          <cell r="AQ357">
            <v>365.78624999999994</v>
          </cell>
        </row>
        <row r="358">
          <cell r="A358" t="str">
            <v>M0032072420150</v>
          </cell>
          <cell r="B358" t="str">
            <v>F/G,Gateway,OTW,OUS20</v>
          </cell>
          <cell r="C358" t="str">
            <v>USD</v>
          </cell>
          <cell r="D358">
            <v>40.1</v>
          </cell>
          <cell r="E358">
            <v>46.114999999999995</v>
          </cell>
          <cell r="G358">
            <v>46.114999999999995</v>
          </cell>
          <cell r="I358">
            <v>46.114999999999995</v>
          </cell>
          <cell r="J358">
            <v>175.23699999999997</v>
          </cell>
          <cell r="K358">
            <v>50.726500000000001</v>
          </cell>
          <cell r="L358">
            <v>59.949499999999993</v>
          </cell>
          <cell r="M358">
            <v>80.701249999999987</v>
          </cell>
          <cell r="N358">
            <v>49.343049999999998</v>
          </cell>
          <cell r="O358">
            <v>47.959599999999995</v>
          </cell>
          <cell r="P358">
            <v>23057.499999999996</v>
          </cell>
          <cell r="Q358">
            <v>314.96544999999998</v>
          </cell>
          <cell r="R358">
            <v>90846.549999999988</v>
          </cell>
          <cell r="S358">
            <v>790.87224999999989</v>
          </cell>
          <cell r="T358">
            <v>235.18649999999997</v>
          </cell>
          <cell r="U358">
            <v>32.280499999999996</v>
          </cell>
          <cell r="V358">
            <v>27.668999999999997</v>
          </cell>
          <cell r="W358">
            <v>359.69699999999995</v>
          </cell>
          <cell r="X358">
            <v>8300.6999999999989</v>
          </cell>
          <cell r="Y358">
            <v>175.23699999999997</v>
          </cell>
          <cell r="Z358">
            <v>2213.5199999999995</v>
          </cell>
          <cell r="AA358">
            <v>4150.3499999999995</v>
          </cell>
          <cell r="AB358">
            <v>55337.999999999993</v>
          </cell>
          <cell r="AC358">
            <v>69518.362499999988</v>
          </cell>
          <cell r="AD358">
            <v>599.49499999999989</v>
          </cell>
          <cell r="AE358">
            <v>163.70824999999996</v>
          </cell>
          <cell r="AF358">
            <v>258.24399999999997</v>
          </cell>
          <cell r="AG358">
            <v>64.560999999999993</v>
          </cell>
          <cell r="AH358">
            <v>2167.4049999999997</v>
          </cell>
          <cell r="AI358">
            <v>129.12199999999999</v>
          </cell>
          <cell r="AJ358">
            <v>322.80499999999995</v>
          </cell>
          <cell r="AK358">
            <v>64.560999999999993</v>
          </cell>
          <cell r="AL358">
            <v>1567.9099999999999</v>
          </cell>
          <cell r="AM358">
            <v>69.172499999999985</v>
          </cell>
          <cell r="AN358">
            <v>1475.6799999999998</v>
          </cell>
          <cell r="AO358">
            <v>945.35749999999985</v>
          </cell>
          <cell r="AP358">
            <v>99.147249999999985</v>
          </cell>
          <cell r="AQ358">
            <v>345.86249999999995</v>
          </cell>
        </row>
        <row r="359">
          <cell r="A359" t="str">
            <v>M0032072420200</v>
          </cell>
          <cell r="B359" t="str">
            <v>F/G,Gateway,OTW,OUS20</v>
          </cell>
          <cell r="C359" t="str">
            <v>USD</v>
          </cell>
          <cell r="D359">
            <v>40.24</v>
          </cell>
          <cell r="E359">
            <v>46.275999999999996</v>
          </cell>
          <cell r="G359">
            <v>46.275999999999996</v>
          </cell>
          <cell r="I359">
            <v>46.275999999999996</v>
          </cell>
          <cell r="J359">
            <v>175.84879999999998</v>
          </cell>
          <cell r="K359">
            <v>50.903599999999997</v>
          </cell>
          <cell r="L359">
            <v>60.158799999999999</v>
          </cell>
          <cell r="M359">
            <v>80.98299999999999</v>
          </cell>
          <cell r="N359">
            <v>49.515319999999996</v>
          </cell>
          <cell r="O359">
            <v>48.127040000000001</v>
          </cell>
          <cell r="P359">
            <v>23137.999999999996</v>
          </cell>
          <cell r="Q359">
            <v>316.06507999999997</v>
          </cell>
          <cell r="R359">
            <v>91163.719999999987</v>
          </cell>
          <cell r="S359">
            <v>793.63339999999982</v>
          </cell>
          <cell r="T359">
            <v>236.00759999999997</v>
          </cell>
          <cell r="U359">
            <v>32.393199999999993</v>
          </cell>
          <cell r="V359">
            <v>27.765599999999996</v>
          </cell>
          <cell r="W359">
            <v>360.95279999999997</v>
          </cell>
          <cell r="X359">
            <v>8329.6799999999985</v>
          </cell>
          <cell r="Y359">
            <v>175.84879999999998</v>
          </cell>
          <cell r="Z359">
            <v>2221.2479999999996</v>
          </cell>
          <cell r="AA359">
            <v>4164.8399999999992</v>
          </cell>
          <cell r="AB359">
            <v>55531.199999999997</v>
          </cell>
          <cell r="AC359">
            <v>69761.069999999992</v>
          </cell>
          <cell r="AD359">
            <v>601.58799999999997</v>
          </cell>
          <cell r="AE359">
            <v>164.27979999999997</v>
          </cell>
          <cell r="AF359">
            <v>259.14559999999994</v>
          </cell>
          <cell r="AG359">
            <v>64.786399999999986</v>
          </cell>
          <cell r="AH359">
            <v>2174.9719999999998</v>
          </cell>
          <cell r="AI359">
            <v>129.57279999999997</v>
          </cell>
          <cell r="AJ359">
            <v>323.93199999999996</v>
          </cell>
          <cell r="AK359">
            <v>64.786399999999986</v>
          </cell>
          <cell r="AL359">
            <v>1573.3839999999998</v>
          </cell>
          <cell r="AM359">
            <v>69.413999999999987</v>
          </cell>
          <cell r="AN359">
            <v>1480.8319999999999</v>
          </cell>
          <cell r="AO359">
            <v>948.6579999999999</v>
          </cell>
          <cell r="AP359">
            <v>99.493399999999994</v>
          </cell>
          <cell r="AQ359">
            <v>347.07</v>
          </cell>
        </row>
        <row r="360">
          <cell r="A360" t="str">
            <v>M0032072420220</v>
          </cell>
          <cell r="B360" t="str">
            <v>F/G,Gateway,OTW,OUS20</v>
          </cell>
          <cell r="C360" t="str">
            <v>USD</v>
          </cell>
          <cell r="D360">
            <v>40.590000000000003</v>
          </cell>
          <cell r="E360">
            <v>46.6785</v>
          </cell>
          <cell r="G360">
            <v>46.6785</v>
          </cell>
          <cell r="I360">
            <v>46.6785</v>
          </cell>
          <cell r="J360">
            <v>177.3783</v>
          </cell>
          <cell r="K360">
            <v>51.346350000000001</v>
          </cell>
          <cell r="L360">
            <v>60.682050000000004</v>
          </cell>
          <cell r="M360">
            <v>81.687375000000003</v>
          </cell>
          <cell r="N360">
            <v>49.945995000000003</v>
          </cell>
          <cell r="O360">
            <v>48.545639999999999</v>
          </cell>
          <cell r="P360">
            <v>23339.25</v>
          </cell>
          <cell r="Q360">
            <v>318.81415500000003</v>
          </cell>
          <cell r="R360">
            <v>91956.645000000004</v>
          </cell>
          <cell r="S360">
            <v>800.53627499999993</v>
          </cell>
          <cell r="T360">
            <v>238.06034999999997</v>
          </cell>
          <cell r="U360">
            <v>32.674949999999995</v>
          </cell>
          <cell r="V360">
            <v>28.007099999999998</v>
          </cell>
          <cell r="W360">
            <v>364.09229999999997</v>
          </cell>
          <cell r="X360">
            <v>8402.1299999999992</v>
          </cell>
          <cell r="Y360">
            <v>177.3783</v>
          </cell>
          <cell r="Z360">
            <v>2240.5680000000002</v>
          </cell>
          <cell r="AA360">
            <v>4201.0649999999996</v>
          </cell>
          <cell r="AB360">
            <v>56014.2</v>
          </cell>
          <cell r="AC360">
            <v>70367.838749999995</v>
          </cell>
          <cell r="AD360">
            <v>606.82050000000004</v>
          </cell>
          <cell r="AE360">
            <v>165.708675</v>
          </cell>
          <cell r="AF360">
            <v>261.39959999999996</v>
          </cell>
          <cell r="AG360">
            <v>65.349899999999991</v>
          </cell>
          <cell r="AH360">
            <v>2193.8894999999998</v>
          </cell>
          <cell r="AI360">
            <v>130.69979999999998</v>
          </cell>
          <cell r="AJ360">
            <v>326.74950000000001</v>
          </cell>
          <cell r="AK360">
            <v>65.349899999999991</v>
          </cell>
          <cell r="AL360">
            <v>1587.069</v>
          </cell>
          <cell r="AM360">
            <v>70.017750000000007</v>
          </cell>
          <cell r="AN360">
            <v>1493.712</v>
          </cell>
          <cell r="AO360">
            <v>956.90925000000004</v>
          </cell>
          <cell r="AP360">
            <v>100.35877499999999</v>
          </cell>
          <cell r="AQ360">
            <v>350.08875</v>
          </cell>
        </row>
        <row r="361">
          <cell r="A361" t="str">
            <v>M0032072420250</v>
          </cell>
          <cell r="B361" t="str">
            <v>F/G,Gateway,OTW,OUS20</v>
          </cell>
          <cell r="C361" t="str">
            <v>USD</v>
          </cell>
          <cell r="D361">
            <v>40.58</v>
          </cell>
          <cell r="E361">
            <v>46.666999999999994</v>
          </cell>
          <cell r="G361">
            <v>46.666999999999994</v>
          </cell>
          <cell r="I361">
            <v>46.666999999999994</v>
          </cell>
          <cell r="J361">
            <v>177.33459999999997</v>
          </cell>
          <cell r="K361">
            <v>51.3337</v>
          </cell>
          <cell r="L361">
            <v>60.667099999999998</v>
          </cell>
          <cell r="M361">
            <v>81.667249999999996</v>
          </cell>
          <cell r="N361">
            <v>49.933689999999999</v>
          </cell>
          <cell r="O361">
            <v>48.533679999999997</v>
          </cell>
          <cell r="P361">
            <v>23333.499999999996</v>
          </cell>
          <cell r="Q361">
            <v>318.73560999999995</v>
          </cell>
          <cell r="R361">
            <v>91933.989999999991</v>
          </cell>
          <cell r="S361">
            <v>800.33904999999982</v>
          </cell>
          <cell r="T361">
            <v>238.00169999999994</v>
          </cell>
          <cell r="U361">
            <v>32.666899999999991</v>
          </cell>
          <cell r="V361">
            <v>28.000199999999996</v>
          </cell>
          <cell r="W361">
            <v>364.00259999999997</v>
          </cell>
          <cell r="X361">
            <v>8400.06</v>
          </cell>
          <cell r="Y361">
            <v>177.33459999999997</v>
          </cell>
          <cell r="Z361">
            <v>2240.0159999999996</v>
          </cell>
          <cell r="AA361">
            <v>4200.03</v>
          </cell>
          <cell r="AB361">
            <v>56000.399999999994</v>
          </cell>
          <cell r="AC361">
            <v>70350.502499999988</v>
          </cell>
          <cell r="AD361">
            <v>606.67099999999994</v>
          </cell>
          <cell r="AE361">
            <v>165.66784999999996</v>
          </cell>
          <cell r="AF361">
            <v>261.33519999999993</v>
          </cell>
          <cell r="AG361">
            <v>65.333799999999982</v>
          </cell>
          <cell r="AH361">
            <v>2193.3489999999997</v>
          </cell>
          <cell r="AI361">
            <v>130.66759999999996</v>
          </cell>
          <cell r="AJ361">
            <v>326.66899999999998</v>
          </cell>
          <cell r="AK361">
            <v>65.333799999999982</v>
          </cell>
          <cell r="AL361">
            <v>1586.6779999999999</v>
          </cell>
          <cell r="AM361">
            <v>70.000499999999988</v>
          </cell>
          <cell r="AN361">
            <v>1493.3439999999998</v>
          </cell>
          <cell r="AO361">
            <v>956.67349999999988</v>
          </cell>
          <cell r="AP361">
            <v>100.33404999999999</v>
          </cell>
          <cell r="AQ361">
            <v>350.00249999999994</v>
          </cell>
        </row>
        <row r="362">
          <cell r="A362" t="str">
            <v>M0032072420270</v>
          </cell>
          <cell r="B362" t="str">
            <v>F/G,Gateway,OTW,OUS20</v>
          </cell>
          <cell r="C362" t="str">
            <v>USD</v>
          </cell>
          <cell r="D362">
            <v>40.58</v>
          </cell>
          <cell r="E362">
            <v>46.666999999999994</v>
          </cell>
          <cell r="G362">
            <v>46.666999999999994</v>
          </cell>
          <cell r="I362">
            <v>46.666999999999994</v>
          </cell>
          <cell r="J362">
            <v>177.33459999999997</v>
          </cell>
          <cell r="K362">
            <v>51.3337</v>
          </cell>
          <cell r="L362">
            <v>60.667099999999998</v>
          </cell>
          <cell r="M362">
            <v>81.667249999999996</v>
          </cell>
          <cell r="N362">
            <v>49.933689999999999</v>
          </cell>
          <cell r="O362">
            <v>48.533679999999997</v>
          </cell>
          <cell r="P362">
            <v>23333.499999999996</v>
          </cell>
          <cell r="Q362">
            <v>318.73560999999995</v>
          </cell>
          <cell r="R362">
            <v>91933.989999999991</v>
          </cell>
          <cell r="S362">
            <v>800.33904999999982</v>
          </cell>
          <cell r="T362">
            <v>238.00169999999994</v>
          </cell>
          <cell r="U362">
            <v>32.666899999999991</v>
          </cell>
          <cell r="V362">
            <v>28.000199999999996</v>
          </cell>
          <cell r="W362">
            <v>364.00259999999997</v>
          </cell>
          <cell r="X362">
            <v>8400.06</v>
          </cell>
          <cell r="Y362">
            <v>177.33459999999997</v>
          </cell>
          <cell r="Z362">
            <v>2240.0159999999996</v>
          </cell>
          <cell r="AA362">
            <v>4200.03</v>
          </cell>
          <cell r="AB362">
            <v>56000.399999999994</v>
          </cell>
          <cell r="AC362">
            <v>70350.502499999988</v>
          </cell>
          <cell r="AD362">
            <v>606.67099999999994</v>
          </cell>
          <cell r="AE362">
            <v>165.66784999999996</v>
          </cell>
          <cell r="AF362">
            <v>261.33519999999993</v>
          </cell>
          <cell r="AG362">
            <v>65.333799999999982</v>
          </cell>
          <cell r="AH362">
            <v>2193.3489999999997</v>
          </cell>
          <cell r="AI362">
            <v>130.66759999999996</v>
          </cell>
          <cell r="AJ362">
            <v>326.66899999999998</v>
          </cell>
          <cell r="AK362">
            <v>65.333799999999982</v>
          </cell>
          <cell r="AL362">
            <v>1586.6779999999999</v>
          </cell>
          <cell r="AM362">
            <v>70.000499999999988</v>
          </cell>
          <cell r="AN362">
            <v>1493.3439999999998</v>
          </cell>
          <cell r="AO362">
            <v>956.67349999999988</v>
          </cell>
          <cell r="AP362">
            <v>100.33404999999999</v>
          </cell>
          <cell r="AQ362">
            <v>350.00249999999994</v>
          </cell>
        </row>
        <row r="363">
          <cell r="A363" t="str">
            <v>M0032072420300</v>
          </cell>
          <cell r="B363" t="str">
            <v>F/G,Gateway,OTW,OUS20</v>
          </cell>
          <cell r="C363" t="str">
            <v>USD</v>
          </cell>
          <cell r="D363">
            <v>41.25</v>
          </cell>
          <cell r="E363">
            <v>47.437499999999993</v>
          </cell>
          <cell r="G363">
            <v>47.437499999999993</v>
          </cell>
          <cell r="I363">
            <v>47.437499999999993</v>
          </cell>
          <cell r="J363">
            <v>180.26249999999996</v>
          </cell>
          <cell r="K363">
            <v>52.181249999999999</v>
          </cell>
          <cell r="L363">
            <v>61.668749999999996</v>
          </cell>
          <cell r="M363">
            <v>83.015624999999986</v>
          </cell>
          <cell r="N363">
            <v>50.758124999999993</v>
          </cell>
          <cell r="O363">
            <v>49.334999999999994</v>
          </cell>
          <cell r="P363">
            <v>23718.749999999996</v>
          </cell>
          <cell r="Q363">
            <v>323.99812499999996</v>
          </cell>
          <cell r="R363">
            <v>93451.874999999985</v>
          </cell>
          <cell r="S363">
            <v>813.5531249999998</v>
          </cell>
          <cell r="T363">
            <v>241.93124999999995</v>
          </cell>
          <cell r="U363">
            <v>33.20624999999999</v>
          </cell>
          <cell r="V363">
            <v>28.462499999999995</v>
          </cell>
          <cell r="W363">
            <v>370.01249999999993</v>
          </cell>
          <cell r="X363">
            <v>8538.7499999999982</v>
          </cell>
          <cell r="Y363">
            <v>180.26249999999996</v>
          </cell>
          <cell r="Z363">
            <v>2276.9999999999995</v>
          </cell>
          <cell r="AA363">
            <v>4269.3749999999991</v>
          </cell>
          <cell r="AB363">
            <v>56924.999999999993</v>
          </cell>
          <cell r="AC363">
            <v>71512.031249999985</v>
          </cell>
          <cell r="AD363">
            <v>616.68749999999989</v>
          </cell>
          <cell r="AE363">
            <v>168.40312499999996</v>
          </cell>
          <cell r="AF363">
            <v>265.64999999999992</v>
          </cell>
          <cell r="AG363">
            <v>66.41249999999998</v>
          </cell>
          <cell r="AH363">
            <v>2229.5624999999995</v>
          </cell>
          <cell r="AI363">
            <v>132.82499999999996</v>
          </cell>
          <cell r="AJ363">
            <v>332.06249999999994</v>
          </cell>
          <cell r="AK363">
            <v>66.41249999999998</v>
          </cell>
          <cell r="AL363">
            <v>1612.8749999999998</v>
          </cell>
          <cell r="AM363">
            <v>71.156249999999986</v>
          </cell>
          <cell r="AN363">
            <v>1517.9999999999998</v>
          </cell>
          <cell r="AO363">
            <v>972.46874999999989</v>
          </cell>
          <cell r="AP363">
            <v>101.99062499999998</v>
          </cell>
          <cell r="AQ363">
            <v>355.78124999999994</v>
          </cell>
        </row>
        <row r="364">
          <cell r="A364" t="str">
            <v>M0032072420320</v>
          </cell>
          <cell r="B364" t="str">
            <v>F/G,Gateway,OTW,OUS20</v>
          </cell>
          <cell r="C364" t="str">
            <v>USD</v>
          </cell>
          <cell r="D364">
            <v>41.23</v>
          </cell>
          <cell r="E364">
            <v>47.41449999999999</v>
          </cell>
          <cell r="G364">
            <v>47.41449999999999</v>
          </cell>
          <cell r="I364">
            <v>47.41449999999999</v>
          </cell>
          <cell r="J364">
            <v>180.17509999999996</v>
          </cell>
          <cell r="K364">
            <v>52.15594999999999</v>
          </cell>
          <cell r="L364">
            <v>61.638849999999991</v>
          </cell>
          <cell r="M364">
            <v>82.975374999999985</v>
          </cell>
          <cell r="N364">
            <v>50.73351499999999</v>
          </cell>
          <cell r="O364">
            <v>49.31107999999999</v>
          </cell>
          <cell r="P364">
            <v>23707.249999999996</v>
          </cell>
          <cell r="Q364">
            <v>323.84103499999992</v>
          </cell>
          <cell r="R364">
            <v>93406.564999999973</v>
          </cell>
          <cell r="S364">
            <v>813.15867499999979</v>
          </cell>
          <cell r="T364">
            <v>241.81394999999992</v>
          </cell>
          <cell r="U364">
            <v>33.190149999999988</v>
          </cell>
          <cell r="V364">
            <v>28.448699999999992</v>
          </cell>
          <cell r="W364">
            <v>369.83309999999989</v>
          </cell>
          <cell r="X364">
            <v>8534.6099999999988</v>
          </cell>
          <cell r="Y364">
            <v>180.17509999999996</v>
          </cell>
          <cell r="Z364">
            <v>2275.8959999999997</v>
          </cell>
          <cell r="AA364">
            <v>4267.3049999999994</v>
          </cell>
          <cell r="AB364">
            <v>56897.399999999987</v>
          </cell>
          <cell r="AC364">
            <v>71477.358749999985</v>
          </cell>
          <cell r="AD364">
            <v>616.38849999999991</v>
          </cell>
          <cell r="AE364">
            <v>168.32147499999996</v>
          </cell>
          <cell r="AF364">
            <v>265.52119999999991</v>
          </cell>
          <cell r="AG364">
            <v>66.380299999999977</v>
          </cell>
          <cell r="AH364">
            <v>2228.4814999999994</v>
          </cell>
          <cell r="AI364">
            <v>132.76059999999995</v>
          </cell>
          <cell r="AJ364">
            <v>331.90149999999994</v>
          </cell>
          <cell r="AK364">
            <v>66.380299999999977</v>
          </cell>
          <cell r="AL364">
            <v>1612.0929999999996</v>
          </cell>
          <cell r="AM364">
            <v>71.121749999999992</v>
          </cell>
          <cell r="AN364">
            <v>1517.2639999999997</v>
          </cell>
          <cell r="AO364">
            <v>971.99724999999978</v>
          </cell>
          <cell r="AP364">
            <v>101.94117499999997</v>
          </cell>
          <cell r="AQ364">
            <v>355.60874999999993</v>
          </cell>
        </row>
        <row r="365">
          <cell r="A365" t="str">
            <v>M0032072420350</v>
          </cell>
          <cell r="B365" t="str">
            <v>F/G,Gateway,OTW,OUS20</v>
          </cell>
          <cell r="C365" t="str">
            <v>USD</v>
          </cell>
          <cell r="D365">
            <v>42.41</v>
          </cell>
          <cell r="E365">
            <v>48.771499999999989</v>
          </cell>
          <cell r="G365">
            <v>48.771499999999989</v>
          </cell>
          <cell r="I365">
            <v>48.771499999999989</v>
          </cell>
          <cell r="J365">
            <v>185.33169999999996</v>
          </cell>
          <cell r="K365">
            <v>53.648649999999989</v>
          </cell>
          <cell r="L365">
            <v>63.40294999999999</v>
          </cell>
          <cell r="M365">
            <v>85.350124999999977</v>
          </cell>
          <cell r="N365">
            <v>52.185504999999992</v>
          </cell>
          <cell r="O365">
            <v>50.722359999999988</v>
          </cell>
          <cell r="P365">
            <v>24385.749999999993</v>
          </cell>
          <cell r="Q365">
            <v>333.10934499999991</v>
          </cell>
          <cell r="R365">
            <v>96079.854999999981</v>
          </cell>
          <cell r="S365">
            <v>836.4312249999997</v>
          </cell>
          <cell r="T365">
            <v>248.73464999999993</v>
          </cell>
          <cell r="U365">
            <v>34.140049999999988</v>
          </cell>
          <cell r="V365">
            <v>29.262899999999991</v>
          </cell>
          <cell r="W365">
            <v>380.41769999999991</v>
          </cell>
          <cell r="X365">
            <v>8778.8699999999972</v>
          </cell>
          <cell r="Y365">
            <v>185.33169999999996</v>
          </cell>
          <cell r="Z365">
            <v>2341.0319999999992</v>
          </cell>
          <cell r="AA365">
            <v>4389.4349999999986</v>
          </cell>
          <cell r="AB365">
            <v>58525.799999999988</v>
          </cell>
          <cell r="AC365">
            <v>73523.03624999999</v>
          </cell>
          <cell r="AD365">
            <v>634.02949999999987</v>
          </cell>
          <cell r="AE365">
            <v>173.13882499999994</v>
          </cell>
          <cell r="AF365">
            <v>273.1203999999999</v>
          </cell>
          <cell r="AG365">
            <v>68.280099999999976</v>
          </cell>
          <cell r="AH365">
            <v>2292.2604999999994</v>
          </cell>
          <cell r="AI365">
            <v>136.56019999999995</v>
          </cell>
          <cell r="AJ365">
            <v>341.40049999999991</v>
          </cell>
          <cell r="AK365">
            <v>68.280099999999976</v>
          </cell>
          <cell r="AL365">
            <v>1658.2309999999995</v>
          </cell>
          <cell r="AM365">
            <v>73.157249999999976</v>
          </cell>
          <cell r="AN365">
            <v>1560.6879999999996</v>
          </cell>
          <cell r="AO365">
            <v>999.81574999999975</v>
          </cell>
          <cell r="AP365">
            <v>104.85872499999998</v>
          </cell>
          <cell r="AQ365">
            <v>365.78624999999994</v>
          </cell>
        </row>
        <row r="366">
          <cell r="A366" t="str">
            <v>M0032072420370</v>
          </cell>
          <cell r="B366" t="str">
            <v>F/G,Gateway,OTW,OUS20</v>
          </cell>
          <cell r="C366" t="str">
            <v>USD</v>
          </cell>
          <cell r="D366">
            <v>42.41</v>
          </cell>
          <cell r="E366">
            <v>48.771499999999989</v>
          </cell>
          <cell r="G366">
            <v>48.771499999999989</v>
          </cell>
          <cell r="I366">
            <v>48.771499999999989</v>
          </cell>
          <cell r="J366">
            <v>185.33169999999996</v>
          </cell>
          <cell r="K366">
            <v>53.648649999999989</v>
          </cell>
          <cell r="L366">
            <v>63.40294999999999</v>
          </cell>
          <cell r="M366">
            <v>85.350124999999977</v>
          </cell>
          <cell r="N366">
            <v>52.185504999999992</v>
          </cell>
          <cell r="O366">
            <v>50.722359999999988</v>
          </cell>
          <cell r="P366">
            <v>24385.749999999993</v>
          </cell>
          <cell r="Q366">
            <v>333.10934499999991</v>
          </cell>
          <cell r="R366">
            <v>96079.854999999981</v>
          </cell>
          <cell r="S366">
            <v>836.4312249999997</v>
          </cell>
          <cell r="T366">
            <v>248.73464999999993</v>
          </cell>
          <cell r="U366">
            <v>34.140049999999988</v>
          </cell>
          <cell r="V366">
            <v>29.262899999999991</v>
          </cell>
          <cell r="W366">
            <v>380.41769999999991</v>
          </cell>
          <cell r="X366">
            <v>8778.8699999999972</v>
          </cell>
          <cell r="Y366">
            <v>185.33169999999996</v>
          </cell>
          <cell r="Z366">
            <v>2341.0319999999992</v>
          </cell>
          <cell r="AA366">
            <v>4389.4349999999986</v>
          </cell>
          <cell r="AB366">
            <v>58525.799999999988</v>
          </cell>
          <cell r="AC366">
            <v>73523.03624999999</v>
          </cell>
          <cell r="AD366">
            <v>634.02949999999987</v>
          </cell>
          <cell r="AE366">
            <v>173.13882499999994</v>
          </cell>
          <cell r="AF366">
            <v>273.1203999999999</v>
          </cell>
          <cell r="AG366">
            <v>68.280099999999976</v>
          </cell>
          <cell r="AH366">
            <v>2292.2604999999994</v>
          </cell>
          <cell r="AI366">
            <v>136.56019999999995</v>
          </cell>
          <cell r="AJ366">
            <v>341.40049999999991</v>
          </cell>
          <cell r="AK366">
            <v>68.280099999999976</v>
          </cell>
          <cell r="AL366">
            <v>1658.2309999999995</v>
          </cell>
          <cell r="AM366">
            <v>73.157249999999976</v>
          </cell>
          <cell r="AN366">
            <v>1560.6879999999996</v>
          </cell>
          <cell r="AO366">
            <v>999.81574999999975</v>
          </cell>
          <cell r="AP366">
            <v>104.85872499999998</v>
          </cell>
          <cell r="AQ366">
            <v>365.78624999999994</v>
          </cell>
        </row>
        <row r="367">
          <cell r="A367" t="str">
            <v>M0032072420400</v>
          </cell>
          <cell r="B367" t="str">
            <v>F/G,Gateway,OTW,OUS20</v>
          </cell>
          <cell r="C367" t="str">
            <v>USD</v>
          </cell>
          <cell r="D367">
            <v>42.41</v>
          </cell>
          <cell r="E367">
            <v>48.771499999999989</v>
          </cell>
          <cell r="G367">
            <v>48.771499999999989</v>
          </cell>
          <cell r="I367">
            <v>48.771499999999989</v>
          </cell>
          <cell r="J367">
            <v>185.33169999999996</v>
          </cell>
          <cell r="K367">
            <v>53.648649999999989</v>
          </cell>
          <cell r="L367">
            <v>63.40294999999999</v>
          </cell>
          <cell r="M367">
            <v>85.350124999999977</v>
          </cell>
          <cell r="N367">
            <v>52.185504999999992</v>
          </cell>
          <cell r="O367">
            <v>50.722359999999988</v>
          </cell>
          <cell r="P367">
            <v>24385.749999999993</v>
          </cell>
          <cell r="Q367">
            <v>333.10934499999991</v>
          </cell>
          <cell r="R367">
            <v>96079.854999999981</v>
          </cell>
          <cell r="S367">
            <v>836.4312249999997</v>
          </cell>
          <cell r="T367">
            <v>248.73464999999993</v>
          </cell>
          <cell r="U367">
            <v>34.140049999999988</v>
          </cell>
          <cell r="V367">
            <v>29.262899999999991</v>
          </cell>
          <cell r="W367">
            <v>380.41769999999991</v>
          </cell>
          <cell r="X367">
            <v>8778.8699999999972</v>
          </cell>
          <cell r="Y367">
            <v>185.33169999999996</v>
          </cell>
          <cell r="Z367">
            <v>2341.0319999999992</v>
          </cell>
          <cell r="AA367">
            <v>4389.4349999999986</v>
          </cell>
          <cell r="AB367">
            <v>58525.799999999988</v>
          </cell>
          <cell r="AC367">
            <v>73523.03624999999</v>
          </cell>
          <cell r="AD367">
            <v>634.02949999999987</v>
          </cell>
          <cell r="AE367">
            <v>173.13882499999994</v>
          </cell>
          <cell r="AF367">
            <v>273.1203999999999</v>
          </cell>
          <cell r="AG367">
            <v>68.280099999999976</v>
          </cell>
          <cell r="AH367">
            <v>2292.2604999999994</v>
          </cell>
          <cell r="AI367">
            <v>136.56019999999995</v>
          </cell>
          <cell r="AJ367">
            <v>341.40049999999991</v>
          </cell>
          <cell r="AK367">
            <v>68.280099999999976</v>
          </cell>
          <cell r="AL367">
            <v>1658.2309999999995</v>
          </cell>
          <cell r="AM367">
            <v>73.157249999999976</v>
          </cell>
          <cell r="AN367">
            <v>1560.6879999999996</v>
          </cell>
          <cell r="AO367">
            <v>999.81574999999975</v>
          </cell>
          <cell r="AP367">
            <v>104.85872499999998</v>
          </cell>
          <cell r="AQ367">
            <v>365.78624999999994</v>
          </cell>
        </row>
        <row r="368">
          <cell r="A368" t="str">
            <v>M0032072509200</v>
          </cell>
          <cell r="B368" t="str">
            <v>F/G,Gateway,MR,OUS9</v>
          </cell>
          <cell r="C368" t="str">
            <v>USD</v>
          </cell>
          <cell r="D368">
            <v>41.82</v>
          </cell>
          <cell r="E368">
            <v>48.092999999999996</v>
          </cell>
          <cell r="G368">
            <v>48.092999999999996</v>
          </cell>
          <cell r="I368">
            <v>48.092999999999996</v>
          </cell>
          <cell r="J368">
            <v>182.75339999999997</v>
          </cell>
          <cell r="K368">
            <v>52.902300000000004</v>
          </cell>
          <cell r="L368">
            <v>62.520899999999997</v>
          </cell>
          <cell r="M368">
            <v>84.162749999999988</v>
          </cell>
          <cell r="N368">
            <v>51.459510000000002</v>
          </cell>
          <cell r="O368">
            <v>50.016719999999999</v>
          </cell>
          <cell r="P368">
            <v>24046.5</v>
          </cell>
          <cell r="Q368">
            <v>328.47519</v>
          </cell>
          <cell r="R368">
            <v>94743.209999999992</v>
          </cell>
          <cell r="S368">
            <v>824.79494999999986</v>
          </cell>
          <cell r="T368">
            <v>245.27429999999995</v>
          </cell>
          <cell r="U368">
            <v>33.665099999999995</v>
          </cell>
          <cell r="V368">
            <v>28.855799999999995</v>
          </cell>
          <cell r="W368">
            <v>375.12539999999996</v>
          </cell>
          <cell r="X368">
            <v>8656.74</v>
          </cell>
          <cell r="Y368">
            <v>182.75339999999997</v>
          </cell>
          <cell r="Z368">
            <v>2308.4639999999999</v>
          </cell>
          <cell r="AA368">
            <v>4328.37</v>
          </cell>
          <cell r="AB368">
            <v>57711.6</v>
          </cell>
          <cell r="AC368">
            <v>72500.197499999995</v>
          </cell>
          <cell r="AD368">
            <v>625.20899999999995</v>
          </cell>
          <cell r="AE368">
            <v>170.73014999999998</v>
          </cell>
          <cell r="AF368">
            <v>269.32079999999996</v>
          </cell>
          <cell r="AG368">
            <v>67.330199999999991</v>
          </cell>
          <cell r="AH368">
            <v>2260.3709999999996</v>
          </cell>
          <cell r="AI368">
            <v>134.66039999999998</v>
          </cell>
          <cell r="AJ368">
            <v>336.65099999999995</v>
          </cell>
          <cell r="AK368">
            <v>67.330199999999991</v>
          </cell>
          <cell r="AL368">
            <v>1635.1619999999998</v>
          </cell>
          <cell r="AM368">
            <v>72.139499999999998</v>
          </cell>
          <cell r="AN368">
            <v>1538.9759999999999</v>
          </cell>
          <cell r="AO368">
            <v>985.90649999999994</v>
          </cell>
          <cell r="AP368">
            <v>103.39994999999999</v>
          </cell>
          <cell r="AQ368">
            <v>360.69749999999999</v>
          </cell>
        </row>
        <row r="369">
          <cell r="A369" t="str">
            <v>M0032072509220</v>
          </cell>
          <cell r="B369" t="str">
            <v>F/G,Gateway,MR,OUS9</v>
          </cell>
          <cell r="C369" t="str">
            <v>USD</v>
          </cell>
          <cell r="D369">
            <v>42.17</v>
          </cell>
          <cell r="E369">
            <v>48.4955</v>
          </cell>
          <cell r="G369">
            <v>48.4955</v>
          </cell>
          <cell r="I369">
            <v>48.4955</v>
          </cell>
          <cell r="J369">
            <v>184.28289999999998</v>
          </cell>
          <cell r="K369">
            <v>53.345050000000008</v>
          </cell>
          <cell r="L369">
            <v>63.044150000000002</v>
          </cell>
          <cell r="M369">
            <v>84.867125000000001</v>
          </cell>
          <cell r="N369">
            <v>51.890185000000002</v>
          </cell>
          <cell r="O369">
            <v>50.435320000000004</v>
          </cell>
          <cell r="P369">
            <v>24247.75</v>
          </cell>
          <cell r="Q369">
            <v>331.224265</v>
          </cell>
          <cell r="R369">
            <v>95536.134999999995</v>
          </cell>
          <cell r="S369">
            <v>831.69782499999997</v>
          </cell>
          <cell r="T369">
            <v>247.32704999999999</v>
          </cell>
          <cell r="U369">
            <v>33.946849999999998</v>
          </cell>
          <cell r="V369">
            <v>29.097299999999997</v>
          </cell>
          <cell r="W369">
            <v>378.26490000000001</v>
          </cell>
          <cell r="X369">
            <v>8729.19</v>
          </cell>
          <cell r="Y369">
            <v>184.28289999999998</v>
          </cell>
          <cell r="Z369">
            <v>2327.7840000000001</v>
          </cell>
          <cell r="AA369">
            <v>4364.5950000000003</v>
          </cell>
          <cell r="AB369">
            <v>58194.6</v>
          </cell>
          <cell r="AC369">
            <v>73106.966249999998</v>
          </cell>
          <cell r="AD369">
            <v>630.44150000000002</v>
          </cell>
          <cell r="AE369">
            <v>172.15902499999999</v>
          </cell>
          <cell r="AF369">
            <v>271.57479999999998</v>
          </cell>
          <cell r="AG369">
            <v>67.893699999999995</v>
          </cell>
          <cell r="AH369">
            <v>2279.2885000000001</v>
          </cell>
          <cell r="AI369">
            <v>135.78739999999999</v>
          </cell>
          <cell r="AJ369">
            <v>339.46850000000001</v>
          </cell>
          <cell r="AK369">
            <v>67.893699999999995</v>
          </cell>
          <cell r="AL369">
            <v>1648.847</v>
          </cell>
          <cell r="AM369">
            <v>72.743250000000003</v>
          </cell>
          <cell r="AN369">
            <v>1551.856</v>
          </cell>
          <cell r="AO369">
            <v>994.15774999999996</v>
          </cell>
          <cell r="AP369">
            <v>104.26532499999999</v>
          </cell>
          <cell r="AQ369">
            <v>363.71625</v>
          </cell>
        </row>
        <row r="370">
          <cell r="A370" t="str">
            <v>M0032072509250</v>
          </cell>
          <cell r="B370" t="str">
            <v>F/G,Gateway,MR,OUS9</v>
          </cell>
          <cell r="C370" t="str">
            <v>USD</v>
          </cell>
          <cell r="D370">
            <v>42.17</v>
          </cell>
          <cell r="E370">
            <v>48.4955</v>
          </cell>
          <cell r="G370">
            <v>48.4955</v>
          </cell>
          <cell r="I370">
            <v>48.4955</v>
          </cell>
          <cell r="J370">
            <v>184.28289999999998</v>
          </cell>
          <cell r="K370">
            <v>53.345050000000008</v>
          </cell>
          <cell r="L370">
            <v>63.044150000000002</v>
          </cell>
          <cell r="M370">
            <v>84.867125000000001</v>
          </cell>
          <cell r="N370">
            <v>51.890185000000002</v>
          </cell>
          <cell r="O370">
            <v>50.435320000000004</v>
          </cell>
          <cell r="P370">
            <v>24247.75</v>
          </cell>
          <cell r="Q370">
            <v>331.224265</v>
          </cell>
          <cell r="R370">
            <v>95536.134999999995</v>
          </cell>
          <cell r="S370">
            <v>831.69782499999997</v>
          </cell>
          <cell r="T370">
            <v>247.32704999999999</v>
          </cell>
          <cell r="U370">
            <v>33.946849999999998</v>
          </cell>
          <cell r="V370">
            <v>29.097299999999997</v>
          </cell>
          <cell r="W370">
            <v>378.26490000000001</v>
          </cell>
          <cell r="X370">
            <v>8729.19</v>
          </cell>
          <cell r="Y370">
            <v>184.28289999999998</v>
          </cell>
          <cell r="Z370">
            <v>2327.7840000000001</v>
          </cell>
          <cell r="AA370">
            <v>4364.5950000000003</v>
          </cell>
          <cell r="AB370">
            <v>58194.6</v>
          </cell>
          <cell r="AC370">
            <v>73106.966249999998</v>
          </cell>
          <cell r="AD370">
            <v>630.44150000000002</v>
          </cell>
          <cell r="AE370">
            <v>172.15902499999999</v>
          </cell>
          <cell r="AF370">
            <v>271.57479999999998</v>
          </cell>
          <cell r="AG370">
            <v>67.893699999999995</v>
          </cell>
          <cell r="AH370">
            <v>2279.2885000000001</v>
          </cell>
          <cell r="AI370">
            <v>135.78739999999999</v>
          </cell>
          <cell r="AJ370">
            <v>339.46850000000001</v>
          </cell>
          <cell r="AK370">
            <v>67.893699999999995</v>
          </cell>
          <cell r="AL370">
            <v>1648.847</v>
          </cell>
          <cell r="AM370">
            <v>72.743250000000003</v>
          </cell>
          <cell r="AN370">
            <v>1551.856</v>
          </cell>
          <cell r="AO370">
            <v>994.15774999999996</v>
          </cell>
          <cell r="AP370">
            <v>104.26532499999999</v>
          </cell>
          <cell r="AQ370">
            <v>363.71625</v>
          </cell>
        </row>
        <row r="371">
          <cell r="A371" t="str">
            <v>M0032072509270</v>
          </cell>
          <cell r="B371" t="str">
            <v>F/G,Gateway,MR,OUS9</v>
          </cell>
          <cell r="C371" t="str">
            <v>USD</v>
          </cell>
          <cell r="D371">
            <v>42.16</v>
          </cell>
          <cell r="E371">
            <v>48.483999999999995</v>
          </cell>
          <cell r="G371">
            <v>48.483999999999995</v>
          </cell>
          <cell r="I371">
            <v>48.483999999999995</v>
          </cell>
          <cell r="J371">
            <v>184.23919999999998</v>
          </cell>
          <cell r="K371">
            <v>53.3324</v>
          </cell>
          <cell r="L371">
            <v>63.029199999999996</v>
          </cell>
          <cell r="M371">
            <v>84.846999999999994</v>
          </cell>
          <cell r="N371">
            <v>51.877879999999998</v>
          </cell>
          <cell r="O371">
            <v>50.423359999999995</v>
          </cell>
          <cell r="P371">
            <v>24241.999999999996</v>
          </cell>
          <cell r="Q371">
            <v>331.14571999999998</v>
          </cell>
          <cell r="R371">
            <v>95513.48</v>
          </cell>
          <cell r="S371">
            <v>831.50059999999985</v>
          </cell>
          <cell r="T371">
            <v>247.26839999999996</v>
          </cell>
          <cell r="U371">
            <v>33.938799999999993</v>
          </cell>
          <cell r="V371">
            <v>29.090399999999995</v>
          </cell>
          <cell r="W371">
            <v>378.17519999999996</v>
          </cell>
          <cell r="X371">
            <v>8727.119999999999</v>
          </cell>
          <cell r="Y371">
            <v>184.23919999999998</v>
          </cell>
          <cell r="Z371">
            <v>2327.232</v>
          </cell>
          <cell r="AA371">
            <v>4363.5599999999995</v>
          </cell>
          <cell r="AB371">
            <v>58180.799999999996</v>
          </cell>
          <cell r="AC371">
            <v>73089.62999999999</v>
          </cell>
          <cell r="AD371">
            <v>630.29199999999992</v>
          </cell>
          <cell r="AE371">
            <v>172.11819999999997</v>
          </cell>
          <cell r="AF371">
            <v>271.51039999999995</v>
          </cell>
          <cell r="AG371">
            <v>67.877599999999987</v>
          </cell>
          <cell r="AH371">
            <v>2278.7479999999996</v>
          </cell>
          <cell r="AI371">
            <v>135.75519999999997</v>
          </cell>
          <cell r="AJ371">
            <v>339.38799999999998</v>
          </cell>
          <cell r="AK371">
            <v>67.877599999999987</v>
          </cell>
          <cell r="AL371">
            <v>1648.4559999999999</v>
          </cell>
          <cell r="AM371">
            <v>72.725999999999999</v>
          </cell>
          <cell r="AN371">
            <v>1551.4879999999998</v>
          </cell>
          <cell r="AO371">
            <v>993.92199999999991</v>
          </cell>
          <cell r="AP371">
            <v>104.24059999999999</v>
          </cell>
          <cell r="AQ371">
            <v>363.62999999999994</v>
          </cell>
        </row>
        <row r="372">
          <cell r="A372" t="str">
            <v>M0032072509300</v>
          </cell>
          <cell r="B372" t="str">
            <v>F/G,Gateway,MR,OUS9</v>
          </cell>
          <cell r="C372" t="str">
            <v>USD</v>
          </cell>
          <cell r="D372">
            <v>42.18</v>
          </cell>
          <cell r="E372">
            <v>48.506999999999998</v>
          </cell>
          <cell r="G372">
            <v>48.506999999999998</v>
          </cell>
          <cell r="I372">
            <v>48.506999999999998</v>
          </cell>
          <cell r="J372">
            <v>184.32659999999998</v>
          </cell>
          <cell r="K372">
            <v>53.357700000000001</v>
          </cell>
          <cell r="L372">
            <v>63.059100000000001</v>
          </cell>
          <cell r="M372">
            <v>84.887249999999995</v>
          </cell>
          <cell r="N372">
            <v>51.90249</v>
          </cell>
          <cell r="O372">
            <v>50.447279999999999</v>
          </cell>
          <cell r="P372">
            <v>24253.5</v>
          </cell>
          <cell r="Q372">
            <v>331.30280999999997</v>
          </cell>
          <cell r="R372">
            <v>95558.79</v>
          </cell>
          <cell r="S372">
            <v>831.89504999999986</v>
          </cell>
          <cell r="T372">
            <v>247.38569999999999</v>
          </cell>
          <cell r="U372">
            <v>33.954899999999995</v>
          </cell>
          <cell r="V372">
            <v>29.104199999999999</v>
          </cell>
          <cell r="W372">
            <v>378.35459999999995</v>
          </cell>
          <cell r="X372">
            <v>8731.26</v>
          </cell>
          <cell r="Y372">
            <v>184.32659999999998</v>
          </cell>
          <cell r="Z372">
            <v>2328.3359999999998</v>
          </cell>
          <cell r="AA372">
            <v>4365.63</v>
          </cell>
          <cell r="AB372">
            <v>58208.399999999994</v>
          </cell>
          <cell r="AC372">
            <v>73124.302499999991</v>
          </cell>
          <cell r="AD372">
            <v>630.59100000000001</v>
          </cell>
          <cell r="AE372">
            <v>172.19985</v>
          </cell>
          <cell r="AF372">
            <v>271.63919999999996</v>
          </cell>
          <cell r="AG372">
            <v>67.90979999999999</v>
          </cell>
          <cell r="AH372">
            <v>2279.8289999999997</v>
          </cell>
          <cell r="AI372">
            <v>135.81959999999998</v>
          </cell>
          <cell r="AJ372">
            <v>339.54899999999998</v>
          </cell>
          <cell r="AK372">
            <v>67.90979999999999</v>
          </cell>
          <cell r="AL372">
            <v>1649.2379999999998</v>
          </cell>
          <cell r="AM372">
            <v>72.760499999999993</v>
          </cell>
          <cell r="AN372">
            <v>1552.2239999999999</v>
          </cell>
          <cell r="AO372">
            <v>994.3934999999999</v>
          </cell>
          <cell r="AP372">
            <v>104.29004999999999</v>
          </cell>
          <cell r="AQ372">
            <v>363.80250000000001</v>
          </cell>
        </row>
        <row r="373">
          <cell r="A373" t="str">
            <v>M0032072509320</v>
          </cell>
          <cell r="B373" t="str">
            <v>F/G,Gateway,MR,OUS9</v>
          </cell>
          <cell r="C373" t="str">
            <v>USD</v>
          </cell>
          <cell r="D373">
            <v>42.81</v>
          </cell>
          <cell r="E373">
            <v>49.231499999999997</v>
          </cell>
          <cell r="G373">
            <v>49.231499999999997</v>
          </cell>
          <cell r="I373">
            <v>49.231499999999997</v>
          </cell>
          <cell r="J373">
            <v>187.07969999999997</v>
          </cell>
          <cell r="K373">
            <v>54.154650000000004</v>
          </cell>
          <cell r="L373">
            <v>64.000950000000003</v>
          </cell>
          <cell r="M373">
            <v>86.155124999999998</v>
          </cell>
          <cell r="N373">
            <v>52.677705000000003</v>
          </cell>
          <cell r="O373">
            <v>51.200759999999995</v>
          </cell>
          <cell r="P373">
            <v>24615.75</v>
          </cell>
          <cell r="Q373">
            <v>336.25114500000001</v>
          </cell>
          <cell r="R373">
            <v>96986.054999999993</v>
          </cell>
          <cell r="S373">
            <v>844.32022499999982</v>
          </cell>
          <cell r="T373">
            <v>251.08064999999996</v>
          </cell>
          <cell r="U373">
            <v>34.462049999999998</v>
          </cell>
          <cell r="V373">
            <v>29.538899999999998</v>
          </cell>
          <cell r="W373">
            <v>384.00569999999999</v>
          </cell>
          <cell r="X373">
            <v>8861.67</v>
          </cell>
          <cell r="Y373">
            <v>187.07969999999997</v>
          </cell>
          <cell r="Z373">
            <v>2363.1120000000001</v>
          </cell>
          <cell r="AA373">
            <v>4430.835</v>
          </cell>
          <cell r="AB373">
            <v>59077.799999999996</v>
          </cell>
          <cell r="AC373">
            <v>74216.486250000002</v>
          </cell>
          <cell r="AD373">
            <v>640.0095</v>
          </cell>
          <cell r="AE373">
            <v>174.77182499999998</v>
          </cell>
          <cell r="AF373">
            <v>275.69639999999998</v>
          </cell>
          <cell r="AG373">
            <v>68.924099999999996</v>
          </cell>
          <cell r="AH373">
            <v>2313.8804999999998</v>
          </cell>
          <cell r="AI373">
            <v>137.84819999999999</v>
          </cell>
          <cell r="AJ373">
            <v>344.62049999999999</v>
          </cell>
          <cell r="AK373">
            <v>68.924099999999996</v>
          </cell>
          <cell r="AL373">
            <v>1673.8709999999999</v>
          </cell>
          <cell r="AM373">
            <v>73.847250000000003</v>
          </cell>
          <cell r="AN373">
            <v>1575.4079999999999</v>
          </cell>
          <cell r="AO373">
            <v>1009.2457499999999</v>
          </cell>
          <cell r="AP373">
            <v>105.84772499999998</v>
          </cell>
          <cell r="AQ373">
            <v>369.23624999999998</v>
          </cell>
        </row>
        <row r="374">
          <cell r="A374" t="str">
            <v>M0032072509350</v>
          </cell>
          <cell r="B374" t="str">
            <v>F/G,Gateway,MR,OUS9</v>
          </cell>
          <cell r="C374" t="str">
            <v>USD</v>
          </cell>
          <cell r="D374">
            <v>43.65</v>
          </cell>
          <cell r="E374">
            <v>50.197499999999998</v>
          </cell>
          <cell r="G374">
            <v>50.197499999999998</v>
          </cell>
          <cell r="I374">
            <v>50.197499999999998</v>
          </cell>
          <cell r="J374">
            <v>190.75049999999999</v>
          </cell>
          <cell r="K374">
            <v>55.21725</v>
          </cell>
          <cell r="L374">
            <v>65.256749999999997</v>
          </cell>
          <cell r="M374">
            <v>87.845624999999998</v>
          </cell>
          <cell r="N374">
            <v>53.711325000000002</v>
          </cell>
          <cell r="O374">
            <v>52.205399999999997</v>
          </cell>
          <cell r="P374">
            <v>25098.75</v>
          </cell>
          <cell r="Q374">
            <v>342.84892500000001</v>
          </cell>
          <cell r="R374">
            <v>98889.074999999997</v>
          </cell>
          <cell r="S374">
            <v>860.88712499999986</v>
          </cell>
          <cell r="T374">
            <v>256.00725</v>
          </cell>
          <cell r="U374">
            <v>35.138249999999999</v>
          </cell>
          <cell r="V374">
            <v>30.118499999999997</v>
          </cell>
          <cell r="W374">
            <v>391.54049999999995</v>
          </cell>
          <cell r="X374">
            <v>9035.5499999999993</v>
          </cell>
          <cell r="Y374">
            <v>190.75049999999999</v>
          </cell>
          <cell r="Z374">
            <v>2409.48</v>
          </cell>
          <cell r="AA374">
            <v>4517.7749999999996</v>
          </cell>
          <cell r="AB374">
            <v>60237</v>
          </cell>
          <cell r="AC374">
            <v>75672.731249999997</v>
          </cell>
          <cell r="AD374">
            <v>652.5675</v>
          </cell>
          <cell r="AE374">
            <v>178.20112499999999</v>
          </cell>
          <cell r="AF374">
            <v>281.10599999999999</v>
          </cell>
          <cell r="AG374">
            <v>70.276499999999999</v>
          </cell>
          <cell r="AH374">
            <v>2359.2824999999998</v>
          </cell>
          <cell r="AI374">
            <v>140.553</v>
          </cell>
          <cell r="AJ374">
            <v>351.38249999999999</v>
          </cell>
          <cell r="AK374">
            <v>70.276499999999999</v>
          </cell>
          <cell r="AL374">
            <v>1706.7149999999999</v>
          </cell>
          <cell r="AM374">
            <v>75.296250000000001</v>
          </cell>
          <cell r="AN374">
            <v>1606.32</v>
          </cell>
          <cell r="AO374">
            <v>1029.0487499999999</v>
          </cell>
          <cell r="AP374">
            <v>107.92462499999999</v>
          </cell>
          <cell r="AQ374">
            <v>376.48124999999999</v>
          </cell>
        </row>
        <row r="375">
          <cell r="A375" t="str">
            <v>M0032072509370</v>
          </cell>
          <cell r="B375" t="str">
            <v>F/G,Gateway,MR,OUS9</v>
          </cell>
          <cell r="C375" t="str">
            <v>USD</v>
          </cell>
          <cell r="D375">
            <v>43.66</v>
          </cell>
          <cell r="E375">
            <v>50.208999999999989</v>
          </cell>
          <cell r="G375">
            <v>50.208999999999989</v>
          </cell>
          <cell r="I375">
            <v>50.208999999999989</v>
          </cell>
          <cell r="J375">
            <v>190.79419999999996</v>
          </cell>
          <cell r="K375">
            <v>55.229899999999994</v>
          </cell>
          <cell r="L375">
            <v>65.271699999999981</v>
          </cell>
          <cell r="M375">
            <v>87.865749999999977</v>
          </cell>
          <cell r="N375">
            <v>53.723629999999993</v>
          </cell>
          <cell r="O375">
            <v>52.217359999999992</v>
          </cell>
          <cell r="P375">
            <v>25104.499999999993</v>
          </cell>
          <cell r="Q375">
            <v>342.92746999999991</v>
          </cell>
          <cell r="R375">
            <v>98911.729999999981</v>
          </cell>
          <cell r="S375">
            <v>861.08434999999974</v>
          </cell>
          <cell r="T375">
            <v>256.06589999999994</v>
          </cell>
          <cell r="U375">
            <v>35.146299999999989</v>
          </cell>
          <cell r="V375">
            <v>30.125399999999992</v>
          </cell>
          <cell r="W375">
            <v>391.63019999999989</v>
          </cell>
          <cell r="X375">
            <v>9037.6199999999972</v>
          </cell>
          <cell r="Y375">
            <v>190.79419999999996</v>
          </cell>
          <cell r="Z375">
            <v>2410.0319999999992</v>
          </cell>
          <cell r="AA375">
            <v>4518.8099999999986</v>
          </cell>
          <cell r="AB375">
            <v>60250.799999999988</v>
          </cell>
          <cell r="AC375">
            <v>75690.06749999999</v>
          </cell>
          <cell r="AD375">
            <v>652.71699999999987</v>
          </cell>
          <cell r="AE375">
            <v>178.24194999999995</v>
          </cell>
          <cell r="AF375">
            <v>281.17039999999992</v>
          </cell>
          <cell r="AG375">
            <v>70.292599999999979</v>
          </cell>
          <cell r="AH375">
            <v>2359.8229999999994</v>
          </cell>
          <cell r="AI375">
            <v>140.58519999999996</v>
          </cell>
          <cell r="AJ375">
            <v>351.46299999999991</v>
          </cell>
          <cell r="AK375">
            <v>70.292599999999979</v>
          </cell>
          <cell r="AL375">
            <v>1707.1059999999995</v>
          </cell>
          <cell r="AM375">
            <v>75.313499999999976</v>
          </cell>
          <cell r="AN375">
            <v>1606.6879999999996</v>
          </cell>
          <cell r="AO375">
            <v>1029.2844999999998</v>
          </cell>
          <cell r="AP375">
            <v>107.94934999999997</v>
          </cell>
          <cell r="AQ375">
            <v>376.56749999999994</v>
          </cell>
        </row>
        <row r="376">
          <cell r="A376" t="str">
            <v>M0032072509400</v>
          </cell>
          <cell r="B376" t="str">
            <v>F/G,Gateway,MR,OUS9</v>
          </cell>
          <cell r="C376" t="str">
            <v>USD</v>
          </cell>
          <cell r="D376">
            <v>43.66</v>
          </cell>
          <cell r="E376">
            <v>50.208999999999989</v>
          </cell>
          <cell r="G376">
            <v>50.208999999999989</v>
          </cell>
          <cell r="I376">
            <v>50.208999999999989</v>
          </cell>
          <cell r="J376">
            <v>190.79419999999996</v>
          </cell>
          <cell r="K376">
            <v>55.229899999999994</v>
          </cell>
          <cell r="L376">
            <v>65.271699999999981</v>
          </cell>
          <cell r="M376">
            <v>87.865749999999977</v>
          </cell>
          <cell r="N376">
            <v>53.723629999999993</v>
          </cell>
          <cell r="O376">
            <v>52.217359999999992</v>
          </cell>
          <cell r="P376">
            <v>25104.499999999993</v>
          </cell>
          <cell r="Q376">
            <v>342.92746999999991</v>
          </cell>
          <cell r="R376">
            <v>98911.729999999981</v>
          </cell>
          <cell r="S376">
            <v>861.08434999999974</v>
          </cell>
          <cell r="T376">
            <v>256.06589999999994</v>
          </cell>
          <cell r="U376">
            <v>35.146299999999989</v>
          </cell>
          <cell r="V376">
            <v>30.125399999999992</v>
          </cell>
          <cell r="W376">
            <v>391.63019999999989</v>
          </cell>
          <cell r="X376">
            <v>9037.6199999999972</v>
          </cell>
          <cell r="Y376">
            <v>190.79419999999996</v>
          </cell>
          <cell r="Z376">
            <v>2410.0319999999992</v>
          </cell>
          <cell r="AA376">
            <v>4518.8099999999986</v>
          </cell>
          <cell r="AB376">
            <v>60250.799999999988</v>
          </cell>
          <cell r="AC376">
            <v>75690.06749999999</v>
          </cell>
          <cell r="AD376">
            <v>652.71699999999987</v>
          </cell>
          <cell r="AE376">
            <v>178.24194999999995</v>
          </cell>
          <cell r="AF376">
            <v>281.17039999999992</v>
          </cell>
          <cell r="AG376">
            <v>70.292599999999979</v>
          </cell>
          <cell r="AH376">
            <v>2359.8229999999994</v>
          </cell>
          <cell r="AI376">
            <v>140.58519999999996</v>
          </cell>
          <cell r="AJ376">
            <v>351.46299999999991</v>
          </cell>
          <cell r="AK376">
            <v>70.292599999999979</v>
          </cell>
          <cell r="AL376">
            <v>1707.1059999999995</v>
          </cell>
          <cell r="AM376">
            <v>75.313499999999976</v>
          </cell>
          <cell r="AN376">
            <v>1606.6879999999996</v>
          </cell>
          <cell r="AO376">
            <v>1029.2844999999998</v>
          </cell>
          <cell r="AP376">
            <v>107.94934999999997</v>
          </cell>
          <cell r="AQ376">
            <v>376.56749999999994</v>
          </cell>
        </row>
        <row r="377">
          <cell r="A377" t="str">
            <v>M0032072512200</v>
          </cell>
          <cell r="B377" t="str">
            <v>F/G,Gateway,MR,OUS12</v>
          </cell>
          <cell r="C377" t="str">
            <v>USD</v>
          </cell>
          <cell r="D377">
            <v>41.82</v>
          </cell>
          <cell r="E377">
            <v>48.092999999999996</v>
          </cell>
          <cell r="G377">
            <v>48.092999999999996</v>
          </cell>
          <cell r="I377">
            <v>48.092999999999996</v>
          </cell>
          <cell r="J377">
            <v>182.75339999999997</v>
          </cell>
          <cell r="K377">
            <v>52.902300000000004</v>
          </cell>
          <cell r="L377">
            <v>62.520899999999997</v>
          </cell>
          <cell r="M377">
            <v>84.162749999999988</v>
          </cell>
          <cell r="N377">
            <v>51.459510000000002</v>
          </cell>
          <cell r="O377">
            <v>50.016719999999999</v>
          </cell>
          <cell r="P377">
            <v>24046.5</v>
          </cell>
          <cell r="Q377">
            <v>328.47519</v>
          </cell>
          <cell r="R377">
            <v>94743.209999999992</v>
          </cell>
          <cell r="S377">
            <v>824.79494999999986</v>
          </cell>
          <cell r="T377">
            <v>245.27429999999995</v>
          </cell>
          <cell r="U377">
            <v>33.665099999999995</v>
          </cell>
          <cell r="V377">
            <v>28.855799999999995</v>
          </cell>
          <cell r="W377">
            <v>375.12539999999996</v>
          </cell>
          <cell r="X377">
            <v>8656.74</v>
          </cell>
          <cell r="Y377">
            <v>182.75339999999997</v>
          </cell>
          <cell r="Z377">
            <v>2308.4639999999999</v>
          </cell>
          <cell r="AA377">
            <v>4328.37</v>
          </cell>
          <cell r="AB377">
            <v>57711.6</v>
          </cell>
          <cell r="AC377">
            <v>72500.197499999995</v>
          </cell>
          <cell r="AD377">
            <v>625.20899999999995</v>
          </cell>
          <cell r="AE377">
            <v>170.73014999999998</v>
          </cell>
          <cell r="AF377">
            <v>269.32079999999996</v>
          </cell>
          <cell r="AG377">
            <v>67.330199999999991</v>
          </cell>
          <cell r="AH377">
            <v>2260.3709999999996</v>
          </cell>
          <cell r="AI377">
            <v>134.66039999999998</v>
          </cell>
          <cell r="AJ377">
            <v>336.65099999999995</v>
          </cell>
          <cell r="AK377">
            <v>67.330199999999991</v>
          </cell>
          <cell r="AL377">
            <v>1635.1619999999998</v>
          </cell>
          <cell r="AM377">
            <v>72.139499999999998</v>
          </cell>
          <cell r="AN377">
            <v>1538.9759999999999</v>
          </cell>
          <cell r="AO377">
            <v>985.90649999999994</v>
          </cell>
          <cell r="AP377">
            <v>103.39994999999999</v>
          </cell>
          <cell r="AQ377">
            <v>360.69749999999999</v>
          </cell>
        </row>
        <row r="378">
          <cell r="A378" t="str">
            <v>M0032072512220</v>
          </cell>
          <cell r="B378" t="str">
            <v>F/G,Gateway,MR,OUS12</v>
          </cell>
          <cell r="C378" t="str">
            <v>USD</v>
          </cell>
          <cell r="D378">
            <v>42.17</v>
          </cell>
          <cell r="E378">
            <v>48.4955</v>
          </cell>
          <cell r="G378">
            <v>48.4955</v>
          </cell>
          <cell r="I378">
            <v>48.4955</v>
          </cell>
          <cell r="J378">
            <v>184.28289999999998</v>
          </cell>
          <cell r="K378">
            <v>53.345050000000008</v>
          </cell>
          <cell r="L378">
            <v>63.044150000000002</v>
          </cell>
          <cell r="M378">
            <v>84.867125000000001</v>
          </cell>
          <cell r="N378">
            <v>51.890185000000002</v>
          </cell>
          <cell r="O378">
            <v>50.435320000000004</v>
          </cell>
          <cell r="P378">
            <v>24247.75</v>
          </cell>
          <cell r="Q378">
            <v>331.224265</v>
          </cell>
          <cell r="R378">
            <v>95536.134999999995</v>
          </cell>
          <cell r="S378">
            <v>831.69782499999997</v>
          </cell>
          <cell r="T378">
            <v>247.32704999999999</v>
          </cell>
          <cell r="U378">
            <v>33.946849999999998</v>
          </cell>
          <cell r="V378">
            <v>29.097299999999997</v>
          </cell>
          <cell r="W378">
            <v>378.26490000000001</v>
          </cell>
          <cell r="X378">
            <v>8729.19</v>
          </cell>
          <cell r="Y378">
            <v>184.28289999999998</v>
          </cell>
          <cell r="Z378">
            <v>2327.7840000000001</v>
          </cell>
          <cell r="AA378">
            <v>4364.5950000000003</v>
          </cell>
          <cell r="AB378">
            <v>58194.6</v>
          </cell>
          <cell r="AC378">
            <v>73106.966249999998</v>
          </cell>
          <cell r="AD378">
            <v>630.44150000000002</v>
          </cell>
          <cell r="AE378">
            <v>172.15902499999999</v>
          </cell>
          <cell r="AF378">
            <v>271.57479999999998</v>
          </cell>
          <cell r="AG378">
            <v>67.893699999999995</v>
          </cell>
          <cell r="AH378">
            <v>2279.2885000000001</v>
          </cell>
          <cell r="AI378">
            <v>135.78739999999999</v>
          </cell>
          <cell r="AJ378">
            <v>339.46850000000001</v>
          </cell>
          <cell r="AK378">
            <v>67.893699999999995</v>
          </cell>
          <cell r="AL378">
            <v>1648.847</v>
          </cell>
          <cell r="AM378">
            <v>72.743250000000003</v>
          </cell>
          <cell r="AN378">
            <v>1551.856</v>
          </cell>
          <cell r="AO378">
            <v>994.15774999999996</v>
          </cell>
          <cell r="AP378">
            <v>104.26532499999999</v>
          </cell>
          <cell r="AQ378">
            <v>363.71625</v>
          </cell>
        </row>
        <row r="379">
          <cell r="A379" t="str">
            <v>M0032072512250</v>
          </cell>
          <cell r="B379" t="str">
            <v>F/G,Gateway,MR,OUS12</v>
          </cell>
          <cell r="C379" t="str">
            <v>USD</v>
          </cell>
          <cell r="D379">
            <v>42.16</v>
          </cell>
          <cell r="E379">
            <v>48.483999999999995</v>
          </cell>
          <cell r="G379">
            <v>48.483999999999995</v>
          </cell>
          <cell r="I379">
            <v>48.483999999999995</v>
          </cell>
          <cell r="J379">
            <v>184.23919999999998</v>
          </cell>
          <cell r="K379">
            <v>53.3324</v>
          </cell>
          <cell r="L379">
            <v>63.029199999999996</v>
          </cell>
          <cell r="M379">
            <v>84.846999999999994</v>
          </cell>
          <cell r="N379">
            <v>51.877879999999998</v>
          </cell>
          <cell r="O379">
            <v>50.423359999999995</v>
          </cell>
          <cell r="P379">
            <v>24241.999999999996</v>
          </cell>
          <cell r="Q379">
            <v>331.14571999999998</v>
          </cell>
          <cell r="R379">
            <v>95513.48</v>
          </cell>
          <cell r="S379">
            <v>831.50059999999985</v>
          </cell>
          <cell r="T379">
            <v>247.26839999999996</v>
          </cell>
          <cell r="U379">
            <v>33.938799999999993</v>
          </cell>
          <cell r="V379">
            <v>29.090399999999995</v>
          </cell>
          <cell r="W379">
            <v>378.17519999999996</v>
          </cell>
          <cell r="X379">
            <v>8727.119999999999</v>
          </cell>
          <cell r="Y379">
            <v>184.23919999999998</v>
          </cell>
          <cell r="Z379">
            <v>2327.232</v>
          </cell>
          <cell r="AA379">
            <v>4363.5599999999995</v>
          </cell>
          <cell r="AB379">
            <v>58180.799999999996</v>
          </cell>
          <cell r="AC379">
            <v>73089.62999999999</v>
          </cell>
          <cell r="AD379">
            <v>630.29199999999992</v>
          </cell>
          <cell r="AE379">
            <v>172.11819999999997</v>
          </cell>
          <cell r="AF379">
            <v>271.51039999999995</v>
          </cell>
          <cell r="AG379">
            <v>67.877599999999987</v>
          </cell>
          <cell r="AH379">
            <v>2278.7479999999996</v>
          </cell>
          <cell r="AI379">
            <v>135.75519999999997</v>
          </cell>
          <cell r="AJ379">
            <v>339.38799999999998</v>
          </cell>
          <cell r="AK379">
            <v>67.877599999999987</v>
          </cell>
          <cell r="AL379">
            <v>1648.4559999999999</v>
          </cell>
          <cell r="AM379">
            <v>72.725999999999999</v>
          </cell>
          <cell r="AN379">
            <v>1551.4879999999998</v>
          </cell>
          <cell r="AO379">
            <v>993.92199999999991</v>
          </cell>
          <cell r="AP379">
            <v>104.24059999999999</v>
          </cell>
          <cell r="AQ379">
            <v>363.62999999999994</v>
          </cell>
        </row>
        <row r="380">
          <cell r="A380" t="str">
            <v>M0032072512270</v>
          </cell>
          <cell r="B380" t="str">
            <v>F/G,Gateway,MR,OUS12</v>
          </cell>
          <cell r="C380" t="str">
            <v>USD</v>
          </cell>
          <cell r="D380">
            <v>42.16</v>
          </cell>
          <cell r="E380">
            <v>48.483999999999995</v>
          </cell>
          <cell r="G380">
            <v>48.483999999999995</v>
          </cell>
          <cell r="I380">
            <v>48.483999999999995</v>
          </cell>
          <cell r="J380">
            <v>184.23919999999998</v>
          </cell>
          <cell r="K380">
            <v>53.3324</v>
          </cell>
          <cell r="L380">
            <v>63.029199999999996</v>
          </cell>
          <cell r="M380">
            <v>84.846999999999994</v>
          </cell>
          <cell r="N380">
            <v>51.877879999999998</v>
          </cell>
          <cell r="O380">
            <v>50.423359999999995</v>
          </cell>
          <cell r="P380">
            <v>24241.999999999996</v>
          </cell>
          <cell r="Q380">
            <v>331.14571999999998</v>
          </cell>
          <cell r="R380">
            <v>95513.48</v>
          </cell>
          <cell r="S380">
            <v>831.50059999999985</v>
          </cell>
          <cell r="T380">
            <v>247.26839999999996</v>
          </cell>
          <cell r="U380">
            <v>33.938799999999993</v>
          </cell>
          <cell r="V380">
            <v>29.090399999999995</v>
          </cell>
          <cell r="W380">
            <v>378.17519999999996</v>
          </cell>
          <cell r="X380">
            <v>8727.119999999999</v>
          </cell>
          <cell r="Y380">
            <v>184.23919999999998</v>
          </cell>
          <cell r="Z380">
            <v>2327.232</v>
          </cell>
          <cell r="AA380">
            <v>4363.5599999999995</v>
          </cell>
          <cell r="AB380">
            <v>58180.799999999996</v>
          </cell>
          <cell r="AC380">
            <v>73089.62999999999</v>
          </cell>
          <cell r="AD380">
            <v>630.29199999999992</v>
          </cell>
          <cell r="AE380">
            <v>172.11819999999997</v>
          </cell>
          <cell r="AF380">
            <v>271.51039999999995</v>
          </cell>
          <cell r="AG380">
            <v>67.877599999999987</v>
          </cell>
          <cell r="AH380">
            <v>2278.7479999999996</v>
          </cell>
          <cell r="AI380">
            <v>135.75519999999997</v>
          </cell>
          <cell r="AJ380">
            <v>339.38799999999998</v>
          </cell>
          <cell r="AK380">
            <v>67.877599999999987</v>
          </cell>
          <cell r="AL380">
            <v>1648.4559999999999</v>
          </cell>
          <cell r="AM380">
            <v>72.725999999999999</v>
          </cell>
          <cell r="AN380">
            <v>1551.4879999999998</v>
          </cell>
          <cell r="AO380">
            <v>993.92199999999991</v>
          </cell>
          <cell r="AP380">
            <v>104.24059999999999</v>
          </cell>
          <cell r="AQ380">
            <v>363.62999999999994</v>
          </cell>
        </row>
        <row r="381">
          <cell r="A381" t="str">
            <v>M0032072512300</v>
          </cell>
          <cell r="B381" t="str">
            <v>F/G,Gateway,MR,OUS12</v>
          </cell>
          <cell r="C381" t="str">
            <v>USD</v>
          </cell>
          <cell r="D381">
            <v>42.18</v>
          </cell>
          <cell r="E381">
            <v>48.506999999999998</v>
          </cell>
          <cell r="G381">
            <v>48.506999999999998</v>
          </cell>
          <cell r="I381">
            <v>48.506999999999998</v>
          </cell>
          <cell r="J381">
            <v>184.32659999999998</v>
          </cell>
          <cell r="K381">
            <v>53.357700000000001</v>
          </cell>
          <cell r="L381">
            <v>63.059100000000001</v>
          </cell>
          <cell r="M381">
            <v>84.887249999999995</v>
          </cell>
          <cell r="N381">
            <v>51.90249</v>
          </cell>
          <cell r="O381">
            <v>50.447279999999999</v>
          </cell>
          <cell r="P381">
            <v>24253.5</v>
          </cell>
          <cell r="Q381">
            <v>331.30280999999997</v>
          </cell>
          <cell r="R381">
            <v>95558.79</v>
          </cell>
          <cell r="S381">
            <v>831.89504999999986</v>
          </cell>
          <cell r="T381">
            <v>247.38569999999999</v>
          </cell>
          <cell r="U381">
            <v>33.954899999999995</v>
          </cell>
          <cell r="V381">
            <v>29.104199999999999</v>
          </cell>
          <cell r="W381">
            <v>378.35459999999995</v>
          </cell>
          <cell r="X381">
            <v>8731.26</v>
          </cell>
          <cell r="Y381">
            <v>184.32659999999998</v>
          </cell>
          <cell r="Z381">
            <v>2328.3359999999998</v>
          </cell>
          <cell r="AA381">
            <v>4365.63</v>
          </cell>
          <cell r="AB381">
            <v>58208.399999999994</v>
          </cell>
          <cell r="AC381">
            <v>73124.302499999991</v>
          </cell>
          <cell r="AD381">
            <v>630.59100000000001</v>
          </cell>
          <cell r="AE381">
            <v>172.19985</v>
          </cell>
          <cell r="AF381">
            <v>271.63919999999996</v>
          </cell>
          <cell r="AG381">
            <v>67.90979999999999</v>
          </cell>
          <cell r="AH381">
            <v>2279.8289999999997</v>
          </cell>
          <cell r="AI381">
            <v>135.81959999999998</v>
          </cell>
          <cell r="AJ381">
            <v>339.54899999999998</v>
          </cell>
          <cell r="AK381">
            <v>67.90979999999999</v>
          </cell>
          <cell r="AL381">
            <v>1649.2379999999998</v>
          </cell>
          <cell r="AM381">
            <v>72.760499999999993</v>
          </cell>
          <cell r="AN381">
            <v>1552.2239999999999</v>
          </cell>
          <cell r="AO381">
            <v>994.3934999999999</v>
          </cell>
          <cell r="AP381">
            <v>104.29004999999999</v>
          </cell>
          <cell r="AQ381">
            <v>363.80250000000001</v>
          </cell>
        </row>
        <row r="382">
          <cell r="A382" t="str">
            <v>M0032072512320</v>
          </cell>
          <cell r="B382" t="str">
            <v>F/G,Gateway,MR,OUS12</v>
          </cell>
          <cell r="C382" t="str">
            <v>USD</v>
          </cell>
          <cell r="D382">
            <v>42.81</v>
          </cell>
          <cell r="E382">
            <v>49.231499999999997</v>
          </cell>
          <cell r="G382">
            <v>49.231499999999997</v>
          </cell>
          <cell r="I382">
            <v>49.231499999999997</v>
          </cell>
          <cell r="J382">
            <v>187.07969999999997</v>
          </cell>
          <cell r="K382">
            <v>54.154650000000004</v>
          </cell>
          <cell r="L382">
            <v>64.000950000000003</v>
          </cell>
          <cell r="M382">
            <v>86.155124999999998</v>
          </cell>
          <cell r="N382">
            <v>52.677705000000003</v>
          </cell>
          <cell r="O382">
            <v>51.200759999999995</v>
          </cell>
          <cell r="P382">
            <v>24615.75</v>
          </cell>
          <cell r="Q382">
            <v>336.25114500000001</v>
          </cell>
          <cell r="R382">
            <v>96986.054999999993</v>
          </cell>
          <cell r="S382">
            <v>844.32022499999982</v>
          </cell>
          <cell r="T382">
            <v>251.08064999999996</v>
          </cell>
          <cell r="U382">
            <v>34.462049999999998</v>
          </cell>
          <cell r="V382">
            <v>29.538899999999998</v>
          </cell>
          <cell r="W382">
            <v>384.00569999999999</v>
          </cell>
          <cell r="X382">
            <v>8861.67</v>
          </cell>
          <cell r="Y382">
            <v>187.07969999999997</v>
          </cell>
          <cell r="Z382">
            <v>2363.1120000000001</v>
          </cell>
          <cell r="AA382">
            <v>4430.835</v>
          </cell>
          <cell r="AB382">
            <v>59077.799999999996</v>
          </cell>
          <cell r="AC382">
            <v>74216.486250000002</v>
          </cell>
          <cell r="AD382">
            <v>640.0095</v>
          </cell>
          <cell r="AE382">
            <v>174.77182499999998</v>
          </cell>
          <cell r="AF382">
            <v>275.69639999999998</v>
          </cell>
          <cell r="AG382">
            <v>68.924099999999996</v>
          </cell>
          <cell r="AH382">
            <v>2313.8804999999998</v>
          </cell>
          <cell r="AI382">
            <v>137.84819999999999</v>
          </cell>
          <cell r="AJ382">
            <v>344.62049999999999</v>
          </cell>
          <cell r="AK382">
            <v>68.924099999999996</v>
          </cell>
          <cell r="AL382">
            <v>1673.8709999999999</v>
          </cell>
          <cell r="AM382">
            <v>73.847250000000003</v>
          </cell>
          <cell r="AN382">
            <v>1575.4079999999999</v>
          </cell>
          <cell r="AO382">
            <v>1009.2457499999999</v>
          </cell>
          <cell r="AP382">
            <v>105.84772499999998</v>
          </cell>
          <cell r="AQ382">
            <v>369.23624999999998</v>
          </cell>
        </row>
        <row r="383">
          <cell r="A383" t="str">
            <v>M0032072512350</v>
          </cell>
          <cell r="B383" t="str">
            <v>F/G,Gateway,MR,OUS12</v>
          </cell>
          <cell r="C383" t="str">
            <v>USD</v>
          </cell>
          <cell r="D383">
            <v>43.65</v>
          </cell>
          <cell r="E383">
            <v>50.197499999999998</v>
          </cell>
          <cell r="G383">
            <v>50.197499999999998</v>
          </cell>
          <cell r="I383">
            <v>50.197499999999998</v>
          </cell>
          <cell r="J383">
            <v>190.75049999999999</v>
          </cell>
          <cell r="K383">
            <v>55.21725</v>
          </cell>
          <cell r="L383">
            <v>65.256749999999997</v>
          </cell>
          <cell r="M383">
            <v>87.845624999999998</v>
          </cell>
          <cell r="N383">
            <v>53.711325000000002</v>
          </cell>
          <cell r="O383">
            <v>52.205399999999997</v>
          </cell>
          <cell r="P383">
            <v>25098.75</v>
          </cell>
          <cell r="Q383">
            <v>342.84892500000001</v>
          </cell>
          <cell r="R383">
            <v>98889.074999999997</v>
          </cell>
          <cell r="S383">
            <v>860.88712499999986</v>
          </cell>
          <cell r="T383">
            <v>256.00725</v>
          </cell>
          <cell r="U383">
            <v>35.138249999999999</v>
          </cell>
          <cell r="V383">
            <v>30.118499999999997</v>
          </cell>
          <cell r="W383">
            <v>391.54049999999995</v>
          </cell>
          <cell r="X383">
            <v>9035.5499999999993</v>
          </cell>
          <cell r="Y383">
            <v>190.75049999999999</v>
          </cell>
          <cell r="Z383">
            <v>2409.48</v>
          </cell>
          <cell r="AA383">
            <v>4517.7749999999996</v>
          </cell>
          <cell r="AB383">
            <v>60237</v>
          </cell>
          <cell r="AC383">
            <v>75672.731249999997</v>
          </cell>
          <cell r="AD383">
            <v>652.5675</v>
          </cell>
          <cell r="AE383">
            <v>178.20112499999999</v>
          </cell>
          <cell r="AF383">
            <v>281.10599999999999</v>
          </cell>
          <cell r="AG383">
            <v>70.276499999999999</v>
          </cell>
          <cell r="AH383">
            <v>2359.2824999999998</v>
          </cell>
          <cell r="AI383">
            <v>140.553</v>
          </cell>
          <cell r="AJ383">
            <v>351.38249999999999</v>
          </cell>
          <cell r="AK383">
            <v>70.276499999999999</v>
          </cell>
          <cell r="AL383">
            <v>1706.7149999999999</v>
          </cell>
          <cell r="AM383">
            <v>75.296250000000001</v>
          </cell>
          <cell r="AN383">
            <v>1606.32</v>
          </cell>
          <cell r="AO383">
            <v>1029.0487499999999</v>
          </cell>
          <cell r="AP383">
            <v>107.92462499999999</v>
          </cell>
          <cell r="AQ383">
            <v>376.48124999999999</v>
          </cell>
        </row>
        <row r="384">
          <cell r="A384" t="str">
            <v>M0032072512370</v>
          </cell>
          <cell r="B384" t="str">
            <v>F/G,Gateway,MR,OUS12</v>
          </cell>
          <cell r="C384" t="str">
            <v>USD</v>
          </cell>
          <cell r="D384">
            <v>43.66</v>
          </cell>
          <cell r="E384">
            <v>50.208999999999989</v>
          </cell>
          <cell r="G384">
            <v>50.208999999999989</v>
          </cell>
          <cell r="I384">
            <v>50.208999999999989</v>
          </cell>
          <cell r="J384">
            <v>190.79419999999996</v>
          </cell>
          <cell r="K384">
            <v>55.229899999999994</v>
          </cell>
          <cell r="L384">
            <v>65.271699999999981</v>
          </cell>
          <cell r="M384">
            <v>87.865749999999977</v>
          </cell>
          <cell r="N384">
            <v>53.723629999999993</v>
          </cell>
          <cell r="O384">
            <v>52.217359999999992</v>
          </cell>
          <cell r="P384">
            <v>25104.499999999993</v>
          </cell>
          <cell r="Q384">
            <v>342.92746999999991</v>
          </cell>
          <cell r="R384">
            <v>98911.729999999981</v>
          </cell>
          <cell r="S384">
            <v>861.08434999999974</v>
          </cell>
          <cell r="T384">
            <v>256.06589999999994</v>
          </cell>
          <cell r="U384">
            <v>35.146299999999989</v>
          </cell>
          <cell r="V384">
            <v>30.125399999999992</v>
          </cell>
          <cell r="W384">
            <v>391.63019999999989</v>
          </cell>
          <cell r="X384">
            <v>9037.6199999999972</v>
          </cell>
          <cell r="Y384">
            <v>190.79419999999996</v>
          </cell>
          <cell r="Z384">
            <v>2410.0319999999992</v>
          </cell>
          <cell r="AA384">
            <v>4518.8099999999986</v>
          </cell>
          <cell r="AB384">
            <v>60250.799999999988</v>
          </cell>
          <cell r="AC384">
            <v>75690.06749999999</v>
          </cell>
          <cell r="AD384">
            <v>652.71699999999987</v>
          </cell>
          <cell r="AE384">
            <v>178.24194999999995</v>
          </cell>
          <cell r="AF384">
            <v>281.17039999999992</v>
          </cell>
          <cell r="AG384">
            <v>70.292599999999979</v>
          </cell>
          <cell r="AH384">
            <v>2359.8229999999994</v>
          </cell>
          <cell r="AI384">
            <v>140.58519999999996</v>
          </cell>
          <cell r="AJ384">
            <v>351.46299999999991</v>
          </cell>
          <cell r="AK384">
            <v>70.292599999999979</v>
          </cell>
          <cell r="AL384">
            <v>1707.1059999999995</v>
          </cell>
          <cell r="AM384">
            <v>75.313499999999976</v>
          </cell>
          <cell r="AN384">
            <v>1606.6879999999996</v>
          </cell>
          <cell r="AO384">
            <v>1029.2844999999998</v>
          </cell>
          <cell r="AP384">
            <v>107.94934999999997</v>
          </cell>
          <cell r="AQ384">
            <v>376.56749999999994</v>
          </cell>
        </row>
        <row r="385">
          <cell r="A385" t="str">
            <v>M0032072512400</v>
          </cell>
          <cell r="B385" t="str">
            <v>F/G,Gateway,MR,OUS12</v>
          </cell>
          <cell r="C385" t="str">
            <v>USD</v>
          </cell>
          <cell r="D385">
            <v>43.66</v>
          </cell>
          <cell r="E385">
            <v>50.208999999999989</v>
          </cell>
          <cell r="G385">
            <v>50.208999999999989</v>
          </cell>
          <cell r="I385">
            <v>50.208999999999989</v>
          </cell>
          <cell r="J385">
            <v>190.79419999999996</v>
          </cell>
          <cell r="K385">
            <v>55.229899999999994</v>
          </cell>
          <cell r="L385">
            <v>65.271699999999981</v>
          </cell>
          <cell r="M385">
            <v>87.865749999999977</v>
          </cell>
          <cell r="N385">
            <v>53.723629999999993</v>
          </cell>
          <cell r="O385">
            <v>52.217359999999992</v>
          </cell>
          <cell r="P385">
            <v>25104.499999999993</v>
          </cell>
          <cell r="Q385">
            <v>342.92746999999991</v>
          </cell>
          <cell r="R385">
            <v>98911.729999999981</v>
          </cell>
          <cell r="S385">
            <v>861.08434999999974</v>
          </cell>
          <cell r="T385">
            <v>256.06589999999994</v>
          </cell>
          <cell r="U385">
            <v>35.146299999999989</v>
          </cell>
          <cell r="V385">
            <v>30.125399999999992</v>
          </cell>
          <cell r="W385">
            <v>391.63019999999989</v>
          </cell>
          <cell r="X385">
            <v>9037.6199999999972</v>
          </cell>
          <cell r="Y385">
            <v>190.79419999999996</v>
          </cell>
          <cell r="Z385">
            <v>2410.0319999999992</v>
          </cell>
          <cell r="AA385">
            <v>4518.8099999999986</v>
          </cell>
          <cell r="AB385">
            <v>60250.799999999988</v>
          </cell>
          <cell r="AC385">
            <v>75690.06749999999</v>
          </cell>
          <cell r="AD385">
            <v>652.71699999999987</v>
          </cell>
          <cell r="AE385">
            <v>178.24194999999995</v>
          </cell>
          <cell r="AF385">
            <v>281.17039999999992</v>
          </cell>
          <cell r="AG385">
            <v>70.292599999999979</v>
          </cell>
          <cell r="AH385">
            <v>2359.8229999999994</v>
          </cell>
          <cell r="AI385">
            <v>140.58519999999996</v>
          </cell>
          <cell r="AJ385">
            <v>351.46299999999991</v>
          </cell>
          <cell r="AK385">
            <v>70.292599999999979</v>
          </cell>
          <cell r="AL385">
            <v>1707.1059999999995</v>
          </cell>
          <cell r="AM385">
            <v>75.313499999999976</v>
          </cell>
          <cell r="AN385">
            <v>1606.6879999999996</v>
          </cell>
          <cell r="AO385">
            <v>1029.2844999999998</v>
          </cell>
          <cell r="AP385">
            <v>107.94934999999997</v>
          </cell>
          <cell r="AQ385">
            <v>376.56749999999994</v>
          </cell>
        </row>
        <row r="386">
          <cell r="A386" t="str">
            <v>M0032072515150</v>
          </cell>
          <cell r="B386" t="str">
            <v>F/G,Gateway,MR,OUS15</v>
          </cell>
          <cell r="C386" t="str">
            <v>USD</v>
          </cell>
          <cell r="D386">
            <v>41.68</v>
          </cell>
          <cell r="E386">
            <v>47.931999999999995</v>
          </cell>
          <cell r="G386">
            <v>47.931999999999995</v>
          </cell>
          <cell r="I386">
            <v>47.931999999999995</v>
          </cell>
          <cell r="J386">
            <v>182.14159999999998</v>
          </cell>
          <cell r="K386">
            <v>52.725200000000001</v>
          </cell>
          <cell r="L386">
            <v>62.311599999999999</v>
          </cell>
          <cell r="M386">
            <v>83.880999999999986</v>
          </cell>
          <cell r="N386">
            <v>51.287239999999997</v>
          </cell>
          <cell r="O386">
            <v>49.849279999999993</v>
          </cell>
          <cell r="P386">
            <v>23965.999999999996</v>
          </cell>
          <cell r="Q386">
            <v>327.37555999999995</v>
          </cell>
          <cell r="R386">
            <v>94426.04</v>
          </cell>
          <cell r="S386">
            <v>822.03379999999981</v>
          </cell>
          <cell r="T386">
            <v>244.45319999999995</v>
          </cell>
          <cell r="U386">
            <v>33.552399999999992</v>
          </cell>
          <cell r="V386">
            <v>28.759199999999996</v>
          </cell>
          <cell r="W386">
            <v>373.86959999999993</v>
          </cell>
          <cell r="X386">
            <v>8627.7599999999984</v>
          </cell>
          <cell r="Y386">
            <v>182.14159999999998</v>
          </cell>
          <cell r="Z386">
            <v>2300.7359999999999</v>
          </cell>
          <cell r="AA386">
            <v>4313.8799999999992</v>
          </cell>
          <cell r="AB386">
            <v>57518.399999999994</v>
          </cell>
          <cell r="AC386">
            <v>72257.489999999991</v>
          </cell>
          <cell r="AD386">
            <v>623.11599999999999</v>
          </cell>
          <cell r="AE386">
            <v>170.15859999999998</v>
          </cell>
          <cell r="AF386">
            <v>268.41919999999993</v>
          </cell>
          <cell r="AG386">
            <v>67.104799999999983</v>
          </cell>
          <cell r="AH386">
            <v>2252.8039999999996</v>
          </cell>
          <cell r="AI386">
            <v>134.20959999999997</v>
          </cell>
          <cell r="AJ386">
            <v>335.52399999999994</v>
          </cell>
          <cell r="AK386">
            <v>67.104799999999983</v>
          </cell>
          <cell r="AL386">
            <v>1629.6879999999999</v>
          </cell>
          <cell r="AM386">
            <v>71.897999999999996</v>
          </cell>
          <cell r="AN386">
            <v>1533.8239999999998</v>
          </cell>
          <cell r="AO386">
            <v>982.60599999999988</v>
          </cell>
          <cell r="AP386">
            <v>103.05379999999998</v>
          </cell>
          <cell r="AQ386">
            <v>359.48999999999995</v>
          </cell>
        </row>
        <row r="387">
          <cell r="A387" t="str">
            <v>M0032072515200</v>
          </cell>
          <cell r="B387" t="str">
            <v>F/G,Gateway,MR,OUS15</v>
          </cell>
          <cell r="C387" t="str">
            <v>USD</v>
          </cell>
          <cell r="D387">
            <v>41.82</v>
          </cell>
          <cell r="E387">
            <v>48.092999999999996</v>
          </cell>
          <cell r="G387">
            <v>48.092999999999996</v>
          </cell>
          <cell r="I387">
            <v>48.092999999999996</v>
          </cell>
          <cell r="J387">
            <v>182.75339999999997</v>
          </cell>
          <cell r="K387">
            <v>52.902300000000004</v>
          </cell>
          <cell r="L387">
            <v>62.520899999999997</v>
          </cell>
          <cell r="M387">
            <v>84.162749999999988</v>
          </cell>
          <cell r="N387">
            <v>51.459510000000002</v>
          </cell>
          <cell r="O387">
            <v>50.016719999999999</v>
          </cell>
          <cell r="P387">
            <v>24046.5</v>
          </cell>
          <cell r="Q387">
            <v>328.47519</v>
          </cell>
          <cell r="R387">
            <v>94743.209999999992</v>
          </cell>
          <cell r="S387">
            <v>824.79494999999986</v>
          </cell>
          <cell r="T387">
            <v>245.27429999999995</v>
          </cell>
          <cell r="U387">
            <v>33.665099999999995</v>
          </cell>
          <cell r="V387">
            <v>28.855799999999995</v>
          </cell>
          <cell r="W387">
            <v>375.12539999999996</v>
          </cell>
          <cell r="X387">
            <v>8656.74</v>
          </cell>
          <cell r="Y387">
            <v>182.75339999999997</v>
          </cell>
          <cell r="Z387">
            <v>2308.4639999999999</v>
          </cell>
          <cell r="AA387">
            <v>4328.37</v>
          </cell>
          <cell r="AB387">
            <v>57711.6</v>
          </cell>
          <cell r="AC387">
            <v>72500.197499999995</v>
          </cell>
          <cell r="AD387">
            <v>625.20899999999995</v>
          </cell>
          <cell r="AE387">
            <v>170.73014999999998</v>
          </cell>
          <cell r="AF387">
            <v>269.32079999999996</v>
          </cell>
          <cell r="AG387">
            <v>67.330199999999991</v>
          </cell>
          <cell r="AH387">
            <v>2260.3709999999996</v>
          </cell>
          <cell r="AI387">
            <v>134.66039999999998</v>
          </cell>
          <cell r="AJ387">
            <v>336.65099999999995</v>
          </cell>
          <cell r="AK387">
            <v>67.330199999999991</v>
          </cell>
          <cell r="AL387">
            <v>1635.1619999999998</v>
          </cell>
          <cell r="AM387">
            <v>72.139499999999998</v>
          </cell>
          <cell r="AN387">
            <v>1538.9759999999999</v>
          </cell>
          <cell r="AO387">
            <v>985.90649999999994</v>
          </cell>
          <cell r="AP387">
            <v>103.39994999999999</v>
          </cell>
          <cell r="AQ387">
            <v>360.69749999999999</v>
          </cell>
        </row>
        <row r="388">
          <cell r="A388" t="str">
            <v>M0032072515220</v>
          </cell>
          <cell r="B388" t="str">
            <v>F/G,Gateway,MR,OUS15</v>
          </cell>
          <cell r="C388" t="str">
            <v>USD</v>
          </cell>
          <cell r="D388">
            <v>42.17</v>
          </cell>
          <cell r="E388">
            <v>48.4955</v>
          </cell>
          <cell r="G388">
            <v>48.4955</v>
          </cell>
          <cell r="I388">
            <v>48.4955</v>
          </cell>
          <cell r="J388">
            <v>184.28289999999998</v>
          </cell>
          <cell r="K388">
            <v>53.345050000000008</v>
          </cell>
          <cell r="L388">
            <v>63.044150000000002</v>
          </cell>
          <cell r="M388">
            <v>84.867125000000001</v>
          </cell>
          <cell r="N388">
            <v>51.890185000000002</v>
          </cell>
          <cell r="O388">
            <v>50.435320000000004</v>
          </cell>
          <cell r="P388">
            <v>24247.75</v>
          </cell>
          <cell r="Q388">
            <v>331.224265</v>
          </cell>
          <cell r="R388">
            <v>95536.134999999995</v>
          </cell>
          <cell r="S388">
            <v>831.69782499999997</v>
          </cell>
          <cell r="T388">
            <v>247.32704999999999</v>
          </cell>
          <cell r="U388">
            <v>33.946849999999998</v>
          </cell>
          <cell r="V388">
            <v>29.097299999999997</v>
          </cell>
          <cell r="W388">
            <v>378.26490000000001</v>
          </cell>
          <cell r="X388">
            <v>8729.19</v>
          </cell>
          <cell r="Y388">
            <v>184.28289999999998</v>
          </cell>
          <cell r="Z388">
            <v>2327.7840000000001</v>
          </cell>
          <cell r="AA388">
            <v>4364.5950000000003</v>
          </cell>
          <cell r="AB388">
            <v>58194.6</v>
          </cell>
          <cell r="AC388">
            <v>73106.966249999998</v>
          </cell>
          <cell r="AD388">
            <v>630.44150000000002</v>
          </cell>
          <cell r="AE388">
            <v>172.15902499999999</v>
          </cell>
          <cell r="AF388">
            <v>271.57479999999998</v>
          </cell>
          <cell r="AG388">
            <v>67.893699999999995</v>
          </cell>
          <cell r="AH388">
            <v>2279.2885000000001</v>
          </cell>
          <cell r="AI388">
            <v>135.78739999999999</v>
          </cell>
          <cell r="AJ388">
            <v>339.46850000000001</v>
          </cell>
          <cell r="AK388">
            <v>67.893699999999995</v>
          </cell>
          <cell r="AL388">
            <v>1648.847</v>
          </cell>
          <cell r="AM388">
            <v>72.743250000000003</v>
          </cell>
          <cell r="AN388">
            <v>1551.856</v>
          </cell>
          <cell r="AO388">
            <v>994.15774999999996</v>
          </cell>
          <cell r="AP388">
            <v>104.26532499999999</v>
          </cell>
          <cell r="AQ388">
            <v>363.71625</v>
          </cell>
        </row>
        <row r="389">
          <cell r="A389" t="str">
            <v>M0032072515250</v>
          </cell>
          <cell r="B389" t="str">
            <v>F/G,Gateway,MR,OUS15</v>
          </cell>
          <cell r="C389" t="str">
            <v>USD</v>
          </cell>
          <cell r="D389">
            <v>42.16</v>
          </cell>
          <cell r="E389">
            <v>48.483999999999995</v>
          </cell>
          <cell r="G389">
            <v>48.483999999999995</v>
          </cell>
          <cell r="I389">
            <v>48.483999999999995</v>
          </cell>
          <cell r="J389">
            <v>184.23919999999998</v>
          </cell>
          <cell r="K389">
            <v>53.3324</v>
          </cell>
          <cell r="L389">
            <v>63.029199999999996</v>
          </cell>
          <cell r="M389">
            <v>84.846999999999994</v>
          </cell>
          <cell r="N389">
            <v>51.877879999999998</v>
          </cell>
          <cell r="O389">
            <v>50.423359999999995</v>
          </cell>
          <cell r="P389">
            <v>24241.999999999996</v>
          </cell>
          <cell r="Q389">
            <v>331.14571999999998</v>
          </cell>
          <cell r="R389">
            <v>95513.48</v>
          </cell>
          <cell r="S389">
            <v>831.50059999999985</v>
          </cell>
          <cell r="T389">
            <v>247.26839999999996</v>
          </cell>
          <cell r="U389">
            <v>33.938799999999993</v>
          </cell>
          <cell r="V389">
            <v>29.090399999999995</v>
          </cell>
          <cell r="W389">
            <v>378.17519999999996</v>
          </cell>
          <cell r="X389">
            <v>8727.119999999999</v>
          </cell>
          <cell r="Y389">
            <v>184.23919999999998</v>
          </cell>
          <cell r="Z389">
            <v>2327.232</v>
          </cell>
          <cell r="AA389">
            <v>4363.5599999999995</v>
          </cell>
          <cell r="AB389">
            <v>58180.799999999996</v>
          </cell>
          <cell r="AC389">
            <v>73089.62999999999</v>
          </cell>
          <cell r="AD389">
            <v>630.29199999999992</v>
          </cell>
          <cell r="AE389">
            <v>172.11819999999997</v>
          </cell>
          <cell r="AF389">
            <v>271.51039999999995</v>
          </cell>
          <cell r="AG389">
            <v>67.877599999999987</v>
          </cell>
          <cell r="AH389">
            <v>2278.7479999999996</v>
          </cell>
          <cell r="AI389">
            <v>135.75519999999997</v>
          </cell>
          <cell r="AJ389">
            <v>339.38799999999998</v>
          </cell>
          <cell r="AK389">
            <v>67.877599999999987</v>
          </cell>
          <cell r="AL389">
            <v>1648.4559999999999</v>
          </cell>
          <cell r="AM389">
            <v>72.725999999999999</v>
          </cell>
          <cell r="AN389">
            <v>1551.4879999999998</v>
          </cell>
          <cell r="AO389">
            <v>993.92199999999991</v>
          </cell>
          <cell r="AP389">
            <v>104.24059999999999</v>
          </cell>
          <cell r="AQ389">
            <v>363.62999999999994</v>
          </cell>
        </row>
        <row r="390">
          <cell r="A390" t="str">
            <v>M0032072515270</v>
          </cell>
          <cell r="B390" t="str">
            <v>F/G,Gateway,MR,OUS15</v>
          </cell>
          <cell r="C390" t="str">
            <v>USD</v>
          </cell>
          <cell r="D390">
            <v>42.16</v>
          </cell>
          <cell r="E390">
            <v>48.483999999999995</v>
          </cell>
          <cell r="G390">
            <v>48.483999999999995</v>
          </cell>
          <cell r="I390">
            <v>48.483999999999995</v>
          </cell>
          <cell r="J390">
            <v>184.23919999999998</v>
          </cell>
          <cell r="K390">
            <v>53.3324</v>
          </cell>
          <cell r="L390">
            <v>63.029199999999996</v>
          </cell>
          <cell r="M390">
            <v>84.846999999999994</v>
          </cell>
          <cell r="N390">
            <v>51.877879999999998</v>
          </cell>
          <cell r="O390">
            <v>50.423359999999995</v>
          </cell>
          <cell r="P390">
            <v>24241.999999999996</v>
          </cell>
          <cell r="Q390">
            <v>331.14571999999998</v>
          </cell>
          <cell r="R390">
            <v>95513.48</v>
          </cell>
          <cell r="S390">
            <v>831.50059999999985</v>
          </cell>
          <cell r="T390">
            <v>247.26839999999996</v>
          </cell>
          <cell r="U390">
            <v>33.938799999999993</v>
          </cell>
          <cell r="V390">
            <v>29.090399999999995</v>
          </cell>
          <cell r="W390">
            <v>378.17519999999996</v>
          </cell>
          <cell r="X390">
            <v>8727.119999999999</v>
          </cell>
          <cell r="Y390">
            <v>184.23919999999998</v>
          </cell>
          <cell r="Z390">
            <v>2327.232</v>
          </cell>
          <cell r="AA390">
            <v>4363.5599999999995</v>
          </cell>
          <cell r="AB390">
            <v>58180.799999999996</v>
          </cell>
          <cell r="AC390">
            <v>73089.62999999999</v>
          </cell>
          <cell r="AD390">
            <v>630.29199999999992</v>
          </cell>
          <cell r="AE390">
            <v>172.11819999999997</v>
          </cell>
          <cell r="AF390">
            <v>271.51039999999995</v>
          </cell>
          <cell r="AG390">
            <v>67.877599999999987</v>
          </cell>
          <cell r="AH390">
            <v>2278.7479999999996</v>
          </cell>
          <cell r="AI390">
            <v>135.75519999999997</v>
          </cell>
          <cell r="AJ390">
            <v>339.38799999999998</v>
          </cell>
          <cell r="AK390">
            <v>67.877599999999987</v>
          </cell>
          <cell r="AL390">
            <v>1648.4559999999999</v>
          </cell>
          <cell r="AM390">
            <v>72.725999999999999</v>
          </cell>
          <cell r="AN390">
            <v>1551.4879999999998</v>
          </cell>
          <cell r="AO390">
            <v>993.92199999999991</v>
          </cell>
          <cell r="AP390">
            <v>104.24059999999999</v>
          </cell>
          <cell r="AQ390">
            <v>363.62999999999994</v>
          </cell>
        </row>
        <row r="391">
          <cell r="A391" t="str">
            <v>M0032072515300</v>
          </cell>
          <cell r="B391" t="str">
            <v>F/G,Gateway,MR,OUS15</v>
          </cell>
          <cell r="C391" t="str">
            <v>USD</v>
          </cell>
          <cell r="D391">
            <v>42.18</v>
          </cell>
          <cell r="E391">
            <v>48.506999999999998</v>
          </cell>
          <cell r="G391">
            <v>48.506999999999998</v>
          </cell>
          <cell r="I391">
            <v>48.506999999999998</v>
          </cell>
          <cell r="J391">
            <v>184.32659999999998</v>
          </cell>
          <cell r="K391">
            <v>53.357700000000001</v>
          </cell>
          <cell r="L391">
            <v>63.059100000000001</v>
          </cell>
          <cell r="M391">
            <v>84.887249999999995</v>
          </cell>
          <cell r="N391">
            <v>51.90249</v>
          </cell>
          <cell r="O391">
            <v>50.447279999999999</v>
          </cell>
          <cell r="P391">
            <v>24253.5</v>
          </cell>
          <cell r="Q391">
            <v>331.30280999999997</v>
          </cell>
          <cell r="R391">
            <v>95558.79</v>
          </cell>
          <cell r="S391">
            <v>831.89504999999986</v>
          </cell>
          <cell r="T391">
            <v>247.38569999999999</v>
          </cell>
          <cell r="U391">
            <v>33.954899999999995</v>
          </cell>
          <cell r="V391">
            <v>29.104199999999999</v>
          </cell>
          <cell r="W391">
            <v>378.35459999999995</v>
          </cell>
          <cell r="X391">
            <v>8731.26</v>
          </cell>
          <cell r="Y391">
            <v>184.32659999999998</v>
          </cell>
          <cell r="Z391">
            <v>2328.3359999999998</v>
          </cell>
          <cell r="AA391">
            <v>4365.63</v>
          </cell>
          <cell r="AB391">
            <v>58208.399999999994</v>
          </cell>
          <cell r="AC391">
            <v>73124.302499999991</v>
          </cell>
          <cell r="AD391">
            <v>630.59100000000001</v>
          </cell>
          <cell r="AE391">
            <v>172.19985</v>
          </cell>
          <cell r="AF391">
            <v>271.63919999999996</v>
          </cell>
          <cell r="AG391">
            <v>67.90979999999999</v>
          </cell>
          <cell r="AH391">
            <v>2279.8289999999997</v>
          </cell>
          <cell r="AI391">
            <v>135.81959999999998</v>
          </cell>
          <cell r="AJ391">
            <v>339.54899999999998</v>
          </cell>
          <cell r="AK391">
            <v>67.90979999999999</v>
          </cell>
          <cell r="AL391">
            <v>1649.2379999999998</v>
          </cell>
          <cell r="AM391">
            <v>72.760499999999993</v>
          </cell>
          <cell r="AN391">
            <v>1552.2239999999999</v>
          </cell>
          <cell r="AO391">
            <v>994.3934999999999</v>
          </cell>
          <cell r="AP391">
            <v>104.29004999999999</v>
          </cell>
          <cell r="AQ391">
            <v>363.80250000000001</v>
          </cell>
        </row>
        <row r="392">
          <cell r="A392" t="str">
            <v>M0032072515320</v>
          </cell>
          <cell r="B392" t="str">
            <v>F/G,Gateway,MR,OUS15</v>
          </cell>
          <cell r="C392" t="str">
            <v>USD</v>
          </cell>
          <cell r="D392">
            <v>42.81</v>
          </cell>
          <cell r="E392">
            <v>49.231499999999997</v>
          </cell>
          <cell r="G392">
            <v>49.231499999999997</v>
          </cell>
          <cell r="I392">
            <v>49.231499999999997</v>
          </cell>
          <cell r="J392">
            <v>187.07969999999997</v>
          </cell>
          <cell r="K392">
            <v>54.154650000000004</v>
          </cell>
          <cell r="L392">
            <v>64.000950000000003</v>
          </cell>
          <cell r="M392">
            <v>86.155124999999998</v>
          </cell>
          <cell r="N392">
            <v>52.677705000000003</v>
          </cell>
          <cell r="O392">
            <v>51.200759999999995</v>
          </cell>
          <cell r="P392">
            <v>24615.75</v>
          </cell>
          <cell r="Q392">
            <v>336.25114500000001</v>
          </cell>
          <cell r="R392">
            <v>96986.054999999993</v>
          </cell>
          <cell r="S392">
            <v>844.32022499999982</v>
          </cell>
          <cell r="T392">
            <v>251.08064999999996</v>
          </cell>
          <cell r="U392">
            <v>34.462049999999998</v>
          </cell>
          <cell r="V392">
            <v>29.538899999999998</v>
          </cell>
          <cell r="W392">
            <v>384.00569999999999</v>
          </cell>
          <cell r="X392">
            <v>8861.67</v>
          </cell>
          <cell r="Y392">
            <v>187.07969999999997</v>
          </cell>
          <cell r="Z392">
            <v>2363.1120000000001</v>
          </cell>
          <cell r="AA392">
            <v>4430.835</v>
          </cell>
          <cell r="AB392">
            <v>59077.799999999996</v>
          </cell>
          <cell r="AC392">
            <v>74216.486250000002</v>
          </cell>
          <cell r="AD392">
            <v>640.0095</v>
          </cell>
          <cell r="AE392">
            <v>174.77182499999998</v>
          </cell>
          <cell r="AF392">
            <v>275.69639999999998</v>
          </cell>
          <cell r="AG392">
            <v>68.924099999999996</v>
          </cell>
          <cell r="AH392">
            <v>2313.8804999999998</v>
          </cell>
          <cell r="AI392">
            <v>137.84819999999999</v>
          </cell>
          <cell r="AJ392">
            <v>344.62049999999999</v>
          </cell>
          <cell r="AK392">
            <v>68.924099999999996</v>
          </cell>
          <cell r="AL392">
            <v>1673.8709999999999</v>
          </cell>
          <cell r="AM392">
            <v>73.847250000000003</v>
          </cell>
          <cell r="AN392">
            <v>1575.4079999999999</v>
          </cell>
          <cell r="AO392">
            <v>1009.2457499999999</v>
          </cell>
          <cell r="AP392">
            <v>105.84772499999998</v>
          </cell>
          <cell r="AQ392">
            <v>369.23624999999998</v>
          </cell>
        </row>
        <row r="393">
          <cell r="A393" t="str">
            <v>M0032072515350</v>
          </cell>
          <cell r="B393" t="str">
            <v>F/G,Gateway,MR,OUS15</v>
          </cell>
          <cell r="C393" t="str">
            <v>USD</v>
          </cell>
          <cell r="D393">
            <v>43.65</v>
          </cell>
          <cell r="E393">
            <v>50.197499999999998</v>
          </cell>
          <cell r="G393">
            <v>50.197499999999998</v>
          </cell>
          <cell r="I393">
            <v>50.197499999999998</v>
          </cell>
          <cell r="J393">
            <v>190.75049999999999</v>
          </cell>
          <cell r="K393">
            <v>55.21725</v>
          </cell>
          <cell r="L393">
            <v>65.256749999999997</v>
          </cell>
          <cell r="M393">
            <v>87.845624999999998</v>
          </cell>
          <cell r="N393">
            <v>53.711325000000002</v>
          </cell>
          <cell r="O393">
            <v>52.205399999999997</v>
          </cell>
          <cell r="P393">
            <v>25098.75</v>
          </cell>
          <cell r="Q393">
            <v>342.84892500000001</v>
          </cell>
          <cell r="R393">
            <v>98889.074999999997</v>
          </cell>
          <cell r="S393">
            <v>860.88712499999986</v>
          </cell>
          <cell r="T393">
            <v>256.00725</v>
          </cell>
          <cell r="U393">
            <v>35.138249999999999</v>
          </cell>
          <cell r="V393">
            <v>30.118499999999997</v>
          </cell>
          <cell r="W393">
            <v>391.54049999999995</v>
          </cell>
          <cell r="X393">
            <v>9035.5499999999993</v>
          </cell>
          <cell r="Y393">
            <v>190.75049999999999</v>
          </cell>
          <cell r="Z393">
            <v>2409.48</v>
          </cell>
          <cell r="AA393">
            <v>4517.7749999999996</v>
          </cell>
          <cell r="AB393">
            <v>60237</v>
          </cell>
          <cell r="AC393">
            <v>75672.731249999997</v>
          </cell>
          <cell r="AD393">
            <v>652.5675</v>
          </cell>
          <cell r="AE393">
            <v>178.20112499999999</v>
          </cell>
          <cell r="AF393">
            <v>281.10599999999999</v>
          </cell>
          <cell r="AG393">
            <v>70.276499999999999</v>
          </cell>
          <cell r="AH393">
            <v>2359.2824999999998</v>
          </cell>
          <cell r="AI393">
            <v>140.553</v>
          </cell>
          <cell r="AJ393">
            <v>351.38249999999999</v>
          </cell>
          <cell r="AK393">
            <v>70.276499999999999</v>
          </cell>
          <cell r="AL393">
            <v>1706.7149999999999</v>
          </cell>
          <cell r="AM393">
            <v>75.296250000000001</v>
          </cell>
          <cell r="AN393">
            <v>1606.32</v>
          </cell>
          <cell r="AO393">
            <v>1029.0487499999999</v>
          </cell>
          <cell r="AP393">
            <v>107.92462499999999</v>
          </cell>
          <cell r="AQ393">
            <v>376.48124999999999</v>
          </cell>
        </row>
        <row r="394">
          <cell r="A394" t="str">
            <v>M0032072515370</v>
          </cell>
          <cell r="B394" t="str">
            <v>F/G,Gateway,MR,OUS15</v>
          </cell>
          <cell r="C394" t="str">
            <v>USD</v>
          </cell>
          <cell r="D394">
            <v>43.66</v>
          </cell>
          <cell r="E394">
            <v>50.208999999999989</v>
          </cell>
          <cell r="G394">
            <v>50.208999999999989</v>
          </cell>
          <cell r="I394">
            <v>50.208999999999989</v>
          </cell>
          <cell r="J394">
            <v>190.79419999999996</v>
          </cell>
          <cell r="K394">
            <v>55.229899999999994</v>
          </cell>
          <cell r="L394">
            <v>65.271699999999981</v>
          </cell>
          <cell r="M394">
            <v>87.865749999999977</v>
          </cell>
          <cell r="N394">
            <v>53.723629999999993</v>
          </cell>
          <cell r="O394">
            <v>52.217359999999992</v>
          </cell>
          <cell r="P394">
            <v>25104.499999999993</v>
          </cell>
          <cell r="Q394">
            <v>342.92746999999991</v>
          </cell>
          <cell r="R394">
            <v>98911.729999999981</v>
          </cell>
          <cell r="S394">
            <v>861.08434999999974</v>
          </cell>
          <cell r="T394">
            <v>256.06589999999994</v>
          </cell>
          <cell r="U394">
            <v>35.146299999999989</v>
          </cell>
          <cell r="V394">
            <v>30.125399999999992</v>
          </cell>
          <cell r="W394">
            <v>391.63019999999989</v>
          </cell>
          <cell r="X394">
            <v>9037.6199999999972</v>
          </cell>
          <cell r="Y394">
            <v>190.79419999999996</v>
          </cell>
          <cell r="Z394">
            <v>2410.0319999999992</v>
          </cell>
          <cell r="AA394">
            <v>4518.8099999999986</v>
          </cell>
          <cell r="AB394">
            <v>60250.799999999988</v>
          </cell>
          <cell r="AC394">
            <v>75690.06749999999</v>
          </cell>
          <cell r="AD394">
            <v>652.71699999999987</v>
          </cell>
          <cell r="AE394">
            <v>178.24194999999995</v>
          </cell>
          <cell r="AF394">
            <v>281.17039999999992</v>
          </cell>
          <cell r="AG394">
            <v>70.292599999999979</v>
          </cell>
          <cell r="AH394">
            <v>2359.8229999999994</v>
          </cell>
          <cell r="AI394">
            <v>140.58519999999996</v>
          </cell>
          <cell r="AJ394">
            <v>351.46299999999991</v>
          </cell>
          <cell r="AK394">
            <v>70.292599999999979</v>
          </cell>
          <cell r="AL394">
            <v>1707.1059999999995</v>
          </cell>
          <cell r="AM394">
            <v>75.313499999999976</v>
          </cell>
          <cell r="AN394">
            <v>1606.6879999999996</v>
          </cell>
          <cell r="AO394">
            <v>1029.2844999999998</v>
          </cell>
          <cell r="AP394">
            <v>107.94934999999997</v>
          </cell>
          <cell r="AQ394">
            <v>376.56749999999994</v>
          </cell>
        </row>
        <row r="395">
          <cell r="A395" t="str">
            <v>M0032072520150</v>
          </cell>
          <cell r="B395" t="str">
            <v>F/G,Gateway,MR,OUS20</v>
          </cell>
          <cell r="C395" t="str">
            <v>USD</v>
          </cell>
          <cell r="D395">
            <v>41.68</v>
          </cell>
          <cell r="E395">
            <v>47.931999999999995</v>
          </cell>
          <cell r="G395">
            <v>47.931999999999995</v>
          </cell>
          <cell r="I395">
            <v>47.931999999999995</v>
          </cell>
          <cell r="J395">
            <v>182.14159999999998</v>
          </cell>
          <cell r="K395">
            <v>52.725200000000001</v>
          </cell>
          <cell r="L395">
            <v>62.311599999999999</v>
          </cell>
          <cell r="M395">
            <v>83.880999999999986</v>
          </cell>
          <cell r="N395">
            <v>51.287239999999997</v>
          </cell>
          <cell r="O395">
            <v>49.849279999999993</v>
          </cell>
          <cell r="P395">
            <v>23965.999999999996</v>
          </cell>
          <cell r="Q395">
            <v>327.37555999999995</v>
          </cell>
          <cell r="R395">
            <v>94426.04</v>
          </cell>
          <cell r="S395">
            <v>822.03379999999981</v>
          </cell>
          <cell r="T395">
            <v>244.45319999999995</v>
          </cell>
          <cell r="U395">
            <v>33.552399999999992</v>
          </cell>
          <cell r="V395">
            <v>28.759199999999996</v>
          </cell>
          <cell r="W395">
            <v>373.86959999999993</v>
          </cell>
          <cell r="X395">
            <v>8627.7599999999984</v>
          </cell>
          <cell r="Y395">
            <v>182.14159999999998</v>
          </cell>
          <cell r="Z395">
            <v>2300.7359999999999</v>
          </cell>
          <cell r="AA395">
            <v>4313.8799999999992</v>
          </cell>
          <cell r="AB395">
            <v>57518.399999999994</v>
          </cell>
          <cell r="AC395">
            <v>72257.489999999991</v>
          </cell>
          <cell r="AD395">
            <v>623.11599999999999</v>
          </cell>
          <cell r="AE395">
            <v>170.15859999999998</v>
          </cell>
          <cell r="AF395">
            <v>268.41919999999993</v>
          </cell>
          <cell r="AG395">
            <v>67.104799999999983</v>
          </cell>
          <cell r="AH395">
            <v>2252.8039999999996</v>
          </cell>
          <cell r="AI395">
            <v>134.20959999999997</v>
          </cell>
          <cell r="AJ395">
            <v>335.52399999999994</v>
          </cell>
          <cell r="AK395">
            <v>67.104799999999983</v>
          </cell>
          <cell r="AL395">
            <v>1629.6879999999999</v>
          </cell>
          <cell r="AM395">
            <v>71.897999999999996</v>
          </cell>
          <cell r="AN395">
            <v>1533.8239999999998</v>
          </cell>
          <cell r="AO395">
            <v>982.60599999999988</v>
          </cell>
          <cell r="AP395">
            <v>103.05379999999998</v>
          </cell>
          <cell r="AQ395">
            <v>359.48999999999995</v>
          </cell>
        </row>
        <row r="396">
          <cell r="A396" t="str">
            <v>M0032072520200</v>
          </cell>
          <cell r="B396" t="str">
            <v>F/G,Gateway,MR,OUS20</v>
          </cell>
          <cell r="C396" t="str">
            <v>USD</v>
          </cell>
          <cell r="D396">
            <v>41.82</v>
          </cell>
          <cell r="E396">
            <v>48.092999999999996</v>
          </cell>
          <cell r="G396">
            <v>48.092999999999996</v>
          </cell>
          <cell r="I396">
            <v>48.092999999999996</v>
          </cell>
          <cell r="J396">
            <v>182.75339999999997</v>
          </cell>
          <cell r="K396">
            <v>52.902300000000004</v>
          </cell>
          <cell r="L396">
            <v>62.520899999999997</v>
          </cell>
          <cell r="M396">
            <v>84.162749999999988</v>
          </cell>
          <cell r="N396">
            <v>51.459510000000002</v>
          </cell>
          <cell r="O396">
            <v>50.016719999999999</v>
          </cell>
          <cell r="P396">
            <v>24046.5</v>
          </cell>
          <cell r="Q396">
            <v>328.47519</v>
          </cell>
          <cell r="R396">
            <v>94743.209999999992</v>
          </cell>
          <cell r="S396">
            <v>824.79494999999986</v>
          </cell>
          <cell r="T396">
            <v>245.27429999999995</v>
          </cell>
          <cell r="U396">
            <v>33.665099999999995</v>
          </cell>
          <cell r="V396">
            <v>28.855799999999995</v>
          </cell>
          <cell r="W396">
            <v>375.12539999999996</v>
          </cell>
          <cell r="X396">
            <v>8656.74</v>
          </cell>
          <cell r="Y396">
            <v>182.75339999999997</v>
          </cell>
          <cell r="Z396">
            <v>2308.4639999999999</v>
          </cell>
          <cell r="AA396">
            <v>4328.37</v>
          </cell>
          <cell r="AB396">
            <v>57711.6</v>
          </cell>
          <cell r="AC396">
            <v>72500.197499999995</v>
          </cell>
          <cell r="AD396">
            <v>625.20899999999995</v>
          </cell>
          <cell r="AE396">
            <v>170.73014999999998</v>
          </cell>
          <cell r="AF396">
            <v>269.32079999999996</v>
          </cell>
          <cell r="AG396">
            <v>67.330199999999991</v>
          </cell>
          <cell r="AH396">
            <v>2260.3709999999996</v>
          </cell>
          <cell r="AI396">
            <v>134.66039999999998</v>
          </cell>
          <cell r="AJ396">
            <v>336.65099999999995</v>
          </cell>
          <cell r="AK396">
            <v>67.330199999999991</v>
          </cell>
          <cell r="AL396">
            <v>1635.1619999999998</v>
          </cell>
          <cell r="AM396">
            <v>72.139499999999998</v>
          </cell>
          <cell r="AN396">
            <v>1538.9759999999999</v>
          </cell>
          <cell r="AO396">
            <v>985.90649999999994</v>
          </cell>
          <cell r="AP396">
            <v>103.39994999999999</v>
          </cell>
          <cell r="AQ396">
            <v>360.69749999999999</v>
          </cell>
        </row>
        <row r="397">
          <cell r="A397" t="str">
            <v>M0032072520220</v>
          </cell>
          <cell r="B397" t="str">
            <v>F/G,Gateway,MR,OUS20</v>
          </cell>
          <cell r="C397" t="str">
            <v>USD</v>
          </cell>
          <cell r="D397">
            <v>42.17</v>
          </cell>
          <cell r="E397">
            <v>48.4955</v>
          </cell>
          <cell r="G397">
            <v>48.4955</v>
          </cell>
          <cell r="I397">
            <v>48.4955</v>
          </cell>
          <cell r="J397">
            <v>184.28289999999998</v>
          </cell>
          <cell r="K397">
            <v>53.345050000000008</v>
          </cell>
          <cell r="L397">
            <v>63.044150000000002</v>
          </cell>
          <cell r="M397">
            <v>84.867125000000001</v>
          </cell>
          <cell r="N397">
            <v>51.890185000000002</v>
          </cell>
          <cell r="O397">
            <v>50.435320000000004</v>
          </cell>
          <cell r="P397">
            <v>24247.75</v>
          </cell>
          <cell r="Q397">
            <v>331.224265</v>
          </cell>
          <cell r="R397">
            <v>95536.134999999995</v>
          </cell>
          <cell r="S397">
            <v>831.69782499999997</v>
          </cell>
          <cell r="T397">
            <v>247.32704999999999</v>
          </cell>
          <cell r="U397">
            <v>33.946849999999998</v>
          </cell>
          <cell r="V397">
            <v>29.097299999999997</v>
          </cell>
          <cell r="W397">
            <v>378.26490000000001</v>
          </cell>
          <cell r="X397">
            <v>8729.19</v>
          </cell>
          <cell r="Y397">
            <v>184.28289999999998</v>
          </cell>
          <cell r="Z397">
            <v>2327.7840000000001</v>
          </cell>
          <cell r="AA397">
            <v>4364.5950000000003</v>
          </cell>
          <cell r="AB397">
            <v>58194.6</v>
          </cell>
          <cell r="AC397">
            <v>73106.966249999998</v>
          </cell>
          <cell r="AD397">
            <v>630.44150000000002</v>
          </cell>
          <cell r="AE397">
            <v>172.15902499999999</v>
          </cell>
          <cell r="AF397">
            <v>271.57479999999998</v>
          </cell>
          <cell r="AG397">
            <v>67.893699999999995</v>
          </cell>
          <cell r="AH397">
            <v>2279.2885000000001</v>
          </cell>
          <cell r="AI397">
            <v>135.78739999999999</v>
          </cell>
          <cell r="AJ397">
            <v>339.46850000000001</v>
          </cell>
          <cell r="AK397">
            <v>67.893699999999995</v>
          </cell>
          <cell r="AL397">
            <v>1648.847</v>
          </cell>
          <cell r="AM397">
            <v>72.743250000000003</v>
          </cell>
          <cell r="AN397">
            <v>1551.856</v>
          </cell>
          <cell r="AO397">
            <v>994.15774999999996</v>
          </cell>
          <cell r="AP397">
            <v>104.26532499999999</v>
          </cell>
          <cell r="AQ397">
            <v>363.71625</v>
          </cell>
        </row>
        <row r="398">
          <cell r="A398" t="str">
            <v>M0032072520250</v>
          </cell>
          <cell r="B398" t="str">
            <v>F/G,Gateway,MR,OUS20</v>
          </cell>
          <cell r="C398" t="str">
            <v>USD</v>
          </cell>
          <cell r="D398">
            <v>42.16</v>
          </cell>
          <cell r="E398">
            <v>48.483999999999995</v>
          </cell>
          <cell r="G398">
            <v>48.483999999999995</v>
          </cell>
          <cell r="I398">
            <v>48.483999999999995</v>
          </cell>
          <cell r="J398">
            <v>184.23919999999998</v>
          </cell>
          <cell r="K398">
            <v>53.3324</v>
          </cell>
          <cell r="L398">
            <v>63.029199999999996</v>
          </cell>
          <cell r="M398">
            <v>84.846999999999994</v>
          </cell>
          <cell r="N398">
            <v>51.877879999999998</v>
          </cell>
          <cell r="O398">
            <v>50.423359999999995</v>
          </cell>
          <cell r="P398">
            <v>24241.999999999996</v>
          </cell>
          <cell r="Q398">
            <v>331.14571999999998</v>
          </cell>
          <cell r="R398">
            <v>95513.48</v>
          </cell>
          <cell r="S398">
            <v>831.50059999999985</v>
          </cell>
          <cell r="T398">
            <v>247.26839999999996</v>
          </cell>
          <cell r="U398">
            <v>33.938799999999993</v>
          </cell>
          <cell r="V398">
            <v>29.090399999999995</v>
          </cell>
          <cell r="W398">
            <v>378.17519999999996</v>
          </cell>
          <cell r="X398">
            <v>8727.119999999999</v>
          </cell>
          <cell r="Y398">
            <v>184.23919999999998</v>
          </cell>
          <cell r="Z398">
            <v>2327.232</v>
          </cell>
          <cell r="AA398">
            <v>4363.5599999999995</v>
          </cell>
          <cell r="AB398">
            <v>58180.799999999996</v>
          </cell>
          <cell r="AC398">
            <v>73089.62999999999</v>
          </cell>
          <cell r="AD398">
            <v>630.29199999999992</v>
          </cell>
          <cell r="AE398">
            <v>172.11819999999997</v>
          </cell>
          <cell r="AF398">
            <v>271.51039999999995</v>
          </cell>
          <cell r="AG398">
            <v>67.877599999999987</v>
          </cell>
          <cell r="AH398">
            <v>2278.7479999999996</v>
          </cell>
          <cell r="AI398">
            <v>135.75519999999997</v>
          </cell>
          <cell r="AJ398">
            <v>339.38799999999998</v>
          </cell>
          <cell r="AK398">
            <v>67.877599999999987</v>
          </cell>
          <cell r="AL398">
            <v>1648.4559999999999</v>
          </cell>
          <cell r="AM398">
            <v>72.725999999999999</v>
          </cell>
          <cell r="AN398">
            <v>1551.4879999999998</v>
          </cell>
          <cell r="AO398">
            <v>993.92199999999991</v>
          </cell>
          <cell r="AP398">
            <v>104.24059999999999</v>
          </cell>
          <cell r="AQ398">
            <v>363.62999999999994</v>
          </cell>
        </row>
        <row r="399">
          <cell r="A399" t="str">
            <v>M0032072520270</v>
          </cell>
          <cell r="B399" t="str">
            <v>F/G,Gateway,MR,OUS20</v>
          </cell>
          <cell r="C399" t="str">
            <v>USD</v>
          </cell>
          <cell r="D399">
            <v>42.16</v>
          </cell>
          <cell r="E399">
            <v>48.483999999999995</v>
          </cell>
          <cell r="G399">
            <v>48.483999999999995</v>
          </cell>
          <cell r="I399">
            <v>48.483999999999995</v>
          </cell>
          <cell r="J399">
            <v>184.23919999999998</v>
          </cell>
          <cell r="K399">
            <v>53.3324</v>
          </cell>
          <cell r="L399">
            <v>63.029199999999996</v>
          </cell>
          <cell r="M399">
            <v>84.846999999999994</v>
          </cell>
          <cell r="N399">
            <v>51.877879999999998</v>
          </cell>
          <cell r="O399">
            <v>50.423359999999995</v>
          </cell>
          <cell r="P399">
            <v>24241.999999999996</v>
          </cell>
          <cell r="Q399">
            <v>331.14571999999998</v>
          </cell>
          <cell r="R399">
            <v>95513.48</v>
          </cell>
          <cell r="S399">
            <v>831.50059999999985</v>
          </cell>
          <cell r="T399">
            <v>247.26839999999996</v>
          </cell>
          <cell r="U399">
            <v>33.938799999999993</v>
          </cell>
          <cell r="V399">
            <v>29.090399999999995</v>
          </cell>
          <cell r="W399">
            <v>378.17519999999996</v>
          </cell>
          <cell r="X399">
            <v>8727.119999999999</v>
          </cell>
          <cell r="Y399">
            <v>184.23919999999998</v>
          </cell>
          <cell r="Z399">
            <v>2327.232</v>
          </cell>
          <cell r="AA399">
            <v>4363.5599999999995</v>
          </cell>
          <cell r="AB399">
            <v>58180.799999999996</v>
          </cell>
          <cell r="AC399">
            <v>73089.62999999999</v>
          </cell>
          <cell r="AD399">
            <v>630.29199999999992</v>
          </cell>
          <cell r="AE399">
            <v>172.11819999999997</v>
          </cell>
          <cell r="AF399">
            <v>271.51039999999995</v>
          </cell>
          <cell r="AG399">
            <v>67.877599999999987</v>
          </cell>
          <cell r="AH399">
            <v>2278.7479999999996</v>
          </cell>
          <cell r="AI399">
            <v>135.75519999999997</v>
          </cell>
          <cell r="AJ399">
            <v>339.38799999999998</v>
          </cell>
          <cell r="AK399">
            <v>67.877599999999987</v>
          </cell>
          <cell r="AL399">
            <v>1648.4559999999999</v>
          </cell>
          <cell r="AM399">
            <v>72.725999999999999</v>
          </cell>
          <cell r="AN399">
            <v>1551.4879999999998</v>
          </cell>
          <cell r="AO399">
            <v>993.92199999999991</v>
          </cell>
          <cell r="AP399">
            <v>104.24059999999999</v>
          </cell>
          <cell r="AQ399">
            <v>363.62999999999994</v>
          </cell>
        </row>
        <row r="400">
          <cell r="A400" t="str">
            <v>M0032072520300</v>
          </cell>
          <cell r="B400" t="str">
            <v>F/G,Gateway,MR,OUS20</v>
          </cell>
          <cell r="C400" t="str">
            <v>USD</v>
          </cell>
          <cell r="D400">
            <v>42.83</v>
          </cell>
          <cell r="E400">
            <v>49.254499999999993</v>
          </cell>
          <cell r="G400">
            <v>49.254499999999993</v>
          </cell>
          <cell r="I400">
            <v>49.254499999999993</v>
          </cell>
          <cell r="J400">
            <v>187.16709999999998</v>
          </cell>
          <cell r="K400">
            <v>54.179949999999998</v>
          </cell>
          <cell r="L400">
            <v>64.030849999999987</v>
          </cell>
          <cell r="M400">
            <v>86.195374999999984</v>
          </cell>
          <cell r="N400">
            <v>52.702314999999999</v>
          </cell>
          <cell r="O400">
            <v>51.224679999999992</v>
          </cell>
          <cell r="P400">
            <v>24627.249999999996</v>
          </cell>
          <cell r="Q400">
            <v>336.40823499999993</v>
          </cell>
          <cell r="R400">
            <v>97031.364999999991</v>
          </cell>
          <cell r="S400">
            <v>844.71467499999983</v>
          </cell>
          <cell r="T400">
            <v>251.19794999999993</v>
          </cell>
          <cell r="U400">
            <v>34.478149999999992</v>
          </cell>
          <cell r="V400">
            <v>29.552699999999994</v>
          </cell>
          <cell r="W400">
            <v>384.18509999999992</v>
          </cell>
          <cell r="X400">
            <v>8865.81</v>
          </cell>
          <cell r="Y400">
            <v>187.16709999999998</v>
          </cell>
          <cell r="Z400">
            <v>2364.2159999999994</v>
          </cell>
          <cell r="AA400">
            <v>4432.9049999999997</v>
          </cell>
          <cell r="AB400">
            <v>59105.399999999994</v>
          </cell>
          <cell r="AC400">
            <v>74251.158749999988</v>
          </cell>
          <cell r="AD400">
            <v>640.30849999999987</v>
          </cell>
          <cell r="AE400">
            <v>174.85347499999997</v>
          </cell>
          <cell r="AF400">
            <v>275.82519999999994</v>
          </cell>
          <cell r="AG400">
            <v>68.956299999999985</v>
          </cell>
          <cell r="AH400">
            <v>2314.9614999999999</v>
          </cell>
          <cell r="AI400">
            <v>137.91259999999997</v>
          </cell>
          <cell r="AJ400">
            <v>344.78149999999994</v>
          </cell>
          <cell r="AK400">
            <v>68.956299999999985</v>
          </cell>
          <cell r="AL400">
            <v>1674.6529999999998</v>
          </cell>
          <cell r="AM400">
            <v>73.881749999999982</v>
          </cell>
          <cell r="AN400">
            <v>1576.1439999999998</v>
          </cell>
          <cell r="AO400">
            <v>1009.7172499999998</v>
          </cell>
          <cell r="AP400">
            <v>105.89717499999998</v>
          </cell>
          <cell r="AQ400">
            <v>369.40874999999994</v>
          </cell>
        </row>
        <row r="401">
          <cell r="A401" t="str">
            <v>M0032072520320</v>
          </cell>
          <cell r="B401" t="str">
            <v>F/G,Gateway,MR,OUS20</v>
          </cell>
          <cell r="C401" t="str">
            <v>USD</v>
          </cell>
          <cell r="D401">
            <v>42.81</v>
          </cell>
          <cell r="E401">
            <v>49.231499999999997</v>
          </cell>
          <cell r="G401">
            <v>49.231499999999997</v>
          </cell>
          <cell r="I401">
            <v>49.231499999999997</v>
          </cell>
          <cell r="J401">
            <v>187.07969999999997</v>
          </cell>
          <cell r="K401">
            <v>54.154650000000004</v>
          </cell>
          <cell r="L401">
            <v>64.000950000000003</v>
          </cell>
          <cell r="M401">
            <v>86.155124999999998</v>
          </cell>
          <cell r="N401">
            <v>52.677705000000003</v>
          </cell>
          <cell r="O401">
            <v>51.200759999999995</v>
          </cell>
          <cell r="P401">
            <v>24615.75</v>
          </cell>
          <cell r="Q401">
            <v>336.25114500000001</v>
          </cell>
          <cell r="R401">
            <v>96986.054999999993</v>
          </cell>
          <cell r="S401">
            <v>844.32022499999982</v>
          </cell>
          <cell r="T401">
            <v>251.08064999999996</v>
          </cell>
          <cell r="U401">
            <v>34.462049999999998</v>
          </cell>
          <cell r="V401">
            <v>29.538899999999998</v>
          </cell>
          <cell r="W401">
            <v>384.00569999999999</v>
          </cell>
          <cell r="X401">
            <v>8861.67</v>
          </cell>
          <cell r="Y401">
            <v>187.07969999999997</v>
          </cell>
          <cell r="Z401">
            <v>2363.1120000000001</v>
          </cell>
          <cell r="AA401">
            <v>4430.835</v>
          </cell>
          <cell r="AB401">
            <v>59077.799999999996</v>
          </cell>
          <cell r="AC401">
            <v>74216.486250000002</v>
          </cell>
          <cell r="AD401">
            <v>640.0095</v>
          </cell>
          <cell r="AE401">
            <v>174.77182499999998</v>
          </cell>
          <cell r="AF401">
            <v>275.69639999999998</v>
          </cell>
          <cell r="AG401">
            <v>68.924099999999996</v>
          </cell>
          <cell r="AH401">
            <v>2313.8804999999998</v>
          </cell>
          <cell r="AI401">
            <v>137.84819999999999</v>
          </cell>
          <cell r="AJ401">
            <v>344.62049999999999</v>
          </cell>
          <cell r="AK401">
            <v>68.924099999999996</v>
          </cell>
          <cell r="AL401">
            <v>1673.8709999999999</v>
          </cell>
          <cell r="AM401">
            <v>73.847250000000003</v>
          </cell>
          <cell r="AN401">
            <v>1575.4079999999999</v>
          </cell>
          <cell r="AO401">
            <v>1009.2457499999999</v>
          </cell>
          <cell r="AP401">
            <v>105.84772499999998</v>
          </cell>
          <cell r="AQ401">
            <v>369.23624999999998</v>
          </cell>
        </row>
        <row r="402">
          <cell r="A402" t="str">
            <v>M0032072520370</v>
          </cell>
          <cell r="B402" t="str">
            <v>F/G,Gateway,MR,OUS20</v>
          </cell>
          <cell r="C402" t="str">
            <v>USD</v>
          </cell>
          <cell r="D402">
            <v>43.66</v>
          </cell>
          <cell r="E402">
            <v>50.208999999999989</v>
          </cell>
          <cell r="G402">
            <v>50.208999999999989</v>
          </cell>
          <cell r="I402">
            <v>50.208999999999989</v>
          </cell>
          <cell r="J402">
            <v>190.79419999999996</v>
          </cell>
          <cell r="K402">
            <v>55.229899999999994</v>
          </cell>
          <cell r="L402">
            <v>65.271699999999981</v>
          </cell>
          <cell r="M402">
            <v>87.865749999999977</v>
          </cell>
          <cell r="N402">
            <v>53.723629999999993</v>
          </cell>
          <cell r="O402">
            <v>52.217359999999992</v>
          </cell>
          <cell r="P402">
            <v>25104.499999999993</v>
          </cell>
          <cell r="Q402">
            <v>342.92746999999991</v>
          </cell>
          <cell r="R402">
            <v>98911.729999999981</v>
          </cell>
          <cell r="S402">
            <v>861.08434999999974</v>
          </cell>
          <cell r="T402">
            <v>256.06589999999994</v>
          </cell>
          <cell r="U402">
            <v>35.146299999999989</v>
          </cell>
          <cell r="V402">
            <v>30.125399999999992</v>
          </cell>
          <cell r="W402">
            <v>391.63019999999989</v>
          </cell>
          <cell r="X402">
            <v>9037.6199999999972</v>
          </cell>
          <cell r="Y402">
            <v>190.79419999999996</v>
          </cell>
          <cell r="Z402">
            <v>2410.0319999999992</v>
          </cell>
          <cell r="AA402">
            <v>4518.8099999999986</v>
          </cell>
          <cell r="AB402">
            <v>60250.799999999988</v>
          </cell>
          <cell r="AC402">
            <v>75690.06749999999</v>
          </cell>
          <cell r="AD402">
            <v>652.71699999999987</v>
          </cell>
          <cell r="AE402">
            <v>178.24194999999995</v>
          </cell>
          <cell r="AF402">
            <v>281.17039999999992</v>
          </cell>
          <cell r="AG402">
            <v>70.292599999999979</v>
          </cell>
          <cell r="AH402">
            <v>2359.8229999999994</v>
          </cell>
          <cell r="AI402">
            <v>140.58519999999996</v>
          </cell>
          <cell r="AJ402">
            <v>351.46299999999991</v>
          </cell>
          <cell r="AK402">
            <v>70.292599999999979</v>
          </cell>
          <cell r="AL402">
            <v>1707.1059999999995</v>
          </cell>
          <cell r="AM402">
            <v>75.313499999999976</v>
          </cell>
          <cell r="AN402">
            <v>1606.6879999999996</v>
          </cell>
          <cell r="AO402">
            <v>1029.2844999999998</v>
          </cell>
          <cell r="AP402">
            <v>107.94934999999997</v>
          </cell>
          <cell r="AQ402">
            <v>376.56749999999994</v>
          </cell>
        </row>
        <row r="403">
          <cell r="A403" t="str">
            <v>M0032072520400</v>
          </cell>
          <cell r="B403" t="str">
            <v>F/G,Gateway,MR,OUS20</v>
          </cell>
          <cell r="C403" t="str">
            <v>USD</v>
          </cell>
          <cell r="D403">
            <v>43.66</v>
          </cell>
          <cell r="E403">
            <v>50.208999999999989</v>
          </cell>
          <cell r="G403">
            <v>50.208999999999989</v>
          </cell>
          <cell r="I403">
            <v>50.208999999999989</v>
          </cell>
          <cell r="J403">
            <v>190.79419999999996</v>
          </cell>
          <cell r="K403">
            <v>55.229899999999994</v>
          </cell>
          <cell r="L403">
            <v>65.271699999999981</v>
          </cell>
          <cell r="M403">
            <v>87.865749999999977</v>
          </cell>
          <cell r="N403">
            <v>53.723629999999993</v>
          </cell>
          <cell r="O403">
            <v>52.217359999999992</v>
          </cell>
          <cell r="P403">
            <v>25104.499999999993</v>
          </cell>
          <cell r="Q403">
            <v>342.92746999999991</v>
          </cell>
          <cell r="R403">
            <v>98911.729999999981</v>
          </cell>
          <cell r="S403">
            <v>861.08434999999974</v>
          </cell>
          <cell r="T403">
            <v>256.06589999999994</v>
          </cell>
          <cell r="U403">
            <v>35.146299999999989</v>
          </cell>
          <cell r="V403">
            <v>30.125399999999992</v>
          </cell>
          <cell r="W403">
            <v>391.63019999999989</v>
          </cell>
          <cell r="X403">
            <v>9037.6199999999972</v>
          </cell>
          <cell r="Y403">
            <v>190.79419999999996</v>
          </cell>
          <cell r="Z403">
            <v>2410.0319999999992</v>
          </cell>
          <cell r="AA403">
            <v>4518.8099999999986</v>
          </cell>
          <cell r="AB403">
            <v>60250.799999999988</v>
          </cell>
          <cell r="AC403">
            <v>75690.06749999999</v>
          </cell>
          <cell r="AD403">
            <v>652.71699999999987</v>
          </cell>
          <cell r="AE403">
            <v>178.24194999999995</v>
          </cell>
          <cell r="AF403">
            <v>281.17039999999992</v>
          </cell>
          <cell r="AG403">
            <v>70.292599999999979</v>
          </cell>
          <cell r="AH403">
            <v>2359.8229999999994</v>
          </cell>
          <cell r="AI403">
            <v>140.58519999999996</v>
          </cell>
          <cell r="AJ403">
            <v>351.46299999999991</v>
          </cell>
          <cell r="AK403">
            <v>70.292599999999979</v>
          </cell>
          <cell r="AL403">
            <v>1707.1059999999995</v>
          </cell>
          <cell r="AM403">
            <v>75.313499999999976</v>
          </cell>
          <cell r="AN403">
            <v>1606.6879999999996</v>
          </cell>
          <cell r="AO403">
            <v>1029.2844999999998</v>
          </cell>
          <cell r="AP403">
            <v>107.94934999999997</v>
          </cell>
          <cell r="AQ403">
            <v>376.56749999999994</v>
          </cell>
        </row>
        <row r="404">
          <cell r="A404" t="str">
            <v>M00326010</v>
          </cell>
          <cell r="B404" t="str">
            <v>Synchro40588200cmSoft</v>
          </cell>
          <cell r="C404" t="str">
            <v>USD</v>
          </cell>
          <cell r="D404">
            <v>118.77</v>
          </cell>
          <cell r="G404">
            <v>118.77</v>
          </cell>
          <cell r="I404">
            <v>118.77</v>
          </cell>
          <cell r="J404">
            <v>451.32599999999996</v>
          </cell>
          <cell r="K404">
            <v>130.64700000000002</v>
          </cell>
          <cell r="L404">
            <v>154.40100000000001</v>
          </cell>
          <cell r="M404">
            <v>207.8475</v>
          </cell>
          <cell r="N404">
            <v>127.0839</v>
          </cell>
          <cell r="O404">
            <v>123.52079999999999</v>
          </cell>
          <cell r="P404">
            <v>59385</v>
          </cell>
          <cell r="Q404">
            <v>811.19909999999993</v>
          </cell>
          <cell r="R404">
            <v>233976.9</v>
          </cell>
          <cell r="S404">
            <v>2036.9054999999998</v>
          </cell>
          <cell r="T404">
            <v>605.72699999999998</v>
          </cell>
          <cell r="U404">
            <v>83.138999999999996</v>
          </cell>
          <cell r="V404">
            <v>71.262</v>
          </cell>
          <cell r="W404">
            <v>926.40599999999995</v>
          </cell>
          <cell r="X404">
            <v>21378.6</v>
          </cell>
          <cell r="Y404">
            <v>451.32599999999996</v>
          </cell>
          <cell r="Z404">
            <v>5700.96</v>
          </cell>
          <cell r="AA404">
            <v>10689.3</v>
          </cell>
          <cell r="AB404">
            <v>142524</v>
          </cell>
          <cell r="AC404">
            <v>179045.77499999999</v>
          </cell>
          <cell r="AD404">
            <v>1544.01</v>
          </cell>
          <cell r="AE404">
            <v>421.63349999999997</v>
          </cell>
          <cell r="AF404">
            <v>665.11199999999997</v>
          </cell>
          <cell r="AG404">
            <v>166.27799999999999</v>
          </cell>
          <cell r="AH404">
            <v>5582.19</v>
          </cell>
          <cell r="AI404">
            <v>332.55599999999998</v>
          </cell>
          <cell r="AJ404">
            <v>831.39</v>
          </cell>
          <cell r="AK404">
            <v>166.27799999999999</v>
          </cell>
          <cell r="AL404">
            <v>4038.18</v>
          </cell>
          <cell r="AM404">
            <v>178.155</v>
          </cell>
          <cell r="AN404">
            <v>3800.64</v>
          </cell>
          <cell r="AO404">
            <v>2434.7849999999999</v>
          </cell>
          <cell r="AP404">
            <v>255.35549999999998</v>
          </cell>
          <cell r="AQ404">
            <v>890.77499999999998</v>
          </cell>
        </row>
        <row r="405">
          <cell r="A405" t="str">
            <v>M00326110</v>
          </cell>
          <cell r="B405" t="str">
            <v>Synchro40588200cmSoft</v>
          </cell>
          <cell r="C405" t="str">
            <v>USD</v>
          </cell>
          <cell r="D405">
            <v>119.7</v>
          </cell>
          <cell r="G405">
            <v>119.7</v>
          </cell>
          <cell r="I405">
            <v>119.7</v>
          </cell>
          <cell r="J405">
            <v>454.86</v>
          </cell>
          <cell r="K405">
            <v>131.67000000000002</v>
          </cell>
          <cell r="L405">
            <v>155.61000000000001</v>
          </cell>
          <cell r="M405">
            <v>209.47499999999999</v>
          </cell>
          <cell r="N405">
            <v>128.07900000000001</v>
          </cell>
          <cell r="O405">
            <v>124.48800000000001</v>
          </cell>
          <cell r="P405">
            <v>59850</v>
          </cell>
          <cell r="Q405">
            <v>817.55100000000004</v>
          </cell>
          <cell r="R405">
            <v>235809</v>
          </cell>
          <cell r="S405">
            <v>2052.855</v>
          </cell>
          <cell r="T405">
            <v>610.47</v>
          </cell>
          <cell r="U405">
            <v>83.789999999999992</v>
          </cell>
          <cell r="V405">
            <v>71.819999999999993</v>
          </cell>
          <cell r="W405">
            <v>933.66</v>
          </cell>
          <cell r="X405">
            <v>21546</v>
          </cell>
          <cell r="Y405">
            <v>454.86</v>
          </cell>
          <cell r="Z405">
            <v>5745.6</v>
          </cell>
          <cell r="AA405">
            <v>10773</v>
          </cell>
          <cell r="AB405">
            <v>143640</v>
          </cell>
          <cell r="AC405">
            <v>180447.75</v>
          </cell>
          <cell r="AD405">
            <v>1556.1000000000001</v>
          </cell>
          <cell r="AE405">
            <v>424.935</v>
          </cell>
          <cell r="AF405">
            <v>670.31999999999994</v>
          </cell>
          <cell r="AG405">
            <v>167.57999999999998</v>
          </cell>
          <cell r="AH405">
            <v>5625.9000000000005</v>
          </cell>
          <cell r="AI405">
            <v>335.15999999999997</v>
          </cell>
          <cell r="AJ405">
            <v>837.9</v>
          </cell>
          <cell r="AK405">
            <v>167.57999999999998</v>
          </cell>
          <cell r="AL405">
            <v>4069.8</v>
          </cell>
          <cell r="AM405">
            <v>179.55</v>
          </cell>
          <cell r="AN405">
            <v>3830.4</v>
          </cell>
          <cell r="AO405">
            <v>2453.85</v>
          </cell>
          <cell r="AP405">
            <v>257.35500000000002</v>
          </cell>
          <cell r="AQ405">
            <v>897.75</v>
          </cell>
        </row>
        <row r="406">
          <cell r="A406" t="str">
            <v>M00326310</v>
          </cell>
          <cell r="B406" t="str">
            <v>Synchro40588300cmSoft</v>
          </cell>
          <cell r="C406" t="str">
            <v>USD</v>
          </cell>
          <cell r="D406">
            <v>123.82</v>
          </cell>
          <cell r="G406">
            <v>123.82</v>
          </cell>
          <cell r="I406">
            <v>123.82</v>
          </cell>
          <cell r="J406">
            <v>470.51599999999996</v>
          </cell>
          <cell r="K406">
            <v>136.202</v>
          </cell>
          <cell r="L406">
            <v>160.96600000000001</v>
          </cell>
          <cell r="M406">
            <v>216.685</v>
          </cell>
          <cell r="N406">
            <v>132.48740000000001</v>
          </cell>
          <cell r="O406">
            <v>128.77279999999999</v>
          </cell>
          <cell r="P406">
            <v>61910</v>
          </cell>
          <cell r="Q406">
            <v>845.69060000000002</v>
          </cell>
          <cell r="R406">
            <v>243925.4</v>
          </cell>
          <cell r="S406">
            <v>2123.5129999999999</v>
          </cell>
          <cell r="T406">
            <v>631.48199999999997</v>
          </cell>
          <cell r="U406">
            <v>86.673999999999992</v>
          </cell>
          <cell r="V406">
            <v>74.291999999999987</v>
          </cell>
          <cell r="W406">
            <v>965.79599999999994</v>
          </cell>
          <cell r="X406">
            <v>22287.599999999999</v>
          </cell>
          <cell r="Y406">
            <v>470.51599999999996</v>
          </cell>
          <cell r="Z406">
            <v>5943.36</v>
          </cell>
          <cell r="AA406">
            <v>11143.8</v>
          </cell>
          <cell r="AB406">
            <v>148584</v>
          </cell>
          <cell r="AC406">
            <v>186658.65</v>
          </cell>
          <cell r="AD406">
            <v>1609.6599999999999</v>
          </cell>
          <cell r="AE406">
            <v>439.56099999999998</v>
          </cell>
          <cell r="AF406">
            <v>693.39199999999994</v>
          </cell>
          <cell r="AG406">
            <v>173.34799999999998</v>
          </cell>
          <cell r="AH406">
            <v>5819.54</v>
          </cell>
          <cell r="AI406">
            <v>346.69599999999997</v>
          </cell>
          <cell r="AJ406">
            <v>866.74</v>
          </cell>
          <cell r="AK406">
            <v>173.34799999999998</v>
          </cell>
          <cell r="AL406">
            <v>4209.88</v>
          </cell>
          <cell r="AM406">
            <v>185.73</v>
          </cell>
          <cell r="AN406">
            <v>3962.24</v>
          </cell>
          <cell r="AO406">
            <v>2538.31</v>
          </cell>
          <cell r="AP406">
            <v>266.21299999999997</v>
          </cell>
          <cell r="AQ406">
            <v>928.65</v>
          </cell>
        </row>
        <row r="407">
          <cell r="A407" t="str">
            <v>M00326320</v>
          </cell>
          <cell r="B407" t="str">
            <v>Synchro40588300cmSoft</v>
          </cell>
          <cell r="C407" t="str">
            <v>USD</v>
          </cell>
          <cell r="D407">
            <v>124.1</v>
          </cell>
          <cell r="G407">
            <v>124.1</v>
          </cell>
          <cell r="I407">
            <v>124.1</v>
          </cell>
          <cell r="J407">
            <v>471.58</v>
          </cell>
          <cell r="K407">
            <v>136.51</v>
          </cell>
          <cell r="L407">
            <v>161.32999999999998</v>
          </cell>
          <cell r="M407">
            <v>217.17499999999998</v>
          </cell>
          <cell r="N407">
            <v>132.78700000000001</v>
          </cell>
          <cell r="O407">
            <v>129.06399999999999</v>
          </cell>
          <cell r="P407">
            <v>62050</v>
          </cell>
          <cell r="Q407">
            <v>847.60299999999995</v>
          </cell>
          <cell r="R407">
            <v>244477</v>
          </cell>
          <cell r="S407">
            <v>2128.3149999999996</v>
          </cell>
          <cell r="T407">
            <v>632.91</v>
          </cell>
          <cell r="U407">
            <v>86.86999999999999</v>
          </cell>
          <cell r="V407">
            <v>74.459999999999994</v>
          </cell>
          <cell r="W407">
            <v>967.9799999999999</v>
          </cell>
          <cell r="X407">
            <v>22338</v>
          </cell>
          <cell r="Y407">
            <v>471.58</v>
          </cell>
          <cell r="Z407">
            <v>5956.7999999999993</v>
          </cell>
          <cell r="AA407">
            <v>11169</v>
          </cell>
          <cell r="AB407">
            <v>148920</v>
          </cell>
          <cell r="AC407">
            <v>187080.75</v>
          </cell>
          <cell r="AD407">
            <v>1613.3</v>
          </cell>
          <cell r="AE407">
            <v>440.55499999999995</v>
          </cell>
          <cell r="AF407">
            <v>694.95999999999992</v>
          </cell>
          <cell r="AG407">
            <v>173.73999999999998</v>
          </cell>
          <cell r="AH407">
            <v>5832.7</v>
          </cell>
          <cell r="AI407">
            <v>347.47999999999996</v>
          </cell>
          <cell r="AJ407">
            <v>868.69999999999993</v>
          </cell>
          <cell r="AK407">
            <v>173.73999999999998</v>
          </cell>
          <cell r="AL407">
            <v>4219.3999999999996</v>
          </cell>
          <cell r="AM407">
            <v>186.14999999999998</v>
          </cell>
          <cell r="AN407">
            <v>3971.2</v>
          </cell>
          <cell r="AO407">
            <v>2544.0499999999997</v>
          </cell>
          <cell r="AP407">
            <v>266.815</v>
          </cell>
          <cell r="AQ407">
            <v>930.75</v>
          </cell>
        </row>
        <row r="408">
          <cell r="A408" t="str">
            <v>M00326410</v>
          </cell>
          <cell r="B408" t="str">
            <v>Synchro40588200cmStandard</v>
          </cell>
          <cell r="C408" t="str">
            <v>USD</v>
          </cell>
          <cell r="D408">
            <v>123.74</v>
          </cell>
          <cell r="G408">
            <v>123.74</v>
          </cell>
          <cell r="I408">
            <v>123.74</v>
          </cell>
          <cell r="J408">
            <v>470.21199999999993</v>
          </cell>
          <cell r="K408">
            <v>136.114</v>
          </cell>
          <cell r="L408">
            <v>160.86199999999999</v>
          </cell>
          <cell r="M408">
            <v>216.54499999999999</v>
          </cell>
          <cell r="N408">
            <v>132.40180000000001</v>
          </cell>
          <cell r="O408">
            <v>128.68960000000001</v>
          </cell>
          <cell r="P408">
            <v>61870</v>
          </cell>
          <cell r="Q408">
            <v>845.14419999999996</v>
          </cell>
          <cell r="R408">
            <v>243767.8</v>
          </cell>
          <cell r="S408">
            <v>2122.1409999999996</v>
          </cell>
          <cell r="T408">
            <v>631.07399999999996</v>
          </cell>
          <cell r="U408">
            <v>86.617999999999995</v>
          </cell>
          <cell r="V408">
            <v>74.244</v>
          </cell>
          <cell r="W408">
            <v>965.17199999999991</v>
          </cell>
          <cell r="X408">
            <v>22273.200000000001</v>
          </cell>
          <cell r="Y408">
            <v>470.21199999999993</v>
          </cell>
          <cell r="Z408">
            <v>5939.5199999999995</v>
          </cell>
          <cell r="AA408">
            <v>11136.6</v>
          </cell>
          <cell r="AB408">
            <v>148488</v>
          </cell>
          <cell r="AC408">
            <v>186538.05</v>
          </cell>
          <cell r="AD408">
            <v>1608.62</v>
          </cell>
          <cell r="AE408">
            <v>439.27699999999999</v>
          </cell>
          <cell r="AF408">
            <v>692.94399999999996</v>
          </cell>
          <cell r="AG408">
            <v>173.23599999999999</v>
          </cell>
          <cell r="AH408">
            <v>5815.78</v>
          </cell>
          <cell r="AI408">
            <v>346.47199999999998</v>
          </cell>
          <cell r="AJ408">
            <v>866.18</v>
          </cell>
          <cell r="AK408">
            <v>173.23599999999999</v>
          </cell>
          <cell r="AL408">
            <v>4207.16</v>
          </cell>
          <cell r="AM408">
            <v>185.60999999999999</v>
          </cell>
          <cell r="AN408">
            <v>3959.68</v>
          </cell>
          <cell r="AO408">
            <v>2536.67</v>
          </cell>
          <cell r="AP408">
            <v>266.041</v>
          </cell>
          <cell r="AQ408">
            <v>928.05</v>
          </cell>
        </row>
        <row r="409">
          <cell r="A409" t="str">
            <v>M00326420</v>
          </cell>
          <cell r="B409" t="str">
            <v>Synchro40588200cmStandard</v>
          </cell>
          <cell r="C409" t="str">
            <v>USD</v>
          </cell>
          <cell r="D409">
            <v>124.66</v>
          </cell>
          <cell r="G409">
            <v>124.66</v>
          </cell>
          <cell r="I409">
            <v>124.66</v>
          </cell>
          <cell r="J409">
            <v>473.70799999999997</v>
          </cell>
          <cell r="K409">
            <v>137.126</v>
          </cell>
          <cell r="L409">
            <v>162.05799999999999</v>
          </cell>
          <cell r="M409">
            <v>218.155</v>
          </cell>
          <cell r="N409">
            <v>133.3862</v>
          </cell>
          <cell r="O409">
            <v>129.6464</v>
          </cell>
          <cell r="P409">
            <v>62330</v>
          </cell>
          <cell r="Q409">
            <v>851.42779999999993</v>
          </cell>
          <cell r="R409">
            <v>245580.19999999998</v>
          </cell>
          <cell r="S409">
            <v>2137.9189999999999</v>
          </cell>
          <cell r="T409">
            <v>635.76599999999996</v>
          </cell>
          <cell r="U409">
            <v>87.261999999999986</v>
          </cell>
          <cell r="V409">
            <v>74.795999999999992</v>
          </cell>
          <cell r="W409">
            <v>972.34799999999996</v>
          </cell>
          <cell r="X409">
            <v>22438.799999999999</v>
          </cell>
          <cell r="Y409">
            <v>473.70799999999997</v>
          </cell>
          <cell r="Z409">
            <v>5983.68</v>
          </cell>
          <cell r="AA409">
            <v>11219.4</v>
          </cell>
          <cell r="AB409">
            <v>149592</v>
          </cell>
          <cell r="AC409">
            <v>187924.94999999998</v>
          </cell>
          <cell r="AD409">
            <v>1620.58</v>
          </cell>
          <cell r="AE409">
            <v>442.54299999999995</v>
          </cell>
          <cell r="AF409">
            <v>698.09599999999989</v>
          </cell>
          <cell r="AG409">
            <v>174.52399999999997</v>
          </cell>
          <cell r="AH409">
            <v>5859.0199999999995</v>
          </cell>
          <cell r="AI409">
            <v>349.04799999999994</v>
          </cell>
          <cell r="AJ409">
            <v>872.62</v>
          </cell>
          <cell r="AK409">
            <v>174.52399999999997</v>
          </cell>
          <cell r="AL409">
            <v>4238.4399999999996</v>
          </cell>
          <cell r="AM409">
            <v>186.99</v>
          </cell>
          <cell r="AN409">
            <v>3989.12</v>
          </cell>
          <cell r="AO409">
            <v>2555.5299999999997</v>
          </cell>
          <cell r="AP409">
            <v>268.01900000000001</v>
          </cell>
          <cell r="AQ409">
            <v>934.94999999999993</v>
          </cell>
        </row>
        <row r="410">
          <cell r="A410" t="str">
            <v>M00326510</v>
          </cell>
          <cell r="B410" t="str">
            <v>Syncho40588300cmStandard</v>
          </cell>
          <cell r="C410" t="str">
            <v>USD</v>
          </cell>
          <cell r="D410">
            <v>123.87</v>
          </cell>
          <cell r="G410">
            <v>123.87</v>
          </cell>
          <cell r="I410">
            <v>123.87</v>
          </cell>
          <cell r="J410">
            <v>470.70600000000002</v>
          </cell>
          <cell r="K410">
            <v>136.25700000000001</v>
          </cell>
          <cell r="L410">
            <v>161.03100000000001</v>
          </cell>
          <cell r="M410">
            <v>216.77250000000001</v>
          </cell>
          <cell r="N410">
            <v>132.54090000000002</v>
          </cell>
          <cell r="O410">
            <v>128.82480000000001</v>
          </cell>
          <cell r="P410">
            <v>61935</v>
          </cell>
          <cell r="Q410">
            <v>846.03210000000001</v>
          </cell>
          <cell r="R410">
            <v>244023.90000000002</v>
          </cell>
          <cell r="S410">
            <v>2124.3705</v>
          </cell>
          <cell r="T410">
            <v>631.73699999999997</v>
          </cell>
          <cell r="U410">
            <v>86.709000000000003</v>
          </cell>
          <cell r="V410">
            <v>74.322000000000003</v>
          </cell>
          <cell r="W410">
            <v>966.18600000000004</v>
          </cell>
          <cell r="X410">
            <v>22296.600000000002</v>
          </cell>
          <cell r="Y410">
            <v>470.70600000000002</v>
          </cell>
          <cell r="Z410">
            <v>5945.76</v>
          </cell>
          <cell r="AA410">
            <v>11148.300000000001</v>
          </cell>
          <cell r="AB410">
            <v>148644</v>
          </cell>
          <cell r="AC410">
            <v>186734.02499999999</v>
          </cell>
          <cell r="AD410">
            <v>1610.31</v>
          </cell>
          <cell r="AE410">
            <v>439.73849999999999</v>
          </cell>
          <cell r="AF410">
            <v>693.67200000000003</v>
          </cell>
          <cell r="AG410">
            <v>173.41800000000001</v>
          </cell>
          <cell r="AH410">
            <v>5821.89</v>
          </cell>
          <cell r="AI410">
            <v>346.83600000000001</v>
          </cell>
          <cell r="AJ410">
            <v>867.09</v>
          </cell>
          <cell r="AK410">
            <v>173.41800000000001</v>
          </cell>
          <cell r="AL410">
            <v>4211.58</v>
          </cell>
          <cell r="AM410">
            <v>185.80500000000001</v>
          </cell>
          <cell r="AN410">
            <v>3963.84</v>
          </cell>
          <cell r="AO410">
            <v>2539.335</v>
          </cell>
          <cell r="AP410">
            <v>266.32049999999998</v>
          </cell>
          <cell r="AQ410">
            <v>929.02500000000009</v>
          </cell>
        </row>
        <row r="411">
          <cell r="A411" t="str">
            <v>M00326520</v>
          </cell>
          <cell r="B411" t="str">
            <v>Synchro40588300cmStandard</v>
          </cell>
          <cell r="C411" t="str">
            <v>USD</v>
          </cell>
          <cell r="D411">
            <v>124.93</v>
          </cell>
          <cell r="G411">
            <v>124.93</v>
          </cell>
          <cell r="I411">
            <v>124.93</v>
          </cell>
          <cell r="J411">
            <v>474.73399999999998</v>
          </cell>
          <cell r="K411">
            <v>137.42300000000003</v>
          </cell>
          <cell r="L411">
            <v>162.40900000000002</v>
          </cell>
          <cell r="M411">
            <v>218.6275</v>
          </cell>
          <cell r="N411">
            <v>133.67510000000001</v>
          </cell>
          <cell r="O411">
            <v>129.9272</v>
          </cell>
          <cell r="P411">
            <v>62465</v>
          </cell>
          <cell r="Q411">
            <v>853.27190000000007</v>
          </cell>
          <cell r="R411">
            <v>246112.1</v>
          </cell>
          <cell r="S411">
            <v>2142.5495000000001</v>
          </cell>
          <cell r="T411">
            <v>637.14300000000003</v>
          </cell>
          <cell r="U411">
            <v>87.450999999999993</v>
          </cell>
          <cell r="V411">
            <v>74.957999999999998</v>
          </cell>
          <cell r="W411">
            <v>974.45400000000006</v>
          </cell>
          <cell r="X411">
            <v>22487.4</v>
          </cell>
          <cell r="Y411">
            <v>474.73399999999998</v>
          </cell>
          <cell r="Z411">
            <v>5996.64</v>
          </cell>
          <cell r="AA411">
            <v>11243.7</v>
          </cell>
          <cell r="AB411">
            <v>149916</v>
          </cell>
          <cell r="AC411">
            <v>188331.97500000001</v>
          </cell>
          <cell r="AD411">
            <v>1624.0900000000001</v>
          </cell>
          <cell r="AE411">
            <v>443.50150000000002</v>
          </cell>
          <cell r="AF411">
            <v>699.60799999999995</v>
          </cell>
          <cell r="AG411">
            <v>174.90199999999999</v>
          </cell>
          <cell r="AH411">
            <v>5871.71</v>
          </cell>
          <cell r="AI411">
            <v>349.80399999999997</v>
          </cell>
          <cell r="AJ411">
            <v>874.51</v>
          </cell>
          <cell r="AK411">
            <v>174.90199999999999</v>
          </cell>
          <cell r="AL411">
            <v>4247.62</v>
          </cell>
          <cell r="AM411">
            <v>187.39500000000001</v>
          </cell>
          <cell r="AN411">
            <v>3997.76</v>
          </cell>
          <cell r="AO411">
            <v>2561.0650000000001</v>
          </cell>
          <cell r="AP411">
            <v>268.59949999999998</v>
          </cell>
          <cell r="AQ411">
            <v>936.97500000000002</v>
          </cell>
        </row>
        <row r="412">
          <cell r="A412" t="str">
            <v>M00334010340</v>
          </cell>
          <cell r="B412" t="str">
            <v>GDC-10Standard10mmx30cm</v>
          </cell>
          <cell r="C412" t="str">
            <v>EUR</v>
          </cell>
          <cell r="D412">
            <v>57.84</v>
          </cell>
          <cell r="G412">
            <v>57.84</v>
          </cell>
          <cell r="I412">
            <v>82.628571428571433</v>
          </cell>
          <cell r="J412">
            <v>313.98857142857145</v>
          </cell>
          <cell r="K412">
            <v>90.891428571428591</v>
          </cell>
          <cell r="L412">
            <v>107.41714285714286</v>
          </cell>
          <cell r="M412">
            <v>144.60000000000002</v>
          </cell>
          <cell r="N412">
            <v>88.412571428571439</v>
          </cell>
          <cell r="O412">
            <v>85.933714285714288</v>
          </cell>
          <cell r="P412">
            <v>41314.285714285717</v>
          </cell>
          <cell r="Q412">
            <v>564.35314285714287</v>
          </cell>
          <cell r="R412">
            <v>162778.28571428571</v>
          </cell>
          <cell r="S412">
            <v>1417.08</v>
          </cell>
          <cell r="T412">
            <v>421.40571428571428</v>
          </cell>
          <cell r="U412">
            <v>57.839999999999996</v>
          </cell>
          <cell r="V412">
            <v>49.57714285714286</v>
          </cell>
          <cell r="W412">
            <v>644.50285714285712</v>
          </cell>
          <cell r="X412">
            <v>14873.142857142859</v>
          </cell>
          <cell r="Y412">
            <v>313.98857142857145</v>
          </cell>
          <cell r="Z412">
            <v>3966.1714285714288</v>
          </cell>
          <cell r="AA412">
            <v>7436.5714285714294</v>
          </cell>
          <cell r="AB412">
            <v>99154.285714285725</v>
          </cell>
          <cell r="AC412">
            <v>124562.57142857143</v>
          </cell>
          <cell r="AD412">
            <v>1074.1714285714286</v>
          </cell>
          <cell r="AE412">
            <v>293.33142857142855</v>
          </cell>
          <cell r="AF412">
            <v>462.71999999999997</v>
          </cell>
          <cell r="AG412">
            <v>115.67999999999999</v>
          </cell>
          <cell r="AH412">
            <v>3883.5428571428574</v>
          </cell>
          <cell r="AI412">
            <v>231.35999999999999</v>
          </cell>
          <cell r="AJ412">
            <v>578.40000000000009</v>
          </cell>
          <cell r="AK412">
            <v>115.67999999999999</v>
          </cell>
          <cell r="AL412">
            <v>2809.3714285714286</v>
          </cell>
          <cell r="AM412">
            <v>123.94285714285715</v>
          </cell>
          <cell r="AN412">
            <v>2644.1142857142859</v>
          </cell>
          <cell r="AO412">
            <v>1693.8857142857144</v>
          </cell>
          <cell r="AP412">
            <v>177.65142857142857</v>
          </cell>
          <cell r="AQ412">
            <v>619.71428571428578</v>
          </cell>
        </row>
        <row r="413">
          <cell r="A413" t="str">
            <v>M00334020440</v>
          </cell>
          <cell r="B413" t="str">
            <v>GDC-10Standard2mmx4cm</v>
          </cell>
          <cell r="C413" t="str">
            <v>EUR</v>
          </cell>
          <cell r="D413">
            <v>46.99</v>
          </cell>
          <cell r="G413">
            <v>46.99</v>
          </cell>
          <cell r="I413">
            <v>67.128571428571433</v>
          </cell>
          <cell r="J413">
            <v>255.08857142857144</v>
          </cell>
          <cell r="K413">
            <v>73.84142857142858</v>
          </cell>
          <cell r="L413">
            <v>87.267142857142872</v>
          </cell>
          <cell r="M413">
            <v>117.47500000000001</v>
          </cell>
          <cell r="N413">
            <v>71.827571428571432</v>
          </cell>
          <cell r="O413">
            <v>69.813714285714298</v>
          </cell>
          <cell r="P413">
            <v>33564.285714285717</v>
          </cell>
          <cell r="Q413">
            <v>458.48814285714292</v>
          </cell>
          <cell r="R413">
            <v>132243.28571428571</v>
          </cell>
          <cell r="S413">
            <v>1151.2549999999999</v>
          </cell>
          <cell r="T413">
            <v>342.35571428571427</v>
          </cell>
          <cell r="U413">
            <v>46.99</v>
          </cell>
          <cell r="V413">
            <v>40.277142857142856</v>
          </cell>
          <cell r="W413">
            <v>523.60285714285715</v>
          </cell>
          <cell r="X413">
            <v>12083.142857142859</v>
          </cell>
          <cell r="Y413">
            <v>255.08857142857144</v>
          </cell>
          <cell r="Z413">
            <v>3222.1714285714288</v>
          </cell>
          <cell r="AA413">
            <v>6041.5714285714294</v>
          </cell>
          <cell r="AB413">
            <v>80554.285714285725</v>
          </cell>
          <cell r="AC413">
            <v>101196.32142857143</v>
          </cell>
          <cell r="AD413">
            <v>872.67142857142858</v>
          </cell>
          <cell r="AE413">
            <v>238.30642857142857</v>
          </cell>
          <cell r="AF413">
            <v>375.92</v>
          </cell>
          <cell r="AG413">
            <v>93.98</v>
          </cell>
          <cell r="AH413">
            <v>3155.0428571428574</v>
          </cell>
          <cell r="AI413">
            <v>187.96</v>
          </cell>
          <cell r="AJ413">
            <v>469.90000000000003</v>
          </cell>
          <cell r="AK413">
            <v>93.98</v>
          </cell>
          <cell r="AL413">
            <v>2282.3714285714286</v>
          </cell>
          <cell r="AM413">
            <v>100.69285714285715</v>
          </cell>
          <cell r="AN413">
            <v>2148.1142857142859</v>
          </cell>
          <cell r="AO413">
            <v>1376.1357142857144</v>
          </cell>
          <cell r="AP413">
            <v>144.32642857142858</v>
          </cell>
          <cell r="AQ413">
            <v>503.46428571428578</v>
          </cell>
        </row>
        <row r="414">
          <cell r="A414" t="str">
            <v>M00334020840</v>
          </cell>
          <cell r="B414" t="str">
            <v>GDC-10Standard2mmx8cm</v>
          </cell>
          <cell r="C414" t="str">
            <v>EUR</v>
          </cell>
          <cell r="D414">
            <v>48.78</v>
          </cell>
          <cell r="G414">
            <v>48.78</v>
          </cell>
          <cell r="I414">
            <v>69.685714285714297</v>
          </cell>
          <cell r="J414">
            <v>264.80571428571432</v>
          </cell>
          <cell r="K414">
            <v>76.654285714285734</v>
          </cell>
          <cell r="L414">
            <v>90.591428571428594</v>
          </cell>
          <cell r="M414">
            <v>121.95000000000002</v>
          </cell>
          <cell r="N414">
            <v>74.563714285714298</v>
          </cell>
          <cell r="O414">
            <v>72.473142857142875</v>
          </cell>
          <cell r="P414">
            <v>34842.857142857152</v>
          </cell>
          <cell r="Q414">
            <v>475.95342857142867</v>
          </cell>
          <cell r="R414">
            <v>137280.85714285716</v>
          </cell>
          <cell r="S414">
            <v>1195.1100000000001</v>
          </cell>
          <cell r="T414">
            <v>355.39714285714291</v>
          </cell>
          <cell r="U414">
            <v>48.780000000000008</v>
          </cell>
          <cell r="V414">
            <v>41.811428571428578</v>
          </cell>
          <cell r="W414">
            <v>543.54857142857156</v>
          </cell>
          <cell r="X414">
            <v>12543.428571428574</v>
          </cell>
          <cell r="Y414">
            <v>264.80571428571432</v>
          </cell>
          <cell r="Z414">
            <v>3344.9142857142861</v>
          </cell>
          <cell r="AA414">
            <v>6271.7142857142871</v>
          </cell>
          <cell r="AB414">
            <v>83622.857142857159</v>
          </cell>
          <cell r="AC414">
            <v>105051.2142857143</v>
          </cell>
          <cell r="AD414">
            <v>905.91428571428582</v>
          </cell>
          <cell r="AE414">
            <v>247.38428571428574</v>
          </cell>
          <cell r="AF414">
            <v>390.24000000000007</v>
          </cell>
          <cell r="AG414">
            <v>97.560000000000016</v>
          </cell>
          <cell r="AH414">
            <v>3275.2285714285722</v>
          </cell>
          <cell r="AI414">
            <v>195.12000000000003</v>
          </cell>
          <cell r="AJ414">
            <v>487.80000000000007</v>
          </cell>
          <cell r="AK414">
            <v>97.560000000000016</v>
          </cell>
          <cell r="AL414">
            <v>2369.3142857142861</v>
          </cell>
          <cell r="AM414">
            <v>104.52857142857144</v>
          </cell>
          <cell r="AN414">
            <v>2229.9428571428575</v>
          </cell>
          <cell r="AO414">
            <v>1428.5571428571432</v>
          </cell>
          <cell r="AP414">
            <v>149.82428571428574</v>
          </cell>
          <cell r="AQ414">
            <v>522.64285714285722</v>
          </cell>
        </row>
        <row r="415">
          <cell r="A415" t="str">
            <v>M00334030440</v>
          </cell>
          <cell r="B415" t="str">
            <v>GDC-10Standard3mmx4cm</v>
          </cell>
          <cell r="C415" t="str">
            <v>EUR</v>
          </cell>
          <cell r="D415">
            <v>46.99</v>
          </cell>
          <cell r="G415">
            <v>46.99</v>
          </cell>
          <cell r="I415">
            <v>67.128571428571433</v>
          </cell>
          <cell r="J415">
            <v>255.08857142857144</v>
          </cell>
          <cell r="K415">
            <v>73.84142857142858</v>
          </cell>
          <cell r="L415">
            <v>87.267142857142872</v>
          </cell>
          <cell r="M415">
            <v>117.47500000000001</v>
          </cell>
          <cell r="N415">
            <v>71.827571428571432</v>
          </cell>
          <cell r="O415">
            <v>69.813714285714298</v>
          </cell>
          <cell r="P415">
            <v>33564.285714285717</v>
          </cell>
          <cell r="Q415">
            <v>458.48814285714292</v>
          </cell>
          <cell r="R415">
            <v>132243.28571428571</v>
          </cell>
          <cell r="S415">
            <v>1151.2549999999999</v>
          </cell>
          <cell r="T415">
            <v>342.35571428571427</v>
          </cell>
          <cell r="U415">
            <v>46.99</v>
          </cell>
          <cell r="V415">
            <v>40.277142857142856</v>
          </cell>
          <cell r="W415">
            <v>523.60285714285715</v>
          </cell>
          <cell r="X415">
            <v>12083.142857142859</v>
          </cell>
          <cell r="Y415">
            <v>255.08857142857144</v>
          </cell>
          <cell r="Z415">
            <v>3222.1714285714288</v>
          </cell>
          <cell r="AA415">
            <v>6041.5714285714294</v>
          </cell>
          <cell r="AB415">
            <v>80554.285714285725</v>
          </cell>
          <cell r="AC415">
            <v>101196.32142857143</v>
          </cell>
          <cell r="AD415">
            <v>872.67142857142858</v>
          </cell>
          <cell r="AE415">
            <v>238.30642857142857</v>
          </cell>
          <cell r="AF415">
            <v>375.92</v>
          </cell>
          <cell r="AG415">
            <v>93.98</v>
          </cell>
          <cell r="AH415">
            <v>3155.0428571428574</v>
          </cell>
          <cell r="AI415">
            <v>187.96</v>
          </cell>
          <cell r="AJ415">
            <v>469.90000000000003</v>
          </cell>
          <cell r="AK415">
            <v>93.98</v>
          </cell>
          <cell r="AL415">
            <v>2282.3714285714286</v>
          </cell>
          <cell r="AM415">
            <v>100.69285714285715</v>
          </cell>
          <cell r="AN415">
            <v>2148.1142857142859</v>
          </cell>
          <cell r="AO415">
            <v>1376.1357142857144</v>
          </cell>
          <cell r="AP415">
            <v>144.32642857142858</v>
          </cell>
          <cell r="AQ415">
            <v>503.46428571428578</v>
          </cell>
        </row>
        <row r="416">
          <cell r="A416" t="str">
            <v>M00334030640</v>
          </cell>
          <cell r="B416" t="str">
            <v>GDC-10Standard3mmx6cm</v>
          </cell>
          <cell r="C416" t="str">
            <v>EUR</v>
          </cell>
          <cell r="D416">
            <v>47.97</v>
          </cell>
          <cell r="G416">
            <v>47.97</v>
          </cell>
          <cell r="I416">
            <v>68.528571428571425</v>
          </cell>
          <cell r="J416">
            <v>260.40857142857141</v>
          </cell>
          <cell r="K416">
            <v>75.381428571428572</v>
          </cell>
          <cell r="L416">
            <v>89.087142857142851</v>
          </cell>
          <cell r="M416">
            <v>119.925</v>
          </cell>
          <cell r="N416">
            <v>73.325571428571422</v>
          </cell>
          <cell r="O416">
            <v>71.269714285714286</v>
          </cell>
          <cell r="P416">
            <v>34264.28571428571</v>
          </cell>
          <cell r="Q416">
            <v>468.05014285714282</v>
          </cell>
          <cell r="R416">
            <v>135001.28571428571</v>
          </cell>
          <cell r="S416">
            <v>1175.2649999999999</v>
          </cell>
          <cell r="T416">
            <v>349.49571428571426</v>
          </cell>
          <cell r="U416">
            <v>47.969999999999992</v>
          </cell>
          <cell r="V416">
            <v>41.117142857142852</v>
          </cell>
          <cell r="W416">
            <v>534.52285714285711</v>
          </cell>
          <cell r="X416">
            <v>12335.142857142857</v>
          </cell>
          <cell r="Y416">
            <v>260.40857142857141</v>
          </cell>
          <cell r="Z416">
            <v>3289.3714285714286</v>
          </cell>
          <cell r="AA416">
            <v>6167.5714285714284</v>
          </cell>
          <cell r="AB416">
            <v>82234.28571428571</v>
          </cell>
          <cell r="AC416">
            <v>103306.82142857142</v>
          </cell>
          <cell r="AD416">
            <v>890.87142857142851</v>
          </cell>
          <cell r="AE416">
            <v>243.27642857142854</v>
          </cell>
          <cell r="AF416">
            <v>383.75999999999993</v>
          </cell>
          <cell r="AG416">
            <v>95.939999999999984</v>
          </cell>
          <cell r="AH416">
            <v>3220.8428571428572</v>
          </cell>
          <cell r="AI416">
            <v>191.87999999999997</v>
          </cell>
          <cell r="AJ416">
            <v>479.7</v>
          </cell>
          <cell r="AK416">
            <v>95.939999999999984</v>
          </cell>
          <cell r="AL416">
            <v>2329.9714285714285</v>
          </cell>
          <cell r="AM416">
            <v>102.79285714285714</v>
          </cell>
          <cell r="AN416">
            <v>2192.9142857142856</v>
          </cell>
          <cell r="AO416">
            <v>1404.8357142857142</v>
          </cell>
          <cell r="AP416">
            <v>147.33642857142857</v>
          </cell>
          <cell r="AQ416">
            <v>513.96428571428567</v>
          </cell>
        </row>
        <row r="417">
          <cell r="A417" t="str">
            <v>M00334030840</v>
          </cell>
          <cell r="B417" t="str">
            <v>GDC-10Standard3mmx8cm</v>
          </cell>
          <cell r="C417" t="str">
            <v>EUR</v>
          </cell>
          <cell r="D417">
            <v>48.78</v>
          </cell>
          <cell r="G417">
            <v>48.78</v>
          </cell>
          <cell r="I417">
            <v>69.685714285714297</v>
          </cell>
          <cell r="J417">
            <v>264.80571428571432</v>
          </cell>
          <cell r="K417">
            <v>76.654285714285734</v>
          </cell>
          <cell r="L417">
            <v>90.591428571428594</v>
          </cell>
          <cell r="M417">
            <v>121.95000000000002</v>
          </cell>
          <cell r="N417">
            <v>74.563714285714298</v>
          </cell>
          <cell r="O417">
            <v>72.473142857142875</v>
          </cell>
          <cell r="P417">
            <v>34842.857142857152</v>
          </cell>
          <cell r="Q417">
            <v>475.95342857142867</v>
          </cell>
          <cell r="R417">
            <v>137280.85714285716</v>
          </cell>
          <cell r="S417">
            <v>1195.1100000000001</v>
          </cell>
          <cell r="T417">
            <v>355.39714285714291</v>
          </cell>
          <cell r="U417">
            <v>48.780000000000008</v>
          </cell>
          <cell r="V417">
            <v>41.811428571428578</v>
          </cell>
          <cell r="W417">
            <v>543.54857142857156</v>
          </cell>
          <cell r="X417">
            <v>12543.428571428574</v>
          </cell>
          <cell r="Y417">
            <v>264.80571428571432</v>
          </cell>
          <cell r="Z417">
            <v>3344.9142857142861</v>
          </cell>
          <cell r="AA417">
            <v>6271.7142857142871</v>
          </cell>
          <cell r="AB417">
            <v>83622.857142857159</v>
          </cell>
          <cell r="AC417">
            <v>105051.2142857143</v>
          </cell>
          <cell r="AD417">
            <v>905.91428571428582</v>
          </cell>
          <cell r="AE417">
            <v>247.38428571428574</v>
          </cell>
          <cell r="AF417">
            <v>390.24000000000007</v>
          </cell>
          <cell r="AG417">
            <v>97.560000000000016</v>
          </cell>
          <cell r="AH417">
            <v>3275.2285714285722</v>
          </cell>
          <cell r="AI417">
            <v>195.12000000000003</v>
          </cell>
          <cell r="AJ417">
            <v>487.80000000000007</v>
          </cell>
          <cell r="AK417">
            <v>97.560000000000016</v>
          </cell>
          <cell r="AL417">
            <v>2369.3142857142861</v>
          </cell>
          <cell r="AM417">
            <v>104.52857142857144</v>
          </cell>
          <cell r="AN417">
            <v>2229.9428571428575</v>
          </cell>
          <cell r="AO417">
            <v>1428.5571428571432</v>
          </cell>
          <cell r="AP417">
            <v>149.82428571428574</v>
          </cell>
          <cell r="AQ417">
            <v>522.64285714285722</v>
          </cell>
        </row>
        <row r="418">
          <cell r="A418" t="str">
            <v>M00334031240</v>
          </cell>
          <cell r="B418" t="str">
            <v>GDC-10Standard3mmx12cm</v>
          </cell>
          <cell r="C418" t="str">
            <v>EUR</v>
          </cell>
          <cell r="D418">
            <v>50.46</v>
          </cell>
          <cell r="G418">
            <v>50.46</v>
          </cell>
          <cell r="I418">
            <v>72.085714285714289</v>
          </cell>
          <cell r="J418">
            <v>273.92571428571426</v>
          </cell>
          <cell r="K418">
            <v>79.294285714285721</v>
          </cell>
          <cell r="L418">
            <v>93.711428571428584</v>
          </cell>
          <cell r="M418">
            <v>126.15</v>
          </cell>
          <cell r="N418">
            <v>77.131714285714295</v>
          </cell>
          <cell r="O418">
            <v>74.969142857142856</v>
          </cell>
          <cell r="P418">
            <v>36042.857142857145</v>
          </cell>
          <cell r="Q418">
            <v>492.34542857142861</v>
          </cell>
          <cell r="R418">
            <v>142008.85714285716</v>
          </cell>
          <cell r="S418">
            <v>1236.27</v>
          </cell>
          <cell r="T418">
            <v>367.63714285714286</v>
          </cell>
          <cell r="U418">
            <v>50.46</v>
          </cell>
          <cell r="V418">
            <v>43.251428571428569</v>
          </cell>
          <cell r="W418">
            <v>562.26857142857148</v>
          </cell>
          <cell r="X418">
            <v>12975.428571428572</v>
          </cell>
          <cell r="Y418">
            <v>273.92571428571426</v>
          </cell>
          <cell r="Z418">
            <v>3460.1142857142859</v>
          </cell>
          <cell r="AA418">
            <v>6487.7142857142862</v>
          </cell>
          <cell r="AB418">
            <v>86502.857142857145</v>
          </cell>
          <cell r="AC418">
            <v>108669.21428571429</v>
          </cell>
          <cell r="AD418">
            <v>937.11428571428576</v>
          </cell>
          <cell r="AE418">
            <v>255.90428571428572</v>
          </cell>
          <cell r="AF418">
            <v>403.68</v>
          </cell>
          <cell r="AG418">
            <v>100.92</v>
          </cell>
          <cell r="AH418">
            <v>3388.0285714285715</v>
          </cell>
          <cell r="AI418">
            <v>201.84</v>
          </cell>
          <cell r="AJ418">
            <v>504.6</v>
          </cell>
          <cell r="AK418">
            <v>100.92</v>
          </cell>
          <cell r="AL418">
            <v>2450.9142857142861</v>
          </cell>
          <cell r="AM418">
            <v>108.12857142857143</v>
          </cell>
          <cell r="AN418">
            <v>2306.7428571428572</v>
          </cell>
          <cell r="AO418">
            <v>1477.757142857143</v>
          </cell>
          <cell r="AP418">
            <v>154.9842857142857</v>
          </cell>
          <cell r="AQ418">
            <v>540.64285714285711</v>
          </cell>
        </row>
        <row r="419">
          <cell r="A419" t="str">
            <v>M00334040640</v>
          </cell>
          <cell r="B419" t="str">
            <v>GDC-10Standard4mmx6cm</v>
          </cell>
          <cell r="C419" t="str">
            <v>EUR</v>
          </cell>
          <cell r="D419">
            <v>47.97</v>
          </cell>
          <cell r="G419">
            <v>47.97</v>
          </cell>
          <cell r="I419">
            <v>68.528571428571425</v>
          </cell>
          <cell r="J419">
            <v>260.40857142857141</v>
          </cell>
          <cell r="K419">
            <v>75.381428571428572</v>
          </cell>
          <cell r="L419">
            <v>89.087142857142851</v>
          </cell>
          <cell r="M419">
            <v>119.925</v>
          </cell>
          <cell r="N419">
            <v>73.325571428571422</v>
          </cell>
          <cell r="O419">
            <v>71.269714285714286</v>
          </cell>
          <cell r="P419">
            <v>34264.28571428571</v>
          </cell>
          <cell r="Q419">
            <v>468.05014285714282</v>
          </cell>
          <cell r="R419">
            <v>135001.28571428571</v>
          </cell>
          <cell r="S419">
            <v>1175.2649999999999</v>
          </cell>
          <cell r="T419">
            <v>349.49571428571426</v>
          </cell>
          <cell r="U419">
            <v>47.969999999999992</v>
          </cell>
          <cell r="V419">
            <v>41.117142857142852</v>
          </cell>
          <cell r="W419">
            <v>534.52285714285711</v>
          </cell>
          <cell r="X419">
            <v>12335.142857142857</v>
          </cell>
          <cell r="Y419">
            <v>260.40857142857141</v>
          </cell>
          <cell r="Z419">
            <v>3289.3714285714286</v>
          </cell>
          <cell r="AA419">
            <v>6167.5714285714284</v>
          </cell>
          <cell r="AB419">
            <v>82234.28571428571</v>
          </cell>
          <cell r="AC419">
            <v>103306.82142857142</v>
          </cell>
          <cell r="AD419">
            <v>890.87142857142851</v>
          </cell>
          <cell r="AE419">
            <v>243.27642857142854</v>
          </cell>
          <cell r="AF419">
            <v>383.75999999999993</v>
          </cell>
          <cell r="AG419">
            <v>95.939999999999984</v>
          </cell>
          <cell r="AH419">
            <v>3220.8428571428572</v>
          </cell>
          <cell r="AI419">
            <v>191.87999999999997</v>
          </cell>
          <cell r="AJ419">
            <v>479.7</v>
          </cell>
          <cell r="AK419">
            <v>95.939999999999984</v>
          </cell>
          <cell r="AL419">
            <v>2329.9714285714285</v>
          </cell>
          <cell r="AM419">
            <v>102.79285714285714</v>
          </cell>
          <cell r="AN419">
            <v>2192.9142857142856</v>
          </cell>
          <cell r="AO419">
            <v>1404.8357142857142</v>
          </cell>
          <cell r="AP419">
            <v>147.33642857142857</v>
          </cell>
          <cell r="AQ419">
            <v>513.96428571428567</v>
          </cell>
        </row>
        <row r="420">
          <cell r="A420" t="str">
            <v>M00334041040</v>
          </cell>
          <cell r="B420" t="str">
            <v>GDC-10Standard4mmx10cm</v>
          </cell>
          <cell r="C420" t="str">
            <v>EUR</v>
          </cell>
          <cell r="D420">
            <v>49.16</v>
          </cell>
          <cell r="G420">
            <v>49.16</v>
          </cell>
          <cell r="I420">
            <v>70.228571428571428</v>
          </cell>
          <cell r="J420">
            <v>266.86857142857139</v>
          </cell>
          <cell r="K420">
            <v>77.251428571428576</v>
          </cell>
          <cell r="L420">
            <v>91.297142857142859</v>
          </cell>
          <cell r="M420">
            <v>122.9</v>
          </cell>
          <cell r="N420">
            <v>75.144571428571439</v>
          </cell>
          <cell r="O420">
            <v>73.037714285714287</v>
          </cell>
          <cell r="P420">
            <v>35114.285714285717</v>
          </cell>
          <cell r="Q420">
            <v>479.66114285714286</v>
          </cell>
          <cell r="R420">
            <v>138350.28571428571</v>
          </cell>
          <cell r="S420">
            <v>1204.4199999999998</v>
          </cell>
          <cell r="T420">
            <v>358.16571428571427</v>
          </cell>
          <cell r="U420">
            <v>49.16</v>
          </cell>
          <cell r="V420">
            <v>42.137142857142855</v>
          </cell>
          <cell r="W420">
            <v>547.7828571428571</v>
          </cell>
          <cell r="X420">
            <v>12641.142857142857</v>
          </cell>
          <cell r="Y420">
            <v>266.86857142857139</v>
          </cell>
          <cell r="Z420">
            <v>3370.9714285714285</v>
          </cell>
          <cell r="AA420">
            <v>6320.5714285714284</v>
          </cell>
          <cell r="AB420">
            <v>84274.28571428571</v>
          </cell>
          <cell r="AC420">
            <v>105869.57142857142</v>
          </cell>
          <cell r="AD420">
            <v>912.97142857142853</v>
          </cell>
          <cell r="AE420">
            <v>249.31142857142856</v>
          </cell>
          <cell r="AF420">
            <v>393.28</v>
          </cell>
          <cell r="AG420">
            <v>98.32</v>
          </cell>
          <cell r="AH420">
            <v>3300.7428571428572</v>
          </cell>
          <cell r="AI420">
            <v>196.64</v>
          </cell>
          <cell r="AJ420">
            <v>491.6</v>
          </cell>
          <cell r="AK420">
            <v>98.32</v>
          </cell>
          <cell r="AL420">
            <v>2387.7714285714287</v>
          </cell>
          <cell r="AM420">
            <v>105.34285714285714</v>
          </cell>
          <cell r="AN420">
            <v>2247.3142857142857</v>
          </cell>
          <cell r="AO420">
            <v>1439.6857142857143</v>
          </cell>
          <cell r="AP420">
            <v>150.99142857142857</v>
          </cell>
          <cell r="AQ420">
            <v>526.71428571428567</v>
          </cell>
        </row>
        <row r="421">
          <cell r="A421" t="str">
            <v>M00334051040</v>
          </cell>
          <cell r="B421" t="str">
            <v>GDC-10Standard5mmx10cm</v>
          </cell>
          <cell r="C421" t="str">
            <v>EUR</v>
          </cell>
          <cell r="D421">
            <v>49.16</v>
          </cell>
          <cell r="G421">
            <v>49.16</v>
          </cell>
          <cell r="I421">
            <v>70.228571428571428</v>
          </cell>
          <cell r="J421">
            <v>266.86857142857139</v>
          </cell>
          <cell r="K421">
            <v>77.251428571428576</v>
          </cell>
          <cell r="L421">
            <v>91.297142857142859</v>
          </cell>
          <cell r="M421">
            <v>122.9</v>
          </cell>
          <cell r="N421">
            <v>75.144571428571439</v>
          </cell>
          <cell r="O421">
            <v>73.037714285714287</v>
          </cell>
          <cell r="P421">
            <v>35114.285714285717</v>
          </cell>
          <cell r="Q421">
            <v>479.66114285714286</v>
          </cell>
          <cell r="R421">
            <v>138350.28571428571</v>
          </cell>
          <cell r="S421">
            <v>1204.4199999999998</v>
          </cell>
          <cell r="T421">
            <v>358.16571428571427</v>
          </cell>
          <cell r="U421">
            <v>49.16</v>
          </cell>
          <cell r="V421">
            <v>42.137142857142855</v>
          </cell>
          <cell r="W421">
            <v>547.7828571428571</v>
          </cell>
          <cell r="X421">
            <v>12641.142857142857</v>
          </cell>
          <cell r="Y421">
            <v>266.86857142857139</v>
          </cell>
          <cell r="Z421">
            <v>3370.9714285714285</v>
          </cell>
          <cell r="AA421">
            <v>6320.5714285714284</v>
          </cell>
          <cell r="AB421">
            <v>84274.28571428571</v>
          </cell>
          <cell r="AC421">
            <v>105869.57142857142</v>
          </cell>
          <cell r="AD421">
            <v>912.97142857142853</v>
          </cell>
          <cell r="AE421">
            <v>249.31142857142856</v>
          </cell>
          <cell r="AF421">
            <v>393.28</v>
          </cell>
          <cell r="AG421">
            <v>98.32</v>
          </cell>
          <cell r="AH421">
            <v>3300.7428571428572</v>
          </cell>
          <cell r="AI421">
            <v>196.64</v>
          </cell>
          <cell r="AJ421">
            <v>491.6</v>
          </cell>
          <cell r="AK421">
            <v>98.32</v>
          </cell>
          <cell r="AL421">
            <v>2387.7714285714287</v>
          </cell>
          <cell r="AM421">
            <v>105.34285714285714</v>
          </cell>
          <cell r="AN421">
            <v>2247.3142857142857</v>
          </cell>
          <cell r="AO421">
            <v>1439.6857142857143</v>
          </cell>
          <cell r="AP421">
            <v>150.99142857142857</v>
          </cell>
          <cell r="AQ421">
            <v>526.71428571428567</v>
          </cell>
        </row>
        <row r="422">
          <cell r="A422" t="str">
            <v>M00334051540</v>
          </cell>
          <cell r="B422" t="str">
            <v>GDC-10Standard5mmx15cm</v>
          </cell>
          <cell r="C422" t="str">
            <v>EUR</v>
          </cell>
          <cell r="D422">
            <v>51.33</v>
          </cell>
          <cell r="G422">
            <v>51.33</v>
          </cell>
          <cell r="I422">
            <v>73.328571428571436</v>
          </cell>
          <cell r="J422">
            <v>278.64857142857147</v>
          </cell>
          <cell r="K422">
            <v>80.661428571428587</v>
          </cell>
          <cell r="L422">
            <v>95.327142857142874</v>
          </cell>
          <cell r="M422">
            <v>128.32500000000002</v>
          </cell>
          <cell r="N422">
            <v>78.461571428571446</v>
          </cell>
          <cell r="O422">
            <v>76.261714285714291</v>
          </cell>
          <cell r="P422">
            <v>36664.285714285717</v>
          </cell>
          <cell r="Q422">
            <v>500.83414285714292</v>
          </cell>
          <cell r="R422">
            <v>144457.28571428574</v>
          </cell>
          <cell r="S422">
            <v>1257.585</v>
          </cell>
          <cell r="T422">
            <v>373.97571428571428</v>
          </cell>
          <cell r="U422">
            <v>51.330000000000005</v>
          </cell>
          <cell r="V422">
            <v>43.997142857142862</v>
          </cell>
          <cell r="W422">
            <v>571.96285714285716</v>
          </cell>
          <cell r="X422">
            <v>13199.142857142859</v>
          </cell>
          <cell r="Y422">
            <v>278.64857142857147</v>
          </cell>
          <cell r="Z422">
            <v>3519.7714285714292</v>
          </cell>
          <cell r="AA422">
            <v>6599.5714285714294</v>
          </cell>
          <cell r="AB422">
            <v>87994.285714285725</v>
          </cell>
          <cell r="AC422">
            <v>110542.82142857143</v>
          </cell>
          <cell r="AD422">
            <v>953.27142857142871</v>
          </cell>
          <cell r="AE422">
            <v>260.31642857142856</v>
          </cell>
          <cell r="AF422">
            <v>410.64000000000004</v>
          </cell>
          <cell r="AG422">
            <v>102.66000000000001</v>
          </cell>
          <cell r="AH422">
            <v>3446.4428571428575</v>
          </cell>
          <cell r="AI422">
            <v>205.32000000000002</v>
          </cell>
          <cell r="AJ422">
            <v>513.30000000000007</v>
          </cell>
          <cell r="AK422">
            <v>102.66000000000001</v>
          </cell>
          <cell r="AL422">
            <v>2493.1714285714288</v>
          </cell>
          <cell r="AM422">
            <v>109.99285714285716</v>
          </cell>
          <cell r="AN422">
            <v>2346.514285714286</v>
          </cell>
          <cell r="AO422">
            <v>1503.2357142857145</v>
          </cell>
          <cell r="AP422">
            <v>157.65642857142859</v>
          </cell>
          <cell r="AQ422">
            <v>549.96428571428578</v>
          </cell>
        </row>
        <row r="423">
          <cell r="A423" t="str">
            <v>M00334061040</v>
          </cell>
          <cell r="B423" t="str">
            <v>GDC-10Standard6mmx10cm</v>
          </cell>
          <cell r="C423" t="str">
            <v>EUR</v>
          </cell>
          <cell r="D423">
            <v>49.16</v>
          </cell>
          <cell r="G423">
            <v>49.16</v>
          </cell>
          <cell r="I423">
            <v>70.228571428571428</v>
          </cell>
          <cell r="J423">
            <v>266.86857142857139</v>
          </cell>
          <cell r="K423">
            <v>77.251428571428576</v>
          </cell>
          <cell r="L423">
            <v>91.297142857142859</v>
          </cell>
          <cell r="M423">
            <v>122.9</v>
          </cell>
          <cell r="N423">
            <v>75.144571428571439</v>
          </cell>
          <cell r="O423">
            <v>73.037714285714287</v>
          </cell>
          <cell r="P423">
            <v>35114.285714285717</v>
          </cell>
          <cell r="Q423">
            <v>479.66114285714286</v>
          </cell>
          <cell r="R423">
            <v>138350.28571428571</v>
          </cell>
          <cell r="S423">
            <v>1204.4199999999998</v>
          </cell>
          <cell r="T423">
            <v>358.16571428571427</v>
          </cell>
          <cell r="U423">
            <v>49.16</v>
          </cell>
          <cell r="V423">
            <v>42.137142857142855</v>
          </cell>
          <cell r="W423">
            <v>547.7828571428571</v>
          </cell>
          <cell r="X423">
            <v>12641.142857142857</v>
          </cell>
          <cell r="Y423">
            <v>266.86857142857139</v>
          </cell>
          <cell r="Z423">
            <v>3370.9714285714285</v>
          </cell>
          <cell r="AA423">
            <v>6320.5714285714284</v>
          </cell>
          <cell r="AB423">
            <v>84274.28571428571</v>
          </cell>
          <cell r="AC423">
            <v>105869.57142857142</v>
          </cell>
          <cell r="AD423">
            <v>912.97142857142853</v>
          </cell>
          <cell r="AE423">
            <v>249.31142857142856</v>
          </cell>
          <cell r="AF423">
            <v>393.28</v>
          </cell>
          <cell r="AG423">
            <v>98.32</v>
          </cell>
          <cell r="AH423">
            <v>3300.7428571428572</v>
          </cell>
          <cell r="AI423">
            <v>196.64</v>
          </cell>
          <cell r="AJ423">
            <v>491.6</v>
          </cell>
          <cell r="AK423">
            <v>98.32</v>
          </cell>
          <cell r="AL423">
            <v>2387.7714285714287</v>
          </cell>
          <cell r="AM423">
            <v>105.34285714285714</v>
          </cell>
          <cell r="AN423">
            <v>2247.3142857142857</v>
          </cell>
          <cell r="AO423">
            <v>1439.6857142857143</v>
          </cell>
          <cell r="AP423">
            <v>150.99142857142857</v>
          </cell>
          <cell r="AQ423">
            <v>526.71428571428567</v>
          </cell>
        </row>
        <row r="424">
          <cell r="A424" t="str">
            <v>M00334062040</v>
          </cell>
          <cell r="B424" t="str">
            <v>GDC-10Standard6mmx20cm</v>
          </cell>
          <cell r="C424" t="str">
            <v>EUR</v>
          </cell>
          <cell r="D424">
            <v>53.5</v>
          </cell>
          <cell r="G424">
            <v>53.5</v>
          </cell>
          <cell r="I424">
            <v>76.428571428571431</v>
          </cell>
          <cell r="J424">
            <v>290.42857142857144</v>
          </cell>
          <cell r="K424">
            <v>84.071428571428584</v>
          </cell>
          <cell r="L424">
            <v>99.357142857142861</v>
          </cell>
          <cell r="M424">
            <v>133.75</v>
          </cell>
          <cell r="N424">
            <v>81.778571428571439</v>
          </cell>
          <cell r="O424">
            <v>79.485714285714295</v>
          </cell>
          <cell r="P424">
            <v>38214.285714285717</v>
          </cell>
          <cell r="Q424">
            <v>522.00714285714287</v>
          </cell>
          <cell r="R424">
            <v>150564.28571428571</v>
          </cell>
          <cell r="S424">
            <v>1310.75</v>
          </cell>
          <cell r="T424">
            <v>389.78571428571428</v>
          </cell>
          <cell r="U424">
            <v>53.5</v>
          </cell>
          <cell r="V424">
            <v>45.857142857142854</v>
          </cell>
          <cell r="W424">
            <v>596.14285714285711</v>
          </cell>
          <cell r="X424">
            <v>13757.142857142857</v>
          </cell>
          <cell r="Y424">
            <v>290.42857142857144</v>
          </cell>
          <cell r="Z424">
            <v>3668.5714285714284</v>
          </cell>
          <cell r="AA424">
            <v>6878.5714285714284</v>
          </cell>
          <cell r="AB424">
            <v>91714.28571428571</v>
          </cell>
          <cell r="AC424">
            <v>115216.07142857143</v>
          </cell>
          <cell r="AD424">
            <v>993.57142857142856</v>
          </cell>
          <cell r="AE424">
            <v>271.32142857142856</v>
          </cell>
          <cell r="AF424">
            <v>428</v>
          </cell>
          <cell r="AG424">
            <v>107</v>
          </cell>
          <cell r="AH424">
            <v>3592.1428571428573</v>
          </cell>
          <cell r="AI424">
            <v>214</v>
          </cell>
          <cell r="AJ424">
            <v>535</v>
          </cell>
          <cell r="AK424">
            <v>107</v>
          </cell>
          <cell r="AL424">
            <v>2598.5714285714284</v>
          </cell>
          <cell r="AM424">
            <v>114.64285714285714</v>
          </cell>
          <cell r="AN424">
            <v>2445.7142857142858</v>
          </cell>
          <cell r="AO424">
            <v>1566.7857142857142</v>
          </cell>
          <cell r="AP424">
            <v>164.32142857142856</v>
          </cell>
          <cell r="AQ424">
            <v>573.21428571428578</v>
          </cell>
        </row>
        <row r="425">
          <cell r="A425" t="str">
            <v>M00334071040</v>
          </cell>
          <cell r="B425" t="str">
            <v>GDC-10Standard7mmx10cm</v>
          </cell>
          <cell r="C425" t="str">
            <v>EUR</v>
          </cell>
          <cell r="D425">
            <v>49.16</v>
          </cell>
          <cell r="G425">
            <v>49.16</v>
          </cell>
          <cell r="I425">
            <v>70.228571428571428</v>
          </cell>
          <cell r="J425">
            <v>266.86857142857139</v>
          </cell>
          <cell r="K425">
            <v>77.251428571428576</v>
          </cell>
          <cell r="L425">
            <v>91.297142857142859</v>
          </cell>
          <cell r="M425">
            <v>122.9</v>
          </cell>
          <cell r="N425">
            <v>75.144571428571439</v>
          </cell>
          <cell r="O425">
            <v>73.037714285714287</v>
          </cell>
          <cell r="P425">
            <v>35114.285714285717</v>
          </cell>
          <cell r="Q425">
            <v>479.66114285714286</v>
          </cell>
          <cell r="R425">
            <v>138350.28571428571</v>
          </cell>
          <cell r="S425">
            <v>1204.4199999999998</v>
          </cell>
          <cell r="T425">
            <v>358.16571428571427</v>
          </cell>
          <cell r="U425">
            <v>49.16</v>
          </cell>
          <cell r="V425">
            <v>42.137142857142855</v>
          </cell>
          <cell r="W425">
            <v>547.7828571428571</v>
          </cell>
          <cell r="X425">
            <v>12641.142857142857</v>
          </cell>
          <cell r="Y425">
            <v>266.86857142857139</v>
          </cell>
          <cell r="Z425">
            <v>3370.9714285714285</v>
          </cell>
          <cell r="AA425">
            <v>6320.5714285714284</v>
          </cell>
          <cell r="AB425">
            <v>84274.28571428571</v>
          </cell>
          <cell r="AC425">
            <v>105869.57142857142</v>
          </cell>
          <cell r="AD425">
            <v>912.97142857142853</v>
          </cell>
          <cell r="AE425">
            <v>249.31142857142856</v>
          </cell>
          <cell r="AF425">
            <v>393.28</v>
          </cell>
          <cell r="AG425">
            <v>98.32</v>
          </cell>
          <cell r="AH425">
            <v>3300.7428571428572</v>
          </cell>
          <cell r="AI425">
            <v>196.64</v>
          </cell>
          <cell r="AJ425">
            <v>491.6</v>
          </cell>
          <cell r="AK425">
            <v>98.32</v>
          </cell>
          <cell r="AL425">
            <v>2387.7714285714287</v>
          </cell>
          <cell r="AM425">
            <v>105.34285714285714</v>
          </cell>
          <cell r="AN425">
            <v>2247.3142857142857</v>
          </cell>
          <cell r="AO425">
            <v>1439.6857142857143</v>
          </cell>
          <cell r="AP425">
            <v>150.99142857142857</v>
          </cell>
          <cell r="AQ425">
            <v>526.71428571428567</v>
          </cell>
        </row>
        <row r="426">
          <cell r="A426" t="str">
            <v>M00334073040</v>
          </cell>
          <cell r="B426" t="str">
            <v>GDC-10Standard7mmx30cm</v>
          </cell>
          <cell r="C426" t="str">
            <v>EUR</v>
          </cell>
          <cell r="D426">
            <v>57.84</v>
          </cell>
          <cell r="G426">
            <v>57.84</v>
          </cell>
          <cell r="I426">
            <v>82.628571428571433</v>
          </cell>
          <cell r="J426">
            <v>313.98857142857145</v>
          </cell>
          <cell r="K426">
            <v>90.891428571428591</v>
          </cell>
          <cell r="L426">
            <v>107.41714285714286</v>
          </cell>
          <cell r="M426">
            <v>144.60000000000002</v>
          </cell>
          <cell r="N426">
            <v>88.412571428571439</v>
          </cell>
          <cell r="O426">
            <v>85.933714285714288</v>
          </cell>
          <cell r="P426">
            <v>41314.285714285717</v>
          </cell>
          <cell r="Q426">
            <v>564.35314285714287</v>
          </cell>
          <cell r="R426">
            <v>162778.28571428571</v>
          </cell>
          <cell r="S426">
            <v>1417.08</v>
          </cell>
          <cell r="T426">
            <v>421.40571428571428</v>
          </cell>
          <cell r="U426">
            <v>57.839999999999996</v>
          </cell>
          <cell r="V426">
            <v>49.57714285714286</v>
          </cell>
          <cell r="W426">
            <v>644.50285714285712</v>
          </cell>
          <cell r="X426">
            <v>14873.142857142859</v>
          </cell>
          <cell r="Y426">
            <v>313.98857142857145</v>
          </cell>
          <cell r="Z426">
            <v>3966.1714285714288</v>
          </cell>
          <cell r="AA426">
            <v>7436.5714285714294</v>
          </cell>
          <cell r="AB426">
            <v>99154.285714285725</v>
          </cell>
          <cell r="AC426">
            <v>124562.57142857143</v>
          </cell>
          <cell r="AD426">
            <v>1074.1714285714286</v>
          </cell>
          <cell r="AE426">
            <v>293.33142857142855</v>
          </cell>
          <cell r="AF426">
            <v>462.71999999999997</v>
          </cell>
          <cell r="AG426">
            <v>115.67999999999999</v>
          </cell>
          <cell r="AH426">
            <v>3883.5428571428574</v>
          </cell>
          <cell r="AI426">
            <v>231.35999999999999</v>
          </cell>
          <cell r="AJ426">
            <v>578.40000000000009</v>
          </cell>
          <cell r="AK426">
            <v>115.67999999999999</v>
          </cell>
          <cell r="AL426">
            <v>2809.3714285714286</v>
          </cell>
          <cell r="AM426">
            <v>123.94285714285715</v>
          </cell>
          <cell r="AN426">
            <v>2644.1142857142859</v>
          </cell>
          <cell r="AO426">
            <v>1693.8857142857144</v>
          </cell>
          <cell r="AP426">
            <v>177.65142857142857</v>
          </cell>
          <cell r="AQ426">
            <v>619.71428571428578</v>
          </cell>
        </row>
        <row r="427">
          <cell r="A427" t="str">
            <v>M00334081040</v>
          </cell>
          <cell r="B427" t="str">
            <v>GDCStandard8mmx10cm</v>
          </cell>
          <cell r="C427" t="str">
            <v>EUR</v>
          </cell>
          <cell r="D427">
            <v>49.16</v>
          </cell>
          <cell r="G427">
            <v>49.16</v>
          </cell>
          <cell r="I427">
            <v>70.228571428571428</v>
          </cell>
          <cell r="J427">
            <v>266.86857142857139</v>
          </cell>
          <cell r="K427">
            <v>77.251428571428576</v>
          </cell>
          <cell r="L427">
            <v>91.297142857142859</v>
          </cell>
          <cell r="M427">
            <v>122.9</v>
          </cell>
          <cell r="N427">
            <v>75.144571428571439</v>
          </cell>
          <cell r="O427">
            <v>73.037714285714287</v>
          </cell>
          <cell r="P427">
            <v>35114.285714285717</v>
          </cell>
          <cell r="Q427">
            <v>479.66114285714286</v>
          </cell>
          <cell r="R427">
            <v>138350.28571428571</v>
          </cell>
          <cell r="S427">
            <v>1204.4199999999998</v>
          </cell>
          <cell r="T427">
            <v>358.16571428571427</v>
          </cell>
          <cell r="U427">
            <v>49.16</v>
          </cell>
          <cell r="V427">
            <v>42.137142857142855</v>
          </cell>
          <cell r="W427">
            <v>547.7828571428571</v>
          </cell>
          <cell r="X427">
            <v>12641.142857142857</v>
          </cell>
          <cell r="Y427">
            <v>266.86857142857139</v>
          </cell>
          <cell r="Z427">
            <v>3370.9714285714285</v>
          </cell>
          <cell r="AA427">
            <v>6320.5714285714284</v>
          </cell>
          <cell r="AB427">
            <v>84274.28571428571</v>
          </cell>
          <cell r="AC427">
            <v>105869.57142857142</v>
          </cell>
          <cell r="AD427">
            <v>912.97142857142853</v>
          </cell>
          <cell r="AE427">
            <v>249.31142857142856</v>
          </cell>
          <cell r="AF427">
            <v>393.28</v>
          </cell>
          <cell r="AG427">
            <v>98.32</v>
          </cell>
          <cell r="AH427">
            <v>3300.7428571428572</v>
          </cell>
          <cell r="AI427">
            <v>196.64</v>
          </cell>
          <cell r="AJ427">
            <v>491.6</v>
          </cell>
          <cell r="AK427">
            <v>98.32</v>
          </cell>
          <cell r="AL427">
            <v>2387.7714285714287</v>
          </cell>
          <cell r="AM427">
            <v>105.34285714285714</v>
          </cell>
          <cell r="AN427">
            <v>2247.3142857142857</v>
          </cell>
          <cell r="AO427">
            <v>1439.6857142857143</v>
          </cell>
          <cell r="AP427">
            <v>150.99142857142857</v>
          </cell>
          <cell r="AQ427">
            <v>526.71428571428567</v>
          </cell>
        </row>
        <row r="428">
          <cell r="A428" t="str">
            <v>M00334082040</v>
          </cell>
          <cell r="B428" t="str">
            <v>GDC-10Standard8mmx20cm</v>
          </cell>
          <cell r="C428" t="str">
            <v>EUR</v>
          </cell>
          <cell r="D428">
            <v>53.5</v>
          </cell>
          <cell r="G428">
            <v>53.5</v>
          </cell>
          <cell r="I428">
            <v>76.428571428571431</v>
          </cell>
          <cell r="J428">
            <v>290.42857142857144</v>
          </cell>
          <cell r="K428">
            <v>84.071428571428584</v>
          </cell>
          <cell r="L428">
            <v>99.357142857142861</v>
          </cell>
          <cell r="M428">
            <v>133.75</v>
          </cell>
          <cell r="N428">
            <v>81.778571428571439</v>
          </cell>
          <cell r="O428">
            <v>79.485714285714295</v>
          </cell>
          <cell r="P428">
            <v>38214.285714285717</v>
          </cell>
          <cell r="Q428">
            <v>522.00714285714287</v>
          </cell>
          <cell r="R428">
            <v>150564.28571428571</v>
          </cell>
          <cell r="S428">
            <v>1310.75</v>
          </cell>
          <cell r="T428">
            <v>389.78571428571428</v>
          </cell>
          <cell r="U428">
            <v>53.5</v>
          </cell>
          <cell r="V428">
            <v>45.857142857142854</v>
          </cell>
          <cell r="W428">
            <v>596.14285714285711</v>
          </cell>
          <cell r="X428">
            <v>13757.142857142857</v>
          </cell>
          <cell r="Y428">
            <v>290.42857142857144</v>
          </cell>
          <cell r="Z428">
            <v>3668.5714285714284</v>
          </cell>
          <cell r="AA428">
            <v>6878.5714285714284</v>
          </cell>
          <cell r="AB428">
            <v>91714.28571428571</v>
          </cell>
          <cell r="AC428">
            <v>115216.07142857143</v>
          </cell>
          <cell r="AD428">
            <v>993.57142857142856</v>
          </cell>
          <cell r="AE428">
            <v>271.32142857142856</v>
          </cell>
          <cell r="AF428">
            <v>428</v>
          </cell>
          <cell r="AG428">
            <v>107</v>
          </cell>
          <cell r="AH428">
            <v>3592.1428571428573</v>
          </cell>
          <cell r="AI428">
            <v>214</v>
          </cell>
          <cell r="AJ428">
            <v>535</v>
          </cell>
          <cell r="AK428">
            <v>107</v>
          </cell>
          <cell r="AL428">
            <v>2598.5714285714284</v>
          </cell>
          <cell r="AM428">
            <v>114.64285714285714</v>
          </cell>
          <cell r="AN428">
            <v>2445.7142857142858</v>
          </cell>
          <cell r="AO428">
            <v>1566.7857142857142</v>
          </cell>
          <cell r="AP428">
            <v>164.32142857142856</v>
          </cell>
          <cell r="AQ428">
            <v>573.21428571428578</v>
          </cell>
        </row>
        <row r="429">
          <cell r="A429" t="str">
            <v>M00334083040</v>
          </cell>
          <cell r="B429" t="str">
            <v>GDC-10Standard8mmx30cm</v>
          </cell>
          <cell r="C429" t="str">
            <v>EUR</v>
          </cell>
          <cell r="D429">
            <v>57.84</v>
          </cell>
          <cell r="G429">
            <v>57.84</v>
          </cell>
          <cell r="I429">
            <v>82.628571428571433</v>
          </cell>
          <cell r="J429">
            <v>313.98857142857145</v>
          </cell>
          <cell r="K429">
            <v>90.891428571428591</v>
          </cell>
          <cell r="L429">
            <v>107.41714285714286</v>
          </cell>
          <cell r="M429">
            <v>144.60000000000002</v>
          </cell>
          <cell r="N429">
            <v>88.412571428571439</v>
          </cell>
          <cell r="O429">
            <v>85.933714285714288</v>
          </cell>
          <cell r="P429">
            <v>41314.285714285717</v>
          </cell>
          <cell r="Q429">
            <v>564.35314285714287</v>
          </cell>
          <cell r="R429">
            <v>162778.28571428571</v>
          </cell>
          <cell r="S429">
            <v>1417.08</v>
          </cell>
          <cell r="T429">
            <v>421.40571428571428</v>
          </cell>
          <cell r="U429">
            <v>57.839999999999996</v>
          </cell>
          <cell r="V429">
            <v>49.57714285714286</v>
          </cell>
          <cell r="W429">
            <v>644.50285714285712</v>
          </cell>
          <cell r="X429">
            <v>14873.142857142859</v>
          </cell>
          <cell r="Y429">
            <v>313.98857142857145</v>
          </cell>
          <cell r="Z429">
            <v>3966.1714285714288</v>
          </cell>
          <cell r="AA429">
            <v>7436.5714285714294</v>
          </cell>
          <cell r="AB429">
            <v>99154.285714285725</v>
          </cell>
          <cell r="AC429">
            <v>124562.57142857143</v>
          </cell>
          <cell r="AD429">
            <v>1074.1714285714286</v>
          </cell>
          <cell r="AE429">
            <v>293.33142857142855</v>
          </cell>
          <cell r="AF429">
            <v>462.71999999999997</v>
          </cell>
          <cell r="AG429">
            <v>115.67999999999999</v>
          </cell>
          <cell r="AH429">
            <v>3883.5428571428574</v>
          </cell>
          <cell r="AI429">
            <v>231.35999999999999</v>
          </cell>
          <cell r="AJ429">
            <v>578.40000000000009</v>
          </cell>
          <cell r="AK429">
            <v>115.67999999999999</v>
          </cell>
          <cell r="AL429">
            <v>2809.3714285714286</v>
          </cell>
          <cell r="AM429">
            <v>123.94285714285715</v>
          </cell>
          <cell r="AN429">
            <v>2644.1142857142859</v>
          </cell>
          <cell r="AO429">
            <v>1693.8857142857144</v>
          </cell>
          <cell r="AP429">
            <v>177.65142857142857</v>
          </cell>
          <cell r="AQ429">
            <v>619.71428571428578</v>
          </cell>
        </row>
        <row r="430">
          <cell r="A430" t="str">
            <v>M00334091540</v>
          </cell>
          <cell r="B430" t="str">
            <v>GDC-10Standard9mm15cm</v>
          </cell>
          <cell r="C430" t="str">
            <v>EUR</v>
          </cell>
          <cell r="D430">
            <v>51.33</v>
          </cell>
          <cell r="G430">
            <v>51.33</v>
          </cell>
          <cell r="I430">
            <v>73.328571428571436</v>
          </cell>
          <cell r="J430">
            <v>278.64857142857147</v>
          </cell>
          <cell r="K430">
            <v>80.661428571428587</v>
          </cell>
          <cell r="L430">
            <v>95.327142857142874</v>
          </cell>
          <cell r="M430">
            <v>128.32500000000002</v>
          </cell>
          <cell r="N430">
            <v>78.461571428571446</v>
          </cell>
          <cell r="O430">
            <v>76.261714285714291</v>
          </cell>
          <cell r="P430">
            <v>36664.285714285717</v>
          </cell>
          <cell r="Q430">
            <v>500.83414285714292</v>
          </cell>
          <cell r="R430">
            <v>144457.28571428574</v>
          </cell>
          <cell r="S430">
            <v>1257.585</v>
          </cell>
          <cell r="T430">
            <v>373.97571428571428</v>
          </cell>
          <cell r="U430">
            <v>51.330000000000005</v>
          </cell>
          <cell r="V430">
            <v>43.997142857142862</v>
          </cell>
          <cell r="W430">
            <v>571.96285714285716</v>
          </cell>
          <cell r="X430">
            <v>13199.142857142859</v>
          </cell>
          <cell r="Y430">
            <v>278.64857142857147</v>
          </cell>
          <cell r="Z430">
            <v>3519.7714285714292</v>
          </cell>
          <cell r="AA430">
            <v>6599.5714285714294</v>
          </cell>
          <cell r="AB430">
            <v>87994.285714285725</v>
          </cell>
          <cell r="AC430">
            <v>110542.82142857143</v>
          </cell>
          <cell r="AD430">
            <v>953.27142857142871</v>
          </cell>
          <cell r="AE430">
            <v>260.31642857142856</v>
          </cell>
          <cell r="AF430">
            <v>410.64000000000004</v>
          </cell>
          <cell r="AG430">
            <v>102.66000000000001</v>
          </cell>
          <cell r="AH430">
            <v>3446.4428571428575</v>
          </cell>
          <cell r="AI430">
            <v>205.32000000000002</v>
          </cell>
          <cell r="AJ430">
            <v>513.30000000000007</v>
          </cell>
          <cell r="AK430">
            <v>102.66000000000001</v>
          </cell>
          <cell r="AL430">
            <v>2493.1714285714288</v>
          </cell>
          <cell r="AM430">
            <v>109.99285714285716</v>
          </cell>
          <cell r="AN430">
            <v>2346.514285714286</v>
          </cell>
          <cell r="AO430">
            <v>1503.2357142857145</v>
          </cell>
          <cell r="AP430">
            <v>157.65642857142859</v>
          </cell>
          <cell r="AQ430">
            <v>549.96428571428578</v>
          </cell>
        </row>
        <row r="431">
          <cell r="A431" t="str">
            <v>M00334093040</v>
          </cell>
          <cell r="B431" t="str">
            <v>GDC-10Standard9mmx30cm</v>
          </cell>
          <cell r="C431" t="str">
            <v>EUR</v>
          </cell>
          <cell r="D431">
            <v>57.84</v>
          </cell>
          <cell r="G431">
            <v>57.84</v>
          </cell>
          <cell r="I431">
            <v>82.628571428571433</v>
          </cell>
          <cell r="J431">
            <v>313.98857142857145</v>
          </cell>
          <cell r="K431">
            <v>90.891428571428591</v>
          </cell>
          <cell r="L431">
            <v>107.41714285714286</v>
          </cell>
          <cell r="M431">
            <v>144.60000000000002</v>
          </cell>
          <cell r="N431">
            <v>88.412571428571439</v>
          </cell>
          <cell r="O431">
            <v>85.933714285714288</v>
          </cell>
          <cell r="P431">
            <v>41314.285714285717</v>
          </cell>
          <cell r="Q431">
            <v>564.35314285714287</v>
          </cell>
          <cell r="R431">
            <v>162778.28571428571</v>
          </cell>
          <cell r="S431">
            <v>1417.08</v>
          </cell>
          <cell r="T431">
            <v>421.40571428571428</v>
          </cell>
          <cell r="U431">
            <v>57.839999999999996</v>
          </cell>
          <cell r="V431">
            <v>49.57714285714286</v>
          </cell>
          <cell r="W431">
            <v>644.50285714285712</v>
          </cell>
          <cell r="X431">
            <v>14873.142857142859</v>
          </cell>
          <cell r="Y431">
            <v>313.98857142857145</v>
          </cell>
          <cell r="Z431">
            <v>3966.1714285714288</v>
          </cell>
          <cell r="AA431">
            <v>7436.5714285714294</v>
          </cell>
          <cell r="AB431">
            <v>99154.285714285725</v>
          </cell>
          <cell r="AC431">
            <v>124562.57142857143</v>
          </cell>
          <cell r="AD431">
            <v>1074.1714285714286</v>
          </cell>
          <cell r="AE431">
            <v>293.33142857142855</v>
          </cell>
          <cell r="AF431">
            <v>462.71999999999997</v>
          </cell>
          <cell r="AG431">
            <v>115.67999999999999</v>
          </cell>
          <cell r="AH431">
            <v>3883.5428571428574</v>
          </cell>
          <cell r="AI431">
            <v>231.35999999999999</v>
          </cell>
          <cell r="AJ431">
            <v>578.40000000000009</v>
          </cell>
          <cell r="AK431">
            <v>115.67999999999999</v>
          </cell>
          <cell r="AL431">
            <v>2809.3714285714286</v>
          </cell>
          <cell r="AM431">
            <v>123.94285714285715</v>
          </cell>
          <cell r="AN431">
            <v>2644.1142857142859</v>
          </cell>
          <cell r="AO431">
            <v>1693.8857142857144</v>
          </cell>
          <cell r="AP431">
            <v>177.65142857142857</v>
          </cell>
          <cell r="AQ431">
            <v>619.71428571428578</v>
          </cell>
        </row>
        <row r="432">
          <cell r="A432" t="str">
            <v>M003341201SR40</v>
          </cell>
          <cell r="B432" t="str">
            <v>GDC-10SoftSR2mm1cm</v>
          </cell>
          <cell r="C432" t="str">
            <v>EUR</v>
          </cell>
          <cell r="D432">
            <v>65.989999999999995</v>
          </cell>
          <cell r="G432">
            <v>65.989999999999995</v>
          </cell>
          <cell r="I432">
            <v>94.271428571428572</v>
          </cell>
          <cell r="J432">
            <v>358.23142857142858</v>
          </cell>
          <cell r="K432">
            <v>103.69857142857144</v>
          </cell>
          <cell r="L432">
            <v>122.55285714285715</v>
          </cell>
          <cell r="M432">
            <v>164.97499999999999</v>
          </cell>
          <cell r="N432">
            <v>100.87042857142858</v>
          </cell>
          <cell r="O432">
            <v>98.042285714285725</v>
          </cell>
          <cell r="P432">
            <v>47135.714285714283</v>
          </cell>
          <cell r="Q432">
            <v>643.8738571428571</v>
          </cell>
          <cell r="R432">
            <v>185714.71428571429</v>
          </cell>
          <cell r="S432">
            <v>1616.7549999999999</v>
          </cell>
          <cell r="T432">
            <v>480.78428571428566</v>
          </cell>
          <cell r="U432">
            <v>65.989999999999995</v>
          </cell>
          <cell r="V432">
            <v>56.562857142857141</v>
          </cell>
          <cell r="W432">
            <v>735.31714285714281</v>
          </cell>
          <cell r="X432">
            <v>16968.857142857141</v>
          </cell>
          <cell r="Y432">
            <v>358.23142857142858</v>
          </cell>
          <cell r="Z432">
            <v>4525.028571428571</v>
          </cell>
          <cell r="AA432">
            <v>8484.4285714285706</v>
          </cell>
          <cell r="AB432">
            <v>113125.71428571429</v>
          </cell>
          <cell r="AC432">
            <v>142114.17857142858</v>
          </cell>
          <cell r="AD432">
            <v>1225.5285714285715</v>
          </cell>
          <cell r="AE432">
            <v>334.6635714285714</v>
          </cell>
          <cell r="AF432">
            <v>527.91999999999996</v>
          </cell>
          <cell r="AG432">
            <v>131.97999999999999</v>
          </cell>
          <cell r="AH432">
            <v>4430.7571428571428</v>
          </cell>
          <cell r="AI432">
            <v>263.95999999999998</v>
          </cell>
          <cell r="AJ432">
            <v>659.9</v>
          </cell>
          <cell r="AK432">
            <v>131.97999999999999</v>
          </cell>
          <cell r="AL432">
            <v>3205.2285714285713</v>
          </cell>
          <cell r="AM432">
            <v>141.40714285714284</v>
          </cell>
          <cell r="AN432">
            <v>3016.6857142857143</v>
          </cell>
          <cell r="AO432">
            <v>1932.5642857142857</v>
          </cell>
          <cell r="AP432">
            <v>202.68357142857141</v>
          </cell>
          <cell r="AQ432">
            <v>707.03571428571433</v>
          </cell>
        </row>
        <row r="433">
          <cell r="A433" t="str">
            <v>M00334120240</v>
          </cell>
          <cell r="B433" t="str">
            <v>GDC-10Soft2mmx2cm</v>
          </cell>
          <cell r="C433" t="str">
            <v>EUR</v>
          </cell>
          <cell r="D433">
            <v>46.21</v>
          </cell>
          <cell r="G433">
            <v>46.21</v>
          </cell>
          <cell r="I433">
            <v>66.01428571428572</v>
          </cell>
          <cell r="J433">
            <v>250.85428571428571</v>
          </cell>
          <cell r="K433">
            <v>72.615714285714304</v>
          </cell>
          <cell r="L433">
            <v>85.818571428571445</v>
          </cell>
          <cell r="M433">
            <v>115.52500000000001</v>
          </cell>
          <cell r="N433">
            <v>70.635285714285729</v>
          </cell>
          <cell r="O433">
            <v>68.654857142857153</v>
          </cell>
          <cell r="P433">
            <v>33007.142857142862</v>
          </cell>
          <cell r="Q433">
            <v>450.87757142857146</v>
          </cell>
          <cell r="R433">
            <v>130048.14285714287</v>
          </cell>
          <cell r="S433">
            <v>1132.145</v>
          </cell>
          <cell r="T433">
            <v>336.67285714285714</v>
          </cell>
          <cell r="U433">
            <v>46.21</v>
          </cell>
          <cell r="V433">
            <v>39.60857142857143</v>
          </cell>
          <cell r="W433">
            <v>514.91142857142859</v>
          </cell>
          <cell r="X433">
            <v>11882.571428571429</v>
          </cell>
          <cell r="Y433">
            <v>250.85428571428571</v>
          </cell>
          <cell r="Z433">
            <v>3168.6857142857143</v>
          </cell>
          <cell r="AA433">
            <v>5941.2857142857147</v>
          </cell>
          <cell r="AB433">
            <v>79217.14285714287</v>
          </cell>
          <cell r="AC433">
            <v>99516.535714285725</v>
          </cell>
          <cell r="AD433">
            <v>858.18571428571431</v>
          </cell>
          <cell r="AE433">
            <v>234.3507142857143</v>
          </cell>
          <cell r="AF433">
            <v>369.68</v>
          </cell>
          <cell r="AG433">
            <v>92.42</v>
          </cell>
          <cell r="AH433">
            <v>3102.6714285714288</v>
          </cell>
          <cell r="AI433">
            <v>184.84</v>
          </cell>
          <cell r="AJ433">
            <v>462.1</v>
          </cell>
          <cell r="AK433">
            <v>92.42</v>
          </cell>
          <cell r="AL433">
            <v>2244.4857142857145</v>
          </cell>
          <cell r="AM433">
            <v>99.021428571428572</v>
          </cell>
          <cell r="AN433">
            <v>2112.457142857143</v>
          </cell>
          <cell r="AO433">
            <v>1353.2928571428572</v>
          </cell>
          <cell r="AP433">
            <v>141.93071428571429</v>
          </cell>
          <cell r="AQ433">
            <v>495.10714285714289</v>
          </cell>
        </row>
        <row r="434">
          <cell r="A434" t="str">
            <v>M003341202SR40</v>
          </cell>
          <cell r="B434" t="str">
            <v>GDC-10SoftSR2mm2cm</v>
          </cell>
          <cell r="C434" t="str">
            <v>EUR</v>
          </cell>
          <cell r="D434">
            <v>66.260000000000005</v>
          </cell>
          <cell r="G434">
            <v>66.260000000000005</v>
          </cell>
          <cell r="I434">
            <v>94.657142857142873</v>
          </cell>
          <cell r="J434">
            <v>359.69714285714292</v>
          </cell>
          <cell r="K434">
            <v>104.12285714285717</v>
          </cell>
          <cell r="L434">
            <v>123.05428571428574</v>
          </cell>
          <cell r="M434">
            <v>165.65000000000003</v>
          </cell>
          <cell r="N434">
            <v>101.28314285714288</v>
          </cell>
          <cell r="O434">
            <v>98.443428571428598</v>
          </cell>
          <cell r="P434">
            <v>47328.571428571435</v>
          </cell>
          <cell r="Q434">
            <v>646.50828571428588</v>
          </cell>
          <cell r="R434">
            <v>186474.57142857145</v>
          </cell>
          <cell r="S434">
            <v>1623.3700000000001</v>
          </cell>
          <cell r="T434">
            <v>482.75142857142862</v>
          </cell>
          <cell r="U434">
            <v>66.260000000000005</v>
          </cell>
          <cell r="V434">
            <v>56.794285714285721</v>
          </cell>
          <cell r="W434">
            <v>738.32571428571441</v>
          </cell>
          <cell r="X434">
            <v>17038.285714285717</v>
          </cell>
          <cell r="Y434">
            <v>359.69714285714292</v>
          </cell>
          <cell r="Z434">
            <v>4543.5428571428583</v>
          </cell>
          <cell r="AA434">
            <v>8519.1428571428587</v>
          </cell>
          <cell r="AB434">
            <v>113588.57142857145</v>
          </cell>
          <cell r="AC434">
            <v>142695.64285714287</v>
          </cell>
          <cell r="AD434">
            <v>1230.5428571428574</v>
          </cell>
          <cell r="AE434">
            <v>336.03285714285715</v>
          </cell>
          <cell r="AF434">
            <v>530.08000000000004</v>
          </cell>
          <cell r="AG434">
            <v>132.52000000000001</v>
          </cell>
          <cell r="AH434">
            <v>4448.885714285715</v>
          </cell>
          <cell r="AI434">
            <v>265.04000000000002</v>
          </cell>
          <cell r="AJ434">
            <v>662.60000000000014</v>
          </cell>
          <cell r="AK434">
            <v>132.52000000000001</v>
          </cell>
          <cell r="AL434">
            <v>3218.3428571428576</v>
          </cell>
          <cell r="AM434">
            <v>141.98571428571432</v>
          </cell>
          <cell r="AN434">
            <v>3029.0285714285719</v>
          </cell>
          <cell r="AO434">
            <v>1940.471428571429</v>
          </cell>
          <cell r="AP434">
            <v>203.51285714285717</v>
          </cell>
          <cell r="AQ434">
            <v>709.92857142857156</v>
          </cell>
        </row>
        <row r="435">
          <cell r="A435" t="str">
            <v>M00334120340</v>
          </cell>
          <cell r="B435" t="str">
            <v>GDC-10Soft2mmx3cm</v>
          </cell>
          <cell r="C435" t="str">
            <v>EUR</v>
          </cell>
          <cell r="D435">
            <v>46.62</v>
          </cell>
          <cell r="G435">
            <v>46.62</v>
          </cell>
          <cell r="I435">
            <v>66.599999999999994</v>
          </cell>
          <cell r="J435">
            <v>253.07999999999996</v>
          </cell>
          <cell r="K435">
            <v>73.260000000000005</v>
          </cell>
          <cell r="L435">
            <v>86.58</v>
          </cell>
          <cell r="M435">
            <v>116.54999999999998</v>
          </cell>
          <cell r="N435">
            <v>71.262</v>
          </cell>
          <cell r="O435">
            <v>69.263999999999996</v>
          </cell>
          <cell r="P435">
            <v>33300</v>
          </cell>
          <cell r="Q435">
            <v>454.87799999999999</v>
          </cell>
          <cell r="R435">
            <v>131202</v>
          </cell>
          <cell r="S435">
            <v>1142.1899999999998</v>
          </cell>
          <cell r="T435">
            <v>339.65999999999997</v>
          </cell>
          <cell r="U435">
            <v>46.61999999999999</v>
          </cell>
          <cell r="V435">
            <v>39.959999999999994</v>
          </cell>
          <cell r="W435">
            <v>519.4799999999999</v>
          </cell>
          <cell r="X435">
            <v>11987.999999999998</v>
          </cell>
          <cell r="Y435">
            <v>253.07999999999996</v>
          </cell>
          <cell r="Z435">
            <v>3196.7999999999997</v>
          </cell>
          <cell r="AA435">
            <v>5993.9999999999991</v>
          </cell>
          <cell r="AB435">
            <v>79920</v>
          </cell>
          <cell r="AC435">
            <v>100399.49999999999</v>
          </cell>
          <cell r="AD435">
            <v>865.8</v>
          </cell>
          <cell r="AE435">
            <v>236.42999999999998</v>
          </cell>
          <cell r="AF435">
            <v>372.95999999999992</v>
          </cell>
          <cell r="AG435">
            <v>93.239999999999981</v>
          </cell>
          <cell r="AH435">
            <v>3130.2</v>
          </cell>
          <cell r="AI435">
            <v>186.47999999999996</v>
          </cell>
          <cell r="AJ435">
            <v>466.19999999999993</v>
          </cell>
          <cell r="AK435">
            <v>93.239999999999981</v>
          </cell>
          <cell r="AL435">
            <v>2264.3999999999996</v>
          </cell>
          <cell r="AM435">
            <v>99.899999999999991</v>
          </cell>
          <cell r="AN435">
            <v>2131.1999999999998</v>
          </cell>
          <cell r="AO435">
            <v>1365.3</v>
          </cell>
          <cell r="AP435">
            <v>143.18999999999997</v>
          </cell>
          <cell r="AQ435">
            <v>499.49999999999994</v>
          </cell>
        </row>
        <row r="436">
          <cell r="A436" t="str">
            <v>M003341203SR40</v>
          </cell>
          <cell r="B436" t="str">
            <v>GDC-10SoftSR2mm3cm</v>
          </cell>
          <cell r="C436" t="str">
            <v>EUR</v>
          </cell>
          <cell r="D436">
            <v>66.31</v>
          </cell>
          <cell r="G436">
            <v>66.31</v>
          </cell>
          <cell r="I436">
            <v>94.728571428571442</v>
          </cell>
          <cell r="J436">
            <v>359.96857142857147</v>
          </cell>
          <cell r="K436">
            <v>104.20142857142859</v>
          </cell>
          <cell r="L436">
            <v>123.14714285714288</v>
          </cell>
          <cell r="M436">
            <v>165.77500000000003</v>
          </cell>
          <cell r="N436">
            <v>101.35957142857144</v>
          </cell>
          <cell r="O436">
            <v>98.517714285714305</v>
          </cell>
          <cell r="P436">
            <v>47364.285714285717</v>
          </cell>
          <cell r="Q436">
            <v>646.9961428571429</v>
          </cell>
          <cell r="R436">
            <v>186615.28571428574</v>
          </cell>
          <cell r="S436">
            <v>1624.595</v>
          </cell>
          <cell r="T436">
            <v>483.11571428571432</v>
          </cell>
          <cell r="U436">
            <v>66.31</v>
          </cell>
          <cell r="V436">
            <v>56.837142857142865</v>
          </cell>
          <cell r="W436">
            <v>738.88285714285723</v>
          </cell>
          <cell r="X436">
            <v>17051.142857142859</v>
          </cell>
          <cell r="Y436">
            <v>359.96857142857147</v>
          </cell>
          <cell r="Z436">
            <v>4546.971428571429</v>
          </cell>
          <cell r="AA436">
            <v>8525.5714285714294</v>
          </cell>
          <cell r="AB436">
            <v>113674.28571428572</v>
          </cell>
          <cell r="AC436">
            <v>142803.32142857145</v>
          </cell>
          <cell r="AD436">
            <v>1231.4714285714288</v>
          </cell>
          <cell r="AE436">
            <v>336.28642857142859</v>
          </cell>
          <cell r="AF436">
            <v>530.48</v>
          </cell>
          <cell r="AG436">
            <v>132.62</v>
          </cell>
          <cell r="AH436">
            <v>4452.2428571428582</v>
          </cell>
          <cell r="AI436">
            <v>265.24</v>
          </cell>
          <cell r="AJ436">
            <v>663.10000000000014</v>
          </cell>
          <cell r="AK436">
            <v>132.62</v>
          </cell>
          <cell r="AL436">
            <v>3220.7714285714292</v>
          </cell>
          <cell r="AM436">
            <v>142.09285714285716</v>
          </cell>
          <cell r="AN436">
            <v>3031.3142857142861</v>
          </cell>
          <cell r="AO436">
            <v>1941.9357142857145</v>
          </cell>
          <cell r="AP436">
            <v>203.66642857142858</v>
          </cell>
          <cell r="AQ436">
            <v>710.46428571428578</v>
          </cell>
        </row>
        <row r="437">
          <cell r="A437" t="str">
            <v>M00334120440</v>
          </cell>
          <cell r="B437" t="str">
            <v>GDC-10Soft2mmx4cm</v>
          </cell>
          <cell r="C437" t="str">
            <v>EUR</v>
          </cell>
          <cell r="D437">
            <v>46.87</v>
          </cell>
          <cell r="G437">
            <v>46.87</v>
          </cell>
          <cell r="I437">
            <v>66.957142857142856</v>
          </cell>
          <cell r="J437">
            <v>254.43714285714285</v>
          </cell>
          <cell r="K437">
            <v>73.652857142857144</v>
          </cell>
          <cell r="L437">
            <v>87.044285714285721</v>
          </cell>
          <cell r="M437">
            <v>117.175</v>
          </cell>
          <cell r="N437">
            <v>71.644142857142853</v>
          </cell>
          <cell r="O437">
            <v>69.635428571428577</v>
          </cell>
          <cell r="P437">
            <v>33478.571428571428</v>
          </cell>
          <cell r="Q437">
            <v>457.31728571428573</v>
          </cell>
          <cell r="R437">
            <v>131905.57142857142</v>
          </cell>
          <cell r="S437">
            <v>1148.3149999999998</v>
          </cell>
          <cell r="T437">
            <v>341.48142857142852</v>
          </cell>
          <cell r="U437">
            <v>46.87</v>
          </cell>
          <cell r="V437">
            <v>40.174285714285709</v>
          </cell>
          <cell r="W437">
            <v>522.26571428571424</v>
          </cell>
          <cell r="X437">
            <v>12052.285714285714</v>
          </cell>
          <cell r="Y437">
            <v>254.43714285714285</v>
          </cell>
          <cell r="Z437">
            <v>3213.9428571428571</v>
          </cell>
          <cell r="AA437">
            <v>6026.1428571428569</v>
          </cell>
          <cell r="AB437">
            <v>80348.57142857142</v>
          </cell>
          <cell r="AC437">
            <v>100937.89285714286</v>
          </cell>
          <cell r="AD437">
            <v>870.44285714285706</v>
          </cell>
          <cell r="AE437">
            <v>237.69785714285712</v>
          </cell>
          <cell r="AF437">
            <v>374.96</v>
          </cell>
          <cell r="AG437">
            <v>93.74</v>
          </cell>
          <cell r="AH437">
            <v>3146.985714285714</v>
          </cell>
          <cell r="AI437">
            <v>187.48</v>
          </cell>
          <cell r="AJ437">
            <v>468.7</v>
          </cell>
          <cell r="AK437">
            <v>93.74</v>
          </cell>
          <cell r="AL437">
            <v>2276.542857142857</v>
          </cell>
          <cell r="AM437">
            <v>100.43571428571428</v>
          </cell>
          <cell r="AN437">
            <v>2142.6285714285714</v>
          </cell>
          <cell r="AO437">
            <v>1372.6214285714286</v>
          </cell>
          <cell r="AP437">
            <v>143.95785714285714</v>
          </cell>
          <cell r="AQ437">
            <v>502.17857142857144</v>
          </cell>
        </row>
        <row r="438">
          <cell r="A438" t="str">
            <v>M003341204SR40</v>
          </cell>
          <cell r="B438" t="str">
            <v>GDC-10SoftSR2mm4cm</v>
          </cell>
          <cell r="C438" t="str">
            <v>EUR</v>
          </cell>
          <cell r="D438">
            <v>75.02</v>
          </cell>
          <cell r="G438">
            <v>75.02</v>
          </cell>
          <cell r="I438">
            <v>107.17142857142858</v>
          </cell>
          <cell r="J438">
            <v>407.25142857142856</v>
          </cell>
          <cell r="K438">
            <v>117.88857142857144</v>
          </cell>
          <cell r="L438">
            <v>139.32285714285715</v>
          </cell>
          <cell r="M438">
            <v>187.55</v>
          </cell>
          <cell r="N438">
            <v>114.67342857142859</v>
          </cell>
          <cell r="O438">
            <v>111.45828571428572</v>
          </cell>
          <cell r="P438">
            <v>53585.71428571429</v>
          </cell>
          <cell r="Q438">
            <v>731.98085714285719</v>
          </cell>
          <cell r="R438">
            <v>211127.71428571429</v>
          </cell>
          <cell r="S438">
            <v>1837.99</v>
          </cell>
          <cell r="T438">
            <v>546.57428571428568</v>
          </cell>
          <cell r="U438">
            <v>75.02</v>
          </cell>
          <cell r="V438">
            <v>64.30285714285715</v>
          </cell>
          <cell r="W438">
            <v>835.93714285714293</v>
          </cell>
          <cell r="X438">
            <v>19290.857142857145</v>
          </cell>
          <cell r="Y438">
            <v>407.25142857142856</v>
          </cell>
          <cell r="Z438">
            <v>5144.2285714285717</v>
          </cell>
          <cell r="AA438">
            <v>9645.4285714285725</v>
          </cell>
          <cell r="AB438">
            <v>128605.71428571429</v>
          </cell>
          <cell r="AC438">
            <v>161560.92857142858</v>
          </cell>
          <cell r="AD438">
            <v>1393.2285714285715</v>
          </cell>
          <cell r="AE438">
            <v>380.45857142857142</v>
          </cell>
          <cell r="AF438">
            <v>600.16</v>
          </cell>
          <cell r="AG438">
            <v>150.04</v>
          </cell>
          <cell r="AH438">
            <v>5037.0571428571429</v>
          </cell>
          <cell r="AI438">
            <v>300.08</v>
          </cell>
          <cell r="AJ438">
            <v>750.2</v>
          </cell>
          <cell r="AK438">
            <v>150.04</v>
          </cell>
          <cell r="AL438">
            <v>3643.8285714285716</v>
          </cell>
          <cell r="AM438">
            <v>160.75714285714287</v>
          </cell>
          <cell r="AN438">
            <v>3429.4857142857145</v>
          </cell>
          <cell r="AO438">
            <v>2197.014285714286</v>
          </cell>
          <cell r="AP438">
            <v>230.41857142857143</v>
          </cell>
          <cell r="AQ438">
            <v>803.78571428571433</v>
          </cell>
        </row>
        <row r="439">
          <cell r="A439" t="str">
            <v>M00334120640</v>
          </cell>
          <cell r="B439" t="str">
            <v>GDC-10Soft2mmx6cm</v>
          </cell>
          <cell r="C439" t="str">
            <v>EUR</v>
          </cell>
          <cell r="D439">
            <v>47.79</v>
          </cell>
          <cell r="G439">
            <v>47.79</v>
          </cell>
          <cell r="I439">
            <v>68.271428571428572</v>
          </cell>
          <cell r="J439">
            <v>259.43142857142857</v>
          </cell>
          <cell r="K439">
            <v>75.098571428571432</v>
          </cell>
          <cell r="L439">
            <v>88.752857142857152</v>
          </cell>
          <cell r="M439">
            <v>119.47499999999999</v>
          </cell>
          <cell r="N439">
            <v>73.050428571428583</v>
          </cell>
          <cell r="O439">
            <v>71.002285714285719</v>
          </cell>
          <cell r="P439">
            <v>34135.714285714283</v>
          </cell>
          <cell r="Q439">
            <v>466.29385714285718</v>
          </cell>
          <cell r="R439">
            <v>134494.71428571429</v>
          </cell>
          <cell r="S439">
            <v>1170.855</v>
          </cell>
          <cell r="T439">
            <v>348.18428571428569</v>
          </cell>
          <cell r="U439">
            <v>47.79</v>
          </cell>
          <cell r="V439">
            <v>40.962857142857139</v>
          </cell>
          <cell r="W439">
            <v>532.51714285714286</v>
          </cell>
          <cell r="X439">
            <v>12288.857142857143</v>
          </cell>
          <cell r="Y439">
            <v>259.43142857142857</v>
          </cell>
          <cell r="Z439">
            <v>3277.0285714285715</v>
          </cell>
          <cell r="AA439">
            <v>6144.4285714285716</v>
          </cell>
          <cell r="AB439">
            <v>81925.71428571429</v>
          </cell>
          <cell r="AC439">
            <v>102919.17857142858</v>
          </cell>
          <cell r="AD439">
            <v>887.52857142857147</v>
          </cell>
          <cell r="AE439">
            <v>242.36357142857142</v>
          </cell>
          <cell r="AF439">
            <v>382.32</v>
          </cell>
          <cell r="AG439">
            <v>95.58</v>
          </cell>
          <cell r="AH439">
            <v>3208.7571428571428</v>
          </cell>
          <cell r="AI439">
            <v>191.16</v>
          </cell>
          <cell r="AJ439">
            <v>477.9</v>
          </cell>
          <cell r="AK439">
            <v>95.58</v>
          </cell>
          <cell r="AL439">
            <v>2321.2285714285713</v>
          </cell>
          <cell r="AM439">
            <v>102.40714285714286</v>
          </cell>
          <cell r="AN439">
            <v>2184.6857142857143</v>
          </cell>
          <cell r="AO439">
            <v>1399.5642857142857</v>
          </cell>
          <cell r="AP439">
            <v>146.78357142857143</v>
          </cell>
          <cell r="AQ439">
            <v>512.03571428571433</v>
          </cell>
        </row>
        <row r="440">
          <cell r="A440" t="str">
            <v>M003341206SR40</v>
          </cell>
          <cell r="B440" t="str">
            <v>GDC-10SoftSR2mm6cm</v>
          </cell>
          <cell r="C440" t="str">
            <v>EUR</v>
          </cell>
          <cell r="D440">
            <v>67.94</v>
          </cell>
          <cell r="G440">
            <v>67.94</v>
          </cell>
          <cell r="I440">
            <v>97.057142857142864</v>
          </cell>
          <cell r="J440">
            <v>368.81714285714287</v>
          </cell>
          <cell r="K440">
            <v>106.76285714285716</v>
          </cell>
          <cell r="L440">
            <v>126.17428571428573</v>
          </cell>
          <cell r="M440">
            <v>169.85000000000002</v>
          </cell>
          <cell r="N440">
            <v>103.85114285714288</v>
          </cell>
          <cell r="O440">
            <v>100.93942857142858</v>
          </cell>
          <cell r="P440">
            <v>48528.571428571435</v>
          </cell>
          <cell r="Q440">
            <v>662.90028571428581</v>
          </cell>
          <cell r="R440">
            <v>191202.57142857145</v>
          </cell>
          <cell r="S440">
            <v>1664.53</v>
          </cell>
          <cell r="T440">
            <v>494.99142857142857</v>
          </cell>
          <cell r="U440">
            <v>67.94</v>
          </cell>
          <cell r="V440">
            <v>58.234285714285718</v>
          </cell>
          <cell r="W440">
            <v>757.04571428571433</v>
          </cell>
          <cell r="X440">
            <v>17470.285714285714</v>
          </cell>
          <cell r="Y440">
            <v>368.81714285714287</v>
          </cell>
          <cell r="Z440">
            <v>4658.7428571428572</v>
          </cell>
          <cell r="AA440">
            <v>8735.1428571428569</v>
          </cell>
          <cell r="AB440">
            <v>116468.57142857143</v>
          </cell>
          <cell r="AC440">
            <v>146313.64285714287</v>
          </cell>
          <cell r="AD440">
            <v>1261.7428571428572</v>
          </cell>
          <cell r="AE440">
            <v>344.55285714285714</v>
          </cell>
          <cell r="AF440">
            <v>543.52</v>
          </cell>
          <cell r="AG440">
            <v>135.88</v>
          </cell>
          <cell r="AH440">
            <v>4561.6857142857143</v>
          </cell>
          <cell r="AI440">
            <v>271.76</v>
          </cell>
          <cell r="AJ440">
            <v>679.40000000000009</v>
          </cell>
          <cell r="AK440">
            <v>135.88</v>
          </cell>
          <cell r="AL440">
            <v>3299.9428571428575</v>
          </cell>
          <cell r="AM440">
            <v>145.58571428571429</v>
          </cell>
          <cell r="AN440">
            <v>3105.8285714285716</v>
          </cell>
          <cell r="AO440">
            <v>1989.6714285714288</v>
          </cell>
          <cell r="AP440">
            <v>208.67285714285714</v>
          </cell>
          <cell r="AQ440">
            <v>727.92857142857144</v>
          </cell>
        </row>
        <row r="441">
          <cell r="A441" t="str">
            <v>M00334120840</v>
          </cell>
          <cell r="B441" t="str">
            <v>GDC-10Soft2mmx8cm</v>
          </cell>
          <cell r="C441" t="str">
            <v>EUR</v>
          </cell>
          <cell r="D441">
            <v>48.56</v>
          </cell>
          <cell r="G441">
            <v>48.56</v>
          </cell>
          <cell r="I441">
            <v>69.371428571428581</v>
          </cell>
          <cell r="J441">
            <v>263.61142857142858</v>
          </cell>
          <cell r="K441">
            <v>76.30857142857144</v>
          </cell>
          <cell r="L441">
            <v>90.182857142857159</v>
          </cell>
          <cell r="M441">
            <v>121.40000000000002</v>
          </cell>
          <cell r="N441">
            <v>74.22742857142859</v>
          </cell>
          <cell r="O441">
            <v>72.146285714285725</v>
          </cell>
          <cell r="P441">
            <v>34685.71428571429</v>
          </cell>
          <cell r="Q441">
            <v>473.80685714285721</v>
          </cell>
          <cell r="R441">
            <v>136661.71428571429</v>
          </cell>
          <cell r="S441">
            <v>1189.72</v>
          </cell>
          <cell r="T441">
            <v>353.79428571428576</v>
          </cell>
          <cell r="U441">
            <v>48.56</v>
          </cell>
          <cell r="V441">
            <v>41.62285714285715</v>
          </cell>
          <cell r="W441">
            <v>541.0971428571429</v>
          </cell>
          <cell r="X441">
            <v>12486.857142857145</v>
          </cell>
          <cell r="Y441">
            <v>263.61142857142858</v>
          </cell>
          <cell r="Z441">
            <v>3329.8285714285721</v>
          </cell>
          <cell r="AA441">
            <v>6243.4285714285725</v>
          </cell>
          <cell r="AB441">
            <v>83245.71428571429</v>
          </cell>
          <cell r="AC441">
            <v>104577.42857142858</v>
          </cell>
          <cell r="AD441">
            <v>901.82857142857154</v>
          </cell>
          <cell r="AE441">
            <v>246.26857142857145</v>
          </cell>
          <cell r="AF441">
            <v>388.48</v>
          </cell>
          <cell r="AG441">
            <v>97.12</v>
          </cell>
          <cell r="AH441">
            <v>3260.4571428571435</v>
          </cell>
          <cell r="AI441">
            <v>194.24</v>
          </cell>
          <cell r="AJ441">
            <v>485.60000000000008</v>
          </cell>
          <cell r="AK441">
            <v>97.12</v>
          </cell>
          <cell r="AL441">
            <v>2358.6285714285718</v>
          </cell>
          <cell r="AM441">
            <v>104.05714285714288</v>
          </cell>
          <cell r="AN441">
            <v>2219.8857142857146</v>
          </cell>
          <cell r="AO441">
            <v>1422.1142857142859</v>
          </cell>
          <cell r="AP441">
            <v>149.14857142857144</v>
          </cell>
          <cell r="AQ441">
            <v>520.28571428571433</v>
          </cell>
        </row>
        <row r="442">
          <cell r="A442" t="str">
            <v>M003341208SR40</v>
          </cell>
          <cell r="B442" t="str">
            <v>GDC-10SoftSR2mm8cm</v>
          </cell>
          <cell r="C442" t="str">
            <v>EUR</v>
          </cell>
          <cell r="D442">
            <v>69.489999999999995</v>
          </cell>
          <cell r="G442">
            <v>69.489999999999995</v>
          </cell>
          <cell r="I442">
            <v>99.271428571428572</v>
          </cell>
          <cell r="J442">
            <v>377.23142857142858</v>
          </cell>
          <cell r="K442">
            <v>109.19857142857144</v>
          </cell>
          <cell r="L442">
            <v>129.05285714285714</v>
          </cell>
          <cell r="M442">
            <v>173.72499999999999</v>
          </cell>
          <cell r="N442">
            <v>106.22042857142858</v>
          </cell>
          <cell r="O442">
            <v>103.24228571428571</v>
          </cell>
          <cell r="P442">
            <v>49635.714285714283</v>
          </cell>
          <cell r="Q442">
            <v>678.0238571428572</v>
          </cell>
          <cell r="R442">
            <v>195564.71428571429</v>
          </cell>
          <cell r="S442">
            <v>1702.5049999999999</v>
          </cell>
          <cell r="T442">
            <v>506.28428571428566</v>
          </cell>
          <cell r="U442">
            <v>69.489999999999995</v>
          </cell>
          <cell r="V442">
            <v>59.562857142857141</v>
          </cell>
          <cell r="W442">
            <v>774.31714285714281</v>
          </cell>
          <cell r="X442">
            <v>17868.857142857141</v>
          </cell>
          <cell r="Y442">
            <v>377.23142857142858</v>
          </cell>
          <cell r="Z442">
            <v>4765.028571428571</v>
          </cell>
          <cell r="AA442">
            <v>8934.4285714285706</v>
          </cell>
          <cell r="AB442">
            <v>119125.71428571429</v>
          </cell>
          <cell r="AC442">
            <v>149651.67857142858</v>
          </cell>
          <cell r="AD442">
            <v>1290.5285714285715</v>
          </cell>
          <cell r="AE442">
            <v>352.4135714285714</v>
          </cell>
          <cell r="AF442">
            <v>555.91999999999996</v>
          </cell>
          <cell r="AG442">
            <v>138.97999999999999</v>
          </cell>
          <cell r="AH442">
            <v>4665.7571428571428</v>
          </cell>
          <cell r="AI442">
            <v>277.95999999999998</v>
          </cell>
          <cell r="AJ442">
            <v>694.9</v>
          </cell>
          <cell r="AK442">
            <v>138.97999999999999</v>
          </cell>
          <cell r="AL442">
            <v>3375.2285714285713</v>
          </cell>
          <cell r="AM442">
            <v>148.90714285714284</v>
          </cell>
          <cell r="AN442">
            <v>3176.6857142857143</v>
          </cell>
          <cell r="AO442">
            <v>2035.0642857142857</v>
          </cell>
          <cell r="AP442">
            <v>213.43357142857141</v>
          </cell>
          <cell r="AQ442">
            <v>744.53571428571433</v>
          </cell>
        </row>
        <row r="443">
          <cell r="A443" t="str">
            <v>M00334130340</v>
          </cell>
          <cell r="B443" t="str">
            <v>GDC-10Soft3mmx3cm</v>
          </cell>
          <cell r="C443" t="str">
            <v>EUR</v>
          </cell>
          <cell r="D443">
            <v>46.62</v>
          </cell>
          <cell r="G443">
            <v>46.62</v>
          </cell>
          <cell r="I443">
            <v>66.599999999999994</v>
          </cell>
          <cell r="J443">
            <v>253.07999999999996</v>
          </cell>
          <cell r="K443">
            <v>73.260000000000005</v>
          </cell>
          <cell r="L443">
            <v>86.58</v>
          </cell>
          <cell r="M443">
            <v>116.54999999999998</v>
          </cell>
          <cell r="N443">
            <v>71.262</v>
          </cell>
          <cell r="O443">
            <v>69.263999999999996</v>
          </cell>
          <cell r="P443">
            <v>33300</v>
          </cell>
          <cell r="Q443">
            <v>454.87799999999999</v>
          </cell>
          <cell r="R443">
            <v>131202</v>
          </cell>
          <cell r="S443">
            <v>1142.1899999999998</v>
          </cell>
          <cell r="T443">
            <v>339.65999999999997</v>
          </cell>
          <cell r="U443">
            <v>46.61999999999999</v>
          </cell>
          <cell r="V443">
            <v>39.959999999999994</v>
          </cell>
          <cell r="W443">
            <v>519.4799999999999</v>
          </cell>
          <cell r="X443">
            <v>11987.999999999998</v>
          </cell>
          <cell r="Y443">
            <v>253.07999999999996</v>
          </cell>
          <cell r="Z443">
            <v>3196.7999999999997</v>
          </cell>
          <cell r="AA443">
            <v>5993.9999999999991</v>
          </cell>
          <cell r="AB443">
            <v>79920</v>
          </cell>
          <cell r="AC443">
            <v>100399.49999999999</v>
          </cell>
          <cell r="AD443">
            <v>865.8</v>
          </cell>
          <cell r="AE443">
            <v>236.42999999999998</v>
          </cell>
          <cell r="AF443">
            <v>372.95999999999992</v>
          </cell>
          <cell r="AG443">
            <v>93.239999999999981</v>
          </cell>
          <cell r="AH443">
            <v>3130.2</v>
          </cell>
          <cell r="AI443">
            <v>186.47999999999996</v>
          </cell>
          <cell r="AJ443">
            <v>466.19999999999993</v>
          </cell>
          <cell r="AK443">
            <v>93.239999999999981</v>
          </cell>
          <cell r="AL443">
            <v>2264.3999999999996</v>
          </cell>
          <cell r="AM443">
            <v>99.899999999999991</v>
          </cell>
          <cell r="AN443">
            <v>2131.1999999999998</v>
          </cell>
          <cell r="AO443">
            <v>1365.3</v>
          </cell>
          <cell r="AP443">
            <v>143.18999999999997</v>
          </cell>
          <cell r="AQ443">
            <v>499.49999999999994</v>
          </cell>
        </row>
        <row r="444">
          <cell r="A444" t="str">
            <v>M00334130440</v>
          </cell>
          <cell r="B444" t="str">
            <v>GDC-10Soft3mmx4cm</v>
          </cell>
          <cell r="C444" t="str">
            <v>EUR</v>
          </cell>
          <cell r="D444">
            <v>46.87</v>
          </cell>
          <cell r="G444">
            <v>46.87</v>
          </cell>
          <cell r="I444">
            <v>66.957142857142856</v>
          </cell>
          <cell r="J444">
            <v>254.43714285714285</v>
          </cell>
          <cell r="K444">
            <v>73.652857142857144</v>
          </cell>
          <cell r="L444">
            <v>87.044285714285721</v>
          </cell>
          <cell r="M444">
            <v>117.175</v>
          </cell>
          <cell r="N444">
            <v>71.644142857142853</v>
          </cell>
          <cell r="O444">
            <v>69.635428571428577</v>
          </cell>
          <cell r="P444">
            <v>33478.571428571428</v>
          </cell>
          <cell r="Q444">
            <v>457.31728571428573</v>
          </cell>
          <cell r="R444">
            <v>131905.57142857142</v>
          </cell>
          <cell r="S444">
            <v>1148.3149999999998</v>
          </cell>
          <cell r="T444">
            <v>341.48142857142852</v>
          </cell>
          <cell r="U444">
            <v>46.87</v>
          </cell>
          <cell r="V444">
            <v>40.174285714285709</v>
          </cell>
          <cell r="W444">
            <v>522.26571428571424</v>
          </cell>
          <cell r="X444">
            <v>12052.285714285714</v>
          </cell>
          <cell r="Y444">
            <v>254.43714285714285</v>
          </cell>
          <cell r="Z444">
            <v>3213.9428571428571</v>
          </cell>
          <cell r="AA444">
            <v>6026.1428571428569</v>
          </cell>
          <cell r="AB444">
            <v>80348.57142857142</v>
          </cell>
          <cell r="AC444">
            <v>100937.89285714286</v>
          </cell>
          <cell r="AD444">
            <v>870.44285714285706</v>
          </cell>
          <cell r="AE444">
            <v>237.69785714285712</v>
          </cell>
          <cell r="AF444">
            <v>374.96</v>
          </cell>
          <cell r="AG444">
            <v>93.74</v>
          </cell>
          <cell r="AH444">
            <v>3146.985714285714</v>
          </cell>
          <cell r="AI444">
            <v>187.48</v>
          </cell>
          <cell r="AJ444">
            <v>468.7</v>
          </cell>
          <cell r="AK444">
            <v>93.74</v>
          </cell>
          <cell r="AL444">
            <v>2276.542857142857</v>
          </cell>
          <cell r="AM444">
            <v>100.43571428571428</v>
          </cell>
          <cell r="AN444">
            <v>2142.6285714285714</v>
          </cell>
          <cell r="AO444">
            <v>1372.6214285714286</v>
          </cell>
          <cell r="AP444">
            <v>143.95785714285714</v>
          </cell>
          <cell r="AQ444">
            <v>502.17857142857144</v>
          </cell>
        </row>
        <row r="445">
          <cell r="A445" t="str">
            <v>M00334130640</v>
          </cell>
          <cell r="B445" t="str">
            <v>GDC-10Soft3mmx6cm</v>
          </cell>
          <cell r="C445" t="str">
            <v>EUR</v>
          </cell>
          <cell r="D445">
            <v>47.79</v>
          </cell>
          <cell r="G445">
            <v>47.79</v>
          </cell>
          <cell r="I445">
            <v>68.271428571428572</v>
          </cell>
          <cell r="J445">
            <v>259.43142857142857</v>
          </cell>
          <cell r="K445">
            <v>75.098571428571432</v>
          </cell>
          <cell r="L445">
            <v>88.752857142857152</v>
          </cell>
          <cell r="M445">
            <v>119.47499999999999</v>
          </cell>
          <cell r="N445">
            <v>73.050428571428583</v>
          </cell>
          <cell r="O445">
            <v>71.002285714285719</v>
          </cell>
          <cell r="P445">
            <v>34135.714285714283</v>
          </cell>
          <cell r="Q445">
            <v>466.29385714285718</v>
          </cell>
          <cell r="R445">
            <v>134494.71428571429</v>
          </cell>
          <cell r="S445">
            <v>1170.855</v>
          </cell>
          <cell r="T445">
            <v>348.18428571428569</v>
          </cell>
          <cell r="U445">
            <v>47.79</v>
          </cell>
          <cell r="V445">
            <v>40.962857142857139</v>
          </cell>
          <cell r="W445">
            <v>532.51714285714286</v>
          </cell>
          <cell r="X445">
            <v>12288.857142857143</v>
          </cell>
          <cell r="Y445">
            <v>259.43142857142857</v>
          </cell>
          <cell r="Z445">
            <v>3277.0285714285715</v>
          </cell>
          <cell r="AA445">
            <v>6144.4285714285716</v>
          </cell>
          <cell r="AB445">
            <v>81925.71428571429</v>
          </cell>
          <cell r="AC445">
            <v>102919.17857142858</v>
          </cell>
          <cell r="AD445">
            <v>887.52857142857147</v>
          </cell>
          <cell r="AE445">
            <v>242.36357142857142</v>
          </cell>
          <cell r="AF445">
            <v>382.32</v>
          </cell>
          <cell r="AG445">
            <v>95.58</v>
          </cell>
          <cell r="AH445">
            <v>3208.7571428571428</v>
          </cell>
          <cell r="AI445">
            <v>191.16</v>
          </cell>
          <cell r="AJ445">
            <v>477.9</v>
          </cell>
          <cell r="AK445">
            <v>95.58</v>
          </cell>
          <cell r="AL445">
            <v>2321.2285714285713</v>
          </cell>
          <cell r="AM445">
            <v>102.40714285714286</v>
          </cell>
          <cell r="AN445">
            <v>2184.6857142857143</v>
          </cell>
          <cell r="AO445">
            <v>1399.5642857142857</v>
          </cell>
          <cell r="AP445">
            <v>146.78357142857143</v>
          </cell>
          <cell r="AQ445">
            <v>512.03571428571433</v>
          </cell>
        </row>
        <row r="446">
          <cell r="A446" t="str">
            <v>M00334130840</v>
          </cell>
          <cell r="B446" t="str">
            <v>GDC-10Soft3mmx8cm</v>
          </cell>
          <cell r="C446" t="str">
            <v>EUR</v>
          </cell>
          <cell r="D446">
            <v>48.56</v>
          </cell>
          <cell r="G446">
            <v>48.56</v>
          </cell>
          <cell r="I446">
            <v>69.371428571428581</v>
          </cell>
          <cell r="J446">
            <v>263.61142857142858</v>
          </cell>
          <cell r="K446">
            <v>76.30857142857144</v>
          </cell>
          <cell r="L446">
            <v>90.182857142857159</v>
          </cell>
          <cell r="M446">
            <v>121.40000000000002</v>
          </cell>
          <cell r="N446">
            <v>74.22742857142859</v>
          </cell>
          <cell r="O446">
            <v>72.146285714285725</v>
          </cell>
          <cell r="P446">
            <v>34685.71428571429</v>
          </cell>
          <cell r="Q446">
            <v>473.80685714285721</v>
          </cell>
          <cell r="R446">
            <v>136661.71428571429</v>
          </cell>
          <cell r="S446">
            <v>1189.72</v>
          </cell>
          <cell r="T446">
            <v>353.79428571428576</v>
          </cell>
          <cell r="U446">
            <v>48.56</v>
          </cell>
          <cell r="V446">
            <v>41.62285714285715</v>
          </cell>
          <cell r="W446">
            <v>541.0971428571429</v>
          </cell>
          <cell r="X446">
            <v>12486.857142857145</v>
          </cell>
          <cell r="Y446">
            <v>263.61142857142858</v>
          </cell>
          <cell r="Z446">
            <v>3329.8285714285721</v>
          </cell>
          <cell r="AA446">
            <v>6243.4285714285725</v>
          </cell>
          <cell r="AB446">
            <v>83245.71428571429</v>
          </cell>
          <cell r="AC446">
            <v>104577.42857142858</v>
          </cell>
          <cell r="AD446">
            <v>901.82857142857154</v>
          </cell>
          <cell r="AE446">
            <v>246.26857142857145</v>
          </cell>
          <cell r="AF446">
            <v>388.48</v>
          </cell>
          <cell r="AG446">
            <v>97.12</v>
          </cell>
          <cell r="AH446">
            <v>3260.4571428571435</v>
          </cell>
          <cell r="AI446">
            <v>194.24</v>
          </cell>
          <cell r="AJ446">
            <v>485.60000000000008</v>
          </cell>
          <cell r="AK446">
            <v>97.12</v>
          </cell>
          <cell r="AL446">
            <v>2358.6285714285718</v>
          </cell>
          <cell r="AM446">
            <v>104.05714285714288</v>
          </cell>
          <cell r="AN446">
            <v>2219.8857142857146</v>
          </cell>
          <cell r="AO446">
            <v>1422.1142857142859</v>
          </cell>
          <cell r="AP446">
            <v>149.14857142857144</v>
          </cell>
          <cell r="AQ446">
            <v>520.28571428571433</v>
          </cell>
        </row>
        <row r="447">
          <cell r="A447" t="str">
            <v>M00334131040</v>
          </cell>
          <cell r="B447" t="str">
            <v>GDC-10Soft3mmx10cm</v>
          </cell>
          <cell r="C447" t="str">
            <v>EUR</v>
          </cell>
          <cell r="D447">
            <v>48.92</v>
          </cell>
          <cell r="G447">
            <v>48.92</v>
          </cell>
          <cell r="I447">
            <v>69.885714285714286</v>
          </cell>
          <cell r="J447">
            <v>265.56571428571425</v>
          </cell>
          <cell r="K447">
            <v>76.874285714285719</v>
          </cell>
          <cell r="L447">
            <v>90.851428571428571</v>
          </cell>
          <cell r="M447">
            <v>122.3</v>
          </cell>
          <cell r="N447">
            <v>74.777714285714296</v>
          </cell>
          <cell r="O447">
            <v>72.681142857142859</v>
          </cell>
          <cell r="P447">
            <v>34942.857142857145</v>
          </cell>
          <cell r="Q447">
            <v>477.3194285714286</v>
          </cell>
          <cell r="R447">
            <v>137674.85714285713</v>
          </cell>
          <cell r="S447">
            <v>1198.54</v>
          </cell>
          <cell r="T447">
            <v>356.41714285714284</v>
          </cell>
          <cell r="U447">
            <v>48.919999999999995</v>
          </cell>
          <cell r="V447">
            <v>41.931428571428569</v>
          </cell>
          <cell r="W447">
            <v>545.10857142857139</v>
          </cell>
          <cell r="X447">
            <v>12579.428571428571</v>
          </cell>
          <cell r="Y447">
            <v>265.56571428571425</v>
          </cell>
          <cell r="Z447">
            <v>3354.5142857142855</v>
          </cell>
          <cell r="AA447">
            <v>6289.7142857142853</v>
          </cell>
          <cell r="AB447">
            <v>83862.857142857145</v>
          </cell>
          <cell r="AC447">
            <v>105352.71428571429</v>
          </cell>
          <cell r="AD447">
            <v>908.51428571428573</v>
          </cell>
          <cell r="AE447">
            <v>248.09428571428569</v>
          </cell>
          <cell r="AF447">
            <v>391.35999999999996</v>
          </cell>
          <cell r="AG447">
            <v>97.839999999999989</v>
          </cell>
          <cell r="AH447">
            <v>3284.6285714285714</v>
          </cell>
          <cell r="AI447">
            <v>195.67999999999998</v>
          </cell>
          <cell r="AJ447">
            <v>489.2</v>
          </cell>
          <cell r="AK447">
            <v>97.839999999999989</v>
          </cell>
          <cell r="AL447">
            <v>2376.1142857142859</v>
          </cell>
          <cell r="AM447">
            <v>104.82857142857142</v>
          </cell>
          <cell r="AN447">
            <v>2236.3428571428572</v>
          </cell>
          <cell r="AO447">
            <v>1432.6571428571428</v>
          </cell>
          <cell r="AP447">
            <v>150.25428571428571</v>
          </cell>
          <cell r="AQ447">
            <v>524.14285714285711</v>
          </cell>
        </row>
        <row r="448">
          <cell r="A448" t="str">
            <v>M00334140440</v>
          </cell>
          <cell r="B448" t="str">
            <v>GDC-10Soft4mmx4cm</v>
          </cell>
          <cell r="C448" t="str">
            <v>EUR</v>
          </cell>
          <cell r="D448">
            <v>46.87</v>
          </cell>
          <cell r="G448">
            <v>46.87</v>
          </cell>
          <cell r="I448">
            <v>66.957142857142856</v>
          </cell>
          <cell r="J448">
            <v>254.43714285714285</v>
          </cell>
          <cell r="K448">
            <v>73.652857142857144</v>
          </cell>
          <cell r="L448">
            <v>87.044285714285721</v>
          </cell>
          <cell r="M448">
            <v>117.175</v>
          </cell>
          <cell r="N448">
            <v>71.644142857142853</v>
          </cell>
          <cell r="O448">
            <v>69.635428571428577</v>
          </cell>
          <cell r="P448">
            <v>33478.571428571428</v>
          </cell>
          <cell r="Q448">
            <v>457.31728571428573</v>
          </cell>
          <cell r="R448">
            <v>131905.57142857142</v>
          </cell>
          <cell r="S448">
            <v>1148.3149999999998</v>
          </cell>
          <cell r="T448">
            <v>341.48142857142852</v>
          </cell>
          <cell r="U448">
            <v>46.87</v>
          </cell>
          <cell r="V448">
            <v>40.174285714285709</v>
          </cell>
          <cell r="W448">
            <v>522.26571428571424</v>
          </cell>
          <cell r="X448">
            <v>12052.285714285714</v>
          </cell>
          <cell r="Y448">
            <v>254.43714285714285</v>
          </cell>
          <cell r="Z448">
            <v>3213.9428571428571</v>
          </cell>
          <cell r="AA448">
            <v>6026.1428571428569</v>
          </cell>
          <cell r="AB448">
            <v>80348.57142857142</v>
          </cell>
          <cell r="AC448">
            <v>100937.89285714286</v>
          </cell>
          <cell r="AD448">
            <v>870.44285714285706</v>
          </cell>
          <cell r="AE448">
            <v>237.69785714285712</v>
          </cell>
          <cell r="AF448">
            <v>374.96</v>
          </cell>
          <cell r="AG448">
            <v>93.74</v>
          </cell>
          <cell r="AH448">
            <v>3146.985714285714</v>
          </cell>
          <cell r="AI448">
            <v>187.48</v>
          </cell>
          <cell r="AJ448">
            <v>468.7</v>
          </cell>
          <cell r="AK448">
            <v>93.74</v>
          </cell>
          <cell r="AL448">
            <v>2276.542857142857</v>
          </cell>
          <cell r="AM448">
            <v>100.43571428571428</v>
          </cell>
          <cell r="AN448">
            <v>2142.6285714285714</v>
          </cell>
          <cell r="AO448">
            <v>1372.6214285714286</v>
          </cell>
          <cell r="AP448">
            <v>143.95785714285714</v>
          </cell>
          <cell r="AQ448">
            <v>502.17857142857144</v>
          </cell>
        </row>
        <row r="449">
          <cell r="A449" t="str">
            <v>M00334140640</v>
          </cell>
          <cell r="B449" t="str">
            <v>GDC-10Soft4mmx6cm</v>
          </cell>
          <cell r="C449" t="str">
            <v>EUR</v>
          </cell>
          <cell r="D449">
            <v>47.79</v>
          </cell>
          <cell r="G449">
            <v>47.79</v>
          </cell>
          <cell r="I449">
            <v>68.271428571428572</v>
          </cell>
          <cell r="J449">
            <v>259.43142857142857</v>
          </cell>
          <cell r="K449">
            <v>75.098571428571432</v>
          </cell>
          <cell r="L449">
            <v>88.752857142857152</v>
          </cell>
          <cell r="M449">
            <v>119.47499999999999</v>
          </cell>
          <cell r="N449">
            <v>73.050428571428583</v>
          </cell>
          <cell r="O449">
            <v>71.002285714285719</v>
          </cell>
          <cell r="P449">
            <v>34135.714285714283</v>
          </cell>
          <cell r="Q449">
            <v>466.29385714285718</v>
          </cell>
          <cell r="R449">
            <v>134494.71428571429</v>
          </cell>
          <cell r="S449">
            <v>1170.855</v>
          </cell>
          <cell r="T449">
            <v>348.18428571428569</v>
          </cell>
          <cell r="U449">
            <v>47.79</v>
          </cell>
          <cell r="V449">
            <v>40.962857142857139</v>
          </cell>
          <cell r="W449">
            <v>532.51714285714286</v>
          </cell>
          <cell r="X449">
            <v>12288.857142857143</v>
          </cell>
          <cell r="Y449">
            <v>259.43142857142857</v>
          </cell>
          <cell r="Z449">
            <v>3277.0285714285715</v>
          </cell>
          <cell r="AA449">
            <v>6144.4285714285716</v>
          </cell>
          <cell r="AB449">
            <v>81925.71428571429</v>
          </cell>
          <cell r="AC449">
            <v>102919.17857142858</v>
          </cell>
          <cell r="AD449">
            <v>887.52857142857147</v>
          </cell>
          <cell r="AE449">
            <v>242.36357142857142</v>
          </cell>
          <cell r="AF449">
            <v>382.32</v>
          </cell>
          <cell r="AG449">
            <v>95.58</v>
          </cell>
          <cell r="AH449">
            <v>3208.7571428571428</v>
          </cell>
          <cell r="AI449">
            <v>191.16</v>
          </cell>
          <cell r="AJ449">
            <v>477.9</v>
          </cell>
          <cell r="AK449">
            <v>95.58</v>
          </cell>
          <cell r="AL449">
            <v>2321.2285714285713</v>
          </cell>
          <cell r="AM449">
            <v>102.40714285714286</v>
          </cell>
          <cell r="AN449">
            <v>2184.6857142857143</v>
          </cell>
          <cell r="AO449">
            <v>1399.5642857142857</v>
          </cell>
          <cell r="AP449">
            <v>146.78357142857143</v>
          </cell>
          <cell r="AQ449">
            <v>512.03571428571433</v>
          </cell>
        </row>
        <row r="450">
          <cell r="A450" t="str">
            <v>M00334140840</v>
          </cell>
          <cell r="B450" t="str">
            <v>GDC-10Soft4mmx8cm</v>
          </cell>
          <cell r="C450" t="str">
            <v>EUR</v>
          </cell>
          <cell r="D450">
            <v>48.56</v>
          </cell>
          <cell r="G450">
            <v>48.56</v>
          </cell>
          <cell r="I450">
            <v>69.371428571428581</v>
          </cell>
          <cell r="J450">
            <v>263.61142857142858</v>
          </cell>
          <cell r="K450">
            <v>76.30857142857144</v>
          </cell>
          <cell r="L450">
            <v>90.182857142857159</v>
          </cell>
          <cell r="M450">
            <v>121.40000000000002</v>
          </cell>
          <cell r="N450">
            <v>74.22742857142859</v>
          </cell>
          <cell r="O450">
            <v>72.146285714285725</v>
          </cell>
          <cell r="P450">
            <v>34685.71428571429</v>
          </cell>
          <cell r="Q450">
            <v>473.80685714285721</v>
          </cell>
          <cell r="R450">
            <v>136661.71428571429</v>
          </cell>
          <cell r="S450">
            <v>1189.72</v>
          </cell>
          <cell r="T450">
            <v>353.79428571428576</v>
          </cell>
          <cell r="U450">
            <v>48.56</v>
          </cell>
          <cell r="V450">
            <v>41.62285714285715</v>
          </cell>
          <cell r="W450">
            <v>541.0971428571429</v>
          </cell>
          <cell r="X450">
            <v>12486.857142857145</v>
          </cell>
          <cell r="Y450">
            <v>263.61142857142858</v>
          </cell>
          <cell r="Z450">
            <v>3329.8285714285721</v>
          </cell>
          <cell r="AA450">
            <v>6243.4285714285725</v>
          </cell>
          <cell r="AB450">
            <v>83245.71428571429</v>
          </cell>
          <cell r="AC450">
            <v>104577.42857142858</v>
          </cell>
          <cell r="AD450">
            <v>901.82857142857154</v>
          </cell>
          <cell r="AE450">
            <v>246.26857142857145</v>
          </cell>
          <cell r="AF450">
            <v>388.48</v>
          </cell>
          <cell r="AG450">
            <v>97.12</v>
          </cell>
          <cell r="AH450">
            <v>3260.4571428571435</v>
          </cell>
          <cell r="AI450">
            <v>194.24</v>
          </cell>
          <cell r="AJ450">
            <v>485.60000000000008</v>
          </cell>
          <cell r="AK450">
            <v>97.12</v>
          </cell>
          <cell r="AL450">
            <v>2358.6285714285718</v>
          </cell>
          <cell r="AM450">
            <v>104.05714285714288</v>
          </cell>
          <cell r="AN450">
            <v>2219.8857142857146</v>
          </cell>
          <cell r="AO450">
            <v>1422.1142857142859</v>
          </cell>
          <cell r="AP450">
            <v>149.14857142857144</v>
          </cell>
          <cell r="AQ450">
            <v>520.28571428571433</v>
          </cell>
        </row>
        <row r="451">
          <cell r="A451" t="str">
            <v>M00334141040</v>
          </cell>
          <cell r="B451" t="str">
            <v>GDC-10Soft4mmx10cm</v>
          </cell>
          <cell r="C451" t="str">
            <v>EUR</v>
          </cell>
          <cell r="D451">
            <v>48.92</v>
          </cell>
          <cell r="G451">
            <v>48.92</v>
          </cell>
          <cell r="I451">
            <v>69.885714285714286</v>
          </cell>
          <cell r="J451">
            <v>265.56571428571425</v>
          </cell>
          <cell r="K451">
            <v>76.874285714285719</v>
          </cell>
          <cell r="L451">
            <v>90.851428571428571</v>
          </cell>
          <cell r="M451">
            <v>122.3</v>
          </cell>
          <cell r="N451">
            <v>74.777714285714296</v>
          </cell>
          <cell r="O451">
            <v>72.681142857142859</v>
          </cell>
          <cell r="P451">
            <v>34942.857142857145</v>
          </cell>
          <cell r="Q451">
            <v>477.3194285714286</v>
          </cell>
          <cell r="R451">
            <v>137674.85714285713</v>
          </cell>
          <cell r="S451">
            <v>1198.54</v>
          </cell>
          <cell r="T451">
            <v>356.41714285714284</v>
          </cell>
          <cell r="U451">
            <v>48.919999999999995</v>
          </cell>
          <cell r="V451">
            <v>41.931428571428569</v>
          </cell>
          <cell r="W451">
            <v>545.10857142857139</v>
          </cell>
          <cell r="X451">
            <v>12579.428571428571</v>
          </cell>
          <cell r="Y451">
            <v>265.56571428571425</v>
          </cell>
          <cell r="Z451">
            <v>3354.5142857142855</v>
          </cell>
          <cell r="AA451">
            <v>6289.7142857142853</v>
          </cell>
          <cell r="AB451">
            <v>83862.857142857145</v>
          </cell>
          <cell r="AC451">
            <v>105352.71428571429</v>
          </cell>
          <cell r="AD451">
            <v>908.51428571428573</v>
          </cell>
          <cell r="AE451">
            <v>248.09428571428569</v>
          </cell>
          <cell r="AF451">
            <v>391.35999999999996</v>
          </cell>
          <cell r="AG451">
            <v>97.839999999999989</v>
          </cell>
          <cell r="AH451">
            <v>3284.6285714285714</v>
          </cell>
          <cell r="AI451">
            <v>195.67999999999998</v>
          </cell>
          <cell r="AJ451">
            <v>489.2</v>
          </cell>
          <cell r="AK451">
            <v>97.839999999999989</v>
          </cell>
          <cell r="AL451">
            <v>2376.1142857142859</v>
          </cell>
          <cell r="AM451">
            <v>104.82857142857142</v>
          </cell>
          <cell r="AN451">
            <v>2236.3428571428572</v>
          </cell>
          <cell r="AO451">
            <v>1432.6571428571428</v>
          </cell>
          <cell r="AP451">
            <v>150.25428571428571</v>
          </cell>
          <cell r="AQ451">
            <v>524.14285714285711</v>
          </cell>
        </row>
        <row r="452">
          <cell r="A452" t="str">
            <v>M00334210340</v>
          </cell>
          <cell r="B452" t="str">
            <v>GDC-102D10mmx30cm</v>
          </cell>
          <cell r="C452" t="str">
            <v>EUR</v>
          </cell>
          <cell r="D452">
            <v>65.63</v>
          </cell>
          <cell r="G452">
            <v>65.63</v>
          </cell>
          <cell r="I452">
            <v>93.757142857142853</v>
          </cell>
          <cell r="J452">
            <v>356.27714285714285</v>
          </cell>
          <cell r="K452">
            <v>103.13285714285715</v>
          </cell>
          <cell r="L452">
            <v>121.88428571428571</v>
          </cell>
          <cell r="M452">
            <v>164.07499999999999</v>
          </cell>
          <cell r="N452">
            <v>100.32014285714286</v>
          </cell>
          <cell r="O452">
            <v>97.507428571428576</v>
          </cell>
          <cell r="P452">
            <v>46878.571428571428</v>
          </cell>
          <cell r="Q452">
            <v>640.36128571428571</v>
          </cell>
          <cell r="R452">
            <v>184701.57142857142</v>
          </cell>
          <cell r="S452">
            <v>1607.9349999999997</v>
          </cell>
          <cell r="T452">
            <v>478.16142857142853</v>
          </cell>
          <cell r="U452">
            <v>65.63</v>
          </cell>
          <cell r="V452">
            <v>56.254285714285707</v>
          </cell>
          <cell r="W452">
            <v>731.3057142857142</v>
          </cell>
          <cell r="X452">
            <v>16876.285714285714</v>
          </cell>
          <cell r="Y452">
            <v>356.27714285714285</v>
          </cell>
          <cell r="Z452">
            <v>4500.3428571428567</v>
          </cell>
          <cell r="AA452">
            <v>8438.1428571428569</v>
          </cell>
          <cell r="AB452">
            <v>112508.57142857142</v>
          </cell>
          <cell r="AC452">
            <v>141338.89285714284</v>
          </cell>
          <cell r="AD452">
            <v>1218.8428571428572</v>
          </cell>
          <cell r="AE452">
            <v>332.8378571428571</v>
          </cell>
          <cell r="AF452">
            <v>525.04</v>
          </cell>
          <cell r="AG452">
            <v>131.26</v>
          </cell>
          <cell r="AH452">
            <v>4406.5857142857139</v>
          </cell>
          <cell r="AI452">
            <v>262.52</v>
          </cell>
          <cell r="AJ452">
            <v>656.3</v>
          </cell>
          <cell r="AK452">
            <v>131.26</v>
          </cell>
          <cell r="AL452">
            <v>3187.7428571428568</v>
          </cell>
          <cell r="AM452">
            <v>140.63571428571427</v>
          </cell>
          <cell r="AN452">
            <v>3000.2285714285713</v>
          </cell>
          <cell r="AO452">
            <v>1922.0214285714285</v>
          </cell>
          <cell r="AP452">
            <v>201.57785714285711</v>
          </cell>
          <cell r="AQ452">
            <v>703.17857142857144</v>
          </cell>
        </row>
        <row r="453">
          <cell r="A453" t="str">
            <v>M00334230840</v>
          </cell>
          <cell r="B453" t="str">
            <v>GDC-102D3mmx8cm</v>
          </cell>
          <cell r="C453" t="str">
            <v>EUR</v>
          </cell>
          <cell r="D453">
            <v>56.95</v>
          </cell>
          <cell r="G453">
            <v>56.95</v>
          </cell>
          <cell r="I453">
            <v>81.357142857142861</v>
          </cell>
          <cell r="J453">
            <v>309.15714285714284</v>
          </cell>
          <cell r="K453">
            <v>89.492857142857162</v>
          </cell>
          <cell r="L453">
            <v>105.76428571428572</v>
          </cell>
          <cell r="M453">
            <v>142.375</v>
          </cell>
          <cell r="N453">
            <v>87.052142857142869</v>
          </cell>
          <cell r="O453">
            <v>84.611428571428576</v>
          </cell>
          <cell r="P453">
            <v>40678.571428571428</v>
          </cell>
          <cell r="Q453">
            <v>555.66928571428571</v>
          </cell>
          <cell r="R453">
            <v>160273.57142857145</v>
          </cell>
          <cell r="S453">
            <v>1395.2749999999999</v>
          </cell>
          <cell r="T453">
            <v>414.92142857142858</v>
          </cell>
          <cell r="U453">
            <v>56.949999999999996</v>
          </cell>
          <cell r="V453">
            <v>48.814285714285717</v>
          </cell>
          <cell r="W453">
            <v>634.58571428571429</v>
          </cell>
          <cell r="X453">
            <v>14644.285714285716</v>
          </cell>
          <cell r="Y453">
            <v>309.15714285714284</v>
          </cell>
          <cell r="Z453">
            <v>3905.1428571428573</v>
          </cell>
          <cell r="AA453">
            <v>7322.1428571428578</v>
          </cell>
          <cell r="AB453">
            <v>97628.571428571435</v>
          </cell>
          <cell r="AC453">
            <v>122645.89285714287</v>
          </cell>
          <cell r="AD453">
            <v>1057.6428571428571</v>
          </cell>
          <cell r="AE453">
            <v>288.81785714285712</v>
          </cell>
          <cell r="AF453">
            <v>455.59999999999997</v>
          </cell>
          <cell r="AG453">
            <v>113.89999999999999</v>
          </cell>
          <cell r="AH453">
            <v>3823.7857142857147</v>
          </cell>
          <cell r="AI453">
            <v>227.79999999999998</v>
          </cell>
          <cell r="AJ453">
            <v>569.5</v>
          </cell>
          <cell r="AK453">
            <v>113.89999999999999</v>
          </cell>
          <cell r="AL453">
            <v>2766.1428571428573</v>
          </cell>
          <cell r="AM453">
            <v>122.03571428571429</v>
          </cell>
          <cell r="AN453">
            <v>2603.4285714285716</v>
          </cell>
          <cell r="AO453">
            <v>1667.8214285714287</v>
          </cell>
          <cell r="AP453">
            <v>174.91785714285714</v>
          </cell>
          <cell r="AQ453">
            <v>610.17857142857144</v>
          </cell>
        </row>
        <row r="454">
          <cell r="A454" t="str">
            <v>M00334241040</v>
          </cell>
          <cell r="B454" t="str">
            <v>GDC-102D4mmx10cm</v>
          </cell>
          <cell r="C454" t="str">
            <v>EUR</v>
          </cell>
          <cell r="D454">
            <v>56.95</v>
          </cell>
          <cell r="G454">
            <v>56.95</v>
          </cell>
          <cell r="I454">
            <v>81.357142857142861</v>
          </cell>
          <cell r="J454">
            <v>309.15714285714284</v>
          </cell>
          <cell r="K454">
            <v>89.492857142857162</v>
          </cell>
          <cell r="L454">
            <v>105.76428571428572</v>
          </cell>
          <cell r="M454">
            <v>142.375</v>
          </cell>
          <cell r="N454">
            <v>87.052142857142869</v>
          </cell>
          <cell r="O454">
            <v>84.611428571428576</v>
          </cell>
          <cell r="P454">
            <v>40678.571428571428</v>
          </cell>
          <cell r="Q454">
            <v>555.66928571428571</v>
          </cell>
          <cell r="R454">
            <v>160273.57142857145</v>
          </cell>
          <cell r="S454">
            <v>1395.2749999999999</v>
          </cell>
          <cell r="T454">
            <v>414.92142857142858</v>
          </cell>
          <cell r="U454">
            <v>56.949999999999996</v>
          </cell>
          <cell r="V454">
            <v>48.814285714285717</v>
          </cell>
          <cell r="W454">
            <v>634.58571428571429</v>
          </cell>
          <cell r="X454">
            <v>14644.285714285716</v>
          </cell>
          <cell r="Y454">
            <v>309.15714285714284</v>
          </cell>
          <cell r="Z454">
            <v>3905.1428571428573</v>
          </cell>
          <cell r="AA454">
            <v>7322.1428571428578</v>
          </cell>
          <cell r="AB454">
            <v>97628.571428571435</v>
          </cell>
          <cell r="AC454">
            <v>122645.89285714287</v>
          </cell>
          <cell r="AD454">
            <v>1057.6428571428571</v>
          </cell>
          <cell r="AE454">
            <v>288.81785714285712</v>
          </cell>
          <cell r="AF454">
            <v>455.59999999999997</v>
          </cell>
          <cell r="AG454">
            <v>113.89999999999999</v>
          </cell>
          <cell r="AH454">
            <v>3823.7857142857147</v>
          </cell>
          <cell r="AI454">
            <v>227.79999999999998</v>
          </cell>
          <cell r="AJ454">
            <v>569.5</v>
          </cell>
          <cell r="AK454">
            <v>113.89999999999999</v>
          </cell>
          <cell r="AL454">
            <v>2766.1428571428573</v>
          </cell>
          <cell r="AM454">
            <v>122.03571428571429</v>
          </cell>
          <cell r="AN454">
            <v>2603.4285714285716</v>
          </cell>
          <cell r="AO454">
            <v>1667.8214285714287</v>
          </cell>
          <cell r="AP454">
            <v>174.91785714285714</v>
          </cell>
          <cell r="AQ454">
            <v>610.17857142857144</v>
          </cell>
        </row>
        <row r="455">
          <cell r="A455" t="str">
            <v>M00334251540</v>
          </cell>
          <cell r="B455" t="str">
            <v>GDC-102D5mmx15cm</v>
          </cell>
          <cell r="C455" t="str">
            <v>EUR</v>
          </cell>
          <cell r="D455">
            <v>59.12</v>
          </cell>
          <cell r="G455">
            <v>59.12</v>
          </cell>
          <cell r="I455">
            <v>84.457142857142856</v>
          </cell>
          <cell r="J455">
            <v>320.93714285714282</v>
          </cell>
          <cell r="K455">
            <v>92.902857142857144</v>
          </cell>
          <cell r="L455">
            <v>109.79428571428572</v>
          </cell>
          <cell r="M455">
            <v>147.80000000000001</v>
          </cell>
          <cell r="N455">
            <v>90.369142857142862</v>
          </cell>
          <cell r="O455">
            <v>87.835428571428579</v>
          </cell>
          <cell r="P455">
            <v>42228.571428571428</v>
          </cell>
          <cell r="Q455">
            <v>576.84228571428571</v>
          </cell>
          <cell r="R455">
            <v>166380.57142857142</v>
          </cell>
          <cell r="S455">
            <v>1448.4399999999998</v>
          </cell>
          <cell r="T455">
            <v>430.73142857142852</v>
          </cell>
          <cell r="U455">
            <v>59.12</v>
          </cell>
          <cell r="V455">
            <v>50.674285714285709</v>
          </cell>
          <cell r="W455">
            <v>658.76571428571424</v>
          </cell>
          <cell r="X455">
            <v>15202.285714285714</v>
          </cell>
          <cell r="Y455">
            <v>320.93714285714282</v>
          </cell>
          <cell r="Z455">
            <v>4053.9428571428571</v>
          </cell>
          <cell r="AA455">
            <v>7601.1428571428569</v>
          </cell>
          <cell r="AB455">
            <v>101348.57142857142</v>
          </cell>
          <cell r="AC455">
            <v>127319.14285714286</v>
          </cell>
          <cell r="AD455">
            <v>1097.9428571428571</v>
          </cell>
          <cell r="AE455">
            <v>299.82285714285712</v>
          </cell>
          <cell r="AF455">
            <v>472.96</v>
          </cell>
          <cell r="AG455">
            <v>118.24</v>
          </cell>
          <cell r="AH455">
            <v>3969.485714285714</v>
          </cell>
          <cell r="AI455">
            <v>236.48</v>
          </cell>
          <cell r="AJ455">
            <v>591.20000000000005</v>
          </cell>
          <cell r="AK455">
            <v>118.24</v>
          </cell>
          <cell r="AL455">
            <v>2871.542857142857</v>
          </cell>
          <cell r="AM455">
            <v>126.68571428571428</v>
          </cell>
          <cell r="AN455">
            <v>2702.6285714285714</v>
          </cell>
          <cell r="AO455">
            <v>1731.3714285714286</v>
          </cell>
          <cell r="AP455">
            <v>181.58285714285714</v>
          </cell>
          <cell r="AQ455">
            <v>633.42857142857144</v>
          </cell>
        </row>
        <row r="456">
          <cell r="A456" t="str">
            <v>M00334262040</v>
          </cell>
          <cell r="B456" t="str">
            <v>GDC-102D6mmx20cm</v>
          </cell>
          <cell r="C456" t="str">
            <v>EUR</v>
          </cell>
          <cell r="D456">
            <v>61.29</v>
          </cell>
          <cell r="G456">
            <v>61.29</v>
          </cell>
          <cell r="I456">
            <v>87.557142857142864</v>
          </cell>
          <cell r="J456">
            <v>332.71714285714285</v>
          </cell>
          <cell r="K456">
            <v>96.312857142857155</v>
          </cell>
          <cell r="L456">
            <v>113.82428571428572</v>
          </cell>
          <cell r="M456">
            <v>153.22500000000002</v>
          </cell>
          <cell r="N456">
            <v>93.686142857142869</v>
          </cell>
          <cell r="O456">
            <v>91.059428571428583</v>
          </cell>
          <cell r="P456">
            <v>43778.571428571435</v>
          </cell>
          <cell r="Q456">
            <v>598.01528571428582</v>
          </cell>
          <cell r="R456">
            <v>172487.57142857145</v>
          </cell>
          <cell r="S456">
            <v>1501.605</v>
          </cell>
          <cell r="T456">
            <v>446.54142857142858</v>
          </cell>
          <cell r="U456">
            <v>61.29</v>
          </cell>
          <cell r="V456">
            <v>52.534285714285716</v>
          </cell>
          <cell r="W456">
            <v>682.9457142857143</v>
          </cell>
          <cell r="X456">
            <v>15760.285714285716</v>
          </cell>
          <cell r="Y456">
            <v>332.71714285714285</v>
          </cell>
          <cell r="Z456">
            <v>4202.7428571428572</v>
          </cell>
          <cell r="AA456">
            <v>7880.1428571428578</v>
          </cell>
          <cell r="AB456">
            <v>105068.57142857143</v>
          </cell>
          <cell r="AC456">
            <v>131992.39285714287</v>
          </cell>
          <cell r="AD456">
            <v>1138.2428571428572</v>
          </cell>
          <cell r="AE456">
            <v>310.82785714285717</v>
          </cell>
          <cell r="AF456">
            <v>490.32</v>
          </cell>
          <cell r="AG456">
            <v>122.58</v>
          </cell>
          <cell r="AH456">
            <v>4115.1857142857143</v>
          </cell>
          <cell r="AI456">
            <v>245.16</v>
          </cell>
          <cell r="AJ456">
            <v>612.90000000000009</v>
          </cell>
          <cell r="AK456">
            <v>122.58</v>
          </cell>
          <cell r="AL456">
            <v>2976.9428571428575</v>
          </cell>
          <cell r="AM456">
            <v>131.33571428571429</v>
          </cell>
          <cell r="AN456">
            <v>2801.8285714285716</v>
          </cell>
          <cell r="AO456">
            <v>1794.9214285714288</v>
          </cell>
          <cell r="AP456">
            <v>188.24785714285716</v>
          </cell>
          <cell r="AQ456">
            <v>656.67857142857144</v>
          </cell>
        </row>
        <row r="457">
          <cell r="A457" t="str">
            <v>M00334272540</v>
          </cell>
          <cell r="B457" t="str">
            <v>GDC-102D7mmx25cm</v>
          </cell>
          <cell r="C457" t="str">
            <v>EUR</v>
          </cell>
          <cell r="D457">
            <v>63.46</v>
          </cell>
          <cell r="G457">
            <v>63.46</v>
          </cell>
          <cell r="I457">
            <v>90.657142857142858</v>
          </cell>
          <cell r="J457">
            <v>344.49714285714282</v>
          </cell>
          <cell r="K457">
            <v>99.722857142857151</v>
          </cell>
          <cell r="L457">
            <v>117.85428571428572</v>
          </cell>
          <cell r="M457">
            <v>158.65</v>
          </cell>
          <cell r="N457">
            <v>97.003142857142862</v>
          </cell>
          <cell r="O457">
            <v>94.283428571428573</v>
          </cell>
          <cell r="P457">
            <v>45328.571428571428</v>
          </cell>
          <cell r="Q457">
            <v>619.18828571428571</v>
          </cell>
          <cell r="R457">
            <v>178594.57142857142</v>
          </cell>
          <cell r="S457">
            <v>1554.77</v>
          </cell>
          <cell r="T457">
            <v>462.35142857142853</v>
          </cell>
          <cell r="U457">
            <v>63.459999999999994</v>
          </cell>
          <cell r="V457">
            <v>54.394285714285715</v>
          </cell>
          <cell r="W457">
            <v>707.12571428571425</v>
          </cell>
          <cell r="X457">
            <v>16318.285714285714</v>
          </cell>
          <cell r="Y457">
            <v>344.49714285714282</v>
          </cell>
          <cell r="Z457">
            <v>4351.5428571428574</v>
          </cell>
          <cell r="AA457">
            <v>8159.1428571428569</v>
          </cell>
          <cell r="AB457">
            <v>108788.57142857143</v>
          </cell>
          <cell r="AC457">
            <v>136665.64285714287</v>
          </cell>
          <cell r="AD457">
            <v>1178.5428571428572</v>
          </cell>
          <cell r="AE457">
            <v>321.83285714285711</v>
          </cell>
          <cell r="AF457">
            <v>507.67999999999995</v>
          </cell>
          <cell r="AG457">
            <v>126.91999999999999</v>
          </cell>
          <cell r="AH457">
            <v>4260.8857142857141</v>
          </cell>
          <cell r="AI457">
            <v>253.83999999999997</v>
          </cell>
          <cell r="AJ457">
            <v>634.6</v>
          </cell>
          <cell r="AK457">
            <v>126.91999999999999</v>
          </cell>
          <cell r="AL457">
            <v>3082.3428571428572</v>
          </cell>
          <cell r="AM457">
            <v>135.98571428571429</v>
          </cell>
          <cell r="AN457">
            <v>2901.0285714285715</v>
          </cell>
          <cell r="AO457">
            <v>1858.4714285714285</v>
          </cell>
          <cell r="AP457">
            <v>194.91285714285715</v>
          </cell>
          <cell r="AQ457">
            <v>679.92857142857144</v>
          </cell>
        </row>
        <row r="458">
          <cell r="A458" t="str">
            <v>M00334283040</v>
          </cell>
          <cell r="B458" t="str">
            <v>GDC-102D8mmx30cm</v>
          </cell>
          <cell r="C458" t="str">
            <v>EUR</v>
          </cell>
          <cell r="D458">
            <v>65.63</v>
          </cell>
          <cell r="G458">
            <v>65.63</v>
          </cell>
          <cell r="I458">
            <v>93.757142857142853</v>
          </cell>
          <cell r="J458">
            <v>356.27714285714285</v>
          </cell>
          <cell r="K458">
            <v>103.13285714285715</v>
          </cell>
          <cell r="L458">
            <v>121.88428571428571</v>
          </cell>
          <cell r="M458">
            <v>164.07499999999999</v>
          </cell>
          <cell r="N458">
            <v>100.32014285714286</v>
          </cell>
          <cell r="O458">
            <v>97.507428571428576</v>
          </cell>
          <cell r="P458">
            <v>46878.571428571428</v>
          </cell>
          <cell r="Q458">
            <v>640.36128571428571</v>
          </cell>
          <cell r="R458">
            <v>184701.57142857142</v>
          </cell>
          <cell r="S458">
            <v>1607.9349999999997</v>
          </cell>
          <cell r="T458">
            <v>478.16142857142853</v>
          </cell>
          <cell r="U458">
            <v>65.63</v>
          </cell>
          <cell r="V458">
            <v>56.254285714285707</v>
          </cell>
          <cell r="W458">
            <v>731.3057142857142</v>
          </cell>
          <cell r="X458">
            <v>16876.285714285714</v>
          </cell>
          <cell r="Y458">
            <v>356.27714285714285</v>
          </cell>
          <cell r="Z458">
            <v>4500.3428571428567</v>
          </cell>
          <cell r="AA458">
            <v>8438.1428571428569</v>
          </cell>
          <cell r="AB458">
            <v>112508.57142857142</v>
          </cell>
          <cell r="AC458">
            <v>141338.89285714284</v>
          </cell>
          <cell r="AD458">
            <v>1218.8428571428572</v>
          </cell>
          <cell r="AE458">
            <v>332.8378571428571</v>
          </cell>
          <cell r="AF458">
            <v>525.04</v>
          </cell>
          <cell r="AG458">
            <v>131.26</v>
          </cell>
          <cell r="AH458">
            <v>4406.5857142857139</v>
          </cell>
          <cell r="AI458">
            <v>262.52</v>
          </cell>
          <cell r="AJ458">
            <v>656.3</v>
          </cell>
          <cell r="AK458">
            <v>131.26</v>
          </cell>
          <cell r="AL458">
            <v>3187.7428571428568</v>
          </cell>
          <cell r="AM458">
            <v>140.63571428571427</v>
          </cell>
          <cell r="AN458">
            <v>3000.2285714285713</v>
          </cell>
          <cell r="AO458">
            <v>1922.0214285714285</v>
          </cell>
          <cell r="AP458">
            <v>201.57785714285711</v>
          </cell>
          <cell r="AQ458">
            <v>703.17857142857144</v>
          </cell>
        </row>
        <row r="459">
          <cell r="A459" t="str">
            <v>M00334293040</v>
          </cell>
          <cell r="B459" t="str">
            <v>GDC-102D9mmx30cm</v>
          </cell>
          <cell r="C459" t="str">
            <v>EUR</v>
          </cell>
          <cell r="D459">
            <v>65.63</v>
          </cell>
          <cell r="G459">
            <v>65.63</v>
          </cell>
          <cell r="I459">
            <v>93.757142857142853</v>
          </cell>
          <cell r="J459">
            <v>356.27714285714285</v>
          </cell>
          <cell r="K459">
            <v>103.13285714285715</v>
          </cell>
          <cell r="L459">
            <v>121.88428571428571</v>
          </cell>
          <cell r="M459">
            <v>164.07499999999999</v>
          </cell>
          <cell r="N459">
            <v>100.32014285714286</v>
          </cell>
          <cell r="O459">
            <v>97.507428571428576</v>
          </cell>
          <cell r="P459">
            <v>46878.571428571428</v>
          </cell>
          <cell r="Q459">
            <v>640.36128571428571</v>
          </cell>
          <cell r="R459">
            <v>184701.57142857142</v>
          </cell>
          <cell r="S459">
            <v>1607.9349999999997</v>
          </cell>
          <cell r="T459">
            <v>478.16142857142853</v>
          </cell>
          <cell r="U459">
            <v>65.63</v>
          </cell>
          <cell r="V459">
            <v>56.254285714285707</v>
          </cell>
          <cell r="W459">
            <v>731.3057142857142</v>
          </cell>
          <cell r="X459">
            <v>16876.285714285714</v>
          </cell>
          <cell r="Y459">
            <v>356.27714285714285</v>
          </cell>
          <cell r="Z459">
            <v>4500.3428571428567</v>
          </cell>
          <cell r="AA459">
            <v>8438.1428571428569</v>
          </cell>
          <cell r="AB459">
            <v>112508.57142857142</v>
          </cell>
          <cell r="AC459">
            <v>141338.89285714284</v>
          </cell>
          <cell r="AD459">
            <v>1218.8428571428572</v>
          </cell>
          <cell r="AE459">
            <v>332.8378571428571</v>
          </cell>
          <cell r="AF459">
            <v>525.04</v>
          </cell>
          <cell r="AG459">
            <v>131.26</v>
          </cell>
          <cell r="AH459">
            <v>4406.5857142857139</v>
          </cell>
          <cell r="AI459">
            <v>262.52</v>
          </cell>
          <cell r="AJ459">
            <v>656.3</v>
          </cell>
          <cell r="AK459">
            <v>131.26</v>
          </cell>
          <cell r="AL459">
            <v>3187.7428571428568</v>
          </cell>
          <cell r="AM459">
            <v>140.63571428571427</v>
          </cell>
          <cell r="AN459">
            <v>3000.2285714285713</v>
          </cell>
          <cell r="AO459">
            <v>1922.0214285714285</v>
          </cell>
          <cell r="AP459">
            <v>201.57785714285711</v>
          </cell>
          <cell r="AQ459">
            <v>703.17857142857144</v>
          </cell>
        </row>
        <row r="460">
          <cell r="A460" t="str">
            <v>M0033432010</v>
          </cell>
          <cell r="B460" t="str">
            <v>GDC-10ULTRASOFT2mmX1cm</v>
          </cell>
          <cell r="C460" t="str">
            <v>EUR</v>
          </cell>
          <cell r="D460">
            <v>67.17</v>
          </cell>
          <cell r="G460">
            <v>67.17</v>
          </cell>
          <cell r="I460">
            <v>95.95714285714287</v>
          </cell>
          <cell r="J460">
            <v>364.63714285714286</v>
          </cell>
          <cell r="K460">
            <v>105.55285714285716</v>
          </cell>
          <cell r="L460">
            <v>124.74428571428574</v>
          </cell>
          <cell r="M460">
            <v>167.92500000000001</v>
          </cell>
          <cell r="N460">
            <v>102.67414285714288</v>
          </cell>
          <cell r="O460">
            <v>99.795428571428587</v>
          </cell>
          <cell r="P460">
            <v>47978.571428571435</v>
          </cell>
          <cell r="Q460">
            <v>655.38728571428578</v>
          </cell>
          <cell r="R460">
            <v>189035.57142857145</v>
          </cell>
          <cell r="S460">
            <v>1645.6650000000002</v>
          </cell>
          <cell r="T460">
            <v>489.38142857142861</v>
          </cell>
          <cell r="U460">
            <v>67.17</v>
          </cell>
          <cell r="V460">
            <v>57.574285714285722</v>
          </cell>
          <cell r="W460">
            <v>748.4657142857144</v>
          </cell>
          <cell r="X460">
            <v>17272.285714285717</v>
          </cell>
          <cell r="Y460">
            <v>364.63714285714286</v>
          </cell>
          <cell r="Z460">
            <v>4605.942857142858</v>
          </cell>
          <cell r="AA460">
            <v>8636.1428571428587</v>
          </cell>
          <cell r="AB460">
            <v>115148.57142857145</v>
          </cell>
          <cell r="AC460">
            <v>144655.39285714287</v>
          </cell>
          <cell r="AD460">
            <v>1247.4428571428573</v>
          </cell>
          <cell r="AE460">
            <v>340.64785714285716</v>
          </cell>
          <cell r="AF460">
            <v>537.36</v>
          </cell>
          <cell r="AG460">
            <v>134.34</v>
          </cell>
          <cell r="AH460">
            <v>4509.9857142857145</v>
          </cell>
          <cell r="AI460">
            <v>268.68</v>
          </cell>
          <cell r="AJ460">
            <v>671.7</v>
          </cell>
          <cell r="AK460">
            <v>134.34</v>
          </cell>
          <cell r="AL460">
            <v>3262.5428571428574</v>
          </cell>
          <cell r="AM460">
            <v>143.93571428571431</v>
          </cell>
          <cell r="AN460">
            <v>3070.6285714285718</v>
          </cell>
          <cell r="AO460">
            <v>1967.1214285714289</v>
          </cell>
          <cell r="AP460">
            <v>206.30785714285716</v>
          </cell>
          <cell r="AQ460">
            <v>719.67857142857156</v>
          </cell>
        </row>
        <row r="461">
          <cell r="A461" t="str">
            <v>M0033432020</v>
          </cell>
          <cell r="B461" t="str">
            <v>GDC-10ULTRASOFT2mmX2cm</v>
          </cell>
          <cell r="C461" t="str">
            <v>EUR</v>
          </cell>
          <cell r="D461">
            <v>67.400000000000006</v>
          </cell>
          <cell r="G461">
            <v>67.400000000000006</v>
          </cell>
          <cell r="I461">
            <v>96.285714285714306</v>
          </cell>
          <cell r="J461">
            <v>365.88571428571436</v>
          </cell>
          <cell r="K461">
            <v>105.91428571428574</v>
          </cell>
          <cell r="L461">
            <v>125.17142857142861</v>
          </cell>
          <cell r="M461">
            <v>168.50000000000003</v>
          </cell>
          <cell r="N461">
            <v>103.02571428571432</v>
          </cell>
          <cell r="O461">
            <v>100.13714285714288</v>
          </cell>
          <cell r="P461">
            <v>48142.857142857152</v>
          </cell>
          <cell r="Q461">
            <v>657.63142857142873</v>
          </cell>
          <cell r="R461">
            <v>189682.85714285719</v>
          </cell>
          <cell r="S461">
            <v>1651.3000000000002</v>
          </cell>
          <cell r="T461">
            <v>491.05714285714294</v>
          </cell>
          <cell r="U461">
            <v>67.400000000000006</v>
          </cell>
          <cell r="V461">
            <v>57.771428571428579</v>
          </cell>
          <cell r="W461">
            <v>751.02857142857158</v>
          </cell>
          <cell r="X461">
            <v>17331.428571428576</v>
          </cell>
          <cell r="Y461">
            <v>365.88571428571436</v>
          </cell>
          <cell r="Z461">
            <v>4621.7142857142862</v>
          </cell>
          <cell r="AA461">
            <v>8665.7142857142881</v>
          </cell>
          <cell r="AB461">
            <v>115542.85714285717</v>
          </cell>
          <cell r="AC461">
            <v>145150.71428571432</v>
          </cell>
          <cell r="AD461">
            <v>1251.714285714286</v>
          </cell>
          <cell r="AE461">
            <v>341.81428571428575</v>
          </cell>
          <cell r="AF461">
            <v>539.20000000000005</v>
          </cell>
          <cell r="AG461">
            <v>134.80000000000001</v>
          </cell>
          <cell r="AH461">
            <v>4525.4285714285725</v>
          </cell>
          <cell r="AI461">
            <v>269.60000000000002</v>
          </cell>
          <cell r="AJ461">
            <v>674.00000000000011</v>
          </cell>
          <cell r="AK461">
            <v>134.80000000000001</v>
          </cell>
          <cell r="AL461">
            <v>3273.7142857142862</v>
          </cell>
          <cell r="AM461">
            <v>144.42857142857144</v>
          </cell>
          <cell r="AN461">
            <v>3081.1428571428578</v>
          </cell>
          <cell r="AO461">
            <v>1973.8571428571433</v>
          </cell>
          <cell r="AP461">
            <v>207.01428571428576</v>
          </cell>
          <cell r="AQ461">
            <v>722.14285714285734</v>
          </cell>
        </row>
        <row r="462">
          <cell r="A462" t="str">
            <v>M0033432030</v>
          </cell>
          <cell r="B462" t="str">
            <v>GDC-10ULTRASOFT2mmX3cm</v>
          </cell>
          <cell r="C462" t="str">
            <v>EUR</v>
          </cell>
          <cell r="D462">
            <v>67.52</v>
          </cell>
          <cell r="G462">
            <v>67.52</v>
          </cell>
          <cell r="I462">
            <v>96.457142857142856</v>
          </cell>
          <cell r="J462">
            <v>366.53714285714284</v>
          </cell>
          <cell r="K462">
            <v>106.10285714285715</v>
          </cell>
          <cell r="L462">
            <v>125.39428571428572</v>
          </cell>
          <cell r="M462">
            <v>168.8</v>
          </cell>
          <cell r="N462">
            <v>103.20914285714287</v>
          </cell>
          <cell r="O462">
            <v>100.31542857142857</v>
          </cell>
          <cell r="P462">
            <v>48228.571428571428</v>
          </cell>
          <cell r="Q462">
            <v>658.80228571428574</v>
          </cell>
          <cell r="R462">
            <v>190020.57142857142</v>
          </cell>
          <cell r="S462">
            <v>1654.2399999999998</v>
          </cell>
          <cell r="T462">
            <v>491.93142857142851</v>
          </cell>
          <cell r="U462">
            <v>67.52</v>
          </cell>
          <cell r="V462">
            <v>57.874285714285712</v>
          </cell>
          <cell r="W462">
            <v>752.36571428571426</v>
          </cell>
          <cell r="X462">
            <v>17362.285714285714</v>
          </cell>
          <cell r="Y462">
            <v>366.53714285714284</v>
          </cell>
          <cell r="Z462">
            <v>4629.9428571428571</v>
          </cell>
          <cell r="AA462">
            <v>8681.1428571428569</v>
          </cell>
          <cell r="AB462">
            <v>115748.57142857142</v>
          </cell>
          <cell r="AC462">
            <v>145409.14285714284</v>
          </cell>
          <cell r="AD462">
            <v>1253.9428571428571</v>
          </cell>
          <cell r="AE462">
            <v>342.42285714285714</v>
          </cell>
          <cell r="AF462">
            <v>540.16</v>
          </cell>
          <cell r="AG462">
            <v>135.04</v>
          </cell>
          <cell r="AH462">
            <v>4533.4857142857145</v>
          </cell>
          <cell r="AI462">
            <v>270.08</v>
          </cell>
          <cell r="AJ462">
            <v>675.2</v>
          </cell>
          <cell r="AK462">
            <v>135.04</v>
          </cell>
          <cell r="AL462">
            <v>3279.542857142857</v>
          </cell>
          <cell r="AM462">
            <v>144.68571428571428</v>
          </cell>
          <cell r="AN462">
            <v>3086.6285714285714</v>
          </cell>
          <cell r="AO462">
            <v>1977.3714285714286</v>
          </cell>
          <cell r="AP462">
            <v>207.38285714285712</v>
          </cell>
          <cell r="AQ462">
            <v>723.42857142857144</v>
          </cell>
        </row>
        <row r="463">
          <cell r="A463" t="str">
            <v>M0033432040</v>
          </cell>
          <cell r="B463" t="str">
            <v>GDC-10ULTRASOFT2mmX4cm</v>
          </cell>
          <cell r="C463" t="str">
            <v>EUR</v>
          </cell>
          <cell r="D463">
            <v>67.540000000000006</v>
          </cell>
          <cell r="G463">
            <v>67.540000000000006</v>
          </cell>
          <cell r="I463">
            <v>96.485714285714295</v>
          </cell>
          <cell r="J463">
            <v>366.64571428571429</v>
          </cell>
          <cell r="K463">
            <v>106.13428571428574</v>
          </cell>
          <cell r="L463">
            <v>125.43142857142858</v>
          </cell>
          <cell r="M463">
            <v>168.85000000000002</v>
          </cell>
          <cell r="N463">
            <v>103.2397142857143</v>
          </cell>
          <cell r="O463">
            <v>100.34514285714287</v>
          </cell>
          <cell r="P463">
            <v>48242.857142857145</v>
          </cell>
          <cell r="Q463">
            <v>658.9974285714286</v>
          </cell>
          <cell r="R463">
            <v>190076.85714285716</v>
          </cell>
          <cell r="S463">
            <v>1654.73</v>
          </cell>
          <cell r="T463">
            <v>492.07714285714286</v>
          </cell>
          <cell r="U463">
            <v>67.540000000000006</v>
          </cell>
          <cell r="V463">
            <v>57.891428571428577</v>
          </cell>
          <cell r="W463">
            <v>752.58857142857153</v>
          </cell>
          <cell r="X463">
            <v>17367.428571428572</v>
          </cell>
          <cell r="Y463">
            <v>366.64571428571429</v>
          </cell>
          <cell r="Z463">
            <v>4631.3142857142866</v>
          </cell>
          <cell r="AA463">
            <v>8683.7142857142862</v>
          </cell>
          <cell r="AB463">
            <v>115782.85714285716</v>
          </cell>
          <cell r="AC463">
            <v>145452.21428571429</v>
          </cell>
          <cell r="AD463">
            <v>1254.3142857142859</v>
          </cell>
          <cell r="AE463">
            <v>342.52428571428572</v>
          </cell>
          <cell r="AF463">
            <v>540.32000000000005</v>
          </cell>
          <cell r="AG463">
            <v>135.08000000000001</v>
          </cell>
          <cell r="AH463">
            <v>4534.8285714285721</v>
          </cell>
          <cell r="AI463">
            <v>270.16000000000003</v>
          </cell>
          <cell r="AJ463">
            <v>675.40000000000009</v>
          </cell>
          <cell r="AK463">
            <v>135.08000000000001</v>
          </cell>
          <cell r="AL463">
            <v>3280.514285714286</v>
          </cell>
          <cell r="AM463">
            <v>144.72857142857146</v>
          </cell>
          <cell r="AN463">
            <v>3087.5428571428574</v>
          </cell>
          <cell r="AO463">
            <v>1977.957142857143</v>
          </cell>
          <cell r="AP463">
            <v>207.44428571428571</v>
          </cell>
          <cell r="AQ463">
            <v>723.64285714285722</v>
          </cell>
        </row>
        <row r="464">
          <cell r="A464" t="str">
            <v>M0033432060</v>
          </cell>
          <cell r="B464" t="str">
            <v>GDC-10ULTRASOFT2mmX6cm</v>
          </cell>
          <cell r="C464" t="str">
            <v>EUR</v>
          </cell>
          <cell r="D464">
            <v>68.83</v>
          </cell>
          <cell r="G464">
            <v>68.83</v>
          </cell>
          <cell r="I464">
            <v>98.328571428571436</v>
          </cell>
          <cell r="J464">
            <v>373.64857142857142</v>
          </cell>
          <cell r="K464">
            <v>108.16142857142859</v>
          </cell>
          <cell r="L464">
            <v>127.82714285714287</v>
          </cell>
          <cell r="M464">
            <v>172.07500000000002</v>
          </cell>
          <cell r="N464">
            <v>105.21157142857145</v>
          </cell>
          <cell r="O464">
            <v>102.26171428571429</v>
          </cell>
          <cell r="P464">
            <v>49164.285714285717</v>
          </cell>
          <cell r="Q464">
            <v>671.58414285714287</v>
          </cell>
          <cell r="R464">
            <v>193707.28571428574</v>
          </cell>
          <cell r="S464">
            <v>1686.335</v>
          </cell>
          <cell r="T464">
            <v>501.47571428571428</v>
          </cell>
          <cell r="U464">
            <v>68.83</v>
          </cell>
          <cell r="V464">
            <v>58.997142857142862</v>
          </cell>
          <cell r="W464">
            <v>766.96285714285716</v>
          </cell>
          <cell r="X464">
            <v>17699.142857142859</v>
          </cell>
          <cell r="Y464">
            <v>373.64857142857142</v>
          </cell>
          <cell r="Z464">
            <v>4719.7714285714292</v>
          </cell>
          <cell r="AA464">
            <v>8849.5714285714294</v>
          </cell>
          <cell r="AB464">
            <v>117994.28571428572</v>
          </cell>
          <cell r="AC464">
            <v>148230.32142857145</v>
          </cell>
          <cell r="AD464">
            <v>1278.2714285714287</v>
          </cell>
          <cell r="AE464">
            <v>349.06642857142856</v>
          </cell>
          <cell r="AF464">
            <v>550.64</v>
          </cell>
          <cell r="AG464">
            <v>137.66</v>
          </cell>
          <cell r="AH464">
            <v>4621.4428571428571</v>
          </cell>
          <cell r="AI464">
            <v>275.32</v>
          </cell>
          <cell r="AJ464">
            <v>688.30000000000007</v>
          </cell>
          <cell r="AK464">
            <v>137.66</v>
          </cell>
          <cell r="AL464">
            <v>3343.1714285714288</v>
          </cell>
          <cell r="AM464">
            <v>147.49285714285716</v>
          </cell>
          <cell r="AN464">
            <v>3146.514285714286</v>
          </cell>
          <cell r="AO464">
            <v>2015.7357142857145</v>
          </cell>
          <cell r="AP464">
            <v>211.40642857142859</v>
          </cell>
          <cell r="AQ464">
            <v>737.46428571428578</v>
          </cell>
        </row>
        <row r="465">
          <cell r="A465" t="str">
            <v>M0033432520</v>
          </cell>
          <cell r="B465" t="str">
            <v>GDC-10ULTRASOFT2.5mmX2cm</v>
          </cell>
          <cell r="C465" t="str">
            <v>EUR</v>
          </cell>
          <cell r="D465">
            <v>67.42</v>
          </cell>
          <cell r="G465">
            <v>67.42</v>
          </cell>
          <cell r="I465">
            <v>96.314285714285717</v>
          </cell>
          <cell r="J465">
            <v>365.9942857142857</v>
          </cell>
          <cell r="K465">
            <v>105.9457142857143</v>
          </cell>
          <cell r="L465">
            <v>125.20857142857143</v>
          </cell>
          <cell r="M465">
            <v>168.55</v>
          </cell>
          <cell r="N465">
            <v>103.05628571428572</v>
          </cell>
          <cell r="O465">
            <v>100.16685714285715</v>
          </cell>
          <cell r="P465">
            <v>48157.142857142855</v>
          </cell>
          <cell r="Q465">
            <v>657.82657142857147</v>
          </cell>
          <cell r="R465">
            <v>189739.14285714287</v>
          </cell>
          <cell r="S465">
            <v>1651.79</v>
          </cell>
          <cell r="T465">
            <v>491.20285714285711</v>
          </cell>
          <cell r="U465">
            <v>67.42</v>
          </cell>
          <cell r="V465">
            <v>57.78857142857143</v>
          </cell>
          <cell r="W465">
            <v>751.25142857142862</v>
          </cell>
          <cell r="X465">
            <v>17336.571428571428</v>
          </cell>
          <cell r="Y465">
            <v>365.9942857142857</v>
          </cell>
          <cell r="Z465">
            <v>4623.0857142857149</v>
          </cell>
          <cell r="AA465">
            <v>8668.2857142857138</v>
          </cell>
          <cell r="AB465">
            <v>115577.14285714286</v>
          </cell>
          <cell r="AC465">
            <v>145193.78571428571</v>
          </cell>
          <cell r="AD465">
            <v>1252.0857142857144</v>
          </cell>
          <cell r="AE465">
            <v>341.91571428571427</v>
          </cell>
          <cell r="AF465">
            <v>539.36</v>
          </cell>
          <cell r="AG465">
            <v>134.84</v>
          </cell>
          <cell r="AH465">
            <v>4526.7714285714283</v>
          </cell>
          <cell r="AI465">
            <v>269.68</v>
          </cell>
          <cell r="AJ465">
            <v>674.2</v>
          </cell>
          <cell r="AK465">
            <v>134.84</v>
          </cell>
          <cell r="AL465">
            <v>3274.6857142857143</v>
          </cell>
          <cell r="AM465">
            <v>144.47142857142859</v>
          </cell>
          <cell r="AN465">
            <v>3082.0571428571429</v>
          </cell>
          <cell r="AO465">
            <v>1974.4428571428573</v>
          </cell>
          <cell r="AP465">
            <v>207.07571428571427</v>
          </cell>
          <cell r="AQ465">
            <v>722.35714285714289</v>
          </cell>
        </row>
        <row r="466">
          <cell r="A466" t="str">
            <v>M0033432530</v>
          </cell>
          <cell r="B466" t="str">
            <v>GDC-10ULTRASOFT2.5mmX3cm</v>
          </cell>
          <cell r="C466" t="str">
            <v>EUR</v>
          </cell>
          <cell r="D466">
            <v>67.58</v>
          </cell>
          <cell r="G466">
            <v>67.58</v>
          </cell>
          <cell r="I466">
            <v>96.542857142857144</v>
          </cell>
          <cell r="J466">
            <v>366.86285714285714</v>
          </cell>
          <cell r="K466">
            <v>106.19714285714286</v>
          </cell>
          <cell r="L466">
            <v>125.50571428571429</v>
          </cell>
          <cell r="M466">
            <v>168.95</v>
          </cell>
          <cell r="N466">
            <v>103.30085714285715</v>
          </cell>
          <cell r="O466">
            <v>100.40457142857143</v>
          </cell>
          <cell r="P466">
            <v>48271.428571428572</v>
          </cell>
          <cell r="Q466">
            <v>659.38771428571431</v>
          </cell>
          <cell r="R466">
            <v>190189.42857142858</v>
          </cell>
          <cell r="S466">
            <v>1655.7099999999998</v>
          </cell>
          <cell r="T466">
            <v>492.36857142857139</v>
          </cell>
          <cell r="U466">
            <v>67.58</v>
          </cell>
          <cell r="V466">
            <v>57.925714285714285</v>
          </cell>
          <cell r="W466">
            <v>753.03428571428572</v>
          </cell>
          <cell r="X466">
            <v>17377.714285714286</v>
          </cell>
          <cell r="Y466">
            <v>366.86285714285714</v>
          </cell>
          <cell r="Z466">
            <v>4634.0571428571429</v>
          </cell>
          <cell r="AA466">
            <v>8688.8571428571431</v>
          </cell>
          <cell r="AB466">
            <v>115851.42857142858</v>
          </cell>
          <cell r="AC466">
            <v>145538.35714285716</v>
          </cell>
          <cell r="AD466">
            <v>1255.0571428571429</v>
          </cell>
          <cell r="AE466">
            <v>342.72714285714284</v>
          </cell>
          <cell r="AF466">
            <v>540.64</v>
          </cell>
          <cell r="AG466">
            <v>135.16</v>
          </cell>
          <cell r="AH466">
            <v>4537.5142857142855</v>
          </cell>
          <cell r="AI466">
            <v>270.32</v>
          </cell>
          <cell r="AJ466">
            <v>675.8</v>
          </cell>
          <cell r="AK466">
            <v>135.16</v>
          </cell>
          <cell r="AL466">
            <v>3282.457142857143</v>
          </cell>
          <cell r="AM466">
            <v>144.81428571428572</v>
          </cell>
          <cell r="AN466">
            <v>3089.3714285714286</v>
          </cell>
          <cell r="AO466">
            <v>1979.1285714285714</v>
          </cell>
          <cell r="AP466">
            <v>207.56714285714284</v>
          </cell>
          <cell r="AQ466">
            <v>724.07142857142856</v>
          </cell>
        </row>
        <row r="467">
          <cell r="A467" t="str">
            <v>M0033432540</v>
          </cell>
          <cell r="B467" t="str">
            <v>GDC-10ULTRASOFT2.5mmX4cm</v>
          </cell>
          <cell r="C467" t="str">
            <v>EUR</v>
          </cell>
          <cell r="D467">
            <v>67.459999999999994</v>
          </cell>
          <cell r="G467">
            <v>67.459999999999994</v>
          </cell>
          <cell r="I467">
            <v>96.371428571428567</v>
          </cell>
          <cell r="J467">
            <v>366.21142857142854</v>
          </cell>
          <cell r="K467">
            <v>106.00857142857143</v>
          </cell>
          <cell r="L467">
            <v>125.28285714285714</v>
          </cell>
          <cell r="M467">
            <v>168.64999999999998</v>
          </cell>
          <cell r="N467">
            <v>103.11742857142858</v>
          </cell>
          <cell r="O467">
            <v>100.22628571428571</v>
          </cell>
          <cell r="P467">
            <v>48185.714285714283</v>
          </cell>
          <cell r="Q467">
            <v>658.21685714285707</v>
          </cell>
          <cell r="R467">
            <v>189851.71428571429</v>
          </cell>
          <cell r="S467">
            <v>1652.7699999999998</v>
          </cell>
          <cell r="T467">
            <v>491.49428571428564</v>
          </cell>
          <cell r="U467">
            <v>67.459999999999994</v>
          </cell>
          <cell r="V467">
            <v>57.822857142857139</v>
          </cell>
          <cell r="W467">
            <v>751.69714285714281</v>
          </cell>
          <cell r="X467">
            <v>17346.857142857141</v>
          </cell>
          <cell r="Y467">
            <v>366.21142857142854</v>
          </cell>
          <cell r="Z467">
            <v>4625.8285714285712</v>
          </cell>
          <cell r="AA467">
            <v>8673.4285714285706</v>
          </cell>
          <cell r="AB467">
            <v>115645.71428571428</v>
          </cell>
          <cell r="AC467">
            <v>145279.92857142855</v>
          </cell>
          <cell r="AD467">
            <v>1252.8285714285714</v>
          </cell>
          <cell r="AE467">
            <v>342.11857142857139</v>
          </cell>
          <cell r="AF467">
            <v>539.67999999999995</v>
          </cell>
          <cell r="AG467">
            <v>134.91999999999999</v>
          </cell>
          <cell r="AH467">
            <v>4529.4571428571426</v>
          </cell>
          <cell r="AI467">
            <v>269.83999999999997</v>
          </cell>
          <cell r="AJ467">
            <v>674.59999999999991</v>
          </cell>
          <cell r="AK467">
            <v>134.91999999999999</v>
          </cell>
          <cell r="AL467">
            <v>3276.6285714285714</v>
          </cell>
          <cell r="AM467">
            <v>144.55714285714285</v>
          </cell>
          <cell r="AN467">
            <v>3083.8857142857141</v>
          </cell>
          <cell r="AO467">
            <v>1975.6142857142856</v>
          </cell>
          <cell r="AP467">
            <v>207.1985714285714</v>
          </cell>
          <cell r="AQ467">
            <v>722.78571428571422</v>
          </cell>
        </row>
        <row r="468">
          <cell r="A468" t="str">
            <v>M0033432560</v>
          </cell>
          <cell r="B468" t="str">
            <v>GDC-10ULTRASOFT2.5mmX6cm</v>
          </cell>
          <cell r="C468" t="str">
            <v>EUR</v>
          </cell>
          <cell r="D468">
            <v>68.680000000000007</v>
          </cell>
          <cell r="G468">
            <v>68.680000000000007</v>
          </cell>
          <cell r="I468">
            <v>98.114285714285728</v>
          </cell>
          <cell r="J468">
            <v>372.83428571428573</v>
          </cell>
          <cell r="K468">
            <v>107.92571428571431</v>
          </cell>
          <cell r="L468">
            <v>127.54857142857145</v>
          </cell>
          <cell r="M468">
            <v>171.70000000000002</v>
          </cell>
          <cell r="N468">
            <v>104.98228571428574</v>
          </cell>
          <cell r="O468">
            <v>102.03885714285715</v>
          </cell>
          <cell r="P468">
            <v>49057.142857142862</v>
          </cell>
          <cell r="Q468">
            <v>670.12057142857157</v>
          </cell>
          <cell r="R468">
            <v>193285.1428571429</v>
          </cell>
          <cell r="S468">
            <v>1682.66</v>
          </cell>
          <cell r="T468">
            <v>500.38285714285718</v>
          </cell>
          <cell r="U468">
            <v>68.680000000000007</v>
          </cell>
          <cell r="V468">
            <v>58.868571428571435</v>
          </cell>
          <cell r="W468">
            <v>765.2914285714287</v>
          </cell>
          <cell r="X468">
            <v>17660.571428571431</v>
          </cell>
          <cell r="Y468">
            <v>372.83428571428573</v>
          </cell>
          <cell r="Z468">
            <v>4709.4857142857145</v>
          </cell>
          <cell r="AA468">
            <v>8830.2857142857156</v>
          </cell>
          <cell r="AB468">
            <v>117737.14285714287</v>
          </cell>
          <cell r="AC468">
            <v>147907.28571428574</v>
          </cell>
          <cell r="AD468">
            <v>1275.4857142857145</v>
          </cell>
          <cell r="AE468">
            <v>348.30571428571432</v>
          </cell>
          <cell r="AF468">
            <v>549.44000000000005</v>
          </cell>
          <cell r="AG468">
            <v>137.36000000000001</v>
          </cell>
          <cell r="AH468">
            <v>4611.3714285714295</v>
          </cell>
          <cell r="AI468">
            <v>274.72000000000003</v>
          </cell>
          <cell r="AJ468">
            <v>686.80000000000007</v>
          </cell>
          <cell r="AK468">
            <v>137.36000000000001</v>
          </cell>
          <cell r="AL468">
            <v>3335.8857142857146</v>
          </cell>
          <cell r="AM468">
            <v>147.17142857142858</v>
          </cell>
          <cell r="AN468">
            <v>3139.6571428571433</v>
          </cell>
          <cell r="AO468">
            <v>2011.3428571428574</v>
          </cell>
          <cell r="AP468">
            <v>210.9457142857143</v>
          </cell>
          <cell r="AQ468">
            <v>735.857142857143</v>
          </cell>
        </row>
        <row r="469">
          <cell r="A469" t="str">
            <v>M0033433040</v>
          </cell>
          <cell r="B469" t="str">
            <v>GDC-10ULTRASOFT3mmX4cm</v>
          </cell>
          <cell r="C469" t="str">
            <v>EUR</v>
          </cell>
          <cell r="D469">
            <v>67.22</v>
          </cell>
          <cell r="G469">
            <v>67.22</v>
          </cell>
          <cell r="I469">
            <v>96.028571428571439</v>
          </cell>
          <cell r="J469">
            <v>364.90857142857146</v>
          </cell>
          <cell r="K469">
            <v>105.63142857142859</v>
          </cell>
          <cell r="L469">
            <v>124.83714285714288</v>
          </cell>
          <cell r="M469">
            <v>168.05</v>
          </cell>
          <cell r="N469">
            <v>102.75057142857145</v>
          </cell>
          <cell r="O469">
            <v>99.869714285714295</v>
          </cell>
          <cell r="P469">
            <v>48014.285714285717</v>
          </cell>
          <cell r="Q469">
            <v>655.87514285714292</v>
          </cell>
          <cell r="R469">
            <v>189176.28571428574</v>
          </cell>
          <cell r="S469">
            <v>1646.89</v>
          </cell>
          <cell r="T469">
            <v>489.74571428571431</v>
          </cell>
          <cell r="U469">
            <v>67.22</v>
          </cell>
          <cell r="V469">
            <v>57.617142857142859</v>
          </cell>
          <cell r="W469">
            <v>749.02285714285722</v>
          </cell>
          <cell r="X469">
            <v>17285.142857142859</v>
          </cell>
          <cell r="Y469">
            <v>364.90857142857146</v>
          </cell>
          <cell r="Z469">
            <v>4609.3714285714286</v>
          </cell>
          <cell r="AA469">
            <v>8642.5714285714294</v>
          </cell>
          <cell r="AB469">
            <v>115234.28571428572</v>
          </cell>
          <cell r="AC469">
            <v>144763.07142857145</v>
          </cell>
          <cell r="AD469">
            <v>1248.3714285714286</v>
          </cell>
          <cell r="AE469">
            <v>340.9014285714286</v>
          </cell>
          <cell r="AF469">
            <v>537.76</v>
          </cell>
          <cell r="AG469">
            <v>134.44</v>
          </cell>
          <cell r="AH469">
            <v>4513.3428571428576</v>
          </cell>
          <cell r="AI469">
            <v>268.88</v>
          </cell>
          <cell r="AJ469">
            <v>672.2</v>
          </cell>
          <cell r="AK469">
            <v>134.44</v>
          </cell>
          <cell r="AL469">
            <v>3264.971428571429</v>
          </cell>
          <cell r="AM469">
            <v>144.04285714285714</v>
          </cell>
          <cell r="AN469">
            <v>3072.9142857142861</v>
          </cell>
          <cell r="AO469">
            <v>1968.5857142857144</v>
          </cell>
          <cell r="AP469">
            <v>206.4614285714286</v>
          </cell>
          <cell r="AQ469">
            <v>720.21428571428578</v>
          </cell>
        </row>
        <row r="470">
          <cell r="A470" t="str">
            <v>M0033433060</v>
          </cell>
          <cell r="B470" t="str">
            <v>GDC-10ULTRASOFT3mmX6cm</v>
          </cell>
          <cell r="C470" t="str">
            <v>EUR</v>
          </cell>
          <cell r="D470">
            <v>68.900000000000006</v>
          </cell>
          <cell r="G470">
            <v>68.900000000000006</v>
          </cell>
          <cell r="I470">
            <v>98.428571428571445</v>
          </cell>
          <cell r="J470">
            <v>374.02857142857147</v>
          </cell>
          <cell r="K470">
            <v>108.2714285714286</v>
          </cell>
          <cell r="L470">
            <v>127.95714285714288</v>
          </cell>
          <cell r="M470">
            <v>172.25000000000003</v>
          </cell>
          <cell r="N470">
            <v>105.31857142857145</v>
          </cell>
          <cell r="O470">
            <v>102.3657142857143</v>
          </cell>
          <cell r="P470">
            <v>49214.285714285725</v>
          </cell>
          <cell r="Q470">
            <v>672.26714285714297</v>
          </cell>
          <cell r="R470">
            <v>193904.28571428574</v>
          </cell>
          <cell r="S470">
            <v>1688.0500000000002</v>
          </cell>
          <cell r="T470">
            <v>501.98571428571432</v>
          </cell>
          <cell r="U470">
            <v>68.900000000000006</v>
          </cell>
          <cell r="V470">
            <v>59.057142857142864</v>
          </cell>
          <cell r="W470">
            <v>767.74285714285725</v>
          </cell>
          <cell r="X470">
            <v>17717.142857142859</v>
          </cell>
          <cell r="Y470">
            <v>374.02857142857147</v>
          </cell>
          <cell r="Z470">
            <v>4724.5714285714294</v>
          </cell>
          <cell r="AA470">
            <v>8858.5714285714294</v>
          </cell>
          <cell r="AB470">
            <v>118114.28571428574</v>
          </cell>
          <cell r="AC470">
            <v>148381.07142857145</v>
          </cell>
          <cell r="AD470">
            <v>1279.5714285714289</v>
          </cell>
          <cell r="AE470">
            <v>349.42142857142863</v>
          </cell>
          <cell r="AF470">
            <v>551.20000000000005</v>
          </cell>
          <cell r="AG470">
            <v>137.80000000000001</v>
          </cell>
          <cell r="AH470">
            <v>4626.1428571428578</v>
          </cell>
          <cell r="AI470">
            <v>275.60000000000002</v>
          </cell>
          <cell r="AJ470">
            <v>689.00000000000011</v>
          </cell>
          <cell r="AK470">
            <v>137.80000000000001</v>
          </cell>
          <cell r="AL470">
            <v>3346.5714285714294</v>
          </cell>
          <cell r="AM470">
            <v>147.64285714285717</v>
          </cell>
          <cell r="AN470">
            <v>3149.7142857142862</v>
          </cell>
          <cell r="AO470">
            <v>2017.7857142857147</v>
          </cell>
          <cell r="AP470">
            <v>211.62142857142859</v>
          </cell>
          <cell r="AQ470">
            <v>738.21428571428578</v>
          </cell>
        </row>
        <row r="471">
          <cell r="A471" t="str">
            <v>M0033433080</v>
          </cell>
          <cell r="B471" t="str">
            <v>GDC-10ULTRASOFT3mmX8cm</v>
          </cell>
          <cell r="C471" t="str">
            <v>EUR</v>
          </cell>
          <cell r="D471">
            <v>69.150000000000006</v>
          </cell>
          <cell r="G471">
            <v>69.150000000000006</v>
          </cell>
          <cell r="I471">
            <v>98.785714285714306</v>
          </cell>
          <cell r="J471">
            <v>375.38571428571436</v>
          </cell>
          <cell r="K471">
            <v>108.66428571428574</v>
          </cell>
          <cell r="L471">
            <v>128.42142857142861</v>
          </cell>
          <cell r="M471">
            <v>172.87500000000003</v>
          </cell>
          <cell r="N471">
            <v>105.70071428571431</v>
          </cell>
          <cell r="O471">
            <v>102.73714285714289</v>
          </cell>
          <cell r="P471">
            <v>49392.857142857152</v>
          </cell>
          <cell r="Q471">
            <v>674.70642857142877</v>
          </cell>
          <cell r="R471">
            <v>194607.85714285719</v>
          </cell>
          <cell r="S471">
            <v>1694.1750000000002</v>
          </cell>
          <cell r="T471">
            <v>503.80714285714294</v>
          </cell>
          <cell r="U471">
            <v>69.150000000000006</v>
          </cell>
          <cell r="V471">
            <v>59.271428571428579</v>
          </cell>
          <cell r="W471">
            <v>770.52857142857158</v>
          </cell>
          <cell r="X471">
            <v>17781.428571428576</v>
          </cell>
          <cell r="Y471">
            <v>375.38571428571436</v>
          </cell>
          <cell r="Z471">
            <v>4741.7142857142862</v>
          </cell>
          <cell r="AA471">
            <v>8890.7142857142881</v>
          </cell>
          <cell r="AB471">
            <v>118542.85714285717</v>
          </cell>
          <cell r="AC471">
            <v>148919.46428571432</v>
          </cell>
          <cell r="AD471">
            <v>1284.214285714286</v>
          </cell>
          <cell r="AE471">
            <v>350.68928571428575</v>
          </cell>
          <cell r="AF471">
            <v>553.20000000000005</v>
          </cell>
          <cell r="AG471">
            <v>138.30000000000001</v>
          </cell>
          <cell r="AH471">
            <v>4642.9285714285725</v>
          </cell>
          <cell r="AI471">
            <v>276.60000000000002</v>
          </cell>
          <cell r="AJ471">
            <v>691.50000000000011</v>
          </cell>
          <cell r="AK471">
            <v>138.30000000000001</v>
          </cell>
          <cell r="AL471">
            <v>3358.7142857142862</v>
          </cell>
          <cell r="AM471">
            <v>148.17857142857144</v>
          </cell>
          <cell r="AN471">
            <v>3161.1428571428578</v>
          </cell>
          <cell r="AO471">
            <v>2025.1071428571433</v>
          </cell>
          <cell r="AP471">
            <v>212.38928571428576</v>
          </cell>
          <cell r="AQ471">
            <v>740.89285714285734</v>
          </cell>
        </row>
        <row r="472">
          <cell r="A472" t="str">
            <v>M0033434040</v>
          </cell>
          <cell r="B472" t="str">
            <v>GDC-10ULTRASOFT4mmX4cm</v>
          </cell>
          <cell r="C472" t="str">
            <v>EUR</v>
          </cell>
          <cell r="D472">
            <v>67.33</v>
          </cell>
          <cell r="G472">
            <v>67.33</v>
          </cell>
          <cell r="I472">
            <v>96.185714285714283</v>
          </cell>
          <cell r="J472">
            <v>365.50571428571425</v>
          </cell>
          <cell r="K472">
            <v>105.80428571428573</v>
          </cell>
          <cell r="L472">
            <v>125.04142857142857</v>
          </cell>
          <cell r="M472">
            <v>168.32499999999999</v>
          </cell>
          <cell r="N472">
            <v>102.91871428571429</v>
          </cell>
          <cell r="O472">
            <v>100.03314285714286</v>
          </cell>
          <cell r="P472">
            <v>48092.857142857145</v>
          </cell>
          <cell r="Q472">
            <v>656.94842857142851</v>
          </cell>
          <cell r="R472">
            <v>189485.85714285713</v>
          </cell>
          <cell r="S472">
            <v>1649.5849999999998</v>
          </cell>
          <cell r="T472">
            <v>490.54714285714283</v>
          </cell>
          <cell r="U472">
            <v>67.33</v>
          </cell>
          <cell r="V472">
            <v>57.71142857142857</v>
          </cell>
          <cell r="W472">
            <v>750.24857142857138</v>
          </cell>
          <cell r="X472">
            <v>17313.428571428572</v>
          </cell>
          <cell r="Y472">
            <v>365.50571428571425</v>
          </cell>
          <cell r="Z472">
            <v>4616.9142857142851</v>
          </cell>
          <cell r="AA472">
            <v>8656.7142857142862</v>
          </cell>
          <cell r="AB472">
            <v>115422.85714285714</v>
          </cell>
          <cell r="AC472">
            <v>144999.96428571429</v>
          </cell>
          <cell r="AD472">
            <v>1250.4142857142856</v>
          </cell>
          <cell r="AE472">
            <v>341.45928571428567</v>
          </cell>
          <cell r="AF472">
            <v>538.64</v>
          </cell>
          <cell r="AG472">
            <v>134.66</v>
          </cell>
          <cell r="AH472">
            <v>4520.7285714285717</v>
          </cell>
          <cell r="AI472">
            <v>269.32</v>
          </cell>
          <cell r="AJ472">
            <v>673.3</v>
          </cell>
          <cell r="AK472">
            <v>134.66</v>
          </cell>
          <cell r="AL472">
            <v>3270.3142857142857</v>
          </cell>
          <cell r="AM472">
            <v>144.27857142857141</v>
          </cell>
          <cell r="AN472">
            <v>3077.9428571428571</v>
          </cell>
          <cell r="AO472">
            <v>1971.8071428571427</v>
          </cell>
          <cell r="AP472">
            <v>206.7992857142857</v>
          </cell>
          <cell r="AQ472">
            <v>721.39285714285711</v>
          </cell>
        </row>
        <row r="473">
          <cell r="A473" t="str">
            <v>M0033434060</v>
          </cell>
          <cell r="B473" t="str">
            <v>GDC-10ULTRASOFT4mmX6cm</v>
          </cell>
          <cell r="C473" t="str">
            <v>EUR</v>
          </cell>
          <cell r="D473">
            <v>69</v>
          </cell>
          <cell r="G473">
            <v>69</v>
          </cell>
          <cell r="I473">
            <v>98.571428571428584</v>
          </cell>
          <cell r="J473">
            <v>374.57142857142861</v>
          </cell>
          <cell r="K473">
            <v>108.42857142857144</v>
          </cell>
          <cell r="L473">
            <v>128.14285714285717</v>
          </cell>
          <cell r="M473">
            <v>172.50000000000003</v>
          </cell>
          <cell r="N473">
            <v>105.47142857142859</v>
          </cell>
          <cell r="O473">
            <v>102.51428571428573</v>
          </cell>
          <cell r="P473">
            <v>49285.71428571429</v>
          </cell>
          <cell r="Q473">
            <v>673.24285714285725</v>
          </cell>
          <cell r="R473">
            <v>194185.71428571432</v>
          </cell>
          <cell r="S473">
            <v>1690.5</v>
          </cell>
          <cell r="T473">
            <v>502.71428571428572</v>
          </cell>
          <cell r="U473">
            <v>69</v>
          </cell>
          <cell r="V473">
            <v>59.142857142857146</v>
          </cell>
          <cell r="W473">
            <v>768.85714285714289</v>
          </cell>
          <cell r="X473">
            <v>17742.857142857145</v>
          </cell>
          <cell r="Y473">
            <v>374.57142857142861</v>
          </cell>
          <cell r="Z473">
            <v>4731.4285714285725</v>
          </cell>
          <cell r="AA473">
            <v>8871.4285714285725</v>
          </cell>
          <cell r="AB473">
            <v>118285.7142857143</v>
          </cell>
          <cell r="AC473">
            <v>148596.42857142858</v>
          </cell>
          <cell r="AD473">
            <v>1281.4285714285716</v>
          </cell>
          <cell r="AE473">
            <v>349.92857142857144</v>
          </cell>
          <cell r="AF473">
            <v>552</v>
          </cell>
          <cell r="AG473">
            <v>138</v>
          </cell>
          <cell r="AH473">
            <v>4632.8571428571431</v>
          </cell>
          <cell r="AI473">
            <v>276</v>
          </cell>
          <cell r="AJ473">
            <v>690.00000000000011</v>
          </cell>
          <cell r="AK473">
            <v>138</v>
          </cell>
          <cell r="AL473">
            <v>3351.428571428572</v>
          </cell>
          <cell r="AM473">
            <v>147.85714285714289</v>
          </cell>
          <cell r="AN473">
            <v>3154.2857142857147</v>
          </cell>
          <cell r="AO473">
            <v>2020.714285714286</v>
          </cell>
          <cell r="AP473">
            <v>211.92857142857144</v>
          </cell>
          <cell r="AQ473">
            <v>739.28571428571433</v>
          </cell>
        </row>
        <row r="474">
          <cell r="A474" t="str">
            <v>M0033434080</v>
          </cell>
          <cell r="B474" t="str">
            <v>GDC-10ULTRASOFT4mmX8cm</v>
          </cell>
          <cell r="C474" t="str">
            <v>EUR</v>
          </cell>
          <cell r="D474">
            <v>69.09</v>
          </cell>
          <cell r="G474">
            <v>69.09</v>
          </cell>
          <cell r="I474">
            <v>98.700000000000017</v>
          </cell>
          <cell r="J474">
            <v>375.06000000000006</v>
          </cell>
          <cell r="K474">
            <v>108.57000000000002</v>
          </cell>
          <cell r="L474">
            <v>128.31000000000003</v>
          </cell>
          <cell r="M474">
            <v>172.72500000000002</v>
          </cell>
          <cell r="N474">
            <v>105.60900000000002</v>
          </cell>
          <cell r="O474">
            <v>102.64800000000002</v>
          </cell>
          <cell r="P474">
            <v>49350.000000000007</v>
          </cell>
          <cell r="Q474">
            <v>674.12100000000009</v>
          </cell>
          <cell r="R474">
            <v>194439.00000000003</v>
          </cell>
          <cell r="S474">
            <v>1692.7050000000002</v>
          </cell>
          <cell r="T474">
            <v>503.37000000000006</v>
          </cell>
          <cell r="U474">
            <v>69.09</v>
          </cell>
          <cell r="V474">
            <v>59.220000000000006</v>
          </cell>
          <cell r="W474">
            <v>769.86000000000013</v>
          </cell>
          <cell r="X474">
            <v>17766.000000000004</v>
          </cell>
          <cell r="Y474">
            <v>375.06000000000006</v>
          </cell>
          <cell r="Z474">
            <v>4737.6000000000004</v>
          </cell>
          <cell r="AA474">
            <v>8883.0000000000018</v>
          </cell>
          <cell r="AB474">
            <v>118440.00000000001</v>
          </cell>
          <cell r="AC474">
            <v>148790.25000000003</v>
          </cell>
          <cell r="AD474">
            <v>1283.1000000000001</v>
          </cell>
          <cell r="AE474">
            <v>350.38500000000005</v>
          </cell>
          <cell r="AF474">
            <v>552.72</v>
          </cell>
          <cell r="AG474">
            <v>138.18</v>
          </cell>
          <cell r="AH474">
            <v>4638.9000000000005</v>
          </cell>
          <cell r="AI474">
            <v>276.36</v>
          </cell>
          <cell r="AJ474">
            <v>690.90000000000009</v>
          </cell>
          <cell r="AK474">
            <v>138.18</v>
          </cell>
          <cell r="AL474">
            <v>3355.8000000000006</v>
          </cell>
          <cell r="AM474">
            <v>148.05000000000001</v>
          </cell>
          <cell r="AN474">
            <v>3158.4000000000005</v>
          </cell>
          <cell r="AO474">
            <v>2023.3500000000004</v>
          </cell>
          <cell r="AP474">
            <v>212.20500000000004</v>
          </cell>
          <cell r="AQ474">
            <v>740.25000000000011</v>
          </cell>
        </row>
        <row r="475">
          <cell r="A475" t="str">
            <v>M003344302SR40</v>
          </cell>
          <cell r="B475" t="str">
            <v>GDC-10Soft2D3mm2cm</v>
          </cell>
          <cell r="C475" t="str">
            <v>EUR</v>
          </cell>
          <cell r="D475">
            <v>72.739999999999995</v>
          </cell>
          <cell r="G475">
            <v>72.739999999999995</v>
          </cell>
          <cell r="I475">
            <v>103.91428571428571</v>
          </cell>
          <cell r="J475">
            <v>394.87428571428569</v>
          </cell>
          <cell r="K475">
            <v>114.30571428571429</v>
          </cell>
          <cell r="L475">
            <v>135.08857142857144</v>
          </cell>
          <cell r="M475">
            <v>181.85</v>
          </cell>
          <cell r="N475">
            <v>111.18828571428571</v>
          </cell>
          <cell r="O475">
            <v>108.07085714285714</v>
          </cell>
          <cell r="P475">
            <v>51957.142857142855</v>
          </cell>
          <cell r="Q475">
            <v>709.73457142857137</v>
          </cell>
          <cell r="R475">
            <v>204711.14285714284</v>
          </cell>
          <cell r="S475">
            <v>1782.1299999999999</v>
          </cell>
          <cell r="T475">
            <v>529.96285714285705</v>
          </cell>
          <cell r="U475">
            <v>72.739999999999995</v>
          </cell>
          <cell r="V475">
            <v>62.348571428571425</v>
          </cell>
          <cell r="W475">
            <v>810.53142857142848</v>
          </cell>
          <cell r="X475">
            <v>18704.571428571428</v>
          </cell>
          <cell r="Y475">
            <v>394.87428571428569</v>
          </cell>
          <cell r="Z475">
            <v>4987.8857142857141</v>
          </cell>
          <cell r="AA475">
            <v>9352.2857142857138</v>
          </cell>
          <cell r="AB475">
            <v>124697.14285714286</v>
          </cell>
          <cell r="AC475">
            <v>156650.78571428571</v>
          </cell>
          <cell r="AD475">
            <v>1350.8857142857141</v>
          </cell>
          <cell r="AE475">
            <v>368.89571428571423</v>
          </cell>
          <cell r="AF475">
            <v>581.91999999999996</v>
          </cell>
          <cell r="AG475">
            <v>145.47999999999999</v>
          </cell>
          <cell r="AH475">
            <v>4883.9714285714281</v>
          </cell>
          <cell r="AI475">
            <v>290.95999999999998</v>
          </cell>
          <cell r="AJ475">
            <v>727.4</v>
          </cell>
          <cell r="AK475">
            <v>145.47999999999999</v>
          </cell>
          <cell r="AL475">
            <v>3533.0857142857139</v>
          </cell>
          <cell r="AM475">
            <v>155.87142857142857</v>
          </cell>
          <cell r="AN475">
            <v>3325.2571428571428</v>
          </cell>
          <cell r="AO475">
            <v>2130.2428571428572</v>
          </cell>
          <cell r="AP475">
            <v>223.41571428571427</v>
          </cell>
          <cell r="AQ475">
            <v>779.35714285714289</v>
          </cell>
        </row>
        <row r="476">
          <cell r="A476" t="str">
            <v>M003344303SR40</v>
          </cell>
          <cell r="B476" t="str">
            <v>GDC-10Soft2D3mm3cm</v>
          </cell>
          <cell r="C476" t="str">
            <v>EUR</v>
          </cell>
          <cell r="D476">
            <v>72.86</v>
          </cell>
          <cell r="G476">
            <v>72.86</v>
          </cell>
          <cell r="I476">
            <v>104.08571428571429</v>
          </cell>
          <cell r="J476">
            <v>395.52571428571429</v>
          </cell>
          <cell r="K476">
            <v>114.49428571428572</v>
          </cell>
          <cell r="L476">
            <v>135.31142857142859</v>
          </cell>
          <cell r="M476">
            <v>182.15</v>
          </cell>
          <cell r="N476">
            <v>111.37171428571429</v>
          </cell>
          <cell r="O476">
            <v>108.24914285714286</v>
          </cell>
          <cell r="P476">
            <v>52042.857142857145</v>
          </cell>
          <cell r="Q476">
            <v>710.90542857142862</v>
          </cell>
          <cell r="R476">
            <v>205048.85714285716</v>
          </cell>
          <cell r="S476">
            <v>1785.07</v>
          </cell>
          <cell r="T476">
            <v>530.83714285714279</v>
          </cell>
          <cell r="U476">
            <v>72.86</v>
          </cell>
          <cell r="V476">
            <v>62.451428571428572</v>
          </cell>
          <cell r="W476">
            <v>811.86857142857139</v>
          </cell>
          <cell r="X476">
            <v>18735.428571428572</v>
          </cell>
          <cell r="Y476">
            <v>395.52571428571429</v>
          </cell>
          <cell r="Z476">
            <v>4996.1142857142859</v>
          </cell>
          <cell r="AA476">
            <v>9367.7142857142862</v>
          </cell>
          <cell r="AB476">
            <v>124902.85714285714</v>
          </cell>
          <cell r="AC476">
            <v>156909.21428571429</v>
          </cell>
          <cell r="AD476">
            <v>1353.1142857142859</v>
          </cell>
          <cell r="AE476">
            <v>369.50428571428569</v>
          </cell>
          <cell r="AF476">
            <v>582.88</v>
          </cell>
          <cell r="AG476">
            <v>145.72</v>
          </cell>
          <cell r="AH476">
            <v>4892.0285714285719</v>
          </cell>
          <cell r="AI476">
            <v>291.44</v>
          </cell>
          <cell r="AJ476">
            <v>728.6</v>
          </cell>
          <cell r="AK476">
            <v>145.72</v>
          </cell>
          <cell r="AL476">
            <v>3538.9142857142861</v>
          </cell>
          <cell r="AM476">
            <v>156.12857142857143</v>
          </cell>
          <cell r="AN476">
            <v>3330.7428571428572</v>
          </cell>
          <cell r="AO476">
            <v>2133.7571428571428</v>
          </cell>
          <cell r="AP476">
            <v>223.78428571428572</v>
          </cell>
          <cell r="AQ476">
            <v>780.64285714285711</v>
          </cell>
        </row>
        <row r="477">
          <cell r="A477" t="str">
            <v>M003344304SR40</v>
          </cell>
          <cell r="B477" t="str">
            <v>GDC-10Soft2D3mm4cm</v>
          </cell>
          <cell r="C477" t="str">
            <v>EUR</v>
          </cell>
          <cell r="D477">
            <v>72.900000000000006</v>
          </cell>
          <cell r="G477">
            <v>72.900000000000006</v>
          </cell>
          <cell r="I477">
            <v>104.14285714285715</v>
          </cell>
          <cell r="J477">
            <v>395.74285714285719</v>
          </cell>
          <cell r="K477">
            <v>114.55714285714288</v>
          </cell>
          <cell r="L477">
            <v>135.3857142857143</v>
          </cell>
          <cell r="M477">
            <v>182.25000000000003</v>
          </cell>
          <cell r="N477">
            <v>111.43285714285716</v>
          </cell>
          <cell r="O477">
            <v>108.30857142857144</v>
          </cell>
          <cell r="P477">
            <v>52071.42857142858</v>
          </cell>
          <cell r="Q477">
            <v>711.29571428571433</v>
          </cell>
          <cell r="R477">
            <v>205161.42857142858</v>
          </cell>
          <cell r="S477">
            <v>1786.05</v>
          </cell>
          <cell r="T477">
            <v>531.12857142857149</v>
          </cell>
          <cell r="U477">
            <v>72.900000000000006</v>
          </cell>
          <cell r="V477">
            <v>62.485714285714288</v>
          </cell>
          <cell r="W477">
            <v>812.3142857142858</v>
          </cell>
          <cell r="X477">
            <v>18745.714285714286</v>
          </cell>
          <cell r="Y477">
            <v>395.74285714285719</v>
          </cell>
          <cell r="Z477">
            <v>4998.8571428571431</v>
          </cell>
          <cell r="AA477">
            <v>9372.8571428571431</v>
          </cell>
          <cell r="AB477">
            <v>124971.42857142858</v>
          </cell>
          <cell r="AC477">
            <v>156995.35714285716</v>
          </cell>
          <cell r="AD477">
            <v>1353.8571428571429</v>
          </cell>
          <cell r="AE477">
            <v>369.70714285714286</v>
          </cell>
          <cell r="AF477">
            <v>583.20000000000005</v>
          </cell>
          <cell r="AG477">
            <v>145.80000000000001</v>
          </cell>
          <cell r="AH477">
            <v>4894.7142857142862</v>
          </cell>
          <cell r="AI477">
            <v>291.60000000000002</v>
          </cell>
          <cell r="AJ477">
            <v>729.00000000000011</v>
          </cell>
          <cell r="AK477">
            <v>145.80000000000001</v>
          </cell>
          <cell r="AL477">
            <v>3540.8571428571431</v>
          </cell>
          <cell r="AM477">
            <v>156.21428571428572</v>
          </cell>
          <cell r="AN477">
            <v>3332.5714285714289</v>
          </cell>
          <cell r="AO477">
            <v>2134.9285714285716</v>
          </cell>
          <cell r="AP477">
            <v>223.90714285714287</v>
          </cell>
          <cell r="AQ477">
            <v>781.07142857142867</v>
          </cell>
        </row>
        <row r="478">
          <cell r="A478" t="str">
            <v>M003344306SR40</v>
          </cell>
          <cell r="B478" t="str">
            <v>GDC-10Soft2D3mm6cm</v>
          </cell>
          <cell r="C478" t="str">
            <v>EUR</v>
          </cell>
          <cell r="D478">
            <v>74.459999999999994</v>
          </cell>
          <cell r="G478">
            <v>74.459999999999994</v>
          </cell>
          <cell r="I478">
            <v>106.37142857142857</v>
          </cell>
          <cell r="J478">
            <v>404.21142857142854</v>
          </cell>
          <cell r="K478">
            <v>117.00857142857143</v>
          </cell>
          <cell r="L478">
            <v>138.28285714285715</v>
          </cell>
          <cell r="M478">
            <v>186.14999999999998</v>
          </cell>
          <cell r="N478">
            <v>113.81742857142858</v>
          </cell>
          <cell r="O478">
            <v>110.62628571428571</v>
          </cell>
          <cell r="P478">
            <v>53185.714285714283</v>
          </cell>
          <cell r="Q478">
            <v>726.51685714285713</v>
          </cell>
          <cell r="R478">
            <v>209551.71428571429</v>
          </cell>
          <cell r="S478">
            <v>1824.2699999999998</v>
          </cell>
          <cell r="T478">
            <v>542.49428571428564</v>
          </cell>
          <cell r="U478">
            <v>74.459999999999994</v>
          </cell>
          <cell r="V478">
            <v>63.822857142857139</v>
          </cell>
          <cell r="W478">
            <v>829.69714285714281</v>
          </cell>
          <cell r="X478">
            <v>19146.857142857141</v>
          </cell>
          <cell r="Y478">
            <v>404.21142857142854</v>
          </cell>
          <cell r="Z478">
            <v>5105.8285714285712</v>
          </cell>
          <cell r="AA478">
            <v>9573.4285714285706</v>
          </cell>
          <cell r="AB478">
            <v>127645.71428571428</v>
          </cell>
          <cell r="AC478">
            <v>160354.92857142855</v>
          </cell>
          <cell r="AD478">
            <v>1382.8285714285714</v>
          </cell>
          <cell r="AE478">
            <v>377.61857142857139</v>
          </cell>
          <cell r="AF478">
            <v>595.67999999999995</v>
          </cell>
          <cell r="AG478">
            <v>148.91999999999999</v>
          </cell>
          <cell r="AH478">
            <v>4999.4571428571426</v>
          </cell>
          <cell r="AI478">
            <v>297.83999999999997</v>
          </cell>
          <cell r="AJ478">
            <v>744.59999999999991</v>
          </cell>
          <cell r="AK478">
            <v>148.91999999999999</v>
          </cell>
          <cell r="AL478">
            <v>3616.6285714285714</v>
          </cell>
          <cell r="AM478">
            <v>159.55714285714285</v>
          </cell>
          <cell r="AN478">
            <v>3403.8857142857141</v>
          </cell>
          <cell r="AO478">
            <v>2180.6142857142854</v>
          </cell>
          <cell r="AP478">
            <v>228.6985714285714</v>
          </cell>
          <cell r="AQ478">
            <v>797.78571428571422</v>
          </cell>
        </row>
        <row r="479">
          <cell r="A479" t="str">
            <v>M003344308SR40</v>
          </cell>
          <cell r="B479" t="str">
            <v>GDC-10Soft2D3mm8cm</v>
          </cell>
          <cell r="C479" t="str">
            <v>EUR</v>
          </cell>
          <cell r="D479">
            <v>74.459999999999994</v>
          </cell>
          <cell r="G479">
            <v>74.459999999999994</v>
          </cell>
          <cell r="I479">
            <v>106.37142857142857</v>
          </cell>
          <cell r="J479">
            <v>404.21142857142854</v>
          </cell>
          <cell r="K479">
            <v>117.00857142857143</v>
          </cell>
          <cell r="L479">
            <v>138.28285714285715</v>
          </cell>
          <cell r="M479">
            <v>186.14999999999998</v>
          </cell>
          <cell r="N479">
            <v>113.81742857142858</v>
          </cell>
          <cell r="O479">
            <v>110.62628571428571</v>
          </cell>
          <cell r="P479">
            <v>53185.714285714283</v>
          </cell>
          <cell r="Q479">
            <v>726.51685714285713</v>
          </cell>
          <cell r="R479">
            <v>209551.71428571429</v>
          </cell>
          <cell r="S479">
            <v>1824.2699999999998</v>
          </cell>
          <cell r="T479">
            <v>542.49428571428564</v>
          </cell>
          <cell r="U479">
            <v>74.459999999999994</v>
          </cell>
          <cell r="V479">
            <v>63.822857142857139</v>
          </cell>
          <cell r="W479">
            <v>829.69714285714281</v>
          </cell>
          <cell r="X479">
            <v>19146.857142857141</v>
          </cell>
          <cell r="Y479">
            <v>404.21142857142854</v>
          </cell>
          <cell r="Z479">
            <v>5105.8285714285712</v>
          </cell>
          <cell r="AA479">
            <v>9573.4285714285706</v>
          </cell>
          <cell r="AB479">
            <v>127645.71428571428</v>
          </cell>
          <cell r="AC479">
            <v>160354.92857142855</v>
          </cell>
          <cell r="AD479">
            <v>1382.8285714285714</v>
          </cell>
          <cell r="AE479">
            <v>377.61857142857139</v>
          </cell>
          <cell r="AF479">
            <v>595.67999999999995</v>
          </cell>
          <cell r="AG479">
            <v>148.91999999999999</v>
          </cell>
          <cell r="AH479">
            <v>4999.4571428571426</v>
          </cell>
          <cell r="AI479">
            <v>297.83999999999997</v>
          </cell>
          <cell r="AJ479">
            <v>744.59999999999991</v>
          </cell>
          <cell r="AK479">
            <v>148.91999999999999</v>
          </cell>
          <cell r="AL479">
            <v>3616.6285714285714</v>
          </cell>
          <cell r="AM479">
            <v>159.55714285714285</v>
          </cell>
          <cell r="AN479">
            <v>3403.8857142857141</v>
          </cell>
          <cell r="AO479">
            <v>2180.6142857142854</v>
          </cell>
          <cell r="AP479">
            <v>228.6985714285714</v>
          </cell>
          <cell r="AQ479">
            <v>797.78571428571422</v>
          </cell>
        </row>
        <row r="480">
          <cell r="A480" t="str">
            <v>M003344403SR40</v>
          </cell>
          <cell r="B480" t="str">
            <v>GDC-10Soft2D4mm3cm</v>
          </cell>
          <cell r="C480" t="str">
            <v>EUR</v>
          </cell>
          <cell r="D480">
            <v>73.88</v>
          </cell>
          <cell r="G480">
            <v>73.88</v>
          </cell>
          <cell r="I480">
            <v>105.54285714285714</v>
          </cell>
          <cell r="J480">
            <v>401.06285714285713</v>
          </cell>
          <cell r="K480">
            <v>116.09714285714287</v>
          </cell>
          <cell r="L480">
            <v>137.20571428571429</v>
          </cell>
          <cell r="M480">
            <v>184.7</v>
          </cell>
          <cell r="N480">
            <v>112.93085714285715</v>
          </cell>
          <cell r="O480">
            <v>109.76457142857143</v>
          </cell>
          <cell r="P480">
            <v>52771.428571428572</v>
          </cell>
          <cell r="Q480">
            <v>720.85771428571434</v>
          </cell>
          <cell r="R480">
            <v>207919.42857142858</v>
          </cell>
          <cell r="S480">
            <v>1810.06</v>
          </cell>
          <cell r="T480">
            <v>538.26857142857136</v>
          </cell>
          <cell r="U480">
            <v>73.88</v>
          </cell>
          <cell r="V480">
            <v>63.325714285714284</v>
          </cell>
          <cell r="W480">
            <v>823.23428571428576</v>
          </cell>
          <cell r="X480">
            <v>18997.714285714286</v>
          </cell>
          <cell r="Y480">
            <v>401.06285714285713</v>
          </cell>
          <cell r="Z480">
            <v>5066.0571428571429</v>
          </cell>
          <cell r="AA480">
            <v>9498.8571428571431</v>
          </cell>
          <cell r="AB480">
            <v>126651.42857142858</v>
          </cell>
          <cell r="AC480">
            <v>159105.85714285716</v>
          </cell>
          <cell r="AD480">
            <v>1372.0571428571429</v>
          </cell>
          <cell r="AE480">
            <v>374.67714285714283</v>
          </cell>
          <cell r="AF480">
            <v>591.04</v>
          </cell>
          <cell r="AG480">
            <v>147.76</v>
          </cell>
          <cell r="AH480">
            <v>4960.5142857142855</v>
          </cell>
          <cell r="AI480">
            <v>295.52</v>
          </cell>
          <cell r="AJ480">
            <v>738.8</v>
          </cell>
          <cell r="AK480">
            <v>147.76</v>
          </cell>
          <cell r="AL480">
            <v>3588.457142857143</v>
          </cell>
          <cell r="AM480">
            <v>158.31428571428572</v>
          </cell>
          <cell r="AN480">
            <v>3377.3714285714286</v>
          </cell>
          <cell r="AO480">
            <v>2163.6285714285714</v>
          </cell>
          <cell r="AP480">
            <v>226.91714285714286</v>
          </cell>
          <cell r="AQ480">
            <v>791.57142857142856</v>
          </cell>
        </row>
        <row r="481">
          <cell r="A481" t="str">
            <v>M003344404SR40</v>
          </cell>
          <cell r="B481" t="str">
            <v>GDC-10Soft2D4mm4cm</v>
          </cell>
          <cell r="C481" t="str">
            <v>EUR</v>
          </cell>
          <cell r="D481">
            <v>73.92</v>
          </cell>
          <cell r="G481">
            <v>73.92</v>
          </cell>
          <cell r="I481">
            <v>105.60000000000001</v>
          </cell>
          <cell r="J481">
            <v>401.28000000000003</v>
          </cell>
          <cell r="K481">
            <v>116.16000000000003</v>
          </cell>
          <cell r="L481">
            <v>137.28000000000003</v>
          </cell>
          <cell r="M481">
            <v>184.8</v>
          </cell>
          <cell r="N481">
            <v>112.99200000000002</v>
          </cell>
          <cell r="O481">
            <v>109.82400000000001</v>
          </cell>
          <cell r="P481">
            <v>52800.000000000007</v>
          </cell>
          <cell r="Q481">
            <v>721.24800000000005</v>
          </cell>
          <cell r="R481">
            <v>208032.00000000003</v>
          </cell>
          <cell r="S481">
            <v>1811.04</v>
          </cell>
          <cell r="T481">
            <v>538.56000000000006</v>
          </cell>
          <cell r="U481">
            <v>73.92</v>
          </cell>
          <cell r="V481">
            <v>63.36</v>
          </cell>
          <cell r="W481">
            <v>823.68000000000006</v>
          </cell>
          <cell r="X481">
            <v>19008</v>
          </cell>
          <cell r="Y481">
            <v>401.28000000000003</v>
          </cell>
          <cell r="Z481">
            <v>5068.8</v>
          </cell>
          <cell r="AA481">
            <v>9504</v>
          </cell>
          <cell r="AB481">
            <v>126720.00000000001</v>
          </cell>
          <cell r="AC481">
            <v>159192</v>
          </cell>
          <cell r="AD481">
            <v>1372.8000000000002</v>
          </cell>
          <cell r="AE481">
            <v>374.88</v>
          </cell>
          <cell r="AF481">
            <v>591.36</v>
          </cell>
          <cell r="AG481">
            <v>147.84</v>
          </cell>
          <cell r="AH481">
            <v>4963.2000000000007</v>
          </cell>
          <cell r="AI481">
            <v>295.68</v>
          </cell>
          <cell r="AJ481">
            <v>739.2</v>
          </cell>
          <cell r="AK481">
            <v>147.84</v>
          </cell>
          <cell r="AL481">
            <v>3590.4</v>
          </cell>
          <cell r="AM481">
            <v>158.4</v>
          </cell>
          <cell r="AN481">
            <v>3379.2000000000003</v>
          </cell>
          <cell r="AO481">
            <v>2164.8000000000002</v>
          </cell>
          <cell r="AP481">
            <v>227.04000000000002</v>
          </cell>
          <cell r="AQ481">
            <v>792.00000000000011</v>
          </cell>
        </row>
        <row r="482">
          <cell r="A482" t="str">
            <v>M003344406SR40</v>
          </cell>
          <cell r="B482" t="str">
            <v>GDC-10Soft2D4mm6cm</v>
          </cell>
          <cell r="C482" t="str">
            <v>EUR</v>
          </cell>
          <cell r="D482">
            <v>74.260000000000005</v>
          </cell>
          <cell r="G482">
            <v>74.260000000000005</v>
          </cell>
          <cell r="I482">
            <v>106.0857142857143</v>
          </cell>
          <cell r="J482">
            <v>403.12571428571431</v>
          </cell>
          <cell r="K482">
            <v>116.69428571428574</v>
          </cell>
          <cell r="L482">
            <v>137.91142857142859</v>
          </cell>
          <cell r="M482">
            <v>185.65000000000003</v>
          </cell>
          <cell r="N482">
            <v>113.51171428571431</v>
          </cell>
          <cell r="O482">
            <v>110.32914285714288</v>
          </cell>
          <cell r="P482">
            <v>53042.857142857152</v>
          </cell>
          <cell r="Q482">
            <v>724.5654285714287</v>
          </cell>
          <cell r="R482">
            <v>208988.85714285719</v>
          </cell>
          <cell r="S482">
            <v>1819.3700000000001</v>
          </cell>
          <cell r="T482">
            <v>541.03714285714295</v>
          </cell>
          <cell r="U482">
            <v>74.260000000000005</v>
          </cell>
          <cell r="V482">
            <v>63.651428571428582</v>
          </cell>
          <cell r="W482">
            <v>827.46857142857152</v>
          </cell>
          <cell r="X482">
            <v>19095.428571428576</v>
          </cell>
          <cell r="Y482">
            <v>403.12571428571431</v>
          </cell>
          <cell r="Z482">
            <v>5092.1142857142868</v>
          </cell>
          <cell r="AA482">
            <v>9547.7142857142881</v>
          </cell>
          <cell r="AB482">
            <v>127302.85714285716</v>
          </cell>
          <cell r="AC482">
            <v>159924.21428571432</v>
          </cell>
          <cell r="AD482">
            <v>1379.1142857142859</v>
          </cell>
          <cell r="AE482">
            <v>376.60428571428577</v>
          </cell>
          <cell r="AF482">
            <v>594.08000000000004</v>
          </cell>
          <cell r="AG482">
            <v>148.52000000000001</v>
          </cell>
          <cell r="AH482">
            <v>4986.0285714285719</v>
          </cell>
          <cell r="AI482">
            <v>297.04000000000002</v>
          </cell>
          <cell r="AJ482">
            <v>742.60000000000014</v>
          </cell>
          <cell r="AK482">
            <v>148.52000000000001</v>
          </cell>
          <cell r="AL482">
            <v>3606.9142857142865</v>
          </cell>
          <cell r="AM482">
            <v>159.12857142857146</v>
          </cell>
          <cell r="AN482">
            <v>3394.7428571428577</v>
          </cell>
          <cell r="AO482">
            <v>2174.7571428571432</v>
          </cell>
          <cell r="AP482">
            <v>228.08428571428576</v>
          </cell>
          <cell r="AQ482">
            <v>795.64285714285722</v>
          </cell>
        </row>
        <row r="483">
          <cell r="A483" t="str">
            <v>M003344408SR40</v>
          </cell>
          <cell r="B483" t="str">
            <v>GDC-10Soft2D4mm8cm</v>
          </cell>
          <cell r="C483" t="str">
            <v>EUR</v>
          </cell>
          <cell r="D483">
            <v>74.59</v>
          </cell>
          <cell r="G483">
            <v>74.59</v>
          </cell>
          <cell r="I483">
            <v>106.55714285714286</v>
          </cell>
          <cell r="J483">
            <v>404.91714285714289</v>
          </cell>
          <cell r="K483">
            <v>117.21285714285716</v>
          </cell>
          <cell r="L483">
            <v>138.52428571428572</v>
          </cell>
          <cell r="M483">
            <v>186.47500000000002</v>
          </cell>
          <cell r="N483">
            <v>114.01614285714287</v>
          </cell>
          <cell r="O483">
            <v>110.81942857142859</v>
          </cell>
          <cell r="P483">
            <v>53278.571428571435</v>
          </cell>
          <cell r="Q483">
            <v>727.78528571428581</v>
          </cell>
          <cell r="R483">
            <v>209917.57142857145</v>
          </cell>
          <cell r="S483">
            <v>1827.4549999999999</v>
          </cell>
          <cell r="T483">
            <v>543.44142857142856</v>
          </cell>
          <cell r="U483">
            <v>74.59</v>
          </cell>
          <cell r="V483">
            <v>63.934285714285714</v>
          </cell>
          <cell r="W483">
            <v>831.14571428571435</v>
          </cell>
          <cell r="X483">
            <v>19180.285714285714</v>
          </cell>
          <cell r="Y483">
            <v>404.91714285714289</v>
          </cell>
          <cell r="Z483">
            <v>5114.7428571428572</v>
          </cell>
          <cell r="AA483">
            <v>9590.1428571428569</v>
          </cell>
          <cell r="AB483">
            <v>127868.57142857143</v>
          </cell>
          <cell r="AC483">
            <v>160634.89285714287</v>
          </cell>
          <cell r="AD483">
            <v>1385.2428571428572</v>
          </cell>
          <cell r="AE483">
            <v>378.27785714285716</v>
          </cell>
          <cell r="AF483">
            <v>596.72</v>
          </cell>
          <cell r="AG483">
            <v>149.18</v>
          </cell>
          <cell r="AH483">
            <v>5008.1857142857143</v>
          </cell>
          <cell r="AI483">
            <v>298.36</v>
          </cell>
          <cell r="AJ483">
            <v>745.90000000000009</v>
          </cell>
          <cell r="AK483">
            <v>149.18</v>
          </cell>
          <cell r="AL483">
            <v>3622.9428571428575</v>
          </cell>
          <cell r="AM483">
            <v>159.83571428571429</v>
          </cell>
          <cell r="AN483">
            <v>3409.8285714285716</v>
          </cell>
          <cell r="AO483">
            <v>2184.4214285714288</v>
          </cell>
          <cell r="AP483">
            <v>229.09785714285715</v>
          </cell>
          <cell r="AQ483">
            <v>799.17857142857144</v>
          </cell>
        </row>
        <row r="484">
          <cell r="A484" t="str">
            <v>M003344504SR40</v>
          </cell>
          <cell r="B484" t="str">
            <v>GDC-10Soft2D5mm4cm</v>
          </cell>
          <cell r="C484" t="str">
            <v>EUR</v>
          </cell>
          <cell r="D484">
            <v>74.010000000000005</v>
          </cell>
          <cell r="G484">
            <v>74.010000000000005</v>
          </cell>
          <cell r="I484">
            <v>105.72857142857144</v>
          </cell>
          <cell r="J484">
            <v>401.76857142857148</v>
          </cell>
          <cell r="K484">
            <v>116.3014285714286</v>
          </cell>
          <cell r="L484">
            <v>137.44714285714289</v>
          </cell>
          <cell r="M484">
            <v>185.02500000000003</v>
          </cell>
          <cell r="N484">
            <v>113.12957142857145</v>
          </cell>
          <cell r="O484">
            <v>109.9577142857143</v>
          </cell>
          <cell r="P484">
            <v>52864.285714285717</v>
          </cell>
          <cell r="Q484">
            <v>722.12614285714301</v>
          </cell>
          <cell r="R484">
            <v>208285.28571428574</v>
          </cell>
          <cell r="S484">
            <v>1813.2450000000001</v>
          </cell>
          <cell r="T484">
            <v>539.21571428571428</v>
          </cell>
          <cell r="U484">
            <v>74.010000000000005</v>
          </cell>
          <cell r="V484">
            <v>63.437142857142859</v>
          </cell>
          <cell r="W484">
            <v>824.68285714285719</v>
          </cell>
          <cell r="X484">
            <v>19031.142857142859</v>
          </cell>
          <cell r="Y484">
            <v>401.76857142857148</v>
          </cell>
          <cell r="Z484">
            <v>5074.971428571429</v>
          </cell>
          <cell r="AA484">
            <v>9515.5714285714294</v>
          </cell>
          <cell r="AB484">
            <v>126874.28571428572</v>
          </cell>
          <cell r="AC484">
            <v>159385.82142857145</v>
          </cell>
          <cell r="AD484">
            <v>1374.4714285714288</v>
          </cell>
          <cell r="AE484">
            <v>375.3364285714286</v>
          </cell>
          <cell r="AF484">
            <v>592.08000000000004</v>
          </cell>
          <cell r="AG484">
            <v>148.02000000000001</v>
          </cell>
          <cell r="AH484">
            <v>4969.2428571428582</v>
          </cell>
          <cell r="AI484">
            <v>296.04000000000002</v>
          </cell>
          <cell r="AJ484">
            <v>740.10000000000014</v>
          </cell>
          <cell r="AK484">
            <v>148.02000000000001</v>
          </cell>
          <cell r="AL484">
            <v>3594.7714285714292</v>
          </cell>
          <cell r="AM484">
            <v>158.59285714285716</v>
          </cell>
          <cell r="AN484">
            <v>3383.3142857142861</v>
          </cell>
          <cell r="AO484">
            <v>2167.4357142857148</v>
          </cell>
          <cell r="AP484">
            <v>227.31642857142859</v>
          </cell>
          <cell r="AQ484">
            <v>792.96428571428578</v>
          </cell>
        </row>
        <row r="485">
          <cell r="A485" t="str">
            <v>M003344506SR40</v>
          </cell>
          <cell r="B485" t="str">
            <v>GDC-10Soft2D5mm6cm</v>
          </cell>
          <cell r="C485" t="str">
            <v>EUR</v>
          </cell>
          <cell r="D485">
            <v>74.67</v>
          </cell>
          <cell r="G485">
            <v>74.67</v>
          </cell>
          <cell r="I485">
            <v>106.67142857142858</v>
          </cell>
          <cell r="J485">
            <v>405.35142857142858</v>
          </cell>
          <cell r="K485">
            <v>117.33857142857144</v>
          </cell>
          <cell r="L485">
            <v>138.67285714285717</v>
          </cell>
          <cell r="M485">
            <v>186.67500000000001</v>
          </cell>
          <cell r="N485">
            <v>114.13842857142859</v>
          </cell>
          <cell r="O485">
            <v>110.93828571428573</v>
          </cell>
          <cell r="P485">
            <v>53335.71428571429</v>
          </cell>
          <cell r="Q485">
            <v>728.56585714285723</v>
          </cell>
          <cell r="R485">
            <v>210142.71428571429</v>
          </cell>
          <cell r="S485">
            <v>1829.415</v>
          </cell>
          <cell r="T485">
            <v>544.02428571428572</v>
          </cell>
          <cell r="U485">
            <v>74.67</v>
          </cell>
          <cell r="V485">
            <v>64.002857142857138</v>
          </cell>
          <cell r="W485">
            <v>832.03714285714284</v>
          </cell>
          <cell r="X485">
            <v>19200.857142857145</v>
          </cell>
          <cell r="Y485">
            <v>405.35142857142858</v>
          </cell>
          <cell r="Z485">
            <v>5120.2285714285717</v>
          </cell>
          <cell r="AA485">
            <v>9600.4285714285725</v>
          </cell>
          <cell r="AB485">
            <v>128005.71428571429</v>
          </cell>
          <cell r="AC485">
            <v>160807.17857142858</v>
          </cell>
          <cell r="AD485">
            <v>1386.7285714285715</v>
          </cell>
          <cell r="AE485">
            <v>378.68357142857144</v>
          </cell>
          <cell r="AF485">
            <v>597.36</v>
          </cell>
          <cell r="AG485">
            <v>149.34</v>
          </cell>
          <cell r="AH485">
            <v>5013.5571428571429</v>
          </cell>
          <cell r="AI485">
            <v>298.68</v>
          </cell>
          <cell r="AJ485">
            <v>746.7</v>
          </cell>
          <cell r="AK485">
            <v>149.34</v>
          </cell>
          <cell r="AL485">
            <v>3626.8285714285716</v>
          </cell>
          <cell r="AM485">
            <v>160.00714285714287</v>
          </cell>
          <cell r="AN485">
            <v>3413.4857142857145</v>
          </cell>
          <cell r="AO485">
            <v>2186.764285714286</v>
          </cell>
          <cell r="AP485">
            <v>229.34357142857144</v>
          </cell>
          <cell r="AQ485">
            <v>800.03571428571433</v>
          </cell>
        </row>
        <row r="486">
          <cell r="A486" t="str">
            <v>M003344508SR40</v>
          </cell>
          <cell r="B486" t="str">
            <v>GDC-10Soft2D5mm8cm</v>
          </cell>
          <cell r="C486" t="str">
            <v>EUR</v>
          </cell>
          <cell r="D486">
            <v>75.48</v>
          </cell>
          <cell r="G486">
            <v>75.48</v>
          </cell>
          <cell r="I486">
            <v>107.82857142857144</v>
          </cell>
          <cell r="J486">
            <v>409.74857142857144</v>
          </cell>
          <cell r="K486">
            <v>118.61142857142859</v>
          </cell>
          <cell r="L486">
            <v>140.17714285714288</v>
          </cell>
          <cell r="M486">
            <v>188.70000000000002</v>
          </cell>
          <cell r="N486">
            <v>115.37657142857144</v>
          </cell>
          <cell r="O486">
            <v>112.1417142857143</v>
          </cell>
          <cell r="P486">
            <v>53914.285714285717</v>
          </cell>
          <cell r="Q486">
            <v>736.46914285714297</v>
          </cell>
          <cell r="R486">
            <v>212422.28571428574</v>
          </cell>
          <cell r="S486">
            <v>1849.26</v>
          </cell>
          <cell r="T486">
            <v>549.92571428571432</v>
          </cell>
          <cell r="U486">
            <v>75.48</v>
          </cell>
          <cell r="V486">
            <v>64.697142857142865</v>
          </cell>
          <cell r="W486">
            <v>841.06285714285718</v>
          </cell>
          <cell r="X486">
            <v>19409.142857142859</v>
          </cell>
          <cell r="Y486">
            <v>409.74857142857144</v>
          </cell>
          <cell r="Z486">
            <v>5175.7714285714292</v>
          </cell>
          <cell r="AA486">
            <v>9704.5714285714294</v>
          </cell>
          <cell r="AB486">
            <v>129394.28571428572</v>
          </cell>
          <cell r="AC486">
            <v>162551.57142857145</v>
          </cell>
          <cell r="AD486">
            <v>1401.7714285714287</v>
          </cell>
          <cell r="AE486">
            <v>382.79142857142858</v>
          </cell>
          <cell r="AF486">
            <v>603.84</v>
          </cell>
          <cell r="AG486">
            <v>150.96</v>
          </cell>
          <cell r="AH486">
            <v>5067.9428571428571</v>
          </cell>
          <cell r="AI486">
            <v>301.92</v>
          </cell>
          <cell r="AJ486">
            <v>754.80000000000007</v>
          </cell>
          <cell r="AK486">
            <v>150.96</v>
          </cell>
          <cell r="AL486">
            <v>3666.1714285714288</v>
          </cell>
          <cell r="AM486">
            <v>161.74285714285716</v>
          </cell>
          <cell r="AN486">
            <v>3450.514285714286</v>
          </cell>
          <cell r="AO486">
            <v>2210.4857142857145</v>
          </cell>
          <cell r="AP486">
            <v>231.83142857142857</v>
          </cell>
          <cell r="AQ486">
            <v>808.71428571428578</v>
          </cell>
        </row>
        <row r="487">
          <cell r="A487" t="str">
            <v>M003344510SR40</v>
          </cell>
          <cell r="B487" t="str">
            <v>GDC-10Soft2D5mm10cm</v>
          </cell>
          <cell r="C487" t="str">
            <v>EUR</v>
          </cell>
          <cell r="D487">
            <v>76</v>
          </cell>
          <cell r="G487">
            <v>76</v>
          </cell>
          <cell r="I487">
            <v>108.57142857142858</v>
          </cell>
          <cell r="J487">
            <v>412.57142857142861</v>
          </cell>
          <cell r="K487">
            <v>119.42857142857144</v>
          </cell>
          <cell r="L487">
            <v>141.14285714285717</v>
          </cell>
          <cell r="M487">
            <v>190.00000000000003</v>
          </cell>
          <cell r="N487">
            <v>116.17142857142859</v>
          </cell>
          <cell r="O487">
            <v>112.91428571428573</v>
          </cell>
          <cell r="P487">
            <v>54285.71428571429</v>
          </cell>
          <cell r="Q487">
            <v>741.5428571428572</v>
          </cell>
          <cell r="R487">
            <v>213885.71428571432</v>
          </cell>
          <cell r="S487">
            <v>1862</v>
          </cell>
          <cell r="T487">
            <v>553.71428571428578</v>
          </cell>
          <cell r="U487">
            <v>76</v>
          </cell>
          <cell r="V487">
            <v>65.142857142857153</v>
          </cell>
          <cell r="W487">
            <v>846.85714285714289</v>
          </cell>
          <cell r="X487">
            <v>19542.857142857145</v>
          </cell>
          <cell r="Y487">
            <v>412.57142857142861</v>
          </cell>
          <cell r="Z487">
            <v>5211.4285714285725</v>
          </cell>
          <cell r="AA487">
            <v>9771.4285714285725</v>
          </cell>
          <cell r="AB487">
            <v>130285.7142857143</v>
          </cell>
          <cell r="AC487">
            <v>163671.42857142858</v>
          </cell>
          <cell r="AD487">
            <v>1411.4285714285716</v>
          </cell>
          <cell r="AE487">
            <v>385.42857142857144</v>
          </cell>
          <cell r="AF487">
            <v>608</v>
          </cell>
          <cell r="AG487">
            <v>152</v>
          </cell>
          <cell r="AH487">
            <v>5102.8571428571431</v>
          </cell>
          <cell r="AI487">
            <v>304</v>
          </cell>
          <cell r="AJ487">
            <v>760.00000000000011</v>
          </cell>
          <cell r="AK487">
            <v>152</v>
          </cell>
          <cell r="AL487">
            <v>3691.428571428572</v>
          </cell>
          <cell r="AM487">
            <v>162.85714285714289</v>
          </cell>
          <cell r="AN487">
            <v>3474.2857142857147</v>
          </cell>
          <cell r="AO487">
            <v>2225.7142857142858</v>
          </cell>
          <cell r="AP487">
            <v>233.42857142857144</v>
          </cell>
          <cell r="AQ487">
            <v>814.28571428571433</v>
          </cell>
        </row>
        <row r="488">
          <cell r="A488" t="str">
            <v>M003344606SR40</v>
          </cell>
          <cell r="B488" t="str">
            <v>GDC-10Soft2D6mm6cm</v>
          </cell>
          <cell r="C488" t="str">
            <v>EUR</v>
          </cell>
          <cell r="D488">
            <v>74.540000000000006</v>
          </cell>
          <cell r="G488">
            <v>74.540000000000006</v>
          </cell>
          <cell r="I488">
            <v>106.48571428571429</v>
          </cell>
          <cell r="J488">
            <v>404.64571428571429</v>
          </cell>
          <cell r="K488">
            <v>117.13428571428574</v>
          </cell>
          <cell r="L488">
            <v>138.4314285714286</v>
          </cell>
          <cell r="M488">
            <v>186.35000000000002</v>
          </cell>
          <cell r="N488">
            <v>113.9397142857143</v>
          </cell>
          <cell r="O488">
            <v>110.74514285714287</v>
          </cell>
          <cell r="P488">
            <v>53242.857142857145</v>
          </cell>
          <cell r="Q488">
            <v>727.29742857142867</v>
          </cell>
          <cell r="R488">
            <v>209776.85714285716</v>
          </cell>
          <cell r="S488">
            <v>1826.23</v>
          </cell>
          <cell r="T488">
            <v>543.07714285714292</v>
          </cell>
          <cell r="U488">
            <v>74.540000000000006</v>
          </cell>
          <cell r="V488">
            <v>63.891428571428577</v>
          </cell>
          <cell r="W488">
            <v>830.58857142857153</v>
          </cell>
          <cell r="X488">
            <v>19167.428571428572</v>
          </cell>
          <cell r="Y488">
            <v>404.64571428571429</v>
          </cell>
          <cell r="Z488">
            <v>5111.3142857142866</v>
          </cell>
          <cell r="AA488">
            <v>9583.7142857142862</v>
          </cell>
          <cell r="AB488">
            <v>127782.85714285716</v>
          </cell>
          <cell r="AC488">
            <v>160527.21428571429</v>
          </cell>
          <cell r="AD488">
            <v>1384.3142857142859</v>
          </cell>
          <cell r="AE488">
            <v>378.02428571428572</v>
          </cell>
          <cell r="AF488">
            <v>596.32000000000005</v>
          </cell>
          <cell r="AG488">
            <v>149.08000000000001</v>
          </cell>
          <cell r="AH488">
            <v>5004.8285714285721</v>
          </cell>
          <cell r="AI488">
            <v>298.16000000000003</v>
          </cell>
          <cell r="AJ488">
            <v>745.40000000000009</v>
          </cell>
          <cell r="AK488">
            <v>149.08000000000001</v>
          </cell>
          <cell r="AL488">
            <v>3620.514285714286</v>
          </cell>
          <cell r="AM488">
            <v>159.72857142857146</v>
          </cell>
          <cell r="AN488">
            <v>3407.5428571428574</v>
          </cell>
          <cell r="AO488">
            <v>2182.957142857143</v>
          </cell>
          <cell r="AP488">
            <v>228.94428571428571</v>
          </cell>
          <cell r="AQ488">
            <v>798.64285714285722</v>
          </cell>
        </row>
        <row r="489">
          <cell r="A489" t="str">
            <v>M003344608SR40</v>
          </cell>
          <cell r="B489" t="str">
            <v>GDC-10Soft2D6mm8cm</v>
          </cell>
          <cell r="C489" t="str">
            <v>EUR</v>
          </cell>
          <cell r="D489">
            <v>76.03</v>
          </cell>
          <cell r="G489">
            <v>76.03</v>
          </cell>
          <cell r="I489">
            <v>108.61428571428573</v>
          </cell>
          <cell r="J489">
            <v>412.73428571428576</v>
          </cell>
          <cell r="K489">
            <v>119.4757142857143</v>
          </cell>
          <cell r="L489">
            <v>141.19857142857146</v>
          </cell>
          <cell r="M489">
            <v>190.07500000000002</v>
          </cell>
          <cell r="N489">
            <v>116.21728571428574</v>
          </cell>
          <cell r="O489">
            <v>112.95885714285716</v>
          </cell>
          <cell r="P489">
            <v>54307.142857142862</v>
          </cell>
          <cell r="Q489">
            <v>741.83557142857148</v>
          </cell>
          <cell r="R489">
            <v>213970.1428571429</v>
          </cell>
          <cell r="S489">
            <v>1862.7350000000001</v>
          </cell>
          <cell r="T489">
            <v>553.93285714285719</v>
          </cell>
          <cell r="U489">
            <v>76.03</v>
          </cell>
          <cell r="V489">
            <v>65.16857142857144</v>
          </cell>
          <cell r="W489">
            <v>847.19142857142867</v>
          </cell>
          <cell r="X489">
            <v>19550.571428571431</v>
          </cell>
          <cell r="Y489">
            <v>412.73428571428576</v>
          </cell>
          <cell r="Z489">
            <v>5213.4857142857145</v>
          </cell>
          <cell r="AA489">
            <v>9775.2857142857156</v>
          </cell>
          <cell r="AB489">
            <v>130337.14285714287</v>
          </cell>
          <cell r="AC489">
            <v>163736.03571428574</v>
          </cell>
          <cell r="AD489">
            <v>1411.9857142857145</v>
          </cell>
          <cell r="AE489">
            <v>385.58071428571429</v>
          </cell>
          <cell r="AF489">
            <v>608.24</v>
          </cell>
          <cell r="AG489">
            <v>152.06</v>
          </cell>
          <cell r="AH489">
            <v>5104.8714285714295</v>
          </cell>
          <cell r="AI489">
            <v>304.12</v>
          </cell>
          <cell r="AJ489">
            <v>760.30000000000007</v>
          </cell>
          <cell r="AK489">
            <v>152.06</v>
          </cell>
          <cell r="AL489">
            <v>3692.8857142857146</v>
          </cell>
          <cell r="AM489">
            <v>162.92142857142858</v>
          </cell>
          <cell r="AN489">
            <v>3475.6571428571433</v>
          </cell>
          <cell r="AO489">
            <v>2226.5928571428576</v>
          </cell>
          <cell r="AP489">
            <v>233.52071428571432</v>
          </cell>
          <cell r="AQ489">
            <v>814.607142857143</v>
          </cell>
        </row>
        <row r="490">
          <cell r="A490" t="str">
            <v>M003344610SR40</v>
          </cell>
          <cell r="B490" t="str">
            <v>GDC-10Soft2D6mm10cm</v>
          </cell>
          <cell r="C490" t="str">
            <v>EUR</v>
          </cell>
          <cell r="D490">
            <v>77.349999999999994</v>
          </cell>
          <cell r="G490">
            <v>77.349999999999994</v>
          </cell>
          <cell r="I490">
            <v>110.5</v>
          </cell>
          <cell r="J490">
            <v>419.9</v>
          </cell>
          <cell r="K490">
            <v>121.55000000000001</v>
          </cell>
          <cell r="L490">
            <v>143.65</v>
          </cell>
          <cell r="M490">
            <v>193.375</v>
          </cell>
          <cell r="N490">
            <v>118.23500000000001</v>
          </cell>
          <cell r="O490">
            <v>114.92</v>
          </cell>
          <cell r="P490">
            <v>55250</v>
          </cell>
          <cell r="Q490">
            <v>754.71500000000003</v>
          </cell>
          <cell r="R490">
            <v>217685</v>
          </cell>
          <cell r="S490">
            <v>1895.0749999999998</v>
          </cell>
          <cell r="T490">
            <v>563.54999999999995</v>
          </cell>
          <cell r="U490">
            <v>77.349999999999994</v>
          </cell>
          <cell r="V490">
            <v>66.3</v>
          </cell>
          <cell r="W490">
            <v>861.9</v>
          </cell>
          <cell r="X490">
            <v>19890</v>
          </cell>
          <cell r="Y490">
            <v>419.9</v>
          </cell>
          <cell r="Z490">
            <v>5304</v>
          </cell>
          <cell r="AA490">
            <v>9945</v>
          </cell>
          <cell r="AB490">
            <v>132600</v>
          </cell>
          <cell r="AC490">
            <v>166578.75</v>
          </cell>
          <cell r="AD490">
            <v>1436.5</v>
          </cell>
          <cell r="AE490">
            <v>392.27499999999998</v>
          </cell>
          <cell r="AF490">
            <v>618.79999999999995</v>
          </cell>
          <cell r="AG490">
            <v>154.69999999999999</v>
          </cell>
          <cell r="AH490">
            <v>5193.5</v>
          </cell>
          <cell r="AI490">
            <v>309.39999999999998</v>
          </cell>
          <cell r="AJ490">
            <v>773.5</v>
          </cell>
          <cell r="AK490">
            <v>154.69999999999999</v>
          </cell>
          <cell r="AL490">
            <v>3757</v>
          </cell>
          <cell r="AM490">
            <v>165.75</v>
          </cell>
          <cell r="AN490">
            <v>3536</v>
          </cell>
          <cell r="AO490">
            <v>2265.25</v>
          </cell>
          <cell r="AP490">
            <v>237.57499999999999</v>
          </cell>
          <cell r="AQ490">
            <v>828.75</v>
          </cell>
        </row>
        <row r="491">
          <cell r="A491" t="str">
            <v>M003344710SR40</v>
          </cell>
          <cell r="B491" t="str">
            <v>GDC-10Soft2D7mm10cm</v>
          </cell>
          <cell r="C491" t="str">
            <v>EUR</v>
          </cell>
          <cell r="D491">
            <v>77.83</v>
          </cell>
          <cell r="G491">
            <v>77.83</v>
          </cell>
          <cell r="I491">
            <v>111.18571428571428</v>
          </cell>
          <cell r="J491">
            <v>422.50571428571425</v>
          </cell>
          <cell r="K491">
            <v>122.30428571428573</v>
          </cell>
          <cell r="L491">
            <v>144.54142857142858</v>
          </cell>
          <cell r="M491">
            <v>194.57499999999999</v>
          </cell>
          <cell r="N491">
            <v>118.96871428571428</v>
          </cell>
          <cell r="O491">
            <v>115.63314285714286</v>
          </cell>
          <cell r="P491">
            <v>55592.857142857145</v>
          </cell>
          <cell r="Q491">
            <v>759.39842857142855</v>
          </cell>
          <cell r="R491">
            <v>219035.85714285713</v>
          </cell>
          <cell r="S491">
            <v>1906.8349999999998</v>
          </cell>
          <cell r="T491">
            <v>567.04714285714283</v>
          </cell>
          <cell r="U491">
            <v>77.83</v>
          </cell>
          <cell r="V491">
            <v>66.71142857142857</v>
          </cell>
          <cell r="W491">
            <v>867.24857142857138</v>
          </cell>
          <cell r="X491">
            <v>20013.428571428572</v>
          </cell>
          <cell r="Y491">
            <v>422.50571428571425</v>
          </cell>
          <cell r="Z491">
            <v>5336.9142857142851</v>
          </cell>
          <cell r="AA491">
            <v>10006.714285714286</v>
          </cell>
          <cell r="AB491">
            <v>133422.85714285713</v>
          </cell>
          <cell r="AC491">
            <v>167612.46428571429</v>
          </cell>
          <cell r="AD491">
            <v>1445.4142857142856</v>
          </cell>
          <cell r="AE491">
            <v>394.70928571428567</v>
          </cell>
          <cell r="AF491">
            <v>622.64</v>
          </cell>
          <cell r="AG491">
            <v>155.66</v>
          </cell>
          <cell r="AH491">
            <v>5225.7285714285717</v>
          </cell>
          <cell r="AI491">
            <v>311.32</v>
          </cell>
          <cell r="AJ491">
            <v>778.3</v>
          </cell>
          <cell r="AK491">
            <v>155.66</v>
          </cell>
          <cell r="AL491">
            <v>3780.3142857142857</v>
          </cell>
          <cell r="AM491">
            <v>166.77857142857141</v>
          </cell>
          <cell r="AN491">
            <v>3557.9428571428571</v>
          </cell>
          <cell r="AO491">
            <v>2279.3071428571429</v>
          </cell>
          <cell r="AP491">
            <v>239.0492857142857</v>
          </cell>
          <cell r="AQ491">
            <v>833.89285714285711</v>
          </cell>
        </row>
        <row r="492">
          <cell r="A492" t="str">
            <v>M003344715SR40</v>
          </cell>
          <cell r="B492" t="str">
            <v>GDC-10Soft2D7mm15cm</v>
          </cell>
          <cell r="C492" t="str">
            <v>EUR</v>
          </cell>
          <cell r="D492">
            <v>79.05</v>
          </cell>
          <cell r="G492">
            <v>79.05</v>
          </cell>
          <cell r="I492">
            <v>112.92857142857143</v>
          </cell>
          <cell r="J492">
            <v>429.12857142857143</v>
          </cell>
          <cell r="K492">
            <v>124.22142857142859</v>
          </cell>
          <cell r="L492">
            <v>146.80714285714288</v>
          </cell>
          <cell r="M492">
            <v>197.625</v>
          </cell>
          <cell r="N492">
            <v>120.83357142857143</v>
          </cell>
          <cell r="O492">
            <v>117.44571428571429</v>
          </cell>
          <cell r="P492">
            <v>56464.285714285717</v>
          </cell>
          <cell r="Q492">
            <v>771.30214285714283</v>
          </cell>
          <cell r="R492">
            <v>222469.28571428571</v>
          </cell>
          <cell r="S492">
            <v>1936.7249999999999</v>
          </cell>
          <cell r="T492">
            <v>575.93571428571431</v>
          </cell>
          <cell r="U492">
            <v>79.05</v>
          </cell>
          <cell r="V492">
            <v>67.757142857142853</v>
          </cell>
          <cell r="W492">
            <v>880.84285714285716</v>
          </cell>
          <cell r="X492">
            <v>20327.142857142859</v>
          </cell>
          <cell r="Y492">
            <v>429.12857142857143</v>
          </cell>
          <cell r="Z492">
            <v>5420.5714285714284</v>
          </cell>
          <cell r="AA492">
            <v>10163.571428571429</v>
          </cell>
          <cell r="AB492">
            <v>135514.28571428571</v>
          </cell>
          <cell r="AC492">
            <v>170239.82142857142</v>
          </cell>
          <cell r="AD492">
            <v>1468.0714285714287</v>
          </cell>
          <cell r="AE492">
            <v>400.89642857142854</v>
          </cell>
          <cell r="AF492">
            <v>632.4</v>
          </cell>
          <cell r="AG492">
            <v>158.1</v>
          </cell>
          <cell r="AH492">
            <v>5307.6428571428569</v>
          </cell>
          <cell r="AI492">
            <v>316.2</v>
          </cell>
          <cell r="AJ492">
            <v>790.5</v>
          </cell>
          <cell r="AK492">
            <v>158.1</v>
          </cell>
          <cell r="AL492">
            <v>3839.5714285714284</v>
          </cell>
          <cell r="AM492">
            <v>169.39285714285714</v>
          </cell>
          <cell r="AN492">
            <v>3613.7142857142858</v>
          </cell>
          <cell r="AO492">
            <v>2315.0357142857142</v>
          </cell>
          <cell r="AP492">
            <v>242.79642857142858</v>
          </cell>
          <cell r="AQ492">
            <v>846.96428571428578</v>
          </cell>
        </row>
        <row r="493">
          <cell r="A493" t="str">
            <v>M00334510340</v>
          </cell>
          <cell r="B493" t="str">
            <v>GDC-103D10mmx30cm</v>
          </cell>
          <cell r="C493" t="str">
            <v>EUR</v>
          </cell>
          <cell r="D493">
            <v>70.13</v>
          </cell>
          <cell r="G493">
            <v>70.13</v>
          </cell>
          <cell r="I493">
            <v>100.18571428571428</v>
          </cell>
          <cell r="J493">
            <v>380.70571428571424</v>
          </cell>
          <cell r="K493">
            <v>110.20428571428572</v>
          </cell>
          <cell r="L493">
            <v>130.24142857142857</v>
          </cell>
          <cell r="M493">
            <v>175.32499999999999</v>
          </cell>
          <cell r="N493">
            <v>107.19871428571429</v>
          </cell>
          <cell r="O493">
            <v>104.19314285714286</v>
          </cell>
          <cell r="P493">
            <v>50092.857142857145</v>
          </cell>
          <cell r="Q493">
            <v>684.26842857142856</v>
          </cell>
          <cell r="R493">
            <v>197365.85714285713</v>
          </cell>
          <cell r="S493">
            <v>1718.1849999999997</v>
          </cell>
          <cell r="T493">
            <v>510.94714285714281</v>
          </cell>
          <cell r="U493">
            <v>70.13</v>
          </cell>
          <cell r="V493">
            <v>60.111428571428569</v>
          </cell>
          <cell r="W493">
            <v>781.44857142857143</v>
          </cell>
          <cell r="X493">
            <v>18033.428571428572</v>
          </cell>
          <cell r="Y493">
            <v>380.70571428571424</v>
          </cell>
          <cell r="Z493">
            <v>4808.9142857142851</v>
          </cell>
          <cell r="AA493">
            <v>9016.7142857142862</v>
          </cell>
          <cell r="AB493">
            <v>120222.85714285714</v>
          </cell>
          <cell r="AC493">
            <v>151029.96428571429</v>
          </cell>
          <cell r="AD493">
            <v>1302.4142857142856</v>
          </cell>
          <cell r="AE493">
            <v>355.65928571428572</v>
          </cell>
          <cell r="AF493">
            <v>561.04</v>
          </cell>
          <cell r="AG493">
            <v>140.26</v>
          </cell>
          <cell r="AH493">
            <v>4708.7285714285717</v>
          </cell>
          <cell r="AI493">
            <v>280.52</v>
          </cell>
          <cell r="AJ493">
            <v>701.3</v>
          </cell>
          <cell r="AK493">
            <v>140.26</v>
          </cell>
          <cell r="AL493">
            <v>3406.3142857142857</v>
          </cell>
          <cell r="AM493">
            <v>150.27857142857141</v>
          </cell>
          <cell r="AN493">
            <v>3205.9428571428571</v>
          </cell>
          <cell r="AO493">
            <v>2053.8071428571429</v>
          </cell>
          <cell r="AP493">
            <v>215.3992857142857</v>
          </cell>
          <cell r="AQ493">
            <v>751.39285714285711</v>
          </cell>
        </row>
        <row r="494">
          <cell r="A494" t="str">
            <v>M00334530440</v>
          </cell>
          <cell r="B494" t="str">
            <v>GDC-103D3mmx4cm</v>
          </cell>
          <cell r="C494" t="str">
            <v>EUR</v>
          </cell>
          <cell r="D494">
            <v>59.82</v>
          </cell>
          <cell r="G494">
            <v>59.82</v>
          </cell>
          <cell r="I494">
            <v>85.45714285714287</v>
          </cell>
          <cell r="J494">
            <v>324.73714285714289</v>
          </cell>
          <cell r="K494">
            <v>94.002857142857167</v>
          </cell>
          <cell r="L494">
            <v>111.09428571428573</v>
          </cell>
          <cell r="M494">
            <v>149.55000000000001</v>
          </cell>
          <cell r="N494">
            <v>91.439142857142869</v>
          </cell>
          <cell r="O494">
            <v>88.875428571428586</v>
          </cell>
          <cell r="P494">
            <v>42728.571428571435</v>
          </cell>
          <cell r="Q494">
            <v>583.67228571428586</v>
          </cell>
          <cell r="R494">
            <v>168350.57142857145</v>
          </cell>
          <cell r="S494">
            <v>1465.5900000000001</v>
          </cell>
          <cell r="T494">
            <v>435.8314285714286</v>
          </cell>
          <cell r="U494">
            <v>59.820000000000007</v>
          </cell>
          <cell r="V494">
            <v>51.274285714285718</v>
          </cell>
          <cell r="W494">
            <v>666.56571428571442</v>
          </cell>
          <cell r="X494">
            <v>15382.285714285717</v>
          </cell>
          <cell r="Y494">
            <v>324.73714285714289</v>
          </cell>
          <cell r="Z494">
            <v>4101.942857142858</v>
          </cell>
          <cell r="AA494">
            <v>7691.1428571428587</v>
          </cell>
          <cell r="AB494">
            <v>102548.57142857145</v>
          </cell>
          <cell r="AC494">
            <v>128826.64285714287</v>
          </cell>
          <cell r="AD494">
            <v>1110.9428571428573</v>
          </cell>
          <cell r="AE494">
            <v>303.37285714285719</v>
          </cell>
          <cell r="AF494">
            <v>478.56000000000006</v>
          </cell>
          <cell r="AG494">
            <v>119.64000000000001</v>
          </cell>
          <cell r="AH494">
            <v>4016.4857142857149</v>
          </cell>
          <cell r="AI494">
            <v>239.28000000000003</v>
          </cell>
          <cell r="AJ494">
            <v>598.20000000000005</v>
          </cell>
          <cell r="AK494">
            <v>119.64000000000001</v>
          </cell>
          <cell r="AL494">
            <v>2905.5428571428574</v>
          </cell>
          <cell r="AM494">
            <v>128.18571428571431</v>
          </cell>
          <cell r="AN494">
            <v>2734.6285714285718</v>
          </cell>
          <cell r="AO494">
            <v>1751.8714285714289</v>
          </cell>
          <cell r="AP494">
            <v>183.73285714285717</v>
          </cell>
          <cell r="AQ494">
            <v>640.92857142857156</v>
          </cell>
        </row>
        <row r="495">
          <cell r="A495" t="str">
            <v>M00334530640</v>
          </cell>
          <cell r="B495" t="str">
            <v>GDC-103D3mmx6cm</v>
          </cell>
          <cell r="C495" t="str">
            <v>EUR</v>
          </cell>
          <cell r="D495">
            <v>60.58</v>
          </cell>
          <cell r="G495">
            <v>60.58</v>
          </cell>
          <cell r="I495">
            <v>86.542857142857144</v>
          </cell>
          <cell r="J495">
            <v>328.86285714285714</v>
          </cell>
          <cell r="K495">
            <v>95.197142857142865</v>
          </cell>
          <cell r="L495">
            <v>112.50571428571429</v>
          </cell>
          <cell r="M495">
            <v>151.44999999999999</v>
          </cell>
          <cell r="N495">
            <v>92.600857142857151</v>
          </cell>
          <cell r="O495">
            <v>90.004571428571438</v>
          </cell>
          <cell r="P495">
            <v>43271.428571428572</v>
          </cell>
          <cell r="Q495">
            <v>591.08771428571436</v>
          </cell>
          <cell r="R495">
            <v>170489.42857142858</v>
          </cell>
          <cell r="S495">
            <v>1484.2099999999998</v>
          </cell>
          <cell r="T495">
            <v>441.36857142857139</v>
          </cell>
          <cell r="U495">
            <v>60.58</v>
          </cell>
          <cell r="V495">
            <v>51.925714285714285</v>
          </cell>
          <cell r="W495">
            <v>675.03428571428572</v>
          </cell>
          <cell r="X495">
            <v>15577.714285714286</v>
          </cell>
          <cell r="Y495">
            <v>328.86285714285714</v>
          </cell>
          <cell r="Z495">
            <v>4154.0571428571429</v>
          </cell>
          <cell r="AA495">
            <v>7788.8571428571431</v>
          </cell>
          <cell r="AB495">
            <v>103851.42857142858</v>
          </cell>
          <cell r="AC495">
            <v>130463.35714285714</v>
          </cell>
          <cell r="AD495">
            <v>1125.0571428571429</v>
          </cell>
          <cell r="AE495">
            <v>307.22714285714284</v>
          </cell>
          <cell r="AF495">
            <v>484.64</v>
          </cell>
          <cell r="AG495">
            <v>121.16</v>
          </cell>
          <cell r="AH495">
            <v>4067.514285714286</v>
          </cell>
          <cell r="AI495">
            <v>242.32</v>
          </cell>
          <cell r="AJ495">
            <v>605.79999999999995</v>
          </cell>
          <cell r="AK495">
            <v>121.16</v>
          </cell>
          <cell r="AL495">
            <v>2942.457142857143</v>
          </cell>
          <cell r="AM495">
            <v>129.81428571428572</v>
          </cell>
          <cell r="AN495">
            <v>2769.3714285714286</v>
          </cell>
          <cell r="AO495">
            <v>1774.1285714285714</v>
          </cell>
          <cell r="AP495">
            <v>186.06714285714284</v>
          </cell>
          <cell r="AQ495">
            <v>649.07142857142856</v>
          </cell>
        </row>
        <row r="496">
          <cell r="A496" t="str">
            <v>M00334540640</v>
          </cell>
          <cell r="B496" t="str">
            <v>GDC-103D4mmx6cm</v>
          </cell>
          <cell r="C496" t="str">
            <v>EUR</v>
          </cell>
          <cell r="D496">
            <v>60.75</v>
          </cell>
          <cell r="G496">
            <v>60.75</v>
          </cell>
          <cell r="I496">
            <v>86.785714285714292</v>
          </cell>
          <cell r="J496">
            <v>329.78571428571428</v>
          </cell>
          <cell r="K496">
            <v>95.464285714285722</v>
          </cell>
          <cell r="L496">
            <v>112.82142857142858</v>
          </cell>
          <cell r="M496">
            <v>151.875</v>
          </cell>
          <cell r="N496">
            <v>92.860714285714295</v>
          </cell>
          <cell r="O496">
            <v>90.257142857142867</v>
          </cell>
          <cell r="P496">
            <v>43392.857142857145</v>
          </cell>
          <cell r="Q496">
            <v>592.74642857142862</v>
          </cell>
          <cell r="R496">
            <v>170967.85714285716</v>
          </cell>
          <cell r="S496">
            <v>1488.375</v>
          </cell>
          <cell r="T496">
            <v>442.60714285714283</v>
          </cell>
          <cell r="U496">
            <v>60.75</v>
          </cell>
          <cell r="V496">
            <v>52.071428571428577</v>
          </cell>
          <cell r="W496">
            <v>676.92857142857144</v>
          </cell>
          <cell r="X496">
            <v>15621.428571428572</v>
          </cell>
          <cell r="Y496">
            <v>329.78571428571428</v>
          </cell>
          <cell r="Z496">
            <v>4165.7142857142862</v>
          </cell>
          <cell r="AA496">
            <v>7810.7142857142862</v>
          </cell>
          <cell r="AB496">
            <v>104142.85714285714</v>
          </cell>
          <cell r="AC496">
            <v>130829.46428571429</v>
          </cell>
          <cell r="AD496">
            <v>1128.2142857142858</v>
          </cell>
          <cell r="AE496">
            <v>308.08928571428572</v>
          </cell>
          <cell r="AF496">
            <v>486</v>
          </cell>
          <cell r="AG496">
            <v>121.5</v>
          </cell>
          <cell r="AH496">
            <v>4078.9285714285716</v>
          </cell>
          <cell r="AI496">
            <v>243</v>
          </cell>
          <cell r="AJ496">
            <v>607.5</v>
          </cell>
          <cell r="AK496">
            <v>121.5</v>
          </cell>
          <cell r="AL496">
            <v>2950.7142857142858</v>
          </cell>
          <cell r="AM496">
            <v>130.17857142857144</v>
          </cell>
          <cell r="AN496">
            <v>2777.1428571428573</v>
          </cell>
          <cell r="AO496">
            <v>1779.1071428571429</v>
          </cell>
          <cell r="AP496">
            <v>186.58928571428572</v>
          </cell>
          <cell r="AQ496">
            <v>650.89285714285722</v>
          </cell>
        </row>
        <row r="497">
          <cell r="A497" t="str">
            <v>M00334540840</v>
          </cell>
          <cell r="B497" t="str">
            <v>GDC-103D4mmx8cm</v>
          </cell>
          <cell r="C497" t="str">
            <v>EUR</v>
          </cell>
          <cell r="D497">
            <v>61.62</v>
          </cell>
          <cell r="G497">
            <v>61.62</v>
          </cell>
          <cell r="I497">
            <v>88.028571428571425</v>
          </cell>
          <cell r="J497">
            <v>334.50857142857137</v>
          </cell>
          <cell r="K497">
            <v>96.831428571428575</v>
          </cell>
          <cell r="L497">
            <v>114.43714285714286</v>
          </cell>
          <cell r="M497">
            <v>154.04999999999998</v>
          </cell>
          <cell r="N497">
            <v>94.190571428571431</v>
          </cell>
          <cell r="O497">
            <v>91.549714285714288</v>
          </cell>
          <cell r="P497">
            <v>44014.28571428571</v>
          </cell>
          <cell r="Q497">
            <v>601.23514285714282</v>
          </cell>
          <cell r="R497">
            <v>173416.28571428571</v>
          </cell>
          <cell r="S497">
            <v>1509.6899999999998</v>
          </cell>
          <cell r="T497">
            <v>448.94571428571425</v>
          </cell>
          <cell r="U497">
            <v>61.61999999999999</v>
          </cell>
          <cell r="V497">
            <v>52.817142857142855</v>
          </cell>
          <cell r="W497">
            <v>686.62285714285713</v>
          </cell>
          <cell r="X497">
            <v>15845.142857142857</v>
          </cell>
          <cell r="Y497">
            <v>334.50857142857137</v>
          </cell>
          <cell r="Z497">
            <v>4225.3714285714286</v>
          </cell>
          <cell r="AA497">
            <v>7922.5714285714284</v>
          </cell>
          <cell r="AB497">
            <v>105634.28571428571</v>
          </cell>
          <cell r="AC497">
            <v>132703.07142857142</v>
          </cell>
          <cell r="AD497">
            <v>1144.3714285714286</v>
          </cell>
          <cell r="AE497">
            <v>312.50142857142856</v>
          </cell>
          <cell r="AF497">
            <v>492.95999999999992</v>
          </cell>
          <cell r="AG497">
            <v>123.23999999999998</v>
          </cell>
          <cell r="AH497">
            <v>4137.3428571428567</v>
          </cell>
          <cell r="AI497">
            <v>246.47999999999996</v>
          </cell>
          <cell r="AJ497">
            <v>616.19999999999993</v>
          </cell>
          <cell r="AK497">
            <v>123.23999999999998</v>
          </cell>
          <cell r="AL497">
            <v>2992.9714285714285</v>
          </cell>
          <cell r="AM497">
            <v>132.04285714285714</v>
          </cell>
          <cell r="AN497">
            <v>2816.9142857142856</v>
          </cell>
          <cell r="AO497">
            <v>1804.5857142857142</v>
          </cell>
          <cell r="AP497">
            <v>189.26142857142855</v>
          </cell>
          <cell r="AQ497">
            <v>660.21428571428567</v>
          </cell>
        </row>
        <row r="498">
          <cell r="A498" t="str">
            <v>M00334550840</v>
          </cell>
          <cell r="B498" t="str">
            <v>GDC-103D5mmx8cm</v>
          </cell>
          <cell r="C498" t="str">
            <v>EUR</v>
          </cell>
          <cell r="D498">
            <v>61.45</v>
          </cell>
          <cell r="G498">
            <v>61.45</v>
          </cell>
          <cell r="I498">
            <v>87.785714285714292</v>
          </cell>
          <cell r="J498">
            <v>333.58571428571429</v>
          </cell>
          <cell r="K498">
            <v>96.564285714285731</v>
          </cell>
          <cell r="L498">
            <v>114.12142857142858</v>
          </cell>
          <cell r="M498">
            <v>153.625</v>
          </cell>
          <cell r="N498">
            <v>93.930714285714302</v>
          </cell>
          <cell r="O498">
            <v>91.297142857142873</v>
          </cell>
          <cell r="P498">
            <v>43892.857142857145</v>
          </cell>
          <cell r="Q498">
            <v>599.57642857142866</v>
          </cell>
          <cell r="R498">
            <v>172937.85714285716</v>
          </cell>
          <cell r="S498">
            <v>1505.5250000000001</v>
          </cell>
          <cell r="T498">
            <v>447.70714285714286</v>
          </cell>
          <cell r="U498">
            <v>61.45</v>
          </cell>
          <cell r="V498">
            <v>52.671428571428571</v>
          </cell>
          <cell r="W498">
            <v>684.72857142857151</v>
          </cell>
          <cell r="X498">
            <v>15801.428571428572</v>
          </cell>
          <cell r="Y498">
            <v>333.58571428571429</v>
          </cell>
          <cell r="Z498">
            <v>4213.7142857142862</v>
          </cell>
          <cell r="AA498">
            <v>7900.7142857142862</v>
          </cell>
          <cell r="AB498">
            <v>105342.85714285714</v>
          </cell>
          <cell r="AC498">
            <v>132336.96428571429</v>
          </cell>
          <cell r="AD498">
            <v>1141.2142857142858</v>
          </cell>
          <cell r="AE498">
            <v>311.63928571428573</v>
          </cell>
          <cell r="AF498">
            <v>491.6</v>
          </cell>
          <cell r="AG498">
            <v>122.9</v>
          </cell>
          <cell r="AH498">
            <v>4125.9285714285716</v>
          </cell>
          <cell r="AI498">
            <v>245.8</v>
          </cell>
          <cell r="AJ498">
            <v>614.5</v>
          </cell>
          <cell r="AK498">
            <v>122.9</v>
          </cell>
          <cell r="AL498">
            <v>2984.7142857142858</v>
          </cell>
          <cell r="AM498">
            <v>131.67857142857144</v>
          </cell>
          <cell r="AN498">
            <v>2809.1428571428573</v>
          </cell>
          <cell r="AO498">
            <v>1799.6071428571429</v>
          </cell>
          <cell r="AP498">
            <v>188.73928571428573</v>
          </cell>
          <cell r="AQ498">
            <v>658.39285714285722</v>
          </cell>
        </row>
        <row r="499">
          <cell r="A499" t="str">
            <v>M00334551040</v>
          </cell>
          <cell r="B499" t="str">
            <v>GDC-103D5mmx10cm</v>
          </cell>
          <cell r="C499" t="str">
            <v>EUR</v>
          </cell>
          <cell r="D499">
            <v>62.43</v>
          </cell>
          <cell r="G499">
            <v>62.43</v>
          </cell>
          <cell r="I499">
            <v>89.185714285714297</v>
          </cell>
          <cell r="J499">
            <v>338.90571428571434</v>
          </cell>
          <cell r="K499">
            <v>98.104285714285737</v>
          </cell>
          <cell r="L499">
            <v>115.94142857142859</v>
          </cell>
          <cell r="M499">
            <v>156.07500000000002</v>
          </cell>
          <cell r="N499">
            <v>95.428714285714307</v>
          </cell>
          <cell r="O499">
            <v>92.753142857142876</v>
          </cell>
          <cell r="P499">
            <v>44592.857142857152</v>
          </cell>
          <cell r="Q499">
            <v>609.13842857142868</v>
          </cell>
          <cell r="R499">
            <v>175695.85714285716</v>
          </cell>
          <cell r="S499">
            <v>1529.5350000000001</v>
          </cell>
          <cell r="T499">
            <v>454.8471428571429</v>
          </cell>
          <cell r="U499">
            <v>62.430000000000007</v>
          </cell>
          <cell r="V499">
            <v>53.511428571428574</v>
          </cell>
          <cell r="W499">
            <v>695.64857142857147</v>
          </cell>
          <cell r="X499">
            <v>16053.428571428574</v>
          </cell>
          <cell r="Y499">
            <v>338.90571428571434</v>
          </cell>
          <cell r="Z499">
            <v>4280.9142857142861</v>
          </cell>
          <cell r="AA499">
            <v>8026.7142857142871</v>
          </cell>
          <cell r="AB499">
            <v>107022.85714285716</v>
          </cell>
          <cell r="AC499">
            <v>134447.46428571429</v>
          </cell>
          <cell r="AD499">
            <v>1159.4142857142858</v>
          </cell>
          <cell r="AE499">
            <v>316.60928571428576</v>
          </cell>
          <cell r="AF499">
            <v>499.44000000000005</v>
          </cell>
          <cell r="AG499">
            <v>124.86000000000001</v>
          </cell>
          <cell r="AH499">
            <v>4191.7285714285717</v>
          </cell>
          <cell r="AI499">
            <v>249.72000000000003</v>
          </cell>
          <cell r="AJ499">
            <v>624.30000000000007</v>
          </cell>
          <cell r="AK499">
            <v>124.86000000000001</v>
          </cell>
          <cell r="AL499">
            <v>3032.3142857142861</v>
          </cell>
          <cell r="AM499">
            <v>133.77857142857144</v>
          </cell>
          <cell r="AN499">
            <v>2853.9428571428575</v>
          </cell>
          <cell r="AO499">
            <v>1828.3071428571432</v>
          </cell>
          <cell r="AP499">
            <v>191.74928571428572</v>
          </cell>
          <cell r="AQ499">
            <v>668.89285714285722</v>
          </cell>
        </row>
        <row r="500">
          <cell r="A500" t="str">
            <v>M00334561040</v>
          </cell>
          <cell r="B500" t="str">
            <v>GDC-103D6mmx10cm</v>
          </cell>
          <cell r="C500" t="str">
            <v>EUR</v>
          </cell>
          <cell r="D500">
            <v>62.21</v>
          </cell>
          <cell r="G500">
            <v>62.21</v>
          </cell>
          <cell r="I500">
            <v>88.871428571428581</v>
          </cell>
          <cell r="J500">
            <v>337.7114285714286</v>
          </cell>
          <cell r="K500">
            <v>97.758571428571443</v>
          </cell>
          <cell r="L500">
            <v>115.53285714285715</v>
          </cell>
          <cell r="M500">
            <v>155.52500000000001</v>
          </cell>
          <cell r="N500">
            <v>95.092428571428584</v>
          </cell>
          <cell r="O500">
            <v>92.426285714285726</v>
          </cell>
          <cell r="P500">
            <v>44435.71428571429</v>
          </cell>
          <cell r="Q500">
            <v>606.99185714285716</v>
          </cell>
          <cell r="R500">
            <v>175076.71428571429</v>
          </cell>
          <cell r="S500">
            <v>1524.145</v>
          </cell>
          <cell r="T500">
            <v>453.24428571428575</v>
          </cell>
          <cell r="U500">
            <v>62.21</v>
          </cell>
          <cell r="V500">
            <v>53.322857142857146</v>
          </cell>
          <cell r="W500">
            <v>693.19714285714292</v>
          </cell>
          <cell r="X500">
            <v>15996.857142857145</v>
          </cell>
          <cell r="Y500">
            <v>337.7114285714286</v>
          </cell>
          <cell r="Z500">
            <v>4265.8285714285721</v>
          </cell>
          <cell r="AA500">
            <v>7998.4285714285725</v>
          </cell>
          <cell r="AB500">
            <v>106645.71428571429</v>
          </cell>
          <cell r="AC500">
            <v>133973.67857142858</v>
          </cell>
          <cell r="AD500">
            <v>1155.3285714285716</v>
          </cell>
          <cell r="AE500">
            <v>315.49357142857144</v>
          </cell>
          <cell r="AF500">
            <v>497.68</v>
          </cell>
          <cell r="AG500">
            <v>124.42</v>
          </cell>
          <cell r="AH500">
            <v>4176.9571428571435</v>
          </cell>
          <cell r="AI500">
            <v>248.84</v>
          </cell>
          <cell r="AJ500">
            <v>622.1</v>
          </cell>
          <cell r="AK500">
            <v>124.42</v>
          </cell>
          <cell r="AL500">
            <v>3021.6285714285718</v>
          </cell>
          <cell r="AM500">
            <v>133.30714285714288</v>
          </cell>
          <cell r="AN500">
            <v>2843.8857142857146</v>
          </cell>
          <cell r="AO500">
            <v>1821.8642857142859</v>
          </cell>
          <cell r="AP500">
            <v>191.07357142857143</v>
          </cell>
          <cell r="AQ500">
            <v>666.53571428571433</v>
          </cell>
        </row>
        <row r="501">
          <cell r="A501" t="str">
            <v>M00334561540</v>
          </cell>
          <cell r="B501" t="str">
            <v>GDC-103D6mmx15cm</v>
          </cell>
          <cell r="C501" t="str">
            <v>EUR</v>
          </cell>
          <cell r="D501">
            <v>64.44</v>
          </cell>
          <cell r="G501">
            <v>64.44</v>
          </cell>
          <cell r="I501">
            <v>92.057142857142864</v>
          </cell>
          <cell r="J501">
            <v>349.81714285714287</v>
          </cell>
          <cell r="K501">
            <v>101.26285714285716</v>
          </cell>
          <cell r="L501">
            <v>119.67428571428573</v>
          </cell>
          <cell r="M501">
            <v>161.10000000000002</v>
          </cell>
          <cell r="N501">
            <v>98.501142857142867</v>
          </cell>
          <cell r="O501">
            <v>95.739428571428576</v>
          </cell>
          <cell r="P501">
            <v>46028.571428571435</v>
          </cell>
          <cell r="Q501">
            <v>628.75028571428572</v>
          </cell>
          <cell r="R501">
            <v>181352.57142857145</v>
          </cell>
          <cell r="S501">
            <v>1578.78</v>
          </cell>
          <cell r="T501">
            <v>469.49142857142857</v>
          </cell>
          <cell r="U501">
            <v>64.44</v>
          </cell>
          <cell r="V501">
            <v>55.234285714285718</v>
          </cell>
          <cell r="W501">
            <v>718.04571428571433</v>
          </cell>
          <cell r="X501">
            <v>16570.285714285714</v>
          </cell>
          <cell r="Y501">
            <v>349.81714285714287</v>
          </cell>
          <cell r="Z501">
            <v>4418.7428571428572</v>
          </cell>
          <cell r="AA501">
            <v>8285.1428571428569</v>
          </cell>
          <cell r="AB501">
            <v>110468.57142857143</v>
          </cell>
          <cell r="AC501">
            <v>138776.14285714287</v>
          </cell>
          <cell r="AD501">
            <v>1196.7428571428572</v>
          </cell>
          <cell r="AE501">
            <v>326.80285714285714</v>
          </cell>
          <cell r="AF501">
            <v>515.52</v>
          </cell>
          <cell r="AG501">
            <v>128.88</v>
          </cell>
          <cell r="AH501">
            <v>4326.6857142857143</v>
          </cell>
          <cell r="AI501">
            <v>257.76</v>
          </cell>
          <cell r="AJ501">
            <v>644.40000000000009</v>
          </cell>
          <cell r="AK501">
            <v>128.88</v>
          </cell>
          <cell r="AL501">
            <v>3129.9428571428575</v>
          </cell>
          <cell r="AM501">
            <v>138.08571428571429</v>
          </cell>
          <cell r="AN501">
            <v>2945.8285714285716</v>
          </cell>
          <cell r="AO501">
            <v>1887.1714285714288</v>
          </cell>
          <cell r="AP501">
            <v>197.92285714285714</v>
          </cell>
          <cell r="AQ501">
            <v>690.42857142857144</v>
          </cell>
        </row>
        <row r="502">
          <cell r="A502" t="str">
            <v>M00334571240</v>
          </cell>
          <cell r="B502" t="str">
            <v>GDC-103D7mmx12cm</v>
          </cell>
          <cell r="C502" t="str">
            <v>EUR</v>
          </cell>
          <cell r="D502">
            <v>63.3</v>
          </cell>
          <cell r="G502">
            <v>63.3</v>
          </cell>
          <cell r="I502">
            <v>90.428571428571431</v>
          </cell>
          <cell r="J502">
            <v>343.62857142857143</v>
          </cell>
          <cell r="K502">
            <v>99.471428571428575</v>
          </cell>
          <cell r="L502">
            <v>117.55714285714286</v>
          </cell>
          <cell r="M502">
            <v>158.25</v>
          </cell>
          <cell r="N502">
            <v>96.758571428571443</v>
          </cell>
          <cell r="O502">
            <v>94.045714285714297</v>
          </cell>
          <cell r="P502">
            <v>45214.285714285717</v>
          </cell>
          <cell r="Q502">
            <v>617.62714285714287</v>
          </cell>
          <cell r="R502">
            <v>178144.28571428571</v>
          </cell>
          <cell r="S502">
            <v>1550.85</v>
          </cell>
          <cell r="T502">
            <v>461.18571428571425</v>
          </cell>
          <cell r="U502">
            <v>63.3</v>
          </cell>
          <cell r="V502">
            <v>54.25714285714286</v>
          </cell>
          <cell r="W502">
            <v>705.34285714285716</v>
          </cell>
          <cell r="X502">
            <v>16277.142857142857</v>
          </cell>
          <cell r="Y502">
            <v>343.62857142857143</v>
          </cell>
          <cell r="Z502">
            <v>4340.5714285714284</v>
          </cell>
          <cell r="AA502">
            <v>8138.5714285714284</v>
          </cell>
          <cell r="AB502">
            <v>108514.28571428571</v>
          </cell>
          <cell r="AC502">
            <v>136321.07142857142</v>
          </cell>
          <cell r="AD502">
            <v>1175.5714285714287</v>
          </cell>
          <cell r="AE502">
            <v>321.02142857142854</v>
          </cell>
          <cell r="AF502">
            <v>506.4</v>
          </cell>
          <cell r="AG502">
            <v>126.6</v>
          </cell>
          <cell r="AH502">
            <v>4250.1428571428569</v>
          </cell>
          <cell r="AI502">
            <v>253.2</v>
          </cell>
          <cell r="AJ502">
            <v>633</v>
          </cell>
          <cell r="AK502">
            <v>126.6</v>
          </cell>
          <cell r="AL502">
            <v>3074.5714285714284</v>
          </cell>
          <cell r="AM502">
            <v>135.64285714285714</v>
          </cell>
          <cell r="AN502">
            <v>2893.7142857142858</v>
          </cell>
          <cell r="AO502">
            <v>1853.7857142857142</v>
          </cell>
          <cell r="AP502">
            <v>194.42142857142858</v>
          </cell>
          <cell r="AQ502">
            <v>678.21428571428578</v>
          </cell>
        </row>
        <row r="503">
          <cell r="A503" t="str">
            <v>M00334571540</v>
          </cell>
          <cell r="B503" t="str">
            <v>GDC-103D7mmx15cm</v>
          </cell>
          <cell r="C503" t="str">
            <v>EUR</v>
          </cell>
          <cell r="D503">
            <v>64.22</v>
          </cell>
          <cell r="G503">
            <v>64.22</v>
          </cell>
          <cell r="I503">
            <v>91.742857142857147</v>
          </cell>
          <cell r="J503">
            <v>348.62285714285713</v>
          </cell>
          <cell r="K503">
            <v>100.91714285714286</v>
          </cell>
          <cell r="L503">
            <v>119.2657142857143</v>
          </cell>
          <cell r="M503">
            <v>160.55000000000001</v>
          </cell>
          <cell r="N503">
            <v>98.164857142857159</v>
          </cell>
          <cell r="O503">
            <v>95.412571428571439</v>
          </cell>
          <cell r="P503">
            <v>45871.428571428572</v>
          </cell>
          <cell r="Q503">
            <v>626.60371428571432</v>
          </cell>
          <cell r="R503">
            <v>180733.42857142858</v>
          </cell>
          <cell r="S503">
            <v>1573.3899999999999</v>
          </cell>
          <cell r="T503">
            <v>467.88857142857142</v>
          </cell>
          <cell r="U503">
            <v>64.22</v>
          </cell>
          <cell r="V503">
            <v>55.04571428571429</v>
          </cell>
          <cell r="W503">
            <v>715.59428571428577</v>
          </cell>
          <cell r="X503">
            <v>16513.714285714286</v>
          </cell>
          <cell r="Y503">
            <v>348.62285714285713</v>
          </cell>
          <cell r="Z503">
            <v>4403.6571428571433</v>
          </cell>
          <cell r="AA503">
            <v>8256.8571428571431</v>
          </cell>
          <cell r="AB503">
            <v>110091.42857142858</v>
          </cell>
          <cell r="AC503">
            <v>138302.35714285716</v>
          </cell>
          <cell r="AD503">
            <v>1192.6571428571428</v>
          </cell>
          <cell r="AE503">
            <v>325.68714285714287</v>
          </cell>
          <cell r="AF503">
            <v>513.76</v>
          </cell>
          <cell r="AG503">
            <v>128.44</v>
          </cell>
          <cell r="AH503">
            <v>4311.9142857142861</v>
          </cell>
          <cell r="AI503">
            <v>256.88</v>
          </cell>
          <cell r="AJ503">
            <v>642.20000000000005</v>
          </cell>
          <cell r="AK503">
            <v>128.44</v>
          </cell>
          <cell r="AL503">
            <v>3119.2571428571432</v>
          </cell>
          <cell r="AM503">
            <v>137.61428571428573</v>
          </cell>
          <cell r="AN503">
            <v>2935.7714285714287</v>
          </cell>
          <cell r="AO503">
            <v>1880.7285714285715</v>
          </cell>
          <cell r="AP503">
            <v>197.24714285714285</v>
          </cell>
          <cell r="AQ503">
            <v>688.07142857142856</v>
          </cell>
        </row>
        <row r="504">
          <cell r="A504" t="str">
            <v>M00334582040</v>
          </cell>
          <cell r="B504" t="str">
            <v>GDC-103D8mmx20cm</v>
          </cell>
          <cell r="C504" t="str">
            <v>EUR</v>
          </cell>
          <cell r="D504">
            <v>66.66</v>
          </cell>
          <cell r="G504">
            <v>66.66</v>
          </cell>
          <cell r="I504">
            <v>95.228571428571428</v>
          </cell>
          <cell r="J504">
            <v>361.86857142857139</v>
          </cell>
          <cell r="K504">
            <v>104.75142857142858</v>
          </cell>
          <cell r="L504">
            <v>123.79714285714286</v>
          </cell>
          <cell r="M504">
            <v>166.65</v>
          </cell>
          <cell r="N504">
            <v>101.89457142857144</v>
          </cell>
          <cell r="O504">
            <v>99.037714285714287</v>
          </cell>
          <cell r="P504">
            <v>47614.285714285717</v>
          </cell>
          <cell r="Q504">
            <v>650.41114285714286</v>
          </cell>
          <cell r="R504">
            <v>187600.28571428571</v>
          </cell>
          <cell r="S504">
            <v>1633.1699999999998</v>
          </cell>
          <cell r="T504">
            <v>485.66571428571427</v>
          </cell>
          <cell r="U504">
            <v>66.66</v>
          </cell>
          <cell r="V504">
            <v>57.137142857142855</v>
          </cell>
          <cell r="W504">
            <v>742.7828571428571</v>
          </cell>
          <cell r="X504">
            <v>17141.142857142859</v>
          </cell>
          <cell r="Y504">
            <v>361.86857142857139</v>
          </cell>
          <cell r="Z504">
            <v>4570.971428571429</v>
          </cell>
          <cell r="AA504">
            <v>8570.5714285714294</v>
          </cell>
          <cell r="AB504">
            <v>114274.28571428571</v>
          </cell>
          <cell r="AC504">
            <v>143557.07142857142</v>
          </cell>
          <cell r="AD504">
            <v>1237.9714285714285</v>
          </cell>
          <cell r="AE504">
            <v>338.06142857142856</v>
          </cell>
          <cell r="AF504">
            <v>533.28</v>
          </cell>
          <cell r="AG504">
            <v>133.32</v>
          </cell>
          <cell r="AH504">
            <v>4475.7428571428572</v>
          </cell>
          <cell r="AI504">
            <v>266.64</v>
          </cell>
          <cell r="AJ504">
            <v>666.6</v>
          </cell>
          <cell r="AK504">
            <v>133.32</v>
          </cell>
          <cell r="AL504">
            <v>3237.7714285714287</v>
          </cell>
          <cell r="AM504">
            <v>142.84285714285716</v>
          </cell>
          <cell r="AN504">
            <v>3047.3142857142857</v>
          </cell>
          <cell r="AO504">
            <v>1952.1857142857143</v>
          </cell>
          <cell r="AP504">
            <v>204.74142857142857</v>
          </cell>
          <cell r="AQ504">
            <v>714.21428571428567</v>
          </cell>
        </row>
        <row r="505">
          <cell r="A505" t="str">
            <v>M0033461030SR0</v>
          </cell>
          <cell r="B505" t="str">
            <v>GDC-1036010mm30cmSR</v>
          </cell>
          <cell r="C505" t="str">
            <v>EUR</v>
          </cell>
          <cell r="D505">
            <v>99.84</v>
          </cell>
          <cell r="G505">
            <v>99.84</v>
          </cell>
          <cell r="I505">
            <v>142.62857142857143</v>
          </cell>
          <cell r="J505">
            <v>541.98857142857139</v>
          </cell>
          <cell r="K505">
            <v>156.89142857142858</v>
          </cell>
          <cell r="L505">
            <v>185.41714285714286</v>
          </cell>
          <cell r="M505">
            <v>249.60000000000002</v>
          </cell>
          <cell r="N505">
            <v>152.61257142857144</v>
          </cell>
          <cell r="O505">
            <v>148.33371428571431</v>
          </cell>
          <cell r="P505">
            <v>71314.28571428571</v>
          </cell>
          <cell r="Q505">
            <v>974.15314285714294</v>
          </cell>
          <cell r="R505">
            <v>280978.28571428574</v>
          </cell>
          <cell r="S505">
            <v>2446.08</v>
          </cell>
          <cell r="T505">
            <v>727.40571428571423</v>
          </cell>
          <cell r="U505">
            <v>99.84</v>
          </cell>
          <cell r="V505">
            <v>85.57714285714286</v>
          </cell>
          <cell r="W505">
            <v>1112.5028571428572</v>
          </cell>
          <cell r="X505">
            <v>25673.142857142859</v>
          </cell>
          <cell r="Y505">
            <v>541.98857142857139</v>
          </cell>
          <cell r="Z505">
            <v>6846.1714285714288</v>
          </cell>
          <cell r="AA505">
            <v>12836.571428571429</v>
          </cell>
          <cell r="AB505">
            <v>171154.28571428571</v>
          </cell>
          <cell r="AC505">
            <v>215012.57142857145</v>
          </cell>
          <cell r="AD505">
            <v>1854.1714285714286</v>
          </cell>
          <cell r="AE505">
            <v>506.33142857142855</v>
          </cell>
          <cell r="AF505">
            <v>798.72</v>
          </cell>
          <cell r="AG505">
            <v>199.68</v>
          </cell>
          <cell r="AH505">
            <v>6703.5428571428574</v>
          </cell>
          <cell r="AI505">
            <v>399.36</v>
          </cell>
          <cell r="AJ505">
            <v>998.40000000000009</v>
          </cell>
          <cell r="AK505">
            <v>199.68</v>
          </cell>
          <cell r="AL505">
            <v>4849.3714285714286</v>
          </cell>
          <cell r="AM505">
            <v>213.94285714285715</v>
          </cell>
          <cell r="AN505">
            <v>4564.1142857142859</v>
          </cell>
          <cell r="AO505">
            <v>2923.8857142857146</v>
          </cell>
          <cell r="AP505">
            <v>306.6514285714286</v>
          </cell>
          <cell r="AQ505">
            <v>1069.7142857142858</v>
          </cell>
        </row>
        <row r="506">
          <cell r="A506" t="str">
            <v>M0033461130SR0</v>
          </cell>
          <cell r="B506" t="str">
            <v>GDC-1036011mm30cmSR</v>
          </cell>
          <cell r="C506" t="str">
            <v>EUR</v>
          </cell>
          <cell r="D506">
            <v>102.75</v>
          </cell>
          <cell r="G506">
            <v>102.75</v>
          </cell>
          <cell r="I506">
            <v>146.78571428571431</v>
          </cell>
          <cell r="J506">
            <v>557.78571428571433</v>
          </cell>
          <cell r="K506">
            <v>161.46428571428575</v>
          </cell>
          <cell r="L506">
            <v>190.82142857142861</v>
          </cell>
          <cell r="M506">
            <v>256.87500000000006</v>
          </cell>
          <cell r="N506">
            <v>157.06071428571431</v>
          </cell>
          <cell r="O506">
            <v>152.65714285714287</v>
          </cell>
          <cell r="P506">
            <v>73392.857142857159</v>
          </cell>
          <cell r="Q506">
            <v>1002.5464285714287</v>
          </cell>
          <cell r="R506">
            <v>289167.85714285716</v>
          </cell>
          <cell r="S506">
            <v>2517.375</v>
          </cell>
          <cell r="T506">
            <v>748.60714285714289</v>
          </cell>
          <cell r="U506">
            <v>102.75000000000001</v>
          </cell>
          <cell r="V506">
            <v>88.071428571428584</v>
          </cell>
          <cell r="W506">
            <v>1144.9285714285716</v>
          </cell>
          <cell r="X506">
            <v>26421.428571428576</v>
          </cell>
          <cell r="Y506">
            <v>557.78571428571433</v>
          </cell>
          <cell r="Z506">
            <v>7045.7142857142862</v>
          </cell>
          <cell r="AA506">
            <v>13210.714285714288</v>
          </cell>
          <cell r="AB506">
            <v>176142.85714285716</v>
          </cell>
          <cell r="AC506">
            <v>221279.46428571432</v>
          </cell>
          <cell r="AD506">
            <v>1908.214285714286</v>
          </cell>
          <cell r="AE506">
            <v>521.08928571428578</v>
          </cell>
          <cell r="AF506">
            <v>822.00000000000011</v>
          </cell>
          <cell r="AG506">
            <v>205.50000000000003</v>
          </cell>
          <cell r="AH506">
            <v>6898.9285714285725</v>
          </cell>
          <cell r="AI506">
            <v>411.00000000000006</v>
          </cell>
          <cell r="AJ506">
            <v>1027.5000000000002</v>
          </cell>
          <cell r="AK506">
            <v>205.50000000000003</v>
          </cell>
          <cell r="AL506">
            <v>4990.7142857142862</v>
          </cell>
          <cell r="AM506">
            <v>220.17857142857144</v>
          </cell>
          <cell r="AN506">
            <v>4697.1428571428578</v>
          </cell>
          <cell r="AO506">
            <v>3009.1071428571431</v>
          </cell>
          <cell r="AP506">
            <v>315.58928571428572</v>
          </cell>
          <cell r="AQ506">
            <v>1100.8928571428573</v>
          </cell>
        </row>
        <row r="507">
          <cell r="A507" t="str">
            <v>M0033461230SR0</v>
          </cell>
          <cell r="B507" t="str">
            <v>GDC-1036012mm30cmSR</v>
          </cell>
          <cell r="C507" t="str">
            <v>EUR</v>
          </cell>
          <cell r="D507">
            <v>102.75</v>
          </cell>
          <cell r="G507">
            <v>102.75</v>
          </cell>
          <cell r="I507">
            <v>146.78571428571431</v>
          </cell>
          <cell r="J507">
            <v>557.78571428571433</v>
          </cell>
          <cell r="K507">
            <v>161.46428571428575</v>
          </cell>
          <cell r="L507">
            <v>190.82142857142861</v>
          </cell>
          <cell r="M507">
            <v>256.87500000000006</v>
          </cell>
          <cell r="N507">
            <v>157.06071428571431</v>
          </cell>
          <cell r="O507">
            <v>152.65714285714287</v>
          </cell>
          <cell r="P507">
            <v>73392.857142857159</v>
          </cell>
          <cell r="Q507">
            <v>1002.5464285714287</v>
          </cell>
          <cell r="R507">
            <v>289167.85714285716</v>
          </cell>
          <cell r="S507">
            <v>2517.375</v>
          </cell>
          <cell r="T507">
            <v>748.60714285714289</v>
          </cell>
          <cell r="U507">
            <v>102.75000000000001</v>
          </cell>
          <cell r="V507">
            <v>88.071428571428584</v>
          </cell>
          <cell r="W507">
            <v>1144.9285714285716</v>
          </cell>
          <cell r="X507">
            <v>26421.428571428576</v>
          </cell>
          <cell r="Y507">
            <v>557.78571428571433</v>
          </cell>
          <cell r="Z507">
            <v>7045.7142857142862</v>
          </cell>
          <cell r="AA507">
            <v>13210.714285714288</v>
          </cell>
          <cell r="AB507">
            <v>176142.85714285716</v>
          </cell>
          <cell r="AC507">
            <v>221279.46428571432</v>
          </cell>
          <cell r="AD507">
            <v>1908.214285714286</v>
          </cell>
          <cell r="AE507">
            <v>521.08928571428578</v>
          </cell>
          <cell r="AF507">
            <v>822.00000000000011</v>
          </cell>
          <cell r="AG507">
            <v>205.50000000000003</v>
          </cell>
          <cell r="AH507">
            <v>6898.9285714285725</v>
          </cell>
          <cell r="AI507">
            <v>411.00000000000006</v>
          </cell>
          <cell r="AJ507">
            <v>1027.5000000000002</v>
          </cell>
          <cell r="AK507">
            <v>205.50000000000003</v>
          </cell>
          <cell r="AL507">
            <v>4990.7142857142862</v>
          </cell>
          <cell r="AM507">
            <v>220.17857142857144</v>
          </cell>
          <cell r="AN507">
            <v>4697.1428571428578</v>
          </cell>
          <cell r="AO507">
            <v>3009.1071428571431</v>
          </cell>
          <cell r="AP507">
            <v>315.58928571428572</v>
          </cell>
          <cell r="AQ507">
            <v>1100.8928571428573</v>
          </cell>
        </row>
        <row r="508">
          <cell r="A508" t="str">
            <v>M0033461330SR0</v>
          </cell>
          <cell r="B508" t="str">
            <v>GDC-1036013mm30cmSR</v>
          </cell>
          <cell r="C508" t="str">
            <v>EUR</v>
          </cell>
          <cell r="D508">
            <v>114.62</v>
          </cell>
          <cell r="G508">
            <v>114.62</v>
          </cell>
          <cell r="I508">
            <v>163.74285714285716</v>
          </cell>
          <cell r="J508">
            <v>622.22285714285715</v>
          </cell>
          <cell r="K508">
            <v>180.11714285714288</v>
          </cell>
          <cell r="L508">
            <v>212.86571428571432</v>
          </cell>
          <cell r="M508">
            <v>286.55</v>
          </cell>
          <cell r="N508">
            <v>175.20485714285718</v>
          </cell>
          <cell r="O508">
            <v>170.29257142857145</v>
          </cell>
          <cell r="P508">
            <v>81871.42857142858</v>
          </cell>
          <cell r="Q508">
            <v>1118.3637142857144</v>
          </cell>
          <cell r="R508">
            <v>322573.42857142858</v>
          </cell>
          <cell r="S508">
            <v>2808.19</v>
          </cell>
          <cell r="T508">
            <v>835.08857142857141</v>
          </cell>
          <cell r="U508">
            <v>114.62</v>
          </cell>
          <cell r="V508">
            <v>98.2457142857143</v>
          </cell>
          <cell r="W508">
            <v>1277.1942857142858</v>
          </cell>
          <cell r="X508">
            <v>29473.71428571429</v>
          </cell>
          <cell r="Y508">
            <v>622.22285714285715</v>
          </cell>
          <cell r="Z508">
            <v>7859.6571428571442</v>
          </cell>
          <cell r="AA508">
            <v>14736.857142857145</v>
          </cell>
          <cell r="AB508">
            <v>196491.42857142858</v>
          </cell>
          <cell r="AC508">
            <v>246842.35714285716</v>
          </cell>
          <cell r="AD508">
            <v>2128.6571428571433</v>
          </cell>
          <cell r="AE508">
            <v>581.28714285714284</v>
          </cell>
          <cell r="AF508">
            <v>916.96</v>
          </cell>
          <cell r="AG508">
            <v>229.24</v>
          </cell>
          <cell r="AH508">
            <v>7695.914285714287</v>
          </cell>
          <cell r="AI508">
            <v>458.48</v>
          </cell>
          <cell r="AJ508">
            <v>1146.2</v>
          </cell>
          <cell r="AK508">
            <v>229.24</v>
          </cell>
          <cell r="AL508">
            <v>5567.2571428571437</v>
          </cell>
          <cell r="AM508">
            <v>245.61428571428576</v>
          </cell>
          <cell r="AN508">
            <v>5239.7714285714292</v>
          </cell>
          <cell r="AO508">
            <v>3356.7285714285717</v>
          </cell>
          <cell r="AP508">
            <v>352.04714285714289</v>
          </cell>
          <cell r="AQ508">
            <v>1228.0714285714287</v>
          </cell>
        </row>
        <row r="509">
          <cell r="A509" t="str">
            <v>M0033461430SR0</v>
          </cell>
          <cell r="B509" t="str">
            <v>GDC-1036014mm30cmSR</v>
          </cell>
          <cell r="C509" t="str">
            <v>EUR</v>
          </cell>
          <cell r="D509">
            <v>114.62</v>
          </cell>
          <cell r="G509">
            <v>114.62</v>
          </cell>
          <cell r="I509">
            <v>163.74285714285716</v>
          </cell>
          <cell r="J509">
            <v>622.22285714285715</v>
          </cell>
          <cell r="K509">
            <v>180.11714285714288</v>
          </cell>
          <cell r="L509">
            <v>212.86571428571432</v>
          </cell>
          <cell r="M509">
            <v>286.55</v>
          </cell>
          <cell r="N509">
            <v>175.20485714285718</v>
          </cell>
          <cell r="O509">
            <v>170.29257142857145</v>
          </cell>
          <cell r="P509">
            <v>81871.42857142858</v>
          </cell>
          <cell r="Q509">
            <v>1118.3637142857144</v>
          </cell>
          <cell r="R509">
            <v>322573.42857142858</v>
          </cell>
          <cell r="S509">
            <v>2808.19</v>
          </cell>
          <cell r="T509">
            <v>835.08857142857141</v>
          </cell>
          <cell r="U509">
            <v>114.62</v>
          </cell>
          <cell r="V509">
            <v>98.2457142857143</v>
          </cell>
          <cell r="W509">
            <v>1277.1942857142858</v>
          </cell>
          <cell r="X509">
            <v>29473.71428571429</v>
          </cell>
          <cell r="Y509">
            <v>622.22285714285715</v>
          </cell>
          <cell r="Z509">
            <v>7859.6571428571442</v>
          </cell>
          <cell r="AA509">
            <v>14736.857142857145</v>
          </cell>
          <cell r="AB509">
            <v>196491.42857142858</v>
          </cell>
          <cell r="AC509">
            <v>246842.35714285716</v>
          </cell>
          <cell r="AD509">
            <v>2128.6571428571433</v>
          </cell>
          <cell r="AE509">
            <v>581.28714285714284</v>
          </cell>
          <cell r="AF509">
            <v>916.96</v>
          </cell>
          <cell r="AG509">
            <v>229.24</v>
          </cell>
          <cell r="AH509">
            <v>7695.914285714287</v>
          </cell>
          <cell r="AI509">
            <v>458.48</v>
          </cell>
          <cell r="AJ509">
            <v>1146.2</v>
          </cell>
          <cell r="AK509">
            <v>229.24</v>
          </cell>
          <cell r="AL509">
            <v>5567.2571428571437</v>
          </cell>
          <cell r="AM509">
            <v>245.61428571428576</v>
          </cell>
          <cell r="AN509">
            <v>5239.7714285714292</v>
          </cell>
          <cell r="AO509">
            <v>3356.7285714285717</v>
          </cell>
          <cell r="AP509">
            <v>352.04714285714289</v>
          </cell>
          <cell r="AQ509">
            <v>1228.0714285714287</v>
          </cell>
        </row>
        <row r="510">
          <cell r="A510" t="str">
            <v>M0033461530SR0</v>
          </cell>
          <cell r="B510" t="str">
            <v>GDC-1036015mm30cmSR</v>
          </cell>
          <cell r="C510" t="str">
            <v>EUR</v>
          </cell>
          <cell r="D510">
            <v>114.62</v>
          </cell>
          <cell r="G510">
            <v>114.62</v>
          </cell>
          <cell r="I510">
            <v>163.74285714285716</v>
          </cell>
          <cell r="J510">
            <v>622.22285714285715</v>
          </cell>
          <cell r="K510">
            <v>180.11714285714288</v>
          </cell>
          <cell r="L510">
            <v>212.86571428571432</v>
          </cell>
          <cell r="M510">
            <v>286.55</v>
          </cell>
          <cell r="N510">
            <v>175.20485714285718</v>
          </cell>
          <cell r="O510">
            <v>170.29257142857145</v>
          </cell>
          <cell r="P510">
            <v>81871.42857142858</v>
          </cell>
          <cell r="Q510">
            <v>1118.3637142857144</v>
          </cell>
          <cell r="R510">
            <v>322573.42857142858</v>
          </cell>
          <cell r="S510">
            <v>2808.19</v>
          </cell>
          <cell r="T510">
            <v>835.08857142857141</v>
          </cell>
          <cell r="U510">
            <v>114.62</v>
          </cell>
          <cell r="V510">
            <v>98.2457142857143</v>
          </cell>
          <cell r="W510">
            <v>1277.1942857142858</v>
          </cell>
          <cell r="X510">
            <v>29473.71428571429</v>
          </cell>
          <cell r="Y510">
            <v>622.22285714285715</v>
          </cell>
          <cell r="Z510">
            <v>7859.6571428571442</v>
          </cell>
          <cell r="AA510">
            <v>14736.857142857145</v>
          </cell>
          <cell r="AB510">
            <v>196491.42857142858</v>
          </cell>
          <cell r="AC510">
            <v>246842.35714285716</v>
          </cell>
          <cell r="AD510">
            <v>2128.6571428571433</v>
          </cell>
          <cell r="AE510">
            <v>581.28714285714284</v>
          </cell>
          <cell r="AF510">
            <v>916.96</v>
          </cell>
          <cell r="AG510">
            <v>229.24</v>
          </cell>
          <cell r="AH510">
            <v>7695.914285714287</v>
          </cell>
          <cell r="AI510">
            <v>458.48</v>
          </cell>
          <cell r="AJ510">
            <v>1146.2</v>
          </cell>
          <cell r="AK510">
            <v>229.24</v>
          </cell>
          <cell r="AL510">
            <v>5567.2571428571437</v>
          </cell>
          <cell r="AM510">
            <v>245.61428571428576</v>
          </cell>
          <cell r="AN510">
            <v>5239.7714285714292</v>
          </cell>
          <cell r="AO510">
            <v>3356.7285714285717</v>
          </cell>
          <cell r="AP510">
            <v>352.04714285714289</v>
          </cell>
          <cell r="AQ510">
            <v>1228.0714285714287</v>
          </cell>
        </row>
        <row r="511">
          <cell r="A511" t="str">
            <v>M0033461540SR0</v>
          </cell>
          <cell r="B511" t="str">
            <v>GDC-1036015mm40cmSR</v>
          </cell>
          <cell r="C511" t="str">
            <v>EUR</v>
          </cell>
          <cell r="D511">
            <v>114.83</v>
          </cell>
          <cell r="G511">
            <v>114.83</v>
          </cell>
          <cell r="I511">
            <v>164.04285714285714</v>
          </cell>
          <cell r="J511">
            <v>623.36285714285714</v>
          </cell>
          <cell r="K511">
            <v>180.44714285714286</v>
          </cell>
          <cell r="L511">
            <v>213.2557142857143</v>
          </cell>
          <cell r="M511">
            <v>287.07499999999999</v>
          </cell>
          <cell r="N511">
            <v>175.52585714285715</v>
          </cell>
          <cell r="O511">
            <v>170.60457142857143</v>
          </cell>
          <cell r="P511">
            <v>82021.428571428565</v>
          </cell>
          <cell r="Q511">
            <v>1120.4127142857144</v>
          </cell>
          <cell r="R511">
            <v>323164.42857142858</v>
          </cell>
          <cell r="S511">
            <v>2813.3349999999996</v>
          </cell>
          <cell r="T511">
            <v>836.61857142857139</v>
          </cell>
          <cell r="U511">
            <v>114.83</v>
          </cell>
          <cell r="V511">
            <v>98.425714285714278</v>
          </cell>
          <cell r="W511">
            <v>1279.5342857142857</v>
          </cell>
          <cell r="X511">
            <v>29527.714285714286</v>
          </cell>
          <cell r="Y511">
            <v>623.36285714285714</v>
          </cell>
          <cell r="Z511">
            <v>7874.0571428571429</v>
          </cell>
          <cell r="AA511">
            <v>14763.857142857143</v>
          </cell>
          <cell r="AB511">
            <v>196851.42857142858</v>
          </cell>
          <cell r="AC511">
            <v>247294.60714285716</v>
          </cell>
          <cell r="AD511">
            <v>2132.5571428571429</v>
          </cell>
          <cell r="AE511">
            <v>582.35214285714278</v>
          </cell>
          <cell r="AF511">
            <v>918.64</v>
          </cell>
          <cell r="AG511">
            <v>229.66</v>
          </cell>
          <cell r="AH511">
            <v>7710.0142857142855</v>
          </cell>
          <cell r="AI511">
            <v>459.32</v>
          </cell>
          <cell r="AJ511">
            <v>1148.3</v>
          </cell>
          <cell r="AK511">
            <v>229.66</v>
          </cell>
          <cell r="AL511">
            <v>5577.4571428571426</v>
          </cell>
          <cell r="AM511">
            <v>246.06428571428572</v>
          </cell>
          <cell r="AN511">
            <v>5249.3714285714286</v>
          </cell>
          <cell r="AO511">
            <v>3362.8785714285714</v>
          </cell>
          <cell r="AP511">
            <v>352.69214285714287</v>
          </cell>
          <cell r="AQ511">
            <v>1230.3214285714287</v>
          </cell>
        </row>
        <row r="512">
          <cell r="A512" t="str">
            <v>M003346305SR0</v>
          </cell>
          <cell r="B512" t="str">
            <v>GDC-103603mm5cmSR</v>
          </cell>
          <cell r="C512" t="str">
            <v>EUR</v>
          </cell>
          <cell r="D512">
            <v>79.16</v>
          </cell>
          <cell r="G512">
            <v>79.16</v>
          </cell>
          <cell r="I512">
            <v>113.08571428571429</v>
          </cell>
          <cell r="J512">
            <v>429.72571428571428</v>
          </cell>
          <cell r="K512">
            <v>124.39428571428573</v>
          </cell>
          <cell r="L512">
            <v>147.01142857142858</v>
          </cell>
          <cell r="M512">
            <v>197.9</v>
          </cell>
          <cell r="N512">
            <v>121.0017142857143</v>
          </cell>
          <cell r="O512">
            <v>117.60914285714287</v>
          </cell>
          <cell r="P512">
            <v>56542.857142857145</v>
          </cell>
          <cell r="Q512">
            <v>772.37542857142864</v>
          </cell>
          <cell r="R512">
            <v>222778.85714285716</v>
          </cell>
          <cell r="S512">
            <v>1939.4199999999998</v>
          </cell>
          <cell r="T512">
            <v>576.73714285714289</v>
          </cell>
          <cell r="U512">
            <v>79.16</v>
          </cell>
          <cell r="V512">
            <v>67.851428571428571</v>
          </cell>
          <cell r="W512">
            <v>882.06857142857143</v>
          </cell>
          <cell r="X512">
            <v>20355.428571428572</v>
          </cell>
          <cell r="Y512">
            <v>429.72571428571428</v>
          </cell>
          <cell r="Z512">
            <v>5428.1142857142859</v>
          </cell>
          <cell r="AA512">
            <v>10177.714285714286</v>
          </cell>
          <cell r="AB512">
            <v>135702.85714285716</v>
          </cell>
          <cell r="AC512">
            <v>170476.71428571429</v>
          </cell>
          <cell r="AD512">
            <v>1470.1142857142859</v>
          </cell>
          <cell r="AE512">
            <v>401.45428571428573</v>
          </cell>
          <cell r="AF512">
            <v>633.28</v>
          </cell>
          <cell r="AG512">
            <v>158.32</v>
          </cell>
          <cell r="AH512">
            <v>5315.0285714285719</v>
          </cell>
          <cell r="AI512">
            <v>316.64</v>
          </cell>
          <cell r="AJ512">
            <v>791.6</v>
          </cell>
          <cell r="AK512">
            <v>158.32</v>
          </cell>
          <cell r="AL512">
            <v>3844.9142857142861</v>
          </cell>
          <cell r="AM512">
            <v>169.62857142857143</v>
          </cell>
          <cell r="AN512">
            <v>3618.7428571428572</v>
          </cell>
          <cell r="AO512">
            <v>2318.2571428571428</v>
          </cell>
          <cell r="AP512">
            <v>243.13428571428571</v>
          </cell>
          <cell r="AQ512">
            <v>848.14285714285711</v>
          </cell>
        </row>
        <row r="513">
          <cell r="A513" t="str">
            <v>M003346308SR0</v>
          </cell>
          <cell r="B513" t="str">
            <v>GDC-103603mm8cmSR</v>
          </cell>
          <cell r="C513" t="str">
            <v>EUR</v>
          </cell>
          <cell r="D513">
            <v>82.15</v>
          </cell>
          <cell r="G513">
            <v>82.15</v>
          </cell>
          <cell r="I513">
            <v>117.35714285714288</v>
          </cell>
          <cell r="J513">
            <v>445.95714285714291</v>
          </cell>
          <cell r="K513">
            <v>129.09285714285718</v>
          </cell>
          <cell r="L513">
            <v>152.56428571428575</v>
          </cell>
          <cell r="M513">
            <v>205.37500000000003</v>
          </cell>
          <cell r="N513">
            <v>125.57214285714288</v>
          </cell>
          <cell r="O513">
            <v>122.05142857142859</v>
          </cell>
          <cell r="P513">
            <v>58678.571428571435</v>
          </cell>
          <cell r="Q513">
            <v>801.54928571428582</v>
          </cell>
          <cell r="R513">
            <v>231193.57142857148</v>
          </cell>
          <cell r="S513">
            <v>2012.6750000000002</v>
          </cell>
          <cell r="T513">
            <v>598.5214285714286</v>
          </cell>
          <cell r="U513">
            <v>82.15</v>
          </cell>
          <cell r="V513">
            <v>70.414285714285725</v>
          </cell>
          <cell r="W513">
            <v>915.38571428571436</v>
          </cell>
          <cell r="X513">
            <v>21124.285714285717</v>
          </cell>
          <cell r="Y513">
            <v>445.95714285714291</v>
          </cell>
          <cell r="Z513">
            <v>5633.1428571428578</v>
          </cell>
          <cell r="AA513">
            <v>10562.142857142859</v>
          </cell>
          <cell r="AB513">
            <v>140828.57142857145</v>
          </cell>
          <cell r="AC513">
            <v>176915.8928571429</v>
          </cell>
          <cell r="AD513">
            <v>1525.6428571428573</v>
          </cell>
          <cell r="AE513">
            <v>416.61785714285719</v>
          </cell>
          <cell r="AF513">
            <v>657.2</v>
          </cell>
          <cell r="AG513">
            <v>164.3</v>
          </cell>
          <cell r="AH513">
            <v>5515.7857142857156</v>
          </cell>
          <cell r="AI513">
            <v>328.6</v>
          </cell>
          <cell r="AJ513">
            <v>821.50000000000011</v>
          </cell>
          <cell r="AK513">
            <v>164.3</v>
          </cell>
          <cell r="AL513">
            <v>3990.1428571428578</v>
          </cell>
          <cell r="AM513">
            <v>176.03571428571431</v>
          </cell>
          <cell r="AN513">
            <v>3755.428571428572</v>
          </cell>
          <cell r="AO513">
            <v>2405.8214285714289</v>
          </cell>
          <cell r="AP513">
            <v>252.31785714285718</v>
          </cell>
          <cell r="AQ513">
            <v>880.17857142857156</v>
          </cell>
        </row>
        <row r="514">
          <cell r="A514" t="str">
            <v>M003346407SR0</v>
          </cell>
          <cell r="B514" t="str">
            <v>GDC-103604mm7SR</v>
          </cell>
          <cell r="C514" t="str">
            <v>EUR</v>
          </cell>
          <cell r="D514">
            <v>81.53</v>
          </cell>
          <cell r="G514">
            <v>81.53</v>
          </cell>
          <cell r="I514">
            <v>116.47142857142858</v>
          </cell>
          <cell r="J514">
            <v>442.59142857142854</v>
          </cell>
          <cell r="K514">
            <v>128.11857142857144</v>
          </cell>
          <cell r="L514">
            <v>151.41285714285715</v>
          </cell>
          <cell r="M514">
            <v>203.82500000000002</v>
          </cell>
          <cell r="N514">
            <v>124.62442857142858</v>
          </cell>
          <cell r="O514">
            <v>121.13028571428572</v>
          </cell>
          <cell r="P514">
            <v>58235.71428571429</v>
          </cell>
          <cell r="Q514">
            <v>795.49985714285719</v>
          </cell>
          <cell r="R514">
            <v>229448.71428571429</v>
          </cell>
          <cell r="S514">
            <v>1997.4849999999999</v>
          </cell>
          <cell r="T514">
            <v>594.00428571428574</v>
          </cell>
          <cell r="U514">
            <v>81.53</v>
          </cell>
          <cell r="V514">
            <v>69.882857142857148</v>
          </cell>
          <cell r="W514">
            <v>908.47714285714289</v>
          </cell>
          <cell r="X514">
            <v>20964.857142857145</v>
          </cell>
          <cell r="Y514">
            <v>442.59142857142854</v>
          </cell>
          <cell r="Z514">
            <v>5590.6285714285714</v>
          </cell>
          <cell r="AA514">
            <v>10482.428571428572</v>
          </cell>
          <cell r="AB514">
            <v>139765.71428571429</v>
          </cell>
          <cell r="AC514">
            <v>175580.67857142858</v>
          </cell>
          <cell r="AD514">
            <v>1514.1285714285714</v>
          </cell>
          <cell r="AE514">
            <v>413.4735714285714</v>
          </cell>
          <cell r="AF514">
            <v>652.24</v>
          </cell>
          <cell r="AG514">
            <v>163.06</v>
          </cell>
          <cell r="AH514">
            <v>5474.1571428571433</v>
          </cell>
          <cell r="AI514">
            <v>326.12</v>
          </cell>
          <cell r="AJ514">
            <v>815.30000000000007</v>
          </cell>
          <cell r="AK514">
            <v>163.06</v>
          </cell>
          <cell r="AL514">
            <v>3960.0285714285715</v>
          </cell>
          <cell r="AM514">
            <v>174.70714285714286</v>
          </cell>
          <cell r="AN514">
            <v>3727.0857142857144</v>
          </cell>
          <cell r="AO514">
            <v>2387.6642857142856</v>
          </cell>
          <cell r="AP514">
            <v>250.41357142857143</v>
          </cell>
          <cell r="AQ514">
            <v>873.53571428571433</v>
          </cell>
        </row>
        <row r="515">
          <cell r="A515" t="str">
            <v>M003346509SR0</v>
          </cell>
          <cell r="B515" t="str">
            <v>GDC-103605mm9cmSR</v>
          </cell>
          <cell r="C515" t="str">
            <v>EUR</v>
          </cell>
          <cell r="D515">
            <v>82.33</v>
          </cell>
          <cell r="G515">
            <v>82.33</v>
          </cell>
          <cell r="I515">
            <v>117.61428571428571</v>
          </cell>
          <cell r="J515">
            <v>446.93428571428569</v>
          </cell>
          <cell r="K515">
            <v>129.37571428571431</v>
          </cell>
          <cell r="L515">
            <v>152.89857142857144</v>
          </cell>
          <cell r="M515">
            <v>205.82499999999999</v>
          </cell>
          <cell r="N515">
            <v>125.84728571428572</v>
          </cell>
          <cell r="O515">
            <v>122.31885714285714</v>
          </cell>
          <cell r="P515">
            <v>58807.142857142855</v>
          </cell>
          <cell r="Q515">
            <v>803.3055714285714</v>
          </cell>
          <cell r="R515">
            <v>231700.14285714287</v>
          </cell>
          <cell r="S515">
            <v>2017.0849999999998</v>
          </cell>
          <cell r="T515">
            <v>599.83285714285705</v>
          </cell>
          <cell r="U515">
            <v>82.33</v>
          </cell>
          <cell r="V515">
            <v>70.568571428571431</v>
          </cell>
          <cell r="W515">
            <v>917.39142857142849</v>
          </cell>
          <cell r="X515">
            <v>21170.571428571428</v>
          </cell>
          <cell r="Y515">
            <v>446.93428571428569</v>
          </cell>
          <cell r="Z515">
            <v>5645.4857142857145</v>
          </cell>
          <cell r="AA515">
            <v>10585.285714285714</v>
          </cell>
          <cell r="AB515">
            <v>141137.14285714287</v>
          </cell>
          <cell r="AC515">
            <v>177303.53571428571</v>
          </cell>
          <cell r="AD515">
            <v>1528.9857142857143</v>
          </cell>
          <cell r="AE515">
            <v>417.53071428571428</v>
          </cell>
          <cell r="AF515">
            <v>658.64</v>
          </cell>
          <cell r="AG515">
            <v>164.66</v>
          </cell>
          <cell r="AH515">
            <v>5527.8714285714286</v>
          </cell>
          <cell r="AI515">
            <v>329.32</v>
          </cell>
          <cell r="AJ515">
            <v>823.3</v>
          </cell>
          <cell r="AK515">
            <v>164.66</v>
          </cell>
          <cell r="AL515">
            <v>3998.8857142857141</v>
          </cell>
          <cell r="AM515">
            <v>176.42142857142858</v>
          </cell>
          <cell r="AN515">
            <v>3763.6571428571428</v>
          </cell>
          <cell r="AO515">
            <v>2411.0928571428572</v>
          </cell>
          <cell r="AP515">
            <v>252.87071428571429</v>
          </cell>
          <cell r="AQ515">
            <v>882.10714285714289</v>
          </cell>
        </row>
        <row r="516">
          <cell r="A516" t="str">
            <v>M003346515SR0</v>
          </cell>
          <cell r="B516" t="str">
            <v>GDC-103605mm15cmSR</v>
          </cell>
          <cell r="C516" t="str">
            <v>EUR</v>
          </cell>
          <cell r="D516">
            <v>87.11</v>
          </cell>
          <cell r="G516">
            <v>87.11</v>
          </cell>
          <cell r="I516">
            <v>124.44285714285715</v>
          </cell>
          <cell r="J516">
            <v>472.88285714285718</v>
          </cell>
          <cell r="K516">
            <v>136.88714285714286</v>
          </cell>
          <cell r="L516">
            <v>161.77571428571429</v>
          </cell>
          <cell r="M516">
            <v>217.77500000000001</v>
          </cell>
          <cell r="N516">
            <v>133.15385714285716</v>
          </cell>
          <cell r="O516">
            <v>129.42057142857144</v>
          </cell>
          <cell r="P516">
            <v>62221.428571428572</v>
          </cell>
          <cell r="Q516">
            <v>849.94471428571433</v>
          </cell>
          <cell r="R516">
            <v>245152.42857142858</v>
          </cell>
          <cell r="S516">
            <v>2134.1950000000002</v>
          </cell>
          <cell r="T516">
            <v>634.65857142857146</v>
          </cell>
          <cell r="U516">
            <v>87.11</v>
          </cell>
          <cell r="V516">
            <v>74.665714285714287</v>
          </cell>
          <cell r="W516">
            <v>970.65428571428572</v>
          </cell>
          <cell r="X516">
            <v>22399.714285714286</v>
          </cell>
          <cell r="Y516">
            <v>472.88285714285718</v>
          </cell>
          <cell r="Z516">
            <v>5973.2571428571428</v>
          </cell>
          <cell r="AA516">
            <v>11199.857142857143</v>
          </cell>
          <cell r="AB516">
            <v>149331.42857142858</v>
          </cell>
          <cell r="AC516">
            <v>187597.60714285716</v>
          </cell>
          <cell r="AD516">
            <v>1617.757142857143</v>
          </cell>
          <cell r="AE516">
            <v>441.77214285714285</v>
          </cell>
          <cell r="AF516">
            <v>696.88</v>
          </cell>
          <cell r="AG516">
            <v>174.22</v>
          </cell>
          <cell r="AH516">
            <v>5848.8142857142857</v>
          </cell>
          <cell r="AI516">
            <v>348.44</v>
          </cell>
          <cell r="AJ516">
            <v>871.1</v>
          </cell>
          <cell r="AK516">
            <v>174.22</v>
          </cell>
          <cell r="AL516">
            <v>4231.0571428571429</v>
          </cell>
          <cell r="AM516">
            <v>186.66428571428571</v>
          </cell>
          <cell r="AN516">
            <v>3982.1714285714288</v>
          </cell>
          <cell r="AO516">
            <v>2551.0785714285716</v>
          </cell>
          <cell r="AP516">
            <v>267.55214285714288</v>
          </cell>
          <cell r="AQ516">
            <v>933.32142857142867</v>
          </cell>
        </row>
        <row r="517">
          <cell r="A517" t="str">
            <v>M003346611SR0</v>
          </cell>
          <cell r="B517" t="str">
            <v>GDC-103606mm11cmSR</v>
          </cell>
          <cell r="C517" t="str">
            <v>EUR</v>
          </cell>
          <cell r="D517">
            <v>89.1</v>
          </cell>
          <cell r="G517">
            <v>89.1</v>
          </cell>
          <cell r="I517">
            <v>127.28571428571429</v>
          </cell>
          <cell r="J517">
            <v>483.68571428571431</v>
          </cell>
          <cell r="K517">
            <v>140.01428571428573</v>
          </cell>
          <cell r="L517">
            <v>165.47142857142859</v>
          </cell>
          <cell r="M517">
            <v>222.75</v>
          </cell>
          <cell r="N517">
            <v>136.1957142857143</v>
          </cell>
          <cell r="O517">
            <v>132.37714285714287</v>
          </cell>
          <cell r="P517">
            <v>63642.857142857145</v>
          </cell>
          <cell r="Q517">
            <v>869.36142857142863</v>
          </cell>
          <cell r="R517">
            <v>250752.85714285716</v>
          </cell>
          <cell r="S517">
            <v>2182.9499999999998</v>
          </cell>
          <cell r="T517">
            <v>649.15714285714284</v>
          </cell>
          <cell r="U517">
            <v>89.1</v>
          </cell>
          <cell r="V517">
            <v>76.371428571428567</v>
          </cell>
          <cell r="W517">
            <v>992.82857142857142</v>
          </cell>
          <cell r="X517">
            <v>22911.428571428572</v>
          </cell>
          <cell r="Y517">
            <v>483.68571428571431</v>
          </cell>
          <cell r="Z517">
            <v>6109.7142857142862</v>
          </cell>
          <cell r="AA517">
            <v>11455.714285714286</v>
          </cell>
          <cell r="AB517">
            <v>152742.85714285716</v>
          </cell>
          <cell r="AC517">
            <v>191883.21428571429</v>
          </cell>
          <cell r="AD517">
            <v>1654.7142857142858</v>
          </cell>
          <cell r="AE517">
            <v>451.8642857142857</v>
          </cell>
          <cell r="AF517">
            <v>712.8</v>
          </cell>
          <cell r="AG517">
            <v>178.2</v>
          </cell>
          <cell r="AH517">
            <v>5982.4285714285716</v>
          </cell>
          <cell r="AI517">
            <v>356.4</v>
          </cell>
          <cell r="AJ517">
            <v>891</v>
          </cell>
          <cell r="AK517">
            <v>178.2</v>
          </cell>
          <cell r="AL517">
            <v>4327.7142857142862</v>
          </cell>
          <cell r="AM517">
            <v>190.92857142857144</v>
          </cell>
          <cell r="AN517">
            <v>4073.1428571428573</v>
          </cell>
          <cell r="AO517">
            <v>2609.3571428571431</v>
          </cell>
          <cell r="AP517">
            <v>273.66428571428571</v>
          </cell>
          <cell r="AQ517">
            <v>954.64285714285722</v>
          </cell>
        </row>
        <row r="518">
          <cell r="A518" t="str">
            <v>M003346615SR0</v>
          </cell>
          <cell r="B518" t="str">
            <v>GDC-103606mm15cmSR</v>
          </cell>
          <cell r="C518" t="str">
            <v>EUR</v>
          </cell>
          <cell r="D518">
            <v>91.24</v>
          </cell>
          <cell r="G518">
            <v>91.24</v>
          </cell>
          <cell r="I518">
            <v>130.34285714285716</v>
          </cell>
          <cell r="J518">
            <v>495.30285714285719</v>
          </cell>
          <cell r="K518">
            <v>143.37714285714287</v>
          </cell>
          <cell r="L518">
            <v>169.4457142857143</v>
          </cell>
          <cell r="M518">
            <v>228.10000000000002</v>
          </cell>
          <cell r="N518">
            <v>139.46685714285715</v>
          </cell>
          <cell r="O518">
            <v>135.55657142857146</v>
          </cell>
          <cell r="P518">
            <v>65171.42857142858</v>
          </cell>
          <cell r="Q518">
            <v>890.24171428571435</v>
          </cell>
          <cell r="R518">
            <v>256775.42857142861</v>
          </cell>
          <cell r="S518">
            <v>2235.38</v>
          </cell>
          <cell r="T518">
            <v>664.74857142857149</v>
          </cell>
          <cell r="U518">
            <v>91.240000000000009</v>
          </cell>
          <cell r="V518">
            <v>78.205714285714294</v>
          </cell>
          <cell r="W518">
            <v>1016.6742857142858</v>
          </cell>
          <cell r="X518">
            <v>23461.71428571429</v>
          </cell>
          <cell r="Y518">
            <v>495.30285714285719</v>
          </cell>
          <cell r="Z518">
            <v>6256.4571428571435</v>
          </cell>
          <cell r="AA518">
            <v>11730.857142857145</v>
          </cell>
          <cell r="AB518">
            <v>156411.42857142858</v>
          </cell>
          <cell r="AC518">
            <v>196491.85714285716</v>
          </cell>
          <cell r="AD518">
            <v>1694.457142857143</v>
          </cell>
          <cell r="AE518">
            <v>462.7171428571429</v>
          </cell>
          <cell r="AF518">
            <v>729.92000000000007</v>
          </cell>
          <cell r="AG518">
            <v>182.48000000000002</v>
          </cell>
          <cell r="AH518">
            <v>6126.1142857142859</v>
          </cell>
          <cell r="AI518">
            <v>364.96000000000004</v>
          </cell>
          <cell r="AJ518">
            <v>912.40000000000009</v>
          </cell>
          <cell r="AK518">
            <v>182.48000000000002</v>
          </cell>
          <cell r="AL518">
            <v>4431.6571428571433</v>
          </cell>
          <cell r="AM518">
            <v>195.51428571428573</v>
          </cell>
          <cell r="AN518">
            <v>4170.971428571429</v>
          </cell>
          <cell r="AO518">
            <v>2672.0285714285719</v>
          </cell>
          <cell r="AP518">
            <v>280.23714285714289</v>
          </cell>
          <cell r="AQ518">
            <v>977.57142857142867</v>
          </cell>
        </row>
        <row r="519">
          <cell r="A519" t="str">
            <v>M003346715SR0</v>
          </cell>
          <cell r="B519" t="str">
            <v>GDC-103607mm15cmSR</v>
          </cell>
          <cell r="C519" t="str">
            <v>EUR</v>
          </cell>
          <cell r="D519">
            <v>94.36</v>
          </cell>
          <cell r="G519">
            <v>94.36</v>
          </cell>
          <cell r="I519">
            <v>134.80000000000001</v>
          </cell>
          <cell r="J519">
            <v>512.24</v>
          </cell>
          <cell r="K519">
            <v>148.28000000000003</v>
          </cell>
          <cell r="L519">
            <v>175.24</v>
          </cell>
          <cell r="M519">
            <v>235.90000000000003</v>
          </cell>
          <cell r="N519">
            <v>144.23600000000002</v>
          </cell>
          <cell r="O519">
            <v>140.19200000000001</v>
          </cell>
          <cell r="P519">
            <v>67400</v>
          </cell>
          <cell r="Q519">
            <v>920.68400000000008</v>
          </cell>
          <cell r="R519">
            <v>265556</v>
          </cell>
          <cell r="S519">
            <v>2311.8200000000002</v>
          </cell>
          <cell r="T519">
            <v>687.48</v>
          </cell>
          <cell r="U519">
            <v>94.36</v>
          </cell>
          <cell r="V519">
            <v>80.88000000000001</v>
          </cell>
          <cell r="W519">
            <v>1051.44</v>
          </cell>
          <cell r="X519">
            <v>24264.000000000004</v>
          </cell>
          <cell r="Y519">
            <v>512.24</v>
          </cell>
          <cell r="Z519">
            <v>6470.4000000000005</v>
          </cell>
          <cell r="AA519">
            <v>12132.000000000002</v>
          </cell>
          <cell r="AB519">
            <v>161760</v>
          </cell>
          <cell r="AC519">
            <v>203211.00000000003</v>
          </cell>
          <cell r="AD519">
            <v>1752.4</v>
          </cell>
          <cell r="AE519">
            <v>478.54</v>
          </cell>
          <cell r="AF519">
            <v>754.88</v>
          </cell>
          <cell r="AG519">
            <v>188.72</v>
          </cell>
          <cell r="AH519">
            <v>6335.6</v>
          </cell>
          <cell r="AI519">
            <v>377.44</v>
          </cell>
          <cell r="AJ519">
            <v>943.60000000000014</v>
          </cell>
          <cell r="AK519">
            <v>188.72</v>
          </cell>
          <cell r="AL519">
            <v>4583.2000000000007</v>
          </cell>
          <cell r="AM519">
            <v>202.20000000000002</v>
          </cell>
          <cell r="AN519">
            <v>4313.6000000000004</v>
          </cell>
          <cell r="AO519">
            <v>2763.4</v>
          </cell>
          <cell r="AP519">
            <v>289.82</v>
          </cell>
          <cell r="AQ519">
            <v>1011.0000000000001</v>
          </cell>
        </row>
        <row r="520">
          <cell r="A520" t="str">
            <v>M003346720SR0</v>
          </cell>
          <cell r="B520" t="str">
            <v>GDC-103607mm20cmSR</v>
          </cell>
          <cell r="C520" t="str">
            <v>EUR</v>
          </cell>
          <cell r="D520">
            <v>94.46</v>
          </cell>
          <cell r="G520">
            <v>94.46</v>
          </cell>
          <cell r="I520">
            <v>134.94285714285715</v>
          </cell>
          <cell r="J520">
            <v>512.7828571428571</v>
          </cell>
          <cell r="K520">
            <v>148.43714285714287</v>
          </cell>
          <cell r="L520">
            <v>175.42571428571429</v>
          </cell>
          <cell r="M520">
            <v>236.15</v>
          </cell>
          <cell r="N520">
            <v>144.38885714285715</v>
          </cell>
          <cell r="O520">
            <v>140.34057142857145</v>
          </cell>
          <cell r="P520">
            <v>67471.42857142858</v>
          </cell>
          <cell r="Q520">
            <v>921.65971428571436</v>
          </cell>
          <cell r="R520">
            <v>265837.42857142858</v>
          </cell>
          <cell r="S520">
            <v>2314.27</v>
          </cell>
          <cell r="T520">
            <v>688.20857142857142</v>
          </cell>
          <cell r="U520">
            <v>94.46</v>
          </cell>
          <cell r="V520">
            <v>80.965714285714284</v>
          </cell>
          <cell r="W520">
            <v>1052.5542857142857</v>
          </cell>
          <cell r="X520">
            <v>24289.714285714286</v>
          </cell>
          <cell r="Y520">
            <v>512.7828571428571</v>
          </cell>
          <cell r="Z520">
            <v>6477.2571428571428</v>
          </cell>
          <cell r="AA520">
            <v>12144.857142857143</v>
          </cell>
          <cell r="AB520">
            <v>161931.42857142858</v>
          </cell>
          <cell r="AC520">
            <v>203426.35714285716</v>
          </cell>
          <cell r="AD520">
            <v>1754.257142857143</v>
          </cell>
          <cell r="AE520">
            <v>479.04714285714289</v>
          </cell>
          <cell r="AF520">
            <v>755.68</v>
          </cell>
          <cell r="AG520">
            <v>188.92</v>
          </cell>
          <cell r="AH520">
            <v>6342.3142857142857</v>
          </cell>
          <cell r="AI520">
            <v>377.84</v>
          </cell>
          <cell r="AJ520">
            <v>944.6</v>
          </cell>
          <cell r="AK520">
            <v>188.92</v>
          </cell>
          <cell r="AL520">
            <v>4588.0571428571429</v>
          </cell>
          <cell r="AM520">
            <v>202.41428571428571</v>
          </cell>
          <cell r="AN520">
            <v>4318.1714285714288</v>
          </cell>
          <cell r="AO520">
            <v>2766.3285714285716</v>
          </cell>
          <cell r="AP520">
            <v>290.12714285714287</v>
          </cell>
          <cell r="AQ520">
            <v>1012.0714285714287</v>
          </cell>
        </row>
        <row r="521">
          <cell r="A521" t="str">
            <v>M003346815SR0</v>
          </cell>
          <cell r="B521" t="str">
            <v>GDC-103608mm15cmSR</v>
          </cell>
          <cell r="C521" t="str">
            <v>EUR</v>
          </cell>
          <cell r="D521">
            <v>94.36</v>
          </cell>
          <cell r="G521">
            <v>94.36</v>
          </cell>
          <cell r="I521">
            <v>134.80000000000001</v>
          </cell>
          <cell r="J521">
            <v>512.24</v>
          </cell>
          <cell r="K521">
            <v>148.28000000000003</v>
          </cell>
          <cell r="L521">
            <v>175.24</v>
          </cell>
          <cell r="M521">
            <v>235.90000000000003</v>
          </cell>
          <cell r="N521">
            <v>144.23600000000002</v>
          </cell>
          <cell r="O521">
            <v>140.19200000000001</v>
          </cell>
          <cell r="P521">
            <v>67400</v>
          </cell>
          <cell r="Q521">
            <v>920.68400000000008</v>
          </cell>
          <cell r="R521">
            <v>265556</v>
          </cell>
          <cell r="S521">
            <v>2311.8200000000002</v>
          </cell>
          <cell r="T521">
            <v>687.48</v>
          </cell>
          <cell r="U521">
            <v>94.36</v>
          </cell>
          <cell r="V521">
            <v>80.88000000000001</v>
          </cell>
          <cell r="W521">
            <v>1051.44</v>
          </cell>
          <cell r="X521">
            <v>24264.000000000004</v>
          </cell>
          <cell r="Y521">
            <v>512.24</v>
          </cell>
          <cell r="Z521">
            <v>6470.4000000000005</v>
          </cell>
          <cell r="AA521">
            <v>12132.000000000002</v>
          </cell>
          <cell r="AB521">
            <v>161760</v>
          </cell>
          <cell r="AC521">
            <v>203211.00000000003</v>
          </cell>
          <cell r="AD521">
            <v>1752.4</v>
          </cell>
          <cell r="AE521">
            <v>478.54</v>
          </cell>
          <cell r="AF521">
            <v>754.88</v>
          </cell>
          <cell r="AG521">
            <v>188.72</v>
          </cell>
          <cell r="AH521">
            <v>6335.6</v>
          </cell>
          <cell r="AI521">
            <v>377.44</v>
          </cell>
          <cell r="AJ521">
            <v>943.60000000000014</v>
          </cell>
          <cell r="AK521">
            <v>188.72</v>
          </cell>
          <cell r="AL521">
            <v>4583.2000000000007</v>
          </cell>
          <cell r="AM521">
            <v>202.20000000000002</v>
          </cell>
          <cell r="AN521">
            <v>4313.6000000000004</v>
          </cell>
          <cell r="AO521">
            <v>2763.4</v>
          </cell>
          <cell r="AP521">
            <v>289.82</v>
          </cell>
          <cell r="AQ521">
            <v>1011.0000000000001</v>
          </cell>
        </row>
        <row r="522">
          <cell r="A522" t="str">
            <v>M003346820SR0</v>
          </cell>
          <cell r="B522" t="str">
            <v>GDC-103608mm20cmSR</v>
          </cell>
          <cell r="C522" t="str">
            <v>EUR</v>
          </cell>
          <cell r="D522">
            <v>94.46</v>
          </cell>
          <cell r="G522">
            <v>94.46</v>
          </cell>
          <cell r="I522">
            <v>134.94285714285715</v>
          </cell>
          <cell r="J522">
            <v>512.7828571428571</v>
          </cell>
          <cell r="K522">
            <v>148.43714285714287</v>
          </cell>
          <cell r="L522">
            <v>175.42571428571429</v>
          </cell>
          <cell r="M522">
            <v>236.15</v>
          </cell>
          <cell r="N522">
            <v>144.38885714285715</v>
          </cell>
          <cell r="O522">
            <v>140.34057142857145</v>
          </cell>
          <cell r="P522">
            <v>67471.42857142858</v>
          </cell>
          <cell r="Q522">
            <v>921.65971428571436</v>
          </cell>
          <cell r="R522">
            <v>265837.42857142858</v>
          </cell>
          <cell r="S522">
            <v>2314.27</v>
          </cell>
          <cell r="T522">
            <v>688.20857142857142</v>
          </cell>
          <cell r="U522">
            <v>94.46</v>
          </cell>
          <cell r="V522">
            <v>80.965714285714284</v>
          </cell>
          <cell r="W522">
            <v>1052.5542857142857</v>
          </cell>
          <cell r="X522">
            <v>24289.714285714286</v>
          </cell>
          <cell r="Y522">
            <v>512.7828571428571</v>
          </cell>
          <cell r="Z522">
            <v>6477.2571428571428</v>
          </cell>
          <cell r="AA522">
            <v>12144.857142857143</v>
          </cell>
          <cell r="AB522">
            <v>161931.42857142858</v>
          </cell>
          <cell r="AC522">
            <v>203426.35714285716</v>
          </cell>
          <cell r="AD522">
            <v>1754.257142857143</v>
          </cell>
          <cell r="AE522">
            <v>479.04714285714289</v>
          </cell>
          <cell r="AF522">
            <v>755.68</v>
          </cell>
          <cell r="AG522">
            <v>188.92</v>
          </cell>
          <cell r="AH522">
            <v>6342.3142857142857</v>
          </cell>
          <cell r="AI522">
            <v>377.84</v>
          </cell>
          <cell r="AJ522">
            <v>944.6</v>
          </cell>
          <cell r="AK522">
            <v>188.92</v>
          </cell>
          <cell r="AL522">
            <v>4588.0571428571429</v>
          </cell>
          <cell r="AM522">
            <v>202.41428571428571</v>
          </cell>
          <cell r="AN522">
            <v>4318.1714285714288</v>
          </cell>
          <cell r="AO522">
            <v>2766.3285714285716</v>
          </cell>
          <cell r="AP522">
            <v>290.12714285714287</v>
          </cell>
          <cell r="AQ522">
            <v>1012.0714285714287</v>
          </cell>
        </row>
        <row r="523">
          <cell r="A523" t="str">
            <v>M003346920SR0</v>
          </cell>
          <cell r="B523" t="str">
            <v>GDC-103609mm20cmSR</v>
          </cell>
          <cell r="C523" t="str">
            <v>EUR</v>
          </cell>
          <cell r="D523">
            <v>94.46</v>
          </cell>
          <cell r="G523">
            <v>94.46</v>
          </cell>
          <cell r="I523">
            <v>134.94285714285715</v>
          </cell>
          <cell r="J523">
            <v>512.7828571428571</v>
          </cell>
          <cell r="K523">
            <v>148.43714285714287</v>
          </cell>
          <cell r="L523">
            <v>175.42571428571429</v>
          </cell>
          <cell r="M523">
            <v>236.15</v>
          </cell>
          <cell r="N523">
            <v>144.38885714285715</v>
          </cell>
          <cell r="O523">
            <v>140.34057142857145</v>
          </cell>
          <cell r="P523">
            <v>67471.42857142858</v>
          </cell>
          <cell r="Q523">
            <v>921.65971428571436</v>
          </cell>
          <cell r="R523">
            <v>265837.42857142858</v>
          </cell>
          <cell r="S523">
            <v>2314.27</v>
          </cell>
          <cell r="T523">
            <v>688.20857142857142</v>
          </cell>
          <cell r="U523">
            <v>94.46</v>
          </cell>
          <cell r="V523">
            <v>80.965714285714284</v>
          </cell>
          <cell r="W523">
            <v>1052.5542857142857</v>
          </cell>
          <cell r="X523">
            <v>24289.714285714286</v>
          </cell>
          <cell r="Y523">
            <v>512.7828571428571</v>
          </cell>
          <cell r="Z523">
            <v>6477.2571428571428</v>
          </cell>
          <cell r="AA523">
            <v>12144.857142857143</v>
          </cell>
          <cell r="AB523">
            <v>161931.42857142858</v>
          </cell>
          <cell r="AC523">
            <v>203426.35714285716</v>
          </cell>
          <cell r="AD523">
            <v>1754.257142857143</v>
          </cell>
          <cell r="AE523">
            <v>479.04714285714289</v>
          </cell>
          <cell r="AF523">
            <v>755.68</v>
          </cell>
          <cell r="AG523">
            <v>188.92</v>
          </cell>
          <cell r="AH523">
            <v>6342.3142857142857</v>
          </cell>
          <cell r="AI523">
            <v>377.84</v>
          </cell>
          <cell r="AJ523">
            <v>944.6</v>
          </cell>
          <cell r="AK523">
            <v>188.92</v>
          </cell>
          <cell r="AL523">
            <v>4588.0571428571429</v>
          </cell>
          <cell r="AM523">
            <v>202.41428571428571</v>
          </cell>
          <cell r="AN523">
            <v>4318.1714285714288</v>
          </cell>
          <cell r="AO523">
            <v>2766.3285714285716</v>
          </cell>
          <cell r="AP523">
            <v>290.12714285714287</v>
          </cell>
          <cell r="AQ523">
            <v>1012.0714285714287</v>
          </cell>
        </row>
        <row r="524">
          <cell r="A524" t="str">
            <v>M003346930SR0</v>
          </cell>
          <cell r="B524" t="str">
            <v>GDC-103609mm30cmSR</v>
          </cell>
          <cell r="C524" t="str">
            <v>EUR</v>
          </cell>
          <cell r="D524">
            <v>99.84</v>
          </cell>
          <cell r="G524">
            <v>99.84</v>
          </cell>
          <cell r="I524">
            <v>142.62857142857143</v>
          </cell>
          <cell r="J524">
            <v>541.98857142857139</v>
          </cell>
          <cell r="K524">
            <v>156.89142857142858</v>
          </cell>
          <cell r="L524">
            <v>185.41714285714286</v>
          </cell>
          <cell r="M524">
            <v>249.60000000000002</v>
          </cell>
          <cell r="N524">
            <v>152.61257142857144</v>
          </cell>
          <cell r="O524">
            <v>148.33371428571431</v>
          </cell>
          <cell r="P524">
            <v>71314.28571428571</v>
          </cell>
          <cell r="Q524">
            <v>974.15314285714294</v>
          </cell>
          <cell r="R524">
            <v>280978.28571428574</v>
          </cell>
          <cell r="S524">
            <v>2446.08</v>
          </cell>
          <cell r="T524">
            <v>727.40571428571423</v>
          </cell>
          <cell r="U524">
            <v>99.84</v>
          </cell>
          <cell r="V524">
            <v>85.57714285714286</v>
          </cell>
          <cell r="W524">
            <v>1112.5028571428572</v>
          </cell>
          <cell r="X524">
            <v>25673.142857142859</v>
          </cell>
          <cell r="Y524">
            <v>541.98857142857139</v>
          </cell>
          <cell r="Z524">
            <v>6846.1714285714288</v>
          </cell>
          <cell r="AA524">
            <v>12836.571428571429</v>
          </cell>
          <cell r="AB524">
            <v>171154.28571428571</v>
          </cell>
          <cell r="AC524">
            <v>215012.57142857145</v>
          </cell>
          <cell r="AD524">
            <v>1854.1714285714286</v>
          </cell>
          <cell r="AE524">
            <v>506.33142857142855</v>
          </cell>
          <cell r="AF524">
            <v>798.72</v>
          </cell>
          <cell r="AG524">
            <v>199.68</v>
          </cell>
          <cell r="AH524">
            <v>6703.5428571428574</v>
          </cell>
          <cell r="AI524">
            <v>399.36</v>
          </cell>
          <cell r="AJ524">
            <v>998.40000000000009</v>
          </cell>
          <cell r="AK524">
            <v>199.68</v>
          </cell>
          <cell r="AL524">
            <v>4849.3714285714286</v>
          </cell>
          <cell r="AM524">
            <v>213.94285714285715</v>
          </cell>
          <cell r="AN524">
            <v>4564.1142857142859</v>
          </cell>
          <cell r="AO524">
            <v>2923.8857142857146</v>
          </cell>
          <cell r="AP524">
            <v>306.6514285714286</v>
          </cell>
          <cell r="AQ524">
            <v>1069.7142857142858</v>
          </cell>
        </row>
        <row r="525">
          <cell r="A525" t="str">
            <v>M0033471020SR0</v>
          </cell>
          <cell r="B525" t="str">
            <v>GDC-10360Soft10mm20cm</v>
          </cell>
          <cell r="C525" t="str">
            <v>EUR</v>
          </cell>
          <cell r="D525">
            <v>89.93</v>
          </cell>
          <cell r="G525">
            <v>89.93</v>
          </cell>
          <cell r="I525">
            <v>128.47142857142859</v>
          </cell>
          <cell r="J525">
            <v>488.19142857142862</v>
          </cell>
          <cell r="K525">
            <v>141.31857142857146</v>
          </cell>
          <cell r="L525">
            <v>167.01285714285717</v>
          </cell>
          <cell r="M525">
            <v>224.82500000000005</v>
          </cell>
          <cell r="N525">
            <v>137.46442857142861</v>
          </cell>
          <cell r="O525">
            <v>133.61028571428574</v>
          </cell>
          <cell r="P525">
            <v>64235.714285714297</v>
          </cell>
          <cell r="Q525">
            <v>877.45985714285723</v>
          </cell>
          <cell r="R525">
            <v>253088.71428571432</v>
          </cell>
          <cell r="S525">
            <v>2203.2850000000003</v>
          </cell>
          <cell r="T525">
            <v>655.20428571428579</v>
          </cell>
          <cell r="U525">
            <v>89.93</v>
          </cell>
          <cell r="V525">
            <v>77.082857142857151</v>
          </cell>
          <cell r="W525">
            <v>1002.0771428571429</v>
          </cell>
          <cell r="X525">
            <v>23124.857142857145</v>
          </cell>
          <cell r="Y525">
            <v>488.19142857142862</v>
          </cell>
          <cell r="Z525">
            <v>6166.6285714285723</v>
          </cell>
          <cell r="AA525">
            <v>11562.428571428572</v>
          </cell>
          <cell r="AB525">
            <v>154165.71428571432</v>
          </cell>
          <cell r="AC525">
            <v>193670.67857142861</v>
          </cell>
          <cell r="AD525">
            <v>1670.1285714285716</v>
          </cell>
          <cell r="AE525">
            <v>456.07357142857148</v>
          </cell>
          <cell r="AF525">
            <v>719.44</v>
          </cell>
          <cell r="AG525">
            <v>179.86</v>
          </cell>
          <cell r="AH525">
            <v>6038.1571428571433</v>
          </cell>
          <cell r="AI525">
            <v>359.72</v>
          </cell>
          <cell r="AJ525">
            <v>899.30000000000018</v>
          </cell>
          <cell r="AK525">
            <v>179.86</v>
          </cell>
          <cell r="AL525">
            <v>4368.0285714285719</v>
          </cell>
          <cell r="AM525">
            <v>192.70714285714288</v>
          </cell>
          <cell r="AN525">
            <v>4111.0857142857149</v>
          </cell>
          <cell r="AO525">
            <v>2633.6642857142861</v>
          </cell>
          <cell r="AP525">
            <v>276.21357142857147</v>
          </cell>
          <cell r="AQ525">
            <v>963.53571428571445</v>
          </cell>
        </row>
        <row r="526">
          <cell r="A526" t="str">
            <v>M0033471120SR0</v>
          </cell>
          <cell r="B526" t="str">
            <v>GDC-10360Soft11mm20cm</v>
          </cell>
          <cell r="C526" t="str">
            <v>EUR</v>
          </cell>
          <cell r="D526">
            <v>89.93</v>
          </cell>
          <cell r="G526">
            <v>89.93</v>
          </cell>
          <cell r="I526">
            <v>128.47142857142859</v>
          </cell>
          <cell r="J526">
            <v>488.19142857142862</v>
          </cell>
          <cell r="K526">
            <v>141.31857142857146</v>
          </cell>
          <cell r="L526">
            <v>167.01285714285717</v>
          </cell>
          <cell r="M526">
            <v>224.82500000000005</v>
          </cell>
          <cell r="N526">
            <v>137.46442857142861</v>
          </cell>
          <cell r="O526">
            <v>133.61028571428574</v>
          </cell>
          <cell r="P526">
            <v>64235.714285714297</v>
          </cell>
          <cell r="Q526">
            <v>877.45985714285723</v>
          </cell>
          <cell r="R526">
            <v>253088.71428571432</v>
          </cell>
          <cell r="S526">
            <v>2203.2850000000003</v>
          </cell>
          <cell r="T526">
            <v>655.20428571428579</v>
          </cell>
          <cell r="U526">
            <v>89.93</v>
          </cell>
          <cell r="V526">
            <v>77.082857142857151</v>
          </cell>
          <cell r="W526">
            <v>1002.0771428571429</v>
          </cell>
          <cell r="X526">
            <v>23124.857142857145</v>
          </cell>
          <cell r="Y526">
            <v>488.19142857142862</v>
          </cell>
          <cell r="Z526">
            <v>6166.6285714285723</v>
          </cell>
          <cell r="AA526">
            <v>11562.428571428572</v>
          </cell>
          <cell r="AB526">
            <v>154165.71428571432</v>
          </cell>
          <cell r="AC526">
            <v>193670.67857142861</v>
          </cell>
          <cell r="AD526">
            <v>1670.1285714285716</v>
          </cell>
          <cell r="AE526">
            <v>456.07357142857148</v>
          </cell>
          <cell r="AF526">
            <v>719.44</v>
          </cell>
          <cell r="AG526">
            <v>179.86</v>
          </cell>
          <cell r="AH526">
            <v>6038.1571428571433</v>
          </cell>
          <cell r="AI526">
            <v>359.72</v>
          </cell>
          <cell r="AJ526">
            <v>899.30000000000018</v>
          </cell>
          <cell r="AK526">
            <v>179.86</v>
          </cell>
          <cell r="AL526">
            <v>4368.0285714285719</v>
          </cell>
          <cell r="AM526">
            <v>192.70714285714288</v>
          </cell>
          <cell r="AN526">
            <v>4111.0857142857149</v>
          </cell>
          <cell r="AO526">
            <v>2633.6642857142861</v>
          </cell>
          <cell r="AP526">
            <v>276.21357142857147</v>
          </cell>
          <cell r="AQ526">
            <v>963.53571428571445</v>
          </cell>
        </row>
        <row r="527">
          <cell r="A527" t="str">
            <v>M0033471220SR0</v>
          </cell>
          <cell r="B527" t="str">
            <v>GDC-10360Soft12mm20cm</v>
          </cell>
          <cell r="C527" t="str">
            <v>EUR</v>
          </cell>
          <cell r="D527">
            <v>89.93</v>
          </cell>
          <cell r="G527">
            <v>89.93</v>
          </cell>
          <cell r="I527">
            <v>128.47142857142859</v>
          </cell>
          <cell r="J527">
            <v>488.19142857142862</v>
          </cell>
          <cell r="K527">
            <v>141.31857142857146</v>
          </cell>
          <cell r="L527">
            <v>167.01285714285717</v>
          </cell>
          <cell r="M527">
            <v>224.82500000000005</v>
          </cell>
          <cell r="N527">
            <v>137.46442857142861</v>
          </cell>
          <cell r="O527">
            <v>133.61028571428574</v>
          </cell>
          <cell r="P527">
            <v>64235.714285714297</v>
          </cell>
          <cell r="Q527">
            <v>877.45985714285723</v>
          </cell>
          <cell r="R527">
            <v>253088.71428571432</v>
          </cell>
          <cell r="S527">
            <v>2203.2850000000003</v>
          </cell>
          <cell r="T527">
            <v>655.20428571428579</v>
          </cell>
          <cell r="U527">
            <v>89.93</v>
          </cell>
          <cell r="V527">
            <v>77.082857142857151</v>
          </cell>
          <cell r="W527">
            <v>1002.0771428571429</v>
          </cell>
          <cell r="X527">
            <v>23124.857142857145</v>
          </cell>
          <cell r="Y527">
            <v>488.19142857142862</v>
          </cell>
          <cell r="Z527">
            <v>6166.6285714285723</v>
          </cell>
          <cell r="AA527">
            <v>11562.428571428572</v>
          </cell>
          <cell r="AB527">
            <v>154165.71428571432</v>
          </cell>
          <cell r="AC527">
            <v>193670.67857142861</v>
          </cell>
          <cell r="AD527">
            <v>1670.1285714285716</v>
          </cell>
          <cell r="AE527">
            <v>456.07357142857148</v>
          </cell>
          <cell r="AF527">
            <v>719.44</v>
          </cell>
          <cell r="AG527">
            <v>179.86</v>
          </cell>
          <cell r="AH527">
            <v>6038.1571428571433</v>
          </cell>
          <cell r="AI527">
            <v>359.72</v>
          </cell>
          <cell r="AJ527">
            <v>899.30000000000018</v>
          </cell>
          <cell r="AK527">
            <v>179.86</v>
          </cell>
          <cell r="AL527">
            <v>4368.0285714285719</v>
          </cell>
          <cell r="AM527">
            <v>192.70714285714288</v>
          </cell>
          <cell r="AN527">
            <v>4111.0857142857149</v>
          </cell>
          <cell r="AO527">
            <v>2633.6642857142861</v>
          </cell>
          <cell r="AP527">
            <v>276.21357142857147</v>
          </cell>
          <cell r="AQ527">
            <v>963.53571428571445</v>
          </cell>
        </row>
        <row r="528">
          <cell r="A528" t="str">
            <v>M0033471322SR0</v>
          </cell>
          <cell r="B528" t="str">
            <v>GDC-10360Soft13mm22cm</v>
          </cell>
          <cell r="C528" t="str">
            <v>EUR</v>
          </cell>
          <cell r="D528">
            <v>94.47</v>
          </cell>
          <cell r="G528">
            <v>94.47</v>
          </cell>
          <cell r="I528">
            <v>134.95714285714286</v>
          </cell>
          <cell r="J528">
            <v>512.83714285714279</v>
          </cell>
          <cell r="K528">
            <v>148.45285714285714</v>
          </cell>
          <cell r="L528">
            <v>175.44428571428571</v>
          </cell>
          <cell r="M528">
            <v>236.17500000000001</v>
          </cell>
          <cell r="N528">
            <v>144.40414285714286</v>
          </cell>
          <cell r="O528">
            <v>140.35542857142858</v>
          </cell>
          <cell r="P528">
            <v>67478.571428571435</v>
          </cell>
          <cell r="Q528">
            <v>921.75728571428567</v>
          </cell>
          <cell r="R528">
            <v>265865.57142857142</v>
          </cell>
          <cell r="S528">
            <v>2314.5149999999999</v>
          </cell>
          <cell r="T528">
            <v>688.28142857142848</v>
          </cell>
          <cell r="U528">
            <v>94.47</v>
          </cell>
          <cell r="V528">
            <v>80.974285714285713</v>
          </cell>
          <cell r="W528">
            <v>1052.6657142857143</v>
          </cell>
          <cell r="X528">
            <v>24292.285714285714</v>
          </cell>
          <cell r="Y528">
            <v>512.83714285714279</v>
          </cell>
          <cell r="Z528">
            <v>6477.9428571428571</v>
          </cell>
          <cell r="AA528">
            <v>12146.142857142857</v>
          </cell>
          <cell r="AB528">
            <v>161948.57142857142</v>
          </cell>
          <cell r="AC528">
            <v>203447.89285714284</v>
          </cell>
          <cell r="AD528">
            <v>1754.4428571428571</v>
          </cell>
          <cell r="AE528">
            <v>479.09785714285709</v>
          </cell>
          <cell r="AF528">
            <v>755.76</v>
          </cell>
          <cell r="AG528">
            <v>188.94</v>
          </cell>
          <cell r="AH528">
            <v>6342.9857142857145</v>
          </cell>
          <cell r="AI528">
            <v>377.88</v>
          </cell>
          <cell r="AJ528">
            <v>944.7</v>
          </cell>
          <cell r="AK528">
            <v>188.94</v>
          </cell>
          <cell r="AL528">
            <v>4588.5428571428574</v>
          </cell>
          <cell r="AM528">
            <v>202.43571428571428</v>
          </cell>
          <cell r="AN528">
            <v>4318.6285714285714</v>
          </cell>
          <cell r="AO528">
            <v>2766.6214285714286</v>
          </cell>
          <cell r="AP528">
            <v>290.15785714285715</v>
          </cell>
          <cell r="AQ528">
            <v>1012.1785714285714</v>
          </cell>
        </row>
        <row r="529">
          <cell r="A529" t="str">
            <v>M0033471423SR0</v>
          </cell>
          <cell r="B529" t="str">
            <v>GDC-10360Soft14mm23cm</v>
          </cell>
          <cell r="C529" t="str">
            <v>EUR</v>
          </cell>
          <cell r="D529">
            <v>94.47</v>
          </cell>
          <cell r="G529">
            <v>94.47</v>
          </cell>
          <cell r="I529">
            <v>134.95714285714286</v>
          </cell>
          <cell r="J529">
            <v>512.83714285714279</v>
          </cell>
          <cell r="K529">
            <v>148.45285714285714</v>
          </cell>
          <cell r="L529">
            <v>175.44428571428571</v>
          </cell>
          <cell r="M529">
            <v>236.17500000000001</v>
          </cell>
          <cell r="N529">
            <v>144.40414285714286</v>
          </cell>
          <cell r="O529">
            <v>140.35542857142858</v>
          </cell>
          <cell r="P529">
            <v>67478.571428571435</v>
          </cell>
          <cell r="Q529">
            <v>921.75728571428567</v>
          </cell>
          <cell r="R529">
            <v>265865.57142857142</v>
          </cell>
          <cell r="S529">
            <v>2314.5149999999999</v>
          </cell>
          <cell r="T529">
            <v>688.28142857142848</v>
          </cell>
          <cell r="U529">
            <v>94.47</v>
          </cell>
          <cell r="V529">
            <v>80.974285714285713</v>
          </cell>
          <cell r="W529">
            <v>1052.6657142857143</v>
          </cell>
          <cell r="X529">
            <v>24292.285714285714</v>
          </cell>
          <cell r="Y529">
            <v>512.83714285714279</v>
          </cell>
          <cell r="Z529">
            <v>6477.9428571428571</v>
          </cell>
          <cell r="AA529">
            <v>12146.142857142857</v>
          </cell>
          <cell r="AB529">
            <v>161948.57142857142</v>
          </cell>
          <cell r="AC529">
            <v>203447.89285714284</v>
          </cell>
          <cell r="AD529">
            <v>1754.4428571428571</v>
          </cell>
          <cell r="AE529">
            <v>479.09785714285709</v>
          </cell>
          <cell r="AF529">
            <v>755.76</v>
          </cell>
          <cell r="AG529">
            <v>188.94</v>
          </cell>
          <cell r="AH529">
            <v>6342.9857142857145</v>
          </cell>
          <cell r="AI529">
            <v>377.88</v>
          </cell>
          <cell r="AJ529">
            <v>944.7</v>
          </cell>
          <cell r="AK529">
            <v>188.94</v>
          </cell>
          <cell r="AL529">
            <v>4588.5428571428574</v>
          </cell>
          <cell r="AM529">
            <v>202.43571428571428</v>
          </cell>
          <cell r="AN529">
            <v>4318.6285714285714</v>
          </cell>
          <cell r="AO529">
            <v>2766.6214285714286</v>
          </cell>
          <cell r="AP529">
            <v>290.15785714285715</v>
          </cell>
          <cell r="AQ529">
            <v>1012.1785714285714</v>
          </cell>
        </row>
        <row r="530">
          <cell r="A530" t="str">
            <v>M003347204SR0</v>
          </cell>
          <cell r="B530" t="str">
            <v>GDC-10360Soft2mm4cm</v>
          </cell>
          <cell r="C530" t="str">
            <v>EUR</v>
          </cell>
          <cell r="D530">
            <v>79.3</v>
          </cell>
          <cell r="G530">
            <v>79.3</v>
          </cell>
          <cell r="I530">
            <v>113.28571428571429</v>
          </cell>
          <cell r="J530">
            <v>430.48571428571427</v>
          </cell>
          <cell r="K530">
            <v>124.61428571428573</v>
          </cell>
          <cell r="L530">
            <v>147.27142857142857</v>
          </cell>
          <cell r="M530">
            <v>198.25</v>
          </cell>
          <cell r="N530">
            <v>121.2157142857143</v>
          </cell>
          <cell r="O530">
            <v>117.81714285714287</v>
          </cell>
          <cell r="P530">
            <v>56642.857142857145</v>
          </cell>
          <cell r="Q530">
            <v>773.74142857142863</v>
          </cell>
          <cell r="R530">
            <v>223172.85714285716</v>
          </cell>
          <cell r="S530">
            <v>1942.85</v>
          </cell>
          <cell r="T530">
            <v>577.75714285714287</v>
          </cell>
          <cell r="U530">
            <v>79.3</v>
          </cell>
          <cell r="V530">
            <v>67.971428571428575</v>
          </cell>
          <cell r="W530">
            <v>883.62857142857149</v>
          </cell>
          <cell r="X530">
            <v>20391.428571428572</v>
          </cell>
          <cell r="Y530">
            <v>430.48571428571427</v>
          </cell>
          <cell r="Z530">
            <v>5437.7142857142862</v>
          </cell>
          <cell r="AA530">
            <v>10195.714285714286</v>
          </cell>
          <cell r="AB530">
            <v>135942.85714285716</v>
          </cell>
          <cell r="AC530">
            <v>170778.21428571429</v>
          </cell>
          <cell r="AD530">
            <v>1472.7142857142858</v>
          </cell>
          <cell r="AE530">
            <v>402.16428571428571</v>
          </cell>
          <cell r="AF530">
            <v>634.4</v>
          </cell>
          <cell r="AG530">
            <v>158.6</v>
          </cell>
          <cell r="AH530">
            <v>5324.4285714285716</v>
          </cell>
          <cell r="AI530">
            <v>317.2</v>
          </cell>
          <cell r="AJ530">
            <v>793</v>
          </cell>
          <cell r="AK530">
            <v>158.6</v>
          </cell>
          <cell r="AL530">
            <v>3851.7142857142858</v>
          </cell>
          <cell r="AM530">
            <v>169.92857142857144</v>
          </cell>
          <cell r="AN530">
            <v>3625.1428571428573</v>
          </cell>
          <cell r="AO530">
            <v>2322.3571428571431</v>
          </cell>
          <cell r="AP530">
            <v>243.56428571428572</v>
          </cell>
          <cell r="AQ530">
            <v>849.64285714285722</v>
          </cell>
        </row>
        <row r="531">
          <cell r="A531" t="str">
            <v>M003347306SR0</v>
          </cell>
          <cell r="B531" t="str">
            <v>GDC-10360Soft3mm6cm</v>
          </cell>
          <cell r="C531" t="str">
            <v>EUR</v>
          </cell>
          <cell r="D531">
            <v>80.72</v>
          </cell>
          <cell r="G531">
            <v>80.72</v>
          </cell>
          <cell r="I531">
            <v>115.31428571428572</v>
          </cell>
          <cell r="J531">
            <v>438.19428571428568</v>
          </cell>
          <cell r="K531">
            <v>126.84571428571429</v>
          </cell>
          <cell r="L531">
            <v>149.90857142857143</v>
          </cell>
          <cell r="M531">
            <v>201.8</v>
          </cell>
          <cell r="N531">
            <v>123.38628571428572</v>
          </cell>
          <cell r="O531">
            <v>119.92685714285714</v>
          </cell>
          <cell r="P531">
            <v>57657.142857142855</v>
          </cell>
          <cell r="Q531">
            <v>787.59657142857145</v>
          </cell>
          <cell r="R531">
            <v>227169.14285714287</v>
          </cell>
          <cell r="S531">
            <v>1977.6399999999999</v>
          </cell>
          <cell r="T531">
            <v>588.10285714285715</v>
          </cell>
          <cell r="U531">
            <v>80.72</v>
          </cell>
          <cell r="V531">
            <v>69.188571428571422</v>
          </cell>
          <cell r="W531">
            <v>899.45142857142855</v>
          </cell>
          <cell r="X531">
            <v>20756.571428571428</v>
          </cell>
          <cell r="Y531">
            <v>438.19428571428568</v>
          </cell>
          <cell r="Z531">
            <v>5535.0857142857149</v>
          </cell>
          <cell r="AA531">
            <v>10378.285714285714</v>
          </cell>
          <cell r="AB531">
            <v>138377.14285714287</v>
          </cell>
          <cell r="AC531">
            <v>173836.28571428571</v>
          </cell>
          <cell r="AD531">
            <v>1499.0857142857144</v>
          </cell>
          <cell r="AE531">
            <v>409.36571428571426</v>
          </cell>
          <cell r="AF531">
            <v>645.76</v>
          </cell>
          <cell r="AG531">
            <v>161.44</v>
          </cell>
          <cell r="AH531">
            <v>5419.7714285714283</v>
          </cell>
          <cell r="AI531">
            <v>322.88</v>
          </cell>
          <cell r="AJ531">
            <v>807.2</v>
          </cell>
          <cell r="AK531">
            <v>161.44</v>
          </cell>
          <cell r="AL531">
            <v>3920.6857142857143</v>
          </cell>
          <cell r="AM531">
            <v>172.97142857142859</v>
          </cell>
          <cell r="AN531">
            <v>3690.0571428571429</v>
          </cell>
          <cell r="AO531">
            <v>2363.9428571428571</v>
          </cell>
          <cell r="AP531">
            <v>247.92571428571429</v>
          </cell>
          <cell r="AQ531">
            <v>864.85714285714289</v>
          </cell>
        </row>
        <row r="532">
          <cell r="A532" t="str">
            <v>M003347408SR0</v>
          </cell>
          <cell r="B532" t="str">
            <v>GDC-10360Soft4mm8cm</v>
          </cell>
          <cell r="C532" t="str">
            <v>EUR</v>
          </cell>
          <cell r="D532">
            <v>82.2</v>
          </cell>
          <cell r="G532">
            <v>82.2</v>
          </cell>
          <cell r="I532">
            <v>117.42857142857144</v>
          </cell>
          <cell r="J532">
            <v>446.22857142857146</v>
          </cell>
          <cell r="K532">
            <v>129.17142857142861</v>
          </cell>
          <cell r="L532">
            <v>152.65714285714287</v>
          </cell>
          <cell r="M532">
            <v>205.50000000000003</v>
          </cell>
          <cell r="N532">
            <v>125.64857142857146</v>
          </cell>
          <cell r="O532">
            <v>122.12571428571431</v>
          </cell>
          <cell r="P532">
            <v>58714.285714285725</v>
          </cell>
          <cell r="Q532">
            <v>802.03714285714295</v>
          </cell>
          <cell r="R532">
            <v>231334.28571428574</v>
          </cell>
          <cell r="S532">
            <v>2013.9</v>
          </cell>
          <cell r="T532">
            <v>598.88571428571436</v>
          </cell>
          <cell r="U532">
            <v>82.2</v>
          </cell>
          <cell r="V532">
            <v>70.45714285714287</v>
          </cell>
          <cell r="W532">
            <v>915.94285714285729</v>
          </cell>
          <cell r="X532">
            <v>21137.142857142859</v>
          </cell>
          <cell r="Y532">
            <v>446.22857142857146</v>
          </cell>
          <cell r="Z532">
            <v>5636.5714285714294</v>
          </cell>
          <cell r="AA532">
            <v>10568.571428571429</v>
          </cell>
          <cell r="AB532">
            <v>140914.28571428574</v>
          </cell>
          <cell r="AC532">
            <v>177023.57142857145</v>
          </cell>
          <cell r="AD532">
            <v>1526.5714285714289</v>
          </cell>
          <cell r="AE532">
            <v>416.87142857142862</v>
          </cell>
          <cell r="AF532">
            <v>657.6</v>
          </cell>
          <cell r="AG532">
            <v>164.4</v>
          </cell>
          <cell r="AH532">
            <v>5519.1428571428578</v>
          </cell>
          <cell r="AI532">
            <v>328.8</v>
          </cell>
          <cell r="AJ532">
            <v>822.00000000000011</v>
          </cell>
          <cell r="AK532">
            <v>164.4</v>
          </cell>
          <cell r="AL532">
            <v>3992.5714285714294</v>
          </cell>
          <cell r="AM532">
            <v>176.14285714285717</v>
          </cell>
          <cell r="AN532">
            <v>3757.7142857142862</v>
          </cell>
          <cell r="AO532">
            <v>2407.2857142857147</v>
          </cell>
          <cell r="AP532">
            <v>252.47142857142859</v>
          </cell>
          <cell r="AQ532">
            <v>880.71428571428578</v>
          </cell>
        </row>
        <row r="533">
          <cell r="A533" t="str">
            <v>M003347509SR0</v>
          </cell>
          <cell r="B533" t="str">
            <v>GDC-10360Soft5mm9cm</v>
          </cell>
          <cell r="C533" t="str">
            <v>EUR</v>
          </cell>
          <cell r="D533">
            <v>82.37</v>
          </cell>
          <cell r="G533">
            <v>82.37</v>
          </cell>
          <cell r="I533">
            <v>117.67142857142859</v>
          </cell>
          <cell r="J533">
            <v>447.15142857142865</v>
          </cell>
          <cell r="K533">
            <v>129.43857142857146</v>
          </cell>
          <cell r="L533">
            <v>152.97285714285718</v>
          </cell>
          <cell r="M533">
            <v>205.92500000000004</v>
          </cell>
          <cell r="N533">
            <v>125.9084285714286</v>
          </cell>
          <cell r="O533">
            <v>122.37828571428574</v>
          </cell>
          <cell r="P533">
            <v>58835.714285714297</v>
          </cell>
          <cell r="Q533">
            <v>803.69585714285734</v>
          </cell>
          <cell r="R533">
            <v>231812.71428571432</v>
          </cell>
          <cell r="S533">
            <v>2018.0650000000003</v>
          </cell>
          <cell r="T533">
            <v>600.12428571428575</v>
          </cell>
          <cell r="U533">
            <v>82.37</v>
          </cell>
          <cell r="V533">
            <v>70.602857142857147</v>
          </cell>
          <cell r="W533">
            <v>917.83714285714302</v>
          </cell>
          <cell r="X533">
            <v>21180.857142857145</v>
          </cell>
          <cell r="Y533">
            <v>447.15142857142865</v>
          </cell>
          <cell r="Z533">
            <v>5648.2285714285726</v>
          </cell>
          <cell r="AA533">
            <v>10590.428571428572</v>
          </cell>
          <cell r="AB533">
            <v>141205.71428571432</v>
          </cell>
          <cell r="AC533">
            <v>177389.67857142861</v>
          </cell>
          <cell r="AD533">
            <v>1529.7285714285717</v>
          </cell>
          <cell r="AE533">
            <v>417.73357142857151</v>
          </cell>
          <cell r="AF533">
            <v>658.96</v>
          </cell>
          <cell r="AG533">
            <v>164.74</v>
          </cell>
          <cell r="AH533">
            <v>5530.5571428571438</v>
          </cell>
          <cell r="AI533">
            <v>329.48</v>
          </cell>
          <cell r="AJ533">
            <v>823.70000000000016</v>
          </cell>
          <cell r="AK533">
            <v>164.74</v>
          </cell>
          <cell r="AL533">
            <v>4000.8285714285721</v>
          </cell>
          <cell r="AM533">
            <v>176.5071428571429</v>
          </cell>
          <cell r="AN533">
            <v>3765.4857142857149</v>
          </cell>
          <cell r="AO533">
            <v>2412.264285714286</v>
          </cell>
          <cell r="AP533">
            <v>252.99357142857147</v>
          </cell>
          <cell r="AQ533">
            <v>882.53571428571445</v>
          </cell>
        </row>
        <row r="534">
          <cell r="A534" t="str">
            <v>M003347611SR0</v>
          </cell>
          <cell r="B534" t="str">
            <v>GDC-10360Soft6mm11cm</v>
          </cell>
          <cell r="C534" t="str">
            <v>EUR</v>
          </cell>
          <cell r="D534">
            <v>85.25</v>
          </cell>
          <cell r="G534">
            <v>85.25</v>
          </cell>
          <cell r="I534">
            <v>121.78571428571429</v>
          </cell>
          <cell r="J534">
            <v>462.78571428571428</v>
          </cell>
          <cell r="K534">
            <v>133.96428571428572</v>
          </cell>
          <cell r="L534">
            <v>158.32142857142858</v>
          </cell>
          <cell r="M534">
            <v>213.125</v>
          </cell>
          <cell r="N534">
            <v>130.31071428571431</v>
          </cell>
          <cell r="O534">
            <v>126.65714285714287</v>
          </cell>
          <cell r="P534">
            <v>60892.857142857145</v>
          </cell>
          <cell r="Q534">
            <v>831.79642857142858</v>
          </cell>
          <cell r="R534">
            <v>239917.85714285716</v>
          </cell>
          <cell r="S534">
            <v>2088.625</v>
          </cell>
          <cell r="T534">
            <v>621.10714285714289</v>
          </cell>
          <cell r="U534">
            <v>85.25</v>
          </cell>
          <cell r="V534">
            <v>73.071428571428569</v>
          </cell>
          <cell r="W534">
            <v>949.92857142857144</v>
          </cell>
          <cell r="X534">
            <v>21921.428571428572</v>
          </cell>
          <cell r="Y534">
            <v>462.78571428571428</v>
          </cell>
          <cell r="Z534">
            <v>5845.7142857142862</v>
          </cell>
          <cell r="AA534">
            <v>10960.714285714286</v>
          </cell>
          <cell r="AB534">
            <v>146142.85714285716</v>
          </cell>
          <cell r="AC534">
            <v>183591.96428571429</v>
          </cell>
          <cell r="AD534">
            <v>1583.2142857142858</v>
          </cell>
          <cell r="AE534">
            <v>432.33928571428572</v>
          </cell>
          <cell r="AF534">
            <v>682</v>
          </cell>
          <cell r="AG534">
            <v>170.5</v>
          </cell>
          <cell r="AH534">
            <v>5723.9285714285716</v>
          </cell>
          <cell r="AI534">
            <v>341</v>
          </cell>
          <cell r="AJ534">
            <v>852.5</v>
          </cell>
          <cell r="AK534">
            <v>170.5</v>
          </cell>
          <cell r="AL534">
            <v>4140.7142857142862</v>
          </cell>
          <cell r="AM534">
            <v>182.67857142857144</v>
          </cell>
          <cell r="AN534">
            <v>3897.1428571428573</v>
          </cell>
          <cell r="AO534">
            <v>2496.6071428571431</v>
          </cell>
          <cell r="AP534">
            <v>261.83928571428572</v>
          </cell>
          <cell r="AQ534">
            <v>913.39285714285722</v>
          </cell>
        </row>
        <row r="535">
          <cell r="A535" t="str">
            <v>M003347715SR0</v>
          </cell>
          <cell r="B535" t="str">
            <v>GDC-10360Soft7mm15cm</v>
          </cell>
          <cell r="C535" t="str">
            <v>EUR</v>
          </cell>
          <cell r="D535">
            <v>89.82</v>
          </cell>
          <cell r="G535">
            <v>89.82</v>
          </cell>
          <cell r="I535">
            <v>128.31428571428572</v>
          </cell>
          <cell r="J535">
            <v>487.59428571428572</v>
          </cell>
          <cell r="K535">
            <v>141.14571428571429</v>
          </cell>
          <cell r="L535">
            <v>166.80857142857144</v>
          </cell>
          <cell r="M535">
            <v>224.55</v>
          </cell>
          <cell r="N535">
            <v>137.29628571428572</v>
          </cell>
          <cell r="O535">
            <v>133.44685714285714</v>
          </cell>
          <cell r="P535">
            <v>64157.142857142855</v>
          </cell>
          <cell r="Q535">
            <v>876.38657142857141</v>
          </cell>
          <cell r="R535">
            <v>252779.14285714287</v>
          </cell>
          <cell r="S535">
            <v>2200.5899999999997</v>
          </cell>
          <cell r="T535">
            <v>654.4028571428571</v>
          </cell>
          <cell r="U535">
            <v>89.82</v>
          </cell>
          <cell r="V535">
            <v>76.988571428571433</v>
          </cell>
          <cell r="W535">
            <v>1000.8514285714285</v>
          </cell>
          <cell r="X535">
            <v>23096.571428571428</v>
          </cell>
          <cell r="Y535">
            <v>487.59428571428572</v>
          </cell>
          <cell r="Z535">
            <v>6159.0857142857149</v>
          </cell>
          <cell r="AA535">
            <v>11548.285714285714</v>
          </cell>
          <cell r="AB535">
            <v>153977.14285714287</v>
          </cell>
          <cell r="AC535">
            <v>193433.78571428571</v>
          </cell>
          <cell r="AD535">
            <v>1668.0857142857144</v>
          </cell>
          <cell r="AE535">
            <v>455.5157142857143</v>
          </cell>
          <cell r="AF535">
            <v>718.56</v>
          </cell>
          <cell r="AG535">
            <v>179.64</v>
          </cell>
          <cell r="AH535">
            <v>6030.7714285714283</v>
          </cell>
          <cell r="AI535">
            <v>359.28</v>
          </cell>
          <cell r="AJ535">
            <v>898.2</v>
          </cell>
          <cell r="AK535">
            <v>179.64</v>
          </cell>
          <cell r="AL535">
            <v>4362.6857142857143</v>
          </cell>
          <cell r="AM535">
            <v>192.47142857142859</v>
          </cell>
          <cell r="AN535">
            <v>4106.0571428571429</v>
          </cell>
          <cell r="AO535">
            <v>2630.4428571428571</v>
          </cell>
          <cell r="AP535">
            <v>275.87571428571425</v>
          </cell>
          <cell r="AQ535">
            <v>962.35714285714289</v>
          </cell>
        </row>
        <row r="536">
          <cell r="A536" t="str">
            <v>M003347820SR0</v>
          </cell>
          <cell r="B536" t="str">
            <v>GDC-10360Soft8mm20cm</v>
          </cell>
          <cell r="C536" t="str">
            <v>EUR</v>
          </cell>
          <cell r="D536">
            <v>89.93</v>
          </cell>
          <cell r="G536">
            <v>89.93</v>
          </cell>
          <cell r="I536">
            <v>128.47142857142859</v>
          </cell>
          <cell r="J536">
            <v>488.19142857142862</v>
          </cell>
          <cell r="K536">
            <v>141.31857142857146</v>
          </cell>
          <cell r="L536">
            <v>167.01285714285717</v>
          </cell>
          <cell r="M536">
            <v>224.82500000000005</v>
          </cell>
          <cell r="N536">
            <v>137.46442857142861</v>
          </cell>
          <cell r="O536">
            <v>133.61028571428574</v>
          </cell>
          <cell r="P536">
            <v>64235.714285714297</v>
          </cell>
          <cell r="Q536">
            <v>877.45985714285723</v>
          </cell>
          <cell r="R536">
            <v>253088.71428571432</v>
          </cell>
          <cell r="S536">
            <v>2203.2850000000003</v>
          </cell>
          <cell r="T536">
            <v>655.20428571428579</v>
          </cell>
          <cell r="U536">
            <v>89.93</v>
          </cell>
          <cell r="V536">
            <v>77.082857142857151</v>
          </cell>
          <cell r="W536">
            <v>1002.0771428571429</v>
          </cell>
          <cell r="X536">
            <v>23124.857142857145</v>
          </cell>
          <cell r="Y536">
            <v>488.19142857142862</v>
          </cell>
          <cell r="Z536">
            <v>6166.6285714285723</v>
          </cell>
          <cell r="AA536">
            <v>11562.428571428572</v>
          </cell>
          <cell r="AB536">
            <v>154165.71428571432</v>
          </cell>
          <cell r="AC536">
            <v>193670.67857142861</v>
          </cell>
          <cell r="AD536">
            <v>1670.1285714285716</v>
          </cell>
          <cell r="AE536">
            <v>456.07357142857148</v>
          </cell>
          <cell r="AF536">
            <v>719.44</v>
          </cell>
          <cell r="AG536">
            <v>179.86</v>
          </cell>
          <cell r="AH536">
            <v>6038.1571428571433</v>
          </cell>
          <cell r="AI536">
            <v>359.72</v>
          </cell>
          <cell r="AJ536">
            <v>899.30000000000018</v>
          </cell>
          <cell r="AK536">
            <v>179.86</v>
          </cell>
          <cell r="AL536">
            <v>4368.0285714285719</v>
          </cell>
          <cell r="AM536">
            <v>192.70714285714288</v>
          </cell>
          <cell r="AN536">
            <v>4111.0857142857149</v>
          </cell>
          <cell r="AO536">
            <v>2633.6642857142861</v>
          </cell>
          <cell r="AP536">
            <v>276.21357142857147</v>
          </cell>
          <cell r="AQ536">
            <v>963.53571428571445</v>
          </cell>
        </row>
        <row r="537">
          <cell r="A537" t="str">
            <v>M003347920SR0</v>
          </cell>
          <cell r="B537" t="str">
            <v>GDC-10360Soft9mm20cm</v>
          </cell>
          <cell r="C537" t="str">
            <v>EUR</v>
          </cell>
          <cell r="D537">
            <v>89.93</v>
          </cell>
          <cell r="G537">
            <v>89.93</v>
          </cell>
          <cell r="I537">
            <v>128.47142857142859</v>
          </cell>
          <cell r="J537">
            <v>488.19142857142862</v>
          </cell>
          <cell r="K537">
            <v>141.31857142857146</v>
          </cell>
          <cell r="L537">
            <v>167.01285714285717</v>
          </cell>
          <cell r="M537">
            <v>224.82500000000005</v>
          </cell>
          <cell r="N537">
            <v>137.46442857142861</v>
          </cell>
          <cell r="O537">
            <v>133.61028571428574</v>
          </cell>
          <cell r="P537">
            <v>64235.714285714297</v>
          </cell>
          <cell r="Q537">
            <v>877.45985714285723</v>
          </cell>
          <cell r="R537">
            <v>253088.71428571432</v>
          </cell>
          <cell r="S537">
            <v>2203.2850000000003</v>
          </cell>
          <cell r="T537">
            <v>655.20428571428579</v>
          </cell>
          <cell r="U537">
            <v>89.93</v>
          </cell>
          <cell r="V537">
            <v>77.082857142857151</v>
          </cell>
          <cell r="W537">
            <v>1002.0771428571429</v>
          </cell>
          <cell r="X537">
            <v>23124.857142857145</v>
          </cell>
          <cell r="Y537">
            <v>488.19142857142862</v>
          </cell>
          <cell r="Z537">
            <v>6166.6285714285723</v>
          </cell>
          <cell r="AA537">
            <v>11562.428571428572</v>
          </cell>
          <cell r="AB537">
            <v>154165.71428571432</v>
          </cell>
          <cell r="AC537">
            <v>193670.67857142861</v>
          </cell>
          <cell r="AD537">
            <v>1670.1285714285716</v>
          </cell>
          <cell r="AE537">
            <v>456.07357142857148</v>
          </cell>
          <cell r="AF537">
            <v>719.44</v>
          </cell>
          <cell r="AG537">
            <v>179.86</v>
          </cell>
          <cell r="AH537">
            <v>6038.1571428571433</v>
          </cell>
          <cell r="AI537">
            <v>359.72</v>
          </cell>
          <cell r="AJ537">
            <v>899.30000000000018</v>
          </cell>
          <cell r="AK537">
            <v>179.86</v>
          </cell>
          <cell r="AL537">
            <v>4368.0285714285719</v>
          </cell>
          <cell r="AM537">
            <v>192.70714285714288</v>
          </cell>
          <cell r="AN537">
            <v>4111.0857142857149</v>
          </cell>
          <cell r="AO537">
            <v>2633.6642857142861</v>
          </cell>
          <cell r="AP537">
            <v>276.21357142857147</v>
          </cell>
          <cell r="AQ537">
            <v>963.53571428571445</v>
          </cell>
        </row>
        <row r="538">
          <cell r="A538" t="str">
            <v>M0033481030</v>
          </cell>
          <cell r="B538" t="str">
            <v>10mm30cmNG3D-18</v>
          </cell>
          <cell r="C538" t="str">
            <v>USD</v>
          </cell>
          <cell r="D538">
            <v>106.04</v>
          </cell>
          <cell r="G538">
            <v>106.04</v>
          </cell>
          <cell r="I538">
            <v>106.04</v>
          </cell>
          <cell r="J538">
            <v>402.952</v>
          </cell>
          <cell r="K538">
            <v>116.64400000000002</v>
          </cell>
          <cell r="L538">
            <v>137.852</v>
          </cell>
          <cell r="M538">
            <v>185.57000000000002</v>
          </cell>
          <cell r="N538">
            <v>113.46280000000002</v>
          </cell>
          <cell r="O538">
            <v>110.28160000000001</v>
          </cell>
          <cell r="P538">
            <v>53020</v>
          </cell>
          <cell r="Q538">
            <v>724.25320000000011</v>
          </cell>
          <cell r="R538">
            <v>208898.80000000002</v>
          </cell>
          <cell r="S538">
            <v>1818.586</v>
          </cell>
          <cell r="T538">
            <v>540.80399999999997</v>
          </cell>
          <cell r="U538">
            <v>74.227999999999994</v>
          </cell>
          <cell r="V538">
            <v>63.624000000000002</v>
          </cell>
          <cell r="W538">
            <v>827.11200000000008</v>
          </cell>
          <cell r="X538">
            <v>19087.2</v>
          </cell>
          <cell r="Y538">
            <v>402.952</v>
          </cell>
          <cell r="Z538">
            <v>5089.92</v>
          </cell>
          <cell r="AA538">
            <v>9543.6</v>
          </cell>
          <cell r="AB538">
            <v>127248.00000000001</v>
          </cell>
          <cell r="AC538">
            <v>159855.30000000002</v>
          </cell>
          <cell r="AD538">
            <v>1378.52</v>
          </cell>
          <cell r="AE538">
            <v>376.44200000000001</v>
          </cell>
          <cell r="AF538">
            <v>593.82399999999996</v>
          </cell>
          <cell r="AG538">
            <v>148.45599999999999</v>
          </cell>
          <cell r="AH538">
            <v>4983.88</v>
          </cell>
          <cell r="AI538">
            <v>296.91199999999998</v>
          </cell>
          <cell r="AJ538">
            <v>742.28000000000009</v>
          </cell>
          <cell r="AK538">
            <v>148.45599999999999</v>
          </cell>
          <cell r="AL538">
            <v>3605.36</v>
          </cell>
          <cell r="AM538">
            <v>159.06</v>
          </cell>
          <cell r="AN538">
            <v>3393.28</v>
          </cell>
          <cell r="AO538">
            <v>2173.8200000000002</v>
          </cell>
          <cell r="AP538">
            <v>227.98599999999999</v>
          </cell>
          <cell r="AQ538">
            <v>795.30000000000007</v>
          </cell>
        </row>
        <row r="539">
          <cell r="A539" t="str">
            <v>M00334810300</v>
          </cell>
          <cell r="B539" t="str">
            <v>GDC-1836010mmx30cm</v>
          </cell>
          <cell r="C539" t="str">
            <v>EUR</v>
          </cell>
          <cell r="D539">
            <v>83.04</v>
          </cell>
          <cell r="G539">
            <v>83.04</v>
          </cell>
          <cell r="I539">
            <v>118.62857142857145</v>
          </cell>
          <cell r="J539">
            <v>450.78857142857146</v>
          </cell>
          <cell r="K539">
            <v>130.4914285714286</v>
          </cell>
          <cell r="L539">
            <v>154.21714285714287</v>
          </cell>
          <cell r="M539">
            <v>207.60000000000002</v>
          </cell>
          <cell r="N539">
            <v>126.93257142857145</v>
          </cell>
          <cell r="O539">
            <v>123.37371428571431</v>
          </cell>
          <cell r="P539">
            <v>59314.285714285725</v>
          </cell>
          <cell r="Q539">
            <v>810.23314285714298</v>
          </cell>
          <cell r="R539">
            <v>233698.28571428574</v>
          </cell>
          <cell r="S539">
            <v>2034.4800000000002</v>
          </cell>
          <cell r="T539">
            <v>605.00571428571436</v>
          </cell>
          <cell r="U539">
            <v>83.04</v>
          </cell>
          <cell r="V539">
            <v>71.177142857142869</v>
          </cell>
          <cell r="W539">
            <v>925.30285714285731</v>
          </cell>
          <cell r="X539">
            <v>21353.142857142862</v>
          </cell>
          <cell r="Y539">
            <v>450.78857142857146</v>
          </cell>
          <cell r="Z539">
            <v>5694.1714285714297</v>
          </cell>
          <cell r="AA539">
            <v>10676.571428571431</v>
          </cell>
          <cell r="AB539">
            <v>142354.28571428574</v>
          </cell>
          <cell r="AC539">
            <v>178832.57142857145</v>
          </cell>
          <cell r="AD539">
            <v>1542.1714285714288</v>
          </cell>
          <cell r="AE539">
            <v>421.13142857142861</v>
          </cell>
          <cell r="AF539">
            <v>664.32</v>
          </cell>
          <cell r="AG539">
            <v>166.08</v>
          </cell>
          <cell r="AH539">
            <v>5575.5428571428583</v>
          </cell>
          <cell r="AI539">
            <v>332.16</v>
          </cell>
          <cell r="AJ539">
            <v>830.40000000000009</v>
          </cell>
          <cell r="AK539">
            <v>166.08</v>
          </cell>
          <cell r="AL539">
            <v>4033.3714285714291</v>
          </cell>
          <cell r="AM539">
            <v>177.94285714285718</v>
          </cell>
          <cell r="AN539">
            <v>3796.1142857142863</v>
          </cell>
          <cell r="AO539">
            <v>2431.8857142857146</v>
          </cell>
          <cell r="AP539">
            <v>255.0514285714286</v>
          </cell>
          <cell r="AQ539">
            <v>889.71428571428589</v>
          </cell>
        </row>
        <row r="540">
          <cell r="A540" t="str">
            <v>M0033481130</v>
          </cell>
          <cell r="B540" t="str">
            <v>11mm30cmNG3D-18</v>
          </cell>
          <cell r="C540" t="str">
            <v>USD</v>
          </cell>
          <cell r="D540">
            <v>108.49</v>
          </cell>
          <cell r="G540">
            <v>108.49</v>
          </cell>
          <cell r="I540">
            <v>108.49</v>
          </cell>
          <cell r="J540">
            <v>412.26199999999994</v>
          </cell>
          <cell r="K540">
            <v>119.339</v>
          </cell>
          <cell r="L540">
            <v>141.03700000000001</v>
          </cell>
          <cell r="M540">
            <v>189.85749999999999</v>
          </cell>
          <cell r="N540">
            <v>116.0843</v>
          </cell>
          <cell r="O540">
            <v>112.8296</v>
          </cell>
          <cell r="P540">
            <v>54245</v>
          </cell>
          <cell r="Q540">
            <v>740.98669999999993</v>
          </cell>
          <cell r="R540">
            <v>213725.3</v>
          </cell>
          <cell r="S540">
            <v>1860.6034999999997</v>
          </cell>
          <cell r="T540">
            <v>553.29899999999998</v>
          </cell>
          <cell r="U540">
            <v>75.942999999999998</v>
          </cell>
          <cell r="V540">
            <v>65.093999999999994</v>
          </cell>
          <cell r="W540">
            <v>846.22199999999998</v>
          </cell>
          <cell r="X540">
            <v>19528.2</v>
          </cell>
          <cell r="Y540">
            <v>412.26199999999994</v>
          </cell>
          <cell r="Z540">
            <v>5207.5199999999995</v>
          </cell>
          <cell r="AA540">
            <v>9764.1</v>
          </cell>
          <cell r="AB540">
            <v>130188</v>
          </cell>
          <cell r="AC540">
            <v>163548.67499999999</v>
          </cell>
          <cell r="AD540">
            <v>1410.37</v>
          </cell>
          <cell r="AE540">
            <v>385.13949999999994</v>
          </cell>
          <cell r="AF540">
            <v>607.54399999999998</v>
          </cell>
          <cell r="AG540">
            <v>151.886</v>
          </cell>
          <cell r="AH540">
            <v>5099.03</v>
          </cell>
          <cell r="AI540">
            <v>303.77199999999999</v>
          </cell>
          <cell r="AJ540">
            <v>759.43</v>
          </cell>
          <cell r="AK540">
            <v>151.886</v>
          </cell>
          <cell r="AL540">
            <v>3688.66</v>
          </cell>
          <cell r="AM540">
            <v>162.73499999999999</v>
          </cell>
          <cell r="AN540">
            <v>3471.68</v>
          </cell>
          <cell r="AO540">
            <v>2224.0450000000001</v>
          </cell>
          <cell r="AP540">
            <v>233.25349999999997</v>
          </cell>
          <cell r="AQ540">
            <v>813.67499999999995</v>
          </cell>
        </row>
        <row r="541">
          <cell r="A541" t="str">
            <v>M00334811300</v>
          </cell>
          <cell r="B541" t="str">
            <v>GDC-1836011mmx30cm</v>
          </cell>
          <cell r="C541" t="str">
            <v>EUR</v>
          </cell>
          <cell r="D541">
            <v>83.04</v>
          </cell>
          <cell r="G541">
            <v>83.04</v>
          </cell>
          <cell r="I541">
            <v>118.62857142857145</v>
          </cell>
          <cell r="J541">
            <v>450.78857142857146</v>
          </cell>
          <cell r="K541">
            <v>130.4914285714286</v>
          </cell>
          <cell r="L541">
            <v>154.21714285714287</v>
          </cell>
          <cell r="M541">
            <v>207.60000000000002</v>
          </cell>
          <cell r="N541">
            <v>126.93257142857145</v>
          </cell>
          <cell r="O541">
            <v>123.37371428571431</v>
          </cell>
          <cell r="P541">
            <v>59314.285714285725</v>
          </cell>
          <cell r="Q541">
            <v>810.23314285714298</v>
          </cell>
          <cell r="R541">
            <v>233698.28571428574</v>
          </cell>
          <cell r="S541">
            <v>2034.4800000000002</v>
          </cell>
          <cell r="T541">
            <v>605.00571428571436</v>
          </cell>
          <cell r="U541">
            <v>83.04</v>
          </cell>
          <cell r="V541">
            <v>71.177142857142869</v>
          </cell>
          <cell r="W541">
            <v>925.30285714285731</v>
          </cell>
          <cell r="X541">
            <v>21353.142857142862</v>
          </cell>
          <cell r="Y541">
            <v>450.78857142857146</v>
          </cell>
          <cell r="Z541">
            <v>5694.1714285714297</v>
          </cell>
          <cell r="AA541">
            <v>10676.571428571431</v>
          </cell>
          <cell r="AB541">
            <v>142354.28571428574</v>
          </cell>
          <cell r="AC541">
            <v>178832.57142857145</v>
          </cell>
          <cell r="AD541">
            <v>1542.1714285714288</v>
          </cell>
          <cell r="AE541">
            <v>421.13142857142861</v>
          </cell>
          <cell r="AF541">
            <v>664.32</v>
          </cell>
          <cell r="AG541">
            <v>166.08</v>
          </cell>
          <cell r="AH541">
            <v>5575.5428571428583</v>
          </cell>
          <cell r="AI541">
            <v>332.16</v>
          </cell>
          <cell r="AJ541">
            <v>830.40000000000009</v>
          </cell>
          <cell r="AK541">
            <v>166.08</v>
          </cell>
          <cell r="AL541">
            <v>4033.3714285714291</v>
          </cell>
          <cell r="AM541">
            <v>177.94285714285718</v>
          </cell>
          <cell r="AN541">
            <v>3796.1142857142863</v>
          </cell>
          <cell r="AO541">
            <v>2431.8857142857146</v>
          </cell>
          <cell r="AP541">
            <v>255.0514285714286</v>
          </cell>
          <cell r="AQ541">
            <v>889.71428571428589</v>
          </cell>
        </row>
        <row r="542">
          <cell r="A542" t="str">
            <v>M0033481230</v>
          </cell>
          <cell r="B542" t="str">
            <v>12mm30cmNG3D-18</v>
          </cell>
          <cell r="C542" t="str">
            <v>USD</v>
          </cell>
          <cell r="D542">
            <v>108.49</v>
          </cell>
          <cell r="G542">
            <v>108.49</v>
          </cell>
          <cell r="I542">
            <v>108.49</v>
          </cell>
          <cell r="J542">
            <v>412.26199999999994</v>
          </cell>
          <cell r="K542">
            <v>119.339</v>
          </cell>
          <cell r="L542">
            <v>141.03700000000001</v>
          </cell>
          <cell r="M542">
            <v>189.85749999999999</v>
          </cell>
          <cell r="N542">
            <v>116.0843</v>
          </cell>
          <cell r="O542">
            <v>112.8296</v>
          </cell>
          <cell r="P542">
            <v>54245</v>
          </cell>
          <cell r="Q542">
            <v>740.98669999999993</v>
          </cell>
          <cell r="R542">
            <v>213725.3</v>
          </cell>
          <cell r="S542">
            <v>1860.6034999999997</v>
          </cell>
          <cell r="T542">
            <v>553.29899999999998</v>
          </cell>
          <cell r="U542">
            <v>75.942999999999998</v>
          </cell>
          <cell r="V542">
            <v>65.093999999999994</v>
          </cell>
          <cell r="W542">
            <v>846.22199999999998</v>
          </cell>
          <cell r="X542">
            <v>19528.2</v>
          </cell>
          <cell r="Y542">
            <v>412.26199999999994</v>
          </cell>
          <cell r="Z542">
            <v>5207.5199999999995</v>
          </cell>
          <cell r="AA542">
            <v>9764.1</v>
          </cell>
          <cell r="AB542">
            <v>130188</v>
          </cell>
          <cell r="AC542">
            <v>163548.67499999999</v>
          </cell>
          <cell r="AD542">
            <v>1410.37</v>
          </cell>
          <cell r="AE542">
            <v>385.13949999999994</v>
          </cell>
          <cell r="AF542">
            <v>607.54399999999998</v>
          </cell>
          <cell r="AG542">
            <v>151.886</v>
          </cell>
          <cell r="AH542">
            <v>5099.03</v>
          </cell>
          <cell r="AI542">
            <v>303.77199999999999</v>
          </cell>
          <cell r="AJ542">
            <v>759.43</v>
          </cell>
          <cell r="AK542">
            <v>151.886</v>
          </cell>
          <cell r="AL542">
            <v>3688.66</v>
          </cell>
          <cell r="AM542">
            <v>162.73499999999999</v>
          </cell>
          <cell r="AN542">
            <v>3471.68</v>
          </cell>
          <cell r="AO542">
            <v>2224.0450000000001</v>
          </cell>
          <cell r="AP542">
            <v>233.25349999999997</v>
          </cell>
          <cell r="AQ542">
            <v>813.67499999999995</v>
          </cell>
        </row>
        <row r="543">
          <cell r="A543" t="str">
            <v>M00334812300</v>
          </cell>
          <cell r="B543" t="str">
            <v>GDC-1836012mmx30cm</v>
          </cell>
          <cell r="C543" t="str">
            <v>EUR</v>
          </cell>
          <cell r="D543">
            <v>83.04</v>
          </cell>
          <cell r="G543">
            <v>83.04</v>
          </cell>
          <cell r="I543">
            <v>118.62857142857145</v>
          </cell>
          <cell r="J543">
            <v>450.78857142857146</v>
          </cell>
          <cell r="K543">
            <v>130.4914285714286</v>
          </cell>
          <cell r="L543">
            <v>154.21714285714287</v>
          </cell>
          <cell r="M543">
            <v>207.60000000000002</v>
          </cell>
          <cell r="N543">
            <v>126.93257142857145</v>
          </cell>
          <cell r="O543">
            <v>123.37371428571431</v>
          </cell>
          <cell r="P543">
            <v>59314.285714285725</v>
          </cell>
          <cell r="Q543">
            <v>810.23314285714298</v>
          </cell>
          <cell r="R543">
            <v>233698.28571428574</v>
          </cell>
          <cell r="S543">
            <v>2034.4800000000002</v>
          </cell>
          <cell r="T543">
            <v>605.00571428571436</v>
          </cell>
          <cell r="U543">
            <v>83.04</v>
          </cell>
          <cell r="V543">
            <v>71.177142857142869</v>
          </cell>
          <cell r="W543">
            <v>925.30285714285731</v>
          </cell>
          <cell r="X543">
            <v>21353.142857142862</v>
          </cell>
          <cell r="Y543">
            <v>450.78857142857146</v>
          </cell>
          <cell r="Z543">
            <v>5694.1714285714297</v>
          </cell>
          <cell r="AA543">
            <v>10676.571428571431</v>
          </cell>
          <cell r="AB543">
            <v>142354.28571428574</v>
          </cell>
          <cell r="AC543">
            <v>178832.57142857145</v>
          </cell>
          <cell r="AD543">
            <v>1542.1714285714288</v>
          </cell>
          <cell r="AE543">
            <v>421.13142857142861</v>
          </cell>
          <cell r="AF543">
            <v>664.32</v>
          </cell>
          <cell r="AG543">
            <v>166.08</v>
          </cell>
          <cell r="AH543">
            <v>5575.5428571428583</v>
          </cell>
          <cell r="AI543">
            <v>332.16</v>
          </cell>
          <cell r="AJ543">
            <v>830.40000000000009</v>
          </cell>
          <cell r="AK543">
            <v>166.08</v>
          </cell>
          <cell r="AL543">
            <v>4033.3714285714291</v>
          </cell>
          <cell r="AM543">
            <v>177.94285714285718</v>
          </cell>
          <cell r="AN543">
            <v>3796.1142857142863</v>
          </cell>
          <cell r="AO543">
            <v>2431.8857142857146</v>
          </cell>
          <cell r="AP543">
            <v>255.0514285714286</v>
          </cell>
          <cell r="AQ543">
            <v>889.71428571428589</v>
          </cell>
        </row>
        <row r="544">
          <cell r="A544" t="str">
            <v>M0033481330</v>
          </cell>
          <cell r="B544" t="str">
            <v>13mm30cmNG3D-18</v>
          </cell>
          <cell r="C544" t="str">
            <v>USD</v>
          </cell>
          <cell r="D544">
            <v>108.49</v>
          </cell>
          <cell r="G544">
            <v>108.49</v>
          </cell>
          <cell r="I544">
            <v>108.49</v>
          </cell>
          <cell r="J544">
            <v>412.26199999999994</v>
          </cell>
          <cell r="K544">
            <v>119.339</v>
          </cell>
          <cell r="L544">
            <v>141.03700000000001</v>
          </cell>
          <cell r="M544">
            <v>189.85749999999999</v>
          </cell>
          <cell r="N544">
            <v>116.0843</v>
          </cell>
          <cell r="O544">
            <v>112.8296</v>
          </cell>
          <cell r="P544">
            <v>54245</v>
          </cell>
          <cell r="Q544">
            <v>740.98669999999993</v>
          </cell>
          <cell r="R544">
            <v>213725.3</v>
          </cell>
          <cell r="S544">
            <v>1860.6034999999997</v>
          </cell>
          <cell r="T544">
            <v>553.29899999999998</v>
          </cell>
          <cell r="U544">
            <v>75.942999999999998</v>
          </cell>
          <cell r="V544">
            <v>65.093999999999994</v>
          </cell>
          <cell r="W544">
            <v>846.22199999999998</v>
          </cell>
          <cell r="X544">
            <v>19528.2</v>
          </cell>
          <cell r="Y544">
            <v>412.26199999999994</v>
          </cell>
          <cell r="Z544">
            <v>5207.5199999999995</v>
          </cell>
          <cell r="AA544">
            <v>9764.1</v>
          </cell>
          <cell r="AB544">
            <v>130188</v>
          </cell>
          <cell r="AC544">
            <v>163548.67499999999</v>
          </cell>
          <cell r="AD544">
            <v>1410.37</v>
          </cell>
          <cell r="AE544">
            <v>385.13949999999994</v>
          </cell>
          <cell r="AF544">
            <v>607.54399999999998</v>
          </cell>
          <cell r="AG544">
            <v>151.886</v>
          </cell>
          <cell r="AH544">
            <v>5099.03</v>
          </cell>
          <cell r="AI544">
            <v>303.77199999999999</v>
          </cell>
          <cell r="AJ544">
            <v>759.43</v>
          </cell>
          <cell r="AK544">
            <v>151.886</v>
          </cell>
          <cell r="AL544">
            <v>3688.66</v>
          </cell>
          <cell r="AM544">
            <v>162.73499999999999</v>
          </cell>
          <cell r="AN544">
            <v>3471.68</v>
          </cell>
          <cell r="AO544">
            <v>2224.0450000000001</v>
          </cell>
          <cell r="AP544">
            <v>233.25349999999997</v>
          </cell>
          <cell r="AQ544">
            <v>813.67499999999995</v>
          </cell>
        </row>
        <row r="545">
          <cell r="A545" t="str">
            <v>M00334813300</v>
          </cell>
          <cell r="B545" t="str">
            <v>GDC-1836013mmx30cm</v>
          </cell>
          <cell r="C545" t="str">
            <v>EUR</v>
          </cell>
          <cell r="D545">
            <v>83.04</v>
          </cell>
          <cell r="G545">
            <v>83.04</v>
          </cell>
          <cell r="I545">
            <v>118.62857142857145</v>
          </cell>
          <cell r="J545">
            <v>450.78857142857146</v>
          </cell>
          <cell r="K545">
            <v>130.4914285714286</v>
          </cell>
          <cell r="L545">
            <v>154.21714285714287</v>
          </cell>
          <cell r="M545">
            <v>207.60000000000002</v>
          </cell>
          <cell r="N545">
            <v>126.93257142857145</v>
          </cell>
          <cell r="O545">
            <v>123.37371428571431</v>
          </cell>
          <cell r="P545">
            <v>59314.285714285725</v>
          </cell>
          <cell r="Q545">
            <v>810.23314285714298</v>
          </cell>
          <cell r="R545">
            <v>233698.28571428574</v>
          </cell>
          <cell r="S545">
            <v>2034.4800000000002</v>
          </cell>
          <cell r="T545">
            <v>605.00571428571436</v>
          </cell>
          <cell r="U545">
            <v>83.04</v>
          </cell>
          <cell r="V545">
            <v>71.177142857142869</v>
          </cell>
          <cell r="W545">
            <v>925.30285714285731</v>
          </cell>
          <cell r="X545">
            <v>21353.142857142862</v>
          </cell>
          <cell r="Y545">
            <v>450.78857142857146</v>
          </cell>
          <cell r="Z545">
            <v>5694.1714285714297</v>
          </cell>
          <cell r="AA545">
            <v>10676.571428571431</v>
          </cell>
          <cell r="AB545">
            <v>142354.28571428574</v>
          </cell>
          <cell r="AC545">
            <v>178832.57142857145</v>
          </cell>
          <cell r="AD545">
            <v>1542.1714285714288</v>
          </cell>
          <cell r="AE545">
            <v>421.13142857142861</v>
          </cell>
          <cell r="AF545">
            <v>664.32</v>
          </cell>
          <cell r="AG545">
            <v>166.08</v>
          </cell>
          <cell r="AH545">
            <v>5575.5428571428583</v>
          </cell>
          <cell r="AI545">
            <v>332.16</v>
          </cell>
          <cell r="AJ545">
            <v>830.40000000000009</v>
          </cell>
          <cell r="AK545">
            <v>166.08</v>
          </cell>
          <cell r="AL545">
            <v>4033.3714285714291</v>
          </cell>
          <cell r="AM545">
            <v>177.94285714285718</v>
          </cell>
          <cell r="AN545">
            <v>3796.1142857142863</v>
          </cell>
          <cell r="AO545">
            <v>2431.8857142857146</v>
          </cell>
          <cell r="AP545">
            <v>255.0514285714286</v>
          </cell>
          <cell r="AQ545">
            <v>889.71428571428589</v>
          </cell>
        </row>
        <row r="546">
          <cell r="A546" t="str">
            <v>M00334814300</v>
          </cell>
          <cell r="B546" t="str">
            <v>GDC-1836014mmx30cm</v>
          </cell>
          <cell r="C546" t="str">
            <v>EUR</v>
          </cell>
          <cell r="D546">
            <v>83.04</v>
          </cell>
          <cell r="G546">
            <v>83.04</v>
          </cell>
          <cell r="I546">
            <v>118.62857142857145</v>
          </cell>
          <cell r="J546">
            <v>450.78857142857146</v>
          </cell>
          <cell r="K546">
            <v>130.4914285714286</v>
          </cell>
          <cell r="L546">
            <v>154.21714285714287</v>
          </cell>
          <cell r="M546">
            <v>207.60000000000002</v>
          </cell>
          <cell r="N546">
            <v>126.93257142857145</v>
          </cell>
          <cell r="O546">
            <v>123.37371428571431</v>
          </cell>
          <cell r="P546">
            <v>59314.285714285725</v>
          </cell>
          <cell r="Q546">
            <v>810.23314285714298</v>
          </cell>
          <cell r="R546">
            <v>233698.28571428574</v>
          </cell>
          <cell r="S546">
            <v>2034.4800000000002</v>
          </cell>
          <cell r="T546">
            <v>605.00571428571436</v>
          </cell>
          <cell r="U546">
            <v>83.04</v>
          </cell>
          <cell r="V546">
            <v>71.177142857142869</v>
          </cell>
          <cell r="W546">
            <v>925.30285714285731</v>
          </cell>
          <cell r="X546">
            <v>21353.142857142862</v>
          </cell>
          <cell r="Y546">
            <v>450.78857142857146</v>
          </cell>
          <cell r="Z546">
            <v>5694.1714285714297</v>
          </cell>
          <cell r="AA546">
            <v>10676.571428571431</v>
          </cell>
          <cell r="AB546">
            <v>142354.28571428574</v>
          </cell>
          <cell r="AC546">
            <v>178832.57142857145</v>
          </cell>
          <cell r="AD546">
            <v>1542.1714285714288</v>
          </cell>
          <cell r="AE546">
            <v>421.13142857142861</v>
          </cell>
          <cell r="AF546">
            <v>664.32</v>
          </cell>
          <cell r="AG546">
            <v>166.08</v>
          </cell>
          <cell r="AH546">
            <v>5575.5428571428583</v>
          </cell>
          <cell r="AI546">
            <v>332.16</v>
          </cell>
          <cell r="AJ546">
            <v>830.40000000000009</v>
          </cell>
          <cell r="AK546">
            <v>166.08</v>
          </cell>
          <cell r="AL546">
            <v>4033.3714285714291</v>
          </cell>
          <cell r="AM546">
            <v>177.94285714285718</v>
          </cell>
          <cell r="AN546">
            <v>3796.1142857142863</v>
          </cell>
          <cell r="AO546">
            <v>2431.8857142857146</v>
          </cell>
          <cell r="AP546">
            <v>255.0514285714286</v>
          </cell>
          <cell r="AQ546">
            <v>889.71428571428589</v>
          </cell>
        </row>
        <row r="547">
          <cell r="A547" t="str">
            <v>M0033481630</v>
          </cell>
          <cell r="B547" t="str">
            <v>16mm30cmNG3D-18</v>
          </cell>
          <cell r="C547" t="str">
            <v>USD</v>
          </cell>
          <cell r="D547">
            <v>128.29</v>
          </cell>
          <cell r="G547">
            <v>128.29</v>
          </cell>
          <cell r="I547">
            <v>128.29</v>
          </cell>
          <cell r="J547">
            <v>487.50199999999995</v>
          </cell>
          <cell r="K547">
            <v>141.119</v>
          </cell>
          <cell r="L547">
            <v>166.77699999999999</v>
          </cell>
          <cell r="M547">
            <v>224.50749999999999</v>
          </cell>
          <cell r="N547">
            <v>137.27029999999999</v>
          </cell>
          <cell r="O547">
            <v>133.42159999999998</v>
          </cell>
          <cell r="P547">
            <v>64144.999999999993</v>
          </cell>
          <cell r="Q547">
            <v>876.22069999999997</v>
          </cell>
          <cell r="R547">
            <v>252731.3</v>
          </cell>
          <cell r="S547">
            <v>2200.1734999999999</v>
          </cell>
          <cell r="T547">
            <v>654.27899999999988</v>
          </cell>
          <cell r="U547">
            <v>89.802999999999983</v>
          </cell>
          <cell r="V547">
            <v>76.97399999999999</v>
          </cell>
          <cell r="W547">
            <v>1000.6619999999999</v>
          </cell>
          <cell r="X547">
            <v>23092.199999999997</v>
          </cell>
          <cell r="Y547">
            <v>487.50199999999995</v>
          </cell>
          <cell r="Z547">
            <v>6157.92</v>
          </cell>
          <cell r="AA547">
            <v>11546.099999999999</v>
          </cell>
          <cell r="AB547">
            <v>153948</v>
          </cell>
          <cell r="AC547">
            <v>193397.17499999999</v>
          </cell>
          <cell r="AD547">
            <v>1667.77</v>
          </cell>
          <cell r="AE547">
            <v>455.42949999999996</v>
          </cell>
          <cell r="AF547">
            <v>718.42399999999986</v>
          </cell>
          <cell r="AG547">
            <v>179.60599999999997</v>
          </cell>
          <cell r="AH547">
            <v>6029.6299999999992</v>
          </cell>
          <cell r="AI547">
            <v>359.21199999999993</v>
          </cell>
          <cell r="AJ547">
            <v>898.03</v>
          </cell>
          <cell r="AK547">
            <v>179.60599999999997</v>
          </cell>
          <cell r="AL547">
            <v>4361.8599999999997</v>
          </cell>
          <cell r="AM547">
            <v>192.435</v>
          </cell>
          <cell r="AN547">
            <v>4105.28</v>
          </cell>
          <cell r="AO547">
            <v>2629.9449999999997</v>
          </cell>
          <cell r="AP547">
            <v>275.82349999999997</v>
          </cell>
          <cell r="AQ547">
            <v>962.17499999999995</v>
          </cell>
        </row>
        <row r="548">
          <cell r="A548" t="str">
            <v>M00334816300</v>
          </cell>
          <cell r="B548" t="str">
            <v>GDC-1836016mmx30cm</v>
          </cell>
          <cell r="C548" t="str">
            <v>EUR</v>
          </cell>
          <cell r="D548">
            <v>102.03</v>
          </cell>
          <cell r="G548">
            <v>102.03</v>
          </cell>
          <cell r="I548">
            <v>145.75714285714287</v>
          </cell>
          <cell r="J548">
            <v>553.87714285714287</v>
          </cell>
          <cell r="K548">
            <v>160.33285714285716</v>
          </cell>
          <cell r="L548">
            <v>189.48428571428573</v>
          </cell>
          <cell r="M548">
            <v>255.07500000000002</v>
          </cell>
          <cell r="N548">
            <v>155.96014285714287</v>
          </cell>
          <cell r="O548">
            <v>151.58742857142857</v>
          </cell>
          <cell r="P548">
            <v>72878.571428571435</v>
          </cell>
          <cell r="Q548">
            <v>995.5212857142858</v>
          </cell>
          <cell r="R548">
            <v>287141.57142857142</v>
          </cell>
          <cell r="S548">
            <v>2499.7350000000001</v>
          </cell>
          <cell r="T548">
            <v>743.36142857142852</v>
          </cell>
          <cell r="U548">
            <v>102.03</v>
          </cell>
          <cell r="V548">
            <v>87.454285714285717</v>
          </cell>
          <cell r="W548">
            <v>1136.9057142857143</v>
          </cell>
          <cell r="X548">
            <v>26236.285714285717</v>
          </cell>
          <cell r="Y548">
            <v>553.87714285714287</v>
          </cell>
          <cell r="Z548">
            <v>6996.3428571428576</v>
          </cell>
          <cell r="AA548">
            <v>13118.142857142859</v>
          </cell>
          <cell r="AB548">
            <v>174908.57142857145</v>
          </cell>
          <cell r="AC548">
            <v>219728.89285714287</v>
          </cell>
          <cell r="AD548">
            <v>1894.8428571428572</v>
          </cell>
          <cell r="AE548">
            <v>517.43785714285718</v>
          </cell>
          <cell r="AF548">
            <v>816.24</v>
          </cell>
          <cell r="AG548">
            <v>204.06</v>
          </cell>
          <cell r="AH548">
            <v>6850.5857142857149</v>
          </cell>
          <cell r="AI548">
            <v>408.12</v>
          </cell>
          <cell r="AJ548">
            <v>1020.3000000000001</v>
          </cell>
          <cell r="AK548">
            <v>204.06</v>
          </cell>
          <cell r="AL548">
            <v>4955.7428571428572</v>
          </cell>
          <cell r="AM548">
            <v>218.6357142857143</v>
          </cell>
          <cell r="AN548">
            <v>4664.2285714285717</v>
          </cell>
          <cell r="AO548">
            <v>2988.0214285714287</v>
          </cell>
          <cell r="AP548">
            <v>313.37785714285712</v>
          </cell>
          <cell r="AQ548">
            <v>1093.1785714285716</v>
          </cell>
        </row>
        <row r="549">
          <cell r="A549" t="str">
            <v>M0033481640</v>
          </cell>
          <cell r="B549" t="str">
            <v>16mm40cmNG3D-18</v>
          </cell>
          <cell r="C549" t="str">
            <v>USD</v>
          </cell>
          <cell r="D549">
            <v>128.29</v>
          </cell>
          <cell r="G549">
            <v>128.29</v>
          </cell>
          <cell r="I549">
            <v>128.29</v>
          </cell>
          <cell r="J549">
            <v>487.50199999999995</v>
          </cell>
          <cell r="K549">
            <v>141.119</v>
          </cell>
          <cell r="L549">
            <v>166.77699999999999</v>
          </cell>
          <cell r="M549">
            <v>224.50749999999999</v>
          </cell>
          <cell r="N549">
            <v>137.27029999999999</v>
          </cell>
          <cell r="O549">
            <v>133.42159999999998</v>
          </cell>
          <cell r="P549">
            <v>64144.999999999993</v>
          </cell>
          <cell r="Q549">
            <v>876.22069999999997</v>
          </cell>
          <cell r="R549">
            <v>252731.3</v>
          </cell>
          <cell r="S549">
            <v>2200.1734999999999</v>
          </cell>
          <cell r="T549">
            <v>654.27899999999988</v>
          </cell>
          <cell r="U549">
            <v>89.802999999999983</v>
          </cell>
          <cell r="V549">
            <v>76.97399999999999</v>
          </cell>
          <cell r="W549">
            <v>1000.6619999999999</v>
          </cell>
          <cell r="X549">
            <v>23092.199999999997</v>
          </cell>
          <cell r="Y549">
            <v>487.50199999999995</v>
          </cell>
          <cell r="Z549">
            <v>6157.92</v>
          </cell>
          <cell r="AA549">
            <v>11546.099999999999</v>
          </cell>
          <cell r="AB549">
            <v>153948</v>
          </cell>
          <cell r="AC549">
            <v>193397.17499999999</v>
          </cell>
          <cell r="AD549">
            <v>1667.77</v>
          </cell>
          <cell r="AE549">
            <v>455.42949999999996</v>
          </cell>
          <cell r="AF549">
            <v>718.42399999999986</v>
          </cell>
          <cell r="AG549">
            <v>179.60599999999997</v>
          </cell>
          <cell r="AH549">
            <v>6029.6299999999992</v>
          </cell>
          <cell r="AI549">
            <v>359.21199999999993</v>
          </cell>
          <cell r="AJ549">
            <v>898.03</v>
          </cell>
          <cell r="AK549">
            <v>179.60599999999997</v>
          </cell>
          <cell r="AL549">
            <v>4361.8599999999997</v>
          </cell>
          <cell r="AM549">
            <v>192.435</v>
          </cell>
          <cell r="AN549">
            <v>4105.28</v>
          </cell>
          <cell r="AO549">
            <v>2629.9449999999997</v>
          </cell>
          <cell r="AP549">
            <v>275.82349999999997</v>
          </cell>
          <cell r="AQ549">
            <v>962.17499999999995</v>
          </cell>
        </row>
        <row r="550">
          <cell r="A550" t="str">
            <v>M00334816400</v>
          </cell>
          <cell r="B550" t="str">
            <v>GDC-1836016mmx40cm</v>
          </cell>
          <cell r="C550" t="str">
            <v>EUR</v>
          </cell>
          <cell r="D550">
            <v>102.03</v>
          </cell>
          <cell r="G550">
            <v>102.03</v>
          </cell>
          <cell r="I550">
            <v>145.75714285714287</v>
          </cell>
          <cell r="J550">
            <v>553.87714285714287</v>
          </cell>
          <cell r="K550">
            <v>160.33285714285716</v>
          </cell>
          <cell r="L550">
            <v>189.48428571428573</v>
          </cell>
          <cell r="M550">
            <v>255.07500000000002</v>
          </cell>
          <cell r="N550">
            <v>155.96014285714287</v>
          </cell>
          <cell r="O550">
            <v>151.58742857142857</v>
          </cell>
          <cell r="P550">
            <v>72878.571428571435</v>
          </cell>
          <cell r="Q550">
            <v>995.5212857142858</v>
          </cell>
          <cell r="R550">
            <v>287141.57142857142</v>
          </cell>
          <cell r="S550">
            <v>2499.7350000000001</v>
          </cell>
          <cell r="T550">
            <v>743.36142857142852</v>
          </cell>
          <cell r="U550">
            <v>102.03</v>
          </cell>
          <cell r="V550">
            <v>87.454285714285717</v>
          </cell>
          <cell r="W550">
            <v>1136.9057142857143</v>
          </cell>
          <cell r="X550">
            <v>26236.285714285717</v>
          </cell>
          <cell r="Y550">
            <v>553.87714285714287</v>
          </cell>
          <cell r="Z550">
            <v>6996.3428571428576</v>
          </cell>
          <cell r="AA550">
            <v>13118.142857142859</v>
          </cell>
          <cell r="AB550">
            <v>174908.57142857145</v>
          </cell>
          <cell r="AC550">
            <v>219728.89285714287</v>
          </cell>
          <cell r="AD550">
            <v>1894.8428571428572</v>
          </cell>
          <cell r="AE550">
            <v>517.43785714285718</v>
          </cell>
          <cell r="AF550">
            <v>816.24</v>
          </cell>
          <cell r="AG550">
            <v>204.06</v>
          </cell>
          <cell r="AH550">
            <v>6850.5857142857149</v>
          </cell>
          <cell r="AI550">
            <v>408.12</v>
          </cell>
          <cell r="AJ550">
            <v>1020.3000000000001</v>
          </cell>
          <cell r="AK550">
            <v>204.06</v>
          </cell>
          <cell r="AL550">
            <v>4955.7428571428572</v>
          </cell>
          <cell r="AM550">
            <v>218.6357142857143</v>
          </cell>
          <cell r="AN550">
            <v>4664.2285714285717</v>
          </cell>
          <cell r="AO550">
            <v>2988.0214285714287</v>
          </cell>
          <cell r="AP550">
            <v>313.37785714285712</v>
          </cell>
          <cell r="AQ550">
            <v>1093.1785714285716</v>
          </cell>
        </row>
        <row r="551">
          <cell r="A551" t="str">
            <v>M0033481830</v>
          </cell>
          <cell r="B551" t="str">
            <v>18mm30cmNG3D-18</v>
          </cell>
          <cell r="C551" t="str">
            <v>USD</v>
          </cell>
          <cell r="D551">
            <v>128.29</v>
          </cell>
          <cell r="G551">
            <v>128.29</v>
          </cell>
          <cell r="I551">
            <v>128.29</v>
          </cell>
          <cell r="J551">
            <v>487.50199999999995</v>
          </cell>
          <cell r="K551">
            <v>141.119</v>
          </cell>
          <cell r="L551">
            <v>166.77699999999999</v>
          </cell>
          <cell r="M551">
            <v>224.50749999999999</v>
          </cell>
          <cell r="N551">
            <v>137.27029999999999</v>
          </cell>
          <cell r="O551">
            <v>133.42159999999998</v>
          </cell>
          <cell r="P551">
            <v>64144.999999999993</v>
          </cell>
          <cell r="Q551">
            <v>876.22069999999997</v>
          </cell>
          <cell r="R551">
            <v>252731.3</v>
          </cell>
          <cell r="S551">
            <v>2200.1734999999999</v>
          </cell>
          <cell r="T551">
            <v>654.27899999999988</v>
          </cell>
          <cell r="U551">
            <v>89.802999999999983</v>
          </cell>
          <cell r="V551">
            <v>76.97399999999999</v>
          </cell>
          <cell r="W551">
            <v>1000.6619999999999</v>
          </cell>
          <cell r="X551">
            <v>23092.199999999997</v>
          </cell>
          <cell r="Y551">
            <v>487.50199999999995</v>
          </cell>
          <cell r="Z551">
            <v>6157.92</v>
          </cell>
          <cell r="AA551">
            <v>11546.099999999999</v>
          </cell>
          <cell r="AB551">
            <v>153948</v>
          </cell>
          <cell r="AC551">
            <v>193397.17499999999</v>
          </cell>
          <cell r="AD551">
            <v>1667.77</v>
          </cell>
          <cell r="AE551">
            <v>455.42949999999996</v>
          </cell>
          <cell r="AF551">
            <v>718.42399999999986</v>
          </cell>
          <cell r="AG551">
            <v>179.60599999999997</v>
          </cell>
          <cell r="AH551">
            <v>6029.6299999999992</v>
          </cell>
          <cell r="AI551">
            <v>359.21199999999993</v>
          </cell>
          <cell r="AJ551">
            <v>898.03</v>
          </cell>
          <cell r="AK551">
            <v>179.60599999999997</v>
          </cell>
          <cell r="AL551">
            <v>4361.8599999999997</v>
          </cell>
          <cell r="AM551">
            <v>192.435</v>
          </cell>
          <cell r="AN551">
            <v>4105.28</v>
          </cell>
          <cell r="AO551">
            <v>2629.9449999999997</v>
          </cell>
          <cell r="AP551">
            <v>275.82349999999997</v>
          </cell>
          <cell r="AQ551">
            <v>962.17499999999995</v>
          </cell>
        </row>
        <row r="552">
          <cell r="A552" t="str">
            <v>M00334818300</v>
          </cell>
          <cell r="B552" t="str">
            <v>GDC-1836018mmx30cm</v>
          </cell>
          <cell r="C552" t="str">
            <v>EUR</v>
          </cell>
          <cell r="D552">
            <v>102.03</v>
          </cell>
          <cell r="G552">
            <v>102.03</v>
          </cell>
          <cell r="I552">
            <v>145.75714285714287</v>
          </cell>
          <cell r="J552">
            <v>553.87714285714287</v>
          </cell>
          <cell r="K552">
            <v>160.33285714285716</v>
          </cell>
          <cell r="L552">
            <v>189.48428571428573</v>
          </cell>
          <cell r="M552">
            <v>255.07500000000002</v>
          </cell>
          <cell r="N552">
            <v>155.96014285714287</v>
          </cell>
          <cell r="O552">
            <v>151.58742857142857</v>
          </cell>
          <cell r="P552">
            <v>72878.571428571435</v>
          </cell>
          <cell r="Q552">
            <v>995.5212857142858</v>
          </cell>
          <cell r="R552">
            <v>287141.57142857142</v>
          </cell>
          <cell r="S552">
            <v>2499.7350000000001</v>
          </cell>
          <cell r="T552">
            <v>743.36142857142852</v>
          </cell>
          <cell r="U552">
            <v>102.03</v>
          </cell>
          <cell r="V552">
            <v>87.454285714285717</v>
          </cell>
          <cell r="W552">
            <v>1136.9057142857143</v>
          </cell>
          <cell r="X552">
            <v>26236.285714285717</v>
          </cell>
          <cell r="Y552">
            <v>553.87714285714287</v>
          </cell>
          <cell r="Z552">
            <v>6996.3428571428576</v>
          </cell>
          <cell r="AA552">
            <v>13118.142857142859</v>
          </cell>
          <cell r="AB552">
            <v>174908.57142857145</v>
          </cell>
          <cell r="AC552">
            <v>219728.89285714287</v>
          </cell>
          <cell r="AD552">
            <v>1894.8428571428572</v>
          </cell>
          <cell r="AE552">
            <v>517.43785714285718</v>
          </cell>
          <cell r="AF552">
            <v>816.24</v>
          </cell>
          <cell r="AG552">
            <v>204.06</v>
          </cell>
          <cell r="AH552">
            <v>6850.5857142857149</v>
          </cell>
          <cell r="AI552">
            <v>408.12</v>
          </cell>
          <cell r="AJ552">
            <v>1020.3000000000001</v>
          </cell>
          <cell r="AK552">
            <v>204.06</v>
          </cell>
          <cell r="AL552">
            <v>4955.7428571428572</v>
          </cell>
          <cell r="AM552">
            <v>218.6357142857143</v>
          </cell>
          <cell r="AN552">
            <v>4664.2285714285717</v>
          </cell>
          <cell r="AO552">
            <v>2988.0214285714287</v>
          </cell>
          <cell r="AP552">
            <v>313.37785714285712</v>
          </cell>
          <cell r="AQ552">
            <v>1093.1785714285716</v>
          </cell>
        </row>
        <row r="553">
          <cell r="A553" t="str">
            <v>M0033481840</v>
          </cell>
          <cell r="B553" t="str">
            <v>18mm40cmNG3D-18</v>
          </cell>
          <cell r="C553" t="str">
            <v>USD</v>
          </cell>
          <cell r="D553">
            <v>128.29</v>
          </cell>
          <cell r="G553">
            <v>128.29</v>
          </cell>
          <cell r="I553">
            <v>128.29</v>
          </cell>
          <cell r="J553">
            <v>487.50199999999995</v>
          </cell>
          <cell r="K553">
            <v>141.119</v>
          </cell>
          <cell r="L553">
            <v>166.77699999999999</v>
          </cell>
          <cell r="M553">
            <v>224.50749999999999</v>
          </cell>
          <cell r="N553">
            <v>137.27029999999999</v>
          </cell>
          <cell r="O553">
            <v>133.42159999999998</v>
          </cell>
          <cell r="P553">
            <v>64144.999999999993</v>
          </cell>
          <cell r="Q553">
            <v>876.22069999999997</v>
          </cell>
          <cell r="R553">
            <v>252731.3</v>
          </cell>
          <cell r="S553">
            <v>2200.1734999999999</v>
          </cell>
          <cell r="T553">
            <v>654.27899999999988</v>
          </cell>
          <cell r="U553">
            <v>89.802999999999983</v>
          </cell>
          <cell r="V553">
            <v>76.97399999999999</v>
          </cell>
          <cell r="W553">
            <v>1000.6619999999999</v>
          </cell>
          <cell r="X553">
            <v>23092.199999999997</v>
          </cell>
          <cell r="Y553">
            <v>487.50199999999995</v>
          </cell>
          <cell r="Z553">
            <v>6157.92</v>
          </cell>
          <cell r="AA553">
            <v>11546.099999999999</v>
          </cell>
          <cell r="AB553">
            <v>153948</v>
          </cell>
          <cell r="AC553">
            <v>193397.17499999999</v>
          </cell>
          <cell r="AD553">
            <v>1667.77</v>
          </cell>
          <cell r="AE553">
            <v>455.42949999999996</v>
          </cell>
          <cell r="AF553">
            <v>718.42399999999986</v>
          </cell>
          <cell r="AG553">
            <v>179.60599999999997</v>
          </cell>
          <cell r="AH553">
            <v>6029.6299999999992</v>
          </cell>
          <cell r="AI553">
            <v>359.21199999999993</v>
          </cell>
          <cell r="AJ553">
            <v>898.03</v>
          </cell>
          <cell r="AK553">
            <v>179.60599999999997</v>
          </cell>
          <cell r="AL553">
            <v>4361.8599999999997</v>
          </cell>
          <cell r="AM553">
            <v>192.435</v>
          </cell>
          <cell r="AN553">
            <v>4105.28</v>
          </cell>
          <cell r="AO553">
            <v>2629.9449999999997</v>
          </cell>
          <cell r="AP553">
            <v>275.82349999999997</v>
          </cell>
          <cell r="AQ553">
            <v>962.17499999999995</v>
          </cell>
        </row>
        <row r="554">
          <cell r="A554" t="str">
            <v>M00334818400</v>
          </cell>
          <cell r="B554" t="str">
            <v>GDC-1836018mmx40cm</v>
          </cell>
          <cell r="C554" t="str">
            <v>EUR</v>
          </cell>
          <cell r="D554">
            <v>102.03</v>
          </cell>
          <cell r="G554">
            <v>102.03</v>
          </cell>
          <cell r="I554">
            <v>145.75714285714287</v>
          </cell>
          <cell r="J554">
            <v>553.87714285714287</v>
          </cell>
          <cell r="K554">
            <v>160.33285714285716</v>
          </cell>
          <cell r="L554">
            <v>189.48428571428573</v>
          </cell>
          <cell r="M554">
            <v>255.07500000000002</v>
          </cell>
          <cell r="N554">
            <v>155.96014285714287</v>
          </cell>
          <cell r="O554">
            <v>151.58742857142857</v>
          </cell>
          <cell r="P554">
            <v>72878.571428571435</v>
          </cell>
          <cell r="Q554">
            <v>995.5212857142858</v>
          </cell>
          <cell r="R554">
            <v>287141.57142857142</v>
          </cell>
          <cell r="S554">
            <v>2499.7350000000001</v>
          </cell>
          <cell r="T554">
            <v>743.36142857142852</v>
          </cell>
          <cell r="U554">
            <v>102.03</v>
          </cell>
          <cell r="V554">
            <v>87.454285714285717</v>
          </cell>
          <cell r="W554">
            <v>1136.9057142857143</v>
          </cell>
          <cell r="X554">
            <v>26236.285714285717</v>
          </cell>
          <cell r="Y554">
            <v>553.87714285714287</v>
          </cell>
          <cell r="Z554">
            <v>6996.3428571428576</v>
          </cell>
          <cell r="AA554">
            <v>13118.142857142859</v>
          </cell>
          <cell r="AB554">
            <v>174908.57142857145</v>
          </cell>
          <cell r="AC554">
            <v>219728.89285714287</v>
          </cell>
          <cell r="AD554">
            <v>1894.8428571428572</v>
          </cell>
          <cell r="AE554">
            <v>517.43785714285718</v>
          </cell>
          <cell r="AF554">
            <v>816.24</v>
          </cell>
          <cell r="AG554">
            <v>204.06</v>
          </cell>
          <cell r="AH554">
            <v>6850.5857142857149</v>
          </cell>
          <cell r="AI554">
            <v>408.12</v>
          </cell>
          <cell r="AJ554">
            <v>1020.3000000000001</v>
          </cell>
          <cell r="AK554">
            <v>204.06</v>
          </cell>
          <cell r="AL554">
            <v>4955.7428571428572</v>
          </cell>
          <cell r="AM554">
            <v>218.6357142857143</v>
          </cell>
          <cell r="AN554">
            <v>4664.2285714285717</v>
          </cell>
          <cell r="AO554">
            <v>2988.0214285714287</v>
          </cell>
          <cell r="AP554">
            <v>313.37785714285712</v>
          </cell>
          <cell r="AQ554">
            <v>1093.1785714285716</v>
          </cell>
        </row>
        <row r="555">
          <cell r="A555" t="str">
            <v>M0033482030</v>
          </cell>
          <cell r="B555" t="str">
            <v>20mm33cmNG3D-18</v>
          </cell>
          <cell r="C555" t="str">
            <v>USD</v>
          </cell>
          <cell r="D555">
            <v>128.29</v>
          </cell>
          <cell r="G555">
            <v>128.29</v>
          </cell>
          <cell r="I555">
            <v>128.29</v>
          </cell>
          <cell r="J555">
            <v>487.50199999999995</v>
          </cell>
          <cell r="K555">
            <v>141.119</v>
          </cell>
          <cell r="L555">
            <v>166.77699999999999</v>
          </cell>
          <cell r="M555">
            <v>224.50749999999999</v>
          </cell>
          <cell r="N555">
            <v>137.27029999999999</v>
          </cell>
          <cell r="O555">
            <v>133.42159999999998</v>
          </cell>
          <cell r="P555">
            <v>64144.999999999993</v>
          </cell>
          <cell r="Q555">
            <v>876.22069999999997</v>
          </cell>
          <cell r="R555">
            <v>252731.3</v>
          </cell>
          <cell r="S555">
            <v>2200.1734999999999</v>
          </cell>
          <cell r="T555">
            <v>654.27899999999988</v>
          </cell>
          <cell r="U555">
            <v>89.802999999999983</v>
          </cell>
          <cell r="V555">
            <v>76.97399999999999</v>
          </cell>
          <cell r="W555">
            <v>1000.6619999999999</v>
          </cell>
          <cell r="X555">
            <v>23092.199999999997</v>
          </cell>
          <cell r="Y555">
            <v>487.50199999999995</v>
          </cell>
          <cell r="Z555">
            <v>6157.92</v>
          </cell>
          <cell r="AA555">
            <v>11546.099999999999</v>
          </cell>
          <cell r="AB555">
            <v>153948</v>
          </cell>
          <cell r="AC555">
            <v>193397.17499999999</v>
          </cell>
          <cell r="AD555">
            <v>1667.77</v>
          </cell>
          <cell r="AE555">
            <v>455.42949999999996</v>
          </cell>
          <cell r="AF555">
            <v>718.42399999999986</v>
          </cell>
          <cell r="AG555">
            <v>179.60599999999997</v>
          </cell>
          <cell r="AH555">
            <v>6029.6299999999992</v>
          </cell>
          <cell r="AI555">
            <v>359.21199999999993</v>
          </cell>
          <cell r="AJ555">
            <v>898.03</v>
          </cell>
          <cell r="AK555">
            <v>179.60599999999997</v>
          </cell>
          <cell r="AL555">
            <v>4361.8599999999997</v>
          </cell>
          <cell r="AM555">
            <v>192.435</v>
          </cell>
          <cell r="AN555">
            <v>4105.28</v>
          </cell>
          <cell r="AO555">
            <v>2629.9449999999997</v>
          </cell>
          <cell r="AP555">
            <v>275.82349999999997</v>
          </cell>
          <cell r="AQ555">
            <v>962.17499999999995</v>
          </cell>
        </row>
        <row r="556">
          <cell r="A556" t="str">
            <v>M00334820330</v>
          </cell>
          <cell r="B556" t="str">
            <v>GDC-1836020mmx33cm</v>
          </cell>
          <cell r="C556" t="str">
            <v>EUR</v>
          </cell>
          <cell r="D556">
            <v>102.03</v>
          </cell>
          <cell r="G556">
            <v>102.03</v>
          </cell>
          <cell r="I556">
            <v>145.75714285714287</v>
          </cell>
          <cell r="J556">
            <v>553.87714285714287</v>
          </cell>
          <cell r="K556">
            <v>160.33285714285716</v>
          </cell>
          <cell r="L556">
            <v>189.48428571428573</v>
          </cell>
          <cell r="M556">
            <v>255.07500000000002</v>
          </cell>
          <cell r="N556">
            <v>155.96014285714287</v>
          </cell>
          <cell r="O556">
            <v>151.58742857142857</v>
          </cell>
          <cell r="P556">
            <v>72878.571428571435</v>
          </cell>
          <cell r="Q556">
            <v>995.5212857142858</v>
          </cell>
          <cell r="R556">
            <v>287141.57142857142</v>
          </cell>
          <cell r="S556">
            <v>2499.7350000000001</v>
          </cell>
          <cell r="T556">
            <v>743.36142857142852</v>
          </cell>
          <cell r="U556">
            <v>102.03</v>
          </cell>
          <cell r="V556">
            <v>87.454285714285717</v>
          </cell>
          <cell r="W556">
            <v>1136.9057142857143</v>
          </cell>
          <cell r="X556">
            <v>26236.285714285717</v>
          </cell>
          <cell r="Y556">
            <v>553.87714285714287</v>
          </cell>
          <cell r="Z556">
            <v>6996.3428571428576</v>
          </cell>
          <cell r="AA556">
            <v>13118.142857142859</v>
          </cell>
          <cell r="AB556">
            <v>174908.57142857145</v>
          </cell>
          <cell r="AC556">
            <v>219728.89285714287</v>
          </cell>
          <cell r="AD556">
            <v>1894.8428571428572</v>
          </cell>
          <cell r="AE556">
            <v>517.43785714285718</v>
          </cell>
          <cell r="AF556">
            <v>816.24</v>
          </cell>
          <cell r="AG556">
            <v>204.06</v>
          </cell>
          <cell r="AH556">
            <v>6850.5857142857149</v>
          </cell>
          <cell r="AI556">
            <v>408.12</v>
          </cell>
          <cell r="AJ556">
            <v>1020.3000000000001</v>
          </cell>
          <cell r="AK556">
            <v>204.06</v>
          </cell>
          <cell r="AL556">
            <v>4955.7428571428572</v>
          </cell>
          <cell r="AM556">
            <v>218.6357142857143</v>
          </cell>
          <cell r="AN556">
            <v>4664.2285714285717</v>
          </cell>
          <cell r="AO556">
            <v>2988.0214285714287</v>
          </cell>
          <cell r="AP556">
            <v>313.37785714285712</v>
          </cell>
          <cell r="AQ556">
            <v>1093.1785714285716</v>
          </cell>
        </row>
        <row r="557">
          <cell r="A557" t="str">
            <v>M0033482240</v>
          </cell>
          <cell r="B557" t="str">
            <v>22mm40cmNG3D-18</v>
          </cell>
          <cell r="C557" t="str">
            <v>USD</v>
          </cell>
          <cell r="D557">
            <v>128.29</v>
          </cell>
          <cell r="G557">
            <v>128.29</v>
          </cell>
          <cell r="I557">
            <v>128.29</v>
          </cell>
          <cell r="J557">
            <v>487.50199999999995</v>
          </cell>
          <cell r="K557">
            <v>141.119</v>
          </cell>
          <cell r="L557">
            <v>166.77699999999999</v>
          </cell>
          <cell r="M557">
            <v>224.50749999999999</v>
          </cell>
          <cell r="N557">
            <v>137.27029999999999</v>
          </cell>
          <cell r="O557">
            <v>133.42159999999998</v>
          </cell>
          <cell r="P557">
            <v>64144.999999999993</v>
          </cell>
          <cell r="Q557">
            <v>876.22069999999997</v>
          </cell>
          <cell r="R557">
            <v>252731.3</v>
          </cell>
          <cell r="S557">
            <v>2200.1734999999999</v>
          </cell>
          <cell r="T557">
            <v>654.27899999999988</v>
          </cell>
          <cell r="U557">
            <v>89.802999999999983</v>
          </cell>
          <cell r="V557">
            <v>76.97399999999999</v>
          </cell>
          <cell r="W557">
            <v>1000.6619999999999</v>
          </cell>
          <cell r="X557">
            <v>23092.199999999997</v>
          </cell>
          <cell r="Y557">
            <v>487.50199999999995</v>
          </cell>
          <cell r="Z557">
            <v>6157.92</v>
          </cell>
          <cell r="AA557">
            <v>11546.099999999999</v>
          </cell>
          <cell r="AB557">
            <v>153948</v>
          </cell>
          <cell r="AC557">
            <v>193397.17499999999</v>
          </cell>
          <cell r="AD557">
            <v>1667.77</v>
          </cell>
          <cell r="AE557">
            <v>455.42949999999996</v>
          </cell>
          <cell r="AF557">
            <v>718.42399999999986</v>
          </cell>
          <cell r="AG557">
            <v>179.60599999999997</v>
          </cell>
          <cell r="AH557">
            <v>6029.6299999999992</v>
          </cell>
          <cell r="AI557">
            <v>359.21199999999993</v>
          </cell>
          <cell r="AJ557">
            <v>898.03</v>
          </cell>
          <cell r="AK557">
            <v>179.60599999999997</v>
          </cell>
          <cell r="AL557">
            <v>4361.8599999999997</v>
          </cell>
          <cell r="AM557">
            <v>192.435</v>
          </cell>
          <cell r="AN557">
            <v>4105.28</v>
          </cell>
          <cell r="AO557">
            <v>2629.9449999999997</v>
          </cell>
          <cell r="AP557">
            <v>275.82349999999997</v>
          </cell>
          <cell r="AQ557">
            <v>962.17499999999995</v>
          </cell>
        </row>
        <row r="558">
          <cell r="A558" t="str">
            <v>M00334822400</v>
          </cell>
          <cell r="B558" t="str">
            <v>GDC-1836022mmx40cm</v>
          </cell>
          <cell r="C558" t="str">
            <v>EUR</v>
          </cell>
          <cell r="D558">
            <v>102.03</v>
          </cell>
          <cell r="G558">
            <v>102.03</v>
          </cell>
          <cell r="I558">
            <v>145.75714285714287</v>
          </cell>
          <cell r="J558">
            <v>553.87714285714287</v>
          </cell>
          <cell r="K558">
            <v>160.33285714285716</v>
          </cell>
          <cell r="L558">
            <v>189.48428571428573</v>
          </cell>
          <cell r="M558">
            <v>255.07500000000002</v>
          </cell>
          <cell r="N558">
            <v>155.96014285714287</v>
          </cell>
          <cell r="O558">
            <v>151.58742857142857</v>
          </cell>
          <cell r="P558">
            <v>72878.571428571435</v>
          </cell>
          <cell r="Q558">
            <v>995.5212857142858</v>
          </cell>
          <cell r="R558">
            <v>287141.57142857142</v>
          </cell>
          <cell r="S558">
            <v>2499.7350000000001</v>
          </cell>
          <cell r="T558">
            <v>743.36142857142852</v>
          </cell>
          <cell r="U558">
            <v>102.03</v>
          </cell>
          <cell r="V558">
            <v>87.454285714285717</v>
          </cell>
          <cell r="W558">
            <v>1136.9057142857143</v>
          </cell>
          <cell r="X558">
            <v>26236.285714285717</v>
          </cell>
          <cell r="Y558">
            <v>553.87714285714287</v>
          </cell>
          <cell r="Z558">
            <v>6996.3428571428576</v>
          </cell>
          <cell r="AA558">
            <v>13118.142857142859</v>
          </cell>
          <cell r="AB558">
            <v>174908.57142857145</v>
          </cell>
          <cell r="AC558">
            <v>219728.89285714287</v>
          </cell>
          <cell r="AD558">
            <v>1894.8428571428572</v>
          </cell>
          <cell r="AE558">
            <v>517.43785714285718</v>
          </cell>
          <cell r="AF558">
            <v>816.24</v>
          </cell>
          <cell r="AG558">
            <v>204.06</v>
          </cell>
          <cell r="AH558">
            <v>6850.5857142857149</v>
          </cell>
          <cell r="AI558">
            <v>408.12</v>
          </cell>
          <cell r="AJ558">
            <v>1020.3000000000001</v>
          </cell>
          <cell r="AK558">
            <v>204.06</v>
          </cell>
          <cell r="AL558">
            <v>4955.7428571428572</v>
          </cell>
          <cell r="AM558">
            <v>218.6357142857143</v>
          </cell>
          <cell r="AN558">
            <v>4664.2285714285717</v>
          </cell>
          <cell r="AO558">
            <v>2988.0214285714287</v>
          </cell>
          <cell r="AP558">
            <v>313.37785714285712</v>
          </cell>
          <cell r="AQ558">
            <v>1093.1785714285716</v>
          </cell>
        </row>
        <row r="559">
          <cell r="A559" t="str">
            <v>M0033482440</v>
          </cell>
          <cell r="B559" t="str">
            <v>24mm40cmNG3D-18</v>
          </cell>
          <cell r="C559" t="str">
            <v>USD</v>
          </cell>
          <cell r="D559">
            <v>128.29</v>
          </cell>
          <cell r="G559">
            <v>128.29</v>
          </cell>
          <cell r="I559">
            <v>128.29</v>
          </cell>
          <cell r="J559">
            <v>487.50199999999995</v>
          </cell>
          <cell r="K559">
            <v>141.119</v>
          </cell>
          <cell r="L559">
            <v>166.77699999999999</v>
          </cell>
          <cell r="M559">
            <v>224.50749999999999</v>
          </cell>
          <cell r="N559">
            <v>137.27029999999999</v>
          </cell>
          <cell r="O559">
            <v>133.42159999999998</v>
          </cell>
          <cell r="P559">
            <v>64144.999999999993</v>
          </cell>
          <cell r="Q559">
            <v>876.22069999999997</v>
          </cell>
          <cell r="R559">
            <v>252731.3</v>
          </cell>
          <cell r="S559">
            <v>2200.1734999999999</v>
          </cell>
          <cell r="T559">
            <v>654.27899999999988</v>
          </cell>
          <cell r="U559">
            <v>89.802999999999983</v>
          </cell>
          <cell r="V559">
            <v>76.97399999999999</v>
          </cell>
          <cell r="W559">
            <v>1000.6619999999999</v>
          </cell>
          <cell r="X559">
            <v>23092.199999999997</v>
          </cell>
          <cell r="Y559">
            <v>487.50199999999995</v>
          </cell>
          <cell r="Z559">
            <v>6157.92</v>
          </cell>
          <cell r="AA559">
            <v>11546.099999999999</v>
          </cell>
          <cell r="AB559">
            <v>153948</v>
          </cell>
          <cell r="AC559">
            <v>193397.17499999999</v>
          </cell>
          <cell r="AD559">
            <v>1667.77</v>
          </cell>
          <cell r="AE559">
            <v>455.42949999999996</v>
          </cell>
          <cell r="AF559">
            <v>718.42399999999986</v>
          </cell>
          <cell r="AG559">
            <v>179.60599999999997</v>
          </cell>
          <cell r="AH559">
            <v>6029.6299999999992</v>
          </cell>
          <cell r="AI559">
            <v>359.21199999999993</v>
          </cell>
          <cell r="AJ559">
            <v>898.03</v>
          </cell>
          <cell r="AK559">
            <v>179.60599999999997</v>
          </cell>
          <cell r="AL559">
            <v>4361.8599999999997</v>
          </cell>
          <cell r="AM559">
            <v>192.435</v>
          </cell>
          <cell r="AN559">
            <v>4105.28</v>
          </cell>
          <cell r="AO559">
            <v>2629.9449999999997</v>
          </cell>
          <cell r="AP559">
            <v>275.82349999999997</v>
          </cell>
          <cell r="AQ559">
            <v>962.17499999999995</v>
          </cell>
        </row>
        <row r="560">
          <cell r="A560" t="str">
            <v>M00334824400</v>
          </cell>
          <cell r="B560" t="str">
            <v>GDC-1836024mmx40cm</v>
          </cell>
          <cell r="C560" t="str">
            <v>EUR</v>
          </cell>
          <cell r="D560">
            <v>102.03</v>
          </cell>
          <cell r="G560">
            <v>102.03</v>
          </cell>
          <cell r="I560">
            <v>145.75714285714287</v>
          </cell>
          <cell r="J560">
            <v>553.87714285714287</v>
          </cell>
          <cell r="K560">
            <v>160.33285714285716</v>
          </cell>
          <cell r="L560">
            <v>189.48428571428573</v>
          </cell>
          <cell r="M560">
            <v>255.07500000000002</v>
          </cell>
          <cell r="N560">
            <v>155.96014285714287</v>
          </cell>
          <cell r="O560">
            <v>151.58742857142857</v>
          </cell>
          <cell r="P560">
            <v>72878.571428571435</v>
          </cell>
          <cell r="Q560">
            <v>995.5212857142858</v>
          </cell>
          <cell r="R560">
            <v>287141.57142857142</v>
          </cell>
          <cell r="S560">
            <v>2499.7350000000001</v>
          </cell>
          <cell r="T560">
            <v>743.36142857142852</v>
          </cell>
          <cell r="U560">
            <v>102.03</v>
          </cell>
          <cell r="V560">
            <v>87.454285714285717</v>
          </cell>
          <cell r="W560">
            <v>1136.9057142857143</v>
          </cell>
          <cell r="X560">
            <v>26236.285714285717</v>
          </cell>
          <cell r="Y560">
            <v>553.87714285714287</v>
          </cell>
          <cell r="Z560">
            <v>6996.3428571428576</v>
          </cell>
          <cell r="AA560">
            <v>13118.142857142859</v>
          </cell>
          <cell r="AB560">
            <v>174908.57142857145</v>
          </cell>
          <cell r="AC560">
            <v>219728.89285714287</v>
          </cell>
          <cell r="AD560">
            <v>1894.8428571428572</v>
          </cell>
          <cell r="AE560">
            <v>517.43785714285718</v>
          </cell>
          <cell r="AF560">
            <v>816.24</v>
          </cell>
          <cell r="AG560">
            <v>204.06</v>
          </cell>
          <cell r="AH560">
            <v>6850.5857142857149</v>
          </cell>
          <cell r="AI560">
            <v>408.12</v>
          </cell>
          <cell r="AJ560">
            <v>1020.3000000000001</v>
          </cell>
          <cell r="AK560">
            <v>204.06</v>
          </cell>
          <cell r="AL560">
            <v>4955.7428571428572</v>
          </cell>
          <cell r="AM560">
            <v>218.6357142857143</v>
          </cell>
          <cell r="AN560">
            <v>4664.2285714285717</v>
          </cell>
          <cell r="AO560">
            <v>2988.0214285714287</v>
          </cell>
          <cell r="AP560">
            <v>313.37785714285712</v>
          </cell>
          <cell r="AQ560">
            <v>1093.1785714285716</v>
          </cell>
        </row>
        <row r="561">
          <cell r="A561" t="str">
            <v>M0033486150</v>
          </cell>
          <cell r="B561" t="str">
            <v>GDC-183606mmx15cm</v>
          </cell>
          <cell r="C561" t="str">
            <v>EUR</v>
          </cell>
          <cell r="D561">
            <v>72.59</v>
          </cell>
          <cell r="G561">
            <v>72.59</v>
          </cell>
          <cell r="I561">
            <v>103.70000000000002</v>
          </cell>
          <cell r="J561">
            <v>394.06000000000006</v>
          </cell>
          <cell r="K561">
            <v>114.07000000000002</v>
          </cell>
          <cell r="L561">
            <v>134.81000000000003</v>
          </cell>
          <cell r="M561">
            <v>181.47500000000002</v>
          </cell>
          <cell r="N561">
            <v>110.95900000000003</v>
          </cell>
          <cell r="O561">
            <v>107.84800000000003</v>
          </cell>
          <cell r="P561">
            <v>51850.000000000007</v>
          </cell>
          <cell r="Q561">
            <v>708.27100000000007</v>
          </cell>
          <cell r="R561">
            <v>204289.00000000003</v>
          </cell>
          <cell r="S561">
            <v>1778.4550000000002</v>
          </cell>
          <cell r="T561">
            <v>528.87</v>
          </cell>
          <cell r="U561">
            <v>72.59</v>
          </cell>
          <cell r="V561">
            <v>62.220000000000006</v>
          </cell>
          <cell r="W561">
            <v>808.86000000000013</v>
          </cell>
          <cell r="X561">
            <v>18666.000000000004</v>
          </cell>
          <cell r="Y561">
            <v>394.06000000000006</v>
          </cell>
          <cell r="Z561">
            <v>4977.6000000000004</v>
          </cell>
          <cell r="AA561">
            <v>9333.0000000000018</v>
          </cell>
          <cell r="AB561">
            <v>124440.00000000001</v>
          </cell>
          <cell r="AC561">
            <v>156327.75000000003</v>
          </cell>
          <cell r="AD561">
            <v>1348.1000000000001</v>
          </cell>
          <cell r="AE561">
            <v>368.13500000000005</v>
          </cell>
          <cell r="AF561">
            <v>580.72</v>
          </cell>
          <cell r="AG561">
            <v>145.18</v>
          </cell>
          <cell r="AH561">
            <v>4873.9000000000005</v>
          </cell>
          <cell r="AI561">
            <v>290.36</v>
          </cell>
          <cell r="AJ561">
            <v>725.90000000000009</v>
          </cell>
          <cell r="AK561">
            <v>145.18</v>
          </cell>
          <cell r="AL561">
            <v>3525.8000000000006</v>
          </cell>
          <cell r="AM561">
            <v>155.55000000000001</v>
          </cell>
          <cell r="AN561">
            <v>3318.4000000000005</v>
          </cell>
          <cell r="AO561">
            <v>2125.8500000000004</v>
          </cell>
          <cell r="AP561">
            <v>222.95500000000004</v>
          </cell>
          <cell r="AQ561">
            <v>777.75000000000011</v>
          </cell>
        </row>
        <row r="562">
          <cell r="A562" t="str">
            <v>M0033487150</v>
          </cell>
          <cell r="B562" t="str">
            <v>GDC-183607mmx15cm</v>
          </cell>
          <cell r="C562" t="str">
            <v>EUR</v>
          </cell>
          <cell r="D562">
            <v>76.52</v>
          </cell>
          <cell r="G562">
            <v>76.52</v>
          </cell>
          <cell r="I562">
            <v>109.31428571428572</v>
          </cell>
          <cell r="J562">
            <v>415.39428571428573</v>
          </cell>
          <cell r="K562">
            <v>120.2457142857143</v>
          </cell>
          <cell r="L562">
            <v>142.10857142857142</v>
          </cell>
          <cell r="M562">
            <v>191.3</v>
          </cell>
          <cell r="N562">
            <v>116.96628571428572</v>
          </cell>
          <cell r="O562">
            <v>113.68685714285715</v>
          </cell>
          <cell r="P562">
            <v>54657.142857142855</v>
          </cell>
          <cell r="Q562">
            <v>746.61657142857143</v>
          </cell>
          <cell r="R562">
            <v>215349.14285714287</v>
          </cell>
          <cell r="S562">
            <v>1874.7399999999998</v>
          </cell>
          <cell r="T562">
            <v>557.50285714285712</v>
          </cell>
          <cell r="U562">
            <v>76.52</v>
          </cell>
          <cell r="V562">
            <v>65.588571428571427</v>
          </cell>
          <cell r="W562">
            <v>852.6514285714286</v>
          </cell>
          <cell r="X562">
            <v>19676.571428571428</v>
          </cell>
          <cell r="Y562">
            <v>415.39428571428573</v>
          </cell>
          <cell r="Z562">
            <v>5247.0857142857149</v>
          </cell>
          <cell r="AA562">
            <v>9838.2857142857138</v>
          </cell>
          <cell r="AB562">
            <v>131177.14285714287</v>
          </cell>
          <cell r="AC562">
            <v>164791.28571428571</v>
          </cell>
          <cell r="AD562">
            <v>1421.0857142857144</v>
          </cell>
          <cell r="AE562">
            <v>388.06571428571425</v>
          </cell>
          <cell r="AF562">
            <v>612.16</v>
          </cell>
          <cell r="AG562">
            <v>153.04</v>
          </cell>
          <cell r="AH562">
            <v>5137.7714285714283</v>
          </cell>
          <cell r="AI562">
            <v>306.08</v>
          </cell>
          <cell r="AJ562">
            <v>765.2</v>
          </cell>
          <cell r="AK562">
            <v>153.04</v>
          </cell>
          <cell r="AL562">
            <v>3716.6857142857143</v>
          </cell>
          <cell r="AM562">
            <v>163.97142857142859</v>
          </cell>
          <cell r="AN562">
            <v>3498.0571428571429</v>
          </cell>
          <cell r="AO562">
            <v>2240.9428571428571</v>
          </cell>
          <cell r="AP562">
            <v>235.02571428571429</v>
          </cell>
          <cell r="AQ562">
            <v>819.85714285714289</v>
          </cell>
        </row>
        <row r="563">
          <cell r="A563" t="str">
            <v>M0033488200</v>
          </cell>
          <cell r="B563" t="str">
            <v>GDC-183608mmx20cm</v>
          </cell>
          <cell r="C563" t="str">
            <v>EUR</v>
          </cell>
          <cell r="D563">
            <v>76.52</v>
          </cell>
          <cell r="G563">
            <v>76.52</v>
          </cell>
          <cell r="I563">
            <v>109.31428571428572</v>
          </cell>
          <cell r="J563">
            <v>415.39428571428573</v>
          </cell>
          <cell r="K563">
            <v>120.2457142857143</v>
          </cell>
          <cell r="L563">
            <v>142.10857142857142</v>
          </cell>
          <cell r="M563">
            <v>191.3</v>
          </cell>
          <cell r="N563">
            <v>116.96628571428572</v>
          </cell>
          <cell r="O563">
            <v>113.68685714285715</v>
          </cell>
          <cell r="P563">
            <v>54657.142857142855</v>
          </cell>
          <cell r="Q563">
            <v>746.61657142857143</v>
          </cell>
          <cell r="R563">
            <v>215349.14285714287</v>
          </cell>
          <cell r="S563">
            <v>1874.7399999999998</v>
          </cell>
          <cell r="T563">
            <v>557.50285714285712</v>
          </cell>
          <cell r="U563">
            <v>76.52</v>
          </cell>
          <cell r="V563">
            <v>65.588571428571427</v>
          </cell>
          <cell r="W563">
            <v>852.6514285714286</v>
          </cell>
          <cell r="X563">
            <v>19676.571428571428</v>
          </cell>
          <cell r="Y563">
            <v>415.39428571428573</v>
          </cell>
          <cell r="Z563">
            <v>5247.0857142857149</v>
          </cell>
          <cell r="AA563">
            <v>9838.2857142857138</v>
          </cell>
          <cell r="AB563">
            <v>131177.14285714287</v>
          </cell>
          <cell r="AC563">
            <v>164791.28571428571</v>
          </cell>
          <cell r="AD563">
            <v>1421.0857142857144</v>
          </cell>
          <cell r="AE563">
            <v>388.06571428571425</v>
          </cell>
          <cell r="AF563">
            <v>612.16</v>
          </cell>
          <cell r="AG563">
            <v>153.04</v>
          </cell>
          <cell r="AH563">
            <v>5137.7714285714283</v>
          </cell>
          <cell r="AI563">
            <v>306.08</v>
          </cell>
          <cell r="AJ563">
            <v>765.2</v>
          </cell>
          <cell r="AK563">
            <v>153.04</v>
          </cell>
          <cell r="AL563">
            <v>3716.6857142857143</v>
          </cell>
          <cell r="AM563">
            <v>163.97142857142859</v>
          </cell>
          <cell r="AN563">
            <v>3498.0571428571429</v>
          </cell>
          <cell r="AO563">
            <v>2240.9428571428571</v>
          </cell>
          <cell r="AP563">
            <v>235.02571428571429</v>
          </cell>
          <cell r="AQ563">
            <v>819.85714285714289</v>
          </cell>
        </row>
        <row r="564">
          <cell r="A564" t="str">
            <v>M0033489020</v>
          </cell>
          <cell r="B564" t="str">
            <v>9mm25cmNG3D-18</v>
          </cell>
          <cell r="C564" t="str">
            <v>USD</v>
          </cell>
          <cell r="D564">
            <v>101.89</v>
          </cell>
          <cell r="G564">
            <v>101.89</v>
          </cell>
          <cell r="I564">
            <v>101.89</v>
          </cell>
          <cell r="J564">
            <v>387.18199999999996</v>
          </cell>
          <cell r="K564">
            <v>112.07900000000001</v>
          </cell>
          <cell r="L564">
            <v>132.45699999999999</v>
          </cell>
          <cell r="M564">
            <v>178.3075</v>
          </cell>
          <cell r="N564">
            <v>109.0223</v>
          </cell>
          <cell r="O564">
            <v>105.96560000000001</v>
          </cell>
          <cell r="P564">
            <v>50945</v>
          </cell>
          <cell r="Q564">
            <v>695.90870000000007</v>
          </cell>
          <cell r="R564">
            <v>200723.3</v>
          </cell>
          <cell r="S564">
            <v>1747.4134999999999</v>
          </cell>
          <cell r="T564">
            <v>519.63900000000001</v>
          </cell>
          <cell r="U564">
            <v>71.322999999999993</v>
          </cell>
          <cell r="V564">
            <v>61.134</v>
          </cell>
          <cell r="W564">
            <v>794.74199999999996</v>
          </cell>
          <cell r="X564">
            <v>18340.2</v>
          </cell>
          <cell r="Y564">
            <v>387.18199999999996</v>
          </cell>
          <cell r="Z564">
            <v>4890.72</v>
          </cell>
          <cell r="AA564">
            <v>9170.1</v>
          </cell>
          <cell r="AB564">
            <v>122268</v>
          </cell>
          <cell r="AC564">
            <v>153599.17499999999</v>
          </cell>
          <cell r="AD564">
            <v>1324.57</v>
          </cell>
          <cell r="AE564">
            <v>361.70949999999999</v>
          </cell>
          <cell r="AF564">
            <v>570.58399999999995</v>
          </cell>
          <cell r="AG564">
            <v>142.64599999999999</v>
          </cell>
          <cell r="AH564">
            <v>4788.83</v>
          </cell>
          <cell r="AI564">
            <v>285.29199999999997</v>
          </cell>
          <cell r="AJ564">
            <v>713.23</v>
          </cell>
          <cell r="AK564">
            <v>142.64599999999999</v>
          </cell>
          <cell r="AL564">
            <v>3464.26</v>
          </cell>
          <cell r="AM564">
            <v>152.83500000000001</v>
          </cell>
          <cell r="AN564">
            <v>3260.48</v>
          </cell>
          <cell r="AO564">
            <v>2088.7449999999999</v>
          </cell>
          <cell r="AP564">
            <v>219.0635</v>
          </cell>
          <cell r="AQ564">
            <v>764.17499999999995</v>
          </cell>
        </row>
        <row r="565">
          <cell r="A565" t="str">
            <v>M0033489200</v>
          </cell>
          <cell r="B565" t="str">
            <v>GDC-183609mmx20cm</v>
          </cell>
          <cell r="C565" t="str">
            <v>EUR</v>
          </cell>
          <cell r="D565">
            <v>76.52</v>
          </cell>
          <cell r="G565">
            <v>76.52</v>
          </cell>
          <cell r="I565">
            <v>109.31428571428572</v>
          </cell>
          <cell r="J565">
            <v>415.39428571428573</v>
          </cell>
          <cell r="K565">
            <v>120.2457142857143</v>
          </cell>
          <cell r="L565">
            <v>142.10857142857142</v>
          </cell>
          <cell r="M565">
            <v>191.3</v>
          </cell>
          <cell r="N565">
            <v>116.96628571428572</v>
          </cell>
          <cell r="O565">
            <v>113.68685714285715</v>
          </cell>
          <cell r="P565">
            <v>54657.142857142855</v>
          </cell>
          <cell r="Q565">
            <v>746.61657142857143</v>
          </cell>
          <cell r="R565">
            <v>215349.14285714287</v>
          </cell>
          <cell r="S565">
            <v>1874.7399999999998</v>
          </cell>
          <cell r="T565">
            <v>557.50285714285712</v>
          </cell>
          <cell r="U565">
            <v>76.52</v>
          </cell>
          <cell r="V565">
            <v>65.588571428571427</v>
          </cell>
          <cell r="W565">
            <v>852.6514285714286</v>
          </cell>
          <cell r="X565">
            <v>19676.571428571428</v>
          </cell>
          <cell r="Y565">
            <v>415.39428571428573</v>
          </cell>
          <cell r="Z565">
            <v>5247.0857142857149</v>
          </cell>
          <cell r="AA565">
            <v>9838.2857142857138</v>
          </cell>
          <cell r="AB565">
            <v>131177.14285714287</v>
          </cell>
          <cell r="AC565">
            <v>164791.28571428571</v>
          </cell>
          <cell r="AD565">
            <v>1421.0857142857144</v>
          </cell>
          <cell r="AE565">
            <v>388.06571428571425</v>
          </cell>
          <cell r="AF565">
            <v>612.16</v>
          </cell>
          <cell r="AG565">
            <v>153.04</v>
          </cell>
          <cell r="AH565">
            <v>5137.7714285714283</v>
          </cell>
          <cell r="AI565">
            <v>306.08</v>
          </cell>
          <cell r="AJ565">
            <v>765.2</v>
          </cell>
          <cell r="AK565">
            <v>153.04</v>
          </cell>
          <cell r="AL565">
            <v>3716.6857142857143</v>
          </cell>
          <cell r="AM565">
            <v>163.97142857142859</v>
          </cell>
          <cell r="AN565">
            <v>3498.0571428571429</v>
          </cell>
          <cell r="AO565">
            <v>2240.9428571428571</v>
          </cell>
          <cell r="AP565">
            <v>235.02571428571429</v>
          </cell>
          <cell r="AQ565">
            <v>819.85714285714289</v>
          </cell>
        </row>
        <row r="566">
          <cell r="A566" t="str">
            <v>M00335010340</v>
          </cell>
          <cell r="B566" t="str">
            <v>GDC-18Standard10mmx30cm</v>
          </cell>
          <cell r="C566" t="str">
            <v>EUR</v>
          </cell>
          <cell r="D566">
            <v>64.8</v>
          </cell>
          <cell r="G566">
            <v>64.8</v>
          </cell>
          <cell r="I566">
            <v>92.571428571428569</v>
          </cell>
          <cell r="J566">
            <v>351.77142857142854</v>
          </cell>
          <cell r="K566">
            <v>101.82857142857144</v>
          </cell>
          <cell r="L566">
            <v>120.34285714285714</v>
          </cell>
          <cell r="M566">
            <v>162</v>
          </cell>
          <cell r="N566">
            <v>99.051428571428573</v>
          </cell>
          <cell r="O566">
            <v>96.27428571428571</v>
          </cell>
          <cell r="P566">
            <v>46285.714285714283</v>
          </cell>
          <cell r="Q566">
            <v>632.26285714285711</v>
          </cell>
          <cell r="R566">
            <v>182365.71428571429</v>
          </cell>
          <cell r="S566">
            <v>1587.6</v>
          </cell>
          <cell r="T566">
            <v>472.11428571428564</v>
          </cell>
          <cell r="U566">
            <v>64.8</v>
          </cell>
          <cell r="V566">
            <v>55.542857142857137</v>
          </cell>
          <cell r="W566">
            <v>722.05714285714282</v>
          </cell>
          <cell r="X566">
            <v>16662.857142857141</v>
          </cell>
          <cell r="Y566">
            <v>351.77142857142854</v>
          </cell>
          <cell r="Z566">
            <v>4443.4285714285716</v>
          </cell>
          <cell r="AA566">
            <v>8331.4285714285706</v>
          </cell>
          <cell r="AB566">
            <v>111085.71428571429</v>
          </cell>
          <cell r="AC566">
            <v>139551.42857142858</v>
          </cell>
          <cell r="AD566">
            <v>1203.4285714285713</v>
          </cell>
          <cell r="AE566">
            <v>328.62857142857138</v>
          </cell>
          <cell r="AF566">
            <v>518.4</v>
          </cell>
          <cell r="AG566">
            <v>129.6</v>
          </cell>
          <cell r="AH566">
            <v>4350.8571428571431</v>
          </cell>
          <cell r="AI566">
            <v>259.2</v>
          </cell>
          <cell r="AJ566">
            <v>648</v>
          </cell>
          <cell r="AK566">
            <v>129.6</v>
          </cell>
          <cell r="AL566">
            <v>3147.4285714285716</v>
          </cell>
          <cell r="AM566">
            <v>138.85714285714286</v>
          </cell>
          <cell r="AN566">
            <v>2962.2857142857142</v>
          </cell>
          <cell r="AO566">
            <v>1897.7142857142858</v>
          </cell>
          <cell r="AP566">
            <v>199.02857142857141</v>
          </cell>
          <cell r="AQ566">
            <v>694.28571428571422</v>
          </cell>
        </row>
        <row r="567">
          <cell r="A567" t="str">
            <v>M00335012340</v>
          </cell>
          <cell r="B567" t="str">
            <v>GDC-18Standard12mmx30cm</v>
          </cell>
          <cell r="C567" t="str">
            <v>EUR</v>
          </cell>
          <cell r="D567">
            <v>64.8</v>
          </cell>
          <cell r="G567">
            <v>64.8</v>
          </cell>
          <cell r="I567">
            <v>92.571428571428569</v>
          </cell>
          <cell r="J567">
            <v>351.77142857142854</v>
          </cell>
          <cell r="K567">
            <v>101.82857142857144</v>
          </cell>
          <cell r="L567">
            <v>120.34285714285714</v>
          </cell>
          <cell r="M567">
            <v>162</v>
          </cell>
          <cell r="N567">
            <v>99.051428571428573</v>
          </cell>
          <cell r="O567">
            <v>96.27428571428571</v>
          </cell>
          <cell r="P567">
            <v>46285.714285714283</v>
          </cell>
          <cell r="Q567">
            <v>632.26285714285711</v>
          </cell>
          <cell r="R567">
            <v>182365.71428571429</v>
          </cell>
          <cell r="S567">
            <v>1587.6</v>
          </cell>
          <cell r="T567">
            <v>472.11428571428564</v>
          </cell>
          <cell r="U567">
            <v>64.8</v>
          </cell>
          <cell r="V567">
            <v>55.542857142857137</v>
          </cell>
          <cell r="W567">
            <v>722.05714285714282</v>
          </cell>
          <cell r="X567">
            <v>16662.857142857141</v>
          </cell>
          <cell r="Y567">
            <v>351.77142857142854</v>
          </cell>
          <cell r="Z567">
            <v>4443.4285714285716</v>
          </cell>
          <cell r="AA567">
            <v>8331.4285714285706</v>
          </cell>
          <cell r="AB567">
            <v>111085.71428571429</v>
          </cell>
          <cell r="AC567">
            <v>139551.42857142858</v>
          </cell>
          <cell r="AD567">
            <v>1203.4285714285713</v>
          </cell>
          <cell r="AE567">
            <v>328.62857142857138</v>
          </cell>
          <cell r="AF567">
            <v>518.4</v>
          </cell>
          <cell r="AG567">
            <v>129.6</v>
          </cell>
          <cell r="AH567">
            <v>4350.8571428571431</v>
          </cell>
          <cell r="AI567">
            <v>259.2</v>
          </cell>
          <cell r="AJ567">
            <v>648</v>
          </cell>
          <cell r="AK567">
            <v>129.6</v>
          </cell>
          <cell r="AL567">
            <v>3147.4285714285716</v>
          </cell>
          <cell r="AM567">
            <v>138.85714285714286</v>
          </cell>
          <cell r="AN567">
            <v>2962.2857142857142</v>
          </cell>
          <cell r="AO567">
            <v>1897.7142857142858</v>
          </cell>
          <cell r="AP567">
            <v>199.02857142857141</v>
          </cell>
          <cell r="AQ567">
            <v>694.28571428571422</v>
          </cell>
        </row>
        <row r="568">
          <cell r="A568" t="str">
            <v>M00335014340</v>
          </cell>
          <cell r="B568" t="str">
            <v>GDC-18Standard14mmx30cm</v>
          </cell>
          <cell r="C568" t="str">
            <v>EUR</v>
          </cell>
          <cell r="D568">
            <v>64.8</v>
          </cell>
          <cell r="G568">
            <v>64.8</v>
          </cell>
          <cell r="I568">
            <v>92.571428571428569</v>
          </cell>
          <cell r="J568">
            <v>351.77142857142854</v>
          </cell>
          <cell r="K568">
            <v>101.82857142857144</v>
          </cell>
          <cell r="L568">
            <v>120.34285714285714</v>
          </cell>
          <cell r="M568">
            <v>162</v>
          </cell>
          <cell r="N568">
            <v>99.051428571428573</v>
          </cell>
          <cell r="O568">
            <v>96.27428571428571</v>
          </cell>
          <cell r="P568">
            <v>46285.714285714283</v>
          </cell>
          <cell r="Q568">
            <v>632.26285714285711</v>
          </cell>
          <cell r="R568">
            <v>182365.71428571429</v>
          </cell>
          <cell r="S568">
            <v>1587.6</v>
          </cell>
          <cell r="T568">
            <v>472.11428571428564</v>
          </cell>
          <cell r="U568">
            <v>64.8</v>
          </cell>
          <cell r="V568">
            <v>55.542857142857137</v>
          </cell>
          <cell r="W568">
            <v>722.05714285714282</v>
          </cell>
          <cell r="X568">
            <v>16662.857142857141</v>
          </cell>
          <cell r="Y568">
            <v>351.77142857142854</v>
          </cell>
          <cell r="Z568">
            <v>4443.4285714285716</v>
          </cell>
          <cell r="AA568">
            <v>8331.4285714285706</v>
          </cell>
          <cell r="AB568">
            <v>111085.71428571429</v>
          </cell>
          <cell r="AC568">
            <v>139551.42857142858</v>
          </cell>
          <cell r="AD568">
            <v>1203.4285714285713</v>
          </cell>
          <cell r="AE568">
            <v>328.62857142857138</v>
          </cell>
          <cell r="AF568">
            <v>518.4</v>
          </cell>
          <cell r="AG568">
            <v>129.6</v>
          </cell>
          <cell r="AH568">
            <v>4350.8571428571431</v>
          </cell>
          <cell r="AI568">
            <v>259.2</v>
          </cell>
          <cell r="AJ568">
            <v>648</v>
          </cell>
          <cell r="AK568">
            <v>129.6</v>
          </cell>
          <cell r="AL568">
            <v>3147.4285714285716</v>
          </cell>
          <cell r="AM568">
            <v>138.85714285714286</v>
          </cell>
          <cell r="AN568">
            <v>2962.2857142857142</v>
          </cell>
          <cell r="AO568">
            <v>1897.7142857142858</v>
          </cell>
          <cell r="AP568">
            <v>199.02857142857141</v>
          </cell>
          <cell r="AQ568">
            <v>694.28571428571422</v>
          </cell>
        </row>
        <row r="569">
          <cell r="A569" t="str">
            <v>M00335016340</v>
          </cell>
          <cell r="B569" t="str">
            <v>GDC-18Standard16mmx30cm</v>
          </cell>
          <cell r="C569" t="str">
            <v>EUR</v>
          </cell>
          <cell r="D569">
            <v>67.61</v>
          </cell>
          <cell r="G569">
            <v>67.61</v>
          </cell>
          <cell r="I569">
            <v>96.585714285714289</v>
          </cell>
          <cell r="J569">
            <v>367.02571428571429</v>
          </cell>
          <cell r="K569">
            <v>106.24428571428572</v>
          </cell>
          <cell r="L569">
            <v>125.56142857142858</v>
          </cell>
          <cell r="M569">
            <v>169.02500000000001</v>
          </cell>
          <cell r="N569">
            <v>103.3467142857143</v>
          </cell>
          <cell r="O569">
            <v>100.44914285714286</v>
          </cell>
          <cell r="P569">
            <v>48292.857142857145</v>
          </cell>
          <cell r="Q569">
            <v>659.68042857142859</v>
          </cell>
          <cell r="R569">
            <v>190273.85714285716</v>
          </cell>
          <cell r="S569">
            <v>1656.4449999999999</v>
          </cell>
          <cell r="T569">
            <v>492.58714285714285</v>
          </cell>
          <cell r="U569">
            <v>67.61</v>
          </cell>
          <cell r="V569">
            <v>57.951428571428572</v>
          </cell>
          <cell r="W569">
            <v>753.36857142857139</v>
          </cell>
          <cell r="X569">
            <v>17385.428571428572</v>
          </cell>
          <cell r="Y569">
            <v>367.02571428571429</v>
          </cell>
          <cell r="Z569">
            <v>4636.1142857142859</v>
          </cell>
          <cell r="AA569">
            <v>8692.7142857142862</v>
          </cell>
          <cell r="AB569">
            <v>115902.85714285714</v>
          </cell>
          <cell r="AC569">
            <v>145602.96428571429</v>
          </cell>
          <cell r="AD569">
            <v>1255.6142857142859</v>
          </cell>
          <cell r="AE569">
            <v>342.87928571428569</v>
          </cell>
          <cell r="AF569">
            <v>540.88</v>
          </cell>
          <cell r="AG569">
            <v>135.22</v>
          </cell>
          <cell r="AH569">
            <v>4539.5285714285719</v>
          </cell>
          <cell r="AI569">
            <v>270.44</v>
          </cell>
          <cell r="AJ569">
            <v>676.1</v>
          </cell>
          <cell r="AK569">
            <v>135.22</v>
          </cell>
          <cell r="AL569">
            <v>3283.9142857142861</v>
          </cell>
          <cell r="AM569">
            <v>144.87857142857143</v>
          </cell>
          <cell r="AN569">
            <v>3090.7428571428572</v>
          </cell>
          <cell r="AO569">
            <v>1980.007142857143</v>
          </cell>
          <cell r="AP569">
            <v>207.65928571428572</v>
          </cell>
          <cell r="AQ569">
            <v>724.39285714285711</v>
          </cell>
        </row>
        <row r="570">
          <cell r="A570" t="str">
            <v>M00335018340</v>
          </cell>
          <cell r="B570" t="str">
            <v>GDC-18Standard18mmx30cm</v>
          </cell>
          <cell r="C570" t="str">
            <v>EUR</v>
          </cell>
          <cell r="D570">
            <v>67.61</v>
          </cell>
          <cell r="G570">
            <v>67.61</v>
          </cell>
          <cell r="I570">
            <v>96.585714285714289</v>
          </cell>
          <cell r="J570">
            <v>367.02571428571429</v>
          </cell>
          <cell r="K570">
            <v>106.24428571428572</v>
          </cell>
          <cell r="L570">
            <v>125.56142857142858</v>
          </cell>
          <cell r="M570">
            <v>169.02500000000001</v>
          </cell>
          <cell r="N570">
            <v>103.3467142857143</v>
          </cell>
          <cell r="O570">
            <v>100.44914285714286</v>
          </cell>
          <cell r="P570">
            <v>48292.857142857145</v>
          </cell>
          <cell r="Q570">
            <v>659.68042857142859</v>
          </cell>
          <cell r="R570">
            <v>190273.85714285716</v>
          </cell>
          <cell r="S570">
            <v>1656.4449999999999</v>
          </cell>
          <cell r="T570">
            <v>492.58714285714285</v>
          </cell>
          <cell r="U570">
            <v>67.61</v>
          </cell>
          <cell r="V570">
            <v>57.951428571428572</v>
          </cell>
          <cell r="W570">
            <v>753.36857142857139</v>
          </cell>
          <cell r="X570">
            <v>17385.428571428572</v>
          </cell>
          <cell r="Y570">
            <v>367.02571428571429</v>
          </cell>
          <cell r="Z570">
            <v>4636.1142857142859</v>
          </cell>
          <cell r="AA570">
            <v>8692.7142857142862</v>
          </cell>
          <cell r="AB570">
            <v>115902.85714285714</v>
          </cell>
          <cell r="AC570">
            <v>145602.96428571429</v>
          </cell>
          <cell r="AD570">
            <v>1255.6142857142859</v>
          </cell>
          <cell r="AE570">
            <v>342.87928571428569</v>
          </cell>
          <cell r="AF570">
            <v>540.88</v>
          </cell>
          <cell r="AG570">
            <v>135.22</v>
          </cell>
          <cell r="AH570">
            <v>4539.5285714285719</v>
          </cell>
          <cell r="AI570">
            <v>270.44</v>
          </cell>
          <cell r="AJ570">
            <v>676.1</v>
          </cell>
          <cell r="AK570">
            <v>135.22</v>
          </cell>
          <cell r="AL570">
            <v>3283.9142857142861</v>
          </cell>
          <cell r="AM570">
            <v>144.87857142857143</v>
          </cell>
          <cell r="AN570">
            <v>3090.7428571428572</v>
          </cell>
          <cell r="AO570">
            <v>1980.007142857143</v>
          </cell>
          <cell r="AP570">
            <v>207.65928571428572</v>
          </cell>
          <cell r="AQ570">
            <v>724.39285714285711</v>
          </cell>
        </row>
        <row r="571">
          <cell r="A571" t="str">
            <v>M00335020340</v>
          </cell>
          <cell r="B571" t="str">
            <v>GDC-18Standard20mmx30cm</v>
          </cell>
          <cell r="C571" t="str">
            <v>EUR</v>
          </cell>
          <cell r="D571">
            <v>67.61</v>
          </cell>
          <cell r="G571">
            <v>67.61</v>
          </cell>
          <cell r="I571">
            <v>96.585714285714289</v>
          </cell>
          <cell r="J571">
            <v>367.02571428571429</v>
          </cell>
          <cell r="K571">
            <v>106.24428571428572</v>
          </cell>
          <cell r="L571">
            <v>125.56142857142858</v>
          </cell>
          <cell r="M571">
            <v>169.02500000000001</v>
          </cell>
          <cell r="N571">
            <v>103.3467142857143</v>
          </cell>
          <cell r="O571">
            <v>100.44914285714286</v>
          </cell>
          <cell r="P571">
            <v>48292.857142857145</v>
          </cell>
          <cell r="Q571">
            <v>659.68042857142859</v>
          </cell>
          <cell r="R571">
            <v>190273.85714285716</v>
          </cell>
          <cell r="S571">
            <v>1656.4449999999999</v>
          </cell>
          <cell r="T571">
            <v>492.58714285714285</v>
          </cell>
          <cell r="U571">
            <v>67.61</v>
          </cell>
          <cell r="V571">
            <v>57.951428571428572</v>
          </cell>
          <cell r="W571">
            <v>753.36857142857139</v>
          </cell>
          <cell r="X571">
            <v>17385.428571428572</v>
          </cell>
          <cell r="Y571">
            <v>367.02571428571429</v>
          </cell>
          <cell r="Z571">
            <v>4636.1142857142859</v>
          </cell>
          <cell r="AA571">
            <v>8692.7142857142862</v>
          </cell>
          <cell r="AB571">
            <v>115902.85714285714</v>
          </cell>
          <cell r="AC571">
            <v>145602.96428571429</v>
          </cell>
          <cell r="AD571">
            <v>1255.6142857142859</v>
          </cell>
          <cell r="AE571">
            <v>342.87928571428569</v>
          </cell>
          <cell r="AF571">
            <v>540.88</v>
          </cell>
          <cell r="AG571">
            <v>135.22</v>
          </cell>
          <cell r="AH571">
            <v>4539.5285714285719</v>
          </cell>
          <cell r="AI571">
            <v>270.44</v>
          </cell>
          <cell r="AJ571">
            <v>676.1</v>
          </cell>
          <cell r="AK571">
            <v>135.22</v>
          </cell>
          <cell r="AL571">
            <v>3283.9142857142861</v>
          </cell>
          <cell r="AM571">
            <v>144.87857142857143</v>
          </cell>
          <cell r="AN571">
            <v>3090.7428571428572</v>
          </cell>
          <cell r="AO571">
            <v>1980.007142857143</v>
          </cell>
          <cell r="AP571">
            <v>207.65928571428572</v>
          </cell>
          <cell r="AQ571">
            <v>724.39285714285711</v>
          </cell>
        </row>
        <row r="572">
          <cell r="A572" t="str">
            <v>M00335051540</v>
          </cell>
          <cell r="B572" t="str">
            <v>GDC-18Standard5mmx15cm</v>
          </cell>
          <cell r="C572" t="str">
            <v>EUR</v>
          </cell>
          <cell r="D572">
            <v>55.37</v>
          </cell>
          <cell r="G572">
            <v>55.37</v>
          </cell>
          <cell r="I572">
            <v>79.099999999999994</v>
          </cell>
          <cell r="J572">
            <v>300.58</v>
          </cell>
          <cell r="K572">
            <v>87.01</v>
          </cell>
          <cell r="L572">
            <v>102.83</v>
          </cell>
          <cell r="M572">
            <v>138.42499999999998</v>
          </cell>
          <cell r="N572">
            <v>84.637</v>
          </cell>
          <cell r="O572">
            <v>82.263999999999996</v>
          </cell>
          <cell r="P572">
            <v>39550</v>
          </cell>
          <cell r="Q572">
            <v>540.25299999999993</v>
          </cell>
          <cell r="R572">
            <v>155827</v>
          </cell>
          <cell r="S572">
            <v>1356.5649999999998</v>
          </cell>
          <cell r="T572">
            <v>403.40999999999997</v>
          </cell>
          <cell r="U572">
            <v>55.36999999999999</v>
          </cell>
          <cell r="V572">
            <v>47.459999999999994</v>
          </cell>
          <cell r="W572">
            <v>616.9799999999999</v>
          </cell>
          <cell r="X572">
            <v>14237.999999999998</v>
          </cell>
          <cell r="Y572">
            <v>300.58</v>
          </cell>
          <cell r="Z572">
            <v>3796.7999999999997</v>
          </cell>
          <cell r="AA572">
            <v>7118.9999999999991</v>
          </cell>
          <cell r="AB572">
            <v>94920</v>
          </cell>
          <cell r="AC572">
            <v>119243.24999999999</v>
          </cell>
          <cell r="AD572">
            <v>1028.3</v>
          </cell>
          <cell r="AE572">
            <v>280.80499999999995</v>
          </cell>
          <cell r="AF572">
            <v>442.95999999999992</v>
          </cell>
          <cell r="AG572">
            <v>110.73999999999998</v>
          </cell>
          <cell r="AH572">
            <v>3717.7</v>
          </cell>
          <cell r="AI572">
            <v>221.47999999999996</v>
          </cell>
          <cell r="AJ572">
            <v>553.69999999999993</v>
          </cell>
          <cell r="AK572">
            <v>110.73999999999998</v>
          </cell>
          <cell r="AL572">
            <v>2689.3999999999996</v>
          </cell>
          <cell r="AM572">
            <v>118.64999999999999</v>
          </cell>
          <cell r="AN572">
            <v>2531.1999999999998</v>
          </cell>
          <cell r="AO572">
            <v>1621.55</v>
          </cell>
          <cell r="AP572">
            <v>170.06499999999997</v>
          </cell>
          <cell r="AQ572">
            <v>593.25</v>
          </cell>
        </row>
        <row r="573">
          <cell r="A573" t="str">
            <v>M00335052040</v>
          </cell>
          <cell r="B573" t="str">
            <v>GDC-18Standard5mmx20cm</v>
          </cell>
          <cell r="C573" t="str">
            <v>EUR</v>
          </cell>
          <cell r="D573">
            <v>58.51</v>
          </cell>
          <cell r="G573">
            <v>58.51</v>
          </cell>
          <cell r="I573">
            <v>83.585714285714289</v>
          </cell>
          <cell r="J573">
            <v>317.62571428571431</v>
          </cell>
          <cell r="K573">
            <v>91.944285714285726</v>
          </cell>
          <cell r="L573">
            <v>108.66142857142857</v>
          </cell>
          <cell r="M573">
            <v>146.27500000000001</v>
          </cell>
          <cell r="N573">
            <v>89.436714285714288</v>
          </cell>
          <cell r="O573">
            <v>86.929142857142864</v>
          </cell>
          <cell r="P573">
            <v>41792.857142857145</v>
          </cell>
          <cell r="Q573">
            <v>570.89042857142863</v>
          </cell>
          <cell r="R573">
            <v>164663.85714285716</v>
          </cell>
          <cell r="S573">
            <v>1433.4949999999999</v>
          </cell>
          <cell r="T573">
            <v>426.28714285714284</v>
          </cell>
          <cell r="U573">
            <v>58.51</v>
          </cell>
          <cell r="V573">
            <v>50.151428571428575</v>
          </cell>
          <cell r="W573">
            <v>651.96857142857141</v>
          </cell>
          <cell r="X573">
            <v>15045.428571428572</v>
          </cell>
          <cell r="Y573">
            <v>317.62571428571431</v>
          </cell>
          <cell r="Z573">
            <v>4012.1142857142859</v>
          </cell>
          <cell r="AA573">
            <v>7522.7142857142862</v>
          </cell>
          <cell r="AB573">
            <v>100302.85714285714</v>
          </cell>
          <cell r="AC573">
            <v>126005.46428571429</v>
          </cell>
          <cell r="AD573">
            <v>1086.6142857142859</v>
          </cell>
          <cell r="AE573">
            <v>296.72928571428571</v>
          </cell>
          <cell r="AF573">
            <v>468.08</v>
          </cell>
          <cell r="AG573">
            <v>117.02</v>
          </cell>
          <cell r="AH573">
            <v>3928.5285714285715</v>
          </cell>
          <cell r="AI573">
            <v>234.04</v>
          </cell>
          <cell r="AJ573">
            <v>585.1</v>
          </cell>
          <cell r="AK573">
            <v>117.02</v>
          </cell>
          <cell r="AL573">
            <v>2841.9142857142861</v>
          </cell>
          <cell r="AM573">
            <v>125.37857142857143</v>
          </cell>
          <cell r="AN573">
            <v>2674.7428571428572</v>
          </cell>
          <cell r="AO573">
            <v>1713.507142857143</v>
          </cell>
          <cell r="AP573">
            <v>179.70928571428573</v>
          </cell>
          <cell r="AQ573">
            <v>626.89285714285711</v>
          </cell>
        </row>
        <row r="574">
          <cell r="A574" t="str">
            <v>M00335062040</v>
          </cell>
          <cell r="B574" t="str">
            <v>GDC-18Standard6mmx20cm</v>
          </cell>
          <cell r="C574" t="str">
            <v>EUR</v>
          </cell>
          <cell r="D574">
            <v>58.51</v>
          </cell>
          <cell r="G574">
            <v>58.51</v>
          </cell>
          <cell r="I574">
            <v>83.585714285714289</v>
          </cell>
          <cell r="J574">
            <v>317.62571428571431</v>
          </cell>
          <cell r="K574">
            <v>91.944285714285726</v>
          </cell>
          <cell r="L574">
            <v>108.66142857142857</v>
          </cell>
          <cell r="M574">
            <v>146.27500000000001</v>
          </cell>
          <cell r="N574">
            <v>89.436714285714288</v>
          </cell>
          <cell r="O574">
            <v>86.929142857142864</v>
          </cell>
          <cell r="P574">
            <v>41792.857142857145</v>
          </cell>
          <cell r="Q574">
            <v>570.89042857142863</v>
          </cell>
          <cell r="R574">
            <v>164663.85714285716</v>
          </cell>
          <cell r="S574">
            <v>1433.4949999999999</v>
          </cell>
          <cell r="T574">
            <v>426.28714285714284</v>
          </cell>
          <cell r="U574">
            <v>58.51</v>
          </cell>
          <cell r="V574">
            <v>50.151428571428575</v>
          </cell>
          <cell r="W574">
            <v>651.96857142857141</v>
          </cell>
          <cell r="X574">
            <v>15045.428571428572</v>
          </cell>
          <cell r="Y574">
            <v>317.62571428571431</v>
          </cell>
          <cell r="Z574">
            <v>4012.1142857142859</v>
          </cell>
          <cell r="AA574">
            <v>7522.7142857142862</v>
          </cell>
          <cell r="AB574">
            <v>100302.85714285714</v>
          </cell>
          <cell r="AC574">
            <v>126005.46428571429</v>
          </cell>
          <cell r="AD574">
            <v>1086.6142857142859</v>
          </cell>
          <cell r="AE574">
            <v>296.72928571428571</v>
          </cell>
          <cell r="AF574">
            <v>468.08</v>
          </cell>
          <cell r="AG574">
            <v>117.02</v>
          </cell>
          <cell r="AH574">
            <v>3928.5285714285715</v>
          </cell>
          <cell r="AI574">
            <v>234.04</v>
          </cell>
          <cell r="AJ574">
            <v>585.1</v>
          </cell>
          <cell r="AK574">
            <v>117.02</v>
          </cell>
          <cell r="AL574">
            <v>2841.9142857142861</v>
          </cell>
          <cell r="AM574">
            <v>125.37857142857143</v>
          </cell>
          <cell r="AN574">
            <v>2674.7428571428572</v>
          </cell>
          <cell r="AO574">
            <v>1713.507142857143</v>
          </cell>
          <cell r="AP574">
            <v>179.70928571428573</v>
          </cell>
          <cell r="AQ574">
            <v>626.89285714285711</v>
          </cell>
        </row>
        <row r="575">
          <cell r="A575" t="str">
            <v>M00335073040</v>
          </cell>
          <cell r="B575" t="str">
            <v>GDC-18Standard7mmx30cm</v>
          </cell>
          <cell r="C575" t="str">
            <v>EUR</v>
          </cell>
          <cell r="D575">
            <v>64.8</v>
          </cell>
          <cell r="G575">
            <v>64.8</v>
          </cell>
          <cell r="I575">
            <v>92.571428571428569</v>
          </cell>
          <cell r="J575">
            <v>351.77142857142854</v>
          </cell>
          <cell r="K575">
            <v>101.82857142857144</v>
          </cell>
          <cell r="L575">
            <v>120.34285714285714</v>
          </cell>
          <cell r="M575">
            <v>162</v>
          </cell>
          <cell r="N575">
            <v>99.051428571428573</v>
          </cell>
          <cell r="O575">
            <v>96.27428571428571</v>
          </cell>
          <cell r="P575">
            <v>46285.714285714283</v>
          </cell>
          <cell r="Q575">
            <v>632.26285714285711</v>
          </cell>
          <cell r="R575">
            <v>182365.71428571429</v>
          </cell>
          <cell r="S575">
            <v>1587.6</v>
          </cell>
          <cell r="T575">
            <v>472.11428571428564</v>
          </cell>
          <cell r="U575">
            <v>64.8</v>
          </cell>
          <cell r="V575">
            <v>55.542857142857137</v>
          </cell>
          <cell r="W575">
            <v>722.05714285714282</v>
          </cell>
          <cell r="X575">
            <v>16662.857142857141</v>
          </cell>
          <cell r="Y575">
            <v>351.77142857142854</v>
          </cell>
          <cell r="Z575">
            <v>4443.4285714285716</v>
          </cell>
          <cell r="AA575">
            <v>8331.4285714285706</v>
          </cell>
          <cell r="AB575">
            <v>111085.71428571429</v>
          </cell>
          <cell r="AC575">
            <v>139551.42857142858</v>
          </cell>
          <cell r="AD575">
            <v>1203.4285714285713</v>
          </cell>
          <cell r="AE575">
            <v>328.62857142857138</v>
          </cell>
          <cell r="AF575">
            <v>518.4</v>
          </cell>
          <cell r="AG575">
            <v>129.6</v>
          </cell>
          <cell r="AH575">
            <v>4350.8571428571431</v>
          </cell>
          <cell r="AI575">
            <v>259.2</v>
          </cell>
          <cell r="AJ575">
            <v>648</v>
          </cell>
          <cell r="AK575">
            <v>129.6</v>
          </cell>
          <cell r="AL575">
            <v>3147.4285714285716</v>
          </cell>
          <cell r="AM575">
            <v>138.85714285714286</v>
          </cell>
          <cell r="AN575">
            <v>2962.2857142857142</v>
          </cell>
          <cell r="AO575">
            <v>1897.7142857142858</v>
          </cell>
          <cell r="AP575">
            <v>199.02857142857141</v>
          </cell>
          <cell r="AQ575">
            <v>694.28571428571422</v>
          </cell>
        </row>
        <row r="576">
          <cell r="A576" t="str">
            <v>M00335082040</v>
          </cell>
          <cell r="B576" t="str">
            <v>GDC-18Standard8mmx20cm</v>
          </cell>
          <cell r="C576" t="str">
            <v>EUR</v>
          </cell>
          <cell r="D576">
            <v>58.51</v>
          </cell>
          <cell r="G576">
            <v>58.51</v>
          </cell>
          <cell r="I576">
            <v>83.585714285714289</v>
          </cell>
          <cell r="J576">
            <v>317.62571428571431</v>
          </cell>
          <cell r="K576">
            <v>91.944285714285726</v>
          </cell>
          <cell r="L576">
            <v>108.66142857142857</v>
          </cell>
          <cell r="M576">
            <v>146.27500000000001</v>
          </cell>
          <cell r="N576">
            <v>89.436714285714288</v>
          </cell>
          <cell r="O576">
            <v>86.929142857142864</v>
          </cell>
          <cell r="P576">
            <v>41792.857142857145</v>
          </cell>
          <cell r="Q576">
            <v>570.89042857142863</v>
          </cell>
          <cell r="R576">
            <v>164663.85714285716</v>
          </cell>
          <cell r="S576">
            <v>1433.4949999999999</v>
          </cell>
          <cell r="T576">
            <v>426.28714285714284</v>
          </cell>
          <cell r="U576">
            <v>58.51</v>
          </cell>
          <cell r="V576">
            <v>50.151428571428575</v>
          </cell>
          <cell r="W576">
            <v>651.96857142857141</v>
          </cell>
          <cell r="X576">
            <v>15045.428571428572</v>
          </cell>
          <cell r="Y576">
            <v>317.62571428571431</v>
          </cell>
          <cell r="Z576">
            <v>4012.1142857142859</v>
          </cell>
          <cell r="AA576">
            <v>7522.7142857142862</v>
          </cell>
          <cell r="AB576">
            <v>100302.85714285714</v>
          </cell>
          <cell r="AC576">
            <v>126005.46428571429</v>
          </cell>
          <cell r="AD576">
            <v>1086.6142857142859</v>
          </cell>
          <cell r="AE576">
            <v>296.72928571428571</v>
          </cell>
          <cell r="AF576">
            <v>468.08</v>
          </cell>
          <cell r="AG576">
            <v>117.02</v>
          </cell>
          <cell r="AH576">
            <v>3928.5285714285715</v>
          </cell>
          <cell r="AI576">
            <v>234.04</v>
          </cell>
          <cell r="AJ576">
            <v>585.1</v>
          </cell>
          <cell r="AK576">
            <v>117.02</v>
          </cell>
          <cell r="AL576">
            <v>2841.9142857142861</v>
          </cell>
          <cell r="AM576">
            <v>125.37857142857143</v>
          </cell>
          <cell r="AN576">
            <v>2674.7428571428572</v>
          </cell>
          <cell r="AO576">
            <v>1713.507142857143</v>
          </cell>
          <cell r="AP576">
            <v>179.70928571428573</v>
          </cell>
          <cell r="AQ576">
            <v>626.89285714285711</v>
          </cell>
        </row>
        <row r="577">
          <cell r="A577" t="str">
            <v>M00335083040</v>
          </cell>
          <cell r="B577" t="str">
            <v>GDC-18Standard8mmx30cm</v>
          </cell>
          <cell r="C577" t="str">
            <v>EUR</v>
          </cell>
          <cell r="D577">
            <v>64.8</v>
          </cell>
          <cell r="G577">
            <v>64.8</v>
          </cell>
          <cell r="I577">
            <v>92.571428571428569</v>
          </cell>
          <cell r="J577">
            <v>351.77142857142854</v>
          </cell>
          <cell r="K577">
            <v>101.82857142857144</v>
          </cell>
          <cell r="L577">
            <v>120.34285714285714</v>
          </cell>
          <cell r="M577">
            <v>162</v>
          </cell>
          <cell r="N577">
            <v>99.051428571428573</v>
          </cell>
          <cell r="O577">
            <v>96.27428571428571</v>
          </cell>
          <cell r="P577">
            <v>46285.714285714283</v>
          </cell>
          <cell r="Q577">
            <v>632.26285714285711</v>
          </cell>
          <cell r="R577">
            <v>182365.71428571429</v>
          </cell>
          <cell r="S577">
            <v>1587.6</v>
          </cell>
          <cell r="T577">
            <v>472.11428571428564</v>
          </cell>
          <cell r="U577">
            <v>64.8</v>
          </cell>
          <cell r="V577">
            <v>55.542857142857137</v>
          </cell>
          <cell r="W577">
            <v>722.05714285714282</v>
          </cell>
          <cell r="X577">
            <v>16662.857142857141</v>
          </cell>
          <cell r="Y577">
            <v>351.77142857142854</v>
          </cell>
          <cell r="Z577">
            <v>4443.4285714285716</v>
          </cell>
          <cell r="AA577">
            <v>8331.4285714285706</v>
          </cell>
          <cell r="AB577">
            <v>111085.71428571429</v>
          </cell>
          <cell r="AC577">
            <v>139551.42857142858</v>
          </cell>
          <cell r="AD577">
            <v>1203.4285714285713</v>
          </cell>
          <cell r="AE577">
            <v>328.62857142857138</v>
          </cell>
          <cell r="AF577">
            <v>518.4</v>
          </cell>
          <cell r="AG577">
            <v>129.6</v>
          </cell>
          <cell r="AH577">
            <v>4350.8571428571431</v>
          </cell>
          <cell r="AI577">
            <v>259.2</v>
          </cell>
          <cell r="AJ577">
            <v>648</v>
          </cell>
          <cell r="AK577">
            <v>129.6</v>
          </cell>
          <cell r="AL577">
            <v>3147.4285714285716</v>
          </cell>
          <cell r="AM577">
            <v>138.85714285714286</v>
          </cell>
          <cell r="AN577">
            <v>2962.2857142857142</v>
          </cell>
          <cell r="AO577">
            <v>1897.7142857142858</v>
          </cell>
          <cell r="AP577">
            <v>199.02857142857141</v>
          </cell>
          <cell r="AQ577">
            <v>694.28571428571422</v>
          </cell>
        </row>
        <row r="578">
          <cell r="A578" t="str">
            <v>M00335091540</v>
          </cell>
          <cell r="B578" t="str">
            <v>GDC-18Standard9mmx15cm</v>
          </cell>
          <cell r="C578" t="str">
            <v>EUR</v>
          </cell>
          <cell r="D578">
            <v>55.37</v>
          </cell>
          <cell r="G578">
            <v>55.37</v>
          </cell>
          <cell r="I578">
            <v>79.099999999999994</v>
          </cell>
          <cell r="J578">
            <v>300.58</v>
          </cell>
          <cell r="K578">
            <v>87.01</v>
          </cell>
          <cell r="L578">
            <v>102.83</v>
          </cell>
          <cell r="M578">
            <v>138.42499999999998</v>
          </cell>
          <cell r="N578">
            <v>84.637</v>
          </cell>
          <cell r="O578">
            <v>82.263999999999996</v>
          </cell>
          <cell r="P578">
            <v>39550</v>
          </cell>
          <cell r="Q578">
            <v>540.25299999999993</v>
          </cell>
          <cell r="R578">
            <v>155827</v>
          </cell>
          <cell r="S578">
            <v>1356.5649999999998</v>
          </cell>
          <cell r="T578">
            <v>403.40999999999997</v>
          </cell>
          <cell r="U578">
            <v>55.36999999999999</v>
          </cell>
          <cell r="V578">
            <v>47.459999999999994</v>
          </cell>
          <cell r="W578">
            <v>616.9799999999999</v>
          </cell>
          <cell r="X578">
            <v>14237.999999999998</v>
          </cell>
          <cell r="Y578">
            <v>300.58</v>
          </cell>
          <cell r="Z578">
            <v>3796.7999999999997</v>
          </cell>
          <cell r="AA578">
            <v>7118.9999999999991</v>
          </cell>
          <cell r="AB578">
            <v>94920</v>
          </cell>
          <cell r="AC578">
            <v>119243.24999999999</v>
          </cell>
          <cell r="AD578">
            <v>1028.3</v>
          </cell>
          <cell r="AE578">
            <v>280.80499999999995</v>
          </cell>
          <cell r="AF578">
            <v>442.95999999999992</v>
          </cell>
          <cell r="AG578">
            <v>110.73999999999998</v>
          </cell>
          <cell r="AH578">
            <v>3717.7</v>
          </cell>
          <cell r="AI578">
            <v>221.47999999999996</v>
          </cell>
          <cell r="AJ578">
            <v>553.69999999999993</v>
          </cell>
          <cell r="AK578">
            <v>110.73999999999998</v>
          </cell>
          <cell r="AL578">
            <v>2689.3999999999996</v>
          </cell>
          <cell r="AM578">
            <v>118.64999999999999</v>
          </cell>
          <cell r="AN578">
            <v>2531.1999999999998</v>
          </cell>
          <cell r="AO578">
            <v>1621.55</v>
          </cell>
          <cell r="AP578">
            <v>170.06499999999997</v>
          </cell>
          <cell r="AQ578">
            <v>593.25</v>
          </cell>
        </row>
        <row r="579">
          <cell r="A579" t="str">
            <v>M00335093040</v>
          </cell>
          <cell r="B579" t="str">
            <v>GDC-18Standard9mmx30cm</v>
          </cell>
          <cell r="C579" t="str">
            <v>EUR</v>
          </cell>
          <cell r="D579">
            <v>64.8</v>
          </cell>
          <cell r="G579">
            <v>64.8</v>
          </cell>
          <cell r="I579">
            <v>92.571428571428569</v>
          </cell>
          <cell r="J579">
            <v>351.77142857142854</v>
          </cell>
          <cell r="K579">
            <v>101.82857142857144</v>
          </cell>
          <cell r="L579">
            <v>120.34285714285714</v>
          </cell>
          <cell r="M579">
            <v>162</v>
          </cell>
          <cell r="N579">
            <v>99.051428571428573</v>
          </cell>
          <cell r="O579">
            <v>96.27428571428571</v>
          </cell>
          <cell r="P579">
            <v>46285.714285714283</v>
          </cell>
          <cell r="Q579">
            <v>632.26285714285711</v>
          </cell>
          <cell r="R579">
            <v>182365.71428571429</v>
          </cell>
          <cell r="S579">
            <v>1587.6</v>
          </cell>
          <cell r="T579">
            <v>472.11428571428564</v>
          </cell>
          <cell r="U579">
            <v>64.8</v>
          </cell>
          <cell r="V579">
            <v>55.542857142857137</v>
          </cell>
          <cell r="W579">
            <v>722.05714285714282</v>
          </cell>
          <cell r="X579">
            <v>16662.857142857141</v>
          </cell>
          <cell r="Y579">
            <v>351.77142857142854</v>
          </cell>
          <cell r="Z579">
            <v>4443.4285714285716</v>
          </cell>
          <cell r="AA579">
            <v>8331.4285714285706</v>
          </cell>
          <cell r="AB579">
            <v>111085.71428571429</v>
          </cell>
          <cell r="AC579">
            <v>139551.42857142858</v>
          </cell>
          <cell r="AD579">
            <v>1203.4285714285713</v>
          </cell>
          <cell r="AE579">
            <v>328.62857142857138</v>
          </cell>
          <cell r="AF579">
            <v>518.4</v>
          </cell>
          <cell r="AG579">
            <v>129.6</v>
          </cell>
          <cell r="AH579">
            <v>4350.8571428571431</v>
          </cell>
          <cell r="AI579">
            <v>259.2</v>
          </cell>
          <cell r="AJ579">
            <v>648</v>
          </cell>
          <cell r="AK579">
            <v>129.6</v>
          </cell>
          <cell r="AL579">
            <v>3147.4285714285716</v>
          </cell>
          <cell r="AM579">
            <v>138.85714285714286</v>
          </cell>
          <cell r="AN579">
            <v>2962.2857142857142</v>
          </cell>
          <cell r="AO579">
            <v>1897.7142857142858</v>
          </cell>
          <cell r="AP579">
            <v>199.02857142857141</v>
          </cell>
          <cell r="AQ579">
            <v>694.28571428571422</v>
          </cell>
        </row>
        <row r="580">
          <cell r="A580" t="str">
            <v>M00335120440</v>
          </cell>
          <cell r="B580" t="str">
            <v>GDC-18Soft2mmx4cm</v>
          </cell>
          <cell r="C580" t="str">
            <v>EUR</v>
          </cell>
          <cell r="D580">
            <v>48.68</v>
          </cell>
          <cell r="G580">
            <v>48.68</v>
          </cell>
          <cell r="I580">
            <v>69.542857142857144</v>
          </cell>
          <cell r="J580">
            <v>264.26285714285711</v>
          </cell>
          <cell r="K580">
            <v>76.497142857142862</v>
          </cell>
          <cell r="L580">
            <v>90.405714285714296</v>
          </cell>
          <cell r="M580">
            <v>121.7</v>
          </cell>
          <cell r="N580">
            <v>74.410857142857154</v>
          </cell>
          <cell r="O580">
            <v>72.324571428571431</v>
          </cell>
          <cell r="P580">
            <v>34771.428571428572</v>
          </cell>
          <cell r="Q580">
            <v>474.97771428571428</v>
          </cell>
          <cell r="R580">
            <v>136999.42857142858</v>
          </cell>
          <cell r="S580">
            <v>1192.6599999999999</v>
          </cell>
          <cell r="T580">
            <v>354.6685714285714</v>
          </cell>
          <cell r="U580">
            <v>48.68</v>
          </cell>
          <cell r="V580">
            <v>41.725714285714282</v>
          </cell>
          <cell r="W580">
            <v>542.43428571428569</v>
          </cell>
          <cell r="X580">
            <v>12517.714285714286</v>
          </cell>
          <cell r="Y580">
            <v>264.26285714285711</v>
          </cell>
          <cell r="Z580">
            <v>3338.0571428571429</v>
          </cell>
          <cell r="AA580">
            <v>6258.8571428571431</v>
          </cell>
          <cell r="AB580">
            <v>83451.42857142858</v>
          </cell>
          <cell r="AC580">
            <v>104835.85714285714</v>
          </cell>
          <cell r="AD580">
            <v>904.05714285714294</v>
          </cell>
          <cell r="AE580">
            <v>246.87714285714284</v>
          </cell>
          <cell r="AF580">
            <v>389.44</v>
          </cell>
          <cell r="AG580">
            <v>97.36</v>
          </cell>
          <cell r="AH580">
            <v>3268.514285714286</v>
          </cell>
          <cell r="AI580">
            <v>194.72</v>
          </cell>
          <cell r="AJ580">
            <v>486.8</v>
          </cell>
          <cell r="AK580">
            <v>97.36</v>
          </cell>
          <cell r="AL580">
            <v>2364.457142857143</v>
          </cell>
          <cell r="AM580">
            <v>104.31428571428572</v>
          </cell>
          <cell r="AN580">
            <v>2225.3714285714286</v>
          </cell>
          <cell r="AO580">
            <v>1425.6285714285714</v>
          </cell>
          <cell r="AP580">
            <v>149.51714285714286</v>
          </cell>
          <cell r="AQ580">
            <v>521.57142857142856</v>
          </cell>
        </row>
        <row r="581">
          <cell r="A581" t="str">
            <v>M00335120840</v>
          </cell>
          <cell r="B581" t="str">
            <v>GDC-18Soft2mmx8cm</v>
          </cell>
          <cell r="C581" t="str">
            <v>EUR</v>
          </cell>
          <cell r="D581">
            <v>50.93</v>
          </cell>
          <cell r="G581">
            <v>50.93</v>
          </cell>
          <cell r="I581">
            <v>72.757142857142867</v>
          </cell>
          <cell r="J581">
            <v>276.47714285714289</v>
          </cell>
          <cell r="K581">
            <v>80.032857142857154</v>
          </cell>
          <cell r="L581">
            <v>94.584285714285727</v>
          </cell>
          <cell r="M581">
            <v>127.32500000000002</v>
          </cell>
          <cell r="N581">
            <v>77.85014285714287</v>
          </cell>
          <cell r="O581">
            <v>75.667428571428587</v>
          </cell>
          <cell r="P581">
            <v>36378.571428571435</v>
          </cell>
          <cell r="Q581">
            <v>496.93128571428576</v>
          </cell>
          <cell r="R581">
            <v>143331.57142857145</v>
          </cell>
          <cell r="S581">
            <v>1247.7850000000001</v>
          </cell>
          <cell r="T581">
            <v>371.06142857142862</v>
          </cell>
          <cell r="U581">
            <v>50.930000000000007</v>
          </cell>
          <cell r="V581">
            <v>43.65428571428572</v>
          </cell>
          <cell r="W581">
            <v>567.50571428571436</v>
          </cell>
          <cell r="X581">
            <v>13096.285714285716</v>
          </cell>
          <cell r="Y581">
            <v>276.47714285714289</v>
          </cell>
          <cell r="Z581">
            <v>3492.3428571428576</v>
          </cell>
          <cell r="AA581">
            <v>6548.1428571428578</v>
          </cell>
          <cell r="AB581">
            <v>87308.571428571435</v>
          </cell>
          <cell r="AC581">
            <v>109681.39285714287</v>
          </cell>
          <cell r="AD581">
            <v>945.84285714285727</v>
          </cell>
          <cell r="AE581">
            <v>258.28785714285715</v>
          </cell>
          <cell r="AF581">
            <v>407.44000000000005</v>
          </cell>
          <cell r="AG581">
            <v>101.86000000000001</v>
          </cell>
          <cell r="AH581">
            <v>3419.5857142857149</v>
          </cell>
          <cell r="AI581">
            <v>203.72000000000003</v>
          </cell>
          <cell r="AJ581">
            <v>509.30000000000007</v>
          </cell>
          <cell r="AK581">
            <v>101.86000000000001</v>
          </cell>
          <cell r="AL581">
            <v>2473.7428571428572</v>
          </cell>
          <cell r="AM581">
            <v>109.1357142857143</v>
          </cell>
          <cell r="AN581">
            <v>2328.2285714285717</v>
          </cell>
          <cell r="AO581">
            <v>1491.5214285714287</v>
          </cell>
          <cell r="AP581">
            <v>156.42785714285716</v>
          </cell>
          <cell r="AQ581">
            <v>545.67857142857156</v>
          </cell>
        </row>
        <row r="582">
          <cell r="A582" t="str">
            <v>M00335130440</v>
          </cell>
          <cell r="B582" t="str">
            <v>GDC-18Soft3mmx4cm</v>
          </cell>
          <cell r="C582" t="str">
            <v>EUR</v>
          </cell>
          <cell r="D582">
            <v>48.68</v>
          </cell>
          <cell r="G582">
            <v>48.68</v>
          </cell>
          <cell r="I582">
            <v>69.542857142857144</v>
          </cell>
          <cell r="J582">
            <v>264.26285714285711</v>
          </cell>
          <cell r="K582">
            <v>76.497142857142862</v>
          </cell>
          <cell r="L582">
            <v>90.405714285714296</v>
          </cell>
          <cell r="M582">
            <v>121.7</v>
          </cell>
          <cell r="N582">
            <v>74.410857142857154</v>
          </cell>
          <cell r="O582">
            <v>72.324571428571431</v>
          </cell>
          <cell r="P582">
            <v>34771.428571428572</v>
          </cell>
          <cell r="Q582">
            <v>474.97771428571428</v>
          </cell>
          <cell r="R582">
            <v>136999.42857142858</v>
          </cell>
          <cell r="S582">
            <v>1192.6599999999999</v>
          </cell>
          <cell r="T582">
            <v>354.6685714285714</v>
          </cell>
          <cell r="U582">
            <v>48.68</v>
          </cell>
          <cell r="V582">
            <v>41.725714285714282</v>
          </cell>
          <cell r="W582">
            <v>542.43428571428569</v>
          </cell>
          <cell r="X582">
            <v>12517.714285714286</v>
          </cell>
          <cell r="Y582">
            <v>264.26285714285711</v>
          </cell>
          <cell r="Z582">
            <v>3338.0571428571429</v>
          </cell>
          <cell r="AA582">
            <v>6258.8571428571431</v>
          </cell>
          <cell r="AB582">
            <v>83451.42857142858</v>
          </cell>
          <cell r="AC582">
            <v>104835.85714285714</v>
          </cell>
          <cell r="AD582">
            <v>904.05714285714294</v>
          </cell>
          <cell r="AE582">
            <v>246.87714285714284</v>
          </cell>
          <cell r="AF582">
            <v>389.44</v>
          </cell>
          <cell r="AG582">
            <v>97.36</v>
          </cell>
          <cell r="AH582">
            <v>3268.514285714286</v>
          </cell>
          <cell r="AI582">
            <v>194.72</v>
          </cell>
          <cell r="AJ582">
            <v>486.8</v>
          </cell>
          <cell r="AK582">
            <v>97.36</v>
          </cell>
          <cell r="AL582">
            <v>2364.457142857143</v>
          </cell>
          <cell r="AM582">
            <v>104.31428571428572</v>
          </cell>
          <cell r="AN582">
            <v>2225.3714285714286</v>
          </cell>
          <cell r="AO582">
            <v>1425.6285714285714</v>
          </cell>
          <cell r="AP582">
            <v>149.51714285714286</v>
          </cell>
          <cell r="AQ582">
            <v>521.57142857142856</v>
          </cell>
        </row>
        <row r="583">
          <cell r="A583" t="str">
            <v>M00335130840</v>
          </cell>
          <cell r="B583" t="str">
            <v>GDC-18Soft3mmx8cm</v>
          </cell>
          <cell r="C583" t="str">
            <v>EUR</v>
          </cell>
          <cell r="D583">
            <v>50.93</v>
          </cell>
          <cell r="G583">
            <v>50.93</v>
          </cell>
          <cell r="I583">
            <v>72.757142857142867</v>
          </cell>
          <cell r="J583">
            <v>276.47714285714289</v>
          </cell>
          <cell r="K583">
            <v>80.032857142857154</v>
          </cell>
          <cell r="L583">
            <v>94.584285714285727</v>
          </cell>
          <cell r="M583">
            <v>127.32500000000002</v>
          </cell>
          <cell r="N583">
            <v>77.85014285714287</v>
          </cell>
          <cell r="O583">
            <v>75.667428571428587</v>
          </cell>
          <cell r="P583">
            <v>36378.571428571435</v>
          </cell>
          <cell r="Q583">
            <v>496.93128571428576</v>
          </cell>
          <cell r="R583">
            <v>143331.57142857145</v>
          </cell>
          <cell r="S583">
            <v>1247.7850000000001</v>
          </cell>
          <cell r="T583">
            <v>371.06142857142862</v>
          </cell>
          <cell r="U583">
            <v>50.930000000000007</v>
          </cell>
          <cell r="V583">
            <v>43.65428571428572</v>
          </cell>
          <cell r="W583">
            <v>567.50571428571436</v>
          </cell>
          <cell r="X583">
            <v>13096.285714285716</v>
          </cell>
          <cell r="Y583">
            <v>276.47714285714289</v>
          </cell>
          <cell r="Z583">
            <v>3492.3428571428576</v>
          </cell>
          <cell r="AA583">
            <v>6548.1428571428578</v>
          </cell>
          <cell r="AB583">
            <v>87308.571428571435</v>
          </cell>
          <cell r="AC583">
            <v>109681.39285714287</v>
          </cell>
          <cell r="AD583">
            <v>945.84285714285727</v>
          </cell>
          <cell r="AE583">
            <v>258.28785714285715</v>
          </cell>
          <cell r="AF583">
            <v>407.44000000000005</v>
          </cell>
          <cell r="AG583">
            <v>101.86000000000001</v>
          </cell>
          <cell r="AH583">
            <v>3419.5857142857149</v>
          </cell>
          <cell r="AI583">
            <v>203.72000000000003</v>
          </cell>
          <cell r="AJ583">
            <v>509.30000000000007</v>
          </cell>
          <cell r="AK583">
            <v>101.86000000000001</v>
          </cell>
          <cell r="AL583">
            <v>2473.7428571428572</v>
          </cell>
          <cell r="AM583">
            <v>109.1357142857143</v>
          </cell>
          <cell r="AN583">
            <v>2328.2285714285717</v>
          </cell>
          <cell r="AO583">
            <v>1491.5214285714287</v>
          </cell>
          <cell r="AP583">
            <v>156.42785714285716</v>
          </cell>
          <cell r="AQ583">
            <v>545.67857142857156</v>
          </cell>
        </row>
        <row r="584">
          <cell r="A584" t="str">
            <v>M00335140640</v>
          </cell>
          <cell r="B584" t="str">
            <v>GDC-18Soft4mmx6cm</v>
          </cell>
          <cell r="C584" t="str">
            <v>EUR</v>
          </cell>
          <cell r="D584">
            <v>49.9</v>
          </cell>
          <cell r="G584">
            <v>49.9</v>
          </cell>
          <cell r="I584">
            <v>71.285714285714292</v>
          </cell>
          <cell r="J584">
            <v>270.8857142857143</v>
          </cell>
          <cell r="K584">
            <v>78.414285714285725</v>
          </cell>
          <cell r="L584">
            <v>92.671428571428578</v>
          </cell>
          <cell r="M584">
            <v>124.75000000000001</v>
          </cell>
          <cell r="N584">
            <v>76.275714285714301</v>
          </cell>
          <cell r="O584">
            <v>74.137142857142862</v>
          </cell>
          <cell r="P584">
            <v>35642.857142857145</v>
          </cell>
          <cell r="Q584">
            <v>486.88142857142861</v>
          </cell>
          <cell r="R584">
            <v>140432.85714285716</v>
          </cell>
          <cell r="S584">
            <v>1222.55</v>
          </cell>
          <cell r="T584">
            <v>363.55714285714288</v>
          </cell>
          <cell r="U584">
            <v>49.9</v>
          </cell>
          <cell r="V584">
            <v>42.771428571428572</v>
          </cell>
          <cell r="W584">
            <v>556.02857142857147</v>
          </cell>
          <cell r="X584">
            <v>12831.428571428572</v>
          </cell>
          <cell r="Y584">
            <v>270.8857142857143</v>
          </cell>
          <cell r="Z584">
            <v>3421.7142857142862</v>
          </cell>
          <cell r="AA584">
            <v>6415.7142857142862</v>
          </cell>
          <cell r="AB584">
            <v>85542.857142857145</v>
          </cell>
          <cell r="AC584">
            <v>107463.21428571429</v>
          </cell>
          <cell r="AD584">
            <v>926.71428571428578</v>
          </cell>
          <cell r="AE584">
            <v>253.06428571428572</v>
          </cell>
          <cell r="AF584">
            <v>399.2</v>
          </cell>
          <cell r="AG584">
            <v>99.8</v>
          </cell>
          <cell r="AH584">
            <v>3350.4285714285716</v>
          </cell>
          <cell r="AI584">
            <v>199.6</v>
          </cell>
          <cell r="AJ584">
            <v>499.00000000000006</v>
          </cell>
          <cell r="AK584">
            <v>99.8</v>
          </cell>
          <cell r="AL584">
            <v>2423.7142857142858</v>
          </cell>
          <cell r="AM584">
            <v>106.92857142857144</v>
          </cell>
          <cell r="AN584">
            <v>2281.1428571428573</v>
          </cell>
          <cell r="AO584">
            <v>1461.3571428571429</v>
          </cell>
          <cell r="AP584">
            <v>153.26428571428573</v>
          </cell>
          <cell r="AQ584">
            <v>534.64285714285722</v>
          </cell>
        </row>
        <row r="585">
          <cell r="A585" t="str">
            <v>M00335141040</v>
          </cell>
          <cell r="B585" t="str">
            <v>GDC-18Soft4mmx10cm</v>
          </cell>
          <cell r="C585" t="str">
            <v>EUR</v>
          </cell>
          <cell r="D585">
            <v>51.41</v>
          </cell>
          <cell r="G585">
            <v>51.41</v>
          </cell>
          <cell r="I585">
            <v>73.442857142857136</v>
          </cell>
          <cell r="J585">
            <v>279.08285714285711</v>
          </cell>
          <cell r="K585">
            <v>80.787142857142854</v>
          </cell>
          <cell r="L585">
            <v>95.475714285714275</v>
          </cell>
          <cell r="M585">
            <v>128.52499999999998</v>
          </cell>
          <cell r="N585">
            <v>78.583857142857141</v>
          </cell>
          <cell r="O585">
            <v>76.380571428571429</v>
          </cell>
          <cell r="P585">
            <v>36721.428571428565</v>
          </cell>
          <cell r="Q585">
            <v>501.61471428571423</v>
          </cell>
          <cell r="R585">
            <v>144682.42857142855</v>
          </cell>
          <cell r="S585">
            <v>1259.5449999999998</v>
          </cell>
          <cell r="T585">
            <v>374.55857142857138</v>
          </cell>
          <cell r="U585">
            <v>51.409999999999989</v>
          </cell>
          <cell r="V585">
            <v>44.065714285714279</v>
          </cell>
          <cell r="W585">
            <v>572.85428571428565</v>
          </cell>
          <cell r="X585">
            <v>13219.714285714284</v>
          </cell>
          <cell r="Y585">
            <v>279.08285714285711</v>
          </cell>
          <cell r="Z585">
            <v>3525.2571428571428</v>
          </cell>
          <cell r="AA585">
            <v>6609.8571428571422</v>
          </cell>
          <cell r="AB585">
            <v>88131.428571428565</v>
          </cell>
          <cell r="AC585">
            <v>110715.10714285713</v>
          </cell>
          <cell r="AD585">
            <v>954.75714285714275</v>
          </cell>
          <cell r="AE585">
            <v>260.72214285714284</v>
          </cell>
          <cell r="AF585">
            <v>411.27999999999992</v>
          </cell>
          <cell r="AG585">
            <v>102.81999999999998</v>
          </cell>
          <cell r="AH585">
            <v>3451.8142857142852</v>
          </cell>
          <cell r="AI585">
            <v>205.63999999999996</v>
          </cell>
          <cell r="AJ585">
            <v>514.09999999999991</v>
          </cell>
          <cell r="AK585">
            <v>102.81999999999998</v>
          </cell>
          <cell r="AL585">
            <v>2497.0571428571425</v>
          </cell>
          <cell r="AM585">
            <v>110.16428571428571</v>
          </cell>
          <cell r="AN585">
            <v>2350.1714285714284</v>
          </cell>
          <cell r="AO585">
            <v>1505.5785714285712</v>
          </cell>
          <cell r="AP585">
            <v>157.90214285714285</v>
          </cell>
          <cell r="AQ585">
            <v>550.82142857142856</v>
          </cell>
        </row>
        <row r="586">
          <cell r="A586" t="str">
            <v>M00335150840</v>
          </cell>
          <cell r="B586" t="str">
            <v>GDC-18Soft5mmx8cm</v>
          </cell>
          <cell r="C586" t="str">
            <v>EUR</v>
          </cell>
          <cell r="D586">
            <v>50.93</v>
          </cell>
          <cell r="G586">
            <v>50.93</v>
          </cell>
          <cell r="I586">
            <v>72.757142857142867</v>
          </cell>
          <cell r="J586">
            <v>276.47714285714289</v>
          </cell>
          <cell r="K586">
            <v>80.032857142857154</v>
          </cell>
          <cell r="L586">
            <v>94.584285714285727</v>
          </cell>
          <cell r="M586">
            <v>127.32500000000002</v>
          </cell>
          <cell r="N586">
            <v>77.85014285714287</v>
          </cell>
          <cell r="O586">
            <v>75.667428571428587</v>
          </cell>
          <cell r="P586">
            <v>36378.571428571435</v>
          </cell>
          <cell r="Q586">
            <v>496.93128571428576</v>
          </cell>
          <cell r="R586">
            <v>143331.57142857145</v>
          </cell>
          <cell r="S586">
            <v>1247.7850000000001</v>
          </cell>
          <cell r="T586">
            <v>371.06142857142862</v>
          </cell>
          <cell r="U586">
            <v>50.930000000000007</v>
          </cell>
          <cell r="V586">
            <v>43.65428571428572</v>
          </cell>
          <cell r="W586">
            <v>567.50571428571436</v>
          </cell>
          <cell r="X586">
            <v>13096.285714285716</v>
          </cell>
          <cell r="Y586">
            <v>276.47714285714289</v>
          </cell>
          <cell r="Z586">
            <v>3492.3428571428576</v>
          </cell>
          <cell r="AA586">
            <v>6548.1428571428578</v>
          </cell>
          <cell r="AB586">
            <v>87308.571428571435</v>
          </cell>
          <cell r="AC586">
            <v>109681.39285714287</v>
          </cell>
          <cell r="AD586">
            <v>945.84285714285727</v>
          </cell>
          <cell r="AE586">
            <v>258.28785714285715</v>
          </cell>
          <cell r="AF586">
            <v>407.44000000000005</v>
          </cell>
          <cell r="AG586">
            <v>101.86000000000001</v>
          </cell>
          <cell r="AH586">
            <v>3419.5857142857149</v>
          </cell>
          <cell r="AI586">
            <v>203.72000000000003</v>
          </cell>
          <cell r="AJ586">
            <v>509.30000000000007</v>
          </cell>
          <cell r="AK586">
            <v>101.86000000000001</v>
          </cell>
          <cell r="AL586">
            <v>2473.7428571428572</v>
          </cell>
          <cell r="AM586">
            <v>109.1357142857143</v>
          </cell>
          <cell r="AN586">
            <v>2328.2285714285717</v>
          </cell>
          <cell r="AO586">
            <v>1491.5214285714287</v>
          </cell>
          <cell r="AP586">
            <v>156.42785714285716</v>
          </cell>
          <cell r="AQ586">
            <v>545.67857142857156</v>
          </cell>
        </row>
        <row r="587">
          <cell r="A587" t="str">
            <v>M00335151240</v>
          </cell>
          <cell r="B587" t="str">
            <v>GDC-18Soft5mmx12cm</v>
          </cell>
          <cell r="C587" t="str">
            <v>EUR</v>
          </cell>
          <cell r="D587">
            <v>52.78</v>
          </cell>
          <cell r="G587">
            <v>52.78</v>
          </cell>
          <cell r="I587">
            <v>75.400000000000006</v>
          </cell>
          <cell r="J587">
            <v>286.52</v>
          </cell>
          <cell r="K587">
            <v>82.940000000000012</v>
          </cell>
          <cell r="L587">
            <v>98.02000000000001</v>
          </cell>
          <cell r="M587">
            <v>131.95000000000002</v>
          </cell>
          <cell r="N587">
            <v>80.678000000000011</v>
          </cell>
          <cell r="O587">
            <v>78.416000000000011</v>
          </cell>
          <cell r="P587">
            <v>37700</v>
          </cell>
          <cell r="Q587">
            <v>514.98200000000008</v>
          </cell>
          <cell r="R587">
            <v>148538</v>
          </cell>
          <cell r="S587">
            <v>1293.1099999999999</v>
          </cell>
          <cell r="T587">
            <v>384.54</v>
          </cell>
          <cell r="U587">
            <v>52.78</v>
          </cell>
          <cell r="V587">
            <v>45.24</v>
          </cell>
          <cell r="W587">
            <v>588.12</v>
          </cell>
          <cell r="X587">
            <v>13572.000000000002</v>
          </cell>
          <cell r="Y587">
            <v>286.52</v>
          </cell>
          <cell r="Z587">
            <v>3619.2000000000003</v>
          </cell>
          <cell r="AA587">
            <v>6786.0000000000009</v>
          </cell>
          <cell r="AB587">
            <v>90480</v>
          </cell>
          <cell r="AC587">
            <v>113665.50000000001</v>
          </cell>
          <cell r="AD587">
            <v>980.2</v>
          </cell>
          <cell r="AE587">
            <v>267.67</v>
          </cell>
          <cell r="AF587">
            <v>422.24</v>
          </cell>
          <cell r="AG587">
            <v>105.56</v>
          </cell>
          <cell r="AH587">
            <v>3543.8</v>
          </cell>
          <cell r="AI587">
            <v>211.12</v>
          </cell>
          <cell r="AJ587">
            <v>527.80000000000007</v>
          </cell>
          <cell r="AK587">
            <v>105.56</v>
          </cell>
          <cell r="AL587">
            <v>2563.6000000000004</v>
          </cell>
          <cell r="AM587">
            <v>113.10000000000001</v>
          </cell>
          <cell r="AN587">
            <v>2412.8000000000002</v>
          </cell>
          <cell r="AO587">
            <v>1545.7</v>
          </cell>
          <cell r="AP587">
            <v>162.11000000000001</v>
          </cell>
          <cell r="AQ587">
            <v>565.5</v>
          </cell>
        </row>
        <row r="588">
          <cell r="A588" t="str">
            <v>M00335161040</v>
          </cell>
          <cell r="B588" t="str">
            <v>GDC-18Soft6mmx10cm</v>
          </cell>
          <cell r="C588" t="str">
            <v>EUR</v>
          </cell>
          <cell r="D588">
            <v>51.41</v>
          </cell>
          <cell r="G588">
            <v>51.41</v>
          </cell>
          <cell r="I588">
            <v>73.442857142857136</v>
          </cell>
          <cell r="J588">
            <v>279.08285714285711</v>
          </cell>
          <cell r="K588">
            <v>80.787142857142854</v>
          </cell>
          <cell r="L588">
            <v>95.475714285714275</v>
          </cell>
          <cell r="M588">
            <v>128.52499999999998</v>
          </cell>
          <cell r="N588">
            <v>78.583857142857141</v>
          </cell>
          <cell r="O588">
            <v>76.380571428571429</v>
          </cell>
          <cell r="P588">
            <v>36721.428571428565</v>
          </cell>
          <cell r="Q588">
            <v>501.61471428571423</v>
          </cell>
          <cell r="R588">
            <v>144682.42857142855</v>
          </cell>
          <cell r="S588">
            <v>1259.5449999999998</v>
          </cell>
          <cell r="T588">
            <v>374.55857142857138</v>
          </cell>
          <cell r="U588">
            <v>51.409999999999989</v>
          </cell>
          <cell r="V588">
            <v>44.065714285714279</v>
          </cell>
          <cell r="W588">
            <v>572.85428571428565</v>
          </cell>
          <cell r="X588">
            <v>13219.714285714284</v>
          </cell>
          <cell r="Y588">
            <v>279.08285714285711</v>
          </cell>
          <cell r="Z588">
            <v>3525.2571428571428</v>
          </cell>
          <cell r="AA588">
            <v>6609.8571428571422</v>
          </cell>
          <cell r="AB588">
            <v>88131.428571428565</v>
          </cell>
          <cell r="AC588">
            <v>110715.10714285713</v>
          </cell>
          <cell r="AD588">
            <v>954.75714285714275</v>
          </cell>
          <cell r="AE588">
            <v>260.72214285714284</v>
          </cell>
          <cell r="AF588">
            <v>411.27999999999992</v>
          </cell>
          <cell r="AG588">
            <v>102.81999999999998</v>
          </cell>
          <cell r="AH588">
            <v>3451.8142857142852</v>
          </cell>
          <cell r="AI588">
            <v>205.63999999999996</v>
          </cell>
          <cell r="AJ588">
            <v>514.09999999999991</v>
          </cell>
          <cell r="AK588">
            <v>102.81999999999998</v>
          </cell>
          <cell r="AL588">
            <v>2497.0571428571425</v>
          </cell>
          <cell r="AM588">
            <v>110.16428571428571</v>
          </cell>
          <cell r="AN588">
            <v>2350.1714285714284</v>
          </cell>
          <cell r="AO588">
            <v>1505.5785714285712</v>
          </cell>
          <cell r="AP588">
            <v>157.90214285714285</v>
          </cell>
          <cell r="AQ588">
            <v>550.82142857142856</v>
          </cell>
        </row>
        <row r="589">
          <cell r="A589" t="str">
            <v>M00335161540</v>
          </cell>
          <cell r="B589" t="str">
            <v>GDC-18Soft6mmx15cm</v>
          </cell>
          <cell r="C589" t="str">
            <v>EUR</v>
          </cell>
          <cell r="D589">
            <v>54.15</v>
          </cell>
          <cell r="G589">
            <v>54.15</v>
          </cell>
          <cell r="I589">
            <v>77.357142857142861</v>
          </cell>
          <cell r="J589">
            <v>293.95714285714286</v>
          </cell>
          <cell r="K589">
            <v>85.092857142857156</v>
          </cell>
          <cell r="L589">
            <v>100.56428571428572</v>
          </cell>
          <cell r="M589">
            <v>135.375</v>
          </cell>
          <cell r="N589">
            <v>82.772142857142867</v>
          </cell>
          <cell r="O589">
            <v>80.451428571428579</v>
          </cell>
          <cell r="P589">
            <v>38678.571428571428</v>
          </cell>
          <cell r="Q589">
            <v>528.34928571428577</v>
          </cell>
          <cell r="R589">
            <v>152393.57142857145</v>
          </cell>
          <cell r="S589">
            <v>1326.675</v>
          </cell>
          <cell r="T589">
            <v>394.52142857142854</v>
          </cell>
          <cell r="U589">
            <v>54.15</v>
          </cell>
          <cell r="V589">
            <v>46.414285714285718</v>
          </cell>
          <cell r="W589">
            <v>603.38571428571436</v>
          </cell>
          <cell r="X589">
            <v>13924.285714285716</v>
          </cell>
          <cell r="Y589">
            <v>293.95714285714286</v>
          </cell>
          <cell r="Z589">
            <v>3713.1428571428573</v>
          </cell>
          <cell r="AA589">
            <v>6962.1428571428578</v>
          </cell>
          <cell r="AB589">
            <v>92828.571428571435</v>
          </cell>
          <cell r="AC589">
            <v>116615.89285714287</v>
          </cell>
          <cell r="AD589">
            <v>1005.6428571428572</v>
          </cell>
          <cell r="AE589">
            <v>274.61785714285713</v>
          </cell>
          <cell r="AF589">
            <v>433.2</v>
          </cell>
          <cell r="AG589">
            <v>108.3</v>
          </cell>
          <cell r="AH589">
            <v>3635.7857142857147</v>
          </cell>
          <cell r="AI589">
            <v>216.6</v>
          </cell>
          <cell r="AJ589">
            <v>541.5</v>
          </cell>
          <cell r="AK589">
            <v>108.3</v>
          </cell>
          <cell r="AL589">
            <v>2630.1428571428573</v>
          </cell>
          <cell r="AM589">
            <v>116.03571428571429</v>
          </cell>
          <cell r="AN589">
            <v>2475.4285714285716</v>
          </cell>
          <cell r="AO589">
            <v>1585.8214285714287</v>
          </cell>
          <cell r="AP589">
            <v>166.31785714285715</v>
          </cell>
          <cell r="AQ589">
            <v>580.17857142857144</v>
          </cell>
        </row>
        <row r="590">
          <cell r="A590" t="str">
            <v>M00335210340</v>
          </cell>
          <cell r="B590" t="str">
            <v>GDC-182D10mmx30cm</v>
          </cell>
          <cell r="C590" t="str">
            <v>EUR</v>
          </cell>
          <cell r="D590">
            <v>72.59</v>
          </cell>
          <cell r="G590">
            <v>72.59</v>
          </cell>
          <cell r="I590">
            <v>103.70000000000002</v>
          </cell>
          <cell r="J590">
            <v>394.06000000000006</v>
          </cell>
          <cell r="K590">
            <v>114.07000000000002</v>
          </cell>
          <cell r="L590">
            <v>134.81000000000003</v>
          </cell>
          <cell r="M590">
            <v>181.47500000000002</v>
          </cell>
          <cell r="N590">
            <v>110.95900000000003</v>
          </cell>
          <cell r="O590">
            <v>107.84800000000003</v>
          </cell>
          <cell r="P590">
            <v>51850.000000000007</v>
          </cell>
          <cell r="Q590">
            <v>708.27100000000007</v>
          </cell>
          <cell r="R590">
            <v>204289.00000000003</v>
          </cell>
          <cell r="S590">
            <v>1778.4550000000002</v>
          </cell>
          <cell r="T590">
            <v>528.87</v>
          </cell>
          <cell r="U590">
            <v>72.59</v>
          </cell>
          <cell r="V590">
            <v>62.220000000000006</v>
          </cell>
          <cell r="W590">
            <v>808.86000000000013</v>
          </cell>
          <cell r="X590">
            <v>18666.000000000004</v>
          </cell>
          <cell r="Y590">
            <v>394.06000000000006</v>
          </cell>
          <cell r="Z590">
            <v>4977.6000000000004</v>
          </cell>
          <cell r="AA590">
            <v>9333.0000000000018</v>
          </cell>
          <cell r="AB590">
            <v>124440.00000000001</v>
          </cell>
          <cell r="AC590">
            <v>156327.75000000003</v>
          </cell>
          <cell r="AD590">
            <v>1348.1000000000001</v>
          </cell>
          <cell r="AE590">
            <v>368.13500000000005</v>
          </cell>
          <cell r="AF590">
            <v>580.72</v>
          </cell>
          <cell r="AG590">
            <v>145.18</v>
          </cell>
          <cell r="AH590">
            <v>4873.9000000000005</v>
          </cell>
          <cell r="AI590">
            <v>290.36</v>
          </cell>
          <cell r="AJ590">
            <v>725.90000000000009</v>
          </cell>
          <cell r="AK590">
            <v>145.18</v>
          </cell>
          <cell r="AL590">
            <v>3525.8000000000006</v>
          </cell>
          <cell r="AM590">
            <v>155.55000000000001</v>
          </cell>
          <cell r="AN590">
            <v>3318.4000000000005</v>
          </cell>
          <cell r="AO590">
            <v>2125.8500000000004</v>
          </cell>
          <cell r="AP590">
            <v>222.95500000000004</v>
          </cell>
          <cell r="AQ590">
            <v>777.75000000000011</v>
          </cell>
        </row>
        <row r="591">
          <cell r="A591" t="str">
            <v>M00335212340</v>
          </cell>
          <cell r="B591" t="str">
            <v>GDC-182D12mmx30cm</v>
          </cell>
          <cell r="C591" t="str">
            <v>EUR</v>
          </cell>
          <cell r="D591">
            <v>72.59</v>
          </cell>
          <cell r="G591">
            <v>72.59</v>
          </cell>
          <cell r="I591">
            <v>103.70000000000002</v>
          </cell>
          <cell r="J591">
            <v>394.06000000000006</v>
          </cell>
          <cell r="K591">
            <v>114.07000000000002</v>
          </cell>
          <cell r="L591">
            <v>134.81000000000003</v>
          </cell>
          <cell r="M591">
            <v>181.47500000000002</v>
          </cell>
          <cell r="N591">
            <v>110.95900000000003</v>
          </cell>
          <cell r="O591">
            <v>107.84800000000003</v>
          </cell>
          <cell r="P591">
            <v>51850.000000000007</v>
          </cell>
          <cell r="Q591">
            <v>708.27100000000007</v>
          </cell>
          <cell r="R591">
            <v>204289.00000000003</v>
          </cell>
          <cell r="S591">
            <v>1778.4550000000002</v>
          </cell>
          <cell r="T591">
            <v>528.87</v>
          </cell>
          <cell r="U591">
            <v>72.59</v>
          </cell>
          <cell r="V591">
            <v>62.220000000000006</v>
          </cell>
          <cell r="W591">
            <v>808.86000000000013</v>
          </cell>
          <cell r="X591">
            <v>18666.000000000004</v>
          </cell>
          <cell r="Y591">
            <v>394.06000000000006</v>
          </cell>
          <cell r="Z591">
            <v>4977.6000000000004</v>
          </cell>
          <cell r="AA591">
            <v>9333.0000000000018</v>
          </cell>
          <cell r="AB591">
            <v>124440.00000000001</v>
          </cell>
          <cell r="AC591">
            <v>156327.75000000003</v>
          </cell>
          <cell r="AD591">
            <v>1348.1000000000001</v>
          </cell>
          <cell r="AE591">
            <v>368.13500000000005</v>
          </cell>
          <cell r="AF591">
            <v>580.72</v>
          </cell>
          <cell r="AG591">
            <v>145.18</v>
          </cell>
          <cell r="AH591">
            <v>4873.9000000000005</v>
          </cell>
          <cell r="AI591">
            <v>290.36</v>
          </cell>
          <cell r="AJ591">
            <v>725.90000000000009</v>
          </cell>
          <cell r="AK591">
            <v>145.18</v>
          </cell>
          <cell r="AL591">
            <v>3525.8000000000006</v>
          </cell>
          <cell r="AM591">
            <v>155.55000000000001</v>
          </cell>
          <cell r="AN591">
            <v>3318.4000000000005</v>
          </cell>
          <cell r="AO591">
            <v>2125.8500000000004</v>
          </cell>
          <cell r="AP591">
            <v>222.95500000000004</v>
          </cell>
          <cell r="AQ591">
            <v>777.75000000000011</v>
          </cell>
        </row>
        <row r="592">
          <cell r="A592" t="str">
            <v>M00335214340</v>
          </cell>
          <cell r="B592" t="str">
            <v>GDC-182D14mmx30cm</v>
          </cell>
          <cell r="C592" t="str">
            <v>EUR</v>
          </cell>
          <cell r="D592">
            <v>72.59</v>
          </cell>
          <cell r="G592">
            <v>72.59</v>
          </cell>
          <cell r="I592">
            <v>103.70000000000002</v>
          </cell>
          <cell r="J592">
            <v>394.06000000000006</v>
          </cell>
          <cell r="K592">
            <v>114.07000000000002</v>
          </cell>
          <cell r="L592">
            <v>134.81000000000003</v>
          </cell>
          <cell r="M592">
            <v>181.47500000000002</v>
          </cell>
          <cell r="N592">
            <v>110.95900000000003</v>
          </cell>
          <cell r="O592">
            <v>107.84800000000003</v>
          </cell>
          <cell r="P592">
            <v>51850.000000000007</v>
          </cell>
          <cell r="Q592">
            <v>708.27100000000007</v>
          </cell>
          <cell r="R592">
            <v>204289.00000000003</v>
          </cell>
          <cell r="S592">
            <v>1778.4550000000002</v>
          </cell>
          <cell r="T592">
            <v>528.87</v>
          </cell>
          <cell r="U592">
            <v>72.59</v>
          </cell>
          <cell r="V592">
            <v>62.220000000000006</v>
          </cell>
          <cell r="W592">
            <v>808.86000000000013</v>
          </cell>
          <cell r="X592">
            <v>18666.000000000004</v>
          </cell>
          <cell r="Y592">
            <v>394.06000000000006</v>
          </cell>
          <cell r="Z592">
            <v>4977.6000000000004</v>
          </cell>
          <cell r="AA592">
            <v>9333.0000000000018</v>
          </cell>
          <cell r="AB592">
            <v>124440.00000000001</v>
          </cell>
          <cell r="AC592">
            <v>156327.75000000003</v>
          </cell>
          <cell r="AD592">
            <v>1348.1000000000001</v>
          </cell>
          <cell r="AE592">
            <v>368.13500000000005</v>
          </cell>
          <cell r="AF592">
            <v>580.72</v>
          </cell>
          <cell r="AG592">
            <v>145.18</v>
          </cell>
          <cell r="AH592">
            <v>4873.9000000000005</v>
          </cell>
          <cell r="AI592">
            <v>290.36</v>
          </cell>
          <cell r="AJ592">
            <v>725.90000000000009</v>
          </cell>
          <cell r="AK592">
            <v>145.18</v>
          </cell>
          <cell r="AL592">
            <v>3525.8000000000006</v>
          </cell>
          <cell r="AM592">
            <v>155.55000000000001</v>
          </cell>
          <cell r="AN592">
            <v>3318.4000000000005</v>
          </cell>
          <cell r="AO592">
            <v>2125.8500000000004</v>
          </cell>
          <cell r="AP592">
            <v>222.95500000000004</v>
          </cell>
          <cell r="AQ592">
            <v>777.75000000000011</v>
          </cell>
        </row>
        <row r="593">
          <cell r="A593" t="str">
            <v>M00335216340</v>
          </cell>
          <cell r="B593" t="str">
            <v>GDC-182D16mmx30cm</v>
          </cell>
          <cell r="C593" t="str">
            <v>EUR</v>
          </cell>
          <cell r="D593">
            <v>75.41</v>
          </cell>
          <cell r="G593">
            <v>75.41</v>
          </cell>
          <cell r="I593">
            <v>107.72857142857143</v>
          </cell>
          <cell r="J593">
            <v>409.36857142857139</v>
          </cell>
          <cell r="K593">
            <v>118.50142857142858</v>
          </cell>
          <cell r="L593">
            <v>140.04714285714286</v>
          </cell>
          <cell r="M593">
            <v>188.52500000000001</v>
          </cell>
          <cell r="N593">
            <v>115.26957142857144</v>
          </cell>
          <cell r="O593">
            <v>112.03771428571429</v>
          </cell>
          <cell r="P593">
            <v>53864.285714285717</v>
          </cell>
          <cell r="Q593">
            <v>735.78614285714286</v>
          </cell>
          <cell r="R593">
            <v>212225.28571428571</v>
          </cell>
          <cell r="S593">
            <v>1847.5449999999998</v>
          </cell>
          <cell r="T593">
            <v>549.41571428571422</v>
          </cell>
          <cell r="U593">
            <v>75.41</v>
          </cell>
          <cell r="V593">
            <v>64.637142857142848</v>
          </cell>
          <cell r="W593">
            <v>840.2828571428571</v>
          </cell>
          <cell r="X593">
            <v>19391.142857142859</v>
          </cell>
          <cell r="Y593">
            <v>409.36857142857139</v>
          </cell>
          <cell r="Z593">
            <v>5170.971428571429</v>
          </cell>
          <cell r="AA593">
            <v>9695.5714285714294</v>
          </cell>
          <cell r="AB593">
            <v>129274.28571428571</v>
          </cell>
          <cell r="AC593">
            <v>162400.82142857142</v>
          </cell>
          <cell r="AD593">
            <v>1400.4714285714285</v>
          </cell>
          <cell r="AE593">
            <v>382.43642857142856</v>
          </cell>
          <cell r="AF593">
            <v>603.28</v>
          </cell>
          <cell r="AG593">
            <v>150.82</v>
          </cell>
          <cell r="AH593">
            <v>5063.2428571428572</v>
          </cell>
          <cell r="AI593">
            <v>301.64</v>
          </cell>
          <cell r="AJ593">
            <v>754.1</v>
          </cell>
          <cell r="AK593">
            <v>150.82</v>
          </cell>
          <cell r="AL593">
            <v>3662.7714285714287</v>
          </cell>
          <cell r="AM593">
            <v>161.59285714285716</v>
          </cell>
          <cell r="AN593">
            <v>3447.3142857142857</v>
          </cell>
          <cell r="AO593">
            <v>2208.4357142857143</v>
          </cell>
          <cell r="AP593">
            <v>231.61642857142857</v>
          </cell>
          <cell r="AQ593">
            <v>807.96428571428567</v>
          </cell>
        </row>
        <row r="594">
          <cell r="A594" t="str">
            <v>M00335218340</v>
          </cell>
          <cell r="B594" t="str">
            <v>GDC-182D18mmx30cm</v>
          </cell>
          <cell r="C594" t="str">
            <v>EUR</v>
          </cell>
          <cell r="D594">
            <v>75.41</v>
          </cell>
          <cell r="G594">
            <v>75.41</v>
          </cell>
          <cell r="I594">
            <v>107.72857142857143</v>
          </cell>
          <cell r="J594">
            <v>409.36857142857139</v>
          </cell>
          <cell r="K594">
            <v>118.50142857142858</v>
          </cell>
          <cell r="L594">
            <v>140.04714285714286</v>
          </cell>
          <cell r="M594">
            <v>188.52500000000001</v>
          </cell>
          <cell r="N594">
            <v>115.26957142857144</v>
          </cell>
          <cell r="O594">
            <v>112.03771428571429</v>
          </cell>
          <cell r="P594">
            <v>53864.285714285717</v>
          </cell>
          <cell r="Q594">
            <v>735.78614285714286</v>
          </cell>
          <cell r="R594">
            <v>212225.28571428571</v>
          </cell>
          <cell r="S594">
            <v>1847.5449999999998</v>
          </cell>
          <cell r="T594">
            <v>549.41571428571422</v>
          </cell>
          <cell r="U594">
            <v>75.41</v>
          </cell>
          <cell r="V594">
            <v>64.637142857142848</v>
          </cell>
          <cell r="W594">
            <v>840.2828571428571</v>
          </cell>
          <cell r="X594">
            <v>19391.142857142859</v>
          </cell>
          <cell r="Y594">
            <v>409.36857142857139</v>
          </cell>
          <cell r="Z594">
            <v>5170.971428571429</v>
          </cell>
          <cell r="AA594">
            <v>9695.5714285714294</v>
          </cell>
          <cell r="AB594">
            <v>129274.28571428571</v>
          </cell>
          <cell r="AC594">
            <v>162400.82142857142</v>
          </cell>
          <cell r="AD594">
            <v>1400.4714285714285</v>
          </cell>
          <cell r="AE594">
            <v>382.43642857142856</v>
          </cell>
          <cell r="AF594">
            <v>603.28</v>
          </cell>
          <cell r="AG594">
            <v>150.82</v>
          </cell>
          <cell r="AH594">
            <v>5063.2428571428572</v>
          </cell>
          <cell r="AI594">
            <v>301.64</v>
          </cell>
          <cell r="AJ594">
            <v>754.1</v>
          </cell>
          <cell r="AK594">
            <v>150.82</v>
          </cell>
          <cell r="AL594">
            <v>3662.7714285714287</v>
          </cell>
          <cell r="AM594">
            <v>161.59285714285716</v>
          </cell>
          <cell r="AN594">
            <v>3447.3142857142857</v>
          </cell>
          <cell r="AO594">
            <v>2208.4357142857143</v>
          </cell>
          <cell r="AP594">
            <v>231.61642857142857</v>
          </cell>
          <cell r="AQ594">
            <v>807.96428571428567</v>
          </cell>
        </row>
        <row r="595">
          <cell r="A595" t="str">
            <v>M00335220340</v>
          </cell>
          <cell r="B595" t="str">
            <v>GDC-182D20mmx30cm</v>
          </cell>
          <cell r="C595" t="str">
            <v>EUR</v>
          </cell>
          <cell r="D595">
            <v>75.41</v>
          </cell>
          <cell r="G595">
            <v>75.41</v>
          </cell>
          <cell r="I595">
            <v>107.72857142857143</v>
          </cell>
          <cell r="J595">
            <v>409.36857142857139</v>
          </cell>
          <cell r="K595">
            <v>118.50142857142858</v>
          </cell>
          <cell r="L595">
            <v>140.04714285714286</v>
          </cell>
          <cell r="M595">
            <v>188.52500000000001</v>
          </cell>
          <cell r="N595">
            <v>115.26957142857144</v>
          </cell>
          <cell r="O595">
            <v>112.03771428571429</v>
          </cell>
          <cell r="P595">
            <v>53864.285714285717</v>
          </cell>
          <cell r="Q595">
            <v>735.78614285714286</v>
          </cell>
          <cell r="R595">
            <v>212225.28571428571</v>
          </cell>
          <cell r="S595">
            <v>1847.5449999999998</v>
          </cell>
          <cell r="T595">
            <v>549.41571428571422</v>
          </cell>
          <cell r="U595">
            <v>75.41</v>
          </cell>
          <cell r="V595">
            <v>64.637142857142848</v>
          </cell>
          <cell r="W595">
            <v>840.2828571428571</v>
          </cell>
          <cell r="X595">
            <v>19391.142857142859</v>
          </cell>
          <cell r="Y595">
            <v>409.36857142857139</v>
          </cell>
          <cell r="Z595">
            <v>5170.971428571429</v>
          </cell>
          <cell r="AA595">
            <v>9695.5714285714294</v>
          </cell>
          <cell r="AB595">
            <v>129274.28571428571</v>
          </cell>
          <cell r="AC595">
            <v>162400.82142857142</v>
          </cell>
          <cell r="AD595">
            <v>1400.4714285714285</v>
          </cell>
          <cell r="AE595">
            <v>382.43642857142856</v>
          </cell>
          <cell r="AF595">
            <v>603.28</v>
          </cell>
          <cell r="AG595">
            <v>150.82</v>
          </cell>
          <cell r="AH595">
            <v>5063.2428571428572</v>
          </cell>
          <cell r="AI595">
            <v>301.64</v>
          </cell>
          <cell r="AJ595">
            <v>754.1</v>
          </cell>
          <cell r="AK595">
            <v>150.82</v>
          </cell>
          <cell r="AL595">
            <v>3662.7714285714287</v>
          </cell>
          <cell r="AM595">
            <v>161.59285714285716</v>
          </cell>
          <cell r="AN595">
            <v>3447.3142857142857</v>
          </cell>
          <cell r="AO595">
            <v>2208.4357142857143</v>
          </cell>
          <cell r="AP595">
            <v>231.61642857142857</v>
          </cell>
          <cell r="AQ595">
            <v>807.96428571428567</v>
          </cell>
        </row>
        <row r="596">
          <cell r="A596" t="str">
            <v>M00335252040</v>
          </cell>
          <cell r="B596" t="str">
            <v>GDC-182D5mmx20cm</v>
          </cell>
          <cell r="C596" t="str">
            <v>EUR</v>
          </cell>
          <cell r="D596">
            <v>66.3</v>
          </cell>
          <cell r="G596">
            <v>66.3</v>
          </cell>
          <cell r="I596">
            <v>94.714285714285722</v>
          </cell>
          <cell r="J596">
            <v>359.91428571428571</v>
          </cell>
          <cell r="K596">
            <v>104.1857142857143</v>
          </cell>
          <cell r="L596">
            <v>123.12857142857145</v>
          </cell>
          <cell r="M596">
            <v>165.75</v>
          </cell>
          <cell r="N596">
            <v>101.34428571428573</v>
          </cell>
          <cell r="O596">
            <v>98.502857142857152</v>
          </cell>
          <cell r="P596">
            <v>47357.142857142862</v>
          </cell>
          <cell r="Q596">
            <v>646.89857142857147</v>
          </cell>
          <cell r="R596">
            <v>186587.14285714287</v>
          </cell>
          <cell r="S596">
            <v>1624.35</v>
          </cell>
          <cell r="T596">
            <v>483.04285714285714</v>
          </cell>
          <cell r="U596">
            <v>66.3</v>
          </cell>
          <cell r="V596">
            <v>56.828571428571429</v>
          </cell>
          <cell r="W596">
            <v>738.7714285714286</v>
          </cell>
          <cell r="X596">
            <v>17048.571428571431</v>
          </cell>
          <cell r="Y596">
            <v>359.91428571428571</v>
          </cell>
          <cell r="Z596">
            <v>4546.2857142857147</v>
          </cell>
          <cell r="AA596">
            <v>8524.2857142857156</v>
          </cell>
          <cell r="AB596">
            <v>113657.14285714287</v>
          </cell>
          <cell r="AC596">
            <v>142781.78571428574</v>
          </cell>
          <cell r="AD596">
            <v>1231.2857142857144</v>
          </cell>
          <cell r="AE596">
            <v>336.23571428571432</v>
          </cell>
          <cell r="AF596">
            <v>530.4</v>
          </cell>
          <cell r="AG596">
            <v>132.6</v>
          </cell>
          <cell r="AH596">
            <v>4451.5714285714294</v>
          </cell>
          <cell r="AI596">
            <v>265.2</v>
          </cell>
          <cell r="AJ596">
            <v>663</v>
          </cell>
          <cell r="AK596">
            <v>132.6</v>
          </cell>
          <cell r="AL596">
            <v>3220.2857142857147</v>
          </cell>
          <cell r="AM596">
            <v>142.07142857142858</v>
          </cell>
          <cell r="AN596">
            <v>3030.8571428571431</v>
          </cell>
          <cell r="AO596">
            <v>1941.6428571428573</v>
          </cell>
          <cell r="AP596">
            <v>203.6357142857143</v>
          </cell>
          <cell r="AQ596">
            <v>710.35714285714289</v>
          </cell>
        </row>
        <row r="597">
          <cell r="A597" t="str">
            <v>M00335262040</v>
          </cell>
          <cell r="B597" t="str">
            <v>GDC-182D6mmx20cm</v>
          </cell>
          <cell r="C597" t="str">
            <v>EUR</v>
          </cell>
          <cell r="D597">
            <v>66.3</v>
          </cell>
          <cell r="G597">
            <v>66.3</v>
          </cell>
          <cell r="I597">
            <v>94.714285714285722</v>
          </cell>
          <cell r="J597">
            <v>359.91428571428571</v>
          </cell>
          <cell r="K597">
            <v>104.1857142857143</v>
          </cell>
          <cell r="L597">
            <v>123.12857142857145</v>
          </cell>
          <cell r="M597">
            <v>165.75</v>
          </cell>
          <cell r="N597">
            <v>101.34428571428573</v>
          </cell>
          <cell r="O597">
            <v>98.502857142857152</v>
          </cell>
          <cell r="P597">
            <v>47357.142857142862</v>
          </cell>
          <cell r="Q597">
            <v>646.89857142857147</v>
          </cell>
          <cell r="R597">
            <v>186587.14285714287</v>
          </cell>
          <cell r="S597">
            <v>1624.35</v>
          </cell>
          <cell r="T597">
            <v>483.04285714285714</v>
          </cell>
          <cell r="U597">
            <v>66.3</v>
          </cell>
          <cell r="V597">
            <v>56.828571428571429</v>
          </cell>
          <cell r="W597">
            <v>738.7714285714286</v>
          </cell>
          <cell r="X597">
            <v>17048.571428571431</v>
          </cell>
          <cell r="Y597">
            <v>359.91428571428571</v>
          </cell>
          <cell r="Z597">
            <v>4546.2857142857147</v>
          </cell>
          <cell r="AA597">
            <v>8524.2857142857156</v>
          </cell>
          <cell r="AB597">
            <v>113657.14285714287</v>
          </cell>
          <cell r="AC597">
            <v>142781.78571428574</v>
          </cell>
          <cell r="AD597">
            <v>1231.2857142857144</v>
          </cell>
          <cell r="AE597">
            <v>336.23571428571432</v>
          </cell>
          <cell r="AF597">
            <v>530.4</v>
          </cell>
          <cell r="AG597">
            <v>132.6</v>
          </cell>
          <cell r="AH597">
            <v>4451.5714285714294</v>
          </cell>
          <cell r="AI597">
            <v>265.2</v>
          </cell>
          <cell r="AJ597">
            <v>663</v>
          </cell>
          <cell r="AK597">
            <v>132.6</v>
          </cell>
          <cell r="AL597">
            <v>3220.2857142857147</v>
          </cell>
          <cell r="AM597">
            <v>142.07142857142858</v>
          </cell>
          <cell r="AN597">
            <v>3030.8571428571431</v>
          </cell>
          <cell r="AO597">
            <v>1941.6428571428573</v>
          </cell>
          <cell r="AP597">
            <v>203.6357142857143</v>
          </cell>
          <cell r="AQ597">
            <v>710.35714285714289</v>
          </cell>
        </row>
        <row r="598">
          <cell r="A598" t="str">
            <v>M00335273040</v>
          </cell>
          <cell r="B598" t="str">
            <v>GDC-182D7mmx30cm</v>
          </cell>
          <cell r="C598" t="str">
            <v>EUR</v>
          </cell>
          <cell r="D598">
            <v>72.59</v>
          </cell>
          <cell r="G598">
            <v>72.59</v>
          </cell>
          <cell r="I598">
            <v>103.70000000000002</v>
          </cell>
          <cell r="J598">
            <v>394.06000000000006</v>
          </cell>
          <cell r="K598">
            <v>114.07000000000002</v>
          </cell>
          <cell r="L598">
            <v>134.81000000000003</v>
          </cell>
          <cell r="M598">
            <v>181.47500000000002</v>
          </cell>
          <cell r="N598">
            <v>110.95900000000003</v>
          </cell>
          <cell r="O598">
            <v>107.84800000000003</v>
          </cell>
          <cell r="P598">
            <v>51850.000000000007</v>
          </cell>
          <cell r="Q598">
            <v>708.27100000000007</v>
          </cell>
          <cell r="R598">
            <v>204289.00000000003</v>
          </cell>
          <cell r="S598">
            <v>1778.4550000000002</v>
          </cell>
          <cell r="T598">
            <v>528.87</v>
          </cell>
          <cell r="U598">
            <v>72.59</v>
          </cell>
          <cell r="V598">
            <v>62.220000000000006</v>
          </cell>
          <cell r="W598">
            <v>808.86000000000013</v>
          </cell>
          <cell r="X598">
            <v>18666.000000000004</v>
          </cell>
          <cell r="Y598">
            <v>394.06000000000006</v>
          </cell>
          <cell r="Z598">
            <v>4977.6000000000004</v>
          </cell>
          <cell r="AA598">
            <v>9333.0000000000018</v>
          </cell>
          <cell r="AB598">
            <v>124440.00000000001</v>
          </cell>
          <cell r="AC598">
            <v>156327.75000000003</v>
          </cell>
          <cell r="AD598">
            <v>1348.1000000000001</v>
          </cell>
          <cell r="AE598">
            <v>368.13500000000005</v>
          </cell>
          <cell r="AF598">
            <v>580.72</v>
          </cell>
          <cell r="AG598">
            <v>145.18</v>
          </cell>
          <cell r="AH598">
            <v>4873.9000000000005</v>
          </cell>
          <cell r="AI598">
            <v>290.36</v>
          </cell>
          <cell r="AJ598">
            <v>725.90000000000009</v>
          </cell>
          <cell r="AK598">
            <v>145.18</v>
          </cell>
          <cell r="AL598">
            <v>3525.8000000000006</v>
          </cell>
          <cell r="AM598">
            <v>155.55000000000001</v>
          </cell>
          <cell r="AN598">
            <v>3318.4000000000005</v>
          </cell>
          <cell r="AO598">
            <v>2125.8500000000004</v>
          </cell>
          <cell r="AP598">
            <v>222.95500000000004</v>
          </cell>
          <cell r="AQ598">
            <v>777.75000000000011</v>
          </cell>
        </row>
        <row r="599">
          <cell r="A599" t="str">
            <v>M00335283040</v>
          </cell>
          <cell r="B599" t="str">
            <v>GDC-182D8mmx30cm</v>
          </cell>
          <cell r="C599" t="str">
            <v>EUR</v>
          </cell>
          <cell r="D599">
            <v>72.59</v>
          </cell>
          <cell r="G599">
            <v>72.59</v>
          </cell>
          <cell r="I599">
            <v>103.70000000000002</v>
          </cell>
          <cell r="J599">
            <v>394.06000000000006</v>
          </cell>
          <cell r="K599">
            <v>114.07000000000002</v>
          </cell>
          <cell r="L599">
            <v>134.81000000000003</v>
          </cell>
          <cell r="M599">
            <v>181.47500000000002</v>
          </cell>
          <cell r="N599">
            <v>110.95900000000003</v>
          </cell>
          <cell r="O599">
            <v>107.84800000000003</v>
          </cell>
          <cell r="P599">
            <v>51850.000000000007</v>
          </cell>
          <cell r="Q599">
            <v>708.27100000000007</v>
          </cell>
          <cell r="R599">
            <v>204289.00000000003</v>
          </cell>
          <cell r="S599">
            <v>1778.4550000000002</v>
          </cell>
          <cell r="T599">
            <v>528.87</v>
          </cell>
          <cell r="U599">
            <v>72.59</v>
          </cell>
          <cell r="V599">
            <v>62.220000000000006</v>
          </cell>
          <cell r="W599">
            <v>808.86000000000013</v>
          </cell>
          <cell r="X599">
            <v>18666.000000000004</v>
          </cell>
          <cell r="Y599">
            <v>394.06000000000006</v>
          </cell>
          <cell r="Z599">
            <v>4977.6000000000004</v>
          </cell>
          <cell r="AA599">
            <v>9333.0000000000018</v>
          </cell>
          <cell r="AB599">
            <v>124440.00000000001</v>
          </cell>
          <cell r="AC599">
            <v>156327.75000000003</v>
          </cell>
          <cell r="AD599">
            <v>1348.1000000000001</v>
          </cell>
          <cell r="AE599">
            <v>368.13500000000005</v>
          </cell>
          <cell r="AF599">
            <v>580.72</v>
          </cell>
          <cell r="AG599">
            <v>145.18</v>
          </cell>
          <cell r="AH599">
            <v>4873.9000000000005</v>
          </cell>
          <cell r="AI599">
            <v>290.36</v>
          </cell>
          <cell r="AJ599">
            <v>725.90000000000009</v>
          </cell>
          <cell r="AK599">
            <v>145.18</v>
          </cell>
          <cell r="AL599">
            <v>3525.8000000000006</v>
          </cell>
          <cell r="AM599">
            <v>155.55000000000001</v>
          </cell>
          <cell r="AN599">
            <v>3318.4000000000005</v>
          </cell>
          <cell r="AO599">
            <v>2125.8500000000004</v>
          </cell>
          <cell r="AP599">
            <v>222.95500000000004</v>
          </cell>
          <cell r="AQ599">
            <v>777.75000000000011</v>
          </cell>
        </row>
        <row r="600">
          <cell r="A600" t="str">
            <v>M00335293040</v>
          </cell>
          <cell r="B600" t="str">
            <v>GDC-182D9mmx30cm</v>
          </cell>
          <cell r="C600" t="str">
            <v>EUR</v>
          </cell>
          <cell r="D600">
            <v>72.59</v>
          </cell>
          <cell r="G600">
            <v>72.59</v>
          </cell>
          <cell r="I600">
            <v>103.70000000000002</v>
          </cell>
          <cell r="J600">
            <v>394.06000000000006</v>
          </cell>
          <cell r="K600">
            <v>114.07000000000002</v>
          </cell>
          <cell r="L600">
            <v>134.81000000000003</v>
          </cell>
          <cell r="M600">
            <v>181.47500000000002</v>
          </cell>
          <cell r="N600">
            <v>110.95900000000003</v>
          </cell>
          <cell r="O600">
            <v>107.84800000000003</v>
          </cell>
          <cell r="P600">
            <v>51850.000000000007</v>
          </cell>
          <cell r="Q600">
            <v>708.27100000000007</v>
          </cell>
          <cell r="R600">
            <v>204289.00000000003</v>
          </cell>
          <cell r="S600">
            <v>1778.4550000000002</v>
          </cell>
          <cell r="T600">
            <v>528.87</v>
          </cell>
          <cell r="U600">
            <v>72.59</v>
          </cell>
          <cell r="V600">
            <v>62.220000000000006</v>
          </cell>
          <cell r="W600">
            <v>808.86000000000013</v>
          </cell>
          <cell r="X600">
            <v>18666.000000000004</v>
          </cell>
          <cell r="Y600">
            <v>394.06000000000006</v>
          </cell>
          <cell r="Z600">
            <v>4977.6000000000004</v>
          </cell>
          <cell r="AA600">
            <v>9333.0000000000018</v>
          </cell>
          <cell r="AB600">
            <v>124440.00000000001</v>
          </cell>
          <cell r="AC600">
            <v>156327.75000000003</v>
          </cell>
          <cell r="AD600">
            <v>1348.1000000000001</v>
          </cell>
          <cell r="AE600">
            <v>368.13500000000005</v>
          </cell>
          <cell r="AF600">
            <v>580.72</v>
          </cell>
          <cell r="AG600">
            <v>145.18</v>
          </cell>
          <cell r="AH600">
            <v>4873.9000000000005</v>
          </cell>
          <cell r="AI600">
            <v>290.36</v>
          </cell>
          <cell r="AJ600">
            <v>725.90000000000009</v>
          </cell>
          <cell r="AK600">
            <v>145.18</v>
          </cell>
          <cell r="AL600">
            <v>3525.8000000000006</v>
          </cell>
          <cell r="AM600">
            <v>155.55000000000001</v>
          </cell>
          <cell r="AN600">
            <v>3318.4000000000005</v>
          </cell>
          <cell r="AO600">
            <v>2125.8500000000004</v>
          </cell>
          <cell r="AP600">
            <v>222.95500000000004</v>
          </cell>
          <cell r="AQ600">
            <v>777.75000000000011</v>
          </cell>
        </row>
        <row r="601">
          <cell r="A601" t="str">
            <v>M00335302340</v>
          </cell>
          <cell r="B601" t="str">
            <v>GDCVortX2mmx3mm</v>
          </cell>
          <cell r="C601" t="str">
            <v>EUR</v>
          </cell>
          <cell r="D601">
            <v>90.75</v>
          </cell>
          <cell r="G601">
            <v>90.75</v>
          </cell>
          <cell r="I601">
            <v>129.64285714285714</v>
          </cell>
          <cell r="J601">
            <v>492.64285714285711</v>
          </cell>
          <cell r="K601">
            <v>142.60714285714286</v>
          </cell>
          <cell r="L601">
            <v>168.53571428571428</v>
          </cell>
          <cell r="M601">
            <v>226.875</v>
          </cell>
          <cell r="N601">
            <v>138.71785714285716</v>
          </cell>
          <cell r="O601">
            <v>134.82857142857142</v>
          </cell>
          <cell r="P601">
            <v>64821.428571428572</v>
          </cell>
          <cell r="Q601">
            <v>885.46071428571429</v>
          </cell>
          <cell r="R601">
            <v>255396.42857142855</v>
          </cell>
          <cell r="S601">
            <v>2223.3749999999995</v>
          </cell>
          <cell r="T601">
            <v>661.17857142857133</v>
          </cell>
          <cell r="U601">
            <v>90.749999999999986</v>
          </cell>
          <cell r="V601">
            <v>77.785714285714278</v>
          </cell>
          <cell r="W601">
            <v>1011.2142857142857</v>
          </cell>
          <cell r="X601">
            <v>23335.714285714286</v>
          </cell>
          <cell r="Y601">
            <v>492.64285714285711</v>
          </cell>
          <cell r="Z601">
            <v>6222.8571428571431</v>
          </cell>
          <cell r="AA601">
            <v>11667.857142857143</v>
          </cell>
          <cell r="AB601">
            <v>155571.42857142858</v>
          </cell>
          <cell r="AC601">
            <v>195436.60714285713</v>
          </cell>
          <cell r="AD601">
            <v>1685.3571428571429</v>
          </cell>
          <cell r="AE601">
            <v>460.23214285714283</v>
          </cell>
          <cell r="AF601">
            <v>725.99999999999989</v>
          </cell>
          <cell r="AG601">
            <v>181.49999999999997</v>
          </cell>
          <cell r="AH601">
            <v>6093.2142857142853</v>
          </cell>
          <cell r="AI601">
            <v>362.99999999999994</v>
          </cell>
          <cell r="AJ601">
            <v>907.5</v>
          </cell>
          <cell r="AK601">
            <v>181.49999999999997</v>
          </cell>
          <cell r="AL601">
            <v>4407.8571428571431</v>
          </cell>
          <cell r="AM601">
            <v>194.46428571428572</v>
          </cell>
          <cell r="AN601">
            <v>4148.5714285714284</v>
          </cell>
          <cell r="AO601">
            <v>2657.6785714285716</v>
          </cell>
          <cell r="AP601">
            <v>278.73214285714283</v>
          </cell>
          <cell r="AQ601">
            <v>972.32142857142856</v>
          </cell>
        </row>
        <row r="602">
          <cell r="A602" t="str">
            <v>M00335302440</v>
          </cell>
          <cell r="B602" t="str">
            <v>GDCVortX2mmx4mm</v>
          </cell>
          <cell r="C602" t="str">
            <v>EUR</v>
          </cell>
          <cell r="D602">
            <v>91.82</v>
          </cell>
          <cell r="G602">
            <v>91.82</v>
          </cell>
          <cell r="I602">
            <v>131.17142857142858</v>
          </cell>
          <cell r="J602">
            <v>498.45142857142855</v>
          </cell>
          <cell r="K602">
            <v>144.28857142857146</v>
          </cell>
          <cell r="L602">
            <v>170.52285714285716</v>
          </cell>
          <cell r="M602">
            <v>229.55</v>
          </cell>
          <cell r="N602">
            <v>140.35342857142859</v>
          </cell>
          <cell r="O602">
            <v>136.41828571428573</v>
          </cell>
          <cell r="P602">
            <v>65585.71428571429</v>
          </cell>
          <cell r="Q602">
            <v>895.90085714285715</v>
          </cell>
          <cell r="R602">
            <v>258407.71428571429</v>
          </cell>
          <cell r="S602">
            <v>2249.59</v>
          </cell>
          <cell r="T602">
            <v>668.97428571428566</v>
          </cell>
          <cell r="U602">
            <v>91.82</v>
          </cell>
          <cell r="V602">
            <v>78.702857142857141</v>
          </cell>
          <cell r="W602">
            <v>1023.1371428571429</v>
          </cell>
          <cell r="X602">
            <v>23610.857142857145</v>
          </cell>
          <cell r="Y602">
            <v>498.45142857142855</v>
          </cell>
          <cell r="Z602">
            <v>6296.2285714285717</v>
          </cell>
          <cell r="AA602">
            <v>11805.428571428572</v>
          </cell>
          <cell r="AB602">
            <v>157405.71428571429</v>
          </cell>
          <cell r="AC602">
            <v>197740.92857142858</v>
          </cell>
          <cell r="AD602">
            <v>1705.2285714285715</v>
          </cell>
          <cell r="AE602">
            <v>465.65857142857141</v>
          </cell>
          <cell r="AF602">
            <v>734.56</v>
          </cell>
          <cell r="AG602">
            <v>183.64</v>
          </cell>
          <cell r="AH602">
            <v>6165.0571428571429</v>
          </cell>
          <cell r="AI602">
            <v>367.28</v>
          </cell>
          <cell r="AJ602">
            <v>918.2</v>
          </cell>
          <cell r="AK602">
            <v>183.64</v>
          </cell>
          <cell r="AL602">
            <v>4459.8285714285721</v>
          </cell>
          <cell r="AM602">
            <v>196.75714285714287</v>
          </cell>
          <cell r="AN602">
            <v>4197.4857142857145</v>
          </cell>
          <cell r="AO602">
            <v>2689.014285714286</v>
          </cell>
          <cell r="AP602">
            <v>282.01857142857142</v>
          </cell>
          <cell r="AQ602">
            <v>983.78571428571433</v>
          </cell>
        </row>
        <row r="603">
          <cell r="A603" t="str">
            <v>M00335302540</v>
          </cell>
          <cell r="B603" t="str">
            <v>GDCVortX2mmx5mm</v>
          </cell>
          <cell r="C603" t="str">
            <v>EUR</v>
          </cell>
          <cell r="D603">
            <v>93.4</v>
          </cell>
          <cell r="G603">
            <v>93.4</v>
          </cell>
          <cell r="I603">
            <v>133.42857142857144</v>
          </cell>
          <cell r="J603">
            <v>507.02857142857147</v>
          </cell>
          <cell r="K603">
            <v>146.7714285714286</v>
          </cell>
          <cell r="L603">
            <v>173.45714285714288</v>
          </cell>
          <cell r="M603">
            <v>233.50000000000003</v>
          </cell>
          <cell r="N603">
            <v>142.76857142857145</v>
          </cell>
          <cell r="O603">
            <v>138.7657142857143</v>
          </cell>
          <cell r="P603">
            <v>66714.285714285725</v>
          </cell>
          <cell r="Q603">
            <v>911.31714285714293</v>
          </cell>
          <cell r="R603">
            <v>262854.28571428574</v>
          </cell>
          <cell r="S603">
            <v>2288.3000000000002</v>
          </cell>
          <cell r="T603">
            <v>680.48571428571427</v>
          </cell>
          <cell r="U603">
            <v>93.4</v>
          </cell>
          <cell r="V603">
            <v>80.057142857142864</v>
          </cell>
          <cell r="W603">
            <v>1040.7428571428572</v>
          </cell>
          <cell r="X603">
            <v>24017.142857142859</v>
          </cell>
          <cell r="Y603">
            <v>507.02857142857147</v>
          </cell>
          <cell r="Z603">
            <v>6404.5714285714294</v>
          </cell>
          <cell r="AA603">
            <v>12008.571428571429</v>
          </cell>
          <cell r="AB603">
            <v>160114.28571428574</v>
          </cell>
          <cell r="AC603">
            <v>201143.57142857145</v>
          </cell>
          <cell r="AD603">
            <v>1734.5714285714289</v>
          </cell>
          <cell r="AE603">
            <v>473.67142857142858</v>
          </cell>
          <cell r="AF603">
            <v>747.2</v>
          </cell>
          <cell r="AG603">
            <v>186.8</v>
          </cell>
          <cell r="AH603">
            <v>6271.1428571428578</v>
          </cell>
          <cell r="AI603">
            <v>373.6</v>
          </cell>
          <cell r="AJ603">
            <v>934.00000000000011</v>
          </cell>
          <cell r="AK603">
            <v>186.8</v>
          </cell>
          <cell r="AL603">
            <v>4536.5714285714294</v>
          </cell>
          <cell r="AM603">
            <v>200.14285714285717</v>
          </cell>
          <cell r="AN603">
            <v>4269.7142857142862</v>
          </cell>
          <cell r="AO603">
            <v>2735.2857142857147</v>
          </cell>
          <cell r="AP603">
            <v>286.87142857142857</v>
          </cell>
          <cell r="AQ603">
            <v>1000.7142857142858</v>
          </cell>
        </row>
        <row r="604">
          <cell r="A604" t="str">
            <v>M00335302640</v>
          </cell>
          <cell r="B604" t="str">
            <v>GDCVortX2mmx6mm</v>
          </cell>
          <cell r="C604" t="str">
            <v>EUR</v>
          </cell>
          <cell r="D604">
            <v>95.11</v>
          </cell>
          <cell r="G604">
            <v>95.11</v>
          </cell>
          <cell r="I604">
            <v>135.87142857142857</v>
          </cell>
          <cell r="J604">
            <v>516.31142857142856</v>
          </cell>
          <cell r="K604">
            <v>149.45857142857145</v>
          </cell>
          <cell r="L604">
            <v>176.63285714285715</v>
          </cell>
          <cell r="M604">
            <v>237.77499999999998</v>
          </cell>
          <cell r="N604">
            <v>145.38242857142856</v>
          </cell>
          <cell r="O604">
            <v>141.30628571428571</v>
          </cell>
          <cell r="P604">
            <v>67935.71428571429</v>
          </cell>
          <cell r="Q604">
            <v>928.00185714285715</v>
          </cell>
          <cell r="R604">
            <v>267666.71428571426</v>
          </cell>
          <cell r="S604">
            <v>2330.1949999999997</v>
          </cell>
          <cell r="T604">
            <v>692.94428571428568</v>
          </cell>
          <cell r="U604">
            <v>95.109999999999985</v>
          </cell>
          <cell r="V604">
            <v>81.522857142857134</v>
          </cell>
          <cell r="W604">
            <v>1059.7971428571427</v>
          </cell>
          <cell r="X604">
            <v>24456.857142857141</v>
          </cell>
          <cell r="Y604">
            <v>516.31142857142856</v>
          </cell>
          <cell r="Z604">
            <v>6521.8285714285712</v>
          </cell>
          <cell r="AA604">
            <v>12228.428571428571</v>
          </cell>
          <cell r="AB604">
            <v>163045.71428571429</v>
          </cell>
          <cell r="AC604">
            <v>204826.17857142855</v>
          </cell>
          <cell r="AD604">
            <v>1766.3285714285714</v>
          </cell>
          <cell r="AE604">
            <v>482.34357142857141</v>
          </cell>
          <cell r="AF604">
            <v>760.87999999999988</v>
          </cell>
          <cell r="AG604">
            <v>190.21999999999997</v>
          </cell>
          <cell r="AH604">
            <v>6385.9571428571426</v>
          </cell>
          <cell r="AI604">
            <v>380.43999999999994</v>
          </cell>
          <cell r="AJ604">
            <v>951.09999999999991</v>
          </cell>
          <cell r="AK604">
            <v>190.21999999999997</v>
          </cell>
          <cell r="AL604">
            <v>4619.6285714285714</v>
          </cell>
          <cell r="AM604">
            <v>203.80714285714285</v>
          </cell>
          <cell r="AN604">
            <v>4347.8857142857141</v>
          </cell>
          <cell r="AO604">
            <v>2785.3642857142854</v>
          </cell>
          <cell r="AP604">
            <v>292.12357142857138</v>
          </cell>
          <cell r="AQ604">
            <v>1019.0357142857142</v>
          </cell>
        </row>
        <row r="605">
          <cell r="A605" t="str">
            <v>M00335510340</v>
          </cell>
          <cell r="B605" t="str">
            <v>GDC-183D10mmx30cm</v>
          </cell>
          <cell r="C605" t="str">
            <v>EUR</v>
          </cell>
          <cell r="D605">
            <v>81.510000000000005</v>
          </cell>
          <cell r="G605">
            <v>81.510000000000005</v>
          </cell>
          <cell r="I605">
            <v>116.44285714285716</v>
          </cell>
          <cell r="J605">
            <v>442.4828571428572</v>
          </cell>
          <cell r="K605">
            <v>128.08714285714288</v>
          </cell>
          <cell r="L605">
            <v>151.37571428571431</v>
          </cell>
          <cell r="M605">
            <v>203.77500000000003</v>
          </cell>
          <cell r="N605">
            <v>124.59385714285717</v>
          </cell>
          <cell r="O605">
            <v>121.10057142857146</v>
          </cell>
          <cell r="P605">
            <v>58221.42857142858</v>
          </cell>
          <cell r="Q605">
            <v>795.30471428571445</v>
          </cell>
          <cell r="R605">
            <v>229392.42857142861</v>
          </cell>
          <cell r="S605">
            <v>1996.9950000000001</v>
          </cell>
          <cell r="T605">
            <v>593.85857142857151</v>
          </cell>
          <cell r="U605">
            <v>81.510000000000005</v>
          </cell>
          <cell r="V605">
            <v>69.86571428571429</v>
          </cell>
          <cell r="W605">
            <v>908.25428571428586</v>
          </cell>
          <cell r="X605">
            <v>20959.71428571429</v>
          </cell>
          <cell r="Y605">
            <v>442.4828571428572</v>
          </cell>
          <cell r="Z605">
            <v>5589.2571428571437</v>
          </cell>
          <cell r="AA605">
            <v>10479.857142857145</v>
          </cell>
          <cell r="AB605">
            <v>139731.42857142861</v>
          </cell>
          <cell r="AC605">
            <v>175537.60714285719</v>
          </cell>
          <cell r="AD605">
            <v>1513.7571428571432</v>
          </cell>
          <cell r="AE605">
            <v>413.37214285714293</v>
          </cell>
          <cell r="AF605">
            <v>652.08000000000004</v>
          </cell>
          <cell r="AG605">
            <v>163.02000000000001</v>
          </cell>
          <cell r="AH605">
            <v>5472.8142857142866</v>
          </cell>
          <cell r="AI605">
            <v>326.04000000000002</v>
          </cell>
          <cell r="AJ605">
            <v>815.10000000000014</v>
          </cell>
          <cell r="AK605">
            <v>163.02000000000001</v>
          </cell>
          <cell r="AL605">
            <v>3959.0571428571434</v>
          </cell>
          <cell r="AM605">
            <v>174.66428571428574</v>
          </cell>
          <cell r="AN605">
            <v>3726.1714285714293</v>
          </cell>
          <cell r="AO605">
            <v>2387.0785714285716</v>
          </cell>
          <cell r="AP605">
            <v>250.35214285714289</v>
          </cell>
          <cell r="AQ605">
            <v>873.32142857142878</v>
          </cell>
        </row>
        <row r="606">
          <cell r="A606" t="str">
            <v>M00335512340</v>
          </cell>
          <cell r="B606" t="str">
            <v>GDC-183D12mmx30cm</v>
          </cell>
          <cell r="C606" t="str">
            <v>EUR</v>
          </cell>
          <cell r="D606">
            <v>79.94</v>
          </cell>
          <cell r="G606">
            <v>79.94</v>
          </cell>
          <cell r="I606">
            <v>114.2</v>
          </cell>
          <cell r="J606">
            <v>433.96</v>
          </cell>
          <cell r="K606">
            <v>125.62000000000002</v>
          </cell>
          <cell r="L606">
            <v>148.46</v>
          </cell>
          <cell r="M606">
            <v>199.85</v>
          </cell>
          <cell r="N606">
            <v>122.19400000000002</v>
          </cell>
          <cell r="O606">
            <v>118.768</v>
          </cell>
          <cell r="P606">
            <v>57100</v>
          </cell>
          <cell r="Q606">
            <v>779.98599999999999</v>
          </cell>
          <cell r="R606">
            <v>224974</v>
          </cell>
          <cell r="S606">
            <v>1958.53</v>
          </cell>
          <cell r="T606">
            <v>582.41999999999996</v>
          </cell>
          <cell r="U606">
            <v>79.94</v>
          </cell>
          <cell r="V606">
            <v>68.52</v>
          </cell>
          <cell r="W606">
            <v>890.76</v>
          </cell>
          <cell r="X606">
            <v>20556</v>
          </cell>
          <cell r="Y606">
            <v>433.96</v>
          </cell>
          <cell r="Z606">
            <v>5481.6</v>
          </cell>
          <cell r="AA606">
            <v>10278</v>
          </cell>
          <cell r="AB606">
            <v>137040</v>
          </cell>
          <cell r="AC606">
            <v>172156.5</v>
          </cell>
          <cell r="AD606">
            <v>1484.6000000000001</v>
          </cell>
          <cell r="AE606">
            <v>405.40999999999997</v>
          </cell>
          <cell r="AF606">
            <v>639.52</v>
          </cell>
          <cell r="AG606">
            <v>159.88</v>
          </cell>
          <cell r="AH606">
            <v>5367.4000000000005</v>
          </cell>
          <cell r="AI606">
            <v>319.76</v>
          </cell>
          <cell r="AJ606">
            <v>799.4</v>
          </cell>
          <cell r="AK606">
            <v>159.88</v>
          </cell>
          <cell r="AL606">
            <v>3882.8</v>
          </cell>
          <cell r="AM606">
            <v>171.3</v>
          </cell>
          <cell r="AN606">
            <v>3654.4</v>
          </cell>
          <cell r="AO606">
            <v>2341.1</v>
          </cell>
          <cell r="AP606">
            <v>245.53</v>
          </cell>
          <cell r="AQ606">
            <v>856.5</v>
          </cell>
        </row>
        <row r="607">
          <cell r="A607" t="str">
            <v>M00335514340</v>
          </cell>
          <cell r="B607" t="str">
            <v>GDC-183D14mmx30cm</v>
          </cell>
          <cell r="C607" t="str">
            <v>EUR</v>
          </cell>
          <cell r="D607">
            <v>83.24</v>
          </cell>
          <cell r="G607">
            <v>83.24</v>
          </cell>
          <cell r="I607">
            <v>118.91428571428571</v>
          </cell>
          <cell r="J607">
            <v>451.87428571428569</v>
          </cell>
          <cell r="K607">
            <v>130.80571428571429</v>
          </cell>
          <cell r="L607">
            <v>154.58857142857144</v>
          </cell>
          <cell r="M607">
            <v>208.1</v>
          </cell>
          <cell r="N607">
            <v>127.23828571428572</v>
          </cell>
          <cell r="O607">
            <v>123.67085714285714</v>
          </cell>
          <cell r="P607">
            <v>59457.142857142855</v>
          </cell>
          <cell r="Q607">
            <v>812.18457142857142</v>
          </cell>
          <cell r="R607">
            <v>234261.14285714284</v>
          </cell>
          <cell r="S607">
            <v>2039.3799999999999</v>
          </cell>
          <cell r="T607">
            <v>606.46285714285705</v>
          </cell>
          <cell r="U607">
            <v>83.24</v>
          </cell>
          <cell r="V607">
            <v>71.348571428571418</v>
          </cell>
          <cell r="W607">
            <v>927.53142857142848</v>
          </cell>
          <cell r="X607">
            <v>21404.571428571428</v>
          </cell>
          <cell r="Y607">
            <v>451.87428571428569</v>
          </cell>
          <cell r="Z607">
            <v>5707.8857142857141</v>
          </cell>
          <cell r="AA607">
            <v>10702.285714285714</v>
          </cell>
          <cell r="AB607">
            <v>142697.14285714284</v>
          </cell>
          <cell r="AC607">
            <v>179263.28571428571</v>
          </cell>
          <cell r="AD607">
            <v>1545.8857142857141</v>
          </cell>
          <cell r="AE607">
            <v>422.14571428571423</v>
          </cell>
          <cell r="AF607">
            <v>665.92</v>
          </cell>
          <cell r="AG607">
            <v>166.48</v>
          </cell>
          <cell r="AH607">
            <v>5588.9714285714281</v>
          </cell>
          <cell r="AI607">
            <v>332.96</v>
          </cell>
          <cell r="AJ607">
            <v>832.4</v>
          </cell>
          <cell r="AK607">
            <v>166.48</v>
          </cell>
          <cell r="AL607">
            <v>4043.0857142857139</v>
          </cell>
          <cell r="AM607">
            <v>178.37142857142857</v>
          </cell>
          <cell r="AN607">
            <v>3805.2571428571428</v>
          </cell>
          <cell r="AO607">
            <v>2437.7428571428572</v>
          </cell>
          <cell r="AP607">
            <v>255.66571428571427</v>
          </cell>
          <cell r="AQ607">
            <v>891.85714285714289</v>
          </cell>
        </row>
        <row r="608">
          <cell r="A608" t="str">
            <v>M00335516340</v>
          </cell>
          <cell r="B608" t="str">
            <v>GDC-183D16mmx30cm</v>
          </cell>
          <cell r="C608" t="str">
            <v>EUR</v>
          </cell>
          <cell r="D608">
            <v>85.48</v>
          </cell>
          <cell r="G608">
            <v>85.48</v>
          </cell>
          <cell r="I608">
            <v>122.11428571428573</v>
          </cell>
          <cell r="J608">
            <v>464.03428571428577</v>
          </cell>
          <cell r="K608">
            <v>134.3257142857143</v>
          </cell>
          <cell r="L608">
            <v>158.74857142857144</v>
          </cell>
          <cell r="M608">
            <v>213.70000000000002</v>
          </cell>
          <cell r="N608">
            <v>130.66228571428573</v>
          </cell>
          <cell r="O608">
            <v>126.99885714285716</v>
          </cell>
          <cell r="P608">
            <v>61057.142857142862</v>
          </cell>
          <cell r="Q608">
            <v>834.04057142857152</v>
          </cell>
          <cell r="R608">
            <v>240565.1428571429</v>
          </cell>
          <cell r="S608">
            <v>2094.2600000000002</v>
          </cell>
          <cell r="T608">
            <v>622.78285714285721</v>
          </cell>
          <cell r="U608">
            <v>85.48</v>
          </cell>
          <cell r="V608">
            <v>73.268571428571434</v>
          </cell>
          <cell r="W608">
            <v>952.49142857142863</v>
          </cell>
          <cell r="X608">
            <v>21980.571428571431</v>
          </cell>
          <cell r="Y608">
            <v>464.03428571428577</v>
          </cell>
          <cell r="Z608">
            <v>5861.4857142857145</v>
          </cell>
          <cell r="AA608">
            <v>10990.285714285716</v>
          </cell>
          <cell r="AB608">
            <v>146537.14285714287</v>
          </cell>
          <cell r="AC608">
            <v>184087.28571428574</v>
          </cell>
          <cell r="AD608">
            <v>1587.4857142857145</v>
          </cell>
          <cell r="AE608">
            <v>433.5057142857143</v>
          </cell>
          <cell r="AF608">
            <v>683.84</v>
          </cell>
          <cell r="AG608">
            <v>170.96</v>
          </cell>
          <cell r="AH608">
            <v>5739.3714285714295</v>
          </cell>
          <cell r="AI608">
            <v>341.92</v>
          </cell>
          <cell r="AJ608">
            <v>854.80000000000007</v>
          </cell>
          <cell r="AK608">
            <v>170.96</v>
          </cell>
          <cell r="AL608">
            <v>4151.885714285715</v>
          </cell>
          <cell r="AM608">
            <v>183.17142857142858</v>
          </cell>
          <cell r="AN608">
            <v>3907.6571428571433</v>
          </cell>
          <cell r="AO608">
            <v>2503.3428571428576</v>
          </cell>
          <cell r="AP608">
            <v>262.54571428571433</v>
          </cell>
          <cell r="AQ608">
            <v>915.857142857143</v>
          </cell>
        </row>
        <row r="609">
          <cell r="A609" t="str">
            <v>M00335518340</v>
          </cell>
          <cell r="B609" t="str">
            <v>GDC-183D18mmx30cm</v>
          </cell>
          <cell r="C609" t="str">
            <v>EUR</v>
          </cell>
          <cell r="D609">
            <v>84.85</v>
          </cell>
          <cell r="G609">
            <v>84.85</v>
          </cell>
          <cell r="I609">
            <v>121.21428571428571</v>
          </cell>
          <cell r="J609">
            <v>460.61428571428564</v>
          </cell>
          <cell r="K609">
            <v>133.33571428571429</v>
          </cell>
          <cell r="L609">
            <v>157.57857142857142</v>
          </cell>
          <cell r="M609">
            <v>212.125</v>
          </cell>
          <cell r="N609">
            <v>129.69928571428571</v>
          </cell>
          <cell r="O609">
            <v>126.06285714285714</v>
          </cell>
          <cell r="P609">
            <v>60607.142857142855</v>
          </cell>
          <cell r="Q609">
            <v>827.89357142857136</v>
          </cell>
          <cell r="R609">
            <v>238792.14285714284</v>
          </cell>
          <cell r="S609">
            <v>2078.8249999999998</v>
          </cell>
          <cell r="T609">
            <v>618.19285714285706</v>
          </cell>
          <cell r="U609">
            <v>84.85</v>
          </cell>
          <cell r="V609">
            <v>72.728571428571428</v>
          </cell>
          <cell r="W609">
            <v>945.47142857142853</v>
          </cell>
          <cell r="X609">
            <v>21818.571428571428</v>
          </cell>
          <cell r="Y609">
            <v>460.61428571428564</v>
          </cell>
          <cell r="Z609">
            <v>5818.2857142857138</v>
          </cell>
          <cell r="AA609">
            <v>10909.285714285714</v>
          </cell>
          <cell r="AB609">
            <v>145457.14285714284</v>
          </cell>
          <cell r="AC609">
            <v>182730.53571428571</v>
          </cell>
          <cell r="AD609">
            <v>1575.7857142857142</v>
          </cell>
          <cell r="AE609">
            <v>430.31071428571425</v>
          </cell>
          <cell r="AF609">
            <v>678.8</v>
          </cell>
          <cell r="AG609">
            <v>169.7</v>
          </cell>
          <cell r="AH609">
            <v>5697.0714285714284</v>
          </cell>
          <cell r="AI609">
            <v>339.4</v>
          </cell>
          <cell r="AJ609">
            <v>848.5</v>
          </cell>
          <cell r="AK609">
            <v>169.7</v>
          </cell>
          <cell r="AL609">
            <v>4121.2857142857138</v>
          </cell>
          <cell r="AM609">
            <v>181.82142857142856</v>
          </cell>
          <cell r="AN609">
            <v>3878.8571428571427</v>
          </cell>
          <cell r="AO609">
            <v>2484.8928571428569</v>
          </cell>
          <cell r="AP609">
            <v>260.61071428571427</v>
          </cell>
          <cell r="AQ609">
            <v>909.10714285714278</v>
          </cell>
        </row>
        <row r="610">
          <cell r="A610" t="str">
            <v>M00335520340</v>
          </cell>
          <cell r="B610" t="str">
            <v>GDC-183D20mmx30cm</v>
          </cell>
          <cell r="C610" t="str">
            <v>EUR</v>
          </cell>
          <cell r="D610">
            <v>86.3</v>
          </cell>
          <cell r="G610">
            <v>86.3</v>
          </cell>
          <cell r="I610">
            <v>123.28571428571429</v>
          </cell>
          <cell r="J610">
            <v>468.48571428571427</v>
          </cell>
          <cell r="K610">
            <v>135.61428571428573</v>
          </cell>
          <cell r="L610">
            <v>160.27142857142857</v>
          </cell>
          <cell r="M610">
            <v>215.75</v>
          </cell>
          <cell r="N610">
            <v>131.9157142857143</v>
          </cell>
          <cell r="O610">
            <v>128.21714285714287</v>
          </cell>
          <cell r="P610">
            <v>61642.857142857145</v>
          </cell>
          <cell r="Q610">
            <v>842.04142857142858</v>
          </cell>
          <cell r="R610">
            <v>242872.85714285716</v>
          </cell>
          <cell r="S610">
            <v>2114.35</v>
          </cell>
          <cell r="T610">
            <v>628.75714285714287</v>
          </cell>
          <cell r="U610">
            <v>86.3</v>
          </cell>
          <cell r="V610">
            <v>73.971428571428575</v>
          </cell>
          <cell r="W610">
            <v>961.62857142857149</v>
          </cell>
          <cell r="X610">
            <v>22191.428571428572</v>
          </cell>
          <cell r="Y610">
            <v>468.48571428571427</v>
          </cell>
          <cell r="Z610">
            <v>5917.7142857142862</v>
          </cell>
          <cell r="AA610">
            <v>11095.714285714286</v>
          </cell>
          <cell r="AB610">
            <v>147942.85714285716</v>
          </cell>
          <cell r="AC610">
            <v>185853.21428571429</v>
          </cell>
          <cell r="AD610">
            <v>1602.7142857142858</v>
          </cell>
          <cell r="AE610">
            <v>437.66428571428571</v>
          </cell>
          <cell r="AF610">
            <v>690.4</v>
          </cell>
          <cell r="AG610">
            <v>172.6</v>
          </cell>
          <cell r="AH610">
            <v>5794.4285714285716</v>
          </cell>
          <cell r="AI610">
            <v>345.2</v>
          </cell>
          <cell r="AJ610">
            <v>863</v>
          </cell>
          <cell r="AK610">
            <v>172.6</v>
          </cell>
          <cell r="AL610">
            <v>4191.7142857142862</v>
          </cell>
          <cell r="AM610">
            <v>184.92857142857144</v>
          </cell>
          <cell r="AN610">
            <v>3945.1428571428573</v>
          </cell>
          <cell r="AO610">
            <v>2527.3571428571431</v>
          </cell>
          <cell r="AP610">
            <v>265.06428571428569</v>
          </cell>
          <cell r="AQ610">
            <v>924.64285714285722</v>
          </cell>
        </row>
        <row r="611">
          <cell r="A611" t="str">
            <v>M00335561540</v>
          </cell>
          <cell r="B611" t="str">
            <v>GDC-183D6mmx15cm</v>
          </cell>
          <cell r="C611" t="str">
            <v>EUR</v>
          </cell>
          <cell r="D611">
            <v>74.650000000000006</v>
          </cell>
          <cell r="G611">
            <v>74.650000000000006</v>
          </cell>
          <cell r="I611">
            <v>106.64285714285715</v>
          </cell>
          <cell r="J611">
            <v>405.24285714285719</v>
          </cell>
          <cell r="K611">
            <v>117.30714285714288</v>
          </cell>
          <cell r="L611">
            <v>138.6357142857143</v>
          </cell>
          <cell r="M611">
            <v>186.62500000000003</v>
          </cell>
          <cell r="N611">
            <v>114.10785714285716</v>
          </cell>
          <cell r="O611">
            <v>110.90857142857145</v>
          </cell>
          <cell r="P611">
            <v>53321.42857142858</v>
          </cell>
          <cell r="Q611">
            <v>728.37071428571437</v>
          </cell>
          <cell r="R611">
            <v>210086.42857142858</v>
          </cell>
          <cell r="S611">
            <v>1828.925</v>
          </cell>
          <cell r="T611">
            <v>543.87857142857149</v>
          </cell>
          <cell r="U611">
            <v>74.650000000000006</v>
          </cell>
          <cell r="V611">
            <v>63.985714285714288</v>
          </cell>
          <cell r="W611">
            <v>831.8142857142858</v>
          </cell>
          <cell r="X611">
            <v>19195.714285714286</v>
          </cell>
          <cell r="Y611">
            <v>405.24285714285719</v>
          </cell>
          <cell r="Z611">
            <v>5118.8571428571431</v>
          </cell>
          <cell r="AA611">
            <v>9597.8571428571431</v>
          </cell>
          <cell r="AB611">
            <v>127971.42857142858</v>
          </cell>
          <cell r="AC611">
            <v>160764.10714285716</v>
          </cell>
          <cell r="AD611">
            <v>1386.3571428571429</v>
          </cell>
          <cell r="AE611">
            <v>378.58214285714286</v>
          </cell>
          <cell r="AF611">
            <v>597.20000000000005</v>
          </cell>
          <cell r="AG611">
            <v>149.30000000000001</v>
          </cell>
          <cell r="AH611">
            <v>5012.2142857142862</v>
          </cell>
          <cell r="AI611">
            <v>298.60000000000002</v>
          </cell>
          <cell r="AJ611">
            <v>746.50000000000011</v>
          </cell>
          <cell r="AK611">
            <v>149.30000000000001</v>
          </cell>
          <cell r="AL611">
            <v>3625.8571428571431</v>
          </cell>
          <cell r="AM611">
            <v>159.96428571428572</v>
          </cell>
          <cell r="AN611">
            <v>3412.5714285714289</v>
          </cell>
          <cell r="AO611">
            <v>2186.1785714285716</v>
          </cell>
          <cell r="AP611">
            <v>229.28214285714287</v>
          </cell>
          <cell r="AQ611">
            <v>799.82142857142867</v>
          </cell>
        </row>
        <row r="612">
          <cell r="A612" t="str">
            <v>M00335582540</v>
          </cell>
          <cell r="B612" t="str">
            <v>GDC-183D8mmx25cm</v>
          </cell>
          <cell r="C612" t="str">
            <v>EUR</v>
          </cell>
          <cell r="D612">
            <v>78.53</v>
          </cell>
          <cell r="G612">
            <v>78.53</v>
          </cell>
          <cell r="I612">
            <v>112.1857142857143</v>
          </cell>
          <cell r="J612">
            <v>426.30571428571432</v>
          </cell>
          <cell r="K612">
            <v>123.40428571428573</v>
          </cell>
          <cell r="L612">
            <v>145.84142857142859</v>
          </cell>
          <cell r="M612">
            <v>196.32500000000002</v>
          </cell>
          <cell r="N612">
            <v>120.03871428571431</v>
          </cell>
          <cell r="O612">
            <v>116.67314285714288</v>
          </cell>
          <cell r="P612">
            <v>56092.857142857152</v>
          </cell>
          <cell r="Q612">
            <v>766.22842857142871</v>
          </cell>
          <cell r="R612">
            <v>221005.85714285716</v>
          </cell>
          <cell r="S612">
            <v>1923.9850000000001</v>
          </cell>
          <cell r="T612">
            <v>572.14714285714285</v>
          </cell>
          <cell r="U612">
            <v>78.53</v>
          </cell>
          <cell r="V612">
            <v>67.311428571428578</v>
          </cell>
          <cell r="W612">
            <v>875.04857142857145</v>
          </cell>
          <cell r="X612">
            <v>20193.428571428572</v>
          </cell>
          <cell r="Y612">
            <v>426.30571428571432</v>
          </cell>
          <cell r="Z612">
            <v>5384.9142857142861</v>
          </cell>
          <cell r="AA612">
            <v>10096.714285714286</v>
          </cell>
          <cell r="AB612">
            <v>134622.85714285716</v>
          </cell>
          <cell r="AC612">
            <v>169119.96428571429</v>
          </cell>
          <cell r="AD612">
            <v>1458.4142857142858</v>
          </cell>
          <cell r="AE612">
            <v>398.25928571428574</v>
          </cell>
          <cell r="AF612">
            <v>628.24</v>
          </cell>
          <cell r="AG612">
            <v>157.06</v>
          </cell>
          <cell r="AH612">
            <v>5272.7285714285717</v>
          </cell>
          <cell r="AI612">
            <v>314.12</v>
          </cell>
          <cell r="AJ612">
            <v>785.30000000000007</v>
          </cell>
          <cell r="AK612">
            <v>157.06</v>
          </cell>
          <cell r="AL612">
            <v>3814.3142857142861</v>
          </cell>
          <cell r="AM612">
            <v>168.27857142857144</v>
          </cell>
          <cell r="AN612">
            <v>3589.9428571428575</v>
          </cell>
          <cell r="AO612">
            <v>2299.8071428571429</v>
          </cell>
          <cell r="AP612">
            <v>241.19928571428574</v>
          </cell>
          <cell r="AQ612">
            <v>841.39285714285722</v>
          </cell>
        </row>
        <row r="613">
          <cell r="A613" t="str">
            <v>M003371508SR0</v>
          </cell>
          <cell r="B613">
            <v>0</v>
          </cell>
          <cell r="D613">
            <v>0</v>
          </cell>
          <cell r="G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</row>
        <row r="614">
          <cell r="A614" t="str">
            <v>M003398508SR0</v>
          </cell>
          <cell r="B614" t="str">
            <v>UPNCHANGETOM003371508SR0</v>
          </cell>
          <cell r="C614" t="str">
            <v>EUR</v>
          </cell>
          <cell r="D614">
            <v>0</v>
          </cell>
          <cell r="G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</row>
        <row r="615">
          <cell r="A615" t="str">
            <v>M0034140300</v>
          </cell>
          <cell r="B615" t="str">
            <v>ELITESTYLET0.008"</v>
          </cell>
          <cell r="C615" t="str">
            <v>EUR</v>
          </cell>
          <cell r="D615">
            <v>92.28</v>
          </cell>
          <cell r="G615">
            <v>92.28</v>
          </cell>
          <cell r="I615">
            <v>131.82857142857145</v>
          </cell>
          <cell r="J615">
            <v>500.94857142857148</v>
          </cell>
          <cell r="K615">
            <v>145.01142857142861</v>
          </cell>
          <cell r="L615">
            <v>171.3771428571429</v>
          </cell>
          <cell r="M615">
            <v>230.70000000000005</v>
          </cell>
          <cell r="N615">
            <v>141.05657142857146</v>
          </cell>
          <cell r="O615">
            <v>137.10171428571431</v>
          </cell>
          <cell r="P615">
            <v>65914.285714285725</v>
          </cell>
          <cell r="Q615">
            <v>900.38914285714304</v>
          </cell>
          <cell r="R615">
            <v>259702.28571428577</v>
          </cell>
          <cell r="S615">
            <v>2260.86</v>
          </cell>
          <cell r="T615">
            <v>672.3257142857143</v>
          </cell>
          <cell r="U615">
            <v>92.280000000000015</v>
          </cell>
          <cell r="V615">
            <v>79.09714285714287</v>
          </cell>
          <cell r="W615">
            <v>1028.2628571428572</v>
          </cell>
          <cell r="X615">
            <v>23729.142857142862</v>
          </cell>
          <cell r="Y615">
            <v>500.94857142857148</v>
          </cell>
          <cell r="Z615">
            <v>6327.7714285714301</v>
          </cell>
          <cell r="AA615">
            <v>11864.571428571431</v>
          </cell>
          <cell r="AB615">
            <v>158194.28571428574</v>
          </cell>
          <cell r="AC615">
            <v>198731.57142857145</v>
          </cell>
          <cell r="AD615">
            <v>1713.7714285714289</v>
          </cell>
          <cell r="AE615">
            <v>467.99142857142863</v>
          </cell>
          <cell r="AF615">
            <v>738.24000000000012</v>
          </cell>
          <cell r="AG615">
            <v>184.56000000000003</v>
          </cell>
          <cell r="AH615">
            <v>6195.942857142858</v>
          </cell>
          <cell r="AI615">
            <v>369.12000000000006</v>
          </cell>
          <cell r="AJ615">
            <v>922.80000000000018</v>
          </cell>
          <cell r="AK615">
            <v>184.56000000000003</v>
          </cell>
          <cell r="AL615">
            <v>4482.1714285714297</v>
          </cell>
          <cell r="AM615">
            <v>197.74285714285719</v>
          </cell>
          <cell r="AN615">
            <v>4218.5142857142864</v>
          </cell>
          <cell r="AO615">
            <v>2702.4857142857149</v>
          </cell>
          <cell r="AP615">
            <v>283.43142857142863</v>
          </cell>
          <cell r="AQ615">
            <v>988.71428571428589</v>
          </cell>
        </row>
        <row r="616">
          <cell r="A616" t="str">
            <v>M0034202151</v>
          </cell>
          <cell r="B616" t="str">
            <v>TORQUEDEVICE(BOXOF5)</v>
          </cell>
          <cell r="C616" t="str">
            <v>USD</v>
          </cell>
          <cell r="D616">
            <v>147.75</v>
          </cell>
          <cell r="G616">
            <v>147.75</v>
          </cell>
          <cell r="I616">
            <v>147.75</v>
          </cell>
          <cell r="J616">
            <v>561.44999999999993</v>
          </cell>
          <cell r="K616">
            <v>162.52500000000001</v>
          </cell>
          <cell r="L616">
            <v>192.07500000000002</v>
          </cell>
          <cell r="M616">
            <v>258.5625</v>
          </cell>
          <cell r="N616">
            <v>158.0925</v>
          </cell>
          <cell r="O616">
            <v>153.66</v>
          </cell>
          <cell r="P616">
            <v>73875</v>
          </cell>
          <cell r="Q616">
            <v>1009.1325000000001</v>
          </cell>
          <cell r="R616">
            <v>291067.5</v>
          </cell>
          <cell r="S616">
            <v>2533.9124999999999</v>
          </cell>
          <cell r="T616">
            <v>753.52499999999998</v>
          </cell>
          <cell r="U616">
            <v>103.425</v>
          </cell>
          <cell r="V616">
            <v>88.649999999999991</v>
          </cell>
          <cell r="W616">
            <v>1152.45</v>
          </cell>
          <cell r="X616">
            <v>26595</v>
          </cell>
          <cell r="Y616">
            <v>561.44999999999993</v>
          </cell>
          <cell r="Z616">
            <v>7092</v>
          </cell>
          <cell r="AA616">
            <v>13297.5</v>
          </cell>
          <cell r="AB616">
            <v>177300</v>
          </cell>
          <cell r="AC616">
            <v>222733.125</v>
          </cell>
          <cell r="AD616">
            <v>1920.75</v>
          </cell>
          <cell r="AE616">
            <v>524.51249999999993</v>
          </cell>
          <cell r="AF616">
            <v>827.4</v>
          </cell>
          <cell r="AG616">
            <v>206.85</v>
          </cell>
          <cell r="AH616">
            <v>6944.25</v>
          </cell>
          <cell r="AI616">
            <v>413.7</v>
          </cell>
          <cell r="AJ616">
            <v>1034.25</v>
          </cell>
          <cell r="AK616">
            <v>206.85</v>
          </cell>
          <cell r="AL616">
            <v>5023.5</v>
          </cell>
          <cell r="AM616">
            <v>221.625</v>
          </cell>
          <cell r="AN616">
            <v>4728</v>
          </cell>
          <cell r="AO616">
            <v>3028.875</v>
          </cell>
          <cell r="AP616">
            <v>317.66249999999997</v>
          </cell>
          <cell r="AQ616">
            <v>1108.125</v>
          </cell>
        </row>
        <row r="617">
          <cell r="A617" t="str">
            <v>M0034222901</v>
          </cell>
          <cell r="B617" t="str">
            <v>GWI(BOXOF5)</v>
          </cell>
          <cell r="C617" t="str">
            <v>USD</v>
          </cell>
          <cell r="D617">
            <v>13.76</v>
          </cell>
          <cell r="G617">
            <v>13.76</v>
          </cell>
          <cell r="I617">
            <v>13.76</v>
          </cell>
          <cell r="J617">
            <v>52.287999999999997</v>
          </cell>
          <cell r="K617">
            <v>15.136000000000001</v>
          </cell>
          <cell r="L617">
            <v>17.888000000000002</v>
          </cell>
          <cell r="M617">
            <v>24.08</v>
          </cell>
          <cell r="N617">
            <v>14.7232</v>
          </cell>
          <cell r="O617">
            <v>14.3104</v>
          </cell>
          <cell r="P617">
            <v>6880</v>
          </cell>
          <cell r="Q617">
            <v>93.980800000000002</v>
          </cell>
          <cell r="R617">
            <v>27107.200000000001</v>
          </cell>
          <cell r="S617">
            <v>235.98399999999998</v>
          </cell>
          <cell r="T617">
            <v>70.175999999999988</v>
          </cell>
          <cell r="U617">
            <v>9.6319999999999997</v>
          </cell>
          <cell r="V617">
            <v>8.2560000000000002</v>
          </cell>
          <cell r="W617">
            <v>107.328</v>
          </cell>
          <cell r="X617">
            <v>2476.8000000000002</v>
          </cell>
          <cell r="Y617">
            <v>52.287999999999997</v>
          </cell>
          <cell r="Z617">
            <v>660.48</v>
          </cell>
          <cell r="AA617">
            <v>1238.4000000000001</v>
          </cell>
          <cell r="AB617">
            <v>16512</v>
          </cell>
          <cell r="AC617">
            <v>20743.2</v>
          </cell>
          <cell r="AD617">
            <v>178.88</v>
          </cell>
          <cell r="AE617">
            <v>48.847999999999999</v>
          </cell>
          <cell r="AF617">
            <v>77.055999999999997</v>
          </cell>
          <cell r="AG617">
            <v>19.263999999999999</v>
          </cell>
          <cell r="AH617">
            <v>646.72</v>
          </cell>
          <cell r="AI617">
            <v>38.527999999999999</v>
          </cell>
          <cell r="AJ617">
            <v>96.32</v>
          </cell>
          <cell r="AK617">
            <v>19.263999999999999</v>
          </cell>
          <cell r="AL617">
            <v>467.84</v>
          </cell>
          <cell r="AM617">
            <v>20.64</v>
          </cell>
          <cell r="AN617">
            <v>440.32</v>
          </cell>
          <cell r="AO617">
            <v>282.08</v>
          </cell>
          <cell r="AP617">
            <v>29.584</v>
          </cell>
          <cell r="AQ617">
            <v>103.2</v>
          </cell>
        </row>
        <row r="618">
          <cell r="A618" t="str">
            <v>M0034240300</v>
          </cell>
          <cell r="B618" t="str">
            <v>STYLETMANDREL,175CM</v>
          </cell>
          <cell r="C618" t="str">
            <v>USD</v>
          </cell>
          <cell r="D618">
            <v>33.909999999999997</v>
          </cell>
          <cell r="G618">
            <v>33.909999999999997</v>
          </cell>
          <cell r="I618">
            <v>33.909999999999997</v>
          </cell>
          <cell r="J618">
            <v>128.85799999999998</v>
          </cell>
          <cell r="K618">
            <v>37.301000000000002</v>
          </cell>
          <cell r="L618">
            <v>44.082999999999998</v>
          </cell>
          <cell r="M618">
            <v>59.342499999999994</v>
          </cell>
          <cell r="N618">
            <v>36.283699999999996</v>
          </cell>
          <cell r="O618">
            <v>35.266399999999997</v>
          </cell>
          <cell r="P618">
            <v>16955</v>
          </cell>
          <cell r="Q618">
            <v>231.60529999999997</v>
          </cell>
          <cell r="R618">
            <v>66802.7</v>
          </cell>
          <cell r="S618">
            <v>581.55649999999991</v>
          </cell>
          <cell r="T618">
            <v>172.94099999999997</v>
          </cell>
          <cell r="U618">
            <v>23.736999999999995</v>
          </cell>
          <cell r="V618">
            <v>20.345999999999997</v>
          </cell>
          <cell r="W618">
            <v>264.49799999999999</v>
          </cell>
          <cell r="X618">
            <v>6103.7999999999993</v>
          </cell>
          <cell r="Y618">
            <v>128.85799999999998</v>
          </cell>
          <cell r="Z618">
            <v>1627.6799999999998</v>
          </cell>
          <cell r="AA618">
            <v>3051.8999999999996</v>
          </cell>
          <cell r="AB618">
            <v>40691.999999999993</v>
          </cell>
          <cell r="AC618">
            <v>51119.324999999997</v>
          </cell>
          <cell r="AD618">
            <v>440.82999999999993</v>
          </cell>
          <cell r="AE618">
            <v>120.38049999999998</v>
          </cell>
          <cell r="AF618">
            <v>189.89599999999996</v>
          </cell>
          <cell r="AG618">
            <v>47.47399999999999</v>
          </cell>
          <cell r="AH618">
            <v>1593.7699999999998</v>
          </cell>
          <cell r="AI618">
            <v>94.947999999999979</v>
          </cell>
          <cell r="AJ618">
            <v>237.36999999999998</v>
          </cell>
          <cell r="AK618">
            <v>47.47399999999999</v>
          </cell>
          <cell r="AL618">
            <v>1152.9399999999998</v>
          </cell>
          <cell r="AM618">
            <v>50.864999999999995</v>
          </cell>
          <cell r="AN618">
            <v>1085.1199999999999</v>
          </cell>
          <cell r="AO618">
            <v>695.15499999999997</v>
          </cell>
          <cell r="AP618">
            <v>72.906499999999994</v>
          </cell>
          <cell r="AQ618">
            <v>254.32499999999999</v>
          </cell>
        </row>
        <row r="619">
          <cell r="A619" t="str">
            <v>M0034250101</v>
          </cell>
          <cell r="B619" t="str">
            <v>SHAPINGMANDREL-10BX/5</v>
          </cell>
          <cell r="C619" t="str">
            <v>USD</v>
          </cell>
          <cell r="D619">
            <v>24.13</v>
          </cell>
          <cell r="G619">
            <v>24.13</v>
          </cell>
          <cell r="I619">
            <v>24.13</v>
          </cell>
          <cell r="J619">
            <v>91.693999999999988</v>
          </cell>
          <cell r="K619">
            <v>26.543000000000003</v>
          </cell>
          <cell r="L619">
            <v>31.369</v>
          </cell>
          <cell r="M619">
            <v>42.227499999999999</v>
          </cell>
          <cell r="N619">
            <v>25.819099999999999</v>
          </cell>
          <cell r="O619">
            <v>25.095199999999998</v>
          </cell>
          <cell r="P619">
            <v>12065</v>
          </cell>
          <cell r="Q619">
            <v>164.80789999999999</v>
          </cell>
          <cell r="R619">
            <v>47536.1</v>
          </cell>
          <cell r="S619">
            <v>413.82949999999994</v>
          </cell>
          <cell r="T619">
            <v>123.06299999999999</v>
          </cell>
          <cell r="U619">
            <v>16.890999999999998</v>
          </cell>
          <cell r="V619">
            <v>14.477999999999998</v>
          </cell>
          <cell r="W619">
            <v>188.214</v>
          </cell>
          <cell r="X619">
            <v>4343.3999999999996</v>
          </cell>
          <cell r="Y619">
            <v>91.693999999999988</v>
          </cell>
          <cell r="Z619">
            <v>1158.24</v>
          </cell>
          <cell r="AA619">
            <v>2171.6999999999998</v>
          </cell>
          <cell r="AB619">
            <v>28956</v>
          </cell>
          <cell r="AC619">
            <v>36375.974999999999</v>
          </cell>
          <cell r="AD619">
            <v>313.69</v>
          </cell>
          <cell r="AE619">
            <v>85.66149999999999</v>
          </cell>
          <cell r="AF619">
            <v>135.12799999999999</v>
          </cell>
          <cell r="AG619">
            <v>33.781999999999996</v>
          </cell>
          <cell r="AH619">
            <v>1134.1099999999999</v>
          </cell>
          <cell r="AI619">
            <v>67.563999999999993</v>
          </cell>
          <cell r="AJ619">
            <v>168.91</v>
          </cell>
          <cell r="AK619">
            <v>33.781999999999996</v>
          </cell>
          <cell r="AL619">
            <v>820.42</v>
          </cell>
          <cell r="AM619">
            <v>36.195</v>
          </cell>
          <cell r="AN619">
            <v>772.16</v>
          </cell>
          <cell r="AO619">
            <v>494.66499999999996</v>
          </cell>
          <cell r="AP619">
            <v>51.879499999999993</v>
          </cell>
          <cell r="AQ619">
            <v>180.97499999999999</v>
          </cell>
        </row>
        <row r="620">
          <cell r="A620" t="str">
            <v>M0034500030</v>
          </cell>
          <cell r="B620" t="str">
            <v>GDCBATTERIES12PAK</v>
          </cell>
          <cell r="C620" t="str">
            <v>USD</v>
          </cell>
          <cell r="D620">
            <v>52.03</v>
          </cell>
          <cell r="G620">
            <v>52.03</v>
          </cell>
          <cell r="I620">
            <v>52.03</v>
          </cell>
          <cell r="J620">
            <v>197.714</v>
          </cell>
          <cell r="K620">
            <v>57.233000000000004</v>
          </cell>
          <cell r="L620">
            <v>67.63900000000001</v>
          </cell>
          <cell r="M620">
            <v>91.052500000000009</v>
          </cell>
          <cell r="N620">
            <v>55.672100000000007</v>
          </cell>
          <cell r="O620">
            <v>54.111200000000004</v>
          </cell>
          <cell r="P620">
            <v>26015</v>
          </cell>
          <cell r="Q620">
            <v>355.36490000000003</v>
          </cell>
          <cell r="R620">
            <v>102499.1</v>
          </cell>
          <cell r="S620">
            <v>892.31449999999995</v>
          </cell>
          <cell r="T620">
            <v>265.35300000000001</v>
          </cell>
          <cell r="U620">
            <v>36.420999999999999</v>
          </cell>
          <cell r="V620">
            <v>31.218</v>
          </cell>
          <cell r="W620">
            <v>405.834</v>
          </cell>
          <cell r="X620">
            <v>9365.4</v>
          </cell>
          <cell r="Y620">
            <v>197.714</v>
          </cell>
          <cell r="Z620">
            <v>2497.44</v>
          </cell>
          <cell r="AA620">
            <v>4682.7</v>
          </cell>
          <cell r="AB620">
            <v>62436</v>
          </cell>
          <cell r="AC620">
            <v>78435.225000000006</v>
          </cell>
          <cell r="AD620">
            <v>676.39</v>
          </cell>
          <cell r="AE620">
            <v>184.70650000000001</v>
          </cell>
          <cell r="AF620">
            <v>291.36799999999999</v>
          </cell>
          <cell r="AG620">
            <v>72.841999999999999</v>
          </cell>
          <cell r="AH620">
            <v>2445.41</v>
          </cell>
          <cell r="AI620">
            <v>145.684</v>
          </cell>
          <cell r="AJ620">
            <v>364.21000000000004</v>
          </cell>
          <cell r="AK620">
            <v>72.841999999999999</v>
          </cell>
          <cell r="AL620">
            <v>1769.02</v>
          </cell>
          <cell r="AM620">
            <v>78.045000000000002</v>
          </cell>
          <cell r="AN620">
            <v>1664.96</v>
          </cell>
          <cell r="AO620">
            <v>1066.615</v>
          </cell>
          <cell r="AP620">
            <v>111.86449999999999</v>
          </cell>
          <cell r="AQ620">
            <v>390.22500000000002</v>
          </cell>
        </row>
        <row r="621">
          <cell r="A621" t="str">
            <v>M0034502010</v>
          </cell>
          <cell r="B621" t="str">
            <v>PATIENTRETURNELECTRODE,SING</v>
          </cell>
          <cell r="C621" t="str">
            <v>USD</v>
          </cell>
          <cell r="D621">
            <v>47.84</v>
          </cell>
          <cell r="G621">
            <v>47.84</v>
          </cell>
          <cell r="I621">
            <v>47.84</v>
          </cell>
          <cell r="J621">
            <v>181.792</v>
          </cell>
          <cell r="K621">
            <v>52.624000000000009</v>
          </cell>
          <cell r="L621">
            <v>62.192000000000007</v>
          </cell>
          <cell r="M621">
            <v>83.72</v>
          </cell>
          <cell r="N621">
            <v>51.188800000000008</v>
          </cell>
          <cell r="O621">
            <v>49.753600000000006</v>
          </cell>
          <cell r="P621">
            <v>23920</v>
          </cell>
          <cell r="Q621">
            <v>326.74720000000002</v>
          </cell>
          <cell r="R621">
            <v>94244.800000000003</v>
          </cell>
          <cell r="S621">
            <v>820.45600000000002</v>
          </cell>
          <cell r="T621">
            <v>243.98400000000001</v>
          </cell>
          <cell r="U621">
            <v>33.488</v>
          </cell>
          <cell r="V621">
            <v>28.704000000000001</v>
          </cell>
          <cell r="W621">
            <v>373.15200000000004</v>
          </cell>
          <cell r="X621">
            <v>8611.2000000000007</v>
          </cell>
          <cell r="Y621">
            <v>181.792</v>
          </cell>
          <cell r="Z621">
            <v>2296.3200000000002</v>
          </cell>
          <cell r="AA621">
            <v>4305.6000000000004</v>
          </cell>
          <cell r="AB621">
            <v>57408.000000000007</v>
          </cell>
          <cell r="AC621">
            <v>72118.8</v>
          </cell>
          <cell r="AD621">
            <v>621.92000000000007</v>
          </cell>
          <cell r="AE621">
            <v>169.83199999999999</v>
          </cell>
          <cell r="AF621">
            <v>267.904</v>
          </cell>
          <cell r="AG621">
            <v>66.975999999999999</v>
          </cell>
          <cell r="AH621">
            <v>2248.48</v>
          </cell>
          <cell r="AI621">
            <v>133.952</v>
          </cell>
          <cell r="AJ621">
            <v>334.88</v>
          </cell>
          <cell r="AK621">
            <v>66.975999999999999</v>
          </cell>
          <cell r="AL621">
            <v>1626.5600000000002</v>
          </cell>
          <cell r="AM621">
            <v>71.760000000000005</v>
          </cell>
          <cell r="AN621">
            <v>1530.88</v>
          </cell>
          <cell r="AO621">
            <v>980.72</v>
          </cell>
          <cell r="AP621">
            <v>102.85600000000001</v>
          </cell>
          <cell r="AQ621">
            <v>358.8</v>
          </cell>
        </row>
        <row r="622">
          <cell r="A622" t="str">
            <v>M0034502011</v>
          </cell>
          <cell r="B622" t="str">
            <v>PATIENTRETURNELECTRODEBOXO</v>
          </cell>
          <cell r="C622" t="str">
            <v>USD</v>
          </cell>
          <cell r="D622">
            <v>47.84</v>
          </cell>
          <cell r="G622">
            <v>47.84</v>
          </cell>
          <cell r="I622">
            <v>47.84</v>
          </cell>
          <cell r="J622">
            <v>181.792</v>
          </cell>
          <cell r="K622">
            <v>52.624000000000009</v>
          </cell>
          <cell r="L622">
            <v>62.192000000000007</v>
          </cell>
          <cell r="M622">
            <v>83.72</v>
          </cell>
          <cell r="N622">
            <v>51.188800000000008</v>
          </cell>
          <cell r="O622">
            <v>49.753600000000006</v>
          </cell>
          <cell r="P622">
            <v>23920</v>
          </cell>
          <cell r="Q622">
            <v>326.74720000000002</v>
          </cell>
          <cell r="R622">
            <v>94244.800000000003</v>
          </cell>
          <cell r="S622">
            <v>820.45600000000002</v>
          </cell>
          <cell r="T622">
            <v>243.98400000000001</v>
          </cell>
          <cell r="U622">
            <v>33.488</v>
          </cell>
          <cell r="V622">
            <v>28.704000000000001</v>
          </cell>
          <cell r="W622">
            <v>373.15200000000004</v>
          </cell>
          <cell r="X622">
            <v>8611.2000000000007</v>
          </cell>
          <cell r="Y622">
            <v>181.792</v>
          </cell>
          <cell r="Z622">
            <v>2296.3200000000002</v>
          </cell>
          <cell r="AA622">
            <v>4305.6000000000004</v>
          </cell>
          <cell r="AB622">
            <v>57408.000000000007</v>
          </cell>
          <cell r="AC622">
            <v>72118.8</v>
          </cell>
          <cell r="AD622">
            <v>621.92000000000007</v>
          </cell>
          <cell r="AE622">
            <v>169.83199999999999</v>
          </cell>
          <cell r="AF622">
            <v>267.904</v>
          </cell>
          <cell r="AG622">
            <v>66.975999999999999</v>
          </cell>
          <cell r="AH622">
            <v>2248.48</v>
          </cell>
          <cell r="AI622">
            <v>133.952</v>
          </cell>
          <cell r="AJ622">
            <v>334.88</v>
          </cell>
          <cell r="AK622">
            <v>66.975999999999999</v>
          </cell>
          <cell r="AL622">
            <v>1626.5600000000002</v>
          </cell>
          <cell r="AM622">
            <v>71.760000000000005</v>
          </cell>
          <cell r="AN622">
            <v>1530.88</v>
          </cell>
          <cell r="AO622">
            <v>980.72</v>
          </cell>
          <cell r="AP622">
            <v>102.85600000000001</v>
          </cell>
          <cell r="AQ622">
            <v>358.8</v>
          </cell>
        </row>
        <row r="623">
          <cell r="A623" t="str">
            <v>M00345100520</v>
          </cell>
          <cell r="B623" t="str">
            <v>GDCPOWERSUPPLY</v>
          </cell>
          <cell r="C623" t="str">
            <v>USD</v>
          </cell>
          <cell r="D623">
            <v>476.99</v>
          </cell>
          <cell r="G623">
            <v>476.99</v>
          </cell>
          <cell r="I623">
            <v>476.99</v>
          </cell>
          <cell r="J623">
            <v>1812.5619999999999</v>
          </cell>
          <cell r="K623">
            <v>524.68900000000008</v>
          </cell>
          <cell r="L623">
            <v>620.08699999999999</v>
          </cell>
          <cell r="M623">
            <v>834.73250000000007</v>
          </cell>
          <cell r="N623">
            <v>510.37930000000006</v>
          </cell>
          <cell r="O623">
            <v>496.06960000000004</v>
          </cell>
          <cell r="P623">
            <v>238495</v>
          </cell>
          <cell r="Q623">
            <v>3257.8416999999999</v>
          </cell>
          <cell r="R623">
            <v>939670.3</v>
          </cell>
          <cell r="S623">
            <v>8180.3784999999998</v>
          </cell>
          <cell r="T623">
            <v>2432.6489999999999</v>
          </cell>
          <cell r="U623">
            <v>333.89299999999997</v>
          </cell>
          <cell r="V623">
            <v>286.19400000000002</v>
          </cell>
          <cell r="W623">
            <v>3720.5219999999999</v>
          </cell>
          <cell r="X623">
            <v>85858.2</v>
          </cell>
          <cell r="Y623">
            <v>1812.5619999999999</v>
          </cell>
          <cell r="Z623">
            <v>22895.52</v>
          </cell>
          <cell r="AA623">
            <v>42929.1</v>
          </cell>
          <cell r="AB623">
            <v>572388</v>
          </cell>
          <cell r="AC623">
            <v>719062.42500000005</v>
          </cell>
          <cell r="AD623">
            <v>6200.87</v>
          </cell>
          <cell r="AE623">
            <v>1693.3145</v>
          </cell>
          <cell r="AF623">
            <v>2671.1439999999998</v>
          </cell>
          <cell r="AG623">
            <v>667.78599999999994</v>
          </cell>
          <cell r="AH623">
            <v>22418.53</v>
          </cell>
          <cell r="AI623">
            <v>1335.5719999999999</v>
          </cell>
          <cell r="AJ623">
            <v>3338.9300000000003</v>
          </cell>
          <cell r="AK623">
            <v>667.78599999999994</v>
          </cell>
          <cell r="AL623">
            <v>16217.66</v>
          </cell>
          <cell r="AM623">
            <v>715.48500000000001</v>
          </cell>
          <cell r="AN623">
            <v>15263.68</v>
          </cell>
          <cell r="AO623">
            <v>9778.2950000000001</v>
          </cell>
          <cell r="AP623">
            <v>1025.5284999999999</v>
          </cell>
          <cell r="AQ623">
            <v>3577.4250000000002</v>
          </cell>
        </row>
        <row r="624">
          <cell r="A624" t="str">
            <v>M00345100640</v>
          </cell>
          <cell r="B624" t="str">
            <v>GDCSynerGPowerSupply</v>
          </cell>
          <cell r="C624" t="str">
            <v>USD</v>
          </cell>
          <cell r="D624">
            <v>856.67</v>
          </cell>
          <cell r="G624">
            <v>856.67</v>
          </cell>
          <cell r="I624">
            <v>856.67</v>
          </cell>
          <cell r="J624">
            <v>3255.3459999999995</v>
          </cell>
          <cell r="K624">
            <v>942.33699999999999</v>
          </cell>
          <cell r="L624">
            <v>1113.671</v>
          </cell>
          <cell r="M624">
            <v>1499.1724999999999</v>
          </cell>
          <cell r="N624">
            <v>916.63689999999997</v>
          </cell>
          <cell r="O624">
            <v>890.93679999999995</v>
          </cell>
          <cell r="P624">
            <v>428335</v>
          </cell>
          <cell r="Q624">
            <v>5851.0560999999998</v>
          </cell>
          <cell r="R624">
            <v>1687639.9</v>
          </cell>
          <cell r="S624">
            <v>14691.890499999998</v>
          </cell>
          <cell r="T624">
            <v>4369.0169999999998</v>
          </cell>
          <cell r="U624">
            <v>599.66899999999998</v>
          </cell>
          <cell r="V624">
            <v>514.00199999999995</v>
          </cell>
          <cell r="W624">
            <v>6682.0259999999998</v>
          </cell>
          <cell r="X624">
            <v>154200.6</v>
          </cell>
          <cell r="Y624">
            <v>3255.3459999999995</v>
          </cell>
          <cell r="Z624">
            <v>41120.159999999996</v>
          </cell>
          <cell r="AA624">
            <v>77100.3</v>
          </cell>
          <cell r="AB624">
            <v>1028004</v>
          </cell>
          <cell r="AC624">
            <v>1291430.0249999999</v>
          </cell>
          <cell r="AD624">
            <v>11136.71</v>
          </cell>
          <cell r="AE624">
            <v>3041.1784999999995</v>
          </cell>
          <cell r="AF624">
            <v>4797.3519999999999</v>
          </cell>
          <cell r="AG624">
            <v>1199.338</v>
          </cell>
          <cell r="AH624">
            <v>40263.49</v>
          </cell>
          <cell r="AI624">
            <v>2398.6759999999999</v>
          </cell>
          <cell r="AJ624">
            <v>5996.69</v>
          </cell>
          <cell r="AK624">
            <v>1199.338</v>
          </cell>
          <cell r="AL624">
            <v>29126.78</v>
          </cell>
          <cell r="AM624">
            <v>1285.0049999999999</v>
          </cell>
          <cell r="AN624">
            <v>27413.439999999999</v>
          </cell>
          <cell r="AO624">
            <v>17561.735000000001</v>
          </cell>
          <cell r="AP624">
            <v>1841.8404999999998</v>
          </cell>
          <cell r="AQ624">
            <v>6425.0249999999996</v>
          </cell>
        </row>
        <row r="625">
          <cell r="A625" t="str">
            <v>M00345100740</v>
          </cell>
          <cell r="B625" t="str">
            <v>BSCDetachableCoilPowerSupp</v>
          </cell>
          <cell r="C625" t="str">
            <v>USD</v>
          </cell>
          <cell r="D625">
            <v>1941.85</v>
          </cell>
          <cell r="G625">
            <v>1941.85</v>
          </cell>
          <cell r="I625">
            <v>1941.85</v>
          </cell>
          <cell r="J625">
            <v>7379.03</v>
          </cell>
          <cell r="K625">
            <v>2136.0349999999999</v>
          </cell>
          <cell r="L625">
            <v>2524.4049999999997</v>
          </cell>
          <cell r="M625">
            <v>3398.2374999999997</v>
          </cell>
          <cell r="N625">
            <v>2077.7795000000001</v>
          </cell>
          <cell r="O625">
            <v>2019.5239999999999</v>
          </cell>
          <cell r="P625">
            <v>970925</v>
          </cell>
          <cell r="Q625">
            <v>13262.835499999999</v>
          </cell>
          <cell r="R625">
            <v>3825444.5</v>
          </cell>
          <cell r="S625">
            <v>33302.727499999994</v>
          </cell>
          <cell r="T625">
            <v>9903.4349999999995</v>
          </cell>
          <cell r="U625">
            <v>1359.2949999999998</v>
          </cell>
          <cell r="V625">
            <v>1165.1099999999999</v>
          </cell>
          <cell r="W625">
            <v>15146.429999999998</v>
          </cell>
          <cell r="X625">
            <v>349533</v>
          </cell>
          <cell r="Y625">
            <v>7379.03</v>
          </cell>
          <cell r="Z625">
            <v>93208.799999999988</v>
          </cell>
          <cell r="AA625">
            <v>174766.5</v>
          </cell>
          <cell r="AB625">
            <v>2330220</v>
          </cell>
          <cell r="AC625">
            <v>2927338.875</v>
          </cell>
          <cell r="AD625">
            <v>25244.05</v>
          </cell>
          <cell r="AE625">
            <v>6893.5674999999992</v>
          </cell>
          <cell r="AF625">
            <v>10874.359999999999</v>
          </cell>
          <cell r="AG625">
            <v>2718.5899999999997</v>
          </cell>
          <cell r="AH625">
            <v>91266.95</v>
          </cell>
          <cell r="AI625">
            <v>5437.1799999999994</v>
          </cell>
          <cell r="AJ625">
            <v>13592.949999999999</v>
          </cell>
          <cell r="AK625">
            <v>2718.5899999999997</v>
          </cell>
          <cell r="AL625">
            <v>66022.899999999994</v>
          </cell>
          <cell r="AM625">
            <v>2912.7749999999996</v>
          </cell>
          <cell r="AN625">
            <v>62139.199999999997</v>
          </cell>
          <cell r="AO625">
            <v>39807.924999999996</v>
          </cell>
          <cell r="AP625">
            <v>4174.9775</v>
          </cell>
          <cell r="AQ625">
            <v>14563.875</v>
          </cell>
        </row>
        <row r="626">
          <cell r="A626" t="str">
            <v>M00345100840</v>
          </cell>
          <cell r="B626" t="str">
            <v>ASSYSHIPPINGUPGRADEDDCPS</v>
          </cell>
          <cell r="C626" t="str">
            <v>USD</v>
          </cell>
          <cell r="D626">
            <v>1786.76</v>
          </cell>
          <cell r="G626">
            <v>1786.76</v>
          </cell>
          <cell r="I626">
            <v>1786.76</v>
          </cell>
          <cell r="J626">
            <v>6789.6880000000001</v>
          </cell>
          <cell r="K626">
            <v>1965.4360000000001</v>
          </cell>
          <cell r="L626">
            <v>2322.788</v>
          </cell>
          <cell r="M626">
            <v>3126.83</v>
          </cell>
          <cell r="N626">
            <v>1911.8332</v>
          </cell>
          <cell r="O626">
            <v>1858.2304000000001</v>
          </cell>
          <cell r="P626">
            <v>893380</v>
          </cell>
          <cell r="Q626">
            <v>12203.5708</v>
          </cell>
          <cell r="R626">
            <v>3519917.2</v>
          </cell>
          <cell r="S626">
            <v>30642.933999999997</v>
          </cell>
          <cell r="T626">
            <v>9112.4759999999987</v>
          </cell>
          <cell r="U626">
            <v>1250.732</v>
          </cell>
          <cell r="V626">
            <v>1072.056</v>
          </cell>
          <cell r="W626">
            <v>13936.727999999999</v>
          </cell>
          <cell r="X626">
            <v>321616.8</v>
          </cell>
          <cell r="Y626">
            <v>6789.6880000000001</v>
          </cell>
          <cell r="Z626">
            <v>85764.479999999996</v>
          </cell>
          <cell r="AA626">
            <v>160808.4</v>
          </cell>
          <cell r="AB626">
            <v>2144112</v>
          </cell>
          <cell r="AC626">
            <v>2693540.7</v>
          </cell>
          <cell r="AD626">
            <v>23227.88</v>
          </cell>
          <cell r="AE626">
            <v>6342.9979999999996</v>
          </cell>
          <cell r="AF626">
            <v>10005.856</v>
          </cell>
          <cell r="AG626">
            <v>2501.4639999999999</v>
          </cell>
          <cell r="AH626">
            <v>83977.72</v>
          </cell>
          <cell r="AI626">
            <v>5002.9279999999999</v>
          </cell>
          <cell r="AJ626">
            <v>12507.32</v>
          </cell>
          <cell r="AK626">
            <v>2501.4639999999999</v>
          </cell>
          <cell r="AL626">
            <v>60749.84</v>
          </cell>
          <cell r="AM626">
            <v>2680.14</v>
          </cell>
          <cell r="AN626">
            <v>57176.32</v>
          </cell>
          <cell r="AO626">
            <v>36628.58</v>
          </cell>
          <cell r="AP626">
            <v>3841.5339999999997</v>
          </cell>
          <cell r="AQ626">
            <v>13400.7</v>
          </cell>
        </row>
        <row r="627">
          <cell r="A627" t="str">
            <v>M00345100940</v>
          </cell>
          <cell r="B627" t="str">
            <v>InZoneDetachmentSystem118.45</v>
          </cell>
          <cell r="C627" t="str">
            <v>USD</v>
          </cell>
          <cell r="D627">
            <v>118.45</v>
          </cell>
          <cell r="G627">
            <v>118.45</v>
          </cell>
          <cell r="I627">
            <v>118.45</v>
          </cell>
          <cell r="J627">
            <v>450.11</v>
          </cell>
          <cell r="K627">
            <v>130.29500000000002</v>
          </cell>
          <cell r="L627">
            <v>153.98500000000001</v>
          </cell>
          <cell r="M627">
            <v>207.28749999999999</v>
          </cell>
          <cell r="N627">
            <v>126.74150000000002</v>
          </cell>
          <cell r="O627">
            <v>123.188</v>
          </cell>
          <cell r="P627">
            <v>59225</v>
          </cell>
          <cell r="Q627">
            <v>809.01350000000002</v>
          </cell>
          <cell r="R627">
            <v>233346.5</v>
          </cell>
          <cell r="S627">
            <v>2031.4174999999998</v>
          </cell>
          <cell r="T627">
            <v>604.09500000000003</v>
          </cell>
          <cell r="U627">
            <v>82.914999999999992</v>
          </cell>
          <cell r="V627">
            <v>71.069999999999993</v>
          </cell>
          <cell r="W627">
            <v>923.91</v>
          </cell>
          <cell r="X627">
            <v>21321</v>
          </cell>
          <cell r="Y627">
            <v>450.11</v>
          </cell>
          <cell r="Z627">
            <v>5685.6</v>
          </cell>
          <cell r="AA627">
            <v>10660.5</v>
          </cell>
          <cell r="AB627">
            <v>142140</v>
          </cell>
          <cell r="AC627">
            <v>178563.375</v>
          </cell>
          <cell r="AD627">
            <v>1539.8500000000001</v>
          </cell>
          <cell r="AE627">
            <v>420.4975</v>
          </cell>
          <cell r="AF627">
            <v>663.31999999999994</v>
          </cell>
          <cell r="AG627">
            <v>165.82999999999998</v>
          </cell>
          <cell r="AH627">
            <v>5567.1500000000005</v>
          </cell>
          <cell r="AI627">
            <v>331.65999999999997</v>
          </cell>
          <cell r="AJ627">
            <v>829.15</v>
          </cell>
          <cell r="AK627">
            <v>165.82999999999998</v>
          </cell>
          <cell r="AL627">
            <v>4027.3</v>
          </cell>
          <cell r="AM627">
            <v>177.67500000000001</v>
          </cell>
          <cell r="AN627">
            <v>3790.4</v>
          </cell>
          <cell r="AO627">
            <v>2428.2249999999999</v>
          </cell>
          <cell r="AP627">
            <v>254.66749999999999</v>
          </cell>
          <cell r="AQ627">
            <v>888.375</v>
          </cell>
        </row>
        <row r="628">
          <cell r="A628" t="str">
            <v>M00345110240</v>
          </cell>
          <cell r="B628" t="str">
            <v>DetachableCoilConnectingCab</v>
          </cell>
          <cell r="C628" t="str">
            <v>USD</v>
          </cell>
          <cell r="D628">
            <v>20.85</v>
          </cell>
          <cell r="G628">
            <v>20.85</v>
          </cell>
          <cell r="I628">
            <v>20.85</v>
          </cell>
          <cell r="J628">
            <v>79.23</v>
          </cell>
          <cell r="K628">
            <v>22.935000000000002</v>
          </cell>
          <cell r="L628">
            <v>27.105000000000004</v>
          </cell>
          <cell r="M628">
            <v>36.487500000000004</v>
          </cell>
          <cell r="N628">
            <v>22.309500000000003</v>
          </cell>
          <cell r="O628">
            <v>21.684000000000001</v>
          </cell>
          <cell r="P628">
            <v>10425</v>
          </cell>
          <cell r="Q628">
            <v>142.40550000000002</v>
          </cell>
          <cell r="R628">
            <v>41074.5</v>
          </cell>
          <cell r="S628">
            <v>357.57749999999999</v>
          </cell>
          <cell r="T628">
            <v>106.33499999999999</v>
          </cell>
          <cell r="U628">
            <v>14.595000000000001</v>
          </cell>
          <cell r="V628">
            <v>12.51</v>
          </cell>
          <cell r="W628">
            <v>162.63</v>
          </cell>
          <cell r="X628">
            <v>3753.0000000000005</v>
          </cell>
          <cell r="Y628">
            <v>79.23</v>
          </cell>
          <cell r="Z628">
            <v>1000.8000000000001</v>
          </cell>
          <cell r="AA628">
            <v>1876.5000000000002</v>
          </cell>
          <cell r="AB628">
            <v>25020</v>
          </cell>
          <cell r="AC628">
            <v>31431.375000000004</v>
          </cell>
          <cell r="AD628">
            <v>271.05</v>
          </cell>
          <cell r="AE628">
            <v>74.017499999999998</v>
          </cell>
          <cell r="AF628">
            <v>116.76</v>
          </cell>
          <cell r="AG628">
            <v>29.19</v>
          </cell>
          <cell r="AH628">
            <v>979.95</v>
          </cell>
          <cell r="AI628">
            <v>58.38</v>
          </cell>
          <cell r="AJ628">
            <v>145.95000000000002</v>
          </cell>
          <cell r="AK628">
            <v>29.19</v>
          </cell>
          <cell r="AL628">
            <v>708.90000000000009</v>
          </cell>
          <cell r="AM628">
            <v>31.275000000000002</v>
          </cell>
          <cell r="AN628">
            <v>667.2</v>
          </cell>
          <cell r="AO628">
            <v>427.42500000000001</v>
          </cell>
          <cell r="AP628">
            <v>44.827500000000001</v>
          </cell>
          <cell r="AQ628">
            <v>156.375</v>
          </cell>
        </row>
        <row r="629">
          <cell r="A629" t="str">
            <v>M00345110250</v>
          </cell>
          <cell r="B629" t="str">
            <v>IZDSConnectingCable</v>
          </cell>
          <cell r="C629" t="str">
            <v>USD</v>
          </cell>
          <cell r="D629">
            <v>15.5</v>
          </cell>
          <cell r="G629">
            <v>15.5</v>
          </cell>
          <cell r="I629">
            <v>15.5</v>
          </cell>
          <cell r="J629">
            <v>58.9</v>
          </cell>
          <cell r="K629">
            <v>17.05</v>
          </cell>
          <cell r="L629">
            <v>20.150000000000002</v>
          </cell>
          <cell r="M629">
            <v>27.125</v>
          </cell>
          <cell r="N629">
            <v>16.585000000000001</v>
          </cell>
          <cell r="O629">
            <v>16.12</v>
          </cell>
          <cell r="P629">
            <v>7750</v>
          </cell>
          <cell r="Q629">
            <v>105.86499999999999</v>
          </cell>
          <cell r="R629">
            <v>30535</v>
          </cell>
          <cell r="S629">
            <v>265.82499999999999</v>
          </cell>
          <cell r="T629">
            <v>79.05</v>
          </cell>
          <cell r="U629">
            <v>10.85</v>
          </cell>
          <cell r="V629">
            <v>9.2999999999999989</v>
          </cell>
          <cell r="W629">
            <v>120.89999999999999</v>
          </cell>
          <cell r="X629">
            <v>2790</v>
          </cell>
          <cell r="Y629">
            <v>58.9</v>
          </cell>
          <cell r="Z629">
            <v>744</v>
          </cell>
          <cell r="AA629">
            <v>1395</v>
          </cell>
          <cell r="AB629">
            <v>18600</v>
          </cell>
          <cell r="AC629">
            <v>23366.25</v>
          </cell>
          <cell r="AD629">
            <v>201.5</v>
          </cell>
          <cell r="AE629">
            <v>55.024999999999999</v>
          </cell>
          <cell r="AF629">
            <v>86.8</v>
          </cell>
          <cell r="AG629">
            <v>21.7</v>
          </cell>
          <cell r="AH629">
            <v>728.5</v>
          </cell>
          <cell r="AI629">
            <v>43.4</v>
          </cell>
          <cell r="AJ629">
            <v>108.5</v>
          </cell>
          <cell r="AK629">
            <v>21.7</v>
          </cell>
          <cell r="AL629">
            <v>527</v>
          </cell>
          <cell r="AM629">
            <v>23.25</v>
          </cell>
          <cell r="AN629">
            <v>496</v>
          </cell>
          <cell r="AO629">
            <v>317.75</v>
          </cell>
          <cell r="AP629">
            <v>33.324999999999996</v>
          </cell>
          <cell r="AQ629">
            <v>116.25</v>
          </cell>
        </row>
        <row r="630">
          <cell r="A630" t="str">
            <v>M003468020</v>
          </cell>
          <cell r="B630" t="str">
            <v>MODEL-TRANSEND0.01</v>
          </cell>
          <cell r="C630" t="str">
            <v>USD</v>
          </cell>
          <cell r="D630">
            <v>37.229999999999997</v>
          </cell>
          <cell r="E630">
            <v>42.814499999999995</v>
          </cell>
          <cell r="G630">
            <v>42.814499999999995</v>
          </cell>
          <cell r="I630">
            <v>42.814499999999995</v>
          </cell>
          <cell r="J630">
            <v>162.69509999999997</v>
          </cell>
          <cell r="K630">
            <v>47.095950000000002</v>
          </cell>
          <cell r="L630">
            <v>55.658849999999994</v>
          </cell>
          <cell r="M630">
            <v>74.925374999999988</v>
          </cell>
          <cell r="N630">
            <v>45.811515</v>
          </cell>
          <cell r="O630">
            <v>44.527079999999998</v>
          </cell>
          <cell r="P630">
            <v>21407.249999999996</v>
          </cell>
          <cell r="Q630">
            <v>292.42303499999997</v>
          </cell>
          <cell r="R630">
            <v>84344.564999999988</v>
          </cell>
          <cell r="S630">
            <v>734.2686749999998</v>
          </cell>
          <cell r="T630">
            <v>218.35394999999997</v>
          </cell>
          <cell r="U630">
            <v>29.970149999999993</v>
          </cell>
          <cell r="V630">
            <v>25.688699999999997</v>
          </cell>
          <cell r="W630">
            <v>333.95309999999995</v>
          </cell>
          <cell r="X630">
            <v>7706.6099999999988</v>
          </cell>
          <cell r="Y630">
            <v>162.69509999999997</v>
          </cell>
          <cell r="Z630">
            <v>2055.0959999999995</v>
          </cell>
          <cell r="AA630">
            <v>3853.3049999999994</v>
          </cell>
          <cell r="AB630">
            <v>51377.399999999994</v>
          </cell>
          <cell r="AC630">
            <v>64542.858749999992</v>
          </cell>
          <cell r="AD630">
            <v>556.58849999999995</v>
          </cell>
          <cell r="AE630">
            <v>151.99147499999998</v>
          </cell>
          <cell r="AF630">
            <v>239.76119999999995</v>
          </cell>
          <cell r="AG630">
            <v>59.940299999999986</v>
          </cell>
          <cell r="AH630">
            <v>2012.2814999999998</v>
          </cell>
          <cell r="AI630">
            <v>119.88059999999997</v>
          </cell>
          <cell r="AJ630">
            <v>299.70149999999995</v>
          </cell>
          <cell r="AK630">
            <v>59.940299999999986</v>
          </cell>
          <cell r="AL630">
            <v>1455.6929999999998</v>
          </cell>
          <cell r="AM630">
            <v>64.221749999999986</v>
          </cell>
          <cell r="AN630">
            <v>1370.0639999999999</v>
          </cell>
          <cell r="AO630">
            <v>877.69724999999994</v>
          </cell>
          <cell r="AP630">
            <v>92.051174999999986</v>
          </cell>
          <cell r="AQ630">
            <v>321.10874999999999</v>
          </cell>
        </row>
        <row r="631">
          <cell r="A631" t="str">
            <v>M003468140</v>
          </cell>
          <cell r="B631" t="str">
            <v>Transend0.014ES300cmIC</v>
          </cell>
          <cell r="C631" t="str">
            <v>USD</v>
          </cell>
          <cell r="D631">
            <v>33.159999999999997</v>
          </cell>
          <cell r="E631">
            <v>38.133999999999993</v>
          </cell>
          <cell r="G631">
            <v>38.133999999999993</v>
          </cell>
          <cell r="I631">
            <v>38.133999999999993</v>
          </cell>
          <cell r="J631">
            <v>144.90919999999997</v>
          </cell>
          <cell r="K631">
            <v>41.947399999999995</v>
          </cell>
          <cell r="L631">
            <v>49.57419999999999</v>
          </cell>
          <cell r="M631">
            <v>66.734499999999983</v>
          </cell>
          <cell r="N631">
            <v>40.803379999999997</v>
          </cell>
          <cell r="O631">
            <v>39.659359999999992</v>
          </cell>
          <cell r="P631">
            <v>19066.999999999996</v>
          </cell>
          <cell r="Q631">
            <v>260.45521999999994</v>
          </cell>
          <cell r="R631">
            <v>75123.979999999981</v>
          </cell>
          <cell r="S631">
            <v>653.99809999999979</v>
          </cell>
          <cell r="T631">
            <v>194.48339999999996</v>
          </cell>
          <cell r="U631">
            <v>26.693799999999992</v>
          </cell>
          <cell r="V631">
            <v>22.880399999999995</v>
          </cell>
          <cell r="W631">
            <v>297.44519999999994</v>
          </cell>
          <cell r="X631">
            <v>6864.119999999999</v>
          </cell>
          <cell r="Y631">
            <v>144.90919999999997</v>
          </cell>
          <cell r="Z631">
            <v>1830.4319999999998</v>
          </cell>
          <cell r="AA631">
            <v>3432.0599999999995</v>
          </cell>
          <cell r="AB631">
            <v>45760.799999999988</v>
          </cell>
          <cell r="AC631">
            <v>57487.00499999999</v>
          </cell>
          <cell r="AD631">
            <v>495.7419999999999</v>
          </cell>
          <cell r="AE631">
            <v>135.37569999999997</v>
          </cell>
          <cell r="AF631">
            <v>213.55039999999994</v>
          </cell>
          <cell r="AG631">
            <v>53.387599999999985</v>
          </cell>
          <cell r="AH631">
            <v>1792.2979999999998</v>
          </cell>
          <cell r="AI631">
            <v>106.77519999999997</v>
          </cell>
          <cell r="AJ631">
            <v>266.93799999999993</v>
          </cell>
          <cell r="AK631">
            <v>53.387599999999985</v>
          </cell>
          <cell r="AL631">
            <v>1296.5559999999998</v>
          </cell>
          <cell r="AM631">
            <v>57.200999999999993</v>
          </cell>
          <cell r="AN631">
            <v>1220.2879999999998</v>
          </cell>
          <cell r="AO631">
            <v>781.74699999999984</v>
          </cell>
          <cell r="AP631">
            <v>81.988099999999989</v>
          </cell>
          <cell r="AQ631">
            <v>286.00499999999994</v>
          </cell>
        </row>
        <row r="632">
          <cell r="A632" t="str">
            <v>M003468150</v>
          </cell>
          <cell r="B632" t="str">
            <v>Transend0.014FLOPPY300cm</v>
          </cell>
          <cell r="C632" t="str">
            <v>USD</v>
          </cell>
          <cell r="D632">
            <v>33.159999999999997</v>
          </cell>
          <cell r="E632">
            <v>38.133999999999993</v>
          </cell>
          <cell r="G632">
            <v>38.133999999999993</v>
          </cell>
          <cell r="I632">
            <v>38.133999999999993</v>
          </cell>
          <cell r="J632">
            <v>144.90919999999997</v>
          </cell>
          <cell r="K632">
            <v>41.947399999999995</v>
          </cell>
          <cell r="L632">
            <v>49.57419999999999</v>
          </cell>
          <cell r="M632">
            <v>66.734499999999983</v>
          </cell>
          <cell r="N632">
            <v>40.803379999999997</v>
          </cell>
          <cell r="O632">
            <v>39.659359999999992</v>
          </cell>
          <cell r="P632">
            <v>19066.999999999996</v>
          </cell>
          <cell r="Q632">
            <v>260.45521999999994</v>
          </cell>
          <cell r="R632">
            <v>75123.979999999981</v>
          </cell>
          <cell r="S632">
            <v>653.99809999999979</v>
          </cell>
          <cell r="T632">
            <v>194.48339999999996</v>
          </cell>
          <cell r="U632">
            <v>26.693799999999992</v>
          </cell>
          <cell r="V632">
            <v>22.880399999999995</v>
          </cell>
          <cell r="W632">
            <v>297.44519999999994</v>
          </cell>
          <cell r="X632">
            <v>6864.119999999999</v>
          </cell>
          <cell r="Y632">
            <v>144.90919999999997</v>
          </cell>
          <cell r="Z632">
            <v>1830.4319999999998</v>
          </cell>
          <cell r="AA632">
            <v>3432.0599999999995</v>
          </cell>
          <cell r="AB632">
            <v>45760.799999999988</v>
          </cell>
          <cell r="AC632">
            <v>57487.00499999999</v>
          </cell>
          <cell r="AD632">
            <v>495.7419999999999</v>
          </cell>
          <cell r="AE632">
            <v>135.37569999999997</v>
          </cell>
          <cell r="AF632">
            <v>213.55039999999994</v>
          </cell>
          <cell r="AG632">
            <v>53.387599999999985</v>
          </cell>
          <cell r="AH632">
            <v>1792.2979999999998</v>
          </cell>
          <cell r="AI632">
            <v>106.77519999999997</v>
          </cell>
          <cell r="AJ632">
            <v>266.93799999999993</v>
          </cell>
          <cell r="AK632">
            <v>53.387599999999985</v>
          </cell>
          <cell r="AL632">
            <v>1296.5559999999998</v>
          </cell>
          <cell r="AM632">
            <v>57.200999999999993</v>
          </cell>
          <cell r="AN632">
            <v>1220.2879999999998</v>
          </cell>
          <cell r="AO632">
            <v>781.74699999999984</v>
          </cell>
          <cell r="AP632">
            <v>81.988099999999989</v>
          </cell>
          <cell r="AQ632">
            <v>286.00499999999994</v>
          </cell>
        </row>
        <row r="633">
          <cell r="A633" t="str">
            <v>M003470103SR0</v>
          </cell>
          <cell r="B633" t="str">
            <v>Matrix2Standard2D10mm</v>
          </cell>
          <cell r="C633" t="str">
            <v>EUR</v>
          </cell>
          <cell r="D633">
            <v>110.36</v>
          </cell>
          <cell r="G633">
            <v>110.36</v>
          </cell>
          <cell r="I633">
            <v>157.65714285714287</v>
          </cell>
          <cell r="J633">
            <v>599.0971428571429</v>
          </cell>
          <cell r="K633">
            <v>173.42285714285717</v>
          </cell>
          <cell r="L633">
            <v>204.95428571428573</v>
          </cell>
          <cell r="M633">
            <v>275.90000000000003</v>
          </cell>
          <cell r="N633">
            <v>168.69314285714287</v>
          </cell>
          <cell r="O633">
            <v>163.96342857142858</v>
          </cell>
          <cell r="P633">
            <v>78828.571428571435</v>
          </cell>
          <cell r="Q633">
            <v>1076.7982857142858</v>
          </cell>
          <cell r="R633">
            <v>310584.57142857148</v>
          </cell>
          <cell r="S633">
            <v>2703.82</v>
          </cell>
          <cell r="T633">
            <v>804.05142857142857</v>
          </cell>
          <cell r="U633">
            <v>110.36</v>
          </cell>
          <cell r="V633">
            <v>94.594285714285718</v>
          </cell>
          <cell r="W633">
            <v>1229.7257142857143</v>
          </cell>
          <cell r="X633">
            <v>28378.285714285717</v>
          </cell>
          <cell r="Y633">
            <v>599.0971428571429</v>
          </cell>
          <cell r="Z633">
            <v>7567.5428571428583</v>
          </cell>
          <cell r="AA633">
            <v>14189.142857142859</v>
          </cell>
          <cell r="AB633">
            <v>189188.57142857145</v>
          </cell>
          <cell r="AC633">
            <v>237668.14285714287</v>
          </cell>
          <cell r="AD633">
            <v>2049.5428571428574</v>
          </cell>
          <cell r="AE633">
            <v>559.68285714285719</v>
          </cell>
          <cell r="AF633">
            <v>882.88</v>
          </cell>
          <cell r="AG633">
            <v>220.72</v>
          </cell>
          <cell r="AH633">
            <v>7409.885714285715</v>
          </cell>
          <cell r="AI633">
            <v>441.44</v>
          </cell>
          <cell r="AJ633">
            <v>1103.6000000000001</v>
          </cell>
          <cell r="AK633">
            <v>220.72</v>
          </cell>
          <cell r="AL633">
            <v>5360.3428571428576</v>
          </cell>
          <cell r="AM633">
            <v>236.48571428571432</v>
          </cell>
          <cell r="AN633">
            <v>5045.0285714285719</v>
          </cell>
          <cell r="AO633">
            <v>3231.971428571429</v>
          </cell>
          <cell r="AP633">
            <v>338.96285714285716</v>
          </cell>
          <cell r="AQ633">
            <v>1182.4285714285716</v>
          </cell>
        </row>
        <row r="634">
          <cell r="A634" t="str">
            <v>M003470308SR0</v>
          </cell>
          <cell r="B634" t="str">
            <v>Matrix2Standard2D3mm8</v>
          </cell>
          <cell r="C634" t="str">
            <v>EUR</v>
          </cell>
          <cell r="D634">
            <v>93.8</v>
          </cell>
          <cell r="G634">
            <v>93.8</v>
          </cell>
          <cell r="I634">
            <v>134</v>
          </cell>
          <cell r="J634">
            <v>509.2</v>
          </cell>
          <cell r="K634">
            <v>147.4</v>
          </cell>
          <cell r="L634">
            <v>174.20000000000002</v>
          </cell>
          <cell r="M634">
            <v>234.5</v>
          </cell>
          <cell r="N634">
            <v>143.38</v>
          </cell>
          <cell r="O634">
            <v>139.36000000000001</v>
          </cell>
          <cell r="P634">
            <v>67000</v>
          </cell>
          <cell r="Q634">
            <v>915.22</v>
          </cell>
          <cell r="R634">
            <v>263980</v>
          </cell>
          <cell r="S634">
            <v>2298.1</v>
          </cell>
          <cell r="T634">
            <v>683.4</v>
          </cell>
          <cell r="U634">
            <v>93.8</v>
          </cell>
          <cell r="V634">
            <v>80.399999999999991</v>
          </cell>
          <cell r="W634">
            <v>1045.2</v>
          </cell>
          <cell r="X634">
            <v>24120</v>
          </cell>
          <cell r="Y634">
            <v>509.2</v>
          </cell>
          <cell r="Z634">
            <v>6432</v>
          </cell>
          <cell r="AA634">
            <v>12060</v>
          </cell>
          <cell r="AB634">
            <v>160800</v>
          </cell>
          <cell r="AC634">
            <v>202005</v>
          </cell>
          <cell r="AD634">
            <v>1742</v>
          </cell>
          <cell r="AE634">
            <v>475.7</v>
          </cell>
          <cell r="AF634">
            <v>750.4</v>
          </cell>
          <cell r="AG634">
            <v>187.6</v>
          </cell>
          <cell r="AH634">
            <v>6298</v>
          </cell>
          <cell r="AI634">
            <v>375.2</v>
          </cell>
          <cell r="AJ634">
            <v>938</v>
          </cell>
          <cell r="AK634">
            <v>187.6</v>
          </cell>
          <cell r="AL634">
            <v>4556</v>
          </cell>
          <cell r="AM634">
            <v>201</v>
          </cell>
          <cell r="AN634">
            <v>4288</v>
          </cell>
          <cell r="AO634">
            <v>2747</v>
          </cell>
          <cell r="AP634">
            <v>288.09999999999997</v>
          </cell>
          <cell r="AQ634">
            <v>1005</v>
          </cell>
        </row>
        <row r="635">
          <cell r="A635" t="str">
            <v>M003470410SR0</v>
          </cell>
          <cell r="B635" t="str">
            <v>Matrix2Standard2D4mm1</v>
          </cell>
          <cell r="C635" t="str">
            <v>EUR</v>
          </cell>
          <cell r="D635">
            <v>95.3</v>
          </cell>
          <cell r="G635">
            <v>95.3</v>
          </cell>
          <cell r="I635">
            <v>136.14285714285714</v>
          </cell>
          <cell r="J635">
            <v>517.34285714285716</v>
          </cell>
          <cell r="K635">
            <v>149.75714285714287</v>
          </cell>
          <cell r="L635">
            <v>176.98571428571429</v>
          </cell>
          <cell r="M635">
            <v>238.25</v>
          </cell>
          <cell r="N635">
            <v>145.67285714285714</v>
          </cell>
          <cell r="O635">
            <v>141.58857142857144</v>
          </cell>
          <cell r="P635">
            <v>68071.428571428565</v>
          </cell>
          <cell r="Q635">
            <v>929.85571428571427</v>
          </cell>
          <cell r="R635">
            <v>268201.42857142858</v>
          </cell>
          <cell r="S635">
            <v>2334.85</v>
          </cell>
          <cell r="T635">
            <v>694.32857142857131</v>
          </cell>
          <cell r="U635">
            <v>95.3</v>
          </cell>
          <cell r="V635">
            <v>81.685714285714283</v>
          </cell>
          <cell r="W635">
            <v>1061.9142857142856</v>
          </cell>
          <cell r="X635">
            <v>24505.714285714286</v>
          </cell>
          <cell r="Y635">
            <v>517.34285714285716</v>
          </cell>
          <cell r="Z635">
            <v>6534.8571428571431</v>
          </cell>
          <cell r="AA635">
            <v>12252.857142857143</v>
          </cell>
          <cell r="AB635">
            <v>163371.42857142858</v>
          </cell>
          <cell r="AC635">
            <v>205235.35714285713</v>
          </cell>
          <cell r="AD635">
            <v>1769.8571428571429</v>
          </cell>
          <cell r="AE635">
            <v>483.30714285714282</v>
          </cell>
          <cell r="AF635">
            <v>762.4</v>
          </cell>
          <cell r="AG635">
            <v>190.6</v>
          </cell>
          <cell r="AH635">
            <v>6398.7142857142853</v>
          </cell>
          <cell r="AI635">
            <v>381.2</v>
          </cell>
          <cell r="AJ635">
            <v>953</v>
          </cell>
          <cell r="AK635">
            <v>190.6</v>
          </cell>
          <cell r="AL635">
            <v>4628.8571428571431</v>
          </cell>
          <cell r="AM635">
            <v>204.21428571428572</v>
          </cell>
          <cell r="AN635">
            <v>4356.5714285714284</v>
          </cell>
          <cell r="AO635">
            <v>2790.9285714285716</v>
          </cell>
          <cell r="AP635">
            <v>292.70714285714286</v>
          </cell>
          <cell r="AQ635">
            <v>1021.0714285714286</v>
          </cell>
        </row>
        <row r="636">
          <cell r="A636" t="str">
            <v>M003470510SR0</v>
          </cell>
          <cell r="B636" t="str">
            <v>Matrix2Standard2D5mm1</v>
          </cell>
          <cell r="C636" t="str">
            <v>EUR</v>
          </cell>
          <cell r="D636">
            <v>95.3</v>
          </cell>
          <cell r="G636">
            <v>95.3</v>
          </cell>
          <cell r="I636">
            <v>136.14285714285714</v>
          </cell>
          <cell r="J636">
            <v>517.34285714285716</v>
          </cell>
          <cell r="K636">
            <v>149.75714285714287</v>
          </cell>
          <cell r="L636">
            <v>176.98571428571429</v>
          </cell>
          <cell r="M636">
            <v>238.25</v>
          </cell>
          <cell r="N636">
            <v>145.67285714285714</v>
          </cell>
          <cell r="O636">
            <v>141.58857142857144</v>
          </cell>
          <cell r="P636">
            <v>68071.428571428565</v>
          </cell>
          <cell r="Q636">
            <v>929.85571428571427</v>
          </cell>
          <cell r="R636">
            <v>268201.42857142858</v>
          </cell>
          <cell r="S636">
            <v>2334.85</v>
          </cell>
          <cell r="T636">
            <v>694.32857142857131</v>
          </cell>
          <cell r="U636">
            <v>95.3</v>
          </cell>
          <cell r="V636">
            <v>81.685714285714283</v>
          </cell>
          <cell r="W636">
            <v>1061.9142857142856</v>
          </cell>
          <cell r="X636">
            <v>24505.714285714286</v>
          </cell>
          <cell r="Y636">
            <v>517.34285714285716</v>
          </cell>
          <cell r="Z636">
            <v>6534.8571428571431</v>
          </cell>
          <cell r="AA636">
            <v>12252.857142857143</v>
          </cell>
          <cell r="AB636">
            <v>163371.42857142858</v>
          </cell>
          <cell r="AC636">
            <v>205235.35714285713</v>
          </cell>
          <cell r="AD636">
            <v>1769.8571428571429</v>
          </cell>
          <cell r="AE636">
            <v>483.30714285714282</v>
          </cell>
          <cell r="AF636">
            <v>762.4</v>
          </cell>
          <cell r="AG636">
            <v>190.6</v>
          </cell>
          <cell r="AH636">
            <v>6398.7142857142853</v>
          </cell>
          <cell r="AI636">
            <v>381.2</v>
          </cell>
          <cell r="AJ636">
            <v>953</v>
          </cell>
          <cell r="AK636">
            <v>190.6</v>
          </cell>
          <cell r="AL636">
            <v>4628.8571428571431</v>
          </cell>
          <cell r="AM636">
            <v>204.21428571428572</v>
          </cell>
          <cell r="AN636">
            <v>4356.5714285714284</v>
          </cell>
          <cell r="AO636">
            <v>2790.9285714285716</v>
          </cell>
          <cell r="AP636">
            <v>292.70714285714286</v>
          </cell>
          <cell r="AQ636">
            <v>1021.0714285714286</v>
          </cell>
        </row>
        <row r="637">
          <cell r="A637" t="str">
            <v>M003470515SR0</v>
          </cell>
          <cell r="B637" t="str">
            <v>Matrix2Standard2D5mm1</v>
          </cell>
          <cell r="C637" t="str">
            <v>EUR</v>
          </cell>
          <cell r="D637">
            <v>98.98</v>
          </cell>
          <cell r="G637">
            <v>98.98</v>
          </cell>
          <cell r="I637">
            <v>141.4</v>
          </cell>
          <cell r="J637">
            <v>537.32000000000005</v>
          </cell>
          <cell r="K637">
            <v>155.54000000000002</v>
          </cell>
          <cell r="L637">
            <v>183.82000000000002</v>
          </cell>
          <cell r="M637">
            <v>247.45000000000002</v>
          </cell>
          <cell r="N637">
            <v>151.298</v>
          </cell>
          <cell r="O637">
            <v>147.05600000000001</v>
          </cell>
          <cell r="P637">
            <v>70700</v>
          </cell>
          <cell r="Q637">
            <v>965.76200000000006</v>
          </cell>
          <cell r="R637">
            <v>278558</v>
          </cell>
          <cell r="S637">
            <v>2425.0099999999998</v>
          </cell>
          <cell r="T637">
            <v>721.14</v>
          </cell>
          <cell r="U637">
            <v>98.98</v>
          </cell>
          <cell r="V637">
            <v>84.84</v>
          </cell>
          <cell r="W637">
            <v>1102.92</v>
          </cell>
          <cell r="X637">
            <v>25452</v>
          </cell>
          <cell r="Y637">
            <v>537.32000000000005</v>
          </cell>
          <cell r="Z637">
            <v>6787.2000000000007</v>
          </cell>
          <cell r="AA637">
            <v>12726</v>
          </cell>
          <cell r="AB637">
            <v>169680</v>
          </cell>
          <cell r="AC637">
            <v>213160.5</v>
          </cell>
          <cell r="AD637">
            <v>1838.2</v>
          </cell>
          <cell r="AE637">
            <v>501.96999999999997</v>
          </cell>
          <cell r="AF637">
            <v>791.84</v>
          </cell>
          <cell r="AG637">
            <v>197.96</v>
          </cell>
          <cell r="AH637">
            <v>6645.8</v>
          </cell>
          <cell r="AI637">
            <v>395.92</v>
          </cell>
          <cell r="AJ637">
            <v>989.80000000000007</v>
          </cell>
          <cell r="AK637">
            <v>197.96</v>
          </cell>
          <cell r="AL637">
            <v>4807.6000000000004</v>
          </cell>
          <cell r="AM637">
            <v>212.10000000000002</v>
          </cell>
          <cell r="AN637">
            <v>4524.8</v>
          </cell>
          <cell r="AO637">
            <v>2898.7000000000003</v>
          </cell>
          <cell r="AP637">
            <v>304.01</v>
          </cell>
          <cell r="AQ637">
            <v>1060.5</v>
          </cell>
        </row>
        <row r="638">
          <cell r="A638" t="str">
            <v>M003470610SR0</v>
          </cell>
          <cell r="B638" t="str">
            <v>Matrix2Standard2D6mm1</v>
          </cell>
          <cell r="C638" t="str">
            <v>EUR</v>
          </cell>
          <cell r="D638">
            <v>95.3</v>
          </cell>
          <cell r="G638">
            <v>95.3</v>
          </cell>
          <cell r="I638">
            <v>136.14285714285714</v>
          </cell>
          <cell r="J638">
            <v>517.34285714285716</v>
          </cell>
          <cell r="K638">
            <v>149.75714285714287</v>
          </cell>
          <cell r="L638">
            <v>176.98571428571429</v>
          </cell>
          <cell r="M638">
            <v>238.25</v>
          </cell>
          <cell r="N638">
            <v>145.67285714285714</v>
          </cell>
          <cell r="O638">
            <v>141.58857142857144</v>
          </cell>
          <cell r="P638">
            <v>68071.428571428565</v>
          </cell>
          <cell r="Q638">
            <v>929.85571428571427</v>
          </cell>
          <cell r="R638">
            <v>268201.42857142858</v>
          </cell>
          <cell r="S638">
            <v>2334.85</v>
          </cell>
          <cell r="T638">
            <v>694.32857142857131</v>
          </cell>
          <cell r="U638">
            <v>95.3</v>
          </cell>
          <cell r="V638">
            <v>81.685714285714283</v>
          </cell>
          <cell r="W638">
            <v>1061.9142857142856</v>
          </cell>
          <cell r="X638">
            <v>24505.714285714286</v>
          </cell>
          <cell r="Y638">
            <v>517.34285714285716</v>
          </cell>
          <cell r="Z638">
            <v>6534.8571428571431</v>
          </cell>
          <cell r="AA638">
            <v>12252.857142857143</v>
          </cell>
          <cell r="AB638">
            <v>163371.42857142858</v>
          </cell>
          <cell r="AC638">
            <v>205235.35714285713</v>
          </cell>
          <cell r="AD638">
            <v>1769.8571428571429</v>
          </cell>
          <cell r="AE638">
            <v>483.30714285714282</v>
          </cell>
          <cell r="AF638">
            <v>762.4</v>
          </cell>
          <cell r="AG638">
            <v>190.6</v>
          </cell>
          <cell r="AH638">
            <v>6398.7142857142853</v>
          </cell>
          <cell r="AI638">
            <v>381.2</v>
          </cell>
          <cell r="AJ638">
            <v>953</v>
          </cell>
          <cell r="AK638">
            <v>190.6</v>
          </cell>
          <cell r="AL638">
            <v>4628.8571428571431</v>
          </cell>
          <cell r="AM638">
            <v>204.21428571428572</v>
          </cell>
          <cell r="AN638">
            <v>4356.5714285714284</v>
          </cell>
          <cell r="AO638">
            <v>2790.9285714285716</v>
          </cell>
          <cell r="AP638">
            <v>292.70714285714286</v>
          </cell>
          <cell r="AQ638">
            <v>1021.0714285714286</v>
          </cell>
        </row>
        <row r="639">
          <cell r="A639" t="str">
            <v>M003470615SR0</v>
          </cell>
          <cell r="B639" t="str">
            <v>Matrix2Standard2D6mm1</v>
          </cell>
          <cell r="C639" t="str">
            <v>EUR</v>
          </cell>
          <cell r="D639">
            <v>98.98</v>
          </cell>
          <cell r="G639">
            <v>98.98</v>
          </cell>
          <cell r="I639">
            <v>141.4</v>
          </cell>
          <cell r="J639">
            <v>537.32000000000005</v>
          </cell>
          <cell r="K639">
            <v>155.54000000000002</v>
          </cell>
          <cell r="L639">
            <v>183.82000000000002</v>
          </cell>
          <cell r="M639">
            <v>247.45000000000002</v>
          </cell>
          <cell r="N639">
            <v>151.298</v>
          </cell>
          <cell r="O639">
            <v>147.05600000000001</v>
          </cell>
          <cell r="P639">
            <v>70700</v>
          </cell>
          <cell r="Q639">
            <v>965.76200000000006</v>
          </cell>
          <cell r="R639">
            <v>278558</v>
          </cell>
          <cell r="S639">
            <v>2425.0099999999998</v>
          </cell>
          <cell r="T639">
            <v>721.14</v>
          </cell>
          <cell r="U639">
            <v>98.98</v>
          </cell>
          <cell r="V639">
            <v>84.84</v>
          </cell>
          <cell r="W639">
            <v>1102.92</v>
          </cell>
          <cell r="X639">
            <v>25452</v>
          </cell>
          <cell r="Y639">
            <v>537.32000000000005</v>
          </cell>
          <cell r="Z639">
            <v>6787.2000000000007</v>
          </cell>
          <cell r="AA639">
            <v>12726</v>
          </cell>
          <cell r="AB639">
            <v>169680</v>
          </cell>
          <cell r="AC639">
            <v>213160.5</v>
          </cell>
          <cell r="AD639">
            <v>1838.2</v>
          </cell>
          <cell r="AE639">
            <v>501.96999999999997</v>
          </cell>
          <cell r="AF639">
            <v>791.84</v>
          </cell>
          <cell r="AG639">
            <v>197.96</v>
          </cell>
          <cell r="AH639">
            <v>6645.8</v>
          </cell>
          <cell r="AI639">
            <v>395.92</v>
          </cell>
          <cell r="AJ639">
            <v>989.80000000000007</v>
          </cell>
          <cell r="AK639">
            <v>197.96</v>
          </cell>
          <cell r="AL639">
            <v>4807.6000000000004</v>
          </cell>
          <cell r="AM639">
            <v>212.10000000000002</v>
          </cell>
          <cell r="AN639">
            <v>4524.8</v>
          </cell>
          <cell r="AO639">
            <v>2898.7000000000003</v>
          </cell>
          <cell r="AP639">
            <v>304.01</v>
          </cell>
          <cell r="AQ639">
            <v>1060.5</v>
          </cell>
        </row>
        <row r="640">
          <cell r="A640" t="str">
            <v>M003470620SR0</v>
          </cell>
          <cell r="B640" t="str">
            <v>Matrix2Standard2D6mm2</v>
          </cell>
          <cell r="C640" t="str">
            <v>EUR</v>
          </cell>
          <cell r="D640">
            <v>103.37</v>
          </cell>
          <cell r="G640">
            <v>103.37</v>
          </cell>
          <cell r="I640">
            <v>147.67142857142858</v>
          </cell>
          <cell r="J640">
            <v>561.1514285714286</v>
          </cell>
          <cell r="K640">
            <v>162.43857142857144</v>
          </cell>
          <cell r="L640">
            <v>191.97285714285715</v>
          </cell>
          <cell r="M640">
            <v>258.42500000000001</v>
          </cell>
          <cell r="N640">
            <v>158.0084285714286</v>
          </cell>
          <cell r="O640">
            <v>153.57828571428573</v>
          </cell>
          <cell r="P640">
            <v>73835.71428571429</v>
          </cell>
          <cell r="Q640">
            <v>1008.5958571428572</v>
          </cell>
          <cell r="R640">
            <v>290912.71428571432</v>
          </cell>
          <cell r="S640">
            <v>2532.5650000000001</v>
          </cell>
          <cell r="T640">
            <v>753.12428571428575</v>
          </cell>
          <cell r="U640">
            <v>103.37</v>
          </cell>
          <cell r="V640">
            <v>88.602857142857147</v>
          </cell>
          <cell r="W640">
            <v>1151.8371428571429</v>
          </cell>
          <cell r="X640">
            <v>26580.857142857145</v>
          </cell>
          <cell r="Y640">
            <v>561.1514285714286</v>
          </cell>
          <cell r="Z640">
            <v>7088.2285714285717</v>
          </cell>
          <cell r="AA640">
            <v>13290.428571428572</v>
          </cell>
          <cell r="AB640">
            <v>177205.71428571429</v>
          </cell>
          <cell r="AC640">
            <v>222614.67857142858</v>
          </cell>
          <cell r="AD640">
            <v>1919.7285714285715</v>
          </cell>
          <cell r="AE640">
            <v>524.23357142857139</v>
          </cell>
          <cell r="AF640">
            <v>826.96</v>
          </cell>
          <cell r="AG640">
            <v>206.74</v>
          </cell>
          <cell r="AH640">
            <v>6940.5571428571429</v>
          </cell>
          <cell r="AI640">
            <v>413.48</v>
          </cell>
          <cell r="AJ640">
            <v>1033.7</v>
          </cell>
          <cell r="AK640">
            <v>206.74</v>
          </cell>
          <cell r="AL640">
            <v>5020.8285714285721</v>
          </cell>
          <cell r="AM640">
            <v>221.50714285714287</v>
          </cell>
          <cell r="AN640">
            <v>4725.4857142857145</v>
          </cell>
          <cell r="AO640">
            <v>3027.264285714286</v>
          </cell>
          <cell r="AP640">
            <v>317.49357142857144</v>
          </cell>
          <cell r="AQ640">
            <v>1107.5357142857142</v>
          </cell>
        </row>
        <row r="641">
          <cell r="A641" t="str">
            <v>M003470715SR0</v>
          </cell>
          <cell r="B641" t="str">
            <v>Matrix2Standard2D7mm1</v>
          </cell>
          <cell r="C641" t="str">
            <v>EUR</v>
          </cell>
          <cell r="D641">
            <v>98.98</v>
          </cell>
          <cell r="G641">
            <v>98.98</v>
          </cell>
          <cell r="I641">
            <v>141.4</v>
          </cell>
          <cell r="J641">
            <v>537.32000000000005</v>
          </cell>
          <cell r="K641">
            <v>155.54000000000002</v>
          </cell>
          <cell r="L641">
            <v>183.82000000000002</v>
          </cell>
          <cell r="M641">
            <v>247.45000000000002</v>
          </cell>
          <cell r="N641">
            <v>151.298</v>
          </cell>
          <cell r="O641">
            <v>147.05600000000001</v>
          </cell>
          <cell r="P641">
            <v>70700</v>
          </cell>
          <cell r="Q641">
            <v>965.76200000000006</v>
          </cell>
          <cell r="R641">
            <v>278558</v>
          </cell>
          <cell r="S641">
            <v>2425.0099999999998</v>
          </cell>
          <cell r="T641">
            <v>721.14</v>
          </cell>
          <cell r="U641">
            <v>98.98</v>
          </cell>
          <cell r="V641">
            <v>84.84</v>
          </cell>
          <cell r="W641">
            <v>1102.92</v>
          </cell>
          <cell r="X641">
            <v>25452</v>
          </cell>
          <cell r="Y641">
            <v>537.32000000000005</v>
          </cell>
          <cell r="Z641">
            <v>6787.2000000000007</v>
          </cell>
          <cell r="AA641">
            <v>12726</v>
          </cell>
          <cell r="AB641">
            <v>169680</v>
          </cell>
          <cell r="AC641">
            <v>213160.5</v>
          </cell>
          <cell r="AD641">
            <v>1838.2</v>
          </cell>
          <cell r="AE641">
            <v>501.96999999999997</v>
          </cell>
          <cell r="AF641">
            <v>791.84</v>
          </cell>
          <cell r="AG641">
            <v>197.96</v>
          </cell>
          <cell r="AH641">
            <v>6645.8</v>
          </cell>
          <cell r="AI641">
            <v>395.92</v>
          </cell>
          <cell r="AJ641">
            <v>989.80000000000007</v>
          </cell>
          <cell r="AK641">
            <v>197.96</v>
          </cell>
          <cell r="AL641">
            <v>4807.6000000000004</v>
          </cell>
          <cell r="AM641">
            <v>212.10000000000002</v>
          </cell>
          <cell r="AN641">
            <v>4524.8</v>
          </cell>
          <cell r="AO641">
            <v>2898.7000000000003</v>
          </cell>
          <cell r="AP641">
            <v>304.01</v>
          </cell>
          <cell r="AQ641">
            <v>1060.5</v>
          </cell>
        </row>
        <row r="642">
          <cell r="A642" t="str">
            <v>M003470720SR0</v>
          </cell>
          <cell r="B642" t="str">
            <v>Matrix2Standard2D7mm2</v>
          </cell>
          <cell r="C642" t="str">
            <v>EUR</v>
          </cell>
          <cell r="D642">
            <v>103.37</v>
          </cell>
          <cell r="G642">
            <v>103.37</v>
          </cell>
          <cell r="I642">
            <v>147.67142857142858</v>
          </cell>
          <cell r="J642">
            <v>561.1514285714286</v>
          </cell>
          <cell r="K642">
            <v>162.43857142857144</v>
          </cell>
          <cell r="L642">
            <v>191.97285714285715</v>
          </cell>
          <cell r="M642">
            <v>258.42500000000001</v>
          </cell>
          <cell r="N642">
            <v>158.0084285714286</v>
          </cell>
          <cell r="O642">
            <v>153.57828571428573</v>
          </cell>
          <cell r="P642">
            <v>73835.71428571429</v>
          </cell>
          <cell r="Q642">
            <v>1008.5958571428572</v>
          </cell>
          <cell r="R642">
            <v>290912.71428571432</v>
          </cell>
          <cell r="S642">
            <v>2532.5650000000001</v>
          </cell>
          <cell r="T642">
            <v>753.12428571428575</v>
          </cell>
          <cell r="U642">
            <v>103.37</v>
          </cell>
          <cell r="V642">
            <v>88.602857142857147</v>
          </cell>
          <cell r="W642">
            <v>1151.8371428571429</v>
          </cell>
          <cell r="X642">
            <v>26580.857142857145</v>
          </cell>
          <cell r="Y642">
            <v>561.1514285714286</v>
          </cell>
          <cell r="Z642">
            <v>7088.2285714285717</v>
          </cell>
          <cell r="AA642">
            <v>13290.428571428572</v>
          </cell>
          <cell r="AB642">
            <v>177205.71428571429</v>
          </cell>
          <cell r="AC642">
            <v>222614.67857142858</v>
          </cell>
          <cell r="AD642">
            <v>1919.7285714285715</v>
          </cell>
          <cell r="AE642">
            <v>524.23357142857139</v>
          </cell>
          <cell r="AF642">
            <v>826.96</v>
          </cell>
          <cell r="AG642">
            <v>206.74</v>
          </cell>
          <cell r="AH642">
            <v>6940.5571428571429</v>
          </cell>
          <cell r="AI642">
            <v>413.48</v>
          </cell>
          <cell r="AJ642">
            <v>1033.7</v>
          </cell>
          <cell r="AK642">
            <v>206.74</v>
          </cell>
          <cell r="AL642">
            <v>5020.8285714285721</v>
          </cell>
          <cell r="AM642">
            <v>221.50714285714287</v>
          </cell>
          <cell r="AN642">
            <v>4725.4857142857145</v>
          </cell>
          <cell r="AO642">
            <v>3027.264285714286</v>
          </cell>
          <cell r="AP642">
            <v>317.49357142857144</v>
          </cell>
          <cell r="AQ642">
            <v>1107.5357142857142</v>
          </cell>
        </row>
        <row r="643">
          <cell r="A643" t="str">
            <v>M003470730SR0</v>
          </cell>
          <cell r="B643" t="str">
            <v>Matrix2Standard2D7mm3</v>
          </cell>
          <cell r="C643" t="str">
            <v>EUR</v>
          </cell>
          <cell r="D643">
            <v>110.36</v>
          </cell>
          <cell r="G643">
            <v>110.36</v>
          </cell>
          <cell r="I643">
            <v>157.65714285714287</v>
          </cell>
          <cell r="J643">
            <v>599.0971428571429</v>
          </cell>
          <cell r="K643">
            <v>173.42285714285717</v>
          </cell>
          <cell r="L643">
            <v>204.95428571428573</v>
          </cell>
          <cell r="M643">
            <v>275.90000000000003</v>
          </cell>
          <cell r="N643">
            <v>168.69314285714287</v>
          </cell>
          <cell r="O643">
            <v>163.96342857142858</v>
          </cell>
          <cell r="P643">
            <v>78828.571428571435</v>
          </cell>
          <cell r="Q643">
            <v>1076.7982857142858</v>
          </cell>
          <cell r="R643">
            <v>310584.57142857148</v>
          </cell>
          <cell r="S643">
            <v>2703.82</v>
          </cell>
          <cell r="T643">
            <v>804.05142857142857</v>
          </cell>
          <cell r="U643">
            <v>110.36</v>
          </cell>
          <cell r="V643">
            <v>94.594285714285718</v>
          </cell>
          <cell r="W643">
            <v>1229.7257142857143</v>
          </cell>
          <cell r="X643">
            <v>28378.285714285717</v>
          </cell>
          <cell r="Y643">
            <v>599.0971428571429</v>
          </cell>
          <cell r="Z643">
            <v>7567.5428571428583</v>
          </cell>
          <cell r="AA643">
            <v>14189.142857142859</v>
          </cell>
          <cell r="AB643">
            <v>189188.57142857145</v>
          </cell>
          <cell r="AC643">
            <v>237668.14285714287</v>
          </cell>
          <cell r="AD643">
            <v>2049.5428571428574</v>
          </cell>
          <cell r="AE643">
            <v>559.68285714285719</v>
          </cell>
          <cell r="AF643">
            <v>882.88</v>
          </cell>
          <cell r="AG643">
            <v>220.72</v>
          </cell>
          <cell r="AH643">
            <v>7409.885714285715</v>
          </cell>
          <cell r="AI643">
            <v>441.44</v>
          </cell>
          <cell r="AJ643">
            <v>1103.6000000000001</v>
          </cell>
          <cell r="AK643">
            <v>220.72</v>
          </cell>
          <cell r="AL643">
            <v>5360.3428571428576</v>
          </cell>
          <cell r="AM643">
            <v>236.48571428571432</v>
          </cell>
          <cell r="AN643">
            <v>5045.0285714285719</v>
          </cell>
          <cell r="AO643">
            <v>3231.971428571429</v>
          </cell>
          <cell r="AP643">
            <v>338.96285714285716</v>
          </cell>
          <cell r="AQ643">
            <v>1182.4285714285716</v>
          </cell>
        </row>
        <row r="644">
          <cell r="A644" t="str">
            <v>M003470820SR0</v>
          </cell>
          <cell r="B644" t="str">
            <v>Matrix2Standard2D8mm2</v>
          </cell>
          <cell r="C644" t="str">
            <v>EUR</v>
          </cell>
          <cell r="D644">
            <v>103.37</v>
          </cell>
          <cell r="G644">
            <v>103.37</v>
          </cell>
          <cell r="I644">
            <v>147.67142857142858</v>
          </cell>
          <cell r="J644">
            <v>561.1514285714286</v>
          </cell>
          <cell r="K644">
            <v>162.43857142857144</v>
          </cell>
          <cell r="L644">
            <v>191.97285714285715</v>
          </cell>
          <cell r="M644">
            <v>258.42500000000001</v>
          </cell>
          <cell r="N644">
            <v>158.0084285714286</v>
          </cell>
          <cell r="O644">
            <v>153.57828571428573</v>
          </cell>
          <cell r="P644">
            <v>73835.71428571429</v>
          </cell>
          <cell r="Q644">
            <v>1008.5958571428572</v>
          </cell>
          <cell r="R644">
            <v>290912.71428571432</v>
          </cell>
          <cell r="S644">
            <v>2532.5650000000001</v>
          </cell>
          <cell r="T644">
            <v>753.12428571428575</v>
          </cell>
          <cell r="U644">
            <v>103.37</v>
          </cell>
          <cell r="V644">
            <v>88.602857142857147</v>
          </cell>
          <cell r="W644">
            <v>1151.8371428571429</v>
          </cell>
          <cell r="X644">
            <v>26580.857142857145</v>
          </cell>
          <cell r="Y644">
            <v>561.1514285714286</v>
          </cell>
          <cell r="Z644">
            <v>7088.2285714285717</v>
          </cell>
          <cell r="AA644">
            <v>13290.428571428572</v>
          </cell>
          <cell r="AB644">
            <v>177205.71428571429</v>
          </cell>
          <cell r="AC644">
            <v>222614.67857142858</v>
          </cell>
          <cell r="AD644">
            <v>1919.7285714285715</v>
          </cell>
          <cell r="AE644">
            <v>524.23357142857139</v>
          </cell>
          <cell r="AF644">
            <v>826.96</v>
          </cell>
          <cell r="AG644">
            <v>206.74</v>
          </cell>
          <cell r="AH644">
            <v>6940.5571428571429</v>
          </cell>
          <cell r="AI644">
            <v>413.48</v>
          </cell>
          <cell r="AJ644">
            <v>1033.7</v>
          </cell>
          <cell r="AK644">
            <v>206.74</v>
          </cell>
          <cell r="AL644">
            <v>5020.8285714285721</v>
          </cell>
          <cell r="AM644">
            <v>221.50714285714287</v>
          </cell>
          <cell r="AN644">
            <v>4725.4857142857145</v>
          </cell>
          <cell r="AO644">
            <v>3027.264285714286</v>
          </cell>
          <cell r="AP644">
            <v>317.49357142857144</v>
          </cell>
          <cell r="AQ644">
            <v>1107.5357142857142</v>
          </cell>
        </row>
        <row r="645">
          <cell r="A645" t="str">
            <v>M003470830SR0</v>
          </cell>
          <cell r="B645" t="str">
            <v>Matrix2Standard2D8mm3</v>
          </cell>
          <cell r="C645" t="str">
            <v>EUR</v>
          </cell>
          <cell r="D645">
            <v>110.36</v>
          </cell>
          <cell r="G645">
            <v>110.36</v>
          </cell>
          <cell r="I645">
            <v>157.65714285714287</v>
          </cell>
          <cell r="J645">
            <v>599.0971428571429</v>
          </cell>
          <cell r="K645">
            <v>173.42285714285717</v>
          </cell>
          <cell r="L645">
            <v>204.95428571428573</v>
          </cell>
          <cell r="M645">
            <v>275.90000000000003</v>
          </cell>
          <cell r="N645">
            <v>168.69314285714287</v>
          </cell>
          <cell r="O645">
            <v>163.96342857142858</v>
          </cell>
          <cell r="P645">
            <v>78828.571428571435</v>
          </cell>
          <cell r="Q645">
            <v>1076.7982857142858</v>
          </cell>
          <cell r="R645">
            <v>310584.57142857148</v>
          </cell>
          <cell r="S645">
            <v>2703.82</v>
          </cell>
          <cell r="T645">
            <v>804.05142857142857</v>
          </cell>
          <cell r="U645">
            <v>110.36</v>
          </cell>
          <cell r="V645">
            <v>94.594285714285718</v>
          </cell>
          <cell r="W645">
            <v>1229.7257142857143</v>
          </cell>
          <cell r="X645">
            <v>28378.285714285717</v>
          </cell>
          <cell r="Y645">
            <v>599.0971428571429</v>
          </cell>
          <cell r="Z645">
            <v>7567.5428571428583</v>
          </cell>
          <cell r="AA645">
            <v>14189.142857142859</v>
          </cell>
          <cell r="AB645">
            <v>189188.57142857145</v>
          </cell>
          <cell r="AC645">
            <v>237668.14285714287</v>
          </cell>
          <cell r="AD645">
            <v>2049.5428571428574</v>
          </cell>
          <cell r="AE645">
            <v>559.68285714285719</v>
          </cell>
          <cell r="AF645">
            <v>882.88</v>
          </cell>
          <cell r="AG645">
            <v>220.72</v>
          </cell>
          <cell r="AH645">
            <v>7409.885714285715</v>
          </cell>
          <cell r="AI645">
            <v>441.44</v>
          </cell>
          <cell r="AJ645">
            <v>1103.6000000000001</v>
          </cell>
          <cell r="AK645">
            <v>220.72</v>
          </cell>
          <cell r="AL645">
            <v>5360.3428571428576</v>
          </cell>
          <cell r="AM645">
            <v>236.48571428571432</v>
          </cell>
          <cell r="AN645">
            <v>5045.0285714285719</v>
          </cell>
          <cell r="AO645">
            <v>3231.971428571429</v>
          </cell>
          <cell r="AP645">
            <v>338.96285714285716</v>
          </cell>
          <cell r="AQ645">
            <v>1182.4285714285716</v>
          </cell>
        </row>
        <row r="646">
          <cell r="A646" t="str">
            <v>M003470920SR0</v>
          </cell>
          <cell r="B646" t="str">
            <v>Matrix2Standard2D9mm2</v>
          </cell>
          <cell r="C646" t="str">
            <v>EUR</v>
          </cell>
          <cell r="D646">
            <v>103.37</v>
          </cell>
          <cell r="G646">
            <v>103.37</v>
          </cell>
          <cell r="I646">
            <v>147.67142857142858</v>
          </cell>
          <cell r="J646">
            <v>561.1514285714286</v>
          </cell>
          <cell r="K646">
            <v>162.43857142857144</v>
          </cell>
          <cell r="L646">
            <v>191.97285714285715</v>
          </cell>
          <cell r="M646">
            <v>258.42500000000001</v>
          </cell>
          <cell r="N646">
            <v>158.0084285714286</v>
          </cell>
          <cell r="O646">
            <v>153.57828571428573</v>
          </cell>
          <cell r="P646">
            <v>73835.71428571429</v>
          </cell>
          <cell r="Q646">
            <v>1008.5958571428572</v>
          </cell>
          <cell r="R646">
            <v>290912.71428571432</v>
          </cell>
          <cell r="S646">
            <v>2532.5650000000001</v>
          </cell>
          <cell r="T646">
            <v>753.12428571428575</v>
          </cell>
          <cell r="U646">
            <v>103.37</v>
          </cell>
          <cell r="V646">
            <v>88.602857142857147</v>
          </cell>
          <cell r="W646">
            <v>1151.8371428571429</v>
          </cell>
          <cell r="X646">
            <v>26580.857142857145</v>
          </cell>
          <cell r="Y646">
            <v>561.1514285714286</v>
          </cell>
          <cell r="Z646">
            <v>7088.2285714285717</v>
          </cell>
          <cell r="AA646">
            <v>13290.428571428572</v>
          </cell>
          <cell r="AB646">
            <v>177205.71428571429</v>
          </cell>
          <cell r="AC646">
            <v>222614.67857142858</v>
          </cell>
          <cell r="AD646">
            <v>1919.7285714285715</v>
          </cell>
          <cell r="AE646">
            <v>524.23357142857139</v>
          </cell>
          <cell r="AF646">
            <v>826.96</v>
          </cell>
          <cell r="AG646">
            <v>206.74</v>
          </cell>
          <cell r="AH646">
            <v>6940.5571428571429</v>
          </cell>
          <cell r="AI646">
            <v>413.48</v>
          </cell>
          <cell r="AJ646">
            <v>1033.7</v>
          </cell>
          <cell r="AK646">
            <v>206.74</v>
          </cell>
          <cell r="AL646">
            <v>5020.8285714285721</v>
          </cell>
          <cell r="AM646">
            <v>221.50714285714287</v>
          </cell>
          <cell r="AN646">
            <v>4725.4857142857145</v>
          </cell>
          <cell r="AO646">
            <v>3027.264285714286</v>
          </cell>
          <cell r="AP646">
            <v>317.49357142857144</v>
          </cell>
          <cell r="AQ646">
            <v>1107.5357142857142</v>
          </cell>
        </row>
        <row r="647">
          <cell r="A647" t="str">
            <v>M003470930SR0</v>
          </cell>
          <cell r="B647" t="str">
            <v>Matrix2Standard2D9mm3</v>
          </cell>
          <cell r="C647" t="str">
            <v>EUR</v>
          </cell>
          <cell r="D647">
            <v>110.36</v>
          </cell>
          <cell r="G647">
            <v>110.36</v>
          </cell>
          <cell r="I647">
            <v>157.65714285714287</v>
          </cell>
          <cell r="J647">
            <v>599.0971428571429</v>
          </cell>
          <cell r="K647">
            <v>173.42285714285717</v>
          </cell>
          <cell r="L647">
            <v>204.95428571428573</v>
          </cell>
          <cell r="M647">
            <v>275.90000000000003</v>
          </cell>
          <cell r="N647">
            <v>168.69314285714287</v>
          </cell>
          <cell r="O647">
            <v>163.96342857142858</v>
          </cell>
          <cell r="P647">
            <v>78828.571428571435</v>
          </cell>
          <cell r="Q647">
            <v>1076.7982857142858</v>
          </cell>
          <cell r="R647">
            <v>310584.57142857148</v>
          </cell>
          <cell r="S647">
            <v>2703.82</v>
          </cell>
          <cell r="T647">
            <v>804.05142857142857</v>
          </cell>
          <cell r="U647">
            <v>110.36</v>
          </cell>
          <cell r="V647">
            <v>94.594285714285718</v>
          </cell>
          <cell r="W647">
            <v>1229.7257142857143</v>
          </cell>
          <cell r="X647">
            <v>28378.285714285717</v>
          </cell>
          <cell r="Y647">
            <v>599.0971428571429</v>
          </cell>
          <cell r="Z647">
            <v>7567.5428571428583</v>
          </cell>
          <cell r="AA647">
            <v>14189.142857142859</v>
          </cell>
          <cell r="AB647">
            <v>189188.57142857145</v>
          </cell>
          <cell r="AC647">
            <v>237668.14285714287</v>
          </cell>
          <cell r="AD647">
            <v>2049.5428571428574</v>
          </cell>
          <cell r="AE647">
            <v>559.68285714285719</v>
          </cell>
          <cell r="AF647">
            <v>882.88</v>
          </cell>
          <cell r="AG647">
            <v>220.72</v>
          </cell>
          <cell r="AH647">
            <v>7409.885714285715</v>
          </cell>
          <cell r="AI647">
            <v>441.44</v>
          </cell>
          <cell r="AJ647">
            <v>1103.6000000000001</v>
          </cell>
          <cell r="AK647">
            <v>220.72</v>
          </cell>
          <cell r="AL647">
            <v>5360.3428571428576</v>
          </cell>
          <cell r="AM647">
            <v>236.48571428571432</v>
          </cell>
          <cell r="AN647">
            <v>5045.0285714285719</v>
          </cell>
          <cell r="AO647">
            <v>3231.971428571429</v>
          </cell>
          <cell r="AP647">
            <v>338.96285714285716</v>
          </cell>
          <cell r="AQ647">
            <v>1182.4285714285716</v>
          </cell>
        </row>
        <row r="648">
          <cell r="A648" t="str">
            <v>M003471204SR0</v>
          </cell>
          <cell r="B648" t="str">
            <v>Matrix2SoftSR2mm4cm</v>
          </cell>
          <cell r="C648" t="str">
            <v>EUR</v>
          </cell>
          <cell r="D648">
            <v>92.84</v>
          </cell>
          <cell r="G648">
            <v>92.84</v>
          </cell>
          <cell r="I648">
            <v>132.62857142857143</v>
          </cell>
          <cell r="J648">
            <v>503.98857142857145</v>
          </cell>
          <cell r="K648">
            <v>145.89142857142858</v>
          </cell>
          <cell r="L648">
            <v>172.41714285714286</v>
          </cell>
          <cell r="M648">
            <v>232.10000000000002</v>
          </cell>
          <cell r="N648">
            <v>141.91257142857145</v>
          </cell>
          <cell r="O648">
            <v>137.9337142857143</v>
          </cell>
          <cell r="P648">
            <v>66314.28571428571</v>
          </cell>
          <cell r="Q648">
            <v>905.85314285714287</v>
          </cell>
          <cell r="R648">
            <v>261278.28571428571</v>
          </cell>
          <cell r="S648">
            <v>2274.58</v>
          </cell>
          <cell r="T648">
            <v>676.40571428571423</v>
          </cell>
          <cell r="U648">
            <v>92.84</v>
          </cell>
          <cell r="V648">
            <v>79.57714285714286</v>
          </cell>
          <cell r="W648">
            <v>1034.5028571428572</v>
          </cell>
          <cell r="X648">
            <v>23873.142857142859</v>
          </cell>
          <cell r="Y648">
            <v>503.98857142857145</v>
          </cell>
          <cell r="Z648">
            <v>6366.1714285714288</v>
          </cell>
          <cell r="AA648">
            <v>11936.571428571429</v>
          </cell>
          <cell r="AB648">
            <v>159154.28571428571</v>
          </cell>
          <cell r="AC648">
            <v>199937.57142857145</v>
          </cell>
          <cell r="AD648">
            <v>1724.1714285714286</v>
          </cell>
          <cell r="AE648">
            <v>470.83142857142855</v>
          </cell>
          <cell r="AF648">
            <v>742.72</v>
          </cell>
          <cell r="AG648">
            <v>185.68</v>
          </cell>
          <cell r="AH648">
            <v>6233.5428571428574</v>
          </cell>
          <cell r="AI648">
            <v>371.36</v>
          </cell>
          <cell r="AJ648">
            <v>928.40000000000009</v>
          </cell>
          <cell r="AK648">
            <v>185.68</v>
          </cell>
          <cell r="AL648">
            <v>4509.3714285714286</v>
          </cell>
          <cell r="AM648">
            <v>198.94285714285715</v>
          </cell>
          <cell r="AN648">
            <v>4244.1142857142859</v>
          </cell>
          <cell r="AO648">
            <v>2718.8857142857146</v>
          </cell>
          <cell r="AP648">
            <v>285.1514285714286</v>
          </cell>
          <cell r="AQ648">
            <v>994.71428571428578</v>
          </cell>
        </row>
        <row r="649">
          <cell r="A649" t="str">
            <v>M003471206SR0</v>
          </cell>
          <cell r="B649" t="str">
            <v>Matrix2SoftSR2mm6cm</v>
          </cell>
          <cell r="C649" t="str">
            <v>EUR</v>
          </cell>
          <cell r="D649">
            <v>94.21</v>
          </cell>
          <cell r="G649">
            <v>94.21</v>
          </cell>
          <cell r="I649">
            <v>134.58571428571429</v>
          </cell>
          <cell r="J649">
            <v>511.42571428571426</v>
          </cell>
          <cell r="K649">
            <v>148.04428571428573</v>
          </cell>
          <cell r="L649">
            <v>174.96142857142857</v>
          </cell>
          <cell r="M649">
            <v>235.52500000000001</v>
          </cell>
          <cell r="N649">
            <v>144.00671428571431</v>
          </cell>
          <cell r="O649">
            <v>139.96914285714286</v>
          </cell>
          <cell r="P649">
            <v>67292.857142857145</v>
          </cell>
          <cell r="Q649">
            <v>919.22042857142856</v>
          </cell>
          <cell r="R649">
            <v>265133.85714285716</v>
          </cell>
          <cell r="S649">
            <v>2308.145</v>
          </cell>
          <cell r="T649">
            <v>686.38714285714286</v>
          </cell>
          <cell r="U649">
            <v>94.21</v>
          </cell>
          <cell r="V649">
            <v>80.751428571428576</v>
          </cell>
          <cell r="W649">
            <v>1049.7685714285715</v>
          </cell>
          <cell r="X649">
            <v>24225.428571428572</v>
          </cell>
          <cell r="Y649">
            <v>511.42571428571426</v>
          </cell>
          <cell r="Z649">
            <v>6460.1142857142859</v>
          </cell>
          <cell r="AA649">
            <v>12112.714285714286</v>
          </cell>
          <cell r="AB649">
            <v>161502.85714285716</v>
          </cell>
          <cell r="AC649">
            <v>202887.96428571429</v>
          </cell>
          <cell r="AD649">
            <v>1749.6142857142859</v>
          </cell>
          <cell r="AE649">
            <v>477.77928571428572</v>
          </cell>
          <cell r="AF649">
            <v>753.68</v>
          </cell>
          <cell r="AG649">
            <v>188.42</v>
          </cell>
          <cell r="AH649">
            <v>6325.5285714285719</v>
          </cell>
          <cell r="AI649">
            <v>376.84</v>
          </cell>
          <cell r="AJ649">
            <v>942.1</v>
          </cell>
          <cell r="AK649">
            <v>188.42</v>
          </cell>
          <cell r="AL649">
            <v>4575.9142857142861</v>
          </cell>
          <cell r="AM649">
            <v>201.87857142857143</v>
          </cell>
          <cell r="AN649">
            <v>4306.7428571428572</v>
          </cell>
          <cell r="AO649">
            <v>2759.0071428571428</v>
          </cell>
          <cell r="AP649">
            <v>289.3592857142857</v>
          </cell>
          <cell r="AQ649">
            <v>1009.3928571428571</v>
          </cell>
        </row>
        <row r="650">
          <cell r="A650" t="str">
            <v>M003471208SR0</v>
          </cell>
          <cell r="B650" t="str">
            <v>Matrix2SoftSR2mm8cm</v>
          </cell>
          <cell r="C650" t="str">
            <v>EUR</v>
          </cell>
          <cell r="D650">
            <v>95.58</v>
          </cell>
          <cell r="G650">
            <v>95.58</v>
          </cell>
          <cell r="I650">
            <v>136.54285714285714</v>
          </cell>
          <cell r="J650">
            <v>518.86285714285714</v>
          </cell>
          <cell r="K650">
            <v>150.19714285714286</v>
          </cell>
          <cell r="L650">
            <v>177.5057142857143</v>
          </cell>
          <cell r="M650">
            <v>238.95</v>
          </cell>
          <cell r="N650">
            <v>146.10085714285717</v>
          </cell>
          <cell r="O650">
            <v>142.00457142857144</v>
          </cell>
          <cell r="P650">
            <v>68271.428571428565</v>
          </cell>
          <cell r="Q650">
            <v>932.58771428571436</v>
          </cell>
          <cell r="R650">
            <v>268989.42857142858</v>
          </cell>
          <cell r="S650">
            <v>2341.71</v>
          </cell>
          <cell r="T650">
            <v>696.36857142857139</v>
          </cell>
          <cell r="U650">
            <v>95.58</v>
          </cell>
          <cell r="V650">
            <v>81.925714285714278</v>
          </cell>
          <cell r="W650">
            <v>1065.0342857142857</v>
          </cell>
          <cell r="X650">
            <v>24577.714285714286</v>
          </cell>
          <cell r="Y650">
            <v>518.86285714285714</v>
          </cell>
          <cell r="Z650">
            <v>6554.0571428571429</v>
          </cell>
          <cell r="AA650">
            <v>12288.857142857143</v>
          </cell>
          <cell r="AB650">
            <v>163851.42857142858</v>
          </cell>
          <cell r="AC650">
            <v>205838.35714285716</v>
          </cell>
          <cell r="AD650">
            <v>1775.0571428571429</v>
          </cell>
          <cell r="AE650">
            <v>484.72714285714284</v>
          </cell>
          <cell r="AF650">
            <v>764.64</v>
          </cell>
          <cell r="AG650">
            <v>191.16</v>
          </cell>
          <cell r="AH650">
            <v>6417.5142857142855</v>
          </cell>
          <cell r="AI650">
            <v>382.32</v>
          </cell>
          <cell r="AJ650">
            <v>955.8</v>
          </cell>
          <cell r="AK650">
            <v>191.16</v>
          </cell>
          <cell r="AL650">
            <v>4642.4571428571426</v>
          </cell>
          <cell r="AM650">
            <v>204.81428571428572</v>
          </cell>
          <cell r="AN650">
            <v>4369.3714285714286</v>
          </cell>
          <cell r="AO650">
            <v>2799.1285714285714</v>
          </cell>
          <cell r="AP650">
            <v>293.56714285714287</v>
          </cell>
          <cell r="AQ650">
            <v>1024.0714285714287</v>
          </cell>
        </row>
        <row r="651">
          <cell r="A651" t="str">
            <v>M003471304SR0</v>
          </cell>
          <cell r="B651" t="str">
            <v>Matrix2Soft2D3mm4cm</v>
          </cell>
          <cell r="C651" t="str">
            <v>EUR</v>
          </cell>
          <cell r="D651">
            <v>90.68</v>
          </cell>
          <cell r="G651">
            <v>90.68</v>
          </cell>
          <cell r="I651">
            <v>129.54285714285717</v>
          </cell>
          <cell r="J651">
            <v>492.26285714285723</v>
          </cell>
          <cell r="K651">
            <v>142.4971428571429</v>
          </cell>
          <cell r="L651">
            <v>168.40571428571434</v>
          </cell>
          <cell r="M651">
            <v>226.70000000000005</v>
          </cell>
          <cell r="N651">
            <v>138.61085714285718</v>
          </cell>
          <cell r="O651">
            <v>134.72457142857147</v>
          </cell>
          <cell r="P651">
            <v>64771.428571428587</v>
          </cell>
          <cell r="Q651">
            <v>884.77771428571452</v>
          </cell>
          <cell r="R651">
            <v>255199.42857142864</v>
          </cell>
          <cell r="S651">
            <v>2221.6600000000003</v>
          </cell>
          <cell r="T651">
            <v>660.66857142857157</v>
          </cell>
          <cell r="U651">
            <v>90.680000000000021</v>
          </cell>
          <cell r="V651">
            <v>77.725714285714304</v>
          </cell>
          <cell r="W651">
            <v>1010.4342857142859</v>
          </cell>
          <cell r="X651">
            <v>23317.71428571429</v>
          </cell>
          <cell r="Y651">
            <v>492.26285714285723</v>
          </cell>
          <cell r="Z651">
            <v>6218.0571428571438</v>
          </cell>
          <cell r="AA651">
            <v>11658.857142857145</v>
          </cell>
          <cell r="AB651">
            <v>155451.42857142861</v>
          </cell>
          <cell r="AC651">
            <v>195285.85714285719</v>
          </cell>
          <cell r="AD651">
            <v>1684.0571428571432</v>
          </cell>
          <cell r="AE651">
            <v>459.87714285714293</v>
          </cell>
          <cell r="AF651">
            <v>725.44000000000017</v>
          </cell>
          <cell r="AG651">
            <v>181.36000000000004</v>
          </cell>
          <cell r="AH651">
            <v>6088.5142857142873</v>
          </cell>
          <cell r="AI651">
            <v>362.72000000000008</v>
          </cell>
          <cell r="AJ651">
            <v>906.80000000000018</v>
          </cell>
          <cell r="AK651">
            <v>181.36000000000004</v>
          </cell>
          <cell r="AL651">
            <v>4404.4571428571435</v>
          </cell>
          <cell r="AM651">
            <v>194.31428571428575</v>
          </cell>
          <cell r="AN651">
            <v>4145.3714285714295</v>
          </cell>
          <cell r="AO651">
            <v>2655.6285714285718</v>
          </cell>
          <cell r="AP651">
            <v>278.51714285714291</v>
          </cell>
          <cell r="AQ651">
            <v>971.57142857142878</v>
          </cell>
        </row>
        <row r="652">
          <cell r="A652" t="str">
            <v>M003471306SR0</v>
          </cell>
          <cell r="B652" t="str">
            <v>Matrix2Soft2D3mm6cm</v>
          </cell>
          <cell r="C652" t="str">
            <v>EUR</v>
          </cell>
          <cell r="D652">
            <v>92.06</v>
          </cell>
          <cell r="G652">
            <v>92.06</v>
          </cell>
          <cell r="I652">
            <v>131.51428571428573</v>
          </cell>
          <cell r="J652">
            <v>499.75428571428574</v>
          </cell>
          <cell r="K652">
            <v>144.66571428571433</v>
          </cell>
          <cell r="L652">
            <v>170.96857142857147</v>
          </cell>
          <cell r="M652">
            <v>230.15000000000003</v>
          </cell>
          <cell r="N652">
            <v>140.72028571428575</v>
          </cell>
          <cell r="O652">
            <v>136.77485714285717</v>
          </cell>
          <cell r="P652">
            <v>65757.14285714287</v>
          </cell>
          <cell r="Q652">
            <v>898.24257142857152</v>
          </cell>
          <cell r="R652">
            <v>259083.1428571429</v>
          </cell>
          <cell r="S652">
            <v>2255.4700000000003</v>
          </cell>
          <cell r="T652">
            <v>670.72285714285715</v>
          </cell>
          <cell r="U652">
            <v>92.06</v>
          </cell>
          <cell r="V652">
            <v>78.908571428571435</v>
          </cell>
          <cell r="W652">
            <v>1025.8114285714287</v>
          </cell>
          <cell r="X652">
            <v>23672.571428571431</v>
          </cell>
          <cell r="Y652">
            <v>499.75428571428574</v>
          </cell>
          <cell r="Z652">
            <v>6312.6857142857152</v>
          </cell>
          <cell r="AA652">
            <v>11836.285714285716</v>
          </cell>
          <cell r="AB652">
            <v>157817.14285714287</v>
          </cell>
          <cell r="AC652">
            <v>198257.78571428574</v>
          </cell>
          <cell r="AD652">
            <v>1709.6857142857145</v>
          </cell>
          <cell r="AE652">
            <v>466.87571428571431</v>
          </cell>
          <cell r="AF652">
            <v>736.48</v>
          </cell>
          <cell r="AG652">
            <v>184.12</v>
          </cell>
          <cell r="AH652">
            <v>6181.1714285714297</v>
          </cell>
          <cell r="AI652">
            <v>368.24</v>
          </cell>
          <cell r="AJ652">
            <v>920.60000000000014</v>
          </cell>
          <cell r="AK652">
            <v>184.12</v>
          </cell>
          <cell r="AL652">
            <v>4471.4857142857145</v>
          </cell>
          <cell r="AM652">
            <v>197.2714285714286</v>
          </cell>
          <cell r="AN652">
            <v>4208.4571428571435</v>
          </cell>
          <cell r="AO652">
            <v>2696.0428571428574</v>
          </cell>
          <cell r="AP652">
            <v>282.7557142857143</v>
          </cell>
          <cell r="AQ652">
            <v>986.357142857143</v>
          </cell>
        </row>
        <row r="653">
          <cell r="A653" t="str">
            <v>M003471308SR0</v>
          </cell>
          <cell r="B653" t="str">
            <v>Matrix2Soft2D3mm8cm</v>
          </cell>
          <cell r="C653" t="str">
            <v>EUR</v>
          </cell>
          <cell r="D653">
            <v>93.42</v>
          </cell>
          <cell r="G653">
            <v>93.42</v>
          </cell>
          <cell r="I653">
            <v>133.45714285714286</v>
          </cell>
          <cell r="J653">
            <v>507.13714285714281</v>
          </cell>
          <cell r="K653">
            <v>146.80285714285716</v>
          </cell>
          <cell r="L653">
            <v>173.49428571428572</v>
          </cell>
          <cell r="M653">
            <v>233.55</v>
          </cell>
          <cell r="N653">
            <v>142.79914285714287</v>
          </cell>
          <cell r="O653">
            <v>138.79542857142857</v>
          </cell>
          <cell r="P653">
            <v>66728.571428571435</v>
          </cell>
          <cell r="Q653">
            <v>911.51228571428567</v>
          </cell>
          <cell r="R653">
            <v>262910.57142857142</v>
          </cell>
          <cell r="S653">
            <v>2288.79</v>
          </cell>
          <cell r="T653">
            <v>680.6314285714285</v>
          </cell>
          <cell r="U653">
            <v>93.419999999999987</v>
          </cell>
          <cell r="V653">
            <v>80.074285714285708</v>
          </cell>
          <cell r="W653">
            <v>1040.9657142857143</v>
          </cell>
          <cell r="X653">
            <v>24022.285714285714</v>
          </cell>
          <cell r="Y653">
            <v>507.13714285714281</v>
          </cell>
          <cell r="Z653">
            <v>6405.9428571428571</v>
          </cell>
          <cell r="AA653">
            <v>12011.142857142857</v>
          </cell>
          <cell r="AB653">
            <v>160148.57142857142</v>
          </cell>
          <cell r="AC653">
            <v>201186.64285714284</v>
          </cell>
          <cell r="AD653">
            <v>1734.9428571428571</v>
          </cell>
          <cell r="AE653">
            <v>473.77285714285711</v>
          </cell>
          <cell r="AF653">
            <v>747.3599999999999</v>
          </cell>
          <cell r="AG653">
            <v>186.83999999999997</v>
          </cell>
          <cell r="AH653">
            <v>6272.4857142857145</v>
          </cell>
          <cell r="AI653">
            <v>373.67999999999995</v>
          </cell>
          <cell r="AJ653">
            <v>934.2</v>
          </cell>
          <cell r="AK653">
            <v>186.83999999999997</v>
          </cell>
          <cell r="AL653">
            <v>4537.5428571428574</v>
          </cell>
          <cell r="AM653">
            <v>200.18571428571428</v>
          </cell>
          <cell r="AN653">
            <v>4270.6285714285714</v>
          </cell>
          <cell r="AO653">
            <v>2735.8714285714286</v>
          </cell>
          <cell r="AP653">
            <v>286.93285714285713</v>
          </cell>
          <cell r="AQ653">
            <v>1000.9285714285714</v>
          </cell>
        </row>
        <row r="654">
          <cell r="A654" t="str">
            <v>M003471310SR0</v>
          </cell>
          <cell r="B654" t="str">
            <v>Matrix2Soft2D3mm10cm</v>
          </cell>
          <cell r="C654" t="str">
            <v>EUR</v>
          </cell>
          <cell r="D654">
            <v>94.84</v>
          </cell>
          <cell r="G654">
            <v>94.84</v>
          </cell>
          <cell r="I654">
            <v>135.48571428571429</v>
          </cell>
          <cell r="J654">
            <v>514.84571428571428</v>
          </cell>
          <cell r="K654">
            <v>149.03428571428574</v>
          </cell>
          <cell r="L654">
            <v>176.13142857142859</v>
          </cell>
          <cell r="M654">
            <v>237.10000000000002</v>
          </cell>
          <cell r="N654">
            <v>144.9697142857143</v>
          </cell>
          <cell r="O654">
            <v>140.90514285714286</v>
          </cell>
          <cell r="P654">
            <v>67742.857142857145</v>
          </cell>
          <cell r="Q654">
            <v>925.3674285714286</v>
          </cell>
          <cell r="R654">
            <v>266906.85714285716</v>
          </cell>
          <cell r="S654">
            <v>2323.58</v>
          </cell>
          <cell r="T654">
            <v>690.97714285714289</v>
          </cell>
          <cell r="U654">
            <v>94.84</v>
          </cell>
          <cell r="V654">
            <v>81.291428571428568</v>
          </cell>
          <cell r="W654">
            <v>1056.7885714285715</v>
          </cell>
          <cell r="X654">
            <v>24387.428571428572</v>
          </cell>
          <cell r="Y654">
            <v>514.84571428571428</v>
          </cell>
          <cell r="Z654">
            <v>6503.3142857142866</v>
          </cell>
          <cell r="AA654">
            <v>12193.714285714286</v>
          </cell>
          <cell r="AB654">
            <v>162582.85714285716</v>
          </cell>
          <cell r="AC654">
            <v>204244.71428571429</v>
          </cell>
          <cell r="AD654">
            <v>1761.3142857142859</v>
          </cell>
          <cell r="AE654">
            <v>480.97428571428571</v>
          </cell>
          <cell r="AF654">
            <v>758.72</v>
          </cell>
          <cell r="AG654">
            <v>189.68</v>
          </cell>
          <cell r="AH654">
            <v>6367.8285714285721</v>
          </cell>
          <cell r="AI654">
            <v>379.36</v>
          </cell>
          <cell r="AJ654">
            <v>948.40000000000009</v>
          </cell>
          <cell r="AK654">
            <v>189.68</v>
          </cell>
          <cell r="AL654">
            <v>4606.5142857142864</v>
          </cell>
          <cell r="AM654">
            <v>203.22857142857146</v>
          </cell>
          <cell r="AN654">
            <v>4335.5428571428574</v>
          </cell>
          <cell r="AO654">
            <v>2777.457142857143</v>
          </cell>
          <cell r="AP654">
            <v>291.29428571428571</v>
          </cell>
          <cell r="AQ654">
            <v>1016.1428571428572</v>
          </cell>
        </row>
        <row r="655">
          <cell r="A655" t="str">
            <v>M003471406SR0</v>
          </cell>
          <cell r="B655" t="str">
            <v>Matrix2Soft2D4mm6cm</v>
          </cell>
          <cell r="C655" t="str">
            <v>EUR</v>
          </cell>
          <cell r="D655">
            <v>92.06</v>
          </cell>
          <cell r="G655">
            <v>92.06</v>
          </cell>
          <cell r="I655">
            <v>131.51428571428573</v>
          </cell>
          <cell r="J655">
            <v>499.75428571428574</v>
          </cell>
          <cell r="K655">
            <v>144.66571428571433</v>
          </cell>
          <cell r="L655">
            <v>170.96857142857147</v>
          </cell>
          <cell r="M655">
            <v>230.15000000000003</v>
          </cell>
          <cell r="N655">
            <v>140.72028571428575</v>
          </cell>
          <cell r="O655">
            <v>136.77485714285717</v>
          </cell>
          <cell r="P655">
            <v>65757.14285714287</v>
          </cell>
          <cell r="Q655">
            <v>898.24257142857152</v>
          </cell>
          <cell r="R655">
            <v>259083.1428571429</v>
          </cell>
          <cell r="S655">
            <v>2255.4700000000003</v>
          </cell>
          <cell r="T655">
            <v>670.72285714285715</v>
          </cell>
          <cell r="U655">
            <v>92.06</v>
          </cell>
          <cell r="V655">
            <v>78.908571428571435</v>
          </cell>
          <cell r="W655">
            <v>1025.8114285714287</v>
          </cell>
          <cell r="X655">
            <v>23672.571428571431</v>
          </cell>
          <cell r="Y655">
            <v>499.75428571428574</v>
          </cell>
          <cell r="Z655">
            <v>6312.6857142857152</v>
          </cell>
          <cell r="AA655">
            <v>11836.285714285716</v>
          </cell>
          <cell r="AB655">
            <v>157817.14285714287</v>
          </cell>
          <cell r="AC655">
            <v>198257.78571428574</v>
          </cell>
          <cell r="AD655">
            <v>1709.6857142857145</v>
          </cell>
          <cell r="AE655">
            <v>466.87571428571431</v>
          </cell>
          <cell r="AF655">
            <v>736.48</v>
          </cell>
          <cell r="AG655">
            <v>184.12</v>
          </cell>
          <cell r="AH655">
            <v>6181.1714285714297</v>
          </cell>
          <cell r="AI655">
            <v>368.24</v>
          </cell>
          <cell r="AJ655">
            <v>920.60000000000014</v>
          </cell>
          <cell r="AK655">
            <v>184.12</v>
          </cell>
          <cell r="AL655">
            <v>4471.4857142857145</v>
          </cell>
          <cell r="AM655">
            <v>197.2714285714286</v>
          </cell>
          <cell r="AN655">
            <v>4208.4571428571435</v>
          </cell>
          <cell r="AO655">
            <v>2696.0428571428574</v>
          </cell>
          <cell r="AP655">
            <v>282.7557142857143</v>
          </cell>
          <cell r="AQ655">
            <v>986.357142857143</v>
          </cell>
        </row>
        <row r="656">
          <cell r="A656" t="str">
            <v>M003471408SR0</v>
          </cell>
          <cell r="B656" t="str">
            <v>Matrix2Soft2D4mm8cm</v>
          </cell>
          <cell r="C656" t="str">
            <v>EUR</v>
          </cell>
          <cell r="D656">
            <v>93.42</v>
          </cell>
          <cell r="G656">
            <v>93.42</v>
          </cell>
          <cell r="I656">
            <v>133.45714285714286</v>
          </cell>
          <cell r="J656">
            <v>507.13714285714281</v>
          </cell>
          <cell r="K656">
            <v>146.80285714285716</v>
          </cell>
          <cell r="L656">
            <v>173.49428571428572</v>
          </cell>
          <cell r="M656">
            <v>233.55</v>
          </cell>
          <cell r="N656">
            <v>142.79914285714287</v>
          </cell>
          <cell r="O656">
            <v>138.79542857142857</v>
          </cell>
          <cell r="P656">
            <v>66728.571428571435</v>
          </cell>
          <cell r="Q656">
            <v>911.51228571428567</v>
          </cell>
          <cell r="R656">
            <v>262910.57142857142</v>
          </cell>
          <cell r="S656">
            <v>2288.79</v>
          </cell>
          <cell r="T656">
            <v>680.6314285714285</v>
          </cell>
          <cell r="U656">
            <v>93.419999999999987</v>
          </cell>
          <cell r="V656">
            <v>80.074285714285708</v>
          </cell>
          <cell r="W656">
            <v>1040.9657142857143</v>
          </cell>
          <cell r="X656">
            <v>24022.285714285714</v>
          </cell>
          <cell r="Y656">
            <v>507.13714285714281</v>
          </cell>
          <cell r="Z656">
            <v>6405.9428571428571</v>
          </cell>
          <cell r="AA656">
            <v>12011.142857142857</v>
          </cell>
          <cell r="AB656">
            <v>160148.57142857142</v>
          </cell>
          <cell r="AC656">
            <v>201186.64285714284</v>
          </cell>
          <cell r="AD656">
            <v>1734.9428571428571</v>
          </cell>
          <cell r="AE656">
            <v>473.77285714285711</v>
          </cell>
          <cell r="AF656">
            <v>747.3599999999999</v>
          </cell>
          <cell r="AG656">
            <v>186.83999999999997</v>
          </cell>
          <cell r="AH656">
            <v>6272.4857142857145</v>
          </cell>
          <cell r="AI656">
            <v>373.67999999999995</v>
          </cell>
          <cell r="AJ656">
            <v>934.2</v>
          </cell>
          <cell r="AK656">
            <v>186.83999999999997</v>
          </cell>
          <cell r="AL656">
            <v>4537.5428571428574</v>
          </cell>
          <cell r="AM656">
            <v>200.18571428571428</v>
          </cell>
          <cell r="AN656">
            <v>4270.6285714285714</v>
          </cell>
          <cell r="AO656">
            <v>2735.8714285714286</v>
          </cell>
          <cell r="AP656">
            <v>286.93285714285713</v>
          </cell>
          <cell r="AQ656">
            <v>1000.9285714285714</v>
          </cell>
        </row>
        <row r="657">
          <cell r="A657" t="str">
            <v>M003471410SR0</v>
          </cell>
          <cell r="B657" t="str">
            <v>Matrix2Soft2D4mm10cm</v>
          </cell>
          <cell r="C657" t="str">
            <v>EUR</v>
          </cell>
          <cell r="D657">
            <v>94.84</v>
          </cell>
          <cell r="G657">
            <v>94.84</v>
          </cell>
          <cell r="I657">
            <v>135.48571428571429</v>
          </cell>
          <cell r="J657">
            <v>514.84571428571428</v>
          </cell>
          <cell r="K657">
            <v>149.03428571428574</v>
          </cell>
          <cell r="L657">
            <v>176.13142857142859</v>
          </cell>
          <cell r="M657">
            <v>237.10000000000002</v>
          </cell>
          <cell r="N657">
            <v>144.9697142857143</v>
          </cell>
          <cell r="O657">
            <v>140.90514285714286</v>
          </cell>
          <cell r="P657">
            <v>67742.857142857145</v>
          </cell>
          <cell r="Q657">
            <v>925.3674285714286</v>
          </cell>
          <cell r="R657">
            <v>266906.85714285716</v>
          </cell>
          <cell r="S657">
            <v>2323.58</v>
          </cell>
          <cell r="T657">
            <v>690.97714285714289</v>
          </cell>
          <cell r="U657">
            <v>94.84</v>
          </cell>
          <cell r="V657">
            <v>81.291428571428568</v>
          </cell>
          <cell r="W657">
            <v>1056.7885714285715</v>
          </cell>
          <cell r="X657">
            <v>24387.428571428572</v>
          </cell>
          <cell r="Y657">
            <v>514.84571428571428</v>
          </cell>
          <cell r="Z657">
            <v>6503.3142857142866</v>
          </cell>
          <cell r="AA657">
            <v>12193.714285714286</v>
          </cell>
          <cell r="AB657">
            <v>162582.85714285716</v>
          </cell>
          <cell r="AC657">
            <v>204244.71428571429</v>
          </cell>
          <cell r="AD657">
            <v>1761.3142857142859</v>
          </cell>
          <cell r="AE657">
            <v>480.97428571428571</v>
          </cell>
          <cell r="AF657">
            <v>758.72</v>
          </cell>
          <cell r="AG657">
            <v>189.68</v>
          </cell>
          <cell r="AH657">
            <v>6367.8285714285721</v>
          </cell>
          <cell r="AI657">
            <v>379.36</v>
          </cell>
          <cell r="AJ657">
            <v>948.40000000000009</v>
          </cell>
          <cell r="AK657">
            <v>189.68</v>
          </cell>
          <cell r="AL657">
            <v>4606.5142857142864</v>
          </cell>
          <cell r="AM657">
            <v>203.22857142857146</v>
          </cell>
          <cell r="AN657">
            <v>4335.5428571428574</v>
          </cell>
          <cell r="AO657">
            <v>2777.457142857143</v>
          </cell>
          <cell r="AP657">
            <v>291.29428571428571</v>
          </cell>
          <cell r="AQ657">
            <v>1016.1428571428572</v>
          </cell>
        </row>
        <row r="658">
          <cell r="A658" t="str">
            <v>M003471508SR0</v>
          </cell>
          <cell r="B658" t="str">
            <v>Matrix2Soft2D5mm8cm</v>
          </cell>
          <cell r="C658" t="str">
            <v>EUR</v>
          </cell>
          <cell r="D658">
            <v>93.42</v>
          </cell>
          <cell r="G658">
            <v>93.42</v>
          </cell>
          <cell r="I658">
            <v>133.45714285714286</v>
          </cell>
          <cell r="J658">
            <v>507.13714285714281</v>
          </cell>
          <cell r="K658">
            <v>146.80285714285716</v>
          </cell>
          <cell r="L658">
            <v>173.49428571428572</v>
          </cell>
          <cell r="M658">
            <v>233.55</v>
          </cell>
          <cell r="N658">
            <v>142.79914285714287</v>
          </cell>
          <cell r="O658">
            <v>138.79542857142857</v>
          </cell>
          <cell r="P658">
            <v>66728.571428571435</v>
          </cell>
          <cell r="Q658">
            <v>911.51228571428567</v>
          </cell>
          <cell r="R658">
            <v>262910.57142857142</v>
          </cell>
          <cell r="S658">
            <v>2288.79</v>
          </cell>
          <cell r="T658">
            <v>680.6314285714285</v>
          </cell>
          <cell r="U658">
            <v>93.419999999999987</v>
          </cell>
          <cell r="V658">
            <v>80.074285714285708</v>
          </cell>
          <cell r="W658">
            <v>1040.9657142857143</v>
          </cell>
          <cell r="X658">
            <v>24022.285714285714</v>
          </cell>
          <cell r="Y658">
            <v>507.13714285714281</v>
          </cell>
          <cell r="Z658">
            <v>6405.9428571428571</v>
          </cell>
          <cell r="AA658">
            <v>12011.142857142857</v>
          </cell>
          <cell r="AB658">
            <v>160148.57142857142</v>
          </cell>
          <cell r="AC658">
            <v>201186.64285714284</v>
          </cell>
          <cell r="AD658">
            <v>1734.9428571428571</v>
          </cell>
          <cell r="AE658">
            <v>473.77285714285711</v>
          </cell>
          <cell r="AF658">
            <v>747.3599999999999</v>
          </cell>
          <cell r="AG658">
            <v>186.83999999999997</v>
          </cell>
          <cell r="AH658">
            <v>6272.4857142857145</v>
          </cell>
          <cell r="AI658">
            <v>373.67999999999995</v>
          </cell>
          <cell r="AJ658">
            <v>934.2</v>
          </cell>
          <cell r="AK658">
            <v>186.83999999999997</v>
          </cell>
          <cell r="AL658">
            <v>4537.5428571428574</v>
          </cell>
          <cell r="AM658">
            <v>200.18571428571428</v>
          </cell>
          <cell r="AN658">
            <v>4270.6285714285714</v>
          </cell>
          <cell r="AO658">
            <v>2735.8714285714286</v>
          </cell>
          <cell r="AP658">
            <v>286.93285714285713</v>
          </cell>
          <cell r="AQ658">
            <v>1000.9285714285714</v>
          </cell>
        </row>
        <row r="659">
          <cell r="A659" t="str">
            <v>M003471510SR0</v>
          </cell>
          <cell r="B659" t="str">
            <v>Matrix2Soft2D5mm10cm</v>
          </cell>
          <cell r="C659" t="str">
            <v>EUR</v>
          </cell>
          <cell r="D659">
            <v>94.84</v>
          </cell>
          <cell r="G659">
            <v>94.84</v>
          </cell>
          <cell r="I659">
            <v>135.48571428571429</v>
          </cell>
          <cell r="J659">
            <v>514.84571428571428</v>
          </cell>
          <cell r="K659">
            <v>149.03428571428574</v>
          </cell>
          <cell r="L659">
            <v>176.13142857142859</v>
          </cell>
          <cell r="M659">
            <v>237.10000000000002</v>
          </cell>
          <cell r="N659">
            <v>144.9697142857143</v>
          </cell>
          <cell r="O659">
            <v>140.90514285714286</v>
          </cell>
          <cell r="P659">
            <v>67742.857142857145</v>
          </cell>
          <cell r="Q659">
            <v>925.3674285714286</v>
          </cell>
          <cell r="R659">
            <v>266906.85714285716</v>
          </cell>
          <cell r="S659">
            <v>2323.58</v>
          </cell>
          <cell r="T659">
            <v>690.97714285714289</v>
          </cell>
          <cell r="U659">
            <v>94.84</v>
          </cell>
          <cell r="V659">
            <v>81.291428571428568</v>
          </cell>
          <cell r="W659">
            <v>1056.7885714285715</v>
          </cell>
          <cell r="X659">
            <v>24387.428571428572</v>
          </cell>
          <cell r="Y659">
            <v>514.84571428571428</v>
          </cell>
          <cell r="Z659">
            <v>6503.3142857142866</v>
          </cell>
          <cell r="AA659">
            <v>12193.714285714286</v>
          </cell>
          <cell r="AB659">
            <v>162582.85714285716</v>
          </cell>
          <cell r="AC659">
            <v>204244.71428571429</v>
          </cell>
          <cell r="AD659">
            <v>1761.3142857142859</v>
          </cell>
          <cell r="AE659">
            <v>480.97428571428571</v>
          </cell>
          <cell r="AF659">
            <v>758.72</v>
          </cell>
          <cell r="AG659">
            <v>189.68</v>
          </cell>
          <cell r="AH659">
            <v>6367.8285714285721</v>
          </cell>
          <cell r="AI659">
            <v>379.36</v>
          </cell>
          <cell r="AJ659">
            <v>948.40000000000009</v>
          </cell>
          <cell r="AK659">
            <v>189.68</v>
          </cell>
          <cell r="AL659">
            <v>4606.5142857142864</v>
          </cell>
          <cell r="AM659">
            <v>203.22857142857146</v>
          </cell>
          <cell r="AN659">
            <v>4335.5428571428574</v>
          </cell>
          <cell r="AO659">
            <v>2777.457142857143</v>
          </cell>
          <cell r="AP659">
            <v>291.29428571428571</v>
          </cell>
          <cell r="AQ659">
            <v>1016.1428571428572</v>
          </cell>
        </row>
        <row r="660">
          <cell r="A660" t="str">
            <v>M003471515SR0</v>
          </cell>
          <cell r="B660" t="str">
            <v>Matrix2Soft2D5mm15cm</v>
          </cell>
          <cell r="C660" t="str">
            <v>EUR</v>
          </cell>
          <cell r="D660">
            <v>98.34</v>
          </cell>
          <cell r="G660">
            <v>98.34</v>
          </cell>
          <cell r="I660">
            <v>140.48571428571429</v>
          </cell>
          <cell r="J660">
            <v>533.84571428571428</v>
          </cell>
          <cell r="K660">
            <v>154.53428571428574</v>
          </cell>
          <cell r="L660">
            <v>182.63142857142859</v>
          </cell>
          <cell r="M660">
            <v>245.85000000000002</v>
          </cell>
          <cell r="N660">
            <v>150.3197142857143</v>
          </cell>
          <cell r="O660">
            <v>146.10514285714288</v>
          </cell>
          <cell r="P660">
            <v>70242.857142857145</v>
          </cell>
          <cell r="Q660">
            <v>959.5174285714287</v>
          </cell>
          <cell r="R660">
            <v>276756.85714285716</v>
          </cell>
          <cell r="S660">
            <v>2409.33</v>
          </cell>
          <cell r="T660">
            <v>716.47714285714289</v>
          </cell>
          <cell r="U660">
            <v>98.34</v>
          </cell>
          <cell r="V660">
            <v>84.291428571428568</v>
          </cell>
          <cell r="W660">
            <v>1095.7885714285715</v>
          </cell>
          <cell r="X660">
            <v>25287.428571428572</v>
          </cell>
          <cell r="Y660">
            <v>533.84571428571428</v>
          </cell>
          <cell r="Z660">
            <v>6743.3142857142866</v>
          </cell>
          <cell r="AA660">
            <v>12643.714285714286</v>
          </cell>
          <cell r="AB660">
            <v>168582.85714285716</v>
          </cell>
          <cell r="AC660">
            <v>211782.21428571429</v>
          </cell>
          <cell r="AD660">
            <v>1826.3142857142859</v>
          </cell>
          <cell r="AE660">
            <v>498.72428571428571</v>
          </cell>
          <cell r="AF660">
            <v>786.72</v>
          </cell>
          <cell r="AG660">
            <v>196.68</v>
          </cell>
          <cell r="AH660">
            <v>6602.8285714285721</v>
          </cell>
          <cell r="AI660">
            <v>393.36</v>
          </cell>
          <cell r="AJ660">
            <v>983.40000000000009</v>
          </cell>
          <cell r="AK660">
            <v>196.68</v>
          </cell>
          <cell r="AL660">
            <v>4776.5142857142864</v>
          </cell>
          <cell r="AM660">
            <v>210.72857142857146</v>
          </cell>
          <cell r="AN660">
            <v>4495.5428571428574</v>
          </cell>
          <cell r="AO660">
            <v>2879.957142857143</v>
          </cell>
          <cell r="AP660">
            <v>302.04428571428571</v>
          </cell>
          <cell r="AQ660">
            <v>1053.6428571428571</v>
          </cell>
        </row>
        <row r="661">
          <cell r="A661" t="str">
            <v>M003471610SR0</v>
          </cell>
          <cell r="B661" t="str">
            <v>Matrix2Soft2D6mm10cm</v>
          </cell>
          <cell r="C661" t="str">
            <v>EUR</v>
          </cell>
          <cell r="D661">
            <v>94.84</v>
          </cell>
          <cell r="G661">
            <v>94.84</v>
          </cell>
          <cell r="I661">
            <v>135.48571428571429</v>
          </cell>
          <cell r="J661">
            <v>514.84571428571428</v>
          </cell>
          <cell r="K661">
            <v>149.03428571428574</v>
          </cell>
          <cell r="L661">
            <v>176.13142857142859</v>
          </cell>
          <cell r="M661">
            <v>237.10000000000002</v>
          </cell>
          <cell r="N661">
            <v>144.9697142857143</v>
          </cell>
          <cell r="O661">
            <v>140.90514285714286</v>
          </cell>
          <cell r="P661">
            <v>67742.857142857145</v>
          </cell>
          <cell r="Q661">
            <v>925.3674285714286</v>
          </cell>
          <cell r="R661">
            <v>266906.85714285716</v>
          </cell>
          <cell r="S661">
            <v>2323.58</v>
          </cell>
          <cell r="T661">
            <v>690.97714285714289</v>
          </cell>
          <cell r="U661">
            <v>94.84</v>
          </cell>
          <cell r="V661">
            <v>81.291428571428568</v>
          </cell>
          <cell r="W661">
            <v>1056.7885714285715</v>
          </cell>
          <cell r="X661">
            <v>24387.428571428572</v>
          </cell>
          <cell r="Y661">
            <v>514.84571428571428</v>
          </cell>
          <cell r="Z661">
            <v>6503.3142857142866</v>
          </cell>
          <cell r="AA661">
            <v>12193.714285714286</v>
          </cell>
          <cell r="AB661">
            <v>162582.85714285716</v>
          </cell>
          <cell r="AC661">
            <v>204244.71428571429</v>
          </cell>
          <cell r="AD661">
            <v>1761.3142857142859</v>
          </cell>
          <cell r="AE661">
            <v>480.97428571428571</v>
          </cell>
          <cell r="AF661">
            <v>758.72</v>
          </cell>
          <cell r="AG661">
            <v>189.68</v>
          </cell>
          <cell r="AH661">
            <v>6367.8285714285721</v>
          </cell>
          <cell r="AI661">
            <v>379.36</v>
          </cell>
          <cell r="AJ661">
            <v>948.40000000000009</v>
          </cell>
          <cell r="AK661">
            <v>189.68</v>
          </cell>
          <cell r="AL661">
            <v>4606.5142857142864</v>
          </cell>
          <cell r="AM661">
            <v>203.22857142857146</v>
          </cell>
          <cell r="AN661">
            <v>4335.5428571428574</v>
          </cell>
          <cell r="AO661">
            <v>2777.457142857143</v>
          </cell>
          <cell r="AP661">
            <v>291.29428571428571</v>
          </cell>
          <cell r="AQ661">
            <v>1016.1428571428572</v>
          </cell>
        </row>
        <row r="662">
          <cell r="A662" t="str">
            <v>M003471615SR0</v>
          </cell>
          <cell r="B662" t="str">
            <v>Matrix2Soft2D6mm15cm</v>
          </cell>
          <cell r="C662" t="str">
            <v>EUR</v>
          </cell>
          <cell r="D662">
            <v>98.34</v>
          </cell>
          <cell r="G662">
            <v>98.34</v>
          </cell>
          <cell r="I662">
            <v>140.48571428571429</v>
          </cell>
          <cell r="J662">
            <v>533.84571428571428</v>
          </cell>
          <cell r="K662">
            <v>154.53428571428574</v>
          </cell>
          <cell r="L662">
            <v>182.63142857142859</v>
          </cell>
          <cell r="M662">
            <v>245.85000000000002</v>
          </cell>
          <cell r="N662">
            <v>150.3197142857143</v>
          </cell>
          <cell r="O662">
            <v>146.10514285714288</v>
          </cell>
          <cell r="P662">
            <v>70242.857142857145</v>
          </cell>
          <cell r="Q662">
            <v>959.5174285714287</v>
          </cell>
          <cell r="R662">
            <v>276756.85714285716</v>
          </cell>
          <cell r="S662">
            <v>2409.33</v>
          </cell>
          <cell r="T662">
            <v>716.47714285714289</v>
          </cell>
          <cell r="U662">
            <v>98.34</v>
          </cell>
          <cell r="V662">
            <v>84.291428571428568</v>
          </cell>
          <cell r="W662">
            <v>1095.7885714285715</v>
          </cell>
          <cell r="X662">
            <v>25287.428571428572</v>
          </cell>
          <cell r="Y662">
            <v>533.84571428571428</v>
          </cell>
          <cell r="Z662">
            <v>6743.3142857142866</v>
          </cell>
          <cell r="AA662">
            <v>12643.714285714286</v>
          </cell>
          <cell r="AB662">
            <v>168582.85714285716</v>
          </cell>
          <cell r="AC662">
            <v>211782.21428571429</v>
          </cell>
          <cell r="AD662">
            <v>1826.3142857142859</v>
          </cell>
          <cell r="AE662">
            <v>498.72428571428571</v>
          </cell>
          <cell r="AF662">
            <v>786.72</v>
          </cell>
          <cell r="AG662">
            <v>196.68</v>
          </cell>
          <cell r="AH662">
            <v>6602.8285714285721</v>
          </cell>
          <cell r="AI662">
            <v>393.36</v>
          </cell>
          <cell r="AJ662">
            <v>983.40000000000009</v>
          </cell>
          <cell r="AK662">
            <v>196.68</v>
          </cell>
          <cell r="AL662">
            <v>4776.5142857142864</v>
          </cell>
          <cell r="AM662">
            <v>210.72857142857146</v>
          </cell>
          <cell r="AN662">
            <v>4495.5428571428574</v>
          </cell>
          <cell r="AO662">
            <v>2879.957142857143</v>
          </cell>
          <cell r="AP662">
            <v>302.04428571428571</v>
          </cell>
          <cell r="AQ662">
            <v>1053.6428571428571</v>
          </cell>
        </row>
        <row r="663">
          <cell r="A663" t="str">
            <v>M003471620SR0</v>
          </cell>
          <cell r="B663" t="str">
            <v>Matrix2Soft2D6mm20cm</v>
          </cell>
          <cell r="C663" t="str">
            <v>EUR</v>
          </cell>
          <cell r="D663">
            <v>102.51</v>
          </cell>
          <cell r="G663">
            <v>102.51</v>
          </cell>
          <cell r="I663">
            <v>146.44285714285715</v>
          </cell>
          <cell r="J663">
            <v>556.48285714285714</v>
          </cell>
          <cell r="K663">
            <v>161.08714285714288</v>
          </cell>
          <cell r="L663">
            <v>190.37571428571431</v>
          </cell>
          <cell r="M663">
            <v>256.27500000000003</v>
          </cell>
          <cell r="N663">
            <v>156.69385714285715</v>
          </cell>
          <cell r="O663">
            <v>152.30057142857143</v>
          </cell>
          <cell r="P663">
            <v>73221.42857142858</v>
          </cell>
          <cell r="Q663">
            <v>1000.2047142857143</v>
          </cell>
          <cell r="R663">
            <v>288492.42857142858</v>
          </cell>
          <cell r="S663">
            <v>2511.4949999999999</v>
          </cell>
          <cell r="T663">
            <v>746.85857142857139</v>
          </cell>
          <cell r="U663">
            <v>102.51</v>
          </cell>
          <cell r="V663">
            <v>87.86571428571429</v>
          </cell>
          <cell r="W663">
            <v>1142.2542857142857</v>
          </cell>
          <cell r="X663">
            <v>26359.714285714286</v>
          </cell>
          <cell r="Y663">
            <v>556.48285714285714</v>
          </cell>
          <cell r="Z663">
            <v>7029.2571428571428</v>
          </cell>
          <cell r="AA663">
            <v>13179.857142857143</v>
          </cell>
          <cell r="AB663">
            <v>175731.42857142858</v>
          </cell>
          <cell r="AC663">
            <v>220762.60714285716</v>
          </cell>
          <cell r="AD663">
            <v>1903.757142857143</v>
          </cell>
          <cell r="AE663">
            <v>519.87214285714288</v>
          </cell>
          <cell r="AF663">
            <v>820.08</v>
          </cell>
          <cell r="AG663">
            <v>205.02</v>
          </cell>
          <cell r="AH663">
            <v>6882.8142857142857</v>
          </cell>
          <cell r="AI663">
            <v>410.04</v>
          </cell>
          <cell r="AJ663">
            <v>1025.1000000000001</v>
          </cell>
          <cell r="AK663">
            <v>205.02</v>
          </cell>
          <cell r="AL663">
            <v>4979.0571428571429</v>
          </cell>
          <cell r="AM663">
            <v>219.66428571428571</v>
          </cell>
          <cell r="AN663">
            <v>4686.1714285714288</v>
          </cell>
          <cell r="AO663">
            <v>3002.0785714285716</v>
          </cell>
          <cell r="AP663">
            <v>314.85214285714284</v>
          </cell>
          <cell r="AQ663">
            <v>1098.3214285714287</v>
          </cell>
        </row>
        <row r="664">
          <cell r="A664" t="str">
            <v>M003471710SR0</v>
          </cell>
          <cell r="B664" t="str">
            <v>Matrix2Soft2D7mm10cm</v>
          </cell>
          <cell r="C664" t="str">
            <v>EUR</v>
          </cell>
          <cell r="D664">
            <v>94.84</v>
          </cell>
          <cell r="G664">
            <v>94.84</v>
          </cell>
          <cell r="I664">
            <v>135.48571428571429</v>
          </cell>
          <cell r="J664">
            <v>514.84571428571428</v>
          </cell>
          <cell r="K664">
            <v>149.03428571428574</v>
          </cell>
          <cell r="L664">
            <v>176.13142857142859</v>
          </cell>
          <cell r="M664">
            <v>237.10000000000002</v>
          </cell>
          <cell r="N664">
            <v>144.9697142857143</v>
          </cell>
          <cell r="O664">
            <v>140.90514285714286</v>
          </cell>
          <cell r="P664">
            <v>67742.857142857145</v>
          </cell>
          <cell r="Q664">
            <v>925.3674285714286</v>
          </cell>
          <cell r="R664">
            <v>266906.85714285716</v>
          </cell>
          <cell r="S664">
            <v>2323.58</v>
          </cell>
          <cell r="T664">
            <v>690.97714285714289</v>
          </cell>
          <cell r="U664">
            <v>94.84</v>
          </cell>
          <cell r="V664">
            <v>81.291428571428568</v>
          </cell>
          <cell r="W664">
            <v>1056.7885714285715</v>
          </cell>
          <cell r="X664">
            <v>24387.428571428572</v>
          </cell>
          <cell r="Y664">
            <v>514.84571428571428</v>
          </cell>
          <cell r="Z664">
            <v>6503.3142857142866</v>
          </cell>
          <cell r="AA664">
            <v>12193.714285714286</v>
          </cell>
          <cell r="AB664">
            <v>162582.85714285716</v>
          </cell>
          <cell r="AC664">
            <v>204244.71428571429</v>
          </cell>
          <cell r="AD664">
            <v>1761.3142857142859</v>
          </cell>
          <cell r="AE664">
            <v>480.97428571428571</v>
          </cell>
          <cell r="AF664">
            <v>758.72</v>
          </cell>
          <cell r="AG664">
            <v>189.68</v>
          </cell>
          <cell r="AH664">
            <v>6367.8285714285721</v>
          </cell>
          <cell r="AI664">
            <v>379.36</v>
          </cell>
          <cell r="AJ664">
            <v>948.40000000000009</v>
          </cell>
          <cell r="AK664">
            <v>189.68</v>
          </cell>
          <cell r="AL664">
            <v>4606.5142857142864</v>
          </cell>
          <cell r="AM664">
            <v>203.22857142857146</v>
          </cell>
          <cell r="AN664">
            <v>4335.5428571428574</v>
          </cell>
          <cell r="AO664">
            <v>2777.457142857143</v>
          </cell>
          <cell r="AP664">
            <v>291.29428571428571</v>
          </cell>
          <cell r="AQ664">
            <v>1016.1428571428572</v>
          </cell>
        </row>
        <row r="665">
          <cell r="A665" t="str">
            <v>M003471715SR0</v>
          </cell>
          <cell r="B665" t="str">
            <v>Matrix2Soft2D7mm15cm</v>
          </cell>
          <cell r="C665" t="str">
            <v>EUR</v>
          </cell>
          <cell r="D665">
            <v>98.34</v>
          </cell>
          <cell r="G665">
            <v>98.34</v>
          </cell>
          <cell r="I665">
            <v>140.48571428571429</v>
          </cell>
          <cell r="J665">
            <v>533.84571428571428</v>
          </cell>
          <cell r="K665">
            <v>154.53428571428574</v>
          </cell>
          <cell r="L665">
            <v>182.63142857142859</v>
          </cell>
          <cell r="M665">
            <v>245.85000000000002</v>
          </cell>
          <cell r="N665">
            <v>150.3197142857143</v>
          </cell>
          <cell r="O665">
            <v>146.10514285714288</v>
          </cell>
          <cell r="P665">
            <v>70242.857142857145</v>
          </cell>
          <cell r="Q665">
            <v>959.5174285714287</v>
          </cell>
          <cell r="R665">
            <v>276756.85714285716</v>
          </cell>
          <cell r="S665">
            <v>2409.33</v>
          </cell>
          <cell r="T665">
            <v>716.47714285714289</v>
          </cell>
          <cell r="U665">
            <v>98.34</v>
          </cell>
          <cell r="V665">
            <v>84.291428571428568</v>
          </cell>
          <cell r="W665">
            <v>1095.7885714285715</v>
          </cell>
          <cell r="X665">
            <v>25287.428571428572</v>
          </cell>
          <cell r="Y665">
            <v>533.84571428571428</v>
          </cell>
          <cell r="Z665">
            <v>6743.3142857142866</v>
          </cell>
          <cell r="AA665">
            <v>12643.714285714286</v>
          </cell>
          <cell r="AB665">
            <v>168582.85714285716</v>
          </cell>
          <cell r="AC665">
            <v>211782.21428571429</v>
          </cell>
          <cell r="AD665">
            <v>1826.3142857142859</v>
          </cell>
          <cell r="AE665">
            <v>498.72428571428571</v>
          </cell>
          <cell r="AF665">
            <v>786.72</v>
          </cell>
          <cell r="AG665">
            <v>196.68</v>
          </cell>
          <cell r="AH665">
            <v>6602.8285714285721</v>
          </cell>
          <cell r="AI665">
            <v>393.36</v>
          </cell>
          <cell r="AJ665">
            <v>983.40000000000009</v>
          </cell>
          <cell r="AK665">
            <v>196.68</v>
          </cell>
          <cell r="AL665">
            <v>4776.5142857142864</v>
          </cell>
          <cell r="AM665">
            <v>210.72857142857146</v>
          </cell>
          <cell r="AN665">
            <v>4495.5428571428574</v>
          </cell>
          <cell r="AO665">
            <v>2879.957142857143</v>
          </cell>
          <cell r="AP665">
            <v>302.04428571428571</v>
          </cell>
          <cell r="AQ665">
            <v>1053.6428571428571</v>
          </cell>
        </row>
        <row r="666">
          <cell r="A666" t="str">
            <v>M003471720SR0</v>
          </cell>
          <cell r="B666" t="str">
            <v>Matrix2Soft2D7mm20cm</v>
          </cell>
          <cell r="C666" t="str">
            <v>EUR</v>
          </cell>
          <cell r="D666">
            <v>102.51</v>
          </cell>
          <cell r="G666">
            <v>102.51</v>
          </cell>
          <cell r="I666">
            <v>146.44285714285715</v>
          </cell>
          <cell r="J666">
            <v>556.48285714285714</v>
          </cell>
          <cell r="K666">
            <v>161.08714285714288</v>
          </cell>
          <cell r="L666">
            <v>190.37571428571431</v>
          </cell>
          <cell r="M666">
            <v>256.27500000000003</v>
          </cell>
          <cell r="N666">
            <v>156.69385714285715</v>
          </cell>
          <cell r="O666">
            <v>152.30057142857143</v>
          </cell>
          <cell r="P666">
            <v>73221.42857142858</v>
          </cell>
          <cell r="Q666">
            <v>1000.2047142857143</v>
          </cell>
          <cell r="R666">
            <v>288492.42857142858</v>
          </cell>
          <cell r="S666">
            <v>2511.4949999999999</v>
          </cell>
          <cell r="T666">
            <v>746.85857142857139</v>
          </cell>
          <cell r="U666">
            <v>102.51</v>
          </cell>
          <cell r="V666">
            <v>87.86571428571429</v>
          </cell>
          <cell r="W666">
            <v>1142.2542857142857</v>
          </cell>
          <cell r="X666">
            <v>26359.714285714286</v>
          </cell>
          <cell r="Y666">
            <v>556.48285714285714</v>
          </cell>
          <cell r="Z666">
            <v>7029.2571428571428</v>
          </cell>
          <cell r="AA666">
            <v>13179.857142857143</v>
          </cell>
          <cell r="AB666">
            <v>175731.42857142858</v>
          </cell>
          <cell r="AC666">
            <v>220762.60714285716</v>
          </cell>
          <cell r="AD666">
            <v>1903.757142857143</v>
          </cell>
          <cell r="AE666">
            <v>519.87214285714288</v>
          </cell>
          <cell r="AF666">
            <v>820.08</v>
          </cell>
          <cell r="AG666">
            <v>205.02</v>
          </cell>
          <cell r="AH666">
            <v>6882.8142857142857</v>
          </cell>
          <cell r="AI666">
            <v>410.04</v>
          </cell>
          <cell r="AJ666">
            <v>1025.1000000000001</v>
          </cell>
          <cell r="AK666">
            <v>205.02</v>
          </cell>
          <cell r="AL666">
            <v>4979.0571428571429</v>
          </cell>
          <cell r="AM666">
            <v>219.66428571428571</v>
          </cell>
          <cell r="AN666">
            <v>4686.1714285714288</v>
          </cell>
          <cell r="AO666">
            <v>3002.0785714285716</v>
          </cell>
          <cell r="AP666">
            <v>314.85214285714284</v>
          </cell>
          <cell r="AQ666">
            <v>1098.3214285714287</v>
          </cell>
        </row>
        <row r="667">
          <cell r="A667" t="str">
            <v>M003471820SR0</v>
          </cell>
          <cell r="B667" t="str">
            <v>Matrix2Soft2D8mm20cm</v>
          </cell>
          <cell r="C667" t="str">
            <v>EUR</v>
          </cell>
          <cell r="D667">
            <v>102.51</v>
          </cell>
          <cell r="G667">
            <v>102.51</v>
          </cell>
          <cell r="I667">
            <v>146.44285714285715</v>
          </cell>
          <cell r="J667">
            <v>556.48285714285714</v>
          </cell>
          <cell r="K667">
            <v>161.08714285714288</v>
          </cell>
          <cell r="L667">
            <v>190.37571428571431</v>
          </cell>
          <cell r="M667">
            <v>256.27500000000003</v>
          </cell>
          <cell r="N667">
            <v>156.69385714285715</v>
          </cell>
          <cell r="O667">
            <v>152.30057142857143</v>
          </cell>
          <cell r="P667">
            <v>73221.42857142858</v>
          </cell>
          <cell r="Q667">
            <v>1000.2047142857143</v>
          </cell>
          <cell r="R667">
            <v>288492.42857142858</v>
          </cell>
          <cell r="S667">
            <v>2511.4949999999999</v>
          </cell>
          <cell r="T667">
            <v>746.85857142857139</v>
          </cell>
          <cell r="U667">
            <v>102.51</v>
          </cell>
          <cell r="V667">
            <v>87.86571428571429</v>
          </cell>
          <cell r="W667">
            <v>1142.2542857142857</v>
          </cell>
          <cell r="X667">
            <v>26359.714285714286</v>
          </cell>
          <cell r="Y667">
            <v>556.48285714285714</v>
          </cell>
          <cell r="Z667">
            <v>7029.2571428571428</v>
          </cell>
          <cell r="AA667">
            <v>13179.857142857143</v>
          </cell>
          <cell r="AB667">
            <v>175731.42857142858</v>
          </cell>
          <cell r="AC667">
            <v>220762.60714285716</v>
          </cell>
          <cell r="AD667">
            <v>1903.757142857143</v>
          </cell>
          <cell r="AE667">
            <v>519.87214285714288</v>
          </cell>
          <cell r="AF667">
            <v>820.08</v>
          </cell>
          <cell r="AG667">
            <v>205.02</v>
          </cell>
          <cell r="AH667">
            <v>6882.8142857142857</v>
          </cell>
          <cell r="AI667">
            <v>410.04</v>
          </cell>
          <cell r="AJ667">
            <v>1025.1000000000001</v>
          </cell>
          <cell r="AK667">
            <v>205.02</v>
          </cell>
          <cell r="AL667">
            <v>4979.0571428571429</v>
          </cell>
          <cell r="AM667">
            <v>219.66428571428571</v>
          </cell>
          <cell r="AN667">
            <v>4686.1714285714288</v>
          </cell>
          <cell r="AO667">
            <v>3002.0785714285716</v>
          </cell>
          <cell r="AP667">
            <v>314.85214285714284</v>
          </cell>
          <cell r="AQ667">
            <v>1098.3214285714287</v>
          </cell>
        </row>
        <row r="668">
          <cell r="A668" t="str">
            <v>M003471830SR0</v>
          </cell>
          <cell r="B668" t="str">
            <v>Matrix2Soft2D8mm30cm</v>
          </cell>
          <cell r="C668" t="str">
            <v>EUR</v>
          </cell>
          <cell r="D668">
            <v>109.16</v>
          </cell>
          <cell r="G668">
            <v>109.16</v>
          </cell>
          <cell r="I668">
            <v>155.94285714285715</v>
          </cell>
          <cell r="J668">
            <v>592.58285714285716</v>
          </cell>
          <cell r="K668">
            <v>171.53714285714287</v>
          </cell>
          <cell r="L668">
            <v>202.7257142857143</v>
          </cell>
          <cell r="M668">
            <v>272.90000000000003</v>
          </cell>
          <cell r="N668">
            <v>166.85885714285715</v>
          </cell>
          <cell r="O668">
            <v>162.18057142857145</v>
          </cell>
          <cell r="P668">
            <v>77971.42857142858</v>
          </cell>
          <cell r="Q668">
            <v>1065.0897142857143</v>
          </cell>
          <cell r="R668">
            <v>307207.42857142858</v>
          </cell>
          <cell r="S668">
            <v>2674.42</v>
          </cell>
          <cell r="T668">
            <v>795.30857142857144</v>
          </cell>
          <cell r="U668">
            <v>109.16</v>
          </cell>
          <cell r="V668">
            <v>93.565714285714293</v>
          </cell>
          <cell r="W668">
            <v>1216.3542857142857</v>
          </cell>
          <cell r="X668">
            <v>28069.714285714286</v>
          </cell>
          <cell r="Y668">
            <v>592.58285714285716</v>
          </cell>
          <cell r="Z668">
            <v>7485.2571428571428</v>
          </cell>
          <cell r="AA668">
            <v>14034.857142857143</v>
          </cell>
          <cell r="AB668">
            <v>187131.42857142858</v>
          </cell>
          <cell r="AC668">
            <v>235083.85714285716</v>
          </cell>
          <cell r="AD668">
            <v>2027.257142857143</v>
          </cell>
          <cell r="AE668">
            <v>553.5971428571429</v>
          </cell>
          <cell r="AF668">
            <v>873.28</v>
          </cell>
          <cell r="AG668">
            <v>218.32</v>
          </cell>
          <cell r="AH668">
            <v>7329.3142857142857</v>
          </cell>
          <cell r="AI668">
            <v>436.64</v>
          </cell>
          <cell r="AJ668">
            <v>1091.6000000000001</v>
          </cell>
          <cell r="AK668">
            <v>218.32</v>
          </cell>
          <cell r="AL668">
            <v>5302.0571428571429</v>
          </cell>
          <cell r="AM668">
            <v>233.91428571428571</v>
          </cell>
          <cell r="AN668">
            <v>4990.1714285714288</v>
          </cell>
          <cell r="AO668">
            <v>3196.8285714285716</v>
          </cell>
          <cell r="AP668">
            <v>335.27714285714285</v>
          </cell>
          <cell r="AQ668">
            <v>1169.5714285714287</v>
          </cell>
        </row>
        <row r="669">
          <cell r="A669" t="str">
            <v>M0034751030</v>
          </cell>
          <cell r="B669" t="str">
            <v>Matrix2Standard3D10mm30c</v>
          </cell>
          <cell r="C669" t="str">
            <v>EUR</v>
          </cell>
          <cell r="D669">
            <v>153.21</v>
          </cell>
          <cell r="G669">
            <v>153.21</v>
          </cell>
          <cell r="I669">
            <v>218.87142857142859</v>
          </cell>
          <cell r="J669">
            <v>831.71142857142866</v>
          </cell>
          <cell r="K669">
            <v>240.75857142857149</v>
          </cell>
          <cell r="L669">
            <v>284.53285714285721</v>
          </cell>
          <cell r="M669">
            <v>383.02500000000003</v>
          </cell>
          <cell r="N669">
            <v>234.19242857142862</v>
          </cell>
          <cell r="O669">
            <v>227.62628571428576</v>
          </cell>
          <cell r="P669">
            <v>109435.7142857143</v>
          </cell>
          <cell r="Q669">
            <v>1494.8918571428574</v>
          </cell>
          <cell r="R669">
            <v>431176.71428571432</v>
          </cell>
          <cell r="S669">
            <v>3753.645</v>
          </cell>
          <cell r="T669">
            <v>1116.2442857142858</v>
          </cell>
          <cell r="U669">
            <v>153.21</v>
          </cell>
          <cell r="V669">
            <v>131.32285714285715</v>
          </cell>
          <cell r="W669">
            <v>1707.197142857143</v>
          </cell>
          <cell r="X669">
            <v>39396.857142857145</v>
          </cell>
          <cell r="Y669">
            <v>831.71142857142866</v>
          </cell>
          <cell r="Z669">
            <v>10505.828571428572</v>
          </cell>
          <cell r="AA669">
            <v>19698.428571428572</v>
          </cell>
          <cell r="AB669">
            <v>262645.71428571432</v>
          </cell>
          <cell r="AC669">
            <v>329948.67857142858</v>
          </cell>
          <cell r="AD669">
            <v>2845.3285714285716</v>
          </cell>
          <cell r="AE669">
            <v>776.9935714285715</v>
          </cell>
          <cell r="AF669">
            <v>1225.68</v>
          </cell>
          <cell r="AG669">
            <v>306.42</v>
          </cell>
          <cell r="AH669">
            <v>10286.957142857143</v>
          </cell>
          <cell r="AI669">
            <v>612.84</v>
          </cell>
          <cell r="AJ669">
            <v>1532.1000000000001</v>
          </cell>
          <cell r="AK669">
            <v>306.42</v>
          </cell>
          <cell r="AL669">
            <v>7441.6285714285723</v>
          </cell>
          <cell r="AM669">
            <v>328.30714285714288</v>
          </cell>
          <cell r="AN669">
            <v>7003.885714285715</v>
          </cell>
          <cell r="AO669">
            <v>4486.8642857142859</v>
          </cell>
          <cell r="AP669">
            <v>470.57357142857148</v>
          </cell>
          <cell r="AQ669">
            <v>1641.5357142857144</v>
          </cell>
        </row>
        <row r="670">
          <cell r="A670" t="str">
            <v>M0034753040</v>
          </cell>
          <cell r="B670" t="str">
            <v>Matrix2Standard3D3mm4cm</v>
          </cell>
          <cell r="C670" t="str">
            <v>EUR</v>
          </cell>
          <cell r="D670">
            <v>147.1</v>
          </cell>
          <cell r="G670">
            <v>147.1</v>
          </cell>
          <cell r="I670">
            <v>210.14285714285714</v>
          </cell>
          <cell r="J670">
            <v>798.54285714285709</v>
          </cell>
          <cell r="K670">
            <v>231.15714285714287</v>
          </cell>
          <cell r="L670">
            <v>273.18571428571431</v>
          </cell>
          <cell r="M670">
            <v>367.75</v>
          </cell>
          <cell r="N670">
            <v>224.85285714285715</v>
          </cell>
          <cell r="O670">
            <v>218.54857142857142</v>
          </cell>
          <cell r="P670">
            <v>105071.42857142857</v>
          </cell>
          <cell r="Q670">
            <v>1435.2757142857142</v>
          </cell>
          <cell r="R670">
            <v>413981.42857142858</v>
          </cell>
          <cell r="S670">
            <v>3603.95</v>
          </cell>
          <cell r="T670">
            <v>1071.7285714285713</v>
          </cell>
          <cell r="U670">
            <v>147.1</v>
          </cell>
          <cell r="V670">
            <v>126.08571428571427</v>
          </cell>
          <cell r="W670">
            <v>1639.1142857142856</v>
          </cell>
          <cell r="X670">
            <v>37825.714285714283</v>
          </cell>
          <cell r="Y670">
            <v>798.54285714285709</v>
          </cell>
          <cell r="Z670">
            <v>10086.857142857143</v>
          </cell>
          <cell r="AA670">
            <v>18912.857142857141</v>
          </cell>
          <cell r="AB670">
            <v>252171.42857142858</v>
          </cell>
          <cell r="AC670">
            <v>316790.35714285716</v>
          </cell>
          <cell r="AD670">
            <v>2731.8571428571427</v>
          </cell>
          <cell r="AE670">
            <v>746.00714285714275</v>
          </cell>
          <cell r="AF670">
            <v>1176.8</v>
          </cell>
          <cell r="AG670">
            <v>294.2</v>
          </cell>
          <cell r="AH670">
            <v>9876.7142857142862</v>
          </cell>
          <cell r="AI670">
            <v>588.4</v>
          </cell>
          <cell r="AJ670">
            <v>1471</v>
          </cell>
          <cell r="AK670">
            <v>294.2</v>
          </cell>
          <cell r="AL670">
            <v>7144.8571428571431</v>
          </cell>
          <cell r="AM670">
            <v>315.21428571428572</v>
          </cell>
          <cell r="AN670">
            <v>6724.5714285714284</v>
          </cell>
          <cell r="AO670">
            <v>4307.9285714285716</v>
          </cell>
          <cell r="AP670">
            <v>451.80714285714282</v>
          </cell>
          <cell r="AQ670">
            <v>1576.0714285714284</v>
          </cell>
        </row>
        <row r="671">
          <cell r="A671" t="str">
            <v>M0034753060</v>
          </cell>
          <cell r="B671" t="str">
            <v>Matrix2Standard3D3mm6cm</v>
          </cell>
          <cell r="C671" t="str">
            <v>EUR</v>
          </cell>
          <cell r="D671">
            <v>147.56</v>
          </cell>
          <cell r="G671">
            <v>147.56</v>
          </cell>
          <cell r="I671">
            <v>210.8</v>
          </cell>
          <cell r="J671">
            <v>801.04</v>
          </cell>
          <cell r="K671">
            <v>231.88000000000002</v>
          </cell>
          <cell r="L671">
            <v>274.04000000000002</v>
          </cell>
          <cell r="M671">
            <v>368.90000000000003</v>
          </cell>
          <cell r="N671">
            <v>225.55600000000001</v>
          </cell>
          <cell r="O671">
            <v>219.23200000000003</v>
          </cell>
          <cell r="P671">
            <v>105400</v>
          </cell>
          <cell r="Q671">
            <v>1439.7640000000001</v>
          </cell>
          <cell r="R671">
            <v>415276</v>
          </cell>
          <cell r="S671">
            <v>3615.22</v>
          </cell>
          <cell r="T671">
            <v>1075.08</v>
          </cell>
          <cell r="U671">
            <v>147.56</v>
          </cell>
          <cell r="V671">
            <v>126.48</v>
          </cell>
          <cell r="W671">
            <v>1644.24</v>
          </cell>
          <cell r="X671">
            <v>37944</v>
          </cell>
          <cell r="Y671">
            <v>801.04</v>
          </cell>
          <cell r="Z671">
            <v>10118.400000000001</v>
          </cell>
          <cell r="AA671">
            <v>18972</v>
          </cell>
          <cell r="AB671">
            <v>252960</v>
          </cell>
          <cell r="AC671">
            <v>317781</v>
          </cell>
          <cell r="AD671">
            <v>2740.4</v>
          </cell>
          <cell r="AE671">
            <v>748.34</v>
          </cell>
          <cell r="AF671">
            <v>1180.48</v>
          </cell>
          <cell r="AG671">
            <v>295.12</v>
          </cell>
          <cell r="AH671">
            <v>9907.6</v>
          </cell>
          <cell r="AI671">
            <v>590.24</v>
          </cell>
          <cell r="AJ671">
            <v>1475.6000000000001</v>
          </cell>
          <cell r="AK671">
            <v>295.12</v>
          </cell>
          <cell r="AL671">
            <v>7167.2000000000007</v>
          </cell>
          <cell r="AM671">
            <v>316.20000000000005</v>
          </cell>
          <cell r="AN671">
            <v>6745.6</v>
          </cell>
          <cell r="AO671">
            <v>4321.4000000000005</v>
          </cell>
          <cell r="AP671">
            <v>453.22</v>
          </cell>
          <cell r="AQ671">
            <v>1581</v>
          </cell>
        </row>
        <row r="672">
          <cell r="A672" t="str">
            <v>M0034754060</v>
          </cell>
          <cell r="B672" t="str">
            <v>Matrix2Standard3D4mm6cm</v>
          </cell>
          <cell r="C672" t="str">
            <v>EUR</v>
          </cell>
          <cell r="D672">
            <v>147.56</v>
          </cell>
          <cell r="G672">
            <v>147.56</v>
          </cell>
          <cell r="I672">
            <v>210.8</v>
          </cell>
          <cell r="J672">
            <v>801.04</v>
          </cell>
          <cell r="K672">
            <v>231.88000000000002</v>
          </cell>
          <cell r="L672">
            <v>274.04000000000002</v>
          </cell>
          <cell r="M672">
            <v>368.90000000000003</v>
          </cell>
          <cell r="N672">
            <v>225.55600000000001</v>
          </cell>
          <cell r="O672">
            <v>219.23200000000003</v>
          </cell>
          <cell r="P672">
            <v>105400</v>
          </cell>
          <cell r="Q672">
            <v>1439.7640000000001</v>
          </cell>
          <cell r="R672">
            <v>415276</v>
          </cell>
          <cell r="S672">
            <v>3615.22</v>
          </cell>
          <cell r="T672">
            <v>1075.08</v>
          </cell>
          <cell r="U672">
            <v>147.56</v>
          </cell>
          <cell r="V672">
            <v>126.48</v>
          </cell>
          <cell r="W672">
            <v>1644.24</v>
          </cell>
          <cell r="X672">
            <v>37944</v>
          </cell>
          <cell r="Y672">
            <v>801.04</v>
          </cell>
          <cell r="Z672">
            <v>10118.400000000001</v>
          </cell>
          <cell r="AA672">
            <v>18972</v>
          </cell>
          <cell r="AB672">
            <v>252960</v>
          </cell>
          <cell r="AC672">
            <v>317781</v>
          </cell>
          <cell r="AD672">
            <v>2740.4</v>
          </cell>
          <cell r="AE672">
            <v>748.34</v>
          </cell>
          <cell r="AF672">
            <v>1180.48</v>
          </cell>
          <cell r="AG672">
            <v>295.12</v>
          </cell>
          <cell r="AH672">
            <v>9907.6</v>
          </cell>
          <cell r="AI672">
            <v>590.24</v>
          </cell>
          <cell r="AJ672">
            <v>1475.6000000000001</v>
          </cell>
          <cell r="AK672">
            <v>295.12</v>
          </cell>
          <cell r="AL672">
            <v>7167.2000000000007</v>
          </cell>
          <cell r="AM672">
            <v>316.20000000000005</v>
          </cell>
          <cell r="AN672">
            <v>6745.6</v>
          </cell>
          <cell r="AO672">
            <v>4321.4000000000005</v>
          </cell>
          <cell r="AP672">
            <v>453.22</v>
          </cell>
          <cell r="AQ672">
            <v>1581</v>
          </cell>
        </row>
        <row r="673">
          <cell r="A673" t="str">
            <v>M0034754080</v>
          </cell>
          <cell r="B673" t="str">
            <v>Matrix2Standard3D4mm8cm</v>
          </cell>
          <cell r="C673" t="str">
            <v>EUR</v>
          </cell>
          <cell r="D673">
            <v>148.03</v>
          </cell>
          <cell r="G673">
            <v>148.03</v>
          </cell>
          <cell r="I673">
            <v>211.47142857142859</v>
          </cell>
          <cell r="J673">
            <v>803.59142857142865</v>
          </cell>
          <cell r="K673">
            <v>232.61857142857147</v>
          </cell>
          <cell r="L673">
            <v>274.91285714285715</v>
          </cell>
          <cell r="M673">
            <v>370.07500000000005</v>
          </cell>
          <cell r="N673">
            <v>226.27442857142861</v>
          </cell>
          <cell r="O673">
            <v>219.93028571428573</v>
          </cell>
          <cell r="P673">
            <v>105735.71428571429</v>
          </cell>
          <cell r="Q673">
            <v>1444.3498571428572</v>
          </cell>
          <cell r="R673">
            <v>416598.71428571432</v>
          </cell>
          <cell r="S673">
            <v>3626.7350000000001</v>
          </cell>
          <cell r="T673">
            <v>1078.5042857142857</v>
          </cell>
          <cell r="U673">
            <v>148.03</v>
          </cell>
          <cell r="V673">
            <v>126.88285714285715</v>
          </cell>
          <cell r="W673">
            <v>1649.477142857143</v>
          </cell>
          <cell r="X673">
            <v>38064.857142857145</v>
          </cell>
          <cell r="Y673">
            <v>803.59142857142865</v>
          </cell>
          <cell r="Z673">
            <v>10150.628571428573</v>
          </cell>
          <cell r="AA673">
            <v>19032.428571428572</v>
          </cell>
          <cell r="AB673">
            <v>253765.71428571432</v>
          </cell>
          <cell r="AC673">
            <v>318793.17857142858</v>
          </cell>
          <cell r="AD673">
            <v>2749.1285714285718</v>
          </cell>
          <cell r="AE673">
            <v>750.7235714285714</v>
          </cell>
          <cell r="AF673">
            <v>1184.24</v>
          </cell>
          <cell r="AG673">
            <v>296.06</v>
          </cell>
          <cell r="AH673">
            <v>9939.1571428571442</v>
          </cell>
          <cell r="AI673">
            <v>592.12</v>
          </cell>
          <cell r="AJ673">
            <v>1480.3000000000002</v>
          </cell>
          <cell r="AK673">
            <v>296.06</v>
          </cell>
          <cell r="AL673">
            <v>7190.0285714285719</v>
          </cell>
          <cell r="AM673">
            <v>317.20714285714291</v>
          </cell>
          <cell r="AN673">
            <v>6767.0857142857149</v>
          </cell>
          <cell r="AO673">
            <v>4335.1642857142861</v>
          </cell>
          <cell r="AP673">
            <v>454.66357142857146</v>
          </cell>
          <cell r="AQ673">
            <v>1586.0357142857144</v>
          </cell>
        </row>
        <row r="674">
          <cell r="A674" t="str">
            <v>M0034755080</v>
          </cell>
          <cell r="B674" t="str">
            <v>Matrix2Standard3D5mm8cm</v>
          </cell>
          <cell r="C674" t="str">
            <v>EUR</v>
          </cell>
          <cell r="D674">
            <v>148.03</v>
          </cell>
          <cell r="G674">
            <v>148.03</v>
          </cell>
          <cell r="I674">
            <v>211.47142857142859</v>
          </cell>
          <cell r="J674">
            <v>803.59142857142865</v>
          </cell>
          <cell r="K674">
            <v>232.61857142857147</v>
          </cell>
          <cell r="L674">
            <v>274.91285714285715</v>
          </cell>
          <cell r="M674">
            <v>370.07500000000005</v>
          </cell>
          <cell r="N674">
            <v>226.27442857142861</v>
          </cell>
          <cell r="O674">
            <v>219.93028571428573</v>
          </cell>
          <cell r="P674">
            <v>105735.71428571429</v>
          </cell>
          <cell r="Q674">
            <v>1444.3498571428572</v>
          </cell>
          <cell r="R674">
            <v>416598.71428571432</v>
          </cell>
          <cell r="S674">
            <v>3626.7350000000001</v>
          </cell>
          <cell r="T674">
            <v>1078.5042857142857</v>
          </cell>
          <cell r="U674">
            <v>148.03</v>
          </cell>
          <cell r="V674">
            <v>126.88285714285715</v>
          </cell>
          <cell r="W674">
            <v>1649.477142857143</v>
          </cell>
          <cell r="X674">
            <v>38064.857142857145</v>
          </cell>
          <cell r="Y674">
            <v>803.59142857142865</v>
          </cell>
          <cell r="Z674">
            <v>10150.628571428573</v>
          </cell>
          <cell r="AA674">
            <v>19032.428571428572</v>
          </cell>
          <cell r="AB674">
            <v>253765.71428571432</v>
          </cell>
          <cell r="AC674">
            <v>318793.17857142858</v>
          </cell>
          <cell r="AD674">
            <v>2749.1285714285718</v>
          </cell>
          <cell r="AE674">
            <v>750.7235714285714</v>
          </cell>
          <cell r="AF674">
            <v>1184.24</v>
          </cell>
          <cell r="AG674">
            <v>296.06</v>
          </cell>
          <cell r="AH674">
            <v>9939.1571428571442</v>
          </cell>
          <cell r="AI674">
            <v>592.12</v>
          </cell>
          <cell r="AJ674">
            <v>1480.3000000000002</v>
          </cell>
          <cell r="AK674">
            <v>296.06</v>
          </cell>
          <cell r="AL674">
            <v>7190.0285714285719</v>
          </cell>
          <cell r="AM674">
            <v>317.20714285714291</v>
          </cell>
          <cell r="AN674">
            <v>6767.0857142857149</v>
          </cell>
          <cell r="AO674">
            <v>4335.1642857142861</v>
          </cell>
          <cell r="AP674">
            <v>454.66357142857146</v>
          </cell>
          <cell r="AQ674">
            <v>1586.0357142857144</v>
          </cell>
        </row>
        <row r="675">
          <cell r="A675" t="str">
            <v>M0034755100</v>
          </cell>
          <cell r="B675" t="str">
            <v>Matrix2Standard3D5mm10cm</v>
          </cell>
          <cell r="C675" t="str">
            <v>EUR</v>
          </cell>
          <cell r="D675">
            <v>148.51</v>
          </cell>
          <cell r="G675">
            <v>148.51</v>
          </cell>
          <cell r="I675">
            <v>212.15714285714284</v>
          </cell>
          <cell r="J675">
            <v>806.19714285714281</v>
          </cell>
          <cell r="K675">
            <v>233.37285714285716</v>
          </cell>
          <cell r="L675">
            <v>275.8042857142857</v>
          </cell>
          <cell r="M675">
            <v>371.27499999999998</v>
          </cell>
          <cell r="N675">
            <v>227.00814285714284</v>
          </cell>
          <cell r="O675">
            <v>220.64342857142856</v>
          </cell>
          <cell r="P675">
            <v>106078.57142857142</v>
          </cell>
          <cell r="Q675">
            <v>1449.0332857142857</v>
          </cell>
          <cell r="R675">
            <v>417949.57142857142</v>
          </cell>
          <cell r="S675">
            <v>3638.4949999999994</v>
          </cell>
          <cell r="T675">
            <v>1082.0014285714285</v>
          </cell>
          <cell r="U675">
            <v>148.51</v>
          </cell>
          <cell r="V675">
            <v>127.29428571428571</v>
          </cell>
          <cell r="W675">
            <v>1654.8257142857142</v>
          </cell>
          <cell r="X675">
            <v>38188.28571428571</v>
          </cell>
          <cell r="Y675">
            <v>806.19714285714281</v>
          </cell>
          <cell r="Z675">
            <v>10183.542857142857</v>
          </cell>
          <cell r="AA675">
            <v>19094.142857142855</v>
          </cell>
          <cell r="AB675">
            <v>254588.57142857142</v>
          </cell>
          <cell r="AC675">
            <v>319826.89285714284</v>
          </cell>
          <cell r="AD675">
            <v>2758.042857142857</v>
          </cell>
          <cell r="AE675">
            <v>753.1578571428571</v>
          </cell>
          <cell r="AF675">
            <v>1188.08</v>
          </cell>
          <cell r="AG675">
            <v>297.02</v>
          </cell>
          <cell r="AH675">
            <v>9971.3857142857141</v>
          </cell>
          <cell r="AI675">
            <v>594.04</v>
          </cell>
          <cell r="AJ675">
            <v>1485.1</v>
          </cell>
          <cell r="AK675">
            <v>297.02</v>
          </cell>
          <cell r="AL675">
            <v>7213.3428571428567</v>
          </cell>
          <cell r="AM675">
            <v>318.23571428571427</v>
          </cell>
          <cell r="AN675">
            <v>6789.028571428571</v>
          </cell>
          <cell r="AO675">
            <v>4349.2214285714281</v>
          </cell>
          <cell r="AP675">
            <v>456.13785714285711</v>
          </cell>
          <cell r="AQ675">
            <v>1591.1785714285713</v>
          </cell>
        </row>
        <row r="676">
          <cell r="A676" t="str">
            <v>M0034756100</v>
          </cell>
          <cell r="B676" t="str">
            <v>Matrix2Standard3D6mm10cm</v>
          </cell>
          <cell r="C676" t="str">
            <v>EUR</v>
          </cell>
          <cell r="D676">
            <v>148.51</v>
          </cell>
          <cell r="G676">
            <v>148.51</v>
          </cell>
          <cell r="I676">
            <v>212.15714285714284</v>
          </cell>
          <cell r="J676">
            <v>806.19714285714281</v>
          </cell>
          <cell r="K676">
            <v>233.37285714285716</v>
          </cell>
          <cell r="L676">
            <v>275.8042857142857</v>
          </cell>
          <cell r="M676">
            <v>371.27499999999998</v>
          </cell>
          <cell r="N676">
            <v>227.00814285714284</v>
          </cell>
          <cell r="O676">
            <v>220.64342857142856</v>
          </cell>
          <cell r="P676">
            <v>106078.57142857142</v>
          </cell>
          <cell r="Q676">
            <v>1449.0332857142857</v>
          </cell>
          <cell r="R676">
            <v>417949.57142857142</v>
          </cell>
          <cell r="S676">
            <v>3638.4949999999994</v>
          </cell>
          <cell r="T676">
            <v>1082.0014285714285</v>
          </cell>
          <cell r="U676">
            <v>148.51</v>
          </cell>
          <cell r="V676">
            <v>127.29428571428571</v>
          </cell>
          <cell r="W676">
            <v>1654.8257142857142</v>
          </cell>
          <cell r="X676">
            <v>38188.28571428571</v>
          </cell>
          <cell r="Y676">
            <v>806.19714285714281</v>
          </cell>
          <cell r="Z676">
            <v>10183.542857142857</v>
          </cell>
          <cell r="AA676">
            <v>19094.142857142855</v>
          </cell>
          <cell r="AB676">
            <v>254588.57142857142</v>
          </cell>
          <cell r="AC676">
            <v>319826.89285714284</v>
          </cell>
          <cell r="AD676">
            <v>2758.042857142857</v>
          </cell>
          <cell r="AE676">
            <v>753.1578571428571</v>
          </cell>
          <cell r="AF676">
            <v>1188.08</v>
          </cell>
          <cell r="AG676">
            <v>297.02</v>
          </cell>
          <cell r="AH676">
            <v>9971.3857142857141</v>
          </cell>
          <cell r="AI676">
            <v>594.04</v>
          </cell>
          <cell r="AJ676">
            <v>1485.1</v>
          </cell>
          <cell r="AK676">
            <v>297.02</v>
          </cell>
          <cell r="AL676">
            <v>7213.3428571428567</v>
          </cell>
          <cell r="AM676">
            <v>318.23571428571427</v>
          </cell>
          <cell r="AN676">
            <v>6789.028571428571</v>
          </cell>
          <cell r="AO676">
            <v>4349.2214285714281</v>
          </cell>
          <cell r="AP676">
            <v>456.13785714285711</v>
          </cell>
          <cell r="AQ676">
            <v>1591.1785714285713</v>
          </cell>
        </row>
        <row r="677">
          <cell r="A677" t="str">
            <v>M0034756150</v>
          </cell>
          <cell r="B677" t="str">
            <v>Matrix2Standard3D6mm15cm</v>
          </cell>
          <cell r="C677" t="str">
            <v>EUR</v>
          </cell>
          <cell r="D677">
            <v>149.69</v>
          </cell>
          <cell r="G677">
            <v>149.69</v>
          </cell>
          <cell r="I677">
            <v>213.84285714285716</v>
          </cell>
          <cell r="J677">
            <v>812.60285714285715</v>
          </cell>
          <cell r="K677">
            <v>235.22714285714289</v>
          </cell>
          <cell r="L677">
            <v>277.99571428571431</v>
          </cell>
          <cell r="M677">
            <v>374.22500000000002</v>
          </cell>
          <cell r="N677">
            <v>228.81185714285718</v>
          </cell>
          <cell r="O677">
            <v>222.39657142857146</v>
          </cell>
          <cell r="P677">
            <v>106921.42857142858</v>
          </cell>
          <cell r="Q677">
            <v>1460.5467142857144</v>
          </cell>
          <cell r="R677">
            <v>421270.42857142858</v>
          </cell>
          <cell r="S677">
            <v>3667.4049999999997</v>
          </cell>
          <cell r="T677">
            <v>1090.5985714285714</v>
          </cell>
          <cell r="U677">
            <v>149.69</v>
          </cell>
          <cell r="V677">
            <v>128.30571428571429</v>
          </cell>
          <cell r="W677">
            <v>1667.9742857142858</v>
          </cell>
          <cell r="X677">
            <v>38491.71428571429</v>
          </cell>
          <cell r="Y677">
            <v>812.60285714285715</v>
          </cell>
          <cell r="Z677">
            <v>10264.457142857143</v>
          </cell>
          <cell r="AA677">
            <v>19245.857142857145</v>
          </cell>
          <cell r="AB677">
            <v>256611.42857142858</v>
          </cell>
          <cell r="AC677">
            <v>322368.10714285716</v>
          </cell>
          <cell r="AD677">
            <v>2779.957142857143</v>
          </cell>
          <cell r="AE677">
            <v>759.14214285714286</v>
          </cell>
          <cell r="AF677">
            <v>1197.52</v>
          </cell>
          <cell r="AG677">
            <v>299.38</v>
          </cell>
          <cell r="AH677">
            <v>10050.614285714286</v>
          </cell>
          <cell r="AI677">
            <v>598.76</v>
          </cell>
          <cell r="AJ677">
            <v>1496.9</v>
          </cell>
          <cell r="AK677">
            <v>299.38</v>
          </cell>
          <cell r="AL677">
            <v>7270.6571428571433</v>
          </cell>
          <cell r="AM677">
            <v>320.76428571428573</v>
          </cell>
          <cell r="AN677">
            <v>6842.971428571429</v>
          </cell>
          <cell r="AO677">
            <v>4383.7785714285719</v>
          </cell>
          <cell r="AP677">
            <v>459.76214285714286</v>
          </cell>
          <cell r="AQ677">
            <v>1603.8214285714287</v>
          </cell>
        </row>
        <row r="678">
          <cell r="A678" t="str">
            <v>M0034757150</v>
          </cell>
          <cell r="B678" t="str">
            <v>Matrix2Standard3D7mm15cm</v>
          </cell>
          <cell r="C678" t="str">
            <v>EUR</v>
          </cell>
          <cell r="D678">
            <v>149.69</v>
          </cell>
          <cell r="G678">
            <v>149.69</v>
          </cell>
          <cell r="I678">
            <v>213.84285714285716</v>
          </cell>
          <cell r="J678">
            <v>812.60285714285715</v>
          </cell>
          <cell r="K678">
            <v>235.22714285714289</v>
          </cell>
          <cell r="L678">
            <v>277.99571428571431</v>
          </cell>
          <cell r="M678">
            <v>374.22500000000002</v>
          </cell>
          <cell r="N678">
            <v>228.81185714285718</v>
          </cell>
          <cell r="O678">
            <v>222.39657142857146</v>
          </cell>
          <cell r="P678">
            <v>106921.42857142858</v>
          </cell>
          <cell r="Q678">
            <v>1460.5467142857144</v>
          </cell>
          <cell r="R678">
            <v>421270.42857142858</v>
          </cell>
          <cell r="S678">
            <v>3667.4049999999997</v>
          </cell>
          <cell r="T678">
            <v>1090.5985714285714</v>
          </cell>
          <cell r="U678">
            <v>149.69</v>
          </cell>
          <cell r="V678">
            <v>128.30571428571429</v>
          </cell>
          <cell r="W678">
            <v>1667.9742857142858</v>
          </cell>
          <cell r="X678">
            <v>38491.71428571429</v>
          </cell>
          <cell r="Y678">
            <v>812.60285714285715</v>
          </cell>
          <cell r="Z678">
            <v>10264.457142857143</v>
          </cell>
          <cell r="AA678">
            <v>19245.857142857145</v>
          </cell>
          <cell r="AB678">
            <v>256611.42857142858</v>
          </cell>
          <cell r="AC678">
            <v>322368.10714285716</v>
          </cell>
          <cell r="AD678">
            <v>2779.957142857143</v>
          </cell>
          <cell r="AE678">
            <v>759.14214285714286</v>
          </cell>
          <cell r="AF678">
            <v>1197.52</v>
          </cell>
          <cell r="AG678">
            <v>299.38</v>
          </cell>
          <cell r="AH678">
            <v>10050.614285714286</v>
          </cell>
          <cell r="AI678">
            <v>598.76</v>
          </cell>
          <cell r="AJ678">
            <v>1496.9</v>
          </cell>
          <cell r="AK678">
            <v>299.38</v>
          </cell>
          <cell r="AL678">
            <v>7270.6571428571433</v>
          </cell>
          <cell r="AM678">
            <v>320.76428571428573</v>
          </cell>
          <cell r="AN678">
            <v>6842.971428571429</v>
          </cell>
          <cell r="AO678">
            <v>4383.7785714285719</v>
          </cell>
          <cell r="AP678">
            <v>459.76214285714286</v>
          </cell>
          <cell r="AQ678">
            <v>1603.8214285714287</v>
          </cell>
        </row>
        <row r="679">
          <cell r="A679" t="str">
            <v>M0034758200</v>
          </cell>
          <cell r="B679" t="str">
            <v>Matrix2Standard3D8mm20cm</v>
          </cell>
          <cell r="C679" t="str">
            <v>EUR</v>
          </cell>
          <cell r="D679">
            <v>150.86000000000001</v>
          </cell>
          <cell r="G679">
            <v>150.86000000000001</v>
          </cell>
          <cell r="I679">
            <v>215.51428571428573</v>
          </cell>
          <cell r="J679">
            <v>818.95428571428579</v>
          </cell>
          <cell r="K679">
            <v>237.06571428571434</v>
          </cell>
          <cell r="L679">
            <v>280.16857142857145</v>
          </cell>
          <cell r="M679">
            <v>377.15000000000003</v>
          </cell>
          <cell r="N679">
            <v>230.60028571428575</v>
          </cell>
          <cell r="O679">
            <v>224.13485714285716</v>
          </cell>
          <cell r="P679">
            <v>107757.14285714287</v>
          </cell>
          <cell r="Q679">
            <v>1471.9625714285717</v>
          </cell>
          <cell r="R679">
            <v>424563.1428571429</v>
          </cell>
          <cell r="S679">
            <v>3696.07</v>
          </cell>
          <cell r="T679">
            <v>1099.1228571428571</v>
          </cell>
          <cell r="U679">
            <v>150.86000000000001</v>
          </cell>
          <cell r="V679">
            <v>129.30857142857144</v>
          </cell>
          <cell r="W679">
            <v>1681.0114285714287</v>
          </cell>
          <cell r="X679">
            <v>38792.571428571435</v>
          </cell>
          <cell r="Y679">
            <v>818.95428571428579</v>
          </cell>
          <cell r="Z679">
            <v>10344.685714285715</v>
          </cell>
          <cell r="AA679">
            <v>19396.285714285717</v>
          </cell>
          <cell r="AB679">
            <v>258617.14285714287</v>
          </cell>
          <cell r="AC679">
            <v>324887.78571428574</v>
          </cell>
          <cell r="AD679">
            <v>2801.6857142857143</v>
          </cell>
          <cell r="AE679">
            <v>765.0757142857143</v>
          </cell>
          <cell r="AF679">
            <v>1206.8800000000001</v>
          </cell>
          <cell r="AG679">
            <v>301.72000000000003</v>
          </cell>
          <cell r="AH679">
            <v>10129.17142857143</v>
          </cell>
          <cell r="AI679">
            <v>603.44000000000005</v>
          </cell>
          <cell r="AJ679">
            <v>1508.6000000000001</v>
          </cell>
          <cell r="AK679">
            <v>301.72000000000003</v>
          </cell>
          <cell r="AL679">
            <v>7327.4857142857145</v>
          </cell>
          <cell r="AM679">
            <v>323.2714285714286</v>
          </cell>
          <cell r="AN679">
            <v>6896.4571428571435</v>
          </cell>
          <cell r="AO679">
            <v>4418.0428571428574</v>
          </cell>
          <cell r="AP679">
            <v>463.35571428571433</v>
          </cell>
          <cell r="AQ679">
            <v>1616.3571428571431</v>
          </cell>
        </row>
        <row r="680">
          <cell r="A680" t="str">
            <v>M0034801030</v>
          </cell>
          <cell r="B680" t="str">
            <v>Matrix2Firm2D10mm30cm</v>
          </cell>
          <cell r="C680" t="str">
            <v>EUR</v>
          </cell>
          <cell r="D680">
            <v>98.1</v>
          </cell>
          <cell r="G680">
            <v>98.1</v>
          </cell>
          <cell r="I680">
            <v>140.14285714285714</v>
          </cell>
          <cell r="J680">
            <v>532.54285714285709</v>
          </cell>
          <cell r="K680">
            <v>154.15714285714287</v>
          </cell>
          <cell r="L680">
            <v>182.18571428571428</v>
          </cell>
          <cell r="M680">
            <v>245.25</v>
          </cell>
          <cell r="N680">
            <v>149.95285714285714</v>
          </cell>
          <cell r="O680">
            <v>145.74857142857144</v>
          </cell>
          <cell r="P680">
            <v>70071.428571428565</v>
          </cell>
          <cell r="Q680">
            <v>957.17571428571432</v>
          </cell>
          <cell r="R680">
            <v>276081.42857142858</v>
          </cell>
          <cell r="S680">
            <v>2403.4499999999998</v>
          </cell>
          <cell r="T680">
            <v>714.7285714285714</v>
          </cell>
          <cell r="U680">
            <v>98.1</v>
          </cell>
          <cell r="V680">
            <v>84.085714285714275</v>
          </cell>
          <cell r="W680">
            <v>1093.1142857142856</v>
          </cell>
          <cell r="X680">
            <v>25225.714285714286</v>
          </cell>
          <cell r="Y680">
            <v>532.54285714285709</v>
          </cell>
          <cell r="Z680">
            <v>6726.8571428571431</v>
          </cell>
          <cell r="AA680">
            <v>12612.857142857143</v>
          </cell>
          <cell r="AB680">
            <v>168171.42857142858</v>
          </cell>
          <cell r="AC680">
            <v>211265.35714285713</v>
          </cell>
          <cell r="AD680">
            <v>1821.8571428571429</v>
          </cell>
          <cell r="AE680">
            <v>497.50714285714281</v>
          </cell>
          <cell r="AF680">
            <v>784.8</v>
          </cell>
          <cell r="AG680">
            <v>196.2</v>
          </cell>
          <cell r="AH680">
            <v>6586.7142857142853</v>
          </cell>
          <cell r="AI680">
            <v>392.4</v>
          </cell>
          <cell r="AJ680">
            <v>981</v>
          </cell>
          <cell r="AK680">
            <v>196.2</v>
          </cell>
          <cell r="AL680">
            <v>4764.8571428571431</v>
          </cell>
          <cell r="AM680">
            <v>210.21428571428572</v>
          </cell>
          <cell r="AN680">
            <v>4484.5714285714284</v>
          </cell>
          <cell r="AO680">
            <v>2872.9285714285716</v>
          </cell>
          <cell r="AP680">
            <v>301.30714285714282</v>
          </cell>
          <cell r="AQ680">
            <v>1051.0714285714284</v>
          </cell>
        </row>
        <row r="681">
          <cell r="A681" t="str">
            <v>M0034801230</v>
          </cell>
          <cell r="B681" t="str">
            <v>Matrix2Firm2D12mm30cm</v>
          </cell>
          <cell r="C681" t="str">
            <v>EUR</v>
          </cell>
          <cell r="D681">
            <v>98.1</v>
          </cell>
          <cell r="G681">
            <v>98.1</v>
          </cell>
          <cell r="I681">
            <v>140.14285714285714</v>
          </cell>
          <cell r="J681">
            <v>532.54285714285709</v>
          </cell>
          <cell r="K681">
            <v>154.15714285714287</v>
          </cell>
          <cell r="L681">
            <v>182.18571428571428</v>
          </cell>
          <cell r="M681">
            <v>245.25</v>
          </cell>
          <cell r="N681">
            <v>149.95285714285714</v>
          </cell>
          <cell r="O681">
            <v>145.74857142857144</v>
          </cell>
          <cell r="P681">
            <v>70071.428571428565</v>
          </cell>
          <cell r="Q681">
            <v>957.17571428571432</v>
          </cell>
          <cell r="R681">
            <v>276081.42857142858</v>
          </cell>
          <cell r="S681">
            <v>2403.4499999999998</v>
          </cell>
          <cell r="T681">
            <v>714.7285714285714</v>
          </cell>
          <cell r="U681">
            <v>98.1</v>
          </cell>
          <cell r="V681">
            <v>84.085714285714275</v>
          </cell>
          <cell r="W681">
            <v>1093.1142857142856</v>
          </cell>
          <cell r="X681">
            <v>25225.714285714286</v>
          </cell>
          <cell r="Y681">
            <v>532.54285714285709</v>
          </cell>
          <cell r="Z681">
            <v>6726.8571428571431</v>
          </cell>
          <cell r="AA681">
            <v>12612.857142857143</v>
          </cell>
          <cell r="AB681">
            <v>168171.42857142858</v>
          </cell>
          <cell r="AC681">
            <v>211265.35714285713</v>
          </cell>
          <cell r="AD681">
            <v>1821.8571428571429</v>
          </cell>
          <cell r="AE681">
            <v>497.50714285714281</v>
          </cell>
          <cell r="AF681">
            <v>784.8</v>
          </cell>
          <cell r="AG681">
            <v>196.2</v>
          </cell>
          <cell r="AH681">
            <v>6586.7142857142853</v>
          </cell>
          <cell r="AI681">
            <v>392.4</v>
          </cell>
          <cell r="AJ681">
            <v>981</v>
          </cell>
          <cell r="AK681">
            <v>196.2</v>
          </cell>
          <cell r="AL681">
            <v>4764.8571428571431</v>
          </cell>
          <cell r="AM681">
            <v>210.21428571428572</v>
          </cell>
          <cell r="AN681">
            <v>4484.5714285714284</v>
          </cell>
          <cell r="AO681">
            <v>2872.9285714285716</v>
          </cell>
          <cell r="AP681">
            <v>301.30714285714282</v>
          </cell>
          <cell r="AQ681">
            <v>1051.0714285714284</v>
          </cell>
        </row>
        <row r="682">
          <cell r="A682" t="str">
            <v>M0034801430</v>
          </cell>
          <cell r="B682" t="str">
            <v>Matrix2Firm2D14mm30cm</v>
          </cell>
          <cell r="C682" t="str">
            <v>EUR</v>
          </cell>
          <cell r="D682">
            <v>98.1</v>
          </cell>
          <cell r="G682">
            <v>98.1</v>
          </cell>
          <cell r="I682">
            <v>140.14285714285714</v>
          </cell>
          <cell r="J682">
            <v>532.54285714285709</v>
          </cell>
          <cell r="K682">
            <v>154.15714285714287</v>
          </cell>
          <cell r="L682">
            <v>182.18571428571428</v>
          </cell>
          <cell r="M682">
            <v>245.25</v>
          </cell>
          <cell r="N682">
            <v>149.95285714285714</v>
          </cell>
          <cell r="O682">
            <v>145.74857142857144</v>
          </cell>
          <cell r="P682">
            <v>70071.428571428565</v>
          </cell>
          <cell r="Q682">
            <v>957.17571428571432</v>
          </cell>
          <cell r="R682">
            <v>276081.42857142858</v>
          </cell>
          <cell r="S682">
            <v>2403.4499999999998</v>
          </cell>
          <cell r="T682">
            <v>714.7285714285714</v>
          </cell>
          <cell r="U682">
            <v>98.1</v>
          </cell>
          <cell r="V682">
            <v>84.085714285714275</v>
          </cell>
          <cell r="W682">
            <v>1093.1142857142856</v>
          </cell>
          <cell r="X682">
            <v>25225.714285714286</v>
          </cell>
          <cell r="Y682">
            <v>532.54285714285709</v>
          </cell>
          <cell r="Z682">
            <v>6726.8571428571431</v>
          </cell>
          <cell r="AA682">
            <v>12612.857142857143</v>
          </cell>
          <cell r="AB682">
            <v>168171.42857142858</v>
          </cell>
          <cell r="AC682">
            <v>211265.35714285713</v>
          </cell>
          <cell r="AD682">
            <v>1821.8571428571429</v>
          </cell>
          <cell r="AE682">
            <v>497.50714285714281</v>
          </cell>
          <cell r="AF682">
            <v>784.8</v>
          </cell>
          <cell r="AG682">
            <v>196.2</v>
          </cell>
          <cell r="AH682">
            <v>6586.7142857142853</v>
          </cell>
          <cell r="AI682">
            <v>392.4</v>
          </cell>
          <cell r="AJ682">
            <v>981</v>
          </cell>
          <cell r="AK682">
            <v>196.2</v>
          </cell>
          <cell r="AL682">
            <v>4764.8571428571431</v>
          </cell>
          <cell r="AM682">
            <v>210.21428571428572</v>
          </cell>
          <cell r="AN682">
            <v>4484.5714285714284</v>
          </cell>
          <cell r="AO682">
            <v>2872.9285714285716</v>
          </cell>
          <cell r="AP682">
            <v>301.30714285714282</v>
          </cell>
          <cell r="AQ682">
            <v>1051.0714285714284</v>
          </cell>
        </row>
        <row r="683">
          <cell r="A683" t="str">
            <v>M0034801630</v>
          </cell>
          <cell r="B683" t="str">
            <v>Matrix2Firm2D16mm30cm</v>
          </cell>
          <cell r="C683" t="str">
            <v>EUR</v>
          </cell>
          <cell r="D683">
            <v>107.43</v>
          </cell>
          <cell r="G683">
            <v>107.43</v>
          </cell>
          <cell r="I683">
            <v>153.47142857142859</v>
          </cell>
          <cell r="J683">
            <v>583.19142857142856</v>
          </cell>
          <cell r="K683">
            <v>168.81857142857146</v>
          </cell>
          <cell r="L683">
            <v>199.51285714285717</v>
          </cell>
          <cell r="M683">
            <v>268.57500000000005</v>
          </cell>
          <cell r="N683">
            <v>164.21442857142861</v>
          </cell>
          <cell r="O683">
            <v>159.61028571428574</v>
          </cell>
          <cell r="P683">
            <v>76735.71428571429</v>
          </cell>
          <cell r="Q683">
            <v>1048.2098571428573</v>
          </cell>
          <cell r="R683">
            <v>302338.71428571432</v>
          </cell>
          <cell r="S683">
            <v>2632.0350000000003</v>
          </cell>
          <cell r="T683">
            <v>782.70428571428579</v>
          </cell>
          <cell r="U683">
            <v>107.43</v>
          </cell>
          <cell r="V683">
            <v>92.082857142857151</v>
          </cell>
          <cell r="W683">
            <v>1197.0771428571429</v>
          </cell>
          <cell r="X683">
            <v>27624.857142857145</v>
          </cell>
          <cell r="Y683">
            <v>583.19142857142856</v>
          </cell>
          <cell r="Z683">
            <v>7366.6285714285723</v>
          </cell>
          <cell r="AA683">
            <v>13812.428571428572</v>
          </cell>
          <cell r="AB683">
            <v>184165.71428571432</v>
          </cell>
          <cell r="AC683">
            <v>231358.17857142861</v>
          </cell>
          <cell r="AD683">
            <v>1995.1285714285716</v>
          </cell>
          <cell r="AE683">
            <v>544.82357142857143</v>
          </cell>
          <cell r="AF683">
            <v>859.44</v>
          </cell>
          <cell r="AG683">
            <v>214.86</v>
          </cell>
          <cell r="AH683">
            <v>7213.1571428571433</v>
          </cell>
          <cell r="AI683">
            <v>429.72</v>
          </cell>
          <cell r="AJ683">
            <v>1074.3000000000002</v>
          </cell>
          <cell r="AK683">
            <v>214.86</v>
          </cell>
          <cell r="AL683">
            <v>5218.0285714285719</v>
          </cell>
          <cell r="AM683">
            <v>230.20714285714288</v>
          </cell>
          <cell r="AN683">
            <v>4911.0857142857149</v>
          </cell>
          <cell r="AO683">
            <v>3146.1642857142861</v>
          </cell>
          <cell r="AP683">
            <v>329.96357142857147</v>
          </cell>
          <cell r="AQ683">
            <v>1151.0357142857144</v>
          </cell>
        </row>
        <row r="684">
          <cell r="A684" t="str">
            <v>M0034801830</v>
          </cell>
          <cell r="B684" t="str">
            <v>Matrix2Firm2D18mm30cm</v>
          </cell>
          <cell r="C684" t="str">
            <v>EUR</v>
          </cell>
          <cell r="D684">
            <v>107.43</v>
          </cell>
          <cell r="G684">
            <v>107.43</v>
          </cell>
          <cell r="I684">
            <v>153.47142857142859</v>
          </cell>
          <cell r="J684">
            <v>583.19142857142856</v>
          </cell>
          <cell r="K684">
            <v>168.81857142857146</v>
          </cell>
          <cell r="L684">
            <v>199.51285714285717</v>
          </cell>
          <cell r="M684">
            <v>268.57500000000005</v>
          </cell>
          <cell r="N684">
            <v>164.21442857142861</v>
          </cell>
          <cell r="O684">
            <v>159.61028571428574</v>
          </cell>
          <cell r="P684">
            <v>76735.71428571429</v>
          </cell>
          <cell r="Q684">
            <v>1048.2098571428573</v>
          </cell>
          <cell r="R684">
            <v>302338.71428571432</v>
          </cell>
          <cell r="S684">
            <v>2632.0350000000003</v>
          </cell>
          <cell r="T684">
            <v>782.70428571428579</v>
          </cell>
          <cell r="U684">
            <v>107.43</v>
          </cell>
          <cell r="V684">
            <v>92.082857142857151</v>
          </cell>
          <cell r="W684">
            <v>1197.0771428571429</v>
          </cell>
          <cell r="X684">
            <v>27624.857142857145</v>
          </cell>
          <cell r="Y684">
            <v>583.19142857142856</v>
          </cell>
          <cell r="Z684">
            <v>7366.6285714285723</v>
          </cell>
          <cell r="AA684">
            <v>13812.428571428572</v>
          </cell>
          <cell r="AB684">
            <v>184165.71428571432</v>
          </cell>
          <cell r="AC684">
            <v>231358.17857142861</v>
          </cell>
          <cell r="AD684">
            <v>1995.1285714285716</v>
          </cell>
          <cell r="AE684">
            <v>544.82357142857143</v>
          </cell>
          <cell r="AF684">
            <v>859.44</v>
          </cell>
          <cell r="AG684">
            <v>214.86</v>
          </cell>
          <cell r="AH684">
            <v>7213.1571428571433</v>
          </cell>
          <cell r="AI684">
            <v>429.72</v>
          </cell>
          <cell r="AJ684">
            <v>1074.3000000000002</v>
          </cell>
          <cell r="AK684">
            <v>214.86</v>
          </cell>
          <cell r="AL684">
            <v>5218.0285714285719</v>
          </cell>
          <cell r="AM684">
            <v>230.20714285714288</v>
          </cell>
          <cell r="AN684">
            <v>4911.0857142857149</v>
          </cell>
          <cell r="AO684">
            <v>3146.1642857142861</v>
          </cell>
          <cell r="AP684">
            <v>329.96357142857147</v>
          </cell>
          <cell r="AQ684">
            <v>1151.0357142857144</v>
          </cell>
        </row>
        <row r="685">
          <cell r="A685" t="str">
            <v>M0034802030</v>
          </cell>
          <cell r="B685" t="str">
            <v>Matrix2Firm2D20mm30cm</v>
          </cell>
          <cell r="C685" t="str">
            <v>EUR</v>
          </cell>
          <cell r="D685">
            <v>107.43</v>
          </cell>
          <cell r="G685">
            <v>107.43</v>
          </cell>
          <cell r="I685">
            <v>153.47142857142859</v>
          </cell>
          <cell r="J685">
            <v>583.19142857142856</v>
          </cell>
          <cell r="K685">
            <v>168.81857142857146</v>
          </cell>
          <cell r="L685">
            <v>199.51285714285717</v>
          </cell>
          <cell r="M685">
            <v>268.57500000000005</v>
          </cell>
          <cell r="N685">
            <v>164.21442857142861</v>
          </cell>
          <cell r="O685">
            <v>159.61028571428574</v>
          </cell>
          <cell r="P685">
            <v>76735.71428571429</v>
          </cell>
          <cell r="Q685">
            <v>1048.2098571428573</v>
          </cell>
          <cell r="R685">
            <v>302338.71428571432</v>
          </cell>
          <cell r="S685">
            <v>2632.0350000000003</v>
          </cell>
          <cell r="T685">
            <v>782.70428571428579</v>
          </cell>
          <cell r="U685">
            <v>107.43</v>
          </cell>
          <cell r="V685">
            <v>92.082857142857151</v>
          </cell>
          <cell r="W685">
            <v>1197.0771428571429</v>
          </cell>
          <cell r="X685">
            <v>27624.857142857145</v>
          </cell>
          <cell r="Y685">
            <v>583.19142857142856</v>
          </cell>
          <cell r="Z685">
            <v>7366.6285714285723</v>
          </cell>
          <cell r="AA685">
            <v>13812.428571428572</v>
          </cell>
          <cell r="AB685">
            <v>184165.71428571432</v>
          </cell>
          <cell r="AC685">
            <v>231358.17857142861</v>
          </cell>
          <cell r="AD685">
            <v>1995.1285714285716</v>
          </cell>
          <cell r="AE685">
            <v>544.82357142857143</v>
          </cell>
          <cell r="AF685">
            <v>859.44</v>
          </cell>
          <cell r="AG685">
            <v>214.86</v>
          </cell>
          <cell r="AH685">
            <v>7213.1571428571433</v>
          </cell>
          <cell r="AI685">
            <v>429.72</v>
          </cell>
          <cell r="AJ685">
            <v>1074.3000000000002</v>
          </cell>
          <cell r="AK685">
            <v>214.86</v>
          </cell>
          <cell r="AL685">
            <v>5218.0285714285719</v>
          </cell>
          <cell r="AM685">
            <v>230.20714285714288</v>
          </cell>
          <cell r="AN685">
            <v>4911.0857142857149</v>
          </cell>
          <cell r="AO685">
            <v>3146.1642857142861</v>
          </cell>
          <cell r="AP685">
            <v>329.96357142857147</v>
          </cell>
          <cell r="AQ685">
            <v>1151.0357142857144</v>
          </cell>
        </row>
        <row r="686">
          <cell r="A686" t="str">
            <v>M0034805150</v>
          </cell>
          <cell r="B686" t="str">
            <v>Matrix2Firm2D5mm15cm</v>
          </cell>
          <cell r="C686" t="str">
            <v>EUR</v>
          </cell>
          <cell r="D686">
            <v>89.59</v>
          </cell>
          <cell r="G686">
            <v>89.59</v>
          </cell>
          <cell r="I686">
            <v>127.98571428571429</v>
          </cell>
          <cell r="J686">
            <v>486.34571428571428</v>
          </cell>
          <cell r="K686">
            <v>140.78428571428574</v>
          </cell>
          <cell r="L686">
            <v>166.38142857142859</v>
          </cell>
          <cell r="M686">
            <v>223.97500000000002</v>
          </cell>
          <cell r="N686">
            <v>136.9447142857143</v>
          </cell>
          <cell r="O686">
            <v>133.10514285714288</v>
          </cell>
          <cell r="P686">
            <v>63992.857142857145</v>
          </cell>
          <cell r="Q686">
            <v>874.1424285714287</v>
          </cell>
          <cell r="R686">
            <v>252131.85714285716</v>
          </cell>
          <cell r="S686">
            <v>2194.9549999999999</v>
          </cell>
          <cell r="T686">
            <v>652.72714285714289</v>
          </cell>
          <cell r="U686">
            <v>89.59</v>
          </cell>
          <cell r="V686">
            <v>76.791428571428568</v>
          </cell>
          <cell r="W686">
            <v>998.28857142857146</v>
          </cell>
          <cell r="X686">
            <v>23037.428571428572</v>
          </cell>
          <cell r="Y686">
            <v>486.34571428571428</v>
          </cell>
          <cell r="Z686">
            <v>6143.3142857142866</v>
          </cell>
          <cell r="AA686">
            <v>11518.714285714286</v>
          </cell>
          <cell r="AB686">
            <v>153582.85714285716</v>
          </cell>
          <cell r="AC686">
            <v>192938.46428571429</v>
          </cell>
          <cell r="AD686">
            <v>1663.8142857142859</v>
          </cell>
          <cell r="AE686">
            <v>454.34928571428571</v>
          </cell>
          <cell r="AF686">
            <v>716.72</v>
          </cell>
          <cell r="AG686">
            <v>179.18</v>
          </cell>
          <cell r="AH686">
            <v>6015.3285714285721</v>
          </cell>
          <cell r="AI686">
            <v>358.36</v>
          </cell>
          <cell r="AJ686">
            <v>895.90000000000009</v>
          </cell>
          <cell r="AK686">
            <v>179.18</v>
          </cell>
          <cell r="AL686">
            <v>4351.5142857142864</v>
          </cell>
          <cell r="AM686">
            <v>191.97857142857146</v>
          </cell>
          <cell r="AN686">
            <v>4095.5428571428574</v>
          </cell>
          <cell r="AO686">
            <v>2623.707142857143</v>
          </cell>
          <cell r="AP686">
            <v>275.16928571428571</v>
          </cell>
          <cell r="AQ686">
            <v>959.89285714285722</v>
          </cell>
        </row>
        <row r="687">
          <cell r="A687" t="str">
            <v>M0034806150</v>
          </cell>
          <cell r="B687" t="str">
            <v>Matrix2Firm2D6mm15cm</v>
          </cell>
          <cell r="C687" t="str">
            <v>EUR</v>
          </cell>
          <cell r="D687">
            <v>89.59</v>
          </cell>
          <cell r="G687">
            <v>89.59</v>
          </cell>
          <cell r="I687">
            <v>127.98571428571429</v>
          </cell>
          <cell r="J687">
            <v>486.34571428571428</v>
          </cell>
          <cell r="K687">
            <v>140.78428571428574</v>
          </cell>
          <cell r="L687">
            <v>166.38142857142859</v>
          </cell>
          <cell r="M687">
            <v>223.97500000000002</v>
          </cell>
          <cell r="N687">
            <v>136.9447142857143</v>
          </cell>
          <cell r="O687">
            <v>133.10514285714288</v>
          </cell>
          <cell r="P687">
            <v>63992.857142857145</v>
          </cell>
          <cell r="Q687">
            <v>874.1424285714287</v>
          </cell>
          <cell r="R687">
            <v>252131.85714285716</v>
          </cell>
          <cell r="S687">
            <v>2194.9549999999999</v>
          </cell>
          <cell r="T687">
            <v>652.72714285714289</v>
          </cell>
          <cell r="U687">
            <v>89.59</v>
          </cell>
          <cell r="V687">
            <v>76.791428571428568</v>
          </cell>
          <cell r="W687">
            <v>998.28857142857146</v>
          </cell>
          <cell r="X687">
            <v>23037.428571428572</v>
          </cell>
          <cell r="Y687">
            <v>486.34571428571428</v>
          </cell>
          <cell r="Z687">
            <v>6143.3142857142866</v>
          </cell>
          <cell r="AA687">
            <v>11518.714285714286</v>
          </cell>
          <cell r="AB687">
            <v>153582.85714285716</v>
          </cell>
          <cell r="AC687">
            <v>192938.46428571429</v>
          </cell>
          <cell r="AD687">
            <v>1663.8142857142859</v>
          </cell>
          <cell r="AE687">
            <v>454.34928571428571</v>
          </cell>
          <cell r="AF687">
            <v>716.72</v>
          </cell>
          <cell r="AG687">
            <v>179.18</v>
          </cell>
          <cell r="AH687">
            <v>6015.3285714285721</v>
          </cell>
          <cell r="AI687">
            <v>358.36</v>
          </cell>
          <cell r="AJ687">
            <v>895.90000000000009</v>
          </cell>
          <cell r="AK687">
            <v>179.18</v>
          </cell>
          <cell r="AL687">
            <v>4351.5142857142864</v>
          </cell>
          <cell r="AM687">
            <v>191.97857142857146</v>
          </cell>
          <cell r="AN687">
            <v>4095.5428571428574</v>
          </cell>
          <cell r="AO687">
            <v>2623.707142857143</v>
          </cell>
          <cell r="AP687">
            <v>275.16928571428571</v>
          </cell>
          <cell r="AQ687">
            <v>959.89285714285722</v>
          </cell>
        </row>
        <row r="688">
          <cell r="A688" t="str">
            <v>M0034807200</v>
          </cell>
          <cell r="B688" t="str">
            <v>Matrix2Firm2D7mm20cm</v>
          </cell>
          <cell r="C688" t="str">
            <v>EUR</v>
          </cell>
          <cell r="D688">
            <v>91.7</v>
          </cell>
          <cell r="G688">
            <v>91.7</v>
          </cell>
          <cell r="I688">
            <v>131</v>
          </cell>
          <cell r="J688">
            <v>497.79999999999995</v>
          </cell>
          <cell r="K688">
            <v>144.10000000000002</v>
          </cell>
          <cell r="L688">
            <v>170.3</v>
          </cell>
          <cell r="M688">
            <v>229.25</v>
          </cell>
          <cell r="N688">
            <v>140.17000000000002</v>
          </cell>
          <cell r="O688">
            <v>136.24</v>
          </cell>
          <cell r="P688">
            <v>65500</v>
          </cell>
          <cell r="Q688">
            <v>894.73</v>
          </cell>
          <cell r="R688">
            <v>258070</v>
          </cell>
          <cell r="S688">
            <v>2246.6499999999996</v>
          </cell>
          <cell r="T688">
            <v>668.09999999999991</v>
          </cell>
          <cell r="U688">
            <v>91.699999999999989</v>
          </cell>
          <cell r="V688">
            <v>78.599999999999994</v>
          </cell>
          <cell r="W688">
            <v>1021.8</v>
          </cell>
          <cell r="X688">
            <v>23580</v>
          </cell>
          <cell r="Y688">
            <v>497.79999999999995</v>
          </cell>
          <cell r="Z688">
            <v>6288</v>
          </cell>
          <cell r="AA688">
            <v>11790</v>
          </cell>
          <cell r="AB688">
            <v>157200</v>
          </cell>
          <cell r="AC688">
            <v>197482.5</v>
          </cell>
          <cell r="AD688">
            <v>1703</v>
          </cell>
          <cell r="AE688">
            <v>465.04999999999995</v>
          </cell>
          <cell r="AF688">
            <v>733.59999999999991</v>
          </cell>
          <cell r="AG688">
            <v>183.39999999999998</v>
          </cell>
          <cell r="AH688">
            <v>6157</v>
          </cell>
          <cell r="AI688">
            <v>366.79999999999995</v>
          </cell>
          <cell r="AJ688">
            <v>917</v>
          </cell>
          <cell r="AK688">
            <v>183.39999999999998</v>
          </cell>
          <cell r="AL688">
            <v>4454</v>
          </cell>
          <cell r="AM688">
            <v>196.5</v>
          </cell>
          <cell r="AN688">
            <v>4192</v>
          </cell>
          <cell r="AO688">
            <v>2685.5</v>
          </cell>
          <cell r="AP688">
            <v>281.64999999999998</v>
          </cell>
          <cell r="AQ688">
            <v>982.5</v>
          </cell>
        </row>
        <row r="689">
          <cell r="A689" t="str">
            <v>M0034808300</v>
          </cell>
          <cell r="B689" t="str">
            <v>Matrix2Firm2D8mm30cm</v>
          </cell>
          <cell r="C689" t="str">
            <v>EUR</v>
          </cell>
          <cell r="D689">
            <v>97.86</v>
          </cell>
          <cell r="G689">
            <v>97.86</v>
          </cell>
          <cell r="I689">
            <v>139.80000000000001</v>
          </cell>
          <cell r="J689">
            <v>531.24</v>
          </cell>
          <cell r="K689">
            <v>153.78000000000003</v>
          </cell>
          <cell r="L689">
            <v>181.74</v>
          </cell>
          <cell r="M689">
            <v>244.65000000000003</v>
          </cell>
          <cell r="N689">
            <v>149.58600000000001</v>
          </cell>
          <cell r="O689">
            <v>145.39200000000002</v>
          </cell>
          <cell r="P689">
            <v>69900</v>
          </cell>
          <cell r="Q689">
            <v>954.83400000000006</v>
          </cell>
          <cell r="R689">
            <v>275406</v>
          </cell>
          <cell r="S689">
            <v>2397.5700000000002</v>
          </cell>
          <cell r="T689">
            <v>712.98</v>
          </cell>
          <cell r="U689">
            <v>97.86</v>
          </cell>
          <cell r="V689">
            <v>83.88000000000001</v>
          </cell>
          <cell r="W689">
            <v>1090.44</v>
          </cell>
          <cell r="X689">
            <v>25164.000000000004</v>
          </cell>
          <cell r="Y689">
            <v>531.24</v>
          </cell>
          <cell r="Z689">
            <v>6710.4000000000005</v>
          </cell>
          <cell r="AA689">
            <v>12582.000000000002</v>
          </cell>
          <cell r="AB689">
            <v>167760</v>
          </cell>
          <cell r="AC689">
            <v>210748.50000000003</v>
          </cell>
          <cell r="AD689">
            <v>1817.4</v>
          </cell>
          <cell r="AE689">
            <v>496.29</v>
          </cell>
          <cell r="AF689">
            <v>782.88</v>
          </cell>
          <cell r="AG689">
            <v>195.72</v>
          </cell>
          <cell r="AH689">
            <v>6570.6</v>
          </cell>
          <cell r="AI689">
            <v>391.44</v>
          </cell>
          <cell r="AJ689">
            <v>978.60000000000014</v>
          </cell>
          <cell r="AK689">
            <v>195.72</v>
          </cell>
          <cell r="AL689">
            <v>4753.2000000000007</v>
          </cell>
          <cell r="AM689">
            <v>209.70000000000002</v>
          </cell>
          <cell r="AN689">
            <v>4473.6000000000004</v>
          </cell>
          <cell r="AO689">
            <v>2865.9</v>
          </cell>
          <cell r="AP689">
            <v>300.57</v>
          </cell>
          <cell r="AQ689">
            <v>1048.5</v>
          </cell>
        </row>
        <row r="690">
          <cell r="A690" t="str">
            <v>M0034809300</v>
          </cell>
          <cell r="B690" t="str">
            <v>Matrix2Firm2D9mm30cm</v>
          </cell>
          <cell r="C690" t="str">
            <v>EUR</v>
          </cell>
          <cell r="D690">
            <v>98.1</v>
          </cell>
          <cell r="G690">
            <v>98.1</v>
          </cell>
          <cell r="I690">
            <v>140.14285714285714</v>
          </cell>
          <cell r="J690">
            <v>532.54285714285709</v>
          </cell>
          <cell r="K690">
            <v>154.15714285714287</v>
          </cell>
          <cell r="L690">
            <v>182.18571428571428</v>
          </cell>
          <cell r="M690">
            <v>245.25</v>
          </cell>
          <cell r="N690">
            <v>149.95285714285714</v>
          </cell>
          <cell r="O690">
            <v>145.74857142857144</v>
          </cell>
          <cell r="P690">
            <v>70071.428571428565</v>
          </cell>
          <cell r="Q690">
            <v>957.17571428571432</v>
          </cell>
          <cell r="R690">
            <v>276081.42857142858</v>
          </cell>
          <cell r="S690">
            <v>2403.4499999999998</v>
          </cell>
          <cell r="T690">
            <v>714.7285714285714</v>
          </cell>
          <cell r="U690">
            <v>98.1</v>
          </cell>
          <cell r="V690">
            <v>84.085714285714275</v>
          </cell>
          <cell r="W690">
            <v>1093.1142857142856</v>
          </cell>
          <cell r="X690">
            <v>25225.714285714286</v>
          </cell>
          <cell r="Y690">
            <v>532.54285714285709</v>
          </cell>
          <cell r="Z690">
            <v>6726.8571428571431</v>
          </cell>
          <cell r="AA690">
            <v>12612.857142857143</v>
          </cell>
          <cell r="AB690">
            <v>168171.42857142858</v>
          </cell>
          <cell r="AC690">
            <v>211265.35714285713</v>
          </cell>
          <cell r="AD690">
            <v>1821.8571428571429</v>
          </cell>
          <cell r="AE690">
            <v>497.50714285714281</v>
          </cell>
          <cell r="AF690">
            <v>784.8</v>
          </cell>
          <cell r="AG690">
            <v>196.2</v>
          </cell>
          <cell r="AH690">
            <v>6586.7142857142853</v>
          </cell>
          <cell r="AI690">
            <v>392.4</v>
          </cell>
          <cell r="AJ690">
            <v>981</v>
          </cell>
          <cell r="AK690">
            <v>196.2</v>
          </cell>
          <cell r="AL690">
            <v>4764.8571428571431</v>
          </cell>
          <cell r="AM690">
            <v>210.21428571428572</v>
          </cell>
          <cell r="AN690">
            <v>4484.5714285714284</v>
          </cell>
          <cell r="AO690">
            <v>2872.9285714285716</v>
          </cell>
          <cell r="AP690">
            <v>301.30714285714282</v>
          </cell>
          <cell r="AQ690">
            <v>1051.0714285714284</v>
          </cell>
        </row>
        <row r="691">
          <cell r="A691" t="str">
            <v>M0034851030</v>
          </cell>
          <cell r="B691" t="str">
            <v>Matrix2Firm3D10mm30cm</v>
          </cell>
          <cell r="C691" t="str">
            <v>EUR</v>
          </cell>
          <cell r="D691">
            <v>129.07</v>
          </cell>
          <cell r="G691">
            <v>129.07</v>
          </cell>
          <cell r="I691">
            <v>184.3857142857143</v>
          </cell>
          <cell r="J691">
            <v>700.66571428571433</v>
          </cell>
          <cell r="K691">
            <v>202.82428571428574</v>
          </cell>
          <cell r="L691">
            <v>239.70142857142861</v>
          </cell>
          <cell r="M691">
            <v>322.67500000000001</v>
          </cell>
          <cell r="N691">
            <v>197.29271428571431</v>
          </cell>
          <cell r="O691">
            <v>191.76114285714289</v>
          </cell>
          <cell r="P691">
            <v>92192.857142857145</v>
          </cell>
          <cell r="Q691">
            <v>1259.3544285714288</v>
          </cell>
          <cell r="R691">
            <v>363239.85714285716</v>
          </cell>
          <cell r="S691">
            <v>3162.2150000000001</v>
          </cell>
          <cell r="T691">
            <v>940.36714285714288</v>
          </cell>
          <cell r="U691">
            <v>129.07</v>
          </cell>
          <cell r="V691">
            <v>110.63142857142857</v>
          </cell>
          <cell r="W691">
            <v>1438.2085714285715</v>
          </cell>
          <cell r="X691">
            <v>33189.428571428572</v>
          </cell>
          <cell r="Y691">
            <v>700.66571428571433</v>
          </cell>
          <cell r="Z691">
            <v>8850.5142857142855</v>
          </cell>
          <cell r="AA691">
            <v>16594.714285714286</v>
          </cell>
          <cell r="AB691">
            <v>221262.85714285716</v>
          </cell>
          <cell r="AC691">
            <v>277961.46428571432</v>
          </cell>
          <cell r="AD691">
            <v>2397.014285714286</v>
          </cell>
          <cell r="AE691">
            <v>654.56928571428568</v>
          </cell>
          <cell r="AF691">
            <v>1032.56</v>
          </cell>
          <cell r="AG691">
            <v>258.14</v>
          </cell>
          <cell r="AH691">
            <v>8666.1285714285714</v>
          </cell>
          <cell r="AI691">
            <v>516.28</v>
          </cell>
          <cell r="AJ691">
            <v>1290.7</v>
          </cell>
          <cell r="AK691">
            <v>258.14</v>
          </cell>
          <cell r="AL691">
            <v>6269.1142857142859</v>
          </cell>
          <cell r="AM691">
            <v>276.57857142857142</v>
          </cell>
          <cell r="AN691">
            <v>5900.3428571428576</v>
          </cell>
          <cell r="AO691">
            <v>3779.9071428571433</v>
          </cell>
          <cell r="AP691">
            <v>396.42928571428575</v>
          </cell>
          <cell r="AQ691">
            <v>1382.8928571428573</v>
          </cell>
        </row>
        <row r="692">
          <cell r="A692" t="str">
            <v>M0034851230</v>
          </cell>
          <cell r="B692" t="str">
            <v>Matrix2Firm3D12mm30cm</v>
          </cell>
          <cell r="C692" t="str">
            <v>EUR</v>
          </cell>
          <cell r="D692">
            <v>129.07</v>
          </cell>
          <cell r="G692">
            <v>129.07</v>
          </cell>
          <cell r="I692">
            <v>184.3857142857143</v>
          </cell>
          <cell r="J692">
            <v>700.66571428571433</v>
          </cell>
          <cell r="K692">
            <v>202.82428571428574</v>
          </cell>
          <cell r="L692">
            <v>239.70142857142861</v>
          </cell>
          <cell r="M692">
            <v>322.67500000000001</v>
          </cell>
          <cell r="N692">
            <v>197.29271428571431</v>
          </cell>
          <cell r="O692">
            <v>191.76114285714289</v>
          </cell>
          <cell r="P692">
            <v>92192.857142857145</v>
          </cell>
          <cell r="Q692">
            <v>1259.3544285714288</v>
          </cell>
          <cell r="R692">
            <v>363239.85714285716</v>
          </cell>
          <cell r="S692">
            <v>3162.2150000000001</v>
          </cell>
          <cell r="T692">
            <v>940.36714285714288</v>
          </cell>
          <cell r="U692">
            <v>129.07</v>
          </cell>
          <cell r="V692">
            <v>110.63142857142857</v>
          </cell>
          <cell r="W692">
            <v>1438.2085714285715</v>
          </cell>
          <cell r="X692">
            <v>33189.428571428572</v>
          </cell>
          <cell r="Y692">
            <v>700.66571428571433</v>
          </cell>
          <cell r="Z692">
            <v>8850.5142857142855</v>
          </cell>
          <cell r="AA692">
            <v>16594.714285714286</v>
          </cell>
          <cell r="AB692">
            <v>221262.85714285716</v>
          </cell>
          <cell r="AC692">
            <v>277961.46428571432</v>
          </cell>
          <cell r="AD692">
            <v>2397.014285714286</v>
          </cell>
          <cell r="AE692">
            <v>654.56928571428568</v>
          </cell>
          <cell r="AF692">
            <v>1032.56</v>
          </cell>
          <cell r="AG692">
            <v>258.14</v>
          </cell>
          <cell r="AH692">
            <v>8666.1285714285714</v>
          </cell>
          <cell r="AI692">
            <v>516.28</v>
          </cell>
          <cell r="AJ692">
            <v>1290.7</v>
          </cell>
          <cell r="AK692">
            <v>258.14</v>
          </cell>
          <cell r="AL692">
            <v>6269.1142857142859</v>
          </cell>
          <cell r="AM692">
            <v>276.57857142857142</v>
          </cell>
          <cell r="AN692">
            <v>5900.3428571428576</v>
          </cell>
          <cell r="AO692">
            <v>3779.9071428571433</v>
          </cell>
          <cell r="AP692">
            <v>396.42928571428575</v>
          </cell>
          <cell r="AQ692">
            <v>1382.8928571428573</v>
          </cell>
        </row>
        <row r="693">
          <cell r="A693" t="str">
            <v>M0034851430</v>
          </cell>
          <cell r="B693" t="str">
            <v>Matrix2Firm3D14mm30cm</v>
          </cell>
          <cell r="C693" t="str">
            <v>EUR</v>
          </cell>
          <cell r="D693">
            <v>129.07</v>
          </cell>
          <cell r="G693">
            <v>129.07</v>
          </cell>
          <cell r="I693">
            <v>184.3857142857143</v>
          </cell>
          <cell r="J693">
            <v>700.66571428571433</v>
          </cell>
          <cell r="K693">
            <v>202.82428571428574</v>
          </cell>
          <cell r="L693">
            <v>239.70142857142861</v>
          </cell>
          <cell r="M693">
            <v>322.67500000000001</v>
          </cell>
          <cell r="N693">
            <v>197.29271428571431</v>
          </cell>
          <cell r="O693">
            <v>191.76114285714289</v>
          </cell>
          <cell r="P693">
            <v>92192.857142857145</v>
          </cell>
          <cell r="Q693">
            <v>1259.3544285714288</v>
          </cell>
          <cell r="R693">
            <v>363239.85714285716</v>
          </cell>
          <cell r="S693">
            <v>3162.2150000000001</v>
          </cell>
          <cell r="T693">
            <v>940.36714285714288</v>
          </cell>
          <cell r="U693">
            <v>129.07</v>
          </cell>
          <cell r="V693">
            <v>110.63142857142857</v>
          </cell>
          <cell r="W693">
            <v>1438.2085714285715</v>
          </cell>
          <cell r="X693">
            <v>33189.428571428572</v>
          </cell>
          <cell r="Y693">
            <v>700.66571428571433</v>
          </cell>
          <cell r="Z693">
            <v>8850.5142857142855</v>
          </cell>
          <cell r="AA693">
            <v>16594.714285714286</v>
          </cell>
          <cell r="AB693">
            <v>221262.85714285716</v>
          </cell>
          <cell r="AC693">
            <v>277961.46428571432</v>
          </cell>
          <cell r="AD693">
            <v>2397.014285714286</v>
          </cell>
          <cell r="AE693">
            <v>654.56928571428568</v>
          </cell>
          <cell r="AF693">
            <v>1032.56</v>
          </cell>
          <cell r="AG693">
            <v>258.14</v>
          </cell>
          <cell r="AH693">
            <v>8666.1285714285714</v>
          </cell>
          <cell r="AI693">
            <v>516.28</v>
          </cell>
          <cell r="AJ693">
            <v>1290.7</v>
          </cell>
          <cell r="AK693">
            <v>258.14</v>
          </cell>
          <cell r="AL693">
            <v>6269.1142857142859</v>
          </cell>
          <cell r="AM693">
            <v>276.57857142857142</v>
          </cell>
          <cell r="AN693">
            <v>5900.3428571428576</v>
          </cell>
          <cell r="AO693">
            <v>3779.9071428571433</v>
          </cell>
          <cell r="AP693">
            <v>396.42928571428575</v>
          </cell>
          <cell r="AQ693">
            <v>1382.8928571428573</v>
          </cell>
        </row>
        <row r="694">
          <cell r="A694" t="str">
            <v>M0034851630</v>
          </cell>
          <cell r="B694" t="str">
            <v>Matrix2Firm3D16mm30cm</v>
          </cell>
          <cell r="C694" t="str">
            <v>EUR</v>
          </cell>
          <cell r="D694">
            <v>129.85</v>
          </cell>
          <cell r="G694">
            <v>129.85</v>
          </cell>
          <cell r="I694">
            <v>185.5</v>
          </cell>
          <cell r="J694">
            <v>704.9</v>
          </cell>
          <cell r="K694">
            <v>204.05</v>
          </cell>
          <cell r="L694">
            <v>241.15</v>
          </cell>
          <cell r="M694">
            <v>324.625</v>
          </cell>
          <cell r="N694">
            <v>198.48500000000001</v>
          </cell>
          <cell r="O694">
            <v>192.92000000000002</v>
          </cell>
          <cell r="P694">
            <v>92750</v>
          </cell>
          <cell r="Q694">
            <v>1266.9649999999999</v>
          </cell>
          <cell r="R694">
            <v>365435</v>
          </cell>
          <cell r="S694">
            <v>3181.3249999999998</v>
          </cell>
          <cell r="T694">
            <v>946.05</v>
          </cell>
          <cell r="U694">
            <v>129.85</v>
          </cell>
          <cell r="V694">
            <v>111.3</v>
          </cell>
          <cell r="W694">
            <v>1446.8999999999999</v>
          </cell>
          <cell r="X694">
            <v>33390</v>
          </cell>
          <cell r="Y694">
            <v>704.9</v>
          </cell>
          <cell r="Z694">
            <v>8904</v>
          </cell>
          <cell r="AA694">
            <v>16695</v>
          </cell>
          <cell r="AB694">
            <v>222600</v>
          </cell>
          <cell r="AC694">
            <v>279641.25</v>
          </cell>
          <cell r="AD694">
            <v>2411.5</v>
          </cell>
          <cell r="AE694">
            <v>658.52499999999998</v>
          </cell>
          <cell r="AF694">
            <v>1038.8</v>
          </cell>
          <cell r="AG694">
            <v>259.7</v>
          </cell>
          <cell r="AH694">
            <v>8718.5</v>
          </cell>
          <cell r="AI694">
            <v>519.4</v>
          </cell>
          <cell r="AJ694">
            <v>1298.5</v>
          </cell>
          <cell r="AK694">
            <v>259.7</v>
          </cell>
          <cell r="AL694">
            <v>6307</v>
          </cell>
          <cell r="AM694">
            <v>278.25</v>
          </cell>
          <cell r="AN694">
            <v>5936</v>
          </cell>
          <cell r="AO694">
            <v>3802.75</v>
          </cell>
          <cell r="AP694">
            <v>398.82499999999999</v>
          </cell>
          <cell r="AQ694">
            <v>1391.25</v>
          </cell>
        </row>
        <row r="695">
          <cell r="A695" t="str">
            <v>M0034855100</v>
          </cell>
          <cell r="B695" t="str">
            <v>Matrix2Firm3D5mm10cm</v>
          </cell>
          <cell r="C695" t="str">
            <v>EUR</v>
          </cell>
          <cell r="D695">
            <v>156.30000000000001</v>
          </cell>
          <cell r="G695">
            <v>156.30000000000001</v>
          </cell>
          <cell r="I695">
            <v>223.28571428571431</v>
          </cell>
          <cell r="J695">
            <v>848.48571428571438</v>
          </cell>
          <cell r="K695">
            <v>245.61428571428576</v>
          </cell>
          <cell r="L695">
            <v>290.2714285714286</v>
          </cell>
          <cell r="M695">
            <v>390.75000000000006</v>
          </cell>
          <cell r="N695">
            <v>238.91571428571433</v>
          </cell>
          <cell r="O695">
            <v>232.21714285714287</v>
          </cell>
          <cell r="P695">
            <v>111642.85714285716</v>
          </cell>
          <cell r="Q695">
            <v>1525.0414285714287</v>
          </cell>
          <cell r="R695">
            <v>439872.85714285716</v>
          </cell>
          <cell r="S695">
            <v>3829.35</v>
          </cell>
          <cell r="T695">
            <v>1138.757142857143</v>
          </cell>
          <cell r="U695">
            <v>156.30000000000001</v>
          </cell>
          <cell r="V695">
            <v>133.97142857142859</v>
          </cell>
          <cell r="W695">
            <v>1741.6285714285716</v>
          </cell>
          <cell r="X695">
            <v>40191.428571428572</v>
          </cell>
          <cell r="Y695">
            <v>848.48571428571438</v>
          </cell>
          <cell r="Z695">
            <v>10717.714285714286</v>
          </cell>
          <cell r="AA695">
            <v>20095.714285714286</v>
          </cell>
          <cell r="AB695">
            <v>267942.85714285716</v>
          </cell>
          <cell r="AC695">
            <v>336603.21428571432</v>
          </cell>
          <cell r="AD695">
            <v>2902.7142857142858</v>
          </cell>
          <cell r="AE695">
            <v>792.66428571428571</v>
          </cell>
          <cell r="AF695">
            <v>1250.4000000000001</v>
          </cell>
          <cell r="AG695">
            <v>312.60000000000002</v>
          </cell>
          <cell r="AH695">
            <v>10494.428571428572</v>
          </cell>
          <cell r="AI695">
            <v>625.20000000000005</v>
          </cell>
          <cell r="AJ695">
            <v>1563.0000000000002</v>
          </cell>
          <cell r="AK695">
            <v>312.60000000000002</v>
          </cell>
          <cell r="AL695">
            <v>7591.7142857142862</v>
          </cell>
          <cell r="AM695">
            <v>334.92857142857144</v>
          </cell>
          <cell r="AN695">
            <v>7145.1428571428578</v>
          </cell>
          <cell r="AO695">
            <v>4577.3571428571431</v>
          </cell>
          <cell r="AP695">
            <v>480.06428571428575</v>
          </cell>
          <cell r="AQ695">
            <v>1674.6428571428573</v>
          </cell>
        </row>
        <row r="696">
          <cell r="A696" t="str">
            <v>M0034856150</v>
          </cell>
          <cell r="B696" t="str">
            <v>Matrix2Firm3D6mm15cm</v>
          </cell>
          <cell r="C696" t="str">
            <v>EUR</v>
          </cell>
          <cell r="D696">
            <v>157.47999999999999</v>
          </cell>
          <cell r="G696">
            <v>157.47999999999999</v>
          </cell>
          <cell r="I696">
            <v>224.97142857142856</v>
          </cell>
          <cell r="J696">
            <v>854.89142857142849</v>
          </cell>
          <cell r="K696">
            <v>247.46857142857144</v>
          </cell>
          <cell r="L696">
            <v>292.46285714285716</v>
          </cell>
          <cell r="M696">
            <v>393.7</v>
          </cell>
          <cell r="N696">
            <v>240.71942857142858</v>
          </cell>
          <cell r="O696">
            <v>233.97028571428572</v>
          </cell>
          <cell r="P696">
            <v>112485.71428571428</v>
          </cell>
          <cell r="Q696">
            <v>1536.5548571428571</v>
          </cell>
          <cell r="R696">
            <v>443193.71428571426</v>
          </cell>
          <cell r="S696">
            <v>3858.2599999999993</v>
          </cell>
          <cell r="T696">
            <v>1147.3542857142857</v>
          </cell>
          <cell r="U696">
            <v>157.47999999999999</v>
          </cell>
          <cell r="V696">
            <v>134.98285714285714</v>
          </cell>
          <cell r="W696">
            <v>1754.7771428571427</v>
          </cell>
          <cell r="X696">
            <v>40494.857142857138</v>
          </cell>
          <cell r="Y696">
            <v>854.89142857142849</v>
          </cell>
          <cell r="Z696">
            <v>10798.628571428571</v>
          </cell>
          <cell r="AA696">
            <v>20247.428571428569</v>
          </cell>
          <cell r="AB696">
            <v>269965.71428571426</v>
          </cell>
          <cell r="AC696">
            <v>339144.42857142858</v>
          </cell>
          <cell r="AD696">
            <v>2924.6285714285714</v>
          </cell>
          <cell r="AE696">
            <v>798.64857142857136</v>
          </cell>
          <cell r="AF696">
            <v>1259.8399999999999</v>
          </cell>
          <cell r="AG696">
            <v>314.95999999999998</v>
          </cell>
          <cell r="AH696">
            <v>10573.657142857142</v>
          </cell>
          <cell r="AI696">
            <v>629.91999999999996</v>
          </cell>
          <cell r="AJ696">
            <v>1574.8</v>
          </cell>
          <cell r="AK696">
            <v>314.95999999999998</v>
          </cell>
          <cell r="AL696">
            <v>7649.028571428571</v>
          </cell>
          <cell r="AM696">
            <v>337.45714285714286</v>
          </cell>
          <cell r="AN696">
            <v>7199.0857142857139</v>
          </cell>
          <cell r="AO696">
            <v>4611.9142857142851</v>
          </cell>
          <cell r="AP696">
            <v>483.68857142857138</v>
          </cell>
          <cell r="AQ696">
            <v>1687.2857142857142</v>
          </cell>
        </row>
        <row r="697">
          <cell r="A697" t="str">
            <v>M0034857150</v>
          </cell>
          <cell r="B697" t="str">
            <v>Matrix2Firm3D7mm15cm</v>
          </cell>
          <cell r="C697" t="str">
            <v>EUR</v>
          </cell>
          <cell r="D697">
            <v>158.44</v>
          </cell>
          <cell r="G697">
            <v>158.44</v>
          </cell>
          <cell r="I697">
            <v>226.34285714285716</v>
          </cell>
          <cell r="J697">
            <v>860.10285714285715</v>
          </cell>
          <cell r="K697">
            <v>248.97714285714289</v>
          </cell>
          <cell r="L697">
            <v>294.24571428571431</v>
          </cell>
          <cell r="M697">
            <v>396.1</v>
          </cell>
          <cell r="N697">
            <v>242.18685714285718</v>
          </cell>
          <cell r="O697">
            <v>235.39657142857146</v>
          </cell>
          <cell r="P697">
            <v>113171.42857142858</v>
          </cell>
          <cell r="Q697">
            <v>1545.9217142857144</v>
          </cell>
          <cell r="R697">
            <v>445895.42857142858</v>
          </cell>
          <cell r="S697">
            <v>3881.7799999999997</v>
          </cell>
          <cell r="T697">
            <v>1154.3485714285714</v>
          </cell>
          <cell r="U697">
            <v>158.44</v>
          </cell>
          <cell r="V697">
            <v>135.80571428571429</v>
          </cell>
          <cell r="W697">
            <v>1765.4742857142858</v>
          </cell>
          <cell r="X697">
            <v>40741.71428571429</v>
          </cell>
          <cell r="Y697">
            <v>860.10285714285715</v>
          </cell>
          <cell r="Z697">
            <v>10864.457142857143</v>
          </cell>
          <cell r="AA697">
            <v>20370.857142857145</v>
          </cell>
          <cell r="AB697">
            <v>271611.42857142858</v>
          </cell>
          <cell r="AC697">
            <v>341211.85714285716</v>
          </cell>
          <cell r="AD697">
            <v>2942.457142857143</v>
          </cell>
          <cell r="AE697">
            <v>803.51714285714286</v>
          </cell>
          <cell r="AF697">
            <v>1267.52</v>
          </cell>
          <cell r="AG697">
            <v>316.88</v>
          </cell>
          <cell r="AH697">
            <v>10638.114285714286</v>
          </cell>
          <cell r="AI697">
            <v>633.76</v>
          </cell>
          <cell r="AJ697">
            <v>1584.4</v>
          </cell>
          <cell r="AK697">
            <v>316.88</v>
          </cell>
          <cell r="AL697">
            <v>7695.6571428571433</v>
          </cell>
          <cell r="AM697">
            <v>339.51428571428573</v>
          </cell>
          <cell r="AN697">
            <v>7242.971428571429</v>
          </cell>
          <cell r="AO697">
            <v>4640.0285714285719</v>
          </cell>
          <cell r="AP697">
            <v>486.63714285714286</v>
          </cell>
          <cell r="AQ697">
            <v>1697.5714285714287</v>
          </cell>
        </row>
        <row r="698">
          <cell r="A698" t="str">
            <v>M0034858250</v>
          </cell>
          <cell r="B698" t="str">
            <v>Matrix2Firm3D8mm25cm</v>
          </cell>
          <cell r="C698" t="str">
            <v>EUR</v>
          </cell>
          <cell r="D698">
            <v>159.83000000000001</v>
          </cell>
          <cell r="G698">
            <v>159.83000000000001</v>
          </cell>
          <cell r="I698">
            <v>228.32857142857145</v>
          </cell>
          <cell r="J698">
            <v>867.64857142857147</v>
          </cell>
          <cell r="K698">
            <v>251.16142857142862</v>
          </cell>
          <cell r="L698">
            <v>296.82714285714292</v>
          </cell>
          <cell r="M698">
            <v>399.57500000000005</v>
          </cell>
          <cell r="N698">
            <v>244.31157142857145</v>
          </cell>
          <cell r="O698">
            <v>237.46171428571432</v>
          </cell>
          <cell r="P698">
            <v>114164.28571428572</v>
          </cell>
          <cell r="Q698">
            <v>1559.4841428571431</v>
          </cell>
          <cell r="R698">
            <v>449807.28571428574</v>
          </cell>
          <cell r="S698">
            <v>3915.835</v>
          </cell>
          <cell r="T698">
            <v>1164.4757142857143</v>
          </cell>
          <cell r="U698">
            <v>159.83000000000001</v>
          </cell>
          <cell r="V698">
            <v>136.99714285714288</v>
          </cell>
          <cell r="W698">
            <v>1780.9628571428573</v>
          </cell>
          <cell r="X698">
            <v>41099.142857142862</v>
          </cell>
          <cell r="Y698">
            <v>867.64857142857147</v>
          </cell>
          <cell r="Z698">
            <v>10959.77142857143</v>
          </cell>
          <cell r="AA698">
            <v>20549.571428571431</v>
          </cell>
          <cell r="AB698">
            <v>273994.28571428574</v>
          </cell>
          <cell r="AC698">
            <v>344205.32142857148</v>
          </cell>
          <cell r="AD698">
            <v>2968.2714285714287</v>
          </cell>
          <cell r="AE698">
            <v>810.56642857142856</v>
          </cell>
          <cell r="AF698">
            <v>1278.6400000000001</v>
          </cell>
          <cell r="AG698">
            <v>319.66000000000003</v>
          </cell>
          <cell r="AH698">
            <v>10731.442857142858</v>
          </cell>
          <cell r="AI698">
            <v>639.32000000000005</v>
          </cell>
          <cell r="AJ698">
            <v>1598.3000000000002</v>
          </cell>
          <cell r="AK698">
            <v>319.66000000000003</v>
          </cell>
          <cell r="AL698">
            <v>7763.1714285714297</v>
          </cell>
          <cell r="AM698">
            <v>342.49285714285719</v>
          </cell>
          <cell r="AN698">
            <v>7306.5142857142864</v>
          </cell>
          <cell r="AO698">
            <v>4680.7357142857145</v>
          </cell>
          <cell r="AP698">
            <v>490.90642857142859</v>
          </cell>
          <cell r="AQ698">
            <v>1712.4642857142858</v>
          </cell>
        </row>
        <row r="699">
          <cell r="A699" t="str">
            <v>M003490304SR0</v>
          </cell>
          <cell r="B699" t="str">
            <v>Matrix2Soft3603mm4cm</v>
          </cell>
          <cell r="C699" t="str">
            <v>EUR</v>
          </cell>
          <cell r="D699">
            <v>86.19</v>
          </cell>
          <cell r="G699">
            <v>86.19</v>
          </cell>
          <cell r="I699">
            <v>123.12857142857143</v>
          </cell>
          <cell r="J699">
            <v>467.88857142857142</v>
          </cell>
          <cell r="K699">
            <v>135.44142857142859</v>
          </cell>
          <cell r="L699">
            <v>160.06714285714287</v>
          </cell>
          <cell r="M699">
            <v>215.47500000000002</v>
          </cell>
          <cell r="N699">
            <v>131.74757142857143</v>
          </cell>
          <cell r="O699">
            <v>128.05371428571431</v>
          </cell>
          <cell r="P699">
            <v>61564.285714285717</v>
          </cell>
          <cell r="Q699">
            <v>840.96814285714288</v>
          </cell>
          <cell r="R699">
            <v>242563.28571428571</v>
          </cell>
          <cell r="S699">
            <v>2111.6549999999997</v>
          </cell>
          <cell r="T699">
            <v>627.95571428571429</v>
          </cell>
          <cell r="U699">
            <v>86.19</v>
          </cell>
          <cell r="V699">
            <v>73.877142857142857</v>
          </cell>
          <cell r="W699">
            <v>960.40285714285721</v>
          </cell>
          <cell r="X699">
            <v>22163.142857142859</v>
          </cell>
          <cell r="Y699">
            <v>467.88857142857142</v>
          </cell>
          <cell r="Z699">
            <v>5910.1714285714288</v>
          </cell>
          <cell r="AA699">
            <v>11081.571428571429</v>
          </cell>
          <cell r="AB699">
            <v>147754.28571428571</v>
          </cell>
          <cell r="AC699">
            <v>185616.32142857145</v>
          </cell>
          <cell r="AD699">
            <v>1600.6714285714286</v>
          </cell>
          <cell r="AE699">
            <v>437.10642857142858</v>
          </cell>
          <cell r="AF699">
            <v>689.52</v>
          </cell>
          <cell r="AG699">
            <v>172.38</v>
          </cell>
          <cell r="AH699">
            <v>5787.0428571428574</v>
          </cell>
          <cell r="AI699">
            <v>344.76</v>
          </cell>
          <cell r="AJ699">
            <v>861.90000000000009</v>
          </cell>
          <cell r="AK699">
            <v>172.38</v>
          </cell>
          <cell r="AL699">
            <v>4186.3714285714286</v>
          </cell>
          <cell r="AM699">
            <v>184.69285714285715</v>
          </cell>
          <cell r="AN699">
            <v>3940.1142857142859</v>
          </cell>
          <cell r="AO699">
            <v>2524.1357142857146</v>
          </cell>
          <cell r="AP699">
            <v>264.72642857142858</v>
          </cell>
          <cell r="AQ699">
            <v>923.46428571428578</v>
          </cell>
        </row>
        <row r="700">
          <cell r="A700" t="str">
            <v>M003490306SR0</v>
          </cell>
          <cell r="B700" t="str">
            <v>Matrix2Soft3603mm6cm</v>
          </cell>
          <cell r="C700" t="str">
            <v>EUR</v>
          </cell>
          <cell r="D700">
            <v>88.13</v>
          </cell>
          <cell r="G700">
            <v>88.13</v>
          </cell>
          <cell r="I700">
            <v>125.9</v>
          </cell>
          <cell r="J700">
            <v>478.42</v>
          </cell>
          <cell r="K700">
            <v>138.49</v>
          </cell>
          <cell r="L700">
            <v>163.67000000000002</v>
          </cell>
          <cell r="M700">
            <v>220.32500000000002</v>
          </cell>
          <cell r="N700">
            <v>134.71300000000002</v>
          </cell>
          <cell r="O700">
            <v>130.93600000000001</v>
          </cell>
          <cell r="P700">
            <v>62950</v>
          </cell>
          <cell r="Q700">
            <v>859.89700000000005</v>
          </cell>
          <cell r="R700">
            <v>248023</v>
          </cell>
          <cell r="S700">
            <v>2159.1849999999999</v>
          </cell>
          <cell r="T700">
            <v>642.09</v>
          </cell>
          <cell r="U700">
            <v>88.13</v>
          </cell>
          <cell r="V700">
            <v>75.540000000000006</v>
          </cell>
          <cell r="W700">
            <v>982.02</v>
          </cell>
          <cell r="X700">
            <v>22662</v>
          </cell>
          <cell r="Y700">
            <v>478.42</v>
          </cell>
          <cell r="Z700">
            <v>6043.2000000000007</v>
          </cell>
          <cell r="AA700">
            <v>11331</v>
          </cell>
          <cell r="AB700">
            <v>151080</v>
          </cell>
          <cell r="AC700">
            <v>189794.25</v>
          </cell>
          <cell r="AD700">
            <v>1636.7</v>
          </cell>
          <cell r="AE700">
            <v>446.94499999999999</v>
          </cell>
          <cell r="AF700">
            <v>705.04</v>
          </cell>
          <cell r="AG700">
            <v>176.26</v>
          </cell>
          <cell r="AH700">
            <v>5917.3</v>
          </cell>
          <cell r="AI700">
            <v>352.52</v>
          </cell>
          <cell r="AJ700">
            <v>881.30000000000007</v>
          </cell>
          <cell r="AK700">
            <v>176.26</v>
          </cell>
          <cell r="AL700">
            <v>4280.6000000000004</v>
          </cell>
          <cell r="AM700">
            <v>188.85000000000002</v>
          </cell>
          <cell r="AN700">
            <v>4028.8</v>
          </cell>
          <cell r="AO700">
            <v>2580.9500000000003</v>
          </cell>
          <cell r="AP700">
            <v>270.685</v>
          </cell>
          <cell r="AQ700">
            <v>944.25</v>
          </cell>
        </row>
        <row r="701">
          <cell r="A701" t="str">
            <v>M003490308SR0</v>
          </cell>
          <cell r="B701" t="str">
            <v>Matrix2Soft3603mm8cm</v>
          </cell>
          <cell r="C701" t="str">
            <v>EUR</v>
          </cell>
          <cell r="D701">
            <v>89.5</v>
          </cell>
          <cell r="G701">
            <v>89.5</v>
          </cell>
          <cell r="I701">
            <v>127.85714285714286</v>
          </cell>
          <cell r="J701">
            <v>485.85714285714283</v>
          </cell>
          <cell r="K701">
            <v>140.64285714285717</v>
          </cell>
          <cell r="L701">
            <v>166.21428571428572</v>
          </cell>
          <cell r="M701">
            <v>223.75</v>
          </cell>
          <cell r="N701">
            <v>136.80714285714288</v>
          </cell>
          <cell r="O701">
            <v>132.97142857142859</v>
          </cell>
          <cell r="P701">
            <v>63928.571428571428</v>
          </cell>
          <cell r="Q701">
            <v>873.26428571428573</v>
          </cell>
          <cell r="R701">
            <v>251878.57142857145</v>
          </cell>
          <cell r="S701">
            <v>2192.75</v>
          </cell>
          <cell r="T701">
            <v>652.07142857142856</v>
          </cell>
          <cell r="U701">
            <v>89.5</v>
          </cell>
          <cell r="V701">
            <v>76.714285714285708</v>
          </cell>
          <cell r="W701">
            <v>997.28571428571433</v>
          </cell>
          <cell r="X701">
            <v>23014.285714285714</v>
          </cell>
          <cell r="Y701">
            <v>485.85714285714283</v>
          </cell>
          <cell r="Z701">
            <v>6137.1428571428569</v>
          </cell>
          <cell r="AA701">
            <v>11507.142857142857</v>
          </cell>
          <cell r="AB701">
            <v>153428.57142857142</v>
          </cell>
          <cell r="AC701">
            <v>192744.64285714287</v>
          </cell>
          <cell r="AD701">
            <v>1662.1428571428571</v>
          </cell>
          <cell r="AE701">
            <v>453.89285714285711</v>
          </cell>
          <cell r="AF701">
            <v>716</v>
          </cell>
          <cell r="AG701">
            <v>179</v>
          </cell>
          <cell r="AH701">
            <v>6009.2857142857147</v>
          </cell>
          <cell r="AI701">
            <v>358</v>
          </cell>
          <cell r="AJ701">
            <v>895</v>
          </cell>
          <cell r="AK701">
            <v>179</v>
          </cell>
          <cell r="AL701">
            <v>4347.1428571428569</v>
          </cell>
          <cell r="AM701">
            <v>191.78571428571428</v>
          </cell>
          <cell r="AN701">
            <v>4091.4285714285716</v>
          </cell>
          <cell r="AO701">
            <v>2621.0714285714284</v>
          </cell>
          <cell r="AP701">
            <v>274.89285714285717</v>
          </cell>
          <cell r="AQ701">
            <v>958.92857142857144</v>
          </cell>
        </row>
        <row r="702">
          <cell r="A702" t="str">
            <v>M003490406SR0</v>
          </cell>
          <cell r="B702" t="str">
            <v>Matrix2Soft3604mm6cm</v>
          </cell>
          <cell r="C702" t="str">
            <v>EUR</v>
          </cell>
          <cell r="D702">
            <v>88.13</v>
          </cell>
          <cell r="G702">
            <v>88.13</v>
          </cell>
          <cell r="I702">
            <v>125.9</v>
          </cell>
          <cell r="J702">
            <v>478.42</v>
          </cell>
          <cell r="K702">
            <v>138.49</v>
          </cell>
          <cell r="L702">
            <v>163.67000000000002</v>
          </cell>
          <cell r="M702">
            <v>220.32500000000002</v>
          </cell>
          <cell r="N702">
            <v>134.71300000000002</v>
          </cell>
          <cell r="O702">
            <v>130.93600000000001</v>
          </cell>
          <cell r="P702">
            <v>62950</v>
          </cell>
          <cell r="Q702">
            <v>859.89700000000005</v>
          </cell>
          <cell r="R702">
            <v>248023</v>
          </cell>
          <cell r="S702">
            <v>2159.1849999999999</v>
          </cell>
          <cell r="T702">
            <v>642.09</v>
          </cell>
          <cell r="U702">
            <v>88.13</v>
          </cell>
          <cell r="V702">
            <v>75.540000000000006</v>
          </cell>
          <cell r="W702">
            <v>982.02</v>
          </cell>
          <cell r="X702">
            <v>22662</v>
          </cell>
          <cell r="Y702">
            <v>478.42</v>
          </cell>
          <cell r="Z702">
            <v>6043.2000000000007</v>
          </cell>
          <cell r="AA702">
            <v>11331</v>
          </cell>
          <cell r="AB702">
            <v>151080</v>
          </cell>
          <cell r="AC702">
            <v>189794.25</v>
          </cell>
          <cell r="AD702">
            <v>1636.7</v>
          </cell>
          <cell r="AE702">
            <v>446.94499999999999</v>
          </cell>
          <cell r="AF702">
            <v>705.04</v>
          </cell>
          <cell r="AG702">
            <v>176.26</v>
          </cell>
          <cell r="AH702">
            <v>5917.3</v>
          </cell>
          <cell r="AI702">
            <v>352.52</v>
          </cell>
          <cell r="AJ702">
            <v>881.30000000000007</v>
          </cell>
          <cell r="AK702">
            <v>176.26</v>
          </cell>
          <cell r="AL702">
            <v>4280.6000000000004</v>
          </cell>
          <cell r="AM702">
            <v>188.85000000000002</v>
          </cell>
          <cell r="AN702">
            <v>4028.8</v>
          </cell>
          <cell r="AO702">
            <v>2580.9500000000003</v>
          </cell>
          <cell r="AP702">
            <v>270.685</v>
          </cell>
          <cell r="AQ702">
            <v>944.25</v>
          </cell>
        </row>
        <row r="703">
          <cell r="A703" t="str">
            <v>M003490408SR0</v>
          </cell>
          <cell r="B703" t="str">
            <v>Matrix2Soft3604mm8cm</v>
          </cell>
          <cell r="C703" t="str">
            <v>EUR</v>
          </cell>
          <cell r="D703">
            <v>89.5</v>
          </cell>
          <cell r="G703">
            <v>89.5</v>
          </cell>
          <cell r="I703">
            <v>127.85714285714286</v>
          </cell>
          <cell r="J703">
            <v>485.85714285714283</v>
          </cell>
          <cell r="K703">
            <v>140.64285714285717</v>
          </cell>
          <cell r="L703">
            <v>166.21428571428572</v>
          </cell>
          <cell r="M703">
            <v>223.75</v>
          </cell>
          <cell r="N703">
            <v>136.80714285714288</v>
          </cell>
          <cell r="O703">
            <v>132.97142857142859</v>
          </cell>
          <cell r="P703">
            <v>63928.571428571428</v>
          </cell>
          <cell r="Q703">
            <v>873.26428571428573</v>
          </cell>
          <cell r="R703">
            <v>251878.57142857145</v>
          </cell>
          <cell r="S703">
            <v>2192.75</v>
          </cell>
          <cell r="T703">
            <v>652.07142857142856</v>
          </cell>
          <cell r="U703">
            <v>89.5</v>
          </cell>
          <cell r="V703">
            <v>76.714285714285708</v>
          </cell>
          <cell r="W703">
            <v>997.28571428571433</v>
          </cell>
          <cell r="X703">
            <v>23014.285714285714</v>
          </cell>
          <cell r="Y703">
            <v>485.85714285714283</v>
          </cell>
          <cell r="Z703">
            <v>6137.1428571428569</v>
          </cell>
          <cell r="AA703">
            <v>11507.142857142857</v>
          </cell>
          <cell r="AB703">
            <v>153428.57142857142</v>
          </cell>
          <cell r="AC703">
            <v>192744.64285714287</v>
          </cell>
          <cell r="AD703">
            <v>1662.1428571428571</v>
          </cell>
          <cell r="AE703">
            <v>453.89285714285711</v>
          </cell>
          <cell r="AF703">
            <v>716</v>
          </cell>
          <cell r="AG703">
            <v>179</v>
          </cell>
          <cell r="AH703">
            <v>6009.2857142857147</v>
          </cell>
          <cell r="AI703">
            <v>358</v>
          </cell>
          <cell r="AJ703">
            <v>895</v>
          </cell>
          <cell r="AK703">
            <v>179</v>
          </cell>
          <cell r="AL703">
            <v>4347.1428571428569</v>
          </cell>
          <cell r="AM703">
            <v>191.78571428571428</v>
          </cell>
          <cell r="AN703">
            <v>4091.4285714285716</v>
          </cell>
          <cell r="AO703">
            <v>2621.0714285714284</v>
          </cell>
          <cell r="AP703">
            <v>274.89285714285717</v>
          </cell>
          <cell r="AQ703">
            <v>958.92857142857144</v>
          </cell>
        </row>
        <row r="704">
          <cell r="A704" t="str">
            <v>M003490510SR0</v>
          </cell>
          <cell r="B704" t="str">
            <v>Matrix2Soft3605mm10cm</v>
          </cell>
          <cell r="C704" t="str">
            <v>EUR</v>
          </cell>
          <cell r="D704">
            <v>90.1</v>
          </cell>
          <cell r="G704">
            <v>90.1</v>
          </cell>
          <cell r="I704">
            <v>128.71428571428572</v>
          </cell>
          <cell r="J704">
            <v>489.1142857142857</v>
          </cell>
          <cell r="K704">
            <v>141.58571428571432</v>
          </cell>
          <cell r="L704">
            <v>167.32857142857145</v>
          </cell>
          <cell r="M704">
            <v>225.25</v>
          </cell>
          <cell r="N704">
            <v>137.72428571428574</v>
          </cell>
          <cell r="O704">
            <v>133.86285714285717</v>
          </cell>
          <cell r="P704">
            <v>64357.142857142862</v>
          </cell>
          <cell r="Q704">
            <v>879.1185714285715</v>
          </cell>
          <cell r="R704">
            <v>253567.14285714287</v>
          </cell>
          <cell r="S704">
            <v>2207.4499999999998</v>
          </cell>
          <cell r="T704">
            <v>656.44285714285718</v>
          </cell>
          <cell r="U704">
            <v>90.1</v>
          </cell>
          <cell r="V704">
            <v>77.228571428571428</v>
          </cell>
          <cell r="W704">
            <v>1003.9714285714286</v>
          </cell>
          <cell r="X704">
            <v>23168.571428571431</v>
          </cell>
          <cell r="Y704">
            <v>489.1142857142857</v>
          </cell>
          <cell r="Z704">
            <v>6178.2857142857147</v>
          </cell>
          <cell r="AA704">
            <v>11584.285714285716</v>
          </cell>
          <cell r="AB704">
            <v>154457.14285714287</v>
          </cell>
          <cell r="AC704">
            <v>194036.78571428574</v>
          </cell>
          <cell r="AD704">
            <v>1673.2857142857144</v>
          </cell>
          <cell r="AE704">
            <v>456.93571428571431</v>
          </cell>
          <cell r="AF704">
            <v>720.8</v>
          </cell>
          <cell r="AG704">
            <v>180.2</v>
          </cell>
          <cell r="AH704">
            <v>6049.5714285714294</v>
          </cell>
          <cell r="AI704">
            <v>360.4</v>
          </cell>
          <cell r="AJ704">
            <v>901</v>
          </cell>
          <cell r="AK704">
            <v>180.2</v>
          </cell>
          <cell r="AL704">
            <v>4376.2857142857147</v>
          </cell>
          <cell r="AM704">
            <v>193.07142857142858</v>
          </cell>
          <cell r="AN704">
            <v>4118.8571428571431</v>
          </cell>
          <cell r="AO704">
            <v>2638.6428571428573</v>
          </cell>
          <cell r="AP704">
            <v>276.73571428571427</v>
          </cell>
          <cell r="AQ704">
            <v>965.35714285714289</v>
          </cell>
        </row>
        <row r="705">
          <cell r="A705" t="str">
            <v>M003490515SR0</v>
          </cell>
          <cell r="B705" t="str">
            <v>Matrix2Soft3605mm15cm</v>
          </cell>
          <cell r="C705" t="str">
            <v>EUR</v>
          </cell>
          <cell r="D705">
            <v>94.77</v>
          </cell>
          <cell r="G705">
            <v>94.77</v>
          </cell>
          <cell r="I705">
            <v>135.3857142857143</v>
          </cell>
          <cell r="J705">
            <v>514.46571428571428</v>
          </cell>
          <cell r="K705">
            <v>148.92428571428573</v>
          </cell>
          <cell r="L705">
            <v>176.00142857142859</v>
          </cell>
          <cell r="M705">
            <v>236.92500000000001</v>
          </cell>
          <cell r="N705">
            <v>144.8627142857143</v>
          </cell>
          <cell r="O705">
            <v>140.80114285714288</v>
          </cell>
          <cell r="P705">
            <v>67692.857142857145</v>
          </cell>
          <cell r="Q705">
            <v>924.68442857142873</v>
          </cell>
          <cell r="R705">
            <v>266709.85714285716</v>
          </cell>
          <cell r="S705">
            <v>2321.8650000000002</v>
          </cell>
          <cell r="T705">
            <v>690.4671428571429</v>
          </cell>
          <cell r="U705">
            <v>94.77000000000001</v>
          </cell>
          <cell r="V705">
            <v>81.23142857142858</v>
          </cell>
          <cell r="W705">
            <v>1056.0085714285715</v>
          </cell>
          <cell r="X705">
            <v>24369.428571428572</v>
          </cell>
          <cell r="Y705">
            <v>514.46571428571428</v>
          </cell>
          <cell r="Z705">
            <v>6498.5142857142864</v>
          </cell>
          <cell r="AA705">
            <v>12184.714285714286</v>
          </cell>
          <cell r="AB705">
            <v>162462.85714285716</v>
          </cell>
          <cell r="AC705">
            <v>204093.96428571432</v>
          </cell>
          <cell r="AD705">
            <v>1760.014285714286</v>
          </cell>
          <cell r="AE705">
            <v>480.61928571428575</v>
          </cell>
          <cell r="AF705">
            <v>758.16000000000008</v>
          </cell>
          <cell r="AG705">
            <v>189.54000000000002</v>
          </cell>
          <cell r="AH705">
            <v>6363.1285714285723</v>
          </cell>
          <cell r="AI705">
            <v>379.08000000000004</v>
          </cell>
          <cell r="AJ705">
            <v>947.7</v>
          </cell>
          <cell r="AK705">
            <v>189.54000000000002</v>
          </cell>
          <cell r="AL705">
            <v>4603.1142857142859</v>
          </cell>
          <cell r="AM705">
            <v>203.07857142857145</v>
          </cell>
          <cell r="AN705">
            <v>4332.3428571428576</v>
          </cell>
          <cell r="AO705">
            <v>2775.4071428571433</v>
          </cell>
          <cell r="AP705">
            <v>291.07928571428573</v>
          </cell>
          <cell r="AQ705">
            <v>1015.3928571428572</v>
          </cell>
        </row>
        <row r="706">
          <cell r="A706" t="str">
            <v>M003490610SR0</v>
          </cell>
          <cell r="B706" t="str">
            <v>Matrix2Soft3606mm10cm</v>
          </cell>
          <cell r="C706" t="str">
            <v>EUR</v>
          </cell>
          <cell r="D706">
            <v>90.1</v>
          </cell>
          <cell r="G706">
            <v>90.1</v>
          </cell>
          <cell r="I706">
            <v>128.71428571428572</v>
          </cell>
          <cell r="J706">
            <v>489.1142857142857</v>
          </cell>
          <cell r="K706">
            <v>141.58571428571432</v>
          </cell>
          <cell r="L706">
            <v>167.32857142857145</v>
          </cell>
          <cell r="M706">
            <v>225.25</v>
          </cell>
          <cell r="N706">
            <v>137.72428571428574</v>
          </cell>
          <cell r="O706">
            <v>133.86285714285717</v>
          </cell>
          <cell r="P706">
            <v>64357.142857142862</v>
          </cell>
          <cell r="Q706">
            <v>879.1185714285715</v>
          </cell>
          <cell r="R706">
            <v>253567.14285714287</v>
          </cell>
          <cell r="S706">
            <v>2207.4499999999998</v>
          </cell>
          <cell r="T706">
            <v>656.44285714285718</v>
          </cell>
          <cell r="U706">
            <v>90.1</v>
          </cell>
          <cell r="V706">
            <v>77.228571428571428</v>
          </cell>
          <cell r="W706">
            <v>1003.9714285714286</v>
          </cell>
          <cell r="X706">
            <v>23168.571428571431</v>
          </cell>
          <cell r="Y706">
            <v>489.1142857142857</v>
          </cell>
          <cell r="Z706">
            <v>6178.2857142857147</v>
          </cell>
          <cell r="AA706">
            <v>11584.285714285716</v>
          </cell>
          <cell r="AB706">
            <v>154457.14285714287</v>
          </cell>
          <cell r="AC706">
            <v>194036.78571428574</v>
          </cell>
          <cell r="AD706">
            <v>1673.2857142857144</v>
          </cell>
          <cell r="AE706">
            <v>456.93571428571431</v>
          </cell>
          <cell r="AF706">
            <v>720.8</v>
          </cell>
          <cell r="AG706">
            <v>180.2</v>
          </cell>
          <cell r="AH706">
            <v>6049.5714285714294</v>
          </cell>
          <cell r="AI706">
            <v>360.4</v>
          </cell>
          <cell r="AJ706">
            <v>901</v>
          </cell>
          <cell r="AK706">
            <v>180.2</v>
          </cell>
          <cell r="AL706">
            <v>4376.2857142857147</v>
          </cell>
          <cell r="AM706">
            <v>193.07142857142858</v>
          </cell>
          <cell r="AN706">
            <v>4118.8571428571431</v>
          </cell>
          <cell r="AO706">
            <v>2638.6428571428573</v>
          </cell>
          <cell r="AP706">
            <v>276.73571428571427</v>
          </cell>
          <cell r="AQ706">
            <v>965.35714285714289</v>
          </cell>
        </row>
        <row r="707">
          <cell r="A707" t="str">
            <v>M003490615SR0</v>
          </cell>
          <cell r="B707" t="str">
            <v>Matrix2Soft3606mm15cm</v>
          </cell>
          <cell r="C707" t="str">
            <v>EUR</v>
          </cell>
          <cell r="D707">
            <v>94.77</v>
          </cell>
          <cell r="G707">
            <v>94.77</v>
          </cell>
          <cell r="I707">
            <v>135.3857142857143</v>
          </cell>
          <cell r="J707">
            <v>514.46571428571428</v>
          </cell>
          <cell r="K707">
            <v>148.92428571428573</v>
          </cell>
          <cell r="L707">
            <v>176.00142857142859</v>
          </cell>
          <cell r="M707">
            <v>236.92500000000001</v>
          </cell>
          <cell r="N707">
            <v>144.8627142857143</v>
          </cell>
          <cell r="O707">
            <v>140.80114285714288</v>
          </cell>
          <cell r="P707">
            <v>67692.857142857145</v>
          </cell>
          <cell r="Q707">
            <v>924.68442857142873</v>
          </cell>
          <cell r="R707">
            <v>266709.85714285716</v>
          </cell>
          <cell r="S707">
            <v>2321.8650000000002</v>
          </cell>
          <cell r="T707">
            <v>690.4671428571429</v>
          </cell>
          <cell r="U707">
            <v>94.77000000000001</v>
          </cell>
          <cell r="V707">
            <v>81.23142857142858</v>
          </cell>
          <cell r="W707">
            <v>1056.0085714285715</v>
          </cell>
          <cell r="X707">
            <v>24369.428571428572</v>
          </cell>
          <cell r="Y707">
            <v>514.46571428571428</v>
          </cell>
          <cell r="Z707">
            <v>6498.5142857142864</v>
          </cell>
          <cell r="AA707">
            <v>12184.714285714286</v>
          </cell>
          <cell r="AB707">
            <v>162462.85714285716</v>
          </cell>
          <cell r="AC707">
            <v>204093.96428571432</v>
          </cell>
          <cell r="AD707">
            <v>1760.014285714286</v>
          </cell>
          <cell r="AE707">
            <v>480.61928571428575</v>
          </cell>
          <cell r="AF707">
            <v>758.16000000000008</v>
          </cell>
          <cell r="AG707">
            <v>189.54000000000002</v>
          </cell>
          <cell r="AH707">
            <v>6363.1285714285723</v>
          </cell>
          <cell r="AI707">
            <v>379.08000000000004</v>
          </cell>
          <cell r="AJ707">
            <v>947.7</v>
          </cell>
          <cell r="AK707">
            <v>189.54000000000002</v>
          </cell>
          <cell r="AL707">
            <v>4603.1142857142859</v>
          </cell>
          <cell r="AM707">
            <v>203.07857142857145</v>
          </cell>
          <cell r="AN707">
            <v>4332.3428571428576</v>
          </cell>
          <cell r="AO707">
            <v>2775.4071428571433</v>
          </cell>
          <cell r="AP707">
            <v>291.07928571428573</v>
          </cell>
          <cell r="AQ707">
            <v>1015.3928571428572</v>
          </cell>
        </row>
        <row r="708">
          <cell r="A708" t="str">
            <v>M003490710SR0</v>
          </cell>
          <cell r="B708" t="str">
            <v>Matrix2Soft3607mm10cm</v>
          </cell>
          <cell r="C708" t="str">
            <v>EUR</v>
          </cell>
          <cell r="D708">
            <v>89.99</v>
          </cell>
          <cell r="G708">
            <v>89.99</v>
          </cell>
          <cell r="I708">
            <v>128.55714285714285</v>
          </cell>
          <cell r="J708">
            <v>488.5171428571428</v>
          </cell>
          <cell r="K708">
            <v>141.41285714285715</v>
          </cell>
          <cell r="L708">
            <v>167.12428571428572</v>
          </cell>
          <cell r="M708">
            <v>224.97499999999999</v>
          </cell>
          <cell r="N708">
            <v>137.55614285714285</v>
          </cell>
          <cell r="O708">
            <v>133.69942857142857</v>
          </cell>
          <cell r="P708">
            <v>64278.571428571428</v>
          </cell>
          <cell r="Q708">
            <v>878.04528571428568</v>
          </cell>
          <cell r="R708">
            <v>253257.57142857142</v>
          </cell>
          <cell r="S708">
            <v>2204.7549999999997</v>
          </cell>
          <cell r="T708">
            <v>655.64142857142849</v>
          </cell>
          <cell r="U708">
            <v>89.99</v>
          </cell>
          <cell r="V708">
            <v>77.13428571428571</v>
          </cell>
          <cell r="W708">
            <v>1002.7457142857143</v>
          </cell>
          <cell r="X708">
            <v>23140.285714285714</v>
          </cell>
          <cell r="Y708">
            <v>488.5171428571428</v>
          </cell>
          <cell r="Z708">
            <v>6170.7428571428572</v>
          </cell>
          <cell r="AA708">
            <v>11570.142857142857</v>
          </cell>
          <cell r="AB708">
            <v>154268.57142857142</v>
          </cell>
          <cell r="AC708">
            <v>193799.89285714284</v>
          </cell>
          <cell r="AD708">
            <v>1671.242857142857</v>
          </cell>
          <cell r="AE708">
            <v>456.37785714285707</v>
          </cell>
          <cell r="AF708">
            <v>719.92</v>
          </cell>
          <cell r="AG708">
            <v>179.98</v>
          </cell>
          <cell r="AH708">
            <v>6042.1857142857143</v>
          </cell>
          <cell r="AI708">
            <v>359.96</v>
          </cell>
          <cell r="AJ708">
            <v>899.9</v>
          </cell>
          <cell r="AK708">
            <v>179.98</v>
          </cell>
          <cell r="AL708">
            <v>4370.9428571428571</v>
          </cell>
          <cell r="AM708">
            <v>192.83571428571429</v>
          </cell>
          <cell r="AN708">
            <v>4113.8285714285712</v>
          </cell>
          <cell r="AO708">
            <v>2635.4214285714284</v>
          </cell>
          <cell r="AP708">
            <v>276.39785714285711</v>
          </cell>
          <cell r="AQ708">
            <v>964.17857142857133</v>
          </cell>
        </row>
        <row r="709">
          <cell r="A709" t="str">
            <v>M003490715SR0</v>
          </cell>
          <cell r="B709" t="str">
            <v>Matrix2Soft3607mm15cm</v>
          </cell>
          <cell r="C709" t="str">
            <v>EUR</v>
          </cell>
          <cell r="D709">
            <v>94.62</v>
          </cell>
          <cell r="G709">
            <v>94.62</v>
          </cell>
          <cell r="I709">
            <v>135.17142857142858</v>
          </cell>
          <cell r="J709">
            <v>513.6514285714286</v>
          </cell>
          <cell r="K709">
            <v>148.68857142857144</v>
          </cell>
          <cell r="L709">
            <v>175.72285714285715</v>
          </cell>
          <cell r="M709">
            <v>236.55</v>
          </cell>
          <cell r="N709">
            <v>144.6334285714286</v>
          </cell>
          <cell r="O709">
            <v>140.57828571428573</v>
          </cell>
          <cell r="P709">
            <v>67585.71428571429</v>
          </cell>
          <cell r="Q709">
            <v>923.2208571428572</v>
          </cell>
          <cell r="R709">
            <v>266287.71428571432</v>
          </cell>
          <cell r="S709">
            <v>2318.19</v>
          </cell>
          <cell r="T709">
            <v>689.37428571428575</v>
          </cell>
          <cell r="U709">
            <v>94.62</v>
          </cell>
          <cell r="V709">
            <v>81.102857142857147</v>
          </cell>
          <cell r="W709">
            <v>1054.3371428571429</v>
          </cell>
          <cell r="X709">
            <v>24330.857142857145</v>
          </cell>
          <cell r="Y709">
            <v>513.6514285714286</v>
          </cell>
          <cell r="Z709">
            <v>6488.2285714285717</v>
          </cell>
          <cell r="AA709">
            <v>12165.428571428572</v>
          </cell>
          <cell r="AB709">
            <v>162205.71428571429</v>
          </cell>
          <cell r="AC709">
            <v>203770.92857142858</v>
          </cell>
          <cell r="AD709">
            <v>1757.2285714285715</v>
          </cell>
          <cell r="AE709">
            <v>479.85857142857145</v>
          </cell>
          <cell r="AF709">
            <v>756.96</v>
          </cell>
          <cell r="AG709">
            <v>189.24</v>
          </cell>
          <cell r="AH709">
            <v>6353.0571428571429</v>
          </cell>
          <cell r="AI709">
            <v>378.48</v>
          </cell>
          <cell r="AJ709">
            <v>946.2</v>
          </cell>
          <cell r="AK709">
            <v>189.24</v>
          </cell>
          <cell r="AL709">
            <v>4595.8285714285721</v>
          </cell>
          <cell r="AM709">
            <v>202.75714285714287</v>
          </cell>
          <cell r="AN709">
            <v>4325.4857142857145</v>
          </cell>
          <cell r="AO709">
            <v>2771.014285714286</v>
          </cell>
          <cell r="AP709">
            <v>290.61857142857144</v>
          </cell>
          <cell r="AQ709">
            <v>1013.7857142857143</v>
          </cell>
        </row>
        <row r="710">
          <cell r="A710" t="str">
            <v>M003490720SR0</v>
          </cell>
          <cell r="B710" t="str">
            <v>Matrix2Soft3607mm20cm</v>
          </cell>
          <cell r="C710" t="str">
            <v>EUR</v>
          </cell>
          <cell r="D710">
            <v>99.3</v>
          </cell>
          <cell r="G710">
            <v>99.3</v>
          </cell>
          <cell r="I710">
            <v>141.85714285714286</v>
          </cell>
          <cell r="J710">
            <v>539.05714285714282</v>
          </cell>
          <cell r="K710">
            <v>156.04285714285717</v>
          </cell>
          <cell r="L710">
            <v>184.41428571428574</v>
          </cell>
          <cell r="M710">
            <v>248.25</v>
          </cell>
          <cell r="N710">
            <v>151.78714285714287</v>
          </cell>
          <cell r="O710">
            <v>147.53142857142859</v>
          </cell>
          <cell r="P710">
            <v>70928.571428571435</v>
          </cell>
          <cell r="Q710">
            <v>968.88428571428574</v>
          </cell>
          <cell r="R710">
            <v>279458.57142857142</v>
          </cell>
          <cell r="S710">
            <v>2432.85</v>
          </cell>
          <cell r="T710">
            <v>723.47142857142853</v>
          </cell>
          <cell r="U710">
            <v>99.3</v>
          </cell>
          <cell r="V710">
            <v>85.114285714285714</v>
          </cell>
          <cell r="W710">
            <v>1106.4857142857143</v>
          </cell>
          <cell r="X710">
            <v>25534.285714285714</v>
          </cell>
          <cell r="Y710">
            <v>539.05714285714282</v>
          </cell>
          <cell r="Z710">
            <v>6809.1428571428569</v>
          </cell>
          <cell r="AA710">
            <v>12767.142857142857</v>
          </cell>
          <cell r="AB710">
            <v>170228.57142857142</v>
          </cell>
          <cell r="AC710">
            <v>213849.64285714287</v>
          </cell>
          <cell r="AD710">
            <v>1844.1428571428571</v>
          </cell>
          <cell r="AE710">
            <v>503.59285714285716</v>
          </cell>
          <cell r="AF710">
            <v>794.4</v>
          </cell>
          <cell r="AG710">
            <v>198.6</v>
          </cell>
          <cell r="AH710">
            <v>6667.2857142857147</v>
          </cell>
          <cell r="AI710">
            <v>397.2</v>
          </cell>
          <cell r="AJ710">
            <v>993</v>
          </cell>
          <cell r="AK710">
            <v>198.6</v>
          </cell>
          <cell r="AL710">
            <v>4823.1428571428569</v>
          </cell>
          <cell r="AM710">
            <v>212.78571428571428</v>
          </cell>
          <cell r="AN710">
            <v>4539.4285714285716</v>
          </cell>
          <cell r="AO710">
            <v>2908.0714285714284</v>
          </cell>
          <cell r="AP710">
            <v>304.99285714285713</v>
          </cell>
          <cell r="AQ710">
            <v>1063.9285714285716</v>
          </cell>
        </row>
        <row r="711">
          <cell r="A711" t="str">
            <v>M003490820SR0</v>
          </cell>
          <cell r="B711" t="str">
            <v>Matrix2Soft3608mm20cm</v>
          </cell>
          <cell r="C711" t="str">
            <v>EUR</v>
          </cell>
          <cell r="D711">
            <v>99.3</v>
          </cell>
          <cell r="G711">
            <v>99.3</v>
          </cell>
          <cell r="I711">
            <v>141.85714285714286</v>
          </cell>
          <cell r="J711">
            <v>539.05714285714282</v>
          </cell>
          <cell r="K711">
            <v>156.04285714285717</v>
          </cell>
          <cell r="L711">
            <v>184.41428571428574</v>
          </cell>
          <cell r="M711">
            <v>248.25</v>
          </cell>
          <cell r="N711">
            <v>151.78714285714287</v>
          </cell>
          <cell r="O711">
            <v>147.53142857142859</v>
          </cell>
          <cell r="P711">
            <v>70928.571428571435</v>
          </cell>
          <cell r="Q711">
            <v>968.88428571428574</v>
          </cell>
          <cell r="R711">
            <v>279458.57142857142</v>
          </cell>
          <cell r="S711">
            <v>2432.85</v>
          </cell>
          <cell r="T711">
            <v>723.47142857142853</v>
          </cell>
          <cell r="U711">
            <v>99.3</v>
          </cell>
          <cell r="V711">
            <v>85.114285714285714</v>
          </cell>
          <cell r="W711">
            <v>1106.4857142857143</v>
          </cell>
          <cell r="X711">
            <v>25534.285714285714</v>
          </cell>
          <cell r="Y711">
            <v>539.05714285714282</v>
          </cell>
          <cell r="Z711">
            <v>6809.1428571428569</v>
          </cell>
          <cell r="AA711">
            <v>12767.142857142857</v>
          </cell>
          <cell r="AB711">
            <v>170228.57142857142</v>
          </cell>
          <cell r="AC711">
            <v>213849.64285714287</v>
          </cell>
          <cell r="AD711">
            <v>1844.1428571428571</v>
          </cell>
          <cell r="AE711">
            <v>503.59285714285716</v>
          </cell>
          <cell r="AF711">
            <v>794.4</v>
          </cell>
          <cell r="AG711">
            <v>198.6</v>
          </cell>
          <cell r="AH711">
            <v>6667.2857142857147</v>
          </cell>
          <cell r="AI711">
            <v>397.2</v>
          </cell>
          <cell r="AJ711">
            <v>993</v>
          </cell>
          <cell r="AK711">
            <v>198.6</v>
          </cell>
          <cell r="AL711">
            <v>4823.1428571428569</v>
          </cell>
          <cell r="AM711">
            <v>212.78571428571428</v>
          </cell>
          <cell r="AN711">
            <v>4539.4285714285716</v>
          </cell>
          <cell r="AO711">
            <v>2908.0714285714284</v>
          </cell>
          <cell r="AP711">
            <v>304.99285714285713</v>
          </cell>
          <cell r="AQ711">
            <v>1063.9285714285716</v>
          </cell>
        </row>
        <row r="712">
          <cell r="A712" t="str">
            <v>M003490830SR0</v>
          </cell>
          <cell r="B712" t="str">
            <v>Matrix2Soft3608mm30cm</v>
          </cell>
          <cell r="C712" t="str">
            <v>EUR</v>
          </cell>
          <cell r="D712">
            <v>106.77</v>
          </cell>
          <cell r="G712">
            <v>106.77</v>
          </cell>
          <cell r="I712">
            <v>152.52857142857144</v>
          </cell>
          <cell r="J712">
            <v>579.60857142857139</v>
          </cell>
          <cell r="K712">
            <v>167.78142857142859</v>
          </cell>
          <cell r="L712">
            <v>198.28714285714287</v>
          </cell>
          <cell r="M712">
            <v>266.92500000000001</v>
          </cell>
          <cell r="N712">
            <v>163.20557142857146</v>
          </cell>
          <cell r="O712">
            <v>158.6297142857143</v>
          </cell>
          <cell r="P712">
            <v>76264.285714285725</v>
          </cell>
          <cell r="Q712">
            <v>1041.7701428571429</v>
          </cell>
          <cell r="R712">
            <v>300481.28571428574</v>
          </cell>
          <cell r="S712">
            <v>2615.8649999999998</v>
          </cell>
          <cell r="T712">
            <v>777.89571428571423</v>
          </cell>
          <cell r="U712">
            <v>106.77</v>
          </cell>
          <cell r="V712">
            <v>91.517142857142858</v>
          </cell>
          <cell r="W712">
            <v>1189.7228571428573</v>
          </cell>
          <cell r="X712">
            <v>27455.142857142859</v>
          </cell>
          <cell r="Y712">
            <v>579.60857142857139</v>
          </cell>
          <cell r="Z712">
            <v>7321.3714285714286</v>
          </cell>
          <cell r="AA712">
            <v>13727.571428571429</v>
          </cell>
          <cell r="AB712">
            <v>183034.28571428574</v>
          </cell>
          <cell r="AC712">
            <v>229936.82142857145</v>
          </cell>
          <cell r="AD712">
            <v>1982.8714285714286</v>
          </cell>
          <cell r="AE712">
            <v>541.47642857142853</v>
          </cell>
          <cell r="AF712">
            <v>854.16</v>
          </cell>
          <cell r="AG712">
            <v>213.54</v>
          </cell>
          <cell r="AH712">
            <v>7168.8428571428576</v>
          </cell>
          <cell r="AI712">
            <v>427.08</v>
          </cell>
          <cell r="AJ712">
            <v>1067.7</v>
          </cell>
          <cell r="AK712">
            <v>213.54</v>
          </cell>
          <cell r="AL712">
            <v>5185.971428571429</v>
          </cell>
          <cell r="AM712">
            <v>228.79285714285714</v>
          </cell>
          <cell r="AN712">
            <v>4880.9142857142861</v>
          </cell>
          <cell r="AO712">
            <v>3126.8357142857144</v>
          </cell>
          <cell r="AP712">
            <v>327.93642857142856</v>
          </cell>
          <cell r="AQ712">
            <v>1143.9642857142858</v>
          </cell>
        </row>
        <row r="713">
          <cell r="A713" t="str">
            <v>M0034921030</v>
          </cell>
          <cell r="B713" t="str">
            <v>Matrix2Standard36010mm30</v>
          </cell>
          <cell r="C713" t="str">
            <v>EUR</v>
          </cell>
          <cell r="D713">
            <v>201.21</v>
          </cell>
          <cell r="G713">
            <v>201.21</v>
          </cell>
          <cell r="I713">
            <v>287.44285714285718</v>
          </cell>
          <cell r="J713">
            <v>1092.2828571428572</v>
          </cell>
          <cell r="K713">
            <v>316.18714285714293</v>
          </cell>
          <cell r="L713">
            <v>373.67571428571432</v>
          </cell>
          <cell r="M713">
            <v>503.02500000000009</v>
          </cell>
          <cell r="N713">
            <v>307.56385714285722</v>
          </cell>
          <cell r="O713">
            <v>298.9405714285715</v>
          </cell>
          <cell r="P713">
            <v>143721.42857142858</v>
          </cell>
          <cell r="Q713">
            <v>1963.2347142857145</v>
          </cell>
          <cell r="R713">
            <v>566262.42857142864</v>
          </cell>
          <cell r="S713">
            <v>4929.6450000000004</v>
          </cell>
          <cell r="T713">
            <v>1465.9585714285715</v>
          </cell>
          <cell r="U713">
            <v>201.21</v>
          </cell>
          <cell r="V713">
            <v>172.46571428571431</v>
          </cell>
          <cell r="W713">
            <v>2242.0542857142859</v>
          </cell>
          <cell r="X713">
            <v>51739.71428571429</v>
          </cell>
          <cell r="Y713">
            <v>1092.2828571428572</v>
          </cell>
          <cell r="Z713">
            <v>13797.257142857145</v>
          </cell>
          <cell r="AA713">
            <v>25869.857142857145</v>
          </cell>
          <cell r="AB713">
            <v>344931.42857142864</v>
          </cell>
          <cell r="AC713">
            <v>433320.10714285722</v>
          </cell>
          <cell r="AD713">
            <v>3736.7571428571432</v>
          </cell>
          <cell r="AE713">
            <v>1020.4221428571429</v>
          </cell>
          <cell r="AF713">
            <v>1609.68</v>
          </cell>
          <cell r="AG713">
            <v>402.42</v>
          </cell>
          <cell r="AH713">
            <v>13509.814285714287</v>
          </cell>
          <cell r="AI713">
            <v>804.84</v>
          </cell>
          <cell r="AJ713">
            <v>2012.1000000000004</v>
          </cell>
          <cell r="AK713">
            <v>402.42</v>
          </cell>
          <cell r="AL713">
            <v>9773.0571428571438</v>
          </cell>
          <cell r="AM713">
            <v>431.16428571428577</v>
          </cell>
          <cell r="AN713">
            <v>9198.1714285714297</v>
          </cell>
          <cell r="AO713">
            <v>5892.5785714285721</v>
          </cell>
          <cell r="AP713">
            <v>618.00214285714287</v>
          </cell>
          <cell r="AQ713">
            <v>2155.8214285714289</v>
          </cell>
        </row>
        <row r="714">
          <cell r="A714" t="str">
            <v>M003492103SR0</v>
          </cell>
          <cell r="B714" t="str">
            <v>Matrix2Standard360SR10mm</v>
          </cell>
          <cell r="C714" t="str">
            <v>EUR</v>
          </cell>
          <cell r="D714">
            <v>108.06</v>
          </cell>
          <cell r="G714">
            <v>108.06</v>
          </cell>
          <cell r="I714">
            <v>154.37142857142859</v>
          </cell>
          <cell r="J714">
            <v>586.61142857142863</v>
          </cell>
          <cell r="K714">
            <v>169.80857142857147</v>
          </cell>
          <cell r="L714">
            <v>200.68285714285719</v>
          </cell>
          <cell r="M714">
            <v>270.15000000000003</v>
          </cell>
          <cell r="N714">
            <v>165.17742857142861</v>
          </cell>
          <cell r="O714">
            <v>160.54628571428574</v>
          </cell>
          <cell r="P714">
            <v>77185.714285714304</v>
          </cell>
          <cell r="Q714">
            <v>1054.3568571428573</v>
          </cell>
          <cell r="R714">
            <v>304111.71428571432</v>
          </cell>
          <cell r="S714">
            <v>2647.4700000000003</v>
          </cell>
          <cell r="T714">
            <v>787.29428571428582</v>
          </cell>
          <cell r="U714">
            <v>108.06000000000002</v>
          </cell>
          <cell r="V714">
            <v>92.622857142857157</v>
          </cell>
          <cell r="W714">
            <v>1204.0971428571431</v>
          </cell>
          <cell r="X714">
            <v>27786.857142857149</v>
          </cell>
          <cell r="Y714">
            <v>586.61142857142863</v>
          </cell>
          <cell r="Z714">
            <v>7409.8285714285721</v>
          </cell>
          <cell r="AA714">
            <v>13893.428571428574</v>
          </cell>
          <cell r="AB714">
            <v>185245.71428571432</v>
          </cell>
          <cell r="AC714">
            <v>232714.92857142861</v>
          </cell>
          <cell r="AD714">
            <v>2006.8285714285716</v>
          </cell>
          <cell r="AE714">
            <v>548.01857142857148</v>
          </cell>
          <cell r="AF714">
            <v>864.48000000000013</v>
          </cell>
          <cell r="AG714">
            <v>216.12000000000003</v>
          </cell>
          <cell r="AH714">
            <v>7255.4571428571444</v>
          </cell>
          <cell r="AI714">
            <v>432.24000000000007</v>
          </cell>
          <cell r="AJ714">
            <v>1080.6000000000001</v>
          </cell>
          <cell r="AK714">
            <v>216.12000000000003</v>
          </cell>
          <cell r="AL714">
            <v>5248.6285714285723</v>
          </cell>
          <cell r="AM714">
            <v>231.55714285714288</v>
          </cell>
          <cell r="AN714">
            <v>4939.885714285715</v>
          </cell>
          <cell r="AO714">
            <v>3164.6142857142863</v>
          </cell>
          <cell r="AP714">
            <v>331.89857142857147</v>
          </cell>
          <cell r="AQ714">
            <v>1157.7857142857144</v>
          </cell>
        </row>
        <row r="715">
          <cell r="A715" t="str">
            <v>M0034921230</v>
          </cell>
          <cell r="B715" t="str">
            <v>Matrix2Standard36012mm30</v>
          </cell>
          <cell r="C715" t="str">
            <v>EUR</v>
          </cell>
          <cell r="D715">
            <v>201.32</v>
          </cell>
          <cell r="G715">
            <v>201.32</v>
          </cell>
          <cell r="I715">
            <v>287.60000000000002</v>
          </cell>
          <cell r="J715">
            <v>1092.8800000000001</v>
          </cell>
          <cell r="K715">
            <v>316.36000000000007</v>
          </cell>
          <cell r="L715">
            <v>373.88000000000005</v>
          </cell>
          <cell r="M715">
            <v>503.30000000000007</v>
          </cell>
          <cell r="N715">
            <v>307.73200000000003</v>
          </cell>
          <cell r="O715">
            <v>299.10400000000004</v>
          </cell>
          <cell r="P715">
            <v>143800</v>
          </cell>
          <cell r="Q715">
            <v>1964.3080000000002</v>
          </cell>
          <cell r="R715">
            <v>566572</v>
          </cell>
          <cell r="S715">
            <v>4932.34</v>
          </cell>
          <cell r="T715">
            <v>1466.76</v>
          </cell>
          <cell r="U715">
            <v>201.32</v>
          </cell>
          <cell r="V715">
            <v>172.56</v>
          </cell>
          <cell r="W715">
            <v>2243.2800000000002</v>
          </cell>
          <cell r="X715">
            <v>51768.000000000007</v>
          </cell>
          <cell r="Y715">
            <v>1092.8800000000001</v>
          </cell>
          <cell r="Z715">
            <v>13804.800000000001</v>
          </cell>
          <cell r="AA715">
            <v>25884.000000000004</v>
          </cell>
          <cell r="AB715">
            <v>345120</v>
          </cell>
          <cell r="AC715">
            <v>433557.00000000006</v>
          </cell>
          <cell r="AD715">
            <v>3738.8</v>
          </cell>
          <cell r="AE715">
            <v>1020.98</v>
          </cell>
          <cell r="AF715">
            <v>1610.56</v>
          </cell>
          <cell r="AG715">
            <v>402.64</v>
          </cell>
          <cell r="AH715">
            <v>13517.2</v>
          </cell>
          <cell r="AI715">
            <v>805.28</v>
          </cell>
          <cell r="AJ715">
            <v>2013.2000000000003</v>
          </cell>
          <cell r="AK715">
            <v>402.64</v>
          </cell>
          <cell r="AL715">
            <v>9778.4000000000015</v>
          </cell>
          <cell r="AM715">
            <v>431.40000000000003</v>
          </cell>
          <cell r="AN715">
            <v>9203.2000000000007</v>
          </cell>
          <cell r="AO715">
            <v>5895.8</v>
          </cell>
          <cell r="AP715">
            <v>618.34</v>
          </cell>
          <cell r="AQ715">
            <v>2157</v>
          </cell>
        </row>
        <row r="716">
          <cell r="A716" t="str">
            <v>M003492123SR0</v>
          </cell>
          <cell r="B716" t="str">
            <v>Matrix2Standard360SR12mm</v>
          </cell>
          <cell r="C716" t="str">
            <v>EUR</v>
          </cell>
          <cell r="D716">
            <v>108.06</v>
          </cell>
          <cell r="G716">
            <v>108.06</v>
          </cell>
          <cell r="I716">
            <v>154.37142857142859</v>
          </cell>
          <cell r="J716">
            <v>586.61142857142863</v>
          </cell>
          <cell r="K716">
            <v>169.80857142857147</v>
          </cell>
          <cell r="L716">
            <v>200.68285714285719</v>
          </cell>
          <cell r="M716">
            <v>270.15000000000003</v>
          </cell>
          <cell r="N716">
            <v>165.17742857142861</v>
          </cell>
          <cell r="O716">
            <v>160.54628571428574</v>
          </cell>
          <cell r="P716">
            <v>77185.714285714304</v>
          </cell>
          <cell r="Q716">
            <v>1054.3568571428573</v>
          </cell>
          <cell r="R716">
            <v>304111.71428571432</v>
          </cell>
          <cell r="S716">
            <v>2647.4700000000003</v>
          </cell>
          <cell r="T716">
            <v>787.29428571428582</v>
          </cell>
          <cell r="U716">
            <v>108.06000000000002</v>
          </cell>
          <cell r="V716">
            <v>92.622857142857157</v>
          </cell>
          <cell r="W716">
            <v>1204.0971428571431</v>
          </cell>
          <cell r="X716">
            <v>27786.857142857149</v>
          </cell>
          <cell r="Y716">
            <v>586.61142857142863</v>
          </cell>
          <cell r="Z716">
            <v>7409.8285714285721</v>
          </cell>
          <cell r="AA716">
            <v>13893.428571428574</v>
          </cell>
          <cell r="AB716">
            <v>185245.71428571432</v>
          </cell>
          <cell r="AC716">
            <v>232714.92857142861</v>
          </cell>
          <cell r="AD716">
            <v>2006.8285714285716</v>
          </cell>
          <cell r="AE716">
            <v>548.01857142857148</v>
          </cell>
          <cell r="AF716">
            <v>864.48000000000013</v>
          </cell>
          <cell r="AG716">
            <v>216.12000000000003</v>
          </cell>
          <cell r="AH716">
            <v>7255.4571428571444</v>
          </cell>
          <cell r="AI716">
            <v>432.24000000000007</v>
          </cell>
          <cell r="AJ716">
            <v>1080.6000000000001</v>
          </cell>
          <cell r="AK716">
            <v>216.12000000000003</v>
          </cell>
          <cell r="AL716">
            <v>5248.6285714285723</v>
          </cell>
          <cell r="AM716">
            <v>231.55714285714288</v>
          </cell>
          <cell r="AN716">
            <v>4939.885714285715</v>
          </cell>
          <cell r="AO716">
            <v>3164.6142857142863</v>
          </cell>
          <cell r="AP716">
            <v>331.89857142857147</v>
          </cell>
          <cell r="AQ716">
            <v>1157.7857142857144</v>
          </cell>
        </row>
        <row r="717">
          <cell r="A717" t="str">
            <v>M0034923080</v>
          </cell>
          <cell r="B717" t="str">
            <v>Matrix2Standard3603mm8cm</v>
          </cell>
          <cell r="C717" t="str">
            <v>EUR</v>
          </cell>
          <cell r="D717">
            <v>168.93</v>
          </cell>
          <cell r="G717">
            <v>168.93</v>
          </cell>
          <cell r="I717">
            <v>241.32857142857145</v>
          </cell>
          <cell r="J717">
            <v>917.04857142857145</v>
          </cell>
          <cell r="K717">
            <v>265.4614285714286</v>
          </cell>
          <cell r="L717">
            <v>313.72714285714289</v>
          </cell>
          <cell r="M717">
            <v>422.32500000000005</v>
          </cell>
          <cell r="N717">
            <v>258.22157142857145</v>
          </cell>
          <cell r="O717">
            <v>250.9817142857143</v>
          </cell>
          <cell r="P717">
            <v>120664.28571428572</v>
          </cell>
          <cell r="Q717">
            <v>1648.274142857143</v>
          </cell>
          <cell r="R717">
            <v>475417.28571428574</v>
          </cell>
          <cell r="S717">
            <v>4138.7849999999999</v>
          </cell>
          <cell r="T717">
            <v>1230.7757142857142</v>
          </cell>
          <cell r="U717">
            <v>168.93</v>
          </cell>
          <cell r="V717">
            <v>144.79714285714286</v>
          </cell>
          <cell r="W717">
            <v>1882.3628571428574</v>
          </cell>
          <cell r="X717">
            <v>43439.142857142862</v>
          </cell>
          <cell r="Y717">
            <v>917.04857142857145</v>
          </cell>
          <cell r="Z717">
            <v>11583.77142857143</v>
          </cell>
          <cell r="AA717">
            <v>21719.571428571431</v>
          </cell>
          <cell r="AB717">
            <v>289594.28571428574</v>
          </cell>
          <cell r="AC717">
            <v>363802.82142857148</v>
          </cell>
          <cell r="AD717">
            <v>3137.2714285714287</v>
          </cell>
          <cell r="AE717">
            <v>856.71642857142865</v>
          </cell>
          <cell r="AF717">
            <v>1351.44</v>
          </cell>
          <cell r="AG717">
            <v>337.86</v>
          </cell>
          <cell r="AH717">
            <v>11342.442857142858</v>
          </cell>
          <cell r="AI717">
            <v>675.72</v>
          </cell>
          <cell r="AJ717">
            <v>1689.3000000000002</v>
          </cell>
          <cell r="AK717">
            <v>337.86</v>
          </cell>
          <cell r="AL717">
            <v>8205.1714285714297</v>
          </cell>
          <cell r="AM717">
            <v>361.99285714285719</v>
          </cell>
          <cell r="AN717">
            <v>7722.5142857142864</v>
          </cell>
          <cell r="AO717">
            <v>4947.2357142857145</v>
          </cell>
          <cell r="AP717">
            <v>518.85642857142864</v>
          </cell>
          <cell r="AQ717">
            <v>1809.9642857142858</v>
          </cell>
        </row>
        <row r="718">
          <cell r="A718" t="str">
            <v>M003492308SR0</v>
          </cell>
          <cell r="B718" t="str">
            <v>Matrix2Standard360SR3mm</v>
          </cell>
          <cell r="C718" t="str">
            <v>EUR</v>
          </cell>
          <cell r="D718">
            <v>89.88</v>
          </cell>
          <cell r="G718">
            <v>89.88</v>
          </cell>
          <cell r="I718">
            <v>128.4</v>
          </cell>
          <cell r="J718">
            <v>487.92</v>
          </cell>
          <cell r="K718">
            <v>141.24</v>
          </cell>
          <cell r="L718">
            <v>166.92000000000002</v>
          </cell>
          <cell r="M718">
            <v>224.70000000000002</v>
          </cell>
          <cell r="N718">
            <v>137.38800000000001</v>
          </cell>
          <cell r="O718">
            <v>133.536</v>
          </cell>
          <cell r="P718">
            <v>64200</v>
          </cell>
          <cell r="Q718">
            <v>876.97200000000009</v>
          </cell>
          <cell r="R718">
            <v>252948</v>
          </cell>
          <cell r="S718">
            <v>2202.06</v>
          </cell>
          <cell r="T718">
            <v>654.84</v>
          </cell>
          <cell r="U718">
            <v>89.88</v>
          </cell>
          <cell r="V718">
            <v>77.040000000000006</v>
          </cell>
          <cell r="W718">
            <v>1001.52</v>
          </cell>
          <cell r="X718">
            <v>23112</v>
          </cell>
          <cell r="Y718">
            <v>487.92</v>
          </cell>
          <cell r="Z718">
            <v>6163.2000000000007</v>
          </cell>
          <cell r="AA718">
            <v>11556</v>
          </cell>
          <cell r="AB718">
            <v>154080</v>
          </cell>
          <cell r="AC718">
            <v>193563</v>
          </cell>
          <cell r="AD718">
            <v>1669.2</v>
          </cell>
          <cell r="AE718">
            <v>455.82</v>
          </cell>
          <cell r="AF718">
            <v>719.04</v>
          </cell>
          <cell r="AG718">
            <v>179.76</v>
          </cell>
          <cell r="AH718">
            <v>6034.8</v>
          </cell>
          <cell r="AI718">
            <v>359.52</v>
          </cell>
          <cell r="AJ718">
            <v>898.80000000000007</v>
          </cell>
          <cell r="AK718">
            <v>179.76</v>
          </cell>
          <cell r="AL718">
            <v>4365.6000000000004</v>
          </cell>
          <cell r="AM718">
            <v>192.60000000000002</v>
          </cell>
          <cell r="AN718">
            <v>4108.8</v>
          </cell>
          <cell r="AO718">
            <v>2632.2000000000003</v>
          </cell>
          <cell r="AP718">
            <v>276.06</v>
          </cell>
          <cell r="AQ718">
            <v>963</v>
          </cell>
        </row>
        <row r="719">
          <cell r="A719" t="str">
            <v>M0034924080</v>
          </cell>
          <cell r="B719" t="str">
            <v>Matrix2Standard3604mm8cm</v>
          </cell>
          <cell r="C719" t="str">
            <v>EUR</v>
          </cell>
          <cell r="D719">
            <v>183.99</v>
          </cell>
          <cell r="G719">
            <v>183.99</v>
          </cell>
          <cell r="I719">
            <v>262.84285714285716</v>
          </cell>
          <cell r="J719">
            <v>998.80285714285719</v>
          </cell>
          <cell r="K719">
            <v>289.12714285714287</v>
          </cell>
          <cell r="L719">
            <v>341.6957142857143</v>
          </cell>
          <cell r="M719">
            <v>459.97500000000002</v>
          </cell>
          <cell r="N719">
            <v>281.24185714285716</v>
          </cell>
          <cell r="O719">
            <v>273.35657142857144</v>
          </cell>
          <cell r="P719">
            <v>131421.42857142858</v>
          </cell>
          <cell r="Q719">
            <v>1795.2167142857145</v>
          </cell>
          <cell r="R719">
            <v>517800.42857142858</v>
          </cell>
          <cell r="S719">
            <v>4507.7550000000001</v>
          </cell>
          <cell r="T719">
            <v>1340.4985714285715</v>
          </cell>
          <cell r="U719">
            <v>183.99</v>
          </cell>
          <cell r="V719">
            <v>157.70571428571429</v>
          </cell>
          <cell r="W719">
            <v>2050.1742857142858</v>
          </cell>
          <cell r="X719">
            <v>47311.71428571429</v>
          </cell>
          <cell r="Y719">
            <v>998.80285714285719</v>
          </cell>
          <cell r="Z719">
            <v>12616.457142857143</v>
          </cell>
          <cell r="AA719">
            <v>23655.857142857145</v>
          </cell>
          <cell r="AB719">
            <v>315411.42857142858</v>
          </cell>
          <cell r="AC719">
            <v>396235.60714285716</v>
          </cell>
          <cell r="AD719">
            <v>3416.957142857143</v>
          </cell>
          <cell r="AE719">
            <v>933.0921428571429</v>
          </cell>
          <cell r="AF719">
            <v>1471.92</v>
          </cell>
          <cell r="AG719">
            <v>367.98</v>
          </cell>
          <cell r="AH719">
            <v>12353.614285714286</v>
          </cell>
          <cell r="AI719">
            <v>735.96</v>
          </cell>
          <cell r="AJ719">
            <v>1839.9</v>
          </cell>
          <cell r="AK719">
            <v>367.98</v>
          </cell>
          <cell r="AL719">
            <v>8936.6571428571442</v>
          </cell>
          <cell r="AM719">
            <v>394.26428571428573</v>
          </cell>
          <cell r="AN719">
            <v>8410.971428571429</v>
          </cell>
          <cell r="AO719">
            <v>5388.2785714285719</v>
          </cell>
          <cell r="AP719">
            <v>565.11214285714289</v>
          </cell>
          <cell r="AQ719">
            <v>1971.3214285714287</v>
          </cell>
        </row>
        <row r="720">
          <cell r="A720" t="str">
            <v>M003492408SR0</v>
          </cell>
          <cell r="B720" t="str">
            <v>Matrix2Standard360SR4mm</v>
          </cell>
          <cell r="C720" t="str">
            <v>EUR</v>
          </cell>
          <cell r="D720">
            <v>89.88</v>
          </cell>
          <cell r="G720">
            <v>89.88</v>
          </cell>
          <cell r="I720">
            <v>128.4</v>
          </cell>
          <cell r="J720">
            <v>487.92</v>
          </cell>
          <cell r="K720">
            <v>141.24</v>
          </cell>
          <cell r="L720">
            <v>166.92000000000002</v>
          </cell>
          <cell r="M720">
            <v>224.70000000000002</v>
          </cell>
          <cell r="N720">
            <v>137.38800000000001</v>
          </cell>
          <cell r="O720">
            <v>133.536</v>
          </cell>
          <cell r="P720">
            <v>64200</v>
          </cell>
          <cell r="Q720">
            <v>876.97200000000009</v>
          </cell>
          <cell r="R720">
            <v>252948</v>
          </cell>
          <cell r="S720">
            <v>2202.06</v>
          </cell>
          <cell r="T720">
            <v>654.84</v>
          </cell>
          <cell r="U720">
            <v>89.88</v>
          </cell>
          <cell r="V720">
            <v>77.040000000000006</v>
          </cell>
          <cell r="W720">
            <v>1001.52</v>
          </cell>
          <cell r="X720">
            <v>23112</v>
          </cell>
          <cell r="Y720">
            <v>487.92</v>
          </cell>
          <cell r="Z720">
            <v>6163.2000000000007</v>
          </cell>
          <cell r="AA720">
            <v>11556</v>
          </cell>
          <cell r="AB720">
            <v>154080</v>
          </cell>
          <cell r="AC720">
            <v>193563</v>
          </cell>
          <cell r="AD720">
            <v>1669.2</v>
          </cell>
          <cell r="AE720">
            <v>455.82</v>
          </cell>
          <cell r="AF720">
            <v>719.04</v>
          </cell>
          <cell r="AG720">
            <v>179.76</v>
          </cell>
          <cell r="AH720">
            <v>6034.8</v>
          </cell>
          <cell r="AI720">
            <v>359.52</v>
          </cell>
          <cell r="AJ720">
            <v>898.80000000000007</v>
          </cell>
          <cell r="AK720">
            <v>179.76</v>
          </cell>
          <cell r="AL720">
            <v>4365.6000000000004</v>
          </cell>
          <cell r="AM720">
            <v>192.60000000000002</v>
          </cell>
          <cell r="AN720">
            <v>4108.8</v>
          </cell>
          <cell r="AO720">
            <v>2632.2000000000003</v>
          </cell>
          <cell r="AP720">
            <v>276.06</v>
          </cell>
          <cell r="AQ720">
            <v>963</v>
          </cell>
        </row>
        <row r="721">
          <cell r="A721" t="str">
            <v>M0034925100</v>
          </cell>
          <cell r="B721" t="str">
            <v>Matrix2Standard3605mm10c</v>
          </cell>
          <cell r="C721" t="str">
            <v>EUR</v>
          </cell>
          <cell r="D721">
            <v>184.62</v>
          </cell>
          <cell r="G721">
            <v>184.62</v>
          </cell>
          <cell r="I721">
            <v>263.74285714285719</v>
          </cell>
          <cell r="J721">
            <v>1002.2228571428573</v>
          </cell>
          <cell r="K721">
            <v>290.11714285714294</v>
          </cell>
          <cell r="L721">
            <v>342.86571428571438</v>
          </cell>
          <cell r="M721">
            <v>461.55000000000007</v>
          </cell>
          <cell r="N721">
            <v>282.20485714285724</v>
          </cell>
          <cell r="O721">
            <v>274.29257142857148</v>
          </cell>
          <cell r="P721">
            <v>131871.42857142861</v>
          </cell>
          <cell r="Q721">
            <v>1801.3637142857147</v>
          </cell>
          <cell r="R721">
            <v>519573.42857142864</v>
          </cell>
          <cell r="S721">
            <v>4523.1900000000005</v>
          </cell>
          <cell r="T721">
            <v>1345.0885714285716</v>
          </cell>
          <cell r="U721">
            <v>184.62000000000003</v>
          </cell>
          <cell r="V721">
            <v>158.24571428571431</v>
          </cell>
          <cell r="W721">
            <v>2057.1942857142863</v>
          </cell>
          <cell r="X721">
            <v>47473.714285714297</v>
          </cell>
          <cell r="Y721">
            <v>1002.2228571428573</v>
          </cell>
          <cell r="Z721">
            <v>12659.657142857144</v>
          </cell>
          <cell r="AA721">
            <v>23736.857142857149</v>
          </cell>
          <cell r="AB721">
            <v>316491.42857142864</v>
          </cell>
          <cell r="AC721">
            <v>397592.35714285722</v>
          </cell>
          <cell r="AD721">
            <v>3428.6571428571433</v>
          </cell>
          <cell r="AE721">
            <v>936.28714285714295</v>
          </cell>
          <cell r="AF721">
            <v>1476.9600000000003</v>
          </cell>
          <cell r="AG721">
            <v>369.24000000000007</v>
          </cell>
          <cell r="AH721">
            <v>12395.914285714289</v>
          </cell>
          <cell r="AI721">
            <v>738.48000000000013</v>
          </cell>
          <cell r="AJ721">
            <v>1846.2000000000003</v>
          </cell>
          <cell r="AK721">
            <v>369.24000000000007</v>
          </cell>
          <cell r="AL721">
            <v>8967.2571428571446</v>
          </cell>
          <cell r="AM721">
            <v>395.61428571428576</v>
          </cell>
          <cell r="AN721">
            <v>8439.7714285714301</v>
          </cell>
          <cell r="AO721">
            <v>5406.7285714285726</v>
          </cell>
          <cell r="AP721">
            <v>567.04714285714294</v>
          </cell>
          <cell r="AQ721">
            <v>1978.0714285714289</v>
          </cell>
        </row>
        <row r="722">
          <cell r="A722" t="str">
            <v>M003492510SR0</v>
          </cell>
          <cell r="B722" t="str">
            <v>Matrix2Standard360SR5mm</v>
          </cell>
          <cell r="C722" t="str">
            <v>EUR</v>
          </cell>
          <cell r="D722">
            <v>90.4</v>
          </cell>
          <cell r="G722">
            <v>90.4</v>
          </cell>
          <cell r="I722">
            <v>129.14285714285717</v>
          </cell>
          <cell r="J722">
            <v>490.74285714285719</v>
          </cell>
          <cell r="K722">
            <v>142.05714285714291</v>
          </cell>
          <cell r="L722">
            <v>167.88571428571433</v>
          </cell>
          <cell r="M722">
            <v>226.00000000000006</v>
          </cell>
          <cell r="N722">
            <v>138.18285714285719</v>
          </cell>
          <cell r="O722">
            <v>134.30857142857147</v>
          </cell>
          <cell r="P722">
            <v>64571.428571428587</v>
          </cell>
          <cell r="Q722">
            <v>882.04571428571444</v>
          </cell>
          <cell r="R722">
            <v>254411.42857142861</v>
          </cell>
          <cell r="S722">
            <v>2214.8000000000002</v>
          </cell>
          <cell r="T722">
            <v>658.62857142857149</v>
          </cell>
          <cell r="U722">
            <v>90.4</v>
          </cell>
          <cell r="V722">
            <v>77.485714285714295</v>
          </cell>
          <cell r="W722">
            <v>1007.3142857142859</v>
          </cell>
          <cell r="X722">
            <v>23245.71428571429</v>
          </cell>
          <cell r="Y722">
            <v>490.74285714285719</v>
          </cell>
          <cell r="Z722">
            <v>6198.857142857144</v>
          </cell>
          <cell r="AA722">
            <v>11622.857142857145</v>
          </cell>
          <cell r="AB722">
            <v>154971.42857142861</v>
          </cell>
          <cell r="AC722">
            <v>194682.85714285719</v>
          </cell>
          <cell r="AD722">
            <v>1678.8571428571431</v>
          </cell>
          <cell r="AE722">
            <v>458.45714285714291</v>
          </cell>
          <cell r="AF722">
            <v>723.2</v>
          </cell>
          <cell r="AG722">
            <v>180.8</v>
          </cell>
          <cell r="AH722">
            <v>6069.7142857142871</v>
          </cell>
          <cell r="AI722">
            <v>361.6</v>
          </cell>
          <cell r="AJ722">
            <v>904.00000000000023</v>
          </cell>
          <cell r="AK722">
            <v>180.8</v>
          </cell>
          <cell r="AL722">
            <v>4390.857142857144</v>
          </cell>
          <cell r="AM722">
            <v>193.71428571428575</v>
          </cell>
          <cell r="AN722">
            <v>4132.5714285714294</v>
          </cell>
          <cell r="AO722">
            <v>2647.428571428572</v>
          </cell>
          <cell r="AP722">
            <v>277.6571428571429</v>
          </cell>
          <cell r="AQ722">
            <v>968.57142857142878</v>
          </cell>
        </row>
        <row r="723">
          <cell r="A723" t="str">
            <v>M0034925150</v>
          </cell>
          <cell r="B723" t="str">
            <v>Matrix2Standard3605mm15c</v>
          </cell>
          <cell r="C723" t="str">
            <v>EUR</v>
          </cell>
          <cell r="D723">
            <v>187.76</v>
          </cell>
          <cell r="G723">
            <v>187.76</v>
          </cell>
          <cell r="I723">
            <v>268.22857142857146</v>
          </cell>
          <cell r="J723">
            <v>1019.2685714285715</v>
          </cell>
          <cell r="K723">
            <v>295.05142857142863</v>
          </cell>
          <cell r="L723">
            <v>348.69714285714292</v>
          </cell>
          <cell r="M723">
            <v>469.40000000000003</v>
          </cell>
          <cell r="N723">
            <v>287.00457142857147</v>
          </cell>
          <cell r="O723">
            <v>278.9577142857143</v>
          </cell>
          <cell r="P723">
            <v>134114.28571428574</v>
          </cell>
          <cell r="Q723">
            <v>1832.0011428571431</v>
          </cell>
          <cell r="R723">
            <v>528410.2857142858</v>
          </cell>
          <cell r="S723">
            <v>4600.12</v>
          </cell>
          <cell r="T723">
            <v>1367.9657142857143</v>
          </cell>
          <cell r="U723">
            <v>187.76000000000002</v>
          </cell>
          <cell r="V723">
            <v>160.93714285714287</v>
          </cell>
          <cell r="W723">
            <v>2092.1828571428573</v>
          </cell>
          <cell r="X723">
            <v>48281.142857142862</v>
          </cell>
          <cell r="Y723">
            <v>1019.2685714285715</v>
          </cell>
          <cell r="Z723">
            <v>12874.971428571429</v>
          </cell>
          <cell r="AA723">
            <v>24140.571428571431</v>
          </cell>
          <cell r="AB723">
            <v>321874.28571428574</v>
          </cell>
          <cell r="AC723">
            <v>404354.57142857148</v>
          </cell>
          <cell r="AD723">
            <v>3486.971428571429</v>
          </cell>
          <cell r="AE723">
            <v>952.21142857142866</v>
          </cell>
          <cell r="AF723">
            <v>1502.0800000000002</v>
          </cell>
          <cell r="AG723">
            <v>375.52000000000004</v>
          </cell>
          <cell r="AH723">
            <v>12606.742857142859</v>
          </cell>
          <cell r="AI723">
            <v>751.04000000000008</v>
          </cell>
          <cell r="AJ723">
            <v>1877.6000000000001</v>
          </cell>
          <cell r="AK723">
            <v>375.52000000000004</v>
          </cell>
          <cell r="AL723">
            <v>9119.7714285714301</v>
          </cell>
          <cell r="AM723">
            <v>402.34285714285716</v>
          </cell>
          <cell r="AN723">
            <v>8583.3142857142866</v>
          </cell>
          <cell r="AO723">
            <v>5498.6857142857152</v>
          </cell>
          <cell r="AP723">
            <v>576.69142857142856</v>
          </cell>
          <cell r="AQ723">
            <v>2011.714285714286</v>
          </cell>
        </row>
        <row r="724">
          <cell r="A724" t="str">
            <v>M003492515SR0</v>
          </cell>
          <cell r="B724" t="str">
            <v>Matrix2Standard360SR5mm</v>
          </cell>
          <cell r="C724" t="str">
            <v>EUR</v>
          </cell>
          <cell r="D724">
            <v>95.27</v>
          </cell>
          <cell r="G724">
            <v>95.27</v>
          </cell>
          <cell r="I724">
            <v>136.1</v>
          </cell>
          <cell r="J724">
            <v>517.17999999999995</v>
          </cell>
          <cell r="K724">
            <v>149.71</v>
          </cell>
          <cell r="L724">
            <v>176.93</v>
          </cell>
          <cell r="M724">
            <v>238.17499999999998</v>
          </cell>
          <cell r="N724">
            <v>145.62700000000001</v>
          </cell>
          <cell r="O724">
            <v>141.54400000000001</v>
          </cell>
          <cell r="P724">
            <v>68050</v>
          </cell>
          <cell r="Q724">
            <v>929.56299999999999</v>
          </cell>
          <cell r="R724">
            <v>268117</v>
          </cell>
          <cell r="S724">
            <v>2334.1149999999998</v>
          </cell>
          <cell r="T724">
            <v>694.1099999999999</v>
          </cell>
          <cell r="U724">
            <v>95.27</v>
          </cell>
          <cell r="V724">
            <v>81.66</v>
          </cell>
          <cell r="W724">
            <v>1061.58</v>
          </cell>
          <cell r="X724">
            <v>24498</v>
          </cell>
          <cell r="Y724">
            <v>517.17999999999995</v>
          </cell>
          <cell r="Z724">
            <v>6532.7999999999993</v>
          </cell>
          <cell r="AA724">
            <v>12249</v>
          </cell>
          <cell r="AB724">
            <v>163320</v>
          </cell>
          <cell r="AC724">
            <v>205170.75</v>
          </cell>
          <cell r="AD724">
            <v>1769.3</v>
          </cell>
          <cell r="AE724">
            <v>483.15499999999997</v>
          </cell>
          <cell r="AF724">
            <v>762.16</v>
          </cell>
          <cell r="AG724">
            <v>190.54</v>
          </cell>
          <cell r="AH724">
            <v>6396.7</v>
          </cell>
          <cell r="AI724">
            <v>381.08</v>
          </cell>
          <cell r="AJ724">
            <v>952.69999999999993</v>
          </cell>
          <cell r="AK724">
            <v>190.54</v>
          </cell>
          <cell r="AL724">
            <v>4627.3999999999996</v>
          </cell>
          <cell r="AM724">
            <v>204.14999999999998</v>
          </cell>
          <cell r="AN724">
            <v>4355.2</v>
          </cell>
          <cell r="AO724">
            <v>2790.0499999999997</v>
          </cell>
          <cell r="AP724">
            <v>292.61499999999995</v>
          </cell>
          <cell r="AQ724">
            <v>1020.75</v>
          </cell>
        </row>
        <row r="725">
          <cell r="A725" t="str">
            <v>M0034926100</v>
          </cell>
          <cell r="B725" t="str">
            <v>Matrix2Standard3606mm10c</v>
          </cell>
          <cell r="C725" t="str">
            <v>EUR</v>
          </cell>
          <cell r="D725">
            <v>184.74</v>
          </cell>
          <cell r="G725">
            <v>184.74</v>
          </cell>
          <cell r="I725">
            <v>263.91428571428577</v>
          </cell>
          <cell r="J725">
            <v>1002.8742857142859</v>
          </cell>
          <cell r="K725">
            <v>290.30571428571437</v>
          </cell>
          <cell r="L725">
            <v>343.08857142857153</v>
          </cell>
          <cell r="M725">
            <v>461.85000000000008</v>
          </cell>
          <cell r="N725">
            <v>282.38828571428581</v>
          </cell>
          <cell r="O725">
            <v>274.4708571428572</v>
          </cell>
          <cell r="P725">
            <v>131957.14285714287</v>
          </cell>
          <cell r="Q725">
            <v>1802.5345714285718</v>
          </cell>
          <cell r="R725">
            <v>519911.14285714296</v>
          </cell>
          <cell r="S725">
            <v>4526.13</v>
          </cell>
          <cell r="T725">
            <v>1345.9628571428573</v>
          </cell>
          <cell r="U725">
            <v>184.74000000000004</v>
          </cell>
          <cell r="V725">
            <v>158.34857142857146</v>
          </cell>
          <cell r="W725">
            <v>2058.5314285714289</v>
          </cell>
          <cell r="X725">
            <v>47504.571428571435</v>
          </cell>
          <cell r="Y725">
            <v>1002.8742857142859</v>
          </cell>
          <cell r="Z725">
            <v>12667.885714285716</v>
          </cell>
          <cell r="AA725">
            <v>23752.285714285717</v>
          </cell>
          <cell r="AB725">
            <v>316697.1428571429</v>
          </cell>
          <cell r="AC725">
            <v>397850.7857142858</v>
          </cell>
          <cell r="AD725">
            <v>3430.885714285715</v>
          </cell>
          <cell r="AE725">
            <v>936.89571428571446</v>
          </cell>
          <cell r="AF725">
            <v>1477.9200000000003</v>
          </cell>
          <cell r="AG725">
            <v>369.48000000000008</v>
          </cell>
          <cell r="AH725">
            <v>12403.971428571431</v>
          </cell>
          <cell r="AI725">
            <v>738.96000000000015</v>
          </cell>
          <cell r="AJ725">
            <v>1847.4000000000003</v>
          </cell>
          <cell r="AK725">
            <v>369.48000000000008</v>
          </cell>
          <cell r="AL725">
            <v>8973.0857142857167</v>
          </cell>
          <cell r="AM725">
            <v>395.87142857142862</v>
          </cell>
          <cell r="AN725">
            <v>8445.2571428571446</v>
          </cell>
          <cell r="AO725">
            <v>5410.2428571428582</v>
          </cell>
          <cell r="AP725">
            <v>567.41571428571433</v>
          </cell>
          <cell r="AQ725">
            <v>1979.3571428571433</v>
          </cell>
        </row>
        <row r="726">
          <cell r="A726" t="str">
            <v>M003492610SR0</v>
          </cell>
          <cell r="B726" t="str">
            <v>Matrix2Standard360SR6mm</v>
          </cell>
          <cell r="C726" t="str">
            <v>EUR</v>
          </cell>
          <cell r="D726">
            <v>90.4</v>
          </cell>
          <cell r="G726">
            <v>90.4</v>
          </cell>
          <cell r="I726">
            <v>129.14285714285717</v>
          </cell>
          <cell r="J726">
            <v>490.74285714285719</v>
          </cell>
          <cell r="K726">
            <v>142.05714285714291</v>
          </cell>
          <cell r="L726">
            <v>167.88571428571433</v>
          </cell>
          <cell r="M726">
            <v>226.00000000000006</v>
          </cell>
          <cell r="N726">
            <v>138.18285714285719</v>
          </cell>
          <cell r="O726">
            <v>134.30857142857147</v>
          </cell>
          <cell r="P726">
            <v>64571.428571428587</v>
          </cell>
          <cell r="Q726">
            <v>882.04571428571444</v>
          </cell>
          <cell r="R726">
            <v>254411.42857142861</v>
          </cell>
          <cell r="S726">
            <v>2214.8000000000002</v>
          </cell>
          <cell r="T726">
            <v>658.62857142857149</v>
          </cell>
          <cell r="U726">
            <v>90.4</v>
          </cell>
          <cell r="V726">
            <v>77.485714285714295</v>
          </cell>
          <cell r="W726">
            <v>1007.3142857142859</v>
          </cell>
          <cell r="X726">
            <v>23245.71428571429</v>
          </cell>
          <cell r="Y726">
            <v>490.74285714285719</v>
          </cell>
          <cell r="Z726">
            <v>6198.857142857144</v>
          </cell>
          <cell r="AA726">
            <v>11622.857142857145</v>
          </cell>
          <cell r="AB726">
            <v>154971.42857142861</v>
          </cell>
          <cell r="AC726">
            <v>194682.85714285719</v>
          </cell>
          <cell r="AD726">
            <v>1678.8571428571431</v>
          </cell>
          <cell r="AE726">
            <v>458.45714285714291</v>
          </cell>
          <cell r="AF726">
            <v>723.2</v>
          </cell>
          <cell r="AG726">
            <v>180.8</v>
          </cell>
          <cell r="AH726">
            <v>6069.7142857142871</v>
          </cell>
          <cell r="AI726">
            <v>361.6</v>
          </cell>
          <cell r="AJ726">
            <v>904.00000000000023</v>
          </cell>
          <cell r="AK726">
            <v>180.8</v>
          </cell>
          <cell r="AL726">
            <v>4390.857142857144</v>
          </cell>
          <cell r="AM726">
            <v>193.71428571428575</v>
          </cell>
          <cell r="AN726">
            <v>4132.5714285714294</v>
          </cell>
          <cell r="AO726">
            <v>2647.428571428572</v>
          </cell>
          <cell r="AP726">
            <v>277.6571428571429</v>
          </cell>
          <cell r="AQ726">
            <v>968.57142857142878</v>
          </cell>
        </row>
        <row r="727">
          <cell r="A727" t="str">
            <v>M0034926150</v>
          </cell>
          <cell r="B727" t="str">
            <v>Matrix2Standard3606mm15c</v>
          </cell>
          <cell r="C727" t="str">
            <v>EUR</v>
          </cell>
          <cell r="D727">
            <v>187.88</v>
          </cell>
          <cell r="G727">
            <v>187.88</v>
          </cell>
          <cell r="I727">
            <v>268.40000000000003</v>
          </cell>
          <cell r="J727">
            <v>1019.9200000000001</v>
          </cell>
          <cell r="K727">
            <v>295.24000000000007</v>
          </cell>
          <cell r="L727">
            <v>348.92000000000007</v>
          </cell>
          <cell r="M727">
            <v>469.70000000000005</v>
          </cell>
          <cell r="N727">
            <v>287.18800000000005</v>
          </cell>
          <cell r="O727">
            <v>279.13600000000002</v>
          </cell>
          <cell r="P727">
            <v>134200.00000000003</v>
          </cell>
          <cell r="Q727">
            <v>1833.1720000000003</v>
          </cell>
          <cell r="R727">
            <v>528748.00000000012</v>
          </cell>
          <cell r="S727">
            <v>4603.0600000000004</v>
          </cell>
          <cell r="T727">
            <v>1368.8400000000001</v>
          </cell>
          <cell r="U727">
            <v>187.88000000000002</v>
          </cell>
          <cell r="V727">
            <v>161.04000000000002</v>
          </cell>
          <cell r="W727">
            <v>2093.5200000000004</v>
          </cell>
          <cell r="X727">
            <v>48312.000000000007</v>
          </cell>
          <cell r="Y727">
            <v>1019.9200000000001</v>
          </cell>
          <cell r="Z727">
            <v>12883.2</v>
          </cell>
          <cell r="AA727">
            <v>24156.000000000004</v>
          </cell>
          <cell r="AB727">
            <v>322080.00000000006</v>
          </cell>
          <cell r="AC727">
            <v>404613.00000000006</v>
          </cell>
          <cell r="AD727">
            <v>3489.2000000000003</v>
          </cell>
          <cell r="AE727">
            <v>952.82</v>
          </cell>
          <cell r="AF727">
            <v>1503.0400000000002</v>
          </cell>
          <cell r="AG727">
            <v>375.76000000000005</v>
          </cell>
          <cell r="AH727">
            <v>12614.800000000001</v>
          </cell>
          <cell r="AI727">
            <v>751.5200000000001</v>
          </cell>
          <cell r="AJ727">
            <v>1878.8000000000002</v>
          </cell>
          <cell r="AK727">
            <v>375.76000000000005</v>
          </cell>
          <cell r="AL727">
            <v>9125.6</v>
          </cell>
          <cell r="AM727">
            <v>402.6</v>
          </cell>
          <cell r="AN727">
            <v>8588.8000000000011</v>
          </cell>
          <cell r="AO727">
            <v>5502.2000000000007</v>
          </cell>
          <cell r="AP727">
            <v>577.06000000000006</v>
          </cell>
          <cell r="AQ727">
            <v>2013.0000000000002</v>
          </cell>
        </row>
        <row r="728">
          <cell r="A728" t="str">
            <v>M003492615SR0</v>
          </cell>
          <cell r="B728" t="str">
            <v>Matrix2Standard360SR6mm</v>
          </cell>
          <cell r="C728" t="str">
            <v>EUR</v>
          </cell>
          <cell r="D728">
            <v>95.27</v>
          </cell>
          <cell r="G728">
            <v>95.27</v>
          </cell>
          <cell r="I728">
            <v>136.1</v>
          </cell>
          <cell r="J728">
            <v>517.17999999999995</v>
          </cell>
          <cell r="K728">
            <v>149.71</v>
          </cell>
          <cell r="L728">
            <v>176.93</v>
          </cell>
          <cell r="M728">
            <v>238.17499999999998</v>
          </cell>
          <cell r="N728">
            <v>145.62700000000001</v>
          </cell>
          <cell r="O728">
            <v>141.54400000000001</v>
          </cell>
          <cell r="P728">
            <v>68050</v>
          </cell>
          <cell r="Q728">
            <v>929.56299999999999</v>
          </cell>
          <cell r="R728">
            <v>268117</v>
          </cell>
          <cell r="S728">
            <v>2334.1149999999998</v>
          </cell>
          <cell r="T728">
            <v>694.1099999999999</v>
          </cell>
          <cell r="U728">
            <v>95.27</v>
          </cell>
          <cell r="V728">
            <v>81.66</v>
          </cell>
          <cell r="W728">
            <v>1061.58</v>
          </cell>
          <cell r="X728">
            <v>24498</v>
          </cell>
          <cell r="Y728">
            <v>517.17999999999995</v>
          </cell>
          <cell r="Z728">
            <v>6532.7999999999993</v>
          </cell>
          <cell r="AA728">
            <v>12249</v>
          </cell>
          <cell r="AB728">
            <v>163320</v>
          </cell>
          <cell r="AC728">
            <v>205170.75</v>
          </cell>
          <cell r="AD728">
            <v>1769.3</v>
          </cell>
          <cell r="AE728">
            <v>483.15499999999997</v>
          </cell>
          <cell r="AF728">
            <v>762.16</v>
          </cell>
          <cell r="AG728">
            <v>190.54</v>
          </cell>
          <cell r="AH728">
            <v>6396.7</v>
          </cell>
          <cell r="AI728">
            <v>381.08</v>
          </cell>
          <cell r="AJ728">
            <v>952.69999999999993</v>
          </cell>
          <cell r="AK728">
            <v>190.54</v>
          </cell>
          <cell r="AL728">
            <v>4627.3999999999996</v>
          </cell>
          <cell r="AM728">
            <v>204.14999999999998</v>
          </cell>
          <cell r="AN728">
            <v>4355.2</v>
          </cell>
          <cell r="AO728">
            <v>2790.0499999999997</v>
          </cell>
          <cell r="AP728">
            <v>292.61499999999995</v>
          </cell>
          <cell r="AQ728">
            <v>1020.75</v>
          </cell>
        </row>
        <row r="729">
          <cell r="A729" t="str">
            <v>M0034927150</v>
          </cell>
          <cell r="B729" t="str">
            <v>Matrix2Standard3607mm15c</v>
          </cell>
          <cell r="C729" t="str">
            <v>EUR</v>
          </cell>
          <cell r="D729">
            <v>187.92</v>
          </cell>
          <cell r="G729">
            <v>187.92</v>
          </cell>
          <cell r="I729">
            <v>268.45714285714286</v>
          </cell>
          <cell r="J729">
            <v>1020.1371428571427</v>
          </cell>
          <cell r="K729">
            <v>295.30285714285719</v>
          </cell>
          <cell r="L729">
            <v>348.99428571428575</v>
          </cell>
          <cell r="M729">
            <v>469.8</v>
          </cell>
          <cell r="N729">
            <v>287.24914285714289</v>
          </cell>
          <cell r="O729">
            <v>279.19542857142858</v>
          </cell>
          <cell r="P729">
            <v>134228.57142857142</v>
          </cell>
          <cell r="Q729">
            <v>1833.5622857142857</v>
          </cell>
          <cell r="R729">
            <v>528860.57142857148</v>
          </cell>
          <cell r="S729">
            <v>4604.04</v>
          </cell>
          <cell r="T729">
            <v>1369.1314285714284</v>
          </cell>
          <cell r="U729">
            <v>187.92</v>
          </cell>
          <cell r="V729">
            <v>161.07428571428571</v>
          </cell>
          <cell r="W729">
            <v>2093.9657142857141</v>
          </cell>
          <cell r="X729">
            <v>48322.285714285717</v>
          </cell>
          <cell r="Y729">
            <v>1020.1371428571427</v>
          </cell>
          <cell r="Z729">
            <v>12885.942857142858</v>
          </cell>
          <cell r="AA729">
            <v>24161.142857142859</v>
          </cell>
          <cell r="AB729">
            <v>322148.57142857142</v>
          </cell>
          <cell r="AC729">
            <v>404699.14285714284</v>
          </cell>
          <cell r="AD729">
            <v>3489.9428571428571</v>
          </cell>
          <cell r="AE729">
            <v>953.02285714285711</v>
          </cell>
          <cell r="AF729">
            <v>1503.36</v>
          </cell>
          <cell r="AG729">
            <v>375.84</v>
          </cell>
          <cell r="AH729">
            <v>12617.485714285714</v>
          </cell>
          <cell r="AI729">
            <v>751.68</v>
          </cell>
          <cell r="AJ729">
            <v>1879.2</v>
          </cell>
          <cell r="AK729">
            <v>375.84</v>
          </cell>
          <cell r="AL729">
            <v>9127.5428571428565</v>
          </cell>
          <cell r="AM729">
            <v>402.68571428571431</v>
          </cell>
          <cell r="AN729">
            <v>8590.6285714285714</v>
          </cell>
          <cell r="AO729">
            <v>5503.3714285714286</v>
          </cell>
          <cell r="AP729">
            <v>577.18285714285707</v>
          </cell>
          <cell r="AQ729">
            <v>2013.4285714285713</v>
          </cell>
        </row>
        <row r="730">
          <cell r="A730" t="str">
            <v>M003492715SR0</v>
          </cell>
          <cell r="B730" t="str">
            <v>Matrix2Standard360SR7mm</v>
          </cell>
          <cell r="C730" t="str">
            <v>EUR</v>
          </cell>
          <cell r="D730">
            <v>95.27</v>
          </cell>
          <cell r="G730">
            <v>95.27</v>
          </cell>
          <cell r="I730">
            <v>136.1</v>
          </cell>
          <cell r="J730">
            <v>517.17999999999995</v>
          </cell>
          <cell r="K730">
            <v>149.71</v>
          </cell>
          <cell r="L730">
            <v>176.93</v>
          </cell>
          <cell r="M730">
            <v>238.17499999999998</v>
          </cell>
          <cell r="N730">
            <v>145.62700000000001</v>
          </cell>
          <cell r="O730">
            <v>141.54400000000001</v>
          </cell>
          <cell r="P730">
            <v>68050</v>
          </cell>
          <cell r="Q730">
            <v>929.56299999999999</v>
          </cell>
          <cell r="R730">
            <v>268117</v>
          </cell>
          <cell r="S730">
            <v>2334.1149999999998</v>
          </cell>
          <cell r="T730">
            <v>694.1099999999999</v>
          </cell>
          <cell r="U730">
            <v>95.27</v>
          </cell>
          <cell r="V730">
            <v>81.66</v>
          </cell>
          <cell r="W730">
            <v>1061.58</v>
          </cell>
          <cell r="X730">
            <v>24498</v>
          </cell>
          <cell r="Y730">
            <v>517.17999999999995</v>
          </cell>
          <cell r="Z730">
            <v>6532.7999999999993</v>
          </cell>
          <cell r="AA730">
            <v>12249</v>
          </cell>
          <cell r="AB730">
            <v>163320</v>
          </cell>
          <cell r="AC730">
            <v>205170.75</v>
          </cell>
          <cell r="AD730">
            <v>1769.3</v>
          </cell>
          <cell r="AE730">
            <v>483.15499999999997</v>
          </cell>
          <cell r="AF730">
            <v>762.16</v>
          </cell>
          <cell r="AG730">
            <v>190.54</v>
          </cell>
          <cell r="AH730">
            <v>6396.7</v>
          </cell>
          <cell r="AI730">
            <v>381.08</v>
          </cell>
          <cell r="AJ730">
            <v>952.69999999999993</v>
          </cell>
          <cell r="AK730">
            <v>190.54</v>
          </cell>
          <cell r="AL730">
            <v>4627.3999999999996</v>
          </cell>
          <cell r="AM730">
            <v>204.14999999999998</v>
          </cell>
          <cell r="AN730">
            <v>4355.2</v>
          </cell>
          <cell r="AO730">
            <v>2790.0499999999997</v>
          </cell>
          <cell r="AP730">
            <v>292.61499999999995</v>
          </cell>
          <cell r="AQ730">
            <v>1020.75</v>
          </cell>
        </row>
        <row r="731">
          <cell r="A731" t="str">
            <v>M0034927200</v>
          </cell>
          <cell r="B731" t="str">
            <v>Matrix2Standard3607mm20c</v>
          </cell>
          <cell r="C731" t="str">
            <v>EUR</v>
          </cell>
          <cell r="D731">
            <v>192.2</v>
          </cell>
          <cell r="G731">
            <v>192.2</v>
          </cell>
          <cell r="I731">
            <v>274.57142857142856</v>
          </cell>
          <cell r="J731">
            <v>1043.3714285714284</v>
          </cell>
          <cell r="K731">
            <v>302.02857142857141</v>
          </cell>
          <cell r="L731">
            <v>356.94285714285712</v>
          </cell>
          <cell r="M731">
            <v>480.5</v>
          </cell>
          <cell r="N731">
            <v>293.79142857142858</v>
          </cell>
          <cell r="O731">
            <v>285.5542857142857</v>
          </cell>
          <cell r="P731">
            <v>137285.71428571429</v>
          </cell>
          <cell r="Q731">
            <v>1875.3228571428569</v>
          </cell>
          <cell r="R731">
            <v>540905.7142857142</v>
          </cell>
          <cell r="S731">
            <v>4708.8999999999996</v>
          </cell>
          <cell r="T731">
            <v>1400.3142857142855</v>
          </cell>
          <cell r="U731">
            <v>192.2</v>
          </cell>
          <cell r="V731">
            <v>164.74285714285713</v>
          </cell>
          <cell r="W731">
            <v>2141.6571428571428</v>
          </cell>
          <cell r="X731">
            <v>49422.857142857138</v>
          </cell>
          <cell r="Y731">
            <v>1043.3714285714284</v>
          </cell>
          <cell r="Z731">
            <v>13179.428571428571</v>
          </cell>
          <cell r="AA731">
            <v>24711.428571428569</v>
          </cell>
          <cell r="AB731">
            <v>329485.71428571426</v>
          </cell>
          <cell r="AC731">
            <v>413916.42857142852</v>
          </cell>
          <cell r="AD731">
            <v>3569.4285714285711</v>
          </cell>
          <cell r="AE731">
            <v>974.72857142857129</v>
          </cell>
          <cell r="AF731">
            <v>1537.6</v>
          </cell>
          <cell r="AG731">
            <v>384.4</v>
          </cell>
          <cell r="AH731">
            <v>12904.857142857141</v>
          </cell>
          <cell r="AI731">
            <v>768.8</v>
          </cell>
          <cell r="AJ731">
            <v>1922</v>
          </cell>
          <cell r="AK731">
            <v>384.4</v>
          </cell>
          <cell r="AL731">
            <v>9335.4285714285706</v>
          </cell>
          <cell r="AM731">
            <v>411.85714285714283</v>
          </cell>
          <cell r="AN731">
            <v>8786.2857142857138</v>
          </cell>
          <cell r="AO731">
            <v>5628.7142857142853</v>
          </cell>
          <cell r="AP731">
            <v>590.32857142857142</v>
          </cell>
          <cell r="AQ731">
            <v>2059.2857142857142</v>
          </cell>
        </row>
        <row r="732">
          <cell r="A732" t="str">
            <v>M003492720SR0</v>
          </cell>
          <cell r="B732" t="str">
            <v>Matrix2Standard360SR7mm</v>
          </cell>
          <cell r="C732" t="str">
            <v>EUR</v>
          </cell>
          <cell r="D732">
            <v>100.2</v>
          </cell>
          <cell r="G732">
            <v>100.2</v>
          </cell>
          <cell r="I732">
            <v>143.14285714285717</v>
          </cell>
          <cell r="J732">
            <v>543.94285714285718</v>
          </cell>
          <cell r="K732">
            <v>157.45714285714288</v>
          </cell>
          <cell r="L732">
            <v>186.08571428571432</v>
          </cell>
          <cell r="M732">
            <v>250.50000000000006</v>
          </cell>
          <cell r="N732">
            <v>153.16285714285718</v>
          </cell>
          <cell r="O732">
            <v>148.86857142857147</v>
          </cell>
          <cell r="P732">
            <v>71571.42857142858</v>
          </cell>
          <cell r="Q732">
            <v>977.66571428571444</v>
          </cell>
          <cell r="R732">
            <v>281991.42857142864</v>
          </cell>
          <cell r="S732">
            <v>2454.9</v>
          </cell>
          <cell r="T732">
            <v>730.02857142857147</v>
          </cell>
          <cell r="U732">
            <v>100.20000000000002</v>
          </cell>
          <cell r="V732">
            <v>85.8857142857143</v>
          </cell>
          <cell r="W732">
            <v>1116.514285714286</v>
          </cell>
          <cell r="X732">
            <v>25765.71428571429</v>
          </cell>
          <cell r="Y732">
            <v>543.94285714285718</v>
          </cell>
          <cell r="Z732">
            <v>6870.857142857144</v>
          </cell>
          <cell r="AA732">
            <v>12882.857142857145</v>
          </cell>
          <cell r="AB732">
            <v>171771.42857142861</v>
          </cell>
          <cell r="AC732">
            <v>215787.85714285719</v>
          </cell>
          <cell r="AD732">
            <v>1860.8571428571431</v>
          </cell>
          <cell r="AE732">
            <v>508.1571428571429</v>
          </cell>
          <cell r="AF732">
            <v>801.60000000000014</v>
          </cell>
          <cell r="AG732">
            <v>200.40000000000003</v>
          </cell>
          <cell r="AH732">
            <v>6727.7142857142871</v>
          </cell>
          <cell r="AI732">
            <v>400.80000000000007</v>
          </cell>
          <cell r="AJ732">
            <v>1002.0000000000002</v>
          </cell>
          <cell r="AK732">
            <v>200.40000000000003</v>
          </cell>
          <cell r="AL732">
            <v>4866.857142857144</v>
          </cell>
          <cell r="AM732">
            <v>214.71428571428575</v>
          </cell>
          <cell r="AN732">
            <v>4580.5714285714294</v>
          </cell>
          <cell r="AO732">
            <v>2934.428571428572</v>
          </cell>
          <cell r="AP732">
            <v>307.75714285714292</v>
          </cell>
          <cell r="AQ732">
            <v>1073.5714285714287</v>
          </cell>
        </row>
        <row r="733">
          <cell r="A733" t="str">
            <v>M0034928200</v>
          </cell>
          <cell r="B733" t="str">
            <v>Matrix2Standard3608mm20c</v>
          </cell>
          <cell r="C733" t="str">
            <v>EUR</v>
          </cell>
          <cell r="D733">
            <v>192.28</v>
          </cell>
          <cell r="G733">
            <v>192.28</v>
          </cell>
          <cell r="I733">
            <v>274.68571428571431</v>
          </cell>
          <cell r="J733">
            <v>1043.8057142857144</v>
          </cell>
          <cell r="K733">
            <v>302.15428571428578</v>
          </cell>
          <cell r="L733">
            <v>357.09142857142859</v>
          </cell>
          <cell r="M733">
            <v>480.70000000000005</v>
          </cell>
          <cell r="N733">
            <v>293.91371428571432</v>
          </cell>
          <cell r="O733">
            <v>285.67314285714292</v>
          </cell>
          <cell r="P733">
            <v>137342.85714285716</v>
          </cell>
          <cell r="Q733">
            <v>1876.1034285714288</v>
          </cell>
          <cell r="R733">
            <v>541130.85714285716</v>
          </cell>
          <cell r="S733">
            <v>4710.8599999999997</v>
          </cell>
          <cell r="T733">
            <v>1400.8971428571429</v>
          </cell>
          <cell r="U733">
            <v>192.28</v>
          </cell>
          <cell r="V733">
            <v>164.81142857142859</v>
          </cell>
          <cell r="W733">
            <v>2142.5485714285714</v>
          </cell>
          <cell r="X733">
            <v>49443.42857142858</v>
          </cell>
          <cell r="Y733">
            <v>1043.8057142857144</v>
          </cell>
          <cell r="Z733">
            <v>13184.914285714287</v>
          </cell>
          <cell r="AA733">
            <v>24721.71428571429</v>
          </cell>
          <cell r="AB733">
            <v>329622.85714285716</v>
          </cell>
          <cell r="AC733">
            <v>414088.71428571432</v>
          </cell>
          <cell r="AD733">
            <v>3570.9142857142861</v>
          </cell>
          <cell r="AE733">
            <v>975.13428571428574</v>
          </cell>
          <cell r="AF733">
            <v>1538.24</v>
          </cell>
          <cell r="AG733">
            <v>384.56</v>
          </cell>
          <cell r="AH733">
            <v>12910.228571428572</v>
          </cell>
          <cell r="AI733">
            <v>769.12</v>
          </cell>
          <cell r="AJ733">
            <v>1922.8000000000002</v>
          </cell>
          <cell r="AK733">
            <v>384.56</v>
          </cell>
          <cell r="AL733">
            <v>9339.3142857142866</v>
          </cell>
          <cell r="AM733">
            <v>412.02857142857147</v>
          </cell>
          <cell r="AN733">
            <v>8789.942857142858</v>
          </cell>
          <cell r="AO733">
            <v>5631.0571428571438</v>
          </cell>
          <cell r="AP733">
            <v>590.57428571428579</v>
          </cell>
          <cell r="AQ733">
            <v>2060.1428571428573</v>
          </cell>
        </row>
        <row r="734">
          <cell r="A734" t="str">
            <v>M003492820SR0</v>
          </cell>
          <cell r="B734" t="str">
            <v>Matrix2Standard360SR8mm</v>
          </cell>
          <cell r="C734" t="str">
            <v>EUR</v>
          </cell>
          <cell r="D734">
            <v>100.2</v>
          </cell>
          <cell r="G734">
            <v>100.2</v>
          </cell>
          <cell r="I734">
            <v>143.14285714285717</v>
          </cell>
          <cell r="J734">
            <v>543.94285714285718</v>
          </cell>
          <cell r="K734">
            <v>157.45714285714288</v>
          </cell>
          <cell r="L734">
            <v>186.08571428571432</v>
          </cell>
          <cell r="M734">
            <v>250.50000000000006</v>
          </cell>
          <cell r="N734">
            <v>153.16285714285718</v>
          </cell>
          <cell r="O734">
            <v>148.86857142857147</v>
          </cell>
          <cell r="P734">
            <v>71571.42857142858</v>
          </cell>
          <cell r="Q734">
            <v>977.66571428571444</v>
          </cell>
          <cell r="R734">
            <v>281991.42857142864</v>
          </cell>
          <cell r="S734">
            <v>2454.9</v>
          </cell>
          <cell r="T734">
            <v>730.02857142857147</v>
          </cell>
          <cell r="U734">
            <v>100.20000000000002</v>
          </cell>
          <cell r="V734">
            <v>85.8857142857143</v>
          </cell>
          <cell r="W734">
            <v>1116.514285714286</v>
          </cell>
          <cell r="X734">
            <v>25765.71428571429</v>
          </cell>
          <cell r="Y734">
            <v>543.94285714285718</v>
          </cell>
          <cell r="Z734">
            <v>6870.857142857144</v>
          </cell>
          <cell r="AA734">
            <v>12882.857142857145</v>
          </cell>
          <cell r="AB734">
            <v>171771.42857142861</v>
          </cell>
          <cell r="AC734">
            <v>215787.85714285719</v>
          </cell>
          <cell r="AD734">
            <v>1860.8571428571431</v>
          </cell>
          <cell r="AE734">
            <v>508.1571428571429</v>
          </cell>
          <cell r="AF734">
            <v>801.60000000000014</v>
          </cell>
          <cell r="AG734">
            <v>200.40000000000003</v>
          </cell>
          <cell r="AH734">
            <v>6727.7142857142871</v>
          </cell>
          <cell r="AI734">
            <v>400.80000000000007</v>
          </cell>
          <cell r="AJ734">
            <v>1002.0000000000002</v>
          </cell>
          <cell r="AK734">
            <v>200.40000000000003</v>
          </cell>
          <cell r="AL734">
            <v>4866.857142857144</v>
          </cell>
          <cell r="AM734">
            <v>214.71428571428575</v>
          </cell>
          <cell r="AN734">
            <v>4580.5714285714294</v>
          </cell>
          <cell r="AO734">
            <v>2934.428571428572</v>
          </cell>
          <cell r="AP734">
            <v>307.75714285714292</v>
          </cell>
          <cell r="AQ734">
            <v>1073.5714285714287</v>
          </cell>
        </row>
        <row r="735">
          <cell r="A735" t="str">
            <v>M0034928300</v>
          </cell>
          <cell r="B735" t="str">
            <v>Matrix2Standard3608mm30c</v>
          </cell>
          <cell r="C735" t="str">
            <v>EUR</v>
          </cell>
          <cell r="D735">
            <v>200.89</v>
          </cell>
          <cell r="G735">
            <v>200.89</v>
          </cell>
          <cell r="I735">
            <v>286.98571428571427</v>
          </cell>
          <cell r="J735">
            <v>1090.5457142857142</v>
          </cell>
          <cell r="K735">
            <v>315.68428571428569</v>
          </cell>
          <cell r="L735">
            <v>373.08142857142855</v>
          </cell>
          <cell r="M735">
            <v>502.22499999999997</v>
          </cell>
          <cell r="N735">
            <v>307.07471428571426</v>
          </cell>
          <cell r="O735">
            <v>298.46514285714284</v>
          </cell>
          <cell r="P735">
            <v>143492.85714285713</v>
          </cell>
          <cell r="Q735">
            <v>1960.1124285714284</v>
          </cell>
          <cell r="R735">
            <v>565361.85714285716</v>
          </cell>
          <cell r="S735">
            <v>4921.8049999999994</v>
          </cell>
          <cell r="T735">
            <v>1463.6271428571426</v>
          </cell>
          <cell r="U735">
            <v>200.89</v>
          </cell>
          <cell r="V735">
            <v>172.19142857142856</v>
          </cell>
          <cell r="W735">
            <v>2238.488571428571</v>
          </cell>
          <cell r="X735">
            <v>51657.428571428565</v>
          </cell>
          <cell r="Y735">
            <v>1090.5457142857142</v>
          </cell>
          <cell r="Z735">
            <v>13775.314285714285</v>
          </cell>
          <cell r="AA735">
            <v>25828.714285714283</v>
          </cell>
          <cell r="AB735">
            <v>344382.8571428571</v>
          </cell>
          <cell r="AC735">
            <v>432630.96428571426</v>
          </cell>
          <cell r="AD735">
            <v>3730.8142857142857</v>
          </cell>
          <cell r="AE735">
            <v>1018.7992857142856</v>
          </cell>
          <cell r="AF735">
            <v>1607.12</v>
          </cell>
          <cell r="AG735">
            <v>401.78</v>
          </cell>
          <cell r="AH735">
            <v>13488.32857142857</v>
          </cell>
          <cell r="AI735">
            <v>803.56</v>
          </cell>
          <cell r="AJ735">
            <v>2008.8999999999999</v>
          </cell>
          <cell r="AK735">
            <v>401.78</v>
          </cell>
          <cell r="AL735">
            <v>9757.5142857142855</v>
          </cell>
          <cell r="AM735">
            <v>430.4785714285714</v>
          </cell>
          <cell r="AN735">
            <v>9183.5428571428565</v>
          </cell>
          <cell r="AO735">
            <v>5883.2071428571426</v>
          </cell>
          <cell r="AP735">
            <v>617.01928571428562</v>
          </cell>
          <cell r="AQ735">
            <v>2152.3928571428569</v>
          </cell>
        </row>
        <row r="736">
          <cell r="A736" t="str">
            <v>M003492830SR0</v>
          </cell>
          <cell r="B736" t="str">
            <v>Matrix2Standard360SR8mm</v>
          </cell>
          <cell r="C736" t="str">
            <v>EUR</v>
          </cell>
          <cell r="D736">
            <v>108.06</v>
          </cell>
          <cell r="G736">
            <v>108.06</v>
          </cell>
          <cell r="I736">
            <v>154.37142857142859</v>
          </cell>
          <cell r="J736">
            <v>586.61142857142863</v>
          </cell>
          <cell r="K736">
            <v>169.80857142857147</v>
          </cell>
          <cell r="L736">
            <v>200.68285714285719</v>
          </cell>
          <cell r="M736">
            <v>270.15000000000003</v>
          </cell>
          <cell r="N736">
            <v>165.17742857142861</v>
          </cell>
          <cell r="O736">
            <v>160.54628571428574</v>
          </cell>
          <cell r="P736">
            <v>77185.714285714304</v>
          </cell>
          <cell r="Q736">
            <v>1054.3568571428573</v>
          </cell>
          <cell r="R736">
            <v>304111.71428571432</v>
          </cell>
          <cell r="S736">
            <v>2647.4700000000003</v>
          </cell>
          <cell r="T736">
            <v>787.29428571428582</v>
          </cell>
          <cell r="U736">
            <v>108.06000000000002</v>
          </cell>
          <cell r="V736">
            <v>92.622857142857157</v>
          </cell>
          <cell r="W736">
            <v>1204.0971428571431</v>
          </cell>
          <cell r="X736">
            <v>27786.857142857149</v>
          </cell>
          <cell r="Y736">
            <v>586.61142857142863</v>
          </cell>
          <cell r="Z736">
            <v>7409.8285714285721</v>
          </cell>
          <cell r="AA736">
            <v>13893.428571428574</v>
          </cell>
          <cell r="AB736">
            <v>185245.71428571432</v>
          </cell>
          <cell r="AC736">
            <v>232714.92857142861</v>
          </cell>
          <cell r="AD736">
            <v>2006.8285714285716</v>
          </cell>
          <cell r="AE736">
            <v>548.01857142857148</v>
          </cell>
          <cell r="AF736">
            <v>864.48000000000013</v>
          </cell>
          <cell r="AG736">
            <v>216.12000000000003</v>
          </cell>
          <cell r="AH736">
            <v>7255.4571428571444</v>
          </cell>
          <cell r="AI736">
            <v>432.24000000000007</v>
          </cell>
          <cell r="AJ736">
            <v>1080.6000000000001</v>
          </cell>
          <cell r="AK736">
            <v>216.12000000000003</v>
          </cell>
          <cell r="AL736">
            <v>5248.6285714285723</v>
          </cell>
          <cell r="AM736">
            <v>231.55714285714288</v>
          </cell>
          <cell r="AN736">
            <v>4939.885714285715</v>
          </cell>
          <cell r="AO736">
            <v>3164.6142857142863</v>
          </cell>
          <cell r="AP736">
            <v>331.89857142857147</v>
          </cell>
          <cell r="AQ736">
            <v>1157.7857142857144</v>
          </cell>
        </row>
        <row r="737">
          <cell r="A737" t="str">
            <v>M0034929200</v>
          </cell>
          <cell r="B737" t="str">
            <v>Matrix2Standard3609mm20c</v>
          </cell>
          <cell r="C737" t="str">
            <v>EUR</v>
          </cell>
          <cell r="D737">
            <v>175.74</v>
          </cell>
          <cell r="G737">
            <v>175.74</v>
          </cell>
          <cell r="I737">
            <v>251.05714285714288</v>
          </cell>
          <cell r="J737">
            <v>954.01714285714286</v>
          </cell>
          <cell r="K737">
            <v>276.16285714285721</v>
          </cell>
          <cell r="L737">
            <v>326.37428571428575</v>
          </cell>
          <cell r="M737">
            <v>439.35</v>
          </cell>
          <cell r="N737">
            <v>268.63114285714289</v>
          </cell>
          <cell r="O737">
            <v>261.09942857142858</v>
          </cell>
          <cell r="P737">
            <v>125528.57142857143</v>
          </cell>
          <cell r="Q737">
            <v>1714.7202857142859</v>
          </cell>
          <cell r="R737">
            <v>494582.57142857148</v>
          </cell>
          <cell r="S737">
            <v>4305.63</v>
          </cell>
          <cell r="T737">
            <v>1280.3914285714286</v>
          </cell>
          <cell r="U737">
            <v>175.74</v>
          </cell>
          <cell r="V737">
            <v>150.63428571428571</v>
          </cell>
          <cell r="W737">
            <v>1958.2457142857145</v>
          </cell>
          <cell r="X737">
            <v>45190.285714285717</v>
          </cell>
          <cell r="Y737">
            <v>954.01714285714286</v>
          </cell>
          <cell r="Z737">
            <v>12050.742857142857</v>
          </cell>
          <cell r="AA737">
            <v>22595.142857142859</v>
          </cell>
          <cell r="AB737">
            <v>301268.57142857148</v>
          </cell>
          <cell r="AC737">
            <v>378468.6428571429</v>
          </cell>
          <cell r="AD737">
            <v>3263.7428571428572</v>
          </cell>
          <cell r="AE737">
            <v>891.25285714285712</v>
          </cell>
          <cell r="AF737">
            <v>1405.92</v>
          </cell>
          <cell r="AG737">
            <v>351.48</v>
          </cell>
          <cell r="AH737">
            <v>11799.685714285715</v>
          </cell>
          <cell r="AI737">
            <v>702.96</v>
          </cell>
          <cell r="AJ737">
            <v>1757.4</v>
          </cell>
          <cell r="AK737">
            <v>351.48</v>
          </cell>
          <cell r="AL737">
            <v>8535.942857142858</v>
          </cell>
          <cell r="AM737">
            <v>376.58571428571429</v>
          </cell>
          <cell r="AN737">
            <v>8033.8285714285721</v>
          </cell>
          <cell r="AO737">
            <v>5146.6714285714288</v>
          </cell>
          <cell r="AP737">
            <v>539.77285714285722</v>
          </cell>
          <cell r="AQ737">
            <v>1882.9285714285716</v>
          </cell>
        </row>
        <row r="738">
          <cell r="A738" t="str">
            <v>M003492920SR0</v>
          </cell>
          <cell r="B738" t="str">
            <v>Matrix2Standard360SR9mm</v>
          </cell>
          <cell r="C738" t="str">
            <v>EUR</v>
          </cell>
          <cell r="D738">
            <v>100.2</v>
          </cell>
          <cell r="G738">
            <v>100.2</v>
          </cell>
          <cell r="I738">
            <v>143.14285714285717</v>
          </cell>
          <cell r="J738">
            <v>543.94285714285718</v>
          </cell>
          <cell r="K738">
            <v>157.45714285714288</v>
          </cell>
          <cell r="L738">
            <v>186.08571428571432</v>
          </cell>
          <cell r="M738">
            <v>250.50000000000006</v>
          </cell>
          <cell r="N738">
            <v>153.16285714285718</v>
          </cell>
          <cell r="O738">
            <v>148.86857142857147</v>
          </cell>
          <cell r="P738">
            <v>71571.42857142858</v>
          </cell>
          <cell r="Q738">
            <v>977.66571428571444</v>
          </cell>
          <cell r="R738">
            <v>281991.42857142864</v>
          </cell>
          <cell r="S738">
            <v>2454.9</v>
          </cell>
          <cell r="T738">
            <v>730.02857142857147</v>
          </cell>
          <cell r="U738">
            <v>100.20000000000002</v>
          </cell>
          <cell r="V738">
            <v>85.8857142857143</v>
          </cell>
          <cell r="W738">
            <v>1116.514285714286</v>
          </cell>
          <cell r="X738">
            <v>25765.71428571429</v>
          </cell>
          <cell r="Y738">
            <v>543.94285714285718</v>
          </cell>
          <cell r="Z738">
            <v>6870.857142857144</v>
          </cell>
          <cell r="AA738">
            <v>12882.857142857145</v>
          </cell>
          <cell r="AB738">
            <v>171771.42857142861</v>
          </cell>
          <cell r="AC738">
            <v>215787.85714285719</v>
          </cell>
          <cell r="AD738">
            <v>1860.8571428571431</v>
          </cell>
          <cell r="AE738">
            <v>508.1571428571429</v>
          </cell>
          <cell r="AF738">
            <v>801.60000000000014</v>
          </cell>
          <cell r="AG738">
            <v>200.40000000000003</v>
          </cell>
          <cell r="AH738">
            <v>6727.7142857142871</v>
          </cell>
          <cell r="AI738">
            <v>400.80000000000007</v>
          </cell>
          <cell r="AJ738">
            <v>1002.0000000000002</v>
          </cell>
          <cell r="AK738">
            <v>200.40000000000003</v>
          </cell>
          <cell r="AL738">
            <v>4866.857142857144</v>
          </cell>
          <cell r="AM738">
            <v>214.71428571428575</v>
          </cell>
          <cell r="AN738">
            <v>4580.5714285714294</v>
          </cell>
          <cell r="AO738">
            <v>2934.428571428572</v>
          </cell>
          <cell r="AP738">
            <v>307.75714285714292</v>
          </cell>
          <cell r="AQ738">
            <v>1073.5714285714287</v>
          </cell>
        </row>
        <row r="739">
          <cell r="A739" t="str">
            <v>M0034929300</v>
          </cell>
          <cell r="B739" t="str">
            <v>Matrix2Standard3609mm30c</v>
          </cell>
          <cell r="C739" t="str">
            <v>EUR</v>
          </cell>
          <cell r="D739">
            <v>201.09</v>
          </cell>
          <cell r="G739">
            <v>201.09</v>
          </cell>
          <cell r="I739">
            <v>287.2714285714286</v>
          </cell>
          <cell r="J739">
            <v>1091.6314285714286</v>
          </cell>
          <cell r="K739">
            <v>315.99857142857149</v>
          </cell>
          <cell r="L739">
            <v>373.45285714285717</v>
          </cell>
          <cell r="M739">
            <v>502.72500000000002</v>
          </cell>
          <cell r="N739">
            <v>307.38042857142864</v>
          </cell>
          <cell r="O739">
            <v>298.76228571428578</v>
          </cell>
          <cell r="P739">
            <v>143635.71428571429</v>
          </cell>
          <cell r="Q739">
            <v>1962.0638571428574</v>
          </cell>
          <cell r="R739">
            <v>565924.71428571432</v>
          </cell>
          <cell r="S739">
            <v>4926.7049999999999</v>
          </cell>
          <cell r="T739">
            <v>1465.0842857142857</v>
          </cell>
          <cell r="U739">
            <v>201.09</v>
          </cell>
          <cell r="V739">
            <v>172.36285714285717</v>
          </cell>
          <cell r="W739">
            <v>2240.7171428571432</v>
          </cell>
          <cell r="X739">
            <v>51708.857142857145</v>
          </cell>
          <cell r="Y739">
            <v>1091.6314285714286</v>
          </cell>
          <cell r="Z739">
            <v>13789.028571428573</v>
          </cell>
          <cell r="AA739">
            <v>25854.428571428572</v>
          </cell>
          <cell r="AB739">
            <v>344725.71428571432</v>
          </cell>
          <cell r="AC739">
            <v>433061.67857142864</v>
          </cell>
          <cell r="AD739">
            <v>3734.5285714285719</v>
          </cell>
          <cell r="AE739">
            <v>1019.8135714285714</v>
          </cell>
          <cell r="AF739">
            <v>1608.72</v>
          </cell>
          <cell r="AG739">
            <v>402.18</v>
          </cell>
          <cell r="AH739">
            <v>13501.757142857145</v>
          </cell>
          <cell r="AI739">
            <v>804.36</v>
          </cell>
          <cell r="AJ739">
            <v>2010.9</v>
          </cell>
          <cell r="AK739">
            <v>402.18</v>
          </cell>
          <cell r="AL739">
            <v>9767.2285714285717</v>
          </cell>
          <cell r="AM739">
            <v>430.9071428571429</v>
          </cell>
          <cell r="AN739">
            <v>9192.6857142857152</v>
          </cell>
          <cell r="AO739">
            <v>5889.0642857142866</v>
          </cell>
          <cell r="AP739">
            <v>617.63357142857149</v>
          </cell>
          <cell r="AQ739">
            <v>2154.5357142857147</v>
          </cell>
        </row>
        <row r="740">
          <cell r="A740" t="str">
            <v>M003492930SR0</v>
          </cell>
          <cell r="B740" t="str">
            <v>Matrix2Standard360SR9mm</v>
          </cell>
          <cell r="C740" t="str">
            <v>EUR</v>
          </cell>
          <cell r="D740">
            <v>108.06</v>
          </cell>
          <cell r="G740">
            <v>108.06</v>
          </cell>
          <cell r="I740">
            <v>154.37142857142859</v>
          </cell>
          <cell r="J740">
            <v>586.61142857142863</v>
          </cell>
          <cell r="K740">
            <v>169.80857142857147</v>
          </cell>
          <cell r="L740">
            <v>200.68285714285719</v>
          </cell>
          <cell r="M740">
            <v>270.15000000000003</v>
          </cell>
          <cell r="N740">
            <v>165.17742857142861</v>
          </cell>
          <cell r="O740">
            <v>160.54628571428574</v>
          </cell>
          <cell r="P740">
            <v>77185.714285714304</v>
          </cell>
          <cell r="Q740">
            <v>1054.3568571428573</v>
          </cell>
          <cell r="R740">
            <v>304111.71428571432</v>
          </cell>
          <cell r="S740">
            <v>2647.4700000000003</v>
          </cell>
          <cell r="T740">
            <v>787.29428571428582</v>
          </cell>
          <cell r="U740">
            <v>108.06000000000002</v>
          </cell>
          <cell r="V740">
            <v>92.622857142857157</v>
          </cell>
          <cell r="W740">
            <v>1204.0971428571431</v>
          </cell>
          <cell r="X740">
            <v>27786.857142857149</v>
          </cell>
          <cell r="Y740">
            <v>586.61142857142863</v>
          </cell>
          <cell r="Z740">
            <v>7409.8285714285721</v>
          </cell>
          <cell r="AA740">
            <v>13893.428571428574</v>
          </cell>
          <cell r="AB740">
            <v>185245.71428571432</v>
          </cell>
          <cell r="AC740">
            <v>232714.92857142861</v>
          </cell>
          <cell r="AD740">
            <v>2006.8285714285716</v>
          </cell>
          <cell r="AE740">
            <v>548.01857142857148</v>
          </cell>
          <cell r="AF740">
            <v>864.48000000000013</v>
          </cell>
          <cell r="AG740">
            <v>216.12000000000003</v>
          </cell>
          <cell r="AH740">
            <v>7255.4571428571444</v>
          </cell>
          <cell r="AI740">
            <v>432.24000000000007</v>
          </cell>
          <cell r="AJ740">
            <v>1080.6000000000001</v>
          </cell>
          <cell r="AK740">
            <v>216.12000000000003</v>
          </cell>
          <cell r="AL740">
            <v>5248.6285714285723</v>
          </cell>
          <cell r="AM740">
            <v>231.55714285714288</v>
          </cell>
          <cell r="AN740">
            <v>4939.885714285715</v>
          </cell>
          <cell r="AO740">
            <v>3164.6142857142863</v>
          </cell>
          <cell r="AP740">
            <v>331.89857142857147</v>
          </cell>
          <cell r="AQ740">
            <v>1157.7857142857144</v>
          </cell>
        </row>
        <row r="741">
          <cell r="A741" t="str">
            <v>M0034941030</v>
          </cell>
          <cell r="B741" t="str">
            <v>Matrix2Firm36010mm30cm</v>
          </cell>
          <cell r="C741" t="str">
            <v>EUR</v>
          </cell>
          <cell r="D741">
            <v>100.8</v>
          </cell>
          <cell r="G741">
            <v>100.8</v>
          </cell>
          <cell r="I741">
            <v>144</v>
          </cell>
          <cell r="J741">
            <v>547.19999999999993</v>
          </cell>
          <cell r="K741">
            <v>158.4</v>
          </cell>
          <cell r="L741">
            <v>187.20000000000002</v>
          </cell>
          <cell r="M741">
            <v>252</v>
          </cell>
          <cell r="N741">
            <v>154.08000000000001</v>
          </cell>
          <cell r="O741">
            <v>149.76</v>
          </cell>
          <cell r="P741">
            <v>72000</v>
          </cell>
          <cell r="Q741">
            <v>983.52</v>
          </cell>
          <cell r="R741">
            <v>283680</v>
          </cell>
          <cell r="S741">
            <v>2469.6</v>
          </cell>
          <cell r="T741">
            <v>734.4</v>
          </cell>
          <cell r="U741">
            <v>100.8</v>
          </cell>
          <cell r="V741">
            <v>86.399999999999991</v>
          </cell>
          <cell r="W741">
            <v>1123.2</v>
          </cell>
          <cell r="X741">
            <v>25920</v>
          </cell>
          <cell r="Y741">
            <v>547.19999999999993</v>
          </cell>
          <cell r="Z741">
            <v>6912</v>
          </cell>
          <cell r="AA741">
            <v>12960</v>
          </cell>
          <cell r="AB741">
            <v>172800</v>
          </cell>
          <cell r="AC741">
            <v>217080</v>
          </cell>
          <cell r="AD741">
            <v>1872</v>
          </cell>
          <cell r="AE741">
            <v>511.2</v>
          </cell>
          <cell r="AF741">
            <v>806.4</v>
          </cell>
          <cell r="AG741">
            <v>201.6</v>
          </cell>
          <cell r="AH741">
            <v>6768</v>
          </cell>
          <cell r="AI741">
            <v>403.2</v>
          </cell>
          <cell r="AJ741">
            <v>1008</v>
          </cell>
          <cell r="AK741">
            <v>201.6</v>
          </cell>
          <cell r="AL741">
            <v>4896</v>
          </cell>
          <cell r="AM741">
            <v>216</v>
          </cell>
          <cell r="AN741">
            <v>4608</v>
          </cell>
          <cell r="AO741">
            <v>2952</v>
          </cell>
          <cell r="AP741">
            <v>309.59999999999997</v>
          </cell>
          <cell r="AQ741">
            <v>1080</v>
          </cell>
        </row>
        <row r="742">
          <cell r="A742" t="str">
            <v>M0034941230</v>
          </cell>
          <cell r="B742" t="str">
            <v>Matrix2Firm36012mm30cm</v>
          </cell>
          <cell r="C742" t="str">
            <v>EUR</v>
          </cell>
          <cell r="D742">
            <v>100.8</v>
          </cell>
          <cell r="G742">
            <v>100.8</v>
          </cell>
          <cell r="I742">
            <v>144</v>
          </cell>
          <cell r="J742">
            <v>547.19999999999993</v>
          </cell>
          <cell r="K742">
            <v>158.4</v>
          </cell>
          <cell r="L742">
            <v>187.20000000000002</v>
          </cell>
          <cell r="M742">
            <v>252</v>
          </cell>
          <cell r="N742">
            <v>154.08000000000001</v>
          </cell>
          <cell r="O742">
            <v>149.76</v>
          </cell>
          <cell r="P742">
            <v>72000</v>
          </cell>
          <cell r="Q742">
            <v>983.52</v>
          </cell>
          <cell r="R742">
            <v>283680</v>
          </cell>
          <cell r="S742">
            <v>2469.6</v>
          </cell>
          <cell r="T742">
            <v>734.4</v>
          </cell>
          <cell r="U742">
            <v>100.8</v>
          </cell>
          <cell r="V742">
            <v>86.399999999999991</v>
          </cell>
          <cell r="W742">
            <v>1123.2</v>
          </cell>
          <cell r="X742">
            <v>25920</v>
          </cell>
          <cell r="Y742">
            <v>547.19999999999993</v>
          </cell>
          <cell r="Z742">
            <v>6912</v>
          </cell>
          <cell r="AA742">
            <v>12960</v>
          </cell>
          <cell r="AB742">
            <v>172800</v>
          </cell>
          <cell r="AC742">
            <v>217080</v>
          </cell>
          <cell r="AD742">
            <v>1872</v>
          </cell>
          <cell r="AE742">
            <v>511.2</v>
          </cell>
          <cell r="AF742">
            <v>806.4</v>
          </cell>
          <cell r="AG742">
            <v>201.6</v>
          </cell>
          <cell r="AH742">
            <v>6768</v>
          </cell>
          <cell r="AI742">
            <v>403.2</v>
          </cell>
          <cell r="AJ742">
            <v>1008</v>
          </cell>
          <cell r="AK742">
            <v>201.6</v>
          </cell>
          <cell r="AL742">
            <v>4896</v>
          </cell>
          <cell r="AM742">
            <v>216</v>
          </cell>
          <cell r="AN742">
            <v>4608</v>
          </cell>
          <cell r="AO742">
            <v>2952</v>
          </cell>
          <cell r="AP742">
            <v>309.59999999999997</v>
          </cell>
          <cell r="AQ742">
            <v>1080</v>
          </cell>
        </row>
        <row r="743">
          <cell r="A743" t="str">
            <v>M0034941430</v>
          </cell>
          <cell r="B743" t="str">
            <v>Matrix2Firm36014mm30cm</v>
          </cell>
          <cell r="C743" t="str">
            <v>EUR</v>
          </cell>
          <cell r="D743">
            <v>100.8</v>
          </cell>
          <cell r="G743">
            <v>100.8</v>
          </cell>
          <cell r="I743">
            <v>144</v>
          </cell>
          <cell r="J743">
            <v>547.19999999999993</v>
          </cell>
          <cell r="K743">
            <v>158.4</v>
          </cell>
          <cell r="L743">
            <v>187.20000000000002</v>
          </cell>
          <cell r="M743">
            <v>252</v>
          </cell>
          <cell r="N743">
            <v>154.08000000000001</v>
          </cell>
          <cell r="O743">
            <v>149.76</v>
          </cell>
          <cell r="P743">
            <v>72000</v>
          </cell>
          <cell r="Q743">
            <v>983.52</v>
          </cell>
          <cell r="R743">
            <v>283680</v>
          </cell>
          <cell r="S743">
            <v>2469.6</v>
          </cell>
          <cell r="T743">
            <v>734.4</v>
          </cell>
          <cell r="U743">
            <v>100.8</v>
          </cell>
          <cell r="V743">
            <v>86.399999999999991</v>
          </cell>
          <cell r="W743">
            <v>1123.2</v>
          </cell>
          <cell r="X743">
            <v>25920</v>
          </cell>
          <cell r="Y743">
            <v>547.19999999999993</v>
          </cell>
          <cell r="Z743">
            <v>6912</v>
          </cell>
          <cell r="AA743">
            <v>12960</v>
          </cell>
          <cell r="AB743">
            <v>172800</v>
          </cell>
          <cell r="AC743">
            <v>217080</v>
          </cell>
          <cell r="AD743">
            <v>1872</v>
          </cell>
          <cell r="AE743">
            <v>511.2</v>
          </cell>
          <cell r="AF743">
            <v>806.4</v>
          </cell>
          <cell r="AG743">
            <v>201.6</v>
          </cell>
          <cell r="AH743">
            <v>6768</v>
          </cell>
          <cell r="AI743">
            <v>403.2</v>
          </cell>
          <cell r="AJ743">
            <v>1008</v>
          </cell>
          <cell r="AK743">
            <v>201.6</v>
          </cell>
          <cell r="AL743">
            <v>4896</v>
          </cell>
          <cell r="AM743">
            <v>216</v>
          </cell>
          <cell r="AN743">
            <v>4608</v>
          </cell>
          <cell r="AO743">
            <v>2952</v>
          </cell>
          <cell r="AP743">
            <v>309.59999999999997</v>
          </cell>
          <cell r="AQ743">
            <v>1080</v>
          </cell>
        </row>
        <row r="744">
          <cell r="A744" t="str">
            <v>M0034941630</v>
          </cell>
          <cell r="B744" t="str">
            <v>Matrix2Firm36016mm30cm</v>
          </cell>
          <cell r="C744" t="str">
            <v>EUR</v>
          </cell>
          <cell r="D744">
            <v>110.61</v>
          </cell>
          <cell r="G744">
            <v>110.61</v>
          </cell>
          <cell r="I744">
            <v>158.01428571428573</v>
          </cell>
          <cell r="J744">
            <v>600.45428571428579</v>
          </cell>
          <cell r="K744">
            <v>173.81571428571431</v>
          </cell>
          <cell r="L744">
            <v>205.41857142857145</v>
          </cell>
          <cell r="M744">
            <v>276.52500000000003</v>
          </cell>
          <cell r="N744">
            <v>169.07528571428574</v>
          </cell>
          <cell r="O744">
            <v>164.33485714285717</v>
          </cell>
          <cell r="P744">
            <v>79007.14285714287</v>
          </cell>
          <cell r="Q744">
            <v>1079.2375714285715</v>
          </cell>
          <cell r="R744">
            <v>311288.1428571429</v>
          </cell>
          <cell r="S744">
            <v>2709.9450000000002</v>
          </cell>
          <cell r="T744">
            <v>805.87285714285724</v>
          </cell>
          <cell r="U744">
            <v>110.61000000000001</v>
          </cell>
          <cell r="V744">
            <v>94.80857142857144</v>
          </cell>
          <cell r="W744">
            <v>1232.5114285714287</v>
          </cell>
          <cell r="X744">
            <v>28442.571428571431</v>
          </cell>
          <cell r="Y744">
            <v>600.45428571428579</v>
          </cell>
          <cell r="Z744">
            <v>7584.6857142857152</v>
          </cell>
          <cell r="AA744">
            <v>14221.285714285716</v>
          </cell>
          <cell r="AB744">
            <v>189617.14285714287</v>
          </cell>
          <cell r="AC744">
            <v>238206.53571428574</v>
          </cell>
          <cell r="AD744">
            <v>2054.1857142857143</v>
          </cell>
          <cell r="AE744">
            <v>560.9507142857143</v>
          </cell>
          <cell r="AF744">
            <v>884.88000000000011</v>
          </cell>
          <cell r="AG744">
            <v>221.22000000000003</v>
          </cell>
          <cell r="AH744">
            <v>7426.6714285714297</v>
          </cell>
          <cell r="AI744">
            <v>442.44000000000005</v>
          </cell>
          <cell r="AJ744">
            <v>1106.1000000000001</v>
          </cell>
          <cell r="AK744">
            <v>221.22000000000003</v>
          </cell>
          <cell r="AL744">
            <v>5372.4857142857145</v>
          </cell>
          <cell r="AM744">
            <v>237.0214285714286</v>
          </cell>
          <cell r="AN744">
            <v>5056.4571428571435</v>
          </cell>
          <cell r="AO744">
            <v>3239.2928571428574</v>
          </cell>
          <cell r="AP744">
            <v>339.73071428571433</v>
          </cell>
          <cell r="AQ744">
            <v>1185.1071428571431</v>
          </cell>
        </row>
        <row r="745">
          <cell r="A745" t="str">
            <v>M0034941830</v>
          </cell>
          <cell r="B745" t="str">
            <v>Matrix2Firm36018mm30cm</v>
          </cell>
          <cell r="C745" t="str">
            <v>EUR</v>
          </cell>
          <cell r="D745">
            <v>110.61</v>
          </cell>
          <cell r="G745">
            <v>110.61</v>
          </cell>
          <cell r="I745">
            <v>158.01428571428573</v>
          </cell>
          <cell r="J745">
            <v>600.45428571428579</v>
          </cell>
          <cell r="K745">
            <v>173.81571428571431</v>
          </cell>
          <cell r="L745">
            <v>205.41857142857145</v>
          </cell>
          <cell r="M745">
            <v>276.52500000000003</v>
          </cell>
          <cell r="N745">
            <v>169.07528571428574</v>
          </cell>
          <cell r="O745">
            <v>164.33485714285717</v>
          </cell>
          <cell r="P745">
            <v>79007.14285714287</v>
          </cell>
          <cell r="Q745">
            <v>1079.2375714285715</v>
          </cell>
          <cell r="R745">
            <v>311288.1428571429</v>
          </cell>
          <cell r="S745">
            <v>2709.9450000000002</v>
          </cell>
          <cell r="T745">
            <v>805.87285714285724</v>
          </cell>
          <cell r="U745">
            <v>110.61000000000001</v>
          </cell>
          <cell r="V745">
            <v>94.80857142857144</v>
          </cell>
          <cell r="W745">
            <v>1232.5114285714287</v>
          </cell>
          <cell r="X745">
            <v>28442.571428571431</v>
          </cell>
          <cell r="Y745">
            <v>600.45428571428579</v>
          </cell>
          <cell r="Z745">
            <v>7584.6857142857152</v>
          </cell>
          <cell r="AA745">
            <v>14221.285714285716</v>
          </cell>
          <cell r="AB745">
            <v>189617.14285714287</v>
          </cell>
          <cell r="AC745">
            <v>238206.53571428574</v>
          </cell>
          <cell r="AD745">
            <v>2054.1857142857143</v>
          </cell>
          <cell r="AE745">
            <v>560.9507142857143</v>
          </cell>
          <cell r="AF745">
            <v>884.88000000000011</v>
          </cell>
          <cell r="AG745">
            <v>221.22000000000003</v>
          </cell>
          <cell r="AH745">
            <v>7426.6714285714297</v>
          </cell>
          <cell r="AI745">
            <v>442.44000000000005</v>
          </cell>
          <cell r="AJ745">
            <v>1106.1000000000001</v>
          </cell>
          <cell r="AK745">
            <v>221.22000000000003</v>
          </cell>
          <cell r="AL745">
            <v>5372.4857142857145</v>
          </cell>
          <cell r="AM745">
            <v>237.0214285714286</v>
          </cell>
          <cell r="AN745">
            <v>5056.4571428571435</v>
          </cell>
          <cell r="AO745">
            <v>3239.2928571428574</v>
          </cell>
          <cell r="AP745">
            <v>339.73071428571433</v>
          </cell>
          <cell r="AQ745">
            <v>1185.1071428571431</v>
          </cell>
        </row>
        <row r="746">
          <cell r="A746" t="str">
            <v>M0034942030</v>
          </cell>
          <cell r="B746" t="str">
            <v>Matrix2Firm36020mm30cm</v>
          </cell>
          <cell r="C746" t="str">
            <v>EUR</v>
          </cell>
          <cell r="D746">
            <v>110.61</v>
          </cell>
          <cell r="G746">
            <v>110.61</v>
          </cell>
          <cell r="I746">
            <v>158.01428571428573</v>
          </cell>
          <cell r="J746">
            <v>600.45428571428579</v>
          </cell>
          <cell r="K746">
            <v>173.81571428571431</v>
          </cell>
          <cell r="L746">
            <v>205.41857142857145</v>
          </cell>
          <cell r="M746">
            <v>276.52500000000003</v>
          </cell>
          <cell r="N746">
            <v>169.07528571428574</v>
          </cell>
          <cell r="O746">
            <v>164.33485714285717</v>
          </cell>
          <cell r="P746">
            <v>79007.14285714287</v>
          </cell>
          <cell r="Q746">
            <v>1079.2375714285715</v>
          </cell>
          <cell r="R746">
            <v>311288.1428571429</v>
          </cell>
          <cell r="S746">
            <v>2709.9450000000002</v>
          </cell>
          <cell r="T746">
            <v>805.87285714285724</v>
          </cell>
          <cell r="U746">
            <v>110.61000000000001</v>
          </cell>
          <cell r="V746">
            <v>94.80857142857144</v>
          </cell>
          <cell r="W746">
            <v>1232.5114285714287</v>
          </cell>
          <cell r="X746">
            <v>28442.571428571431</v>
          </cell>
          <cell r="Y746">
            <v>600.45428571428579</v>
          </cell>
          <cell r="Z746">
            <v>7584.6857142857152</v>
          </cell>
          <cell r="AA746">
            <v>14221.285714285716</v>
          </cell>
          <cell r="AB746">
            <v>189617.14285714287</v>
          </cell>
          <cell r="AC746">
            <v>238206.53571428574</v>
          </cell>
          <cell r="AD746">
            <v>2054.1857142857143</v>
          </cell>
          <cell r="AE746">
            <v>560.9507142857143</v>
          </cell>
          <cell r="AF746">
            <v>884.88000000000011</v>
          </cell>
          <cell r="AG746">
            <v>221.22000000000003</v>
          </cell>
          <cell r="AH746">
            <v>7426.6714285714297</v>
          </cell>
          <cell r="AI746">
            <v>442.44000000000005</v>
          </cell>
          <cell r="AJ746">
            <v>1106.1000000000001</v>
          </cell>
          <cell r="AK746">
            <v>221.22000000000003</v>
          </cell>
          <cell r="AL746">
            <v>5372.4857142857145</v>
          </cell>
          <cell r="AM746">
            <v>237.0214285714286</v>
          </cell>
          <cell r="AN746">
            <v>5056.4571428571435</v>
          </cell>
          <cell r="AO746">
            <v>3239.2928571428574</v>
          </cell>
          <cell r="AP746">
            <v>339.73071428571433</v>
          </cell>
          <cell r="AQ746">
            <v>1185.1071428571431</v>
          </cell>
        </row>
        <row r="747">
          <cell r="A747" t="str">
            <v>M0034942440</v>
          </cell>
          <cell r="B747" t="str">
            <v>Matrix2Firm36024mm40cm</v>
          </cell>
          <cell r="C747" t="str">
            <v>EUR</v>
          </cell>
          <cell r="D747">
            <v>122.19</v>
          </cell>
          <cell r="G747">
            <v>122.19</v>
          </cell>
          <cell r="I747">
            <v>174.55714285714288</v>
          </cell>
          <cell r="J747">
            <v>663.31714285714293</v>
          </cell>
          <cell r="K747">
            <v>192.01285714285717</v>
          </cell>
          <cell r="L747">
            <v>226.92428571428576</v>
          </cell>
          <cell r="M747">
            <v>305.47500000000002</v>
          </cell>
          <cell r="N747">
            <v>186.7761428571429</v>
          </cell>
          <cell r="O747">
            <v>181.5394285714286</v>
          </cell>
          <cell r="P747">
            <v>87278.571428571435</v>
          </cell>
          <cell r="Q747">
            <v>1192.225285714286</v>
          </cell>
          <cell r="R747">
            <v>343877.57142857148</v>
          </cell>
          <cell r="S747">
            <v>2993.6550000000002</v>
          </cell>
          <cell r="T747">
            <v>890.24142857142863</v>
          </cell>
          <cell r="U747">
            <v>122.19000000000001</v>
          </cell>
          <cell r="V747">
            <v>104.73428571428572</v>
          </cell>
          <cell r="W747">
            <v>1361.5457142857144</v>
          </cell>
          <cell r="X747">
            <v>31420.285714285717</v>
          </cell>
          <cell r="Y747">
            <v>663.31714285714293</v>
          </cell>
          <cell r="Z747">
            <v>8378.7428571428572</v>
          </cell>
          <cell r="AA747">
            <v>15710.142857142859</v>
          </cell>
          <cell r="AB747">
            <v>209468.57142857145</v>
          </cell>
          <cell r="AC747">
            <v>263144.8928571429</v>
          </cell>
          <cell r="AD747">
            <v>2269.2428571428572</v>
          </cell>
          <cell r="AE747">
            <v>619.67785714285719</v>
          </cell>
          <cell r="AF747">
            <v>977.5200000000001</v>
          </cell>
          <cell r="AG747">
            <v>244.38000000000002</v>
          </cell>
          <cell r="AH747">
            <v>8204.1857142857152</v>
          </cell>
          <cell r="AI747">
            <v>488.76000000000005</v>
          </cell>
          <cell r="AJ747">
            <v>1221.9000000000001</v>
          </cell>
          <cell r="AK747">
            <v>244.38000000000002</v>
          </cell>
          <cell r="AL747">
            <v>5934.942857142858</v>
          </cell>
          <cell r="AM747">
            <v>261.83571428571429</v>
          </cell>
          <cell r="AN747">
            <v>5585.8285714285721</v>
          </cell>
          <cell r="AO747">
            <v>3578.4214285714288</v>
          </cell>
          <cell r="AP747">
            <v>375.2978571428572</v>
          </cell>
          <cell r="AQ747">
            <v>1309.1785714285716</v>
          </cell>
        </row>
        <row r="748">
          <cell r="A748" t="str">
            <v>M0034945150</v>
          </cell>
          <cell r="B748" t="str">
            <v>Matrix2Firm3605mm15cm</v>
          </cell>
          <cell r="C748" t="str">
            <v>EUR</v>
          </cell>
          <cell r="D748">
            <v>92.01</v>
          </cell>
          <cell r="G748">
            <v>92.01</v>
          </cell>
          <cell r="I748">
            <v>131.44285714285715</v>
          </cell>
          <cell r="J748">
            <v>499.48285714285714</v>
          </cell>
          <cell r="K748">
            <v>144.58714285714288</v>
          </cell>
          <cell r="L748">
            <v>170.87571428571431</v>
          </cell>
          <cell r="M748">
            <v>230.02500000000001</v>
          </cell>
          <cell r="N748">
            <v>140.64385714285717</v>
          </cell>
          <cell r="O748">
            <v>136.70057142857144</v>
          </cell>
          <cell r="P748">
            <v>65721.42857142858</v>
          </cell>
          <cell r="Q748">
            <v>897.75471428571439</v>
          </cell>
          <cell r="R748">
            <v>258942.42857142858</v>
          </cell>
          <cell r="S748">
            <v>2254.2449999999999</v>
          </cell>
          <cell r="T748">
            <v>670.35857142857139</v>
          </cell>
          <cell r="U748">
            <v>92.01</v>
          </cell>
          <cell r="V748">
            <v>78.86571428571429</v>
          </cell>
          <cell r="W748">
            <v>1025.2542857142857</v>
          </cell>
          <cell r="X748">
            <v>23659.714285714286</v>
          </cell>
          <cell r="Y748">
            <v>499.48285714285714</v>
          </cell>
          <cell r="Z748">
            <v>6309.2571428571428</v>
          </cell>
          <cell r="AA748">
            <v>11829.857142857143</v>
          </cell>
          <cell r="AB748">
            <v>157731.42857142858</v>
          </cell>
          <cell r="AC748">
            <v>198150.10714285716</v>
          </cell>
          <cell r="AD748">
            <v>1708.757142857143</v>
          </cell>
          <cell r="AE748">
            <v>466.62214285714288</v>
          </cell>
          <cell r="AF748">
            <v>736.08</v>
          </cell>
          <cell r="AG748">
            <v>184.02</v>
          </cell>
          <cell r="AH748">
            <v>6177.8142857142857</v>
          </cell>
          <cell r="AI748">
            <v>368.04</v>
          </cell>
          <cell r="AJ748">
            <v>920.1</v>
          </cell>
          <cell r="AK748">
            <v>184.02</v>
          </cell>
          <cell r="AL748">
            <v>4469.0571428571429</v>
          </cell>
          <cell r="AM748">
            <v>197.16428571428571</v>
          </cell>
          <cell r="AN748">
            <v>4206.1714285714288</v>
          </cell>
          <cell r="AO748">
            <v>2694.5785714285716</v>
          </cell>
          <cell r="AP748">
            <v>282.60214285714284</v>
          </cell>
          <cell r="AQ748">
            <v>985.82142857142867</v>
          </cell>
        </row>
        <row r="749">
          <cell r="A749" t="str">
            <v>M0034946150</v>
          </cell>
          <cell r="B749" t="str">
            <v>Matrix2Firm3606mm15cm</v>
          </cell>
          <cell r="C749" t="str">
            <v>EUR</v>
          </cell>
          <cell r="D749">
            <v>92.01</v>
          </cell>
          <cell r="G749">
            <v>92.01</v>
          </cell>
          <cell r="I749">
            <v>131.44285714285715</v>
          </cell>
          <cell r="J749">
            <v>499.48285714285714</v>
          </cell>
          <cell r="K749">
            <v>144.58714285714288</v>
          </cell>
          <cell r="L749">
            <v>170.87571428571431</v>
          </cell>
          <cell r="M749">
            <v>230.02500000000001</v>
          </cell>
          <cell r="N749">
            <v>140.64385714285717</v>
          </cell>
          <cell r="O749">
            <v>136.70057142857144</v>
          </cell>
          <cell r="P749">
            <v>65721.42857142858</v>
          </cell>
          <cell r="Q749">
            <v>897.75471428571439</v>
          </cell>
          <cell r="R749">
            <v>258942.42857142858</v>
          </cell>
          <cell r="S749">
            <v>2254.2449999999999</v>
          </cell>
          <cell r="T749">
            <v>670.35857142857139</v>
          </cell>
          <cell r="U749">
            <v>92.01</v>
          </cell>
          <cell r="V749">
            <v>78.86571428571429</v>
          </cell>
          <cell r="W749">
            <v>1025.2542857142857</v>
          </cell>
          <cell r="X749">
            <v>23659.714285714286</v>
          </cell>
          <cell r="Y749">
            <v>499.48285714285714</v>
          </cell>
          <cell r="Z749">
            <v>6309.2571428571428</v>
          </cell>
          <cell r="AA749">
            <v>11829.857142857143</v>
          </cell>
          <cell r="AB749">
            <v>157731.42857142858</v>
          </cell>
          <cell r="AC749">
            <v>198150.10714285716</v>
          </cell>
          <cell r="AD749">
            <v>1708.757142857143</v>
          </cell>
          <cell r="AE749">
            <v>466.62214285714288</v>
          </cell>
          <cell r="AF749">
            <v>736.08</v>
          </cell>
          <cell r="AG749">
            <v>184.02</v>
          </cell>
          <cell r="AH749">
            <v>6177.8142857142857</v>
          </cell>
          <cell r="AI749">
            <v>368.04</v>
          </cell>
          <cell r="AJ749">
            <v>920.1</v>
          </cell>
          <cell r="AK749">
            <v>184.02</v>
          </cell>
          <cell r="AL749">
            <v>4469.0571428571429</v>
          </cell>
          <cell r="AM749">
            <v>197.16428571428571</v>
          </cell>
          <cell r="AN749">
            <v>4206.1714285714288</v>
          </cell>
          <cell r="AO749">
            <v>2694.5785714285716</v>
          </cell>
          <cell r="AP749">
            <v>282.60214285714284</v>
          </cell>
          <cell r="AQ749">
            <v>985.82142857142867</v>
          </cell>
        </row>
        <row r="750">
          <cell r="A750" t="str">
            <v>M0034947200</v>
          </cell>
          <cell r="B750" t="str">
            <v>Matrix2Firm3607mm20cm</v>
          </cell>
          <cell r="C750" t="str">
            <v>EUR</v>
          </cell>
          <cell r="D750">
            <v>95.1</v>
          </cell>
          <cell r="G750">
            <v>95.1</v>
          </cell>
          <cell r="I750">
            <v>135.85714285714286</v>
          </cell>
          <cell r="J750">
            <v>516.25714285714287</v>
          </cell>
          <cell r="K750">
            <v>149.44285714285715</v>
          </cell>
          <cell r="L750">
            <v>176.61428571428573</v>
          </cell>
          <cell r="M750">
            <v>237.75</v>
          </cell>
          <cell r="N750">
            <v>145.36714285714288</v>
          </cell>
          <cell r="O750">
            <v>141.29142857142858</v>
          </cell>
          <cell r="P750">
            <v>67928.571428571435</v>
          </cell>
          <cell r="Q750">
            <v>927.90428571428572</v>
          </cell>
          <cell r="R750">
            <v>267638.57142857142</v>
          </cell>
          <cell r="S750">
            <v>2329.9499999999998</v>
          </cell>
          <cell r="T750">
            <v>692.87142857142851</v>
          </cell>
          <cell r="U750">
            <v>95.1</v>
          </cell>
          <cell r="V750">
            <v>81.51428571428572</v>
          </cell>
          <cell r="W750">
            <v>1059.6857142857143</v>
          </cell>
          <cell r="X750">
            <v>24454.285714285714</v>
          </cell>
          <cell r="Y750">
            <v>516.25714285714287</v>
          </cell>
          <cell r="Z750">
            <v>6521.1428571428569</v>
          </cell>
          <cell r="AA750">
            <v>12227.142857142857</v>
          </cell>
          <cell r="AB750">
            <v>163028.57142857142</v>
          </cell>
          <cell r="AC750">
            <v>204804.64285714287</v>
          </cell>
          <cell r="AD750">
            <v>1766.1428571428571</v>
          </cell>
          <cell r="AE750">
            <v>482.29285714285714</v>
          </cell>
          <cell r="AF750">
            <v>760.8</v>
          </cell>
          <cell r="AG750">
            <v>190.2</v>
          </cell>
          <cell r="AH750">
            <v>6385.2857142857147</v>
          </cell>
          <cell r="AI750">
            <v>380.4</v>
          </cell>
          <cell r="AJ750">
            <v>951</v>
          </cell>
          <cell r="AK750">
            <v>190.2</v>
          </cell>
          <cell r="AL750">
            <v>4619.1428571428569</v>
          </cell>
          <cell r="AM750">
            <v>203.78571428571428</v>
          </cell>
          <cell r="AN750">
            <v>4347.4285714285716</v>
          </cell>
          <cell r="AO750">
            <v>2785.0714285714284</v>
          </cell>
          <cell r="AP750">
            <v>292.09285714285716</v>
          </cell>
          <cell r="AQ750">
            <v>1018.9285714285714</v>
          </cell>
        </row>
        <row r="751">
          <cell r="A751" t="str">
            <v>M0034948300</v>
          </cell>
          <cell r="B751" t="str">
            <v>Matrix2Firm3608mm30cm</v>
          </cell>
          <cell r="C751" t="str">
            <v>EUR</v>
          </cell>
          <cell r="D751">
            <v>100.55</v>
          </cell>
          <cell r="G751">
            <v>100.55</v>
          </cell>
          <cell r="I751">
            <v>143.64285714285714</v>
          </cell>
          <cell r="J751">
            <v>545.84285714285716</v>
          </cell>
          <cell r="K751">
            <v>158.00714285714287</v>
          </cell>
          <cell r="L751">
            <v>186.73571428571429</v>
          </cell>
          <cell r="M751">
            <v>251.375</v>
          </cell>
          <cell r="N751">
            <v>153.69785714285715</v>
          </cell>
          <cell r="O751">
            <v>149.38857142857142</v>
          </cell>
          <cell r="P751">
            <v>71821.428571428565</v>
          </cell>
          <cell r="Q751">
            <v>981.08071428571429</v>
          </cell>
          <cell r="R751">
            <v>282976.42857142858</v>
          </cell>
          <cell r="S751">
            <v>2463.4749999999999</v>
          </cell>
          <cell r="T751">
            <v>732.57857142857131</v>
          </cell>
          <cell r="U751">
            <v>100.55</v>
          </cell>
          <cell r="V751">
            <v>86.185714285714283</v>
          </cell>
          <cell r="W751">
            <v>1120.4142857142856</v>
          </cell>
          <cell r="X751">
            <v>25855.714285714286</v>
          </cell>
          <cell r="Y751">
            <v>545.84285714285716</v>
          </cell>
          <cell r="Z751">
            <v>6894.8571428571431</v>
          </cell>
          <cell r="AA751">
            <v>12927.857142857143</v>
          </cell>
          <cell r="AB751">
            <v>172371.42857142858</v>
          </cell>
          <cell r="AC751">
            <v>216541.60714285713</v>
          </cell>
          <cell r="AD751">
            <v>1867.3571428571429</v>
          </cell>
          <cell r="AE751">
            <v>509.93214285714282</v>
          </cell>
          <cell r="AF751">
            <v>804.4</v>
          </cell>
          <cell r="AG751">
            <v>201.1</v>
          </cell>
          <cell r="AH751">
            <v>6751.2142857142853</v>
          </cell>
          <cell r="AI751">
            <v>402.2</v>
          </cell>
          <cell r="AJ751">
            <v>1005.5</v>
          </cell>
          <cell r="AK751">
            <v>201.1</v>
          </cell>
          <cell r="AL751">
            <v>4883.8571428571431</v>
          </cell>
          <cell r="AM751">
            <v>215.46428571428572</v>
          </cell>
          <cell r="AN751">
            <v>4596.5714285714284</v>
          </cell>
          <cell r="AO751">
            <v>2944.6785714285716</v>
          </cell>
          <cell r="AP751">
            <v>308.83214285714286</v>
          </cell>
          <cell r="AQ751">
            <v>1077.3214285714284</v>
          </cell>
        </row>
        <row r="752">
          <cell r="A752" t="str">
            <v>M0034949300</v>
          </cell>
          <cell r="B752" t="str">
            <v>Matrix2Firm3609mm30cm</v>
          </cell>
          <cell r="C752" t="str">
            <v>EUR</v>
          </cell>
          <cell r="D752">
            <v>100.8</v>
          </cell>
          <cell r="G752">
            <v>100.8</v>
          </cell>
          <cell r="I752">
            <v>144</v>
          </cell>
          <cell r="J752">
            <v>547.19999999999993</v>
          </cell>
          <cell r="K752">
            <v>158.4</v>
          </cell>
          <cell r="L752">
            <v>187.20000000000002</v>
          </cell>
          <cell r="M752">
            <v>252</v>
          </cell>
          <cell r="N752">
            <v>154.08000000000001</v>
          </cell>
          <cell r="O752">
            <v>149.76</v>
          </cell>
          <cell r="P752">
            <v>72000</v>
          </cell>
          <cell r="Q752">
            <v>983.52</v>
          </cell>
          <cell r="R752">
            <v>283680</v>
          </cell>
          <cell r="S752">
            <v>2469.6</v>
          </cell>
          <cell r="T752">
            <v>734.4</v>
          </cell>
          <cell r="U752">
            <v>100.8</v>
          </cell>
          <cell r="V752">
            <v>86.399999999999991</v>
          </cell>
          <cell r="W752">
            <v>1123.2</v>
          </cell>
          <cell r="X752">
            <v>25920</v>
          </cell>
          <cell r="Y752">
            <v>547.19999999999993</v>
          </cell>
          <cell r="Z752">
            <v>6912</v>
          </cell>
          <cell r="AA752">
            <v>12960</v>
          </cell>
          <cell r="AB752">
            <v>172800</v>
          </cell>
          <cell r="AC752">
            <v>217080</v>
          </cell>
          <cell r="AD752">
            <v>1872</v>
          </cell>
          <cell r="AE752">
            <v>511.2</v>
          </cell>
          <cell r="AF752">
            <v>806.4</v>
          </cell>
          <cell r="AG752">
            <v>201.6</v>
          </cell>
          <cell r="AH752">
            <v>6768</v>
          </cell>
          <cell r="AI752">
            <v>403.2</v>
          </cell>
          <cell r="AJ752">
            <v>1008</v>
          </cell>
          <cell r="AK752">
            <v>201.6</v>
          </cell>
          <cell r="AL752">
            <v>4896</v>
          </cell>
          <cell r="AM752">
            <v>216</v>
          </cell>
          <cell r="AN752">
            <v>4608</v>
          </cell>
          <cell r="AO752">
            <v>2952</v>
          </cell>
          <cell r="AP752">
            <v>309.59999999999997</v>
          </cell>
          <cell r="AQ752">
            <v>1080</v>
          </cell>
        </row>
        <row r="753">
          <cell r="A753" t="str">
            <v>M003497202SR0</v>
          </cell>
          <cell r="B753" t="str">
            <v>Matrix2UltraSoftSR2mm2cm</v>
          </cell>
          <cell r="C753" t="str">
            <v>EUR</v>
          </cell>
          <cell r="D753">
            <v>89.68</v>
          </cell>
          <cell r="G753">
            <v>89.68</v>
          </cell>
          <cell r="I753">
            <v>128.11428571428573</v>
          </cell>
          <cell r="J753">
            <v>486.83428571428573</v>
          </cell>
          <cell r="K753">
            <v>140.92571428571432</v>
          </cell>
          <cell r="L753">
            <v>166.54857142857145</v>
          </cell>
          <cell r="M753">
            <v>224.20000000000002</v>
          </cell>
          <cell r="N753">
            <v>137.08228571428575</v>
          </cell>
          <cell r="O753">
            <v>133.23885714285717</v>
          </cell>
          <cell r="P753">
            <v>64057.142857142862</v>
          </cell>
          <cell r="Q753">
            <v>875.02057142857154</v>
          </cell>
          <cell r="R753">
            <v>252385.1428571429</v>
          </cell>
          <cell r="S753">
            <v>2197.16</v>
          </cell>
          <cell r="T753">
            <v>653.38285714285712</v>
          </cell>
          <cell r="U753">
            <v>89.68</v>
          </cell>
          <cell r="V753">
            <v>76.868571428571428</v>
          </cell>
          <cell r="W753">
            <v>999.2914285714287</v>
          </cell>
          <cell r="X753">
            <v>23060.571428571431</v>
          </cell>
          <cell r="Y753">
            <v>486.83428571428573</v>
          </cell>
          <cell r="Z753">
            <v>6149.4857142857145</v>
          </cell>
          <cell r="AA753">
            <v>11530.285714285716</v>
          </cell>
          <cell r="AB753">
            <v>153737.14285714287</v>
          </cell>
          <cell r="AC753">
            <v>193132.28571428574</v>
          </cell>
          <cell r="AD753">
            <v>1665.4857142857145</v>
          </cell>
          <cell r="AE753">
            <v>454.80571428571432</v>
          </cell>
          <cell r="AF753">
            <v>717.44</v>
          </cell>
          <cell r="AG753">
            <v>179.36</v>
          </cell>
          <cell r="AH753">
            <v>6021.3714285714295</v>
          </cell>
          <cell r="AI753">
            <v>358.72</v>
          </cell>
          <cell r="AJ753">
            <v>896.80000000000007</v>
          </cell>
          <cell r="AK753">
            <v>179.36</v>
          </cell>
          <cell r="AL753">
            <v>4355.885714285715</v>
          </cell>
          <cell r="AM753">
            <v>192.17142857142858</v>
          </cell>
          <cell r="AN753">
            <v>4099.6571428571433</v>
          </cell>
          <cell r="AO753">
            <v>2626.3428571428576</v>
          </cell>
          <cell r="AP753">
            <v>275.4457142857143</v>
          </cell>
          <cell r="AQ753">
            <v>960.857142857143</v>
          </cell>
        </row>
        <row r="754">
          <cell r="A754" t="str">
            <v>M003497203SR0</v>
          </cell>
          <cell r="B754" t="str">
            <v>Matrix2UltraSoftSR2mm3cm</v>
          </cell>
          <cell r="C754" t="str">
            <v>EUR</v>
          </cell>
          <cell r="D754">
            <v>90.46</v>
          </cell>
          <cell r="G754">
            <v>90.46</v>
          </cell>
          <cell r="I754">
            <v>129.22857142857143</v>
          </cell>
          <cell r="J754">
            <v>491.06857142857137</v>
          </cell>
          <cell r="K754">
            <v>142.1514285714286</v>
          </cell>
          <cell r="L754">
            <v>167.99714285714288</v>
          </cell>
          <cell r="M754">
            <v>226.15</v>
          </cell>
          <cell r="N754">
            <v>138.27457142857145</v>
          </cell>
          <cell r="O754">
            <v>134.3977142857143</v>
          </cell>
          <cell r="P754">
            <v>64614.285714285717</v>
          </cell>
          <cell r="Q754">
            <v>882.63114285714289</v>
          </cell>
          <cell r="R754">
            <v>254580.28571428571</v>
          </cell>
          <cell r="S754">
            <v>2216.27</v>
          </cell>
          <cell r="T754">
            <v>659.06571428571419</v>
          </cell>
          <cell r="U754">
            <v>90.46</v>
          </cell>
          <cell r="V754">
            <v>77.537142857142854</v>
          </cell>
          <cell r="W754">
            <v>1007.9828571428571</v>
          </cell>
          <cell r="X754">
            <v>23261.142857142859</v>
          </cell>
          <cell r="Y754">
            <v>491.06857142857137</v>
          </cell>
          <cell r="Z754">
            <v>6202.971428571429</v>
          </cell>
          <cell r="AA754">
            <v>11630.571428571429</v>
          </cell>
          <cell r="AB754">
            <v>155074.28571428571</v>
          </cell>
          <cell r="AC754">
            <v>194812.07142857142</v>
          </cell>
          <cell r="AD754">
            <v>1679.9714285714285</v>
          </cell>
          <cell r="AE754">
            <v>458.76142857142855</v>
          </cell>
          <cell r="AF754">
            <v>723.68</v>
          </cell>
          <cell r="AG754">
            <v>180.92</v>
          </cell>
          <cell r="AH754">
            <v>6073.7428571428572</v>
          </cell>
          <cell r="AI754">
            <v>361.84</v>
          </cell>
          <cell r="AJ754">
            <v>904.6</v>
          </cell>
          <cell r="AK754">
            <v>180.92</v>
          </cell>
          <cell r="AL754">
            <v>4393.7714285714283</v>
          </cell>
          <cell r="AM754">
            <v>193.84285714285716</v>
          </cell>
          <cell r="AN754">
            <v>4135.3142857142857</v>
          </cell>
          <cell r="AO754">
            <v>2649.1857142857143</v>
          </cell>
          <cell r="AP754">
            <v>277.84142857142854</v>
          </cell>
          <cell r="AQ754">
            <v>969.21428571428567</v>
          </cell>
        </row>
        <row r="755">
          <cell r="A755" t="str">
            <v>M003497204SR0</v>
          </cell>
          <cell r="B755" t="str">
            <v>Matrix2UltraSoftSR2mm4cm</v>
          </cell>
          <cell r="C755" t="str">
            <v>EUR</v>
          </cell>
          <cell r="D755">
            <v>90.89</v>
          </cell>
          <cell r="G755">
            <v>90.89</v>
          </cell>
          <cell r="I755">
            <v>129.84285714285716</v>
          </cell>
          <cell r="J755">
            <v>493.40285714285716</v>
          </cell>
          <cell r="K755">
            <v>142.82714285714289</v>
          </cell>
          <cell r="L755">
            <v>168.7957142857143</v>
          </cell>
          <cell r="M755">
            <v>227.22500000000002</v>
          </cell>
          <cell r="N755">
            <v>138.93185714285715</v>
          </cell>
          <cell r="O755">
            <v>135.03657142857145</v>
          </cell>
          <cell r="P755">
            <v>64921.42857142858</v>
          </cell>
          <cell r="Q755">
            <v>886.82671428571439</v>
          </cell>
          <cell r="R755">
            <v>255790.42857142861</v>
          </cell>
          <cell r="S755">
            <v>2226.8049999999998</v>
          </cell>
          <cell r="T755">
            <v>662.19857142857143</v>
          </cell>
          <cell r="U755">
            <v>90.89</v>
          </cell>
          <cell r="V755">
            <v>77.905714285714296</v>
          </cell>
          <cell r="W755">
            <v>1012.7742857142858</v>
          </cell>
          <cell r="X755">
            <v>23371.71428571429</v>
          </cell>
          <cell r="Y755">
            <v>493.40285714285716</v>
          </cell>
          <cell r="Z755">
            <v>6232.4571428571435</v>
          </cell>
          <cell r="AA755">
            <v>11685.857142857145</v>
          </cell>
          <cell r="AB755">
            <v>155811.42857142858</v>
          </cell>
          <cell r="AC755">
            <v>195738.10714285716</v>
          </cell>
          <cell r="AD755">
            <v>1687.957142857143</v>
          </cell>
          <cell r="AE755">
            <v>460.94214285714287</v>
          </cell>
          <cell r="AF755">
            <v>727.12</v>
          </cell>
          <cell r="AG755">
            <v>181.78</v>
          </cell>
          <cell r="AH755">
            <v>6102.6142857142859</v>
          </cell>
          <cell r="AI755">
            <v>363.56</v>
          </cell>
          <cell r="AJ755">
            <v>908.90000000000009</v>
          </cell>
          <cell r="AK755">
            <v>181.78</v>
          </cell>
          <cell r="AL755">
            <v>4414.6571428571433</v>
          </cell>
          <cell r="AM755">
            <v>194.76428571428573</v>
          </cell>
          <cell r="AN755">
            <v>4154.971428571429</v>
          </cell>
          <cell r="AO755">
            <v>2661.7785714285719</v>
          </cell>
          <cell r="AP755">
            <v>279.1621428571429</v>
          </cell>
          <cell r="AQ755">
            <v>973.82142857142867</v>
          </cell>
        </row>
        <row r="756">
          <cell r="A756" t="str">
            <v>M003497206SR0</v>
          </cell>
          <cell r="B756" t="str">
            <v>Matrix2UltraSoftSR2mm6cm</v>
          </cell>
          <cell r="C756" t="str">
            <v>EUR</v>
          </cell>
          <cell r="D756">
            <v>91.75</v>
          </cell>
          <cell r="G756">
            <v>91.75</v>
          </cell>
          <cell r="I756">
            <v>131.07142857142858</v>
          </cell>
          <cell r="J756">
            <v>498.07142857142861</v>
          </cell>
          <cell r="K756">
            <v>144.17857142857144</v>
          </cell>
          <cell r="L756">
            <v>170.39285714285717</v>
          </cell>
          <cell r="M756">
            <v>229.37500000000003</v>
          </cell>
          <cell r="N756">
            <v>140.24642857142859</v>
          </cell>
          <cell r="O756">
            <v>136.31428571428575</v>
          </cell>
          <cell r="P756">
            <v>65535.71428571429</v>
          </cell>
          <cell r="Q756">
            <v>895.21785714285727</v>
          </cell>
          <cell r="R756">
            <v>258210.71428571432</v>
          </cell>
          <cell r="S756">
            <v>2247.875</v>
          </cell>
          <cell r="T756">
            <v>668.46428571428578</v>
          </cell>
          <cell r="U756">
            <v>91.75</v>
          </cell>
          <cell r="V756">
            <v>78.642857142857153</v>
          </cell>
          <cell r="W756">
            <v>1022.3571428571429</v>
          </cell>
          <cell r="X756">
            <v>23592.857142857145</v>
          </cell>
          <cell r="Y756">
            <v>498.07142857142861</v>
          </cell>
          <cell r="Z756">
            <v>6291.4285714285725</v>
          </cell>
          <cell r="AA756">
            <v>11796.428571428572</v>
          </cell>
          <cell r="AB756">
            <v>157285.71428571429</v>
          </cell>
          <cell r="AC756">
            <v>197590.17857142858</v>
          </cell>
          <cell r="AD756">
            <v>1703.9285714285716</v>
          </cell>
          <cell r="AE756">
            <v>465.30357142857144</v>
          </cell>
          <cell r="AF756">
            <v>734</v>
          </cell>
          <cell r="AG756">
            <v>183.5</v>
          </cell>
          <cell r="AH756">
            <v>6160.3571428571431</v>
          </cell>
          <cell r="AI756">
            <v>367</v>
          </cell>
          <cell r="AJ756">
            <v>917.50000000000011</v>
          </cell>
          <cell r="AK756">
            <v>183.5</v>
          </cell>
          <cell r="AL756">
            <v>4456.4285714285716</v>
          </cell>
          <cell r="AM756">
            <v>196.60714285714289</v>
          </cell>
          <cell r="AN756">
            <v>4194.2857142857147</v>
          </cell>
          <cell r="AO756">
            <v>2686.9642857142858</v>
          </cell>
          <cell r="AP756">
            <v>281.80357142857144</v>
          </cell>
          <cell r="AQ756">
            <v>983.03571428571433</v>
          </cell>
        </row>
        <row r="757">
          <cell r="A757" t="str">
            <v>M003497208SR0</v>
          </cell>
          <cell r="B757" t="str">
            <v>Matrix2UltraSoftSR2mm8cm</v>
          </cell>
          <cell r="C757" t="str">
            <v>EUR</v>
          </cell>
          <cell r="D757">
            <v>92.61</v>
          </cell>
          <cell r="G757">
            <v>92.61</v>
          </cell>
          <cell r="I757">
            <v>132.30000000000001</v>
          </cell>
          <cell r="J757">
            <v>502.74</v>
          </cell>
          <cell r="K757">
            <v>145.53000000000003</v>
          </cell>
          <cell r="L757">
            <v>171.99</v>
          </cell>
          <cell r="M757">
            <v>231.52500000000003</v>
          </cell>
          <cell r="N757">
            <v>141.56100000000001</v>
          </cell>
          <cell r="O757">
            <v>137.59200000000001</v>
          </cell>
          <cell r="P757">
            <v>66150</v>
          </cell>
          <cell r="Q757">
            <v>903.60900000000004</v>
          </cell>
          <cell r="R757">
            <v>260631.00000000003</v>
          </cell>
          <cell r="S757">
            <v>2268.9450000000002</v>
          </cell>
          <cell r="T757">
            <v>674.73</v>
          </cell>
          <cell r="U757">
            <v>92.61</v>
          </cell>
          <cell r="V757">
            <v>79.38000000000001</v>
          </cell>
          <cell r="W757">
            <v>1031.94</v>
          </cell>
          <cell r="X757">
            <v>23814.000000000004</v>
          </cell>
          <cell r="Y757">
            <v>502.74</v>
          </cell>
          <cell r="Z757">
            <v>6350.4000000000005</v>
          </cell>
          <cell r="AA757">
            <v>11907.000000000002</v>
          </cell>
          <cell r="AB757">
            <v>158760</v>
          </cell>
          <cell r="AC757">
            <v>199442.25000000003</v>
          </cell>
          <cell r="AD757">
            <v>1719.9</v>
          </cell>
          <cell r="AE757">
            <v>469.66500000000002</v>
          </cell>
          <cell r="AF757">
            <v>740.88</v>
          </cell>
          <cell r="AG757">
            <v>185.22</v>
          </cell>
          <cell r="AH757">
            <v>6218.1</v>
          </cell>
          <cell r="AI757">
            <v>370.44</v>
          </cell>
          <cell r="AJ757">
            <v>926.10000000000014</v>
          </cell>
          <cell r="AK757">
            <v>185.22</v>
          </cell>
          <cell r="AL757">
            <v>4498.2000000000007</v>
          </cell>
          <cell r="AM757">
            <v>198.45000000000002</v>
          </cell>
          <cell r="AN757">
            <v>4233.6000000000004</v>
          </cell>
          <cell r="AO757">
            <v>2712.15</v>
          </cell>
          <cell r="AP757">
            <v>284.44499999999999</v>
          </cell>
          <cell r="AQ757">
            <v>992.25000000000011</v>
          </cell>
        </row>
        <row r="758">
          <cell r="A758" t="str">
            <v>M003497210SR0</v>
          </cell>
          <cell r="B758" t="str">
            <v>Matrix2UltraSoftSR2mm10c</v>
          </cell>
          <cell r="C758" t="str">
            <v>EUR</v>
          </cell>
          <cell r="D758">
            <v>93.49</v>
          </cell>
          <cell r="G758">
            <v>93.49</v>
          </cell>
          <cell r="I758">
            <v>133.55714285714285</v>
          </cell>
          <cell r="J758">
            <v>507.5171428571428</v>
          </cell>
          <cell r="K758">
            <v>146.91285714285715</v>
          </cell>
          <cell r="L758">
            <v>173.62428571428572</v>
          </cell>
          <cell r="M758">
            <v>233.72499999999999</v>
          </cell>
          <cell r="N758">
            <v>142.90614285714287</v>
          </cell>
          <cell r="O758">
            <v>138.89942857142856</v>
          </cell>
          <cell r="P758">
            <v>66778.57142857142</v>
          </cell>
          <cell r="Q758">
            <v>912.19528571428566</v>
          </cell>
          <cell r="R758">
            <v>263107.57142857142</v>
          </cell>
          <cell r="S758">
            <v>2290.5049999999997</v>
          </cell>
          <cell r="T758">
            <v>681.14142857142849</v>
          </cell>
          <cell r="U758">
            <v>93.49</v>
          </cell>
          <cell r="V758">
            <v>80.13428571428571</v>
          </cell>
          <cell r="W758">
            <v>1041.7457142857143</v>
          </cell>
          <cell r="X758">
            <v>24040.285714285714</v>
          </cell>
          <cell r="Y758">
            <v>507.5171428571428</v>
          </cell>
          <cell r="Z758">
            <v>6410.7428571428572</v>
          </cell>
          <cell r="AA758">
            <v>12020.142857142857</v>
          </cell>
          <cell r="AB758">
            <v>160268.57142857142</v>
          </cell>
          <cell r="AC758">
            <v>201337.39285714284</v>
          </cell>
          <cell r="AD758">
            <v>1736.242857142857</v>
          </cell>
          <cell r="AE758">
            <v>474.12785714285707</v>
          </cell>
          <cell r="AF758">
            <v>747.92</v>
          </cell>
          <cell r="AG758">
            <v>186.98</v>
          </cell>
          <cell r="AH758">
            <v>6277.1857142857143</v>
          </cell>
          <cell r="AI758">
            <v>373.96</v>
          </cell>
          <cell r="AJ758">
            <v>934.9</v>
          </cell>
          <cell r="AK758">
            <v>186.98</v>
          </cell>
          <cell r="AL758">
            <v>4540.9428571428571</v>
          </cell>
          <cell r="AM758">
            <v>200.33571428571429</v>
          </cell>
          <cell r="AN758">
            <v>4273.8285714285712</v>
          </cell>
          <cell r="AO758">
            <v>2737.9214285714284</v>
          </cell>
          <cell r="AP758">
            <v>287.14785714285711</v>
          </cell>
          <cell r="AQ758">
            <v>1001.6785714285713</v>
          </cell>
        </row>
        <row r="759">
          <cell r="A759" t="str">
            <v>M003497215SR0</v>
          </cell>
          <cell r="B759" t="str">
            <v>Matrix2UltraSoftSR2mm15c</v>
          </cell>
          <cell r="C759" t="str">
            <v>EUR</v>
          </cell>
          <cell r="D759">
            <v>95.66</v>
          </cell>
          <cell r="G759">
            <v>95.66</v>
          </cell>
          <cell r="I759">
            <v>136.65714285714287</v>
          </cell>
          <cell r="J759">
            <v>519.29714285714294</v>
          </cell>
          <cell r="K759">
            <v>150.32285714285717</v>
          </cell>
          <cell r="L759">
            <v>177.65428571428575</v>
          </cell>
          <cell r="M759">
            <v>239.15000000000003</v>
          </cell>
          <cell r="N759">
            <v>146.22314285714288</v>
          </cell>
          <cell r="O759">
            <v>142.1234285714286</v>
          </cell>
          <cell r="P759">
            <v>68328.571428571435</v>
          </cell>
          <cell r="Q759">
            <v>933.36828571428578</v>
          </cell>
          <cell r="R759">
            <v>269214.57142857148</v>
          </cell>
          <cell r="S759">
            <v>2343.67</v>
          </cell>
          <cell r="T759">
            <v>696.95142857142855</v>
          </cell>
          <cell r="U759">
            <v>95.660000000000011</v>
          </cell>
          <cell r="V759">
            <v>81.994285714285724</v>
          </cell>
          <cell r="W759">
            <v>1065.9257142857143</v>
          </cell>
          <cell r="X759">
            <v>24598.285714285717</v>
          </cell>
          <cell r="Y759">
            <v>519.29714285714294</v>
          </cell>
          <cell r="Z759">
            <v>6559.5428571428583</v>
          </cell>
          <cell r="AA759">
            <v>12299.142857142859</v>
          </cell>
          <cell r="AB759">
            <v>163988.57142857145</v>
          </cell>
          <cell r="AC759">
            <v>206010.64285714287</v>
          </cell>
          <cell r="AD759">
            <v>1776.5428571428574</v>
          </cell>
          <cell r="AE759">
            <v>485.13285714285718</v>
          </cell>
          <cell r="AF759">
            <v>765.28000000000009</v>
          </cell>
          <cell r="AG759">
            <v>191.32000000000002</v>
          </cell>
          <cell r="AH759">
            <v>6422.885714285715</v>
          </cell>
          <cell r="AI759">
            <v>382.64000000000004</v>
          </cell>
          <cell r="AJ759">
            <v>956.60000000000014</v>
          </cell>
          <cell r="AK759">
            <v>191.32000000000002</v>
          </cell>
          <cell r="AL759">
            <v>4646.3428571428576</v>
          </cell>
          <cell r="AM759">
            <v>204.98571428571432</v>
          </cell>
          <cell r="AN759">
            <v>4373.0285714285719</v>
          </cell>
          <cell r="AO759">
            <v>2801.471428571429</v>
          </cell>
          <cell r="AP759">
            <v>293.81285714285718</v>
          </cell>
          <cell r="AQ759">
            <v>1024.9285714285716</v>
          </cell>
        </row>
        <row r="760">
          <cell r="A760" t="str">
            <v>M003497253SR0</v>
          </cell>
          <cell r="B760" t="str">
            <v>Matrix2UltraSoftSR2.5mm3</v>
          </cell>
          <cell r="C760" t="str">
            <v>EUR</v>
          </cell>
          <cell r="D760">
            <v>90.46</v>
          </cell>
          <cell r="G760">
            <v>90.46</v>
          </cell>
          <cell r="I760">
            <v>129.22857142857143</v>
          </cell>
          <cell r="J760">
            <v>491.06857142857137</v>
          </cell>
          <cell r="K760">
            <v>142.1514285714286</v>
          </cell>
          <cell r="L760">
            <v>167.99714285714288</v>
          </cell>
          <cell r="M760">
            <v>226.15</v>
          </cell>
          <cell r="N760">
            <v>138.27457142857145</v>
          </cell>
          <cell r="O760">
            <v>134.3977142857143</v>
          </cell>
          <cell r="P760">
            <v>64614.285714285717</v>
          </cell>
          <cell r="Q760">
            <v>882.63114285714289</v>
          </cell>
          <cell r="R760">
            <v>254580.28571428571</v>
          </cell>
          <cell r="S760">
            <v>2216.27</v>
          </cell>
          <cell r="T760">
            <v>659.06571428571419</v>
          </cell>
          <cell r="U760">
            <v>90.46</v>
          </cell>
          <cell r="V760">
            <v>77.537142857142854</v>
          </cell>
          <cell r="W760">
            <v>1007.9828571428571</v>
          </cell>
          <cell r="X760">
            <v>23261.142857142859</v>
          </cell>
          <cell r="Y760">
            <v>491.06857142857137</v>
          </cell>
          <cell r="Z760">
            <v>6202.971428571429</v>
          </cell>
          <cell r="AA760">
            <v>11630.571428571429</v>
          </cell>
          <cell r="AB760">
            <v>155074.28571428571</v>
          </cell>
          <cell r="AC760">
            <v>194812.07142857142</v>
          </cell>
          <cell r="AD760">
            <v>1679.9714285714285</v>
          </cell>
          <cell r="AE760">
            <v>458.76142857142855</v>
          </cell>
          <cell r="AF760">
            <v>723.68</v>
          </cell>
          <cell r="AG760">
            <v>180.92</v>
          </cell>
          <cell r="AH760">
            <v>6073.7428571428572</v>
          </cell>
          <cell r="AI760">
            <v>361.84</v>
          </cell>
          <cell r="AJ760">
            <v>904.6</v>
          </cell>
          <cell r="AK760">
            <v>180.92</v>
          </cell>
          <cell r="AL760">
            <v>4393.7714285714283</v>
          </cell>
          <cell r="AM760">
            <v>193.84285714285716</v>
          </cell>
          <cell r="AN760">
            <v>4135.3142857142857</v>
          </cell>
          <cell r="AO760">
            <v>2649.1857142857143</v>
          </cell>
          <cell r="AP760">
            <v>277.84142857142854</v>
          </cell>
          <cell r="AQ760">
            <v>969.21428571428567</v>
          </cell>
        </row>
        <row r="761">
          <cell r="A761" t="str">
            <v>M003497254SR0</v>
          </cell>
          <cell r="B761" t="str">
            <v>Matrix2UltraSoftSR2.5mm4</v>
          </cell>
          <cell r="C761" t="str">
            <v>EUR</v>
          </cell>
          <cell r="D761">
            <v>90.89</v>
          </cell>
          <cell r="G761">
            <v>90.89</v>
          </cell>
          <cell r="I761">
            <v>129.84285714285716</v>
          </cell>
          <cell r="J761">
            <v>493.40285714285716</v>
          </cell>
          <cell r="K761">
            <v>142.82714285714289</v>
          </cell>
          <cell r="L761">
            <v>168.7957142857143</v>
          </cell>
          <cell r="M761">
            <v>227.22500000000002</v>
          </cell>
          <cell r="N761">
            <v>138.93185714285715</v>
          </cell>
          <cell r="O761">
            <v>135.03657142857145</v>
          </cell>
          <cell r="P761">
            <v>64921.42857142858</v>
          </cell>
          <cell r="Q761">
            <v>886.82671428571439</v>
          </cell>
          <cell r="R761">
            <v>255790.42857142861</v>
          </cell>
          <cell r="S761">
            <v>2226.8049999999998</v>
          </cell>
          <cell r="T761">
            <v>662.19857142857143</v>
          </cell>
          <cell r="U761">
            <v>90.89</v>
          </cell>
          <cell r="V761">
            <v>77.905714285714296</v>
          </cell>
          <cell r="W761">
            <v>1012.7742857142858</v>
          </cell>
          <cell r="X761">
            <v>23371.71428571429</v>
          </cell>
          <cell r="Y761">
            <v>493.40285714285716</v>
          </cell>
          <cell r="Z761">
            <v>6232.4571428571435</v>
          </cell>
          <cell r="AA761">
            <v>11685.857142857145</v>
          </cell>
          <cell r="AB761">
            <v>155811.42857142858</v>
          </cell>
          <cell r="AC761">
            <v>195738.10714285716</v>
          </cell>
          <cell r="AD761">
            <v>1687.957142857143</v>
          </cell>
          <cell r="AE761">
            <v>460.94214285714287</v>
          </cell>
          <cell r="AF761">
            <v>727.12</v>
          </cell>
          <cell r="AG761">
            <v>181.78</v>
          </cell>
          <cell r="AH761">
            <v>6102.6142857142859</v>
          </cell>
          <cell r="AI761">
            <v>363.56</v>
          </cell>
          <cell r="AJ761">
            <v>908.90000000000009</v>
          </cell>
          <cell r="AK761">
            <v>181.78</v>
          </cell>
          <cell r="AL761">
            <v>4414.6571428571433</v>
          </cell>
          <cell r="AM761">
            <v>194.76428571428573</v>
          </cell>
          <cell r="AN761">
            <v>4154.971428571429</v>
          </cell>
          <cell r="AO761">
            <v>2661.7785714285719</v>
          </cell>
          <cell r="AP761">
            <v>279.1621428571429</v>
          </cell>
          <cell r="AQ761">
            <v>973.82142857142867</v>
          </cell>
        </row>
        <row r="762">
          <cell r="A762" t="str">
            <v>M003497256SR0</v>
          </cell>
          <cell r="B762" t="str">
            <v>Matrix2UltraSoftSR2.5mm6</v>
          </cell>
          <cell r="C762" t="str">
            <v>EUR</v>
          </cell>
          <cell r="D762">
            <v>91.75</v>
          </cell>
          <cell r="G762">
            <v>91.75</v>
          </cell>
          <cell r="I762">
            <v>131.07142857142858</v>
          </cell>
          <cell r="J762">
            <v>498.07142857142861</v>
          </cell>
          <cell r="K762">
            <v>144.17857142857144</v>
          </cell>
          <cell r="L762">
            <v>170.39285714285717</v>
          </cell>
          <cell r="M762">
            <v>229.37500000000003</v>
          </cell>
          <cell r="N762">
            <v>140.24642857142859</v>
          </cell>
          <cell r="O762">
            <v>136.31428571428575</v>
          </cell>
          <cell r="P762">
            <v>65535.71428571429</v>
          </cell>
          <cell r="Q762">
            <v>895.21785714285727</v>
          </cell>
          <cell r="R762">
            <v>258210.71428571432</v>
          </cell>
          <cell r="S762">
            <v>2247.875</v>
          </cell>
          <cell r="T762">
            <v>668.46428571428578</v>
          </cell>
          <cell r="U762">
            <v>91.75</v>
          </cell>
          <cell r="V762">
            <v>78.642857142857153</v>
          </cell>
          <cell r="W762">
            <v>1022.3571428571429</v>
          </cell>
          <cell r="X762">
            <v>23592.857142857145</v>
          </cell>
          <cell r="Y762">
            <v>498.07142857142861</v>
          </cell>
          <cell r="Z762">
            <v>6291.4285714285725</v>
          </cell>
          <cell r="AA762">
            <v>11796.428571428572</v>
          </cell>
          <cell r="AB762">
            <v>157285.71428571429</v>
          </cell>
          <cell r="AC762">
            <v>197590.17857142858</v>
          </cell>
          <cell r="AD762">
            <v>1703.9285714285716</v>
          </cell>
          <cell r="AE762">
            <v>465.30357142857144</v>
          </cell>
          <cell r="AF762">
            <v>734</v>
          </cell>
          <cell r="AG762">
            <v>183.5</v>
          </cell>
          <cell r="AH762">
            <v>6160.3571428571431</v>
          </cell>
          <cell r="AI762">
            <v>367</v>
          </cell>
          <cell r="AJ762">
            <v>917.50000000000011</v>
          </cell>
          <cell r="AK762">
            <v>183.5</v>
          </cell>
          <cell r="AL762">
            <v>4456.4285714285716</v>
          </cell>
          <cell r="AM762">
            <v>196.60714285714289</v>
          </cell>
          <cell r="AN762">
            <v>4194.2857142857147</v>
          </cell>
          <cell r="AO762">
            <v>2686.9642857142858</v>
          </cell>
          <cell r="AP762">
            <v>281.80357142857144</v>
          </cell>
          <cell r="AQ762">
            <v>983.03571428571433</v>
          </cell>
        </row>
        <row r="763">
          <cell r="A763" t="str">
            <v>M003497304SR0</v>
          </cell>
          <cell r="B763" t="str">
            <v>Matrix2UltraSoftSR3mm4cm</v>
          </cell>
          <cell r="C763" t="str">
            <v>EUR</v>
          </cell>
          <cell r="D763">
            <v>90.89</v>
          </cell>
          <cell r="G763">
            <v>90.89</v>
          </cell>
          <cell r="I763">
            <v>129.84285714285716</v>
          </cell>
          <cell r="J763">
            <v>493.40285714285716</v>
          </cell>
          <cell r="K763">
            <v>142.82714285714289</v>
          </cell>
          <cell r="L763">
            <v>168.7957142857143</v>
          </cell>
          <cell r="M763">
            <v>227.22500000000002</v>
          </cell>
          <cell r="N763">
            <v>138.93185714285715</v>
          </cell>
          <cell r="O763">
            <v>135.03657142857145</v>
          </cell>
          <cell r="P763">
            <v>64921.42857142858</v>
          </cell>
          <cell r="Q763">
            <v>886.82671428571439</v>
          </cell>
          <cell r="R763">
            <v>255790.42857142861</v>
          </cell>
          <cell r="S763">
            <v>2226.8049999999998</v>
          </cell>
          <cell r="T763">
            <v>662.19857142857143</v>
          </cell>
          <cell r="U763">
            <v>90.89</v>
          </cell>
          <cell r="V763">
            <v>77.905714285714296</v>
          </cell>
          <cell r="W763">
            <v>1012.7742857142858</v>
          </cell>
          <cell r="X763">
            <v>23371.71428571429</v>
          </cell>
          <cell r="Y763">
            <v>493.40285714285716</v>
          </cell>
          <cell r="Z763">
            <v>6232.4571428571435</v>
          </cell>
          <cell r="AA763">
            <v>11685.857142857145</v>
          </cell>
          <cell r="AB763">
            <v>155811.42857142858</v>
          </cell>
          <cell r="AC763">
            <v>195738.10714285716</v>
          </cell>
          <cell r="AD763">
            <v>1687.957142857143</v>
          </cell>
          <cell r="AE763">
            <v>460.94214285714287</v>
          </cell>
          <cell r="AF763">
            <v>727.12</v>
          </cell>
          <cell r="AG763">
            <v>181.78</v>
          </cell>
          <cell r="AH763">
            <v>6102.6142857142859</v>
          </cell>
          <cell r="AI763">
            <v>363.56</v>
          </cell>
          <cell r="AJ763">
            <v>908.90000000000009</v>
          </cell>
          <cell r="AK763">
            <v>181.78</v>
          </cell>
          <cell r="AL763">
            <v>4414.6571428571433</v>
          </cell>
          <cell r="AM763">
            <v>194.76428571428573</v>
          </cell>
          <cell r="AN763">
            <v>4154.971428571429</v>
          </cell>
          <cell r="AO763">
            <v>2661.7785714285719</v>
          </cell>
          <cell r="AP763">
            <v>279.1621428571429</v>
          </cell>
          <cell r="AQ763">
            <v>973.82142857142867</v>
          </cell>
        </row>
        <row r="764">
          <cell r="A764" t="str">
            <v>M003497306SR0</v>
          </cell>
          <cell r="B764" t="str">
            <v>Matrix2UltraSoftSR3mm6cm</v>
          </cell>
          <cell r="C764" t="str">
            <v>EUR</v>
          </cell>
          <cell r="D764">
            <v>91.75</v>
          </cell>
          <cell r="G764">
            <v>91.75</v>
          </cell>
          <cell r="I764">
            <v>131.07142857142858</v>
          </cell>
          <cell r="J764">
            <v>498.07142857142861</v>
          </cell>
          <cell r="K764">
            <v>144.17857142857144</v>
          </cell>
          <cell r="L764">
            <v>170.39285714285717</v>
          </cell>
          <cell r="M764">
            <v>229.37500000000003</v>
          </cell>
          <cell r="N764">
            <v>140.24642857142859</v>
          </cell>
          <cell r="O764">
            <v>136.31428571428575</v>
          </cell>
          <cell r="P764">
            <v>65535.71428571429</v>
          </cell>
          <cell r="Q764">
            <v>895.21785714285727</v>
          </cell>
          <cell r="R764">
            <v>258210.71428571432</v>
          </cell>
          <cell r="S764">
            <v>2247.875</v>
          </cell>
          <cell r="T764">
            <v>668.46428571428578</v>
          </cell>
          <cell r="U764">
            <v>91.75</v>
          </cell>
          <cell r="V764">
            <v>78.642857142857153</v>
          </cell>
          <cell r="W764">
            <v>1022.3571428571429</v>
          </cell>
          <cell r="X764">
            <v>23592.857142857145</v>
          </cell>
          <cell r="Y764">
            <v>498.07142857142861</v>
          </cell>
          <cell r="Z764">
            <v>6291.4285714285725</v>
          </cell>
          <cell r="AA764">
            <v>11796.428571428572</v>
          </cell>
          <cell r="AB764">
            <v>157285.71428571429</v>
          </cell>
          <cell r="AC764">
            <v>197590.17857142858</v>
          </cell>
          <cell r="AD764">
            <v>1703.9285714285716</v>
          </cell>
          <cell r="AE764">
            <v>465.30357142857144</v>
          </cell>
          <cell r="AF764">
            <v>734</v>
          </cell>
          <cell r="AG764">
            <v>183.5</v>
          </cell>
          <cell r="AH764">
            <v>6160.3571428571431</v>
          </cell>
          <cell r="AI764">
            <v>367</v>
          </cell>
          <cell r="AJ764">
            <v>917.50000000000011</v>
          </cell>
          <cell r="AK764">
            <v>183.5</v>
          </cell>
          <cell r="AL764">
            <v>4456.4285714285716</v>
          </cell>
          <cell r="AM764">
            <v>196.60714285714289</v>
          </cell>
          <cell r="AN764">
            <v>4194.2857142857147</v>
          </cell>
          <cell r="AO764">
            <v>2686.9642857142858</v>
          </cell>
          <cell r="AP764">
            <v>281.80357142857144</v>
          </cell>
          <cell r="AQ764">
            <v>983.03571428571433</v>
          </cell>
        </row>
        <row r="765">
          <cell r="A765" t="str">
            <v>M003497308SR0</v>
          </cell>
          <cell r="B765" t="str">
            <v>Matrix2UltraSoftSR3mm8cm</v>
          </cell>
          <cell r="C765" t="str">
            <v>EUR</v>
          </cell>
          <cell r="D765">
            <v>92.61</v>
          </cell>
          <cell r="G765">
            <v>92.61</v>
          </cell>
          <cell r="I765">
            <v>132.30000000000001</v>
          </cell>
          <cell r="J765">
            <v>502.74</v>
          </cell>
          <cell r="K765">
            <v>145.53000000000003</v>
          </cell>
          <cell r="L765">
            <v>171.99</v>
          </cell>
          <cell r="M765">
            <v>231.52500000000003</v>
          </cell>
          <cell r="N765">
            <v>141.56100000000001</v>
          </cell>
          <cell r="O765">
            <v>137.59200000000001</v>
          </cell>
          <cell r="P765">
            <v>66150</v>
          </cell>
          <cell r="Q765">
            <v>903.60900000000004</v>
          </cell>
          <cell r="R765">
            <v>260631.00000000003</v>
          </cell>
          <cell r="S765">
            <v>2268.9450000000002</v>
          </cell>
          <cell r="T765">
            <v>674.73</v>
          </cell>
          <cell r="U765">
            <v>92.61</v>
          </cell>
          <cell r="V765">
            <v>79.38000000000001</v>
          </cell>
          <cell r="W765">
            <v>1031.94</v>
          </cell>
          <cell r="X765">
            <v>23814.000000000004</v>
          </cell>
          <cell r="Y765">
            <v>502.74</v>
          </cell>
          <cell r="Z765">
            <v>6350.4000000000005</v>
          </cell>
          <cell r="AA765">
            <v>11907.000000000002</v>
          </cell>
          <cell r="AB765">
            <v>158760</v>
          </cell>
          <cell r="AC765">
            <v>199442.25000000003</v>
          </cell>
          <cell r="AD765">
            <v>1719.9</v>
          </cell>
          <cell r="AE765">
            <v>469.66500000000002</v>
          </cell>
          <cell r="AF765">
            <v>740.88</v>
          </cell>
          <cell r="AG765">
            <v>185.22</v>
          </cell>
          <cell r="AH765">
            <v>6218.1</v>
          </cell>
          <cell r="AI765">
            <v>370.44</v>
          </cell>
          <cell r="AJ765">
            <v>926.10000000000014</v>
          </cell>
          <cell r="AK765">
            <v>185.22</v>
          </cell>
          <cell r="AL765">
            <v>4498.2000000000007</v>
          </cell>
          <cell r="AM765">
            <v>198.45000000000002</v>
          </cell>
          <cell r="AN765">
            <v>4233.6000000000004</v>
          </cell>
          <cell r="AO765">
            <v>2712.15</v>
          </cell>
          <cell r="AP765">
            <v>284.44499999999999</v>
          </cell>
          <cell r="AQ765">
            <v>992.25000000000011</v>
          </cell>
        </row>
        <row r="766">
          <cell r="A766" t="str">
            <v>M003497310SR0</v>
          </cell>
          <cell r="B766" t="str">
            <v>Matrix2UltraSoftSR3mm10c</v>
          </cell>
          <cell r="C766" t="str">
            <v>EUR</v>
          </cell>
          <cell r="D766">
            <v>93.49</v>
          </cell>
          <cell r="G766">
            <v>93.49</v>
          </cell>
          <cell r="I766">
            <v>133.55714285714285</v>
          </cell>
          <cell r="J766">
            <v>507.5171428571428</v>
          </cell>
          <cell r="K766">
            <v>146.91285714285715</v>
          </cell>
          <cell r="L766">
            <v>173.62428571428572</v>
          </cell>
          <cell r="M766">
            <v>233.72499999999999</v>
          </cell>
          <cell r="N766">
            <v>142.90614285714287</v>
          </cell>
          <cell r="O766">
            <v>138.89942857142856</v>
          </cell>
          <cell r="P766">
            <v>66778.57142857142</v>
          </cell>
          <cell r="Q766">
            <v>912.19528571428566</v>
          </cell>
          <cell r="R766">
            <v>263107.57142857142</v>
          </cell>
          <cell r="S766">
            <v>2290.5049999999997</v>
          </cell>
          <cell r="T766">
            <v>681.14142857142849</v>
          </cell>
          <cell r="U766">
            <v>93.49</v>
          </cell>
          <cell r="V766">
            <v>80.13428571428571</v>
          </cell>
          <cell r="W766">
            <v>1041.7457142857143</v>
          </cell>
          <cell r="X766">
            <v>24040.285714285714</v>
          </cell>
          <cell r="Y766">
            <v>507.5171428571428</v>
          </cell>
          <cell r="Z766">
            <v>6410.7428571428572</v>
          </cell>
          <cell r="AA766">
            <v>12020.142857142857</v>
          </cell>
          <cell r="AB766">
            <v>160268.57142857142</v>
          </cell>
          <cell r="AC766">
            <v>201337.39285714284</v>
          </cell>
          <cell r="AD766">
            <v>1736.242857142857</v>
          </cell>
          <cell r="AE766">
            <v>474.12785714285707</v>
          </cell>
          <cell r="AF766">
            <v>747.92</v>
          </cell>
          <cell r="AG766">
            <v>186.98</v>
          </cell>
          <cell r="AH766">
            <v>6277.1857142857143</v>
          </cell>
          <cell r="AI766">
            <v>373.96</v>
          </cell>
          <cell r="AJ766">
            <v>934.9</v>
          </cell>
          <cell r="AK766">
            <v>186.98</v>
          </cell>
          <cell r="AL766">
            <v>4540.9428571428571</v>
          </cell>
          <cell r="AM766">
            <v>200.33571428571429</v>
          </cell>
          <cell r="AN766">
            <v>4273.8285714285712</v>
          </cell>
          <cell r="AO766">
            <v>2737.9214285714284</v>
          </cell>
          <cell r="AP766">
            <v>287.14785714285711</v>
          </cell>
          <cell r="AQ766">
            <v>1001.6785714285713</v>
          </cell>
        </row>
        <row r="767">
          <cell r="A767" t="str">
            <v>M003497315SR0</v>
          </cell>
          <cell r="B767" t="str">
            <v>Matrix2UltraSoftSR3mm15c</v>
          </cell>
          <cell r="C767" t="str">
            <v>EUR</v>
          </cell>
          <cell r="D767">
            <v>95.66</v>
          </cell>
          <cell r="G767">
            <v>95.66</v>
          </cell>
          <cell r="I767">
            <v>136.65714285714287</v>
          </cell>
          <cell r="J767">
            <v>519.29714285714294</v>
          </cell>
          <cell r="K767">
            <v>150.32285714285717</v>
          </cell>
          <cell r="L767">
            <v>177.65428571428575</v>
          </cell>
          <cell r="M767">
            <v>239.15000000000003</v>
          </cell>
          <cell r="N767">
            <v>146.22314285714288</v>
          </cell>
          <cell r="O767">
            <v>142.1234285714286</v>
          </cell>
          <cell r="P767">
            <v>68328.571428571435</v>
          </cell>
          <cell r="Q767">
            <v>933.36828571428578</v>
          </cell>
          <cell r="R767">
            <v>269214.57142857148</v>
          </cell>
          <cell r="S767">
            <v>2343.67</v>
          </cell>
          <cell r="T767">
            <v>696.95142857142855</v>
          </cell>
          <cell r="U767">
            <v>95.660000000000011</v>
          </cell>
          <cell r="V767">
            <v>81.994285714285724</v>
          </cell>
          <cell r="W767">
            <v>1065.9257142857143</v>
          </cell>
          <cell r="X767">
            <v>24598.285714285717</v>
          </cell>
          <cell r="Y767">
            <v>519.29714285714294</v>
          </cell>
          <cell r="Z767">
            <v>6559.5428571428583</v>
          </cell>
          <cell r="AA767">
            <v>12299.142857142859</v>
          </cell>
          <cell r="AB767">
            <v>163988.57142857145</v>
          </cell>
          <cell r="AC767">
            <v>206010.64285714287</v>
          </cell>
          <cell r="AD767">
            <v>1776.5428571428574</v>
          </cell>
          <cell r="AE767">
            <v>485.13285714285718</v>
          </cell>
          <cell r="AF767">
            <v>765.28000000000009</v>
          </cell>
          <cell r="AG767">
            <v>191.32000000000002</v>
          </cell>
          <cell r="AH767">
            <v>6422.885714285715</v>
          </cell>
          <cell r="AI767">
            <v>382.64000000000004</v>
          </cell>
          <cell r="AJ767">
            <v>956.60000000000014</v>
          </cell>
          <cell r="AK767">
            <v>191.32000000000002</v>
          </cell>
          <cell r="AL767">
            <v>4646.3428571428576</v>
          </cell>
          <cell r="AM767">
            <v>204.98571428571432</v>
          </cell>
          <cell r="AN767">
            <v>4373.0285714285719</v>
          </cell>
          <cell r="AO767">
            <v>2801.471428571429</v>
          </cell>
          <cell r="AP767">
            <v>293.81285714285718</v>
          </cell>
          <cell r="AQ767">
            <v>1024.9285714285716</v>
          </cell>
        </row>
        <row r="768">
          <cell r="A768" t="str">
            <v>M003497320SR0</v>
          </cell>
          <cell r="B768" t="str">
            <v>Matrix2UltraSoftSR3mm20c</v>
          </cell>
          <cell r="C768" t="str">
            <v>EUR</v>
          </cell>
          <cell r="D768">
            <v>98.14</v>
          </cell>
          <cell r="G768">
            <v>98.14</v>
          </cell>
          <cell r="I768">
            <v>140.20000000000002</v>
          </cell>
          <cell r="J768">
            <v>532.76</v>
          </cell>
          <cell r="K768">
            <v>154.22000000000003</v>
          </cell>
          <cell r="L768">
            <v>182.26000000000002</v>
          </cell>
          <cell r="M768">
            <v>245.35000000000002</v>
          </cell>
          <cell r="N768">
            <v>150.01400000000004</v>
          </cell>
          <cell r="O768">
            <v>145.80800000000002</v>
          </cell>
          <cell r="P768">
            <v>70100.000000000015</v>
          </cell>
          <cell r="Q768">
            <v>957.56600000000014</v>
          </cell>
          <cell r="R768">
            <v>276194.00000000006</v>
          </cell>
          <cell r="S768">
            <v>2404.4300000000003</v>
          </cell>
          <cell r="T768">
            <v>715.02</v>
          </cell>
          <cell r="U768">
            <v>98.14</v>
          </cell>
          <cell r="V768">
            <v>84.12</v>
          </cell>
          <cell r="W768">
            <v>1093.5600000000002</v>
          </cell>
          <cell r="X768">
            <v>25236.000000000004</v>
          </cell>
          <cell r="Y768">
            <v>532.76</v>
          </cell>
          <cell r="Z768">
            <v>6729.6</v>
          </cell>
          <cell r="AA768">
            <v>12618.000000000002</v>
          </cell>
          <cell r="AB768">
            <v>168240.00000000003</v>
          </cell>
          <cell r="AC768">
            <v>211351.50000000003</v>
          </cell>
          <cell r="AD768">
            <v>1822.6000000000001</v>
          </cell>
          <cell r="AE768">
            <v>497.71000000000004</v>
          </cell>
          <cell r="AF768">
            <v>785.12</v>
          </cell>
          <cell r="AG768">
            <v>196.28</v>
          </cell>
          <cell r="AH768">
            <v>6589.4000000000005</v>
          </cell>
          <cell r="AI768">
            <v>392.56</v>
          </cell>
          <cell r="AJ768">
            <v>981.40000000000009</v>
          </cell>
          <cell r="AK768">
            <v>196.28</v>
          </cell>
          <cell r="AL768">
            <v>4766.8</v>
          </cell>
          <cell r="AM768">
            <v>210.3</v>
          </cell>
          <cell r="AN768">
            <v>4486.4000000000005</v>
          </cell>
          <cell r="AO768">
            <v>2874.1000000000004</v>
          </cell>
          <cell r="AP768">
            <v>301.43</v>
          </cell>
          <cell r="AQ768">
            <v>1051.5000000000002</v>
          </cell>
        </row>
        <row r="769">
          <cell r="A769" t="str">
            <v>M003497406SR0</v>
          </cell>
          <cell r="B769" t="str">
            <v>Matrix2UltraSoftSR4mm6cm</v>
          </cell>
          <cell r="C769" t="str">
            <v>EUR</v>
          </cell>
          <cell r="D769">
            <v>91.75</v>
          </cell>
          <cell r="G769">
            <v>91.75</v>
          </cell>
          <cell r="I769">
            <v>131.07142857142858</v>
          </cell>
          <cell r="J769">
            <v>498.07142857142861</v>
          </cell>
          <cell r="K769">
            <v>144.17857142857144</v>
          </cell>
          <cell r="L769">
            <v>170.39285714285717</v>
          </cell>
          <cell r="M769">
            <v>229.37500000000003</v>
          </cell>
          <cell r="N769">
            <v>140.24642857142859</v>
          </cell>
          <cell r="O769">
            <v>136.31428571428575</v>
          </cell>
          <cell r="P769">
            <v>65535.71428571429</v>
          </cell>
          <cell r="Q769">
            <v>895.21785714285727</v>
          </cell>
          <cell r="R769">
            <v>258210.71428571432</v>
          </cell>
          <cell r="S769">
            <v>2247.875</v>
          </cell>
          <cell r="T769">
            <v>668.46428571428578</v>
          </cell>
          <cell r="U769">
            <v>91.75</v>
          </cell>
          <cell r="V769">
            <v>78.642857142857153</v>
          </cell>
          <cell r="W769">
            <v>1022.3571428571429</v>
          </cell>
          <cell r="X769">
            <v>23592.857142857145</v>
          </cell>
          <cell r="Y769">
            <v>498.07142857142861</v>
          </cell>
          <cell r="Z769">
            <v>6291.4285714285725</v>
          </cell>
          <cell r="AA769">
            <v>11796.428571428572</v>
          </cell>
          <cell r="AB769">
            <v>157285.71428571429</v>
          </cell>
          <cell r="AC769">
            <v>197590.17857142858</v>
          </cell>
          <cell r="AD769">
            <v>1703.9285714285716</v>
          </cell>
          <cell r="AE769">
            <v>465.30357142857144</v>
          </cell>
          <cell r="AF769">
            <v>734</v>
          </cell>
          <cell r="AG769">
            <v>183.5</v>
          </cell>
          <cell r="AH769">
            <v>6160.3571428571431</v>
          </cell>
          <cell r="AI769">
            <v>367</v>
          </cell>
          <cell r="AJ769">
            <v>917.50000000000011</v>
          </cell>
          <cell r="AK769">
            <v>183.5</v>
          </cell>
          <cell r="AL769">
            <v>4456.4285714285716</v>
          </cell>
          <cell r="AM769">
            <v>196.60714285714289</v>
          </cell>
          <cell r="AN769">
            <v>4194.2857142857147</v>
          </cell>
          <cell r="AO769">
            <v>2686.9642857142858</v>
          </cell>
          <cell r="AP769">
            <v>281.80357142857144</v>
          </cell>
          <cell r="AQ769">
            <v>983.03571428571433</v>
          </cell>
        </row>
        <row r="770">
          <cell r="A770" t="str">
            <v>M003497408SR0</v>
          </cell>
          <cell r="B770" t="str">
            <v>Matrix2UltraSoftSR4mm8cm</v>
          </cell>
          <cell r="C770" t="str">
            <v>EUR</v>
          </cell>
          <cell r="D770">
            <v>92.61</v>
          </cell>
          <cell r="G770">
            <v>92.61</v>
          </cell>
          <cell r="I770">
            <v>132.30000000000001</v>
          </cell>
          <cell r="J770">
            <v>502.74</v>
          </cell>
          <cell r="K770">
            <v>145.53000000000003</v>
          </cell>
          <cell r="L770">
            <v>171.99</v>
          </cell>
          <cell r="M770">
            <v>231.52500000000003</v>
          </cell>
          <cell r="N770">
            <v>141.56100000000001</v>
          </cell>
          <cell r="O770">
            <v>137.59200000000001</v>
          </cell>
          <cell r="P770">
            <v>66150</v>
          </cell>
          <cell r="Q770">
            <v>903.60900000000004</v>
          </cell>
          <cell r="R770">
            <v>260631.00000000003</v>
          </cell>
          <cell r="S770">
            <v>2268.9450000000002</v>
          </cell>
          <cell r="T770">
            <v>674.73</v>
          </cell>
          <cell r="U770">
            <v>92.61</v>
          </cell>
          <cell r="V770">
            <v>79.38000000000001</v>
          </cell>
          <cell r="W770">
            <v>1031.94</v>
          </cell>
          <cell r="X770">
            <v>23814.000000000004</v>
          </cell>
          <cell r="Y770">
            <v>502.74</v>
          </cell>
          <cell r="Z770">
            <v>6350.4000000000005</v>
          </cell>
          <cell r="AA770">
            <v>11907.000000000002</v>
          </cell>
          <cell r="AB770">
            <v>158760</v>
          </cell>
          <cell r="AC770">
            <v>199442.25000000003</v>
          </cell>
          <cell r="AD770">
            <v>1719.9</v>
          </cell>
          <cell r="AE770">
            <v>469.66500000000002</v>
          </cell>
          <cell r="AF770">
            <v>740.88</v>
          </cell>
          <cell r="AG770">
            <v>185.22</v>
          </cell>
          <cell r="AH770">
            <v>6218.1</v>
          </cell>
          <cell r="AI770">
            <v>370.44</v>
          </cell>
          <cell r="AJ770">
            <v>926.10000000000014</v>
          </cell>
          <cell r="AK770">
            <v>185.22</v>
          </cell>
          <cell r="AL770">
            <v>4498.2000000000007</v>
          </cell>
          <cell r="AM770">
            <v>198.45000000000002</v>
          </cell>
          <cell r="AN770">
            <v>4233.6000000000004</v>
          </cell>
          <cell r="AO770">
            <v>2712.15</v>
          </cell>
          <cell r="AP770">
            <v>284.44499999999999</v>
          </cell>
          <cell r="AQ770">
            <v>992.25000000000011</v>
          </cell>
        </row>
        <row r="771">
          <cell r="A771" t="str">
            <v>M003497410SR0</v>
          </cell>
          <cell r="B771" t="str">
            <v>Matrix2UltraSoftSR4mm10c</v>
          </cell>
          <cell r="C771" t="str">
            <v>EUR</v>
          </cell>
          <cell r="D771">
            <v>93.49</v>
          </cell>
          <cell r="G771">
            <v>93.49</v>
          </cell>
          <cell r="I771">
            <v>133.55714285714285</v>
          </cell>
          <cell r="J771">
            <v>507.5171428571428</v>
          </cell>
          <cell r="K771">
            <v>146.91285714285715</v>
          </cell>
          <cell r="L771">
            <v>173.62428571428572</v>
          </cell>
          <cell r="M771">
            <v>233.72499999999999</v>
          </cell>
          <cell r="N771">
            <v>142.90614285714287</v>
          </cell>
          <cell r="O771">
            <v>138.89942857142856</v>
          </cell>
          <cell r="P771">
            <v>66778.57142857142</v>
          </cell>
          <cell r="Q771">
            <v>912.19528571428566</v>
          </cell>
          <cell r="R771">
            <v>263107.57142857142</v>
          </cell>
          <cell r="S771">
            <v>2290.5049999999997</v>
          </cell>
          <cell r="T771">
            <v>681.14142857142849</v>
          </cell>
          <cell r="U771">
            <v>93.49</v>
          </cell>
          <cell r="V771">
            <v>80.13428571428571</v>
          </cell>
          <cell r="W771">
            <v>1041.7457142857143</v>
          </cell>
          <cell r="X771">
            <v>24040.285714285714</v>
          </cell>
          <cell r="Y771">
            <v>507.5171428571428</v>
          </cell>
          <cell r="Z771">
            <v>6410.7428571428572</v>
          </cell>
          <cell r="AA771">
            <v>12020.142857142857</v>
          </cell>
          <cell r="AB771">
            <v>160268.57142857142</v>
          </cell>
          <cell r="AC771">
            <v>201337.39285714284</v>
          </cell>
          <cell r="AD771">
            <v>1736.242857142857</v>
          </cell>
          <cell r="AE771">
            <v>474.12785714285707</v>
          </cell>
          <cell r="AF771">
            <v>747.92</v>
          </cell>
          <cell r="AG771">
            <v>186.98</v>
          </cell>
          <cell r="AH771">
            <v>6277.1857142857143</v>
          </cell>
          <cell r="AI771">
            <v>373.96</v>
          </cell>
          <cell r="AJ771">
            <v>934.9</v>
          </cell>
          <cell r="AK771">
            <v>186.98</v>
          </cell>
          <cell r="AL771">
            <v>4540.9428571428571</v>
          </cell>
          <cell r="AM771">
            <v>200.33571428571429</v>
          </cell>
          <cell r="AN771">
            <v>4273.8285714285712</v>
          </cell>
          <cell r="AO771">
            <v>2737.9214285714284</v>
          </cell>
          <cell r="AP771">
            <v>287.14785714285711</v>
          </cell>
          <cell r="AQ771">
            <v>1001.6785714285713</v>
          </cell>
        </row>
        <row r="772">
          <cell r="A772" t="str">
            <v>M003497415SR0</v>
          </cell>
          <cell r="B772" t="str">
            <v>Matrix2UltraSoftSR4mm15c</v>
          </cell>
          <cell r="C772" t="str">
            <v>EUR</v>
          </cell>
          <cell r="D772">
            <v>95.66</v>
          </cell>
          <cell r="G772">
            <v>95.66</v>
          </cell>
          <cell r="I772">
            <v>136.65714285714287</v>
          </cell>
          <cell r="J772">
            <v>519.29714285714294</v>
          </cell>
          <cell r="K772">
            <v>150.32285714285717</v>
          </cell>
          <cell r="L772">
            <v>177.65428571428575</v>
          </cell>
          <cell r="M772">
            <v>239.15000000000003</v>
          </cell>
          <cell r="N772">
            <v>146.22314285714288</v>
          </cell>
          <cell r="O772">
            <v>142.1234285714286</v>
          </cell>
          <cell r="P772">
            <v>68328.571428571435</v>
          </cell>
          <cell r="Q772">
            <v>933.36828571428578</v>
          </cell>
          <cell r="R772">
            <v>269214.57142857148</v>
          </cell>
          <cell r="S772">
            <v>2343.67</v>
          </cell>
          <cell r="T772">
            <v>696.95142857142855</v>
          </cell>
          <cell r="U772">
            <v>95.660000000000011</v>
          </cell>
          <cell r="V772">
            <v>81.994285714285724</v>
          </cell>
          <cell r="W772">
            <v>1065.9257142857143</v>
          </cell>
          <cell r="X772">
            <v>24598.285714285717</v>
          </cell>
          <cell r="Y772">
            <v>519.29714285714294</v>
          </cell>
          <cell r="Z772">
            <v>6559.5428571428583</v>
          </cell>
          <cell r="AA772">
            <v>12299.142857142859</v>
          </cell>
          <cell r="AB772">
            <v>163988.57142857145</v>
          </cell>
          <cell r="AC772">
            <v>206010.64285714287</v>
          </cell>
          <cell r="AD772">
            <v>1776.5428571428574</v>
          </cell>
          <cell r="AE772">
            <v>485.13285714285718</v>
          </cell>
          <cell r="AF772">
            <v>765.28000000000009</v>
          </cell>
          <cell r="AG772">
            <v>191.32000000000002</v>
          </cell>
          <cell r="AH772">
            <v>6422.885714285715</v>
          </cell>
          <cell r="AI772">
            <v>382.64000000000004</v>
          </cell>
          <cell r="AJ772">
            <v>956.60000000000014</v>
          </cell>
          <cell r="AK772">
            <v>191.32000000000002</v>
          </cell>
          <cell r="AL772">
            <v>4646.3428571428576</v>
          </cell>
          <cell r="AM772">
            <v>204.98571428571432</v>
          </cell>
          <cell r="AN772">
            <v>4373.0285714285719</v>
          </cell>
          <cell r="AO772">
            <v>2801.471428571429</v>
          </cell>
          <cell r="AP772">
            <v>293.81285714285718</v>
          </cell>
          <cell r="AQ772">
            <v>1024.9285714285716</v>
          </cell>
        </row>
        <row r="773">
          <cell r="A773" t="str">
            <v>M003497420SR0</v>
          </cell>
          <cell r="B773" t="str">
            <v>Matrix2UltraSoftSR4mm20c</v>
          </cell>
          <cell r="C773" t="str">
            <v>EUR</v>
          </cell>
          <cell r="D773">
            <v>98.14</v>
          </cell>
          <cell r="G773">
            <v>98.14</v>
          </cell>
          <cell r="I773">
            <v>140.20000000000002</v>
          </cell>
          <cell r="J773">
            <v>532.76</v>
          </cell>
          <cell r="K773">
            <v>154.22000000000003</v>
          </cell>
          <cell r="L773">
            <v>182.26000000000002</v>
          </cell>
          <cell r="M773">
            <v>245.35000000000002</v>
          </cell>
          <cell r="N773">
            <v>150.01400000000004</v>
          </cell>
          <cell r="O773">
            <v>145.80800000000002</v>
          </cell>
          <cell r="P773">
            <v>70100.000000000015</v>
          </cell>
          <cell r="Q773">
            <v>957.56600000000014</v>
          </cell>
          <cell r="R773">
            <v>276194.00000000006</v>
          </cell>
          <cell r="S773">
            <v>2404.4300000000003</v>
          </cell>
          <cell r="T773">
            <v>715.02</v>
          </cell>
          <cell r="U773">
            <v>98.14</v>
          </cell>
          <cell r="V773">
            <v>84.12</v>
          </cell>
          <cell r="W773">
            <v>1093.5600000000002</v>
          </cell>
          <cell r="X773">
            <v>25236.000000000004</v>
          </cell>
          <cell r="Y773">
            <v>532.76</v>
          </cell>
          <cell r="Z773">
            <v>6729.6</v>
          </cell>
          <cell r="AA773">
            <v>12618.000000000002</v>
          </cell>
          <cell r="AB773">
            <v>168240.00000000003</v>
          </cell>
          <cell r="AC773">
            <v>211351.50000000003</v>
          </cell>
          <cell r="AD773">
            <v>1822.6000000000001</v>
          </cell>
          <cell r="AE773">
            <v>497.71000000000004</v>
          </cell>
          <cell r="AF773">
            <v>785.12</v>
          </cell>
          <cell r="AG773">
            <v>196.28</v>
          </cell>
          <cell r="AH773">
            <v>6589.4000000000005</v>
          </cell>
          <cell r="AI773">
            <v>392.56</v>
          </cell>
          <cell r="AJ773">
            <v>981.40000000000009</v>
          </cell>
          <cell r="AK773">
            <v>196.28</v>
          </cell>
          <cell r="AL773">
            <v>4766.8</v>
          </cell>
          <cell r="AM773">
            <v>210.3</v>
          </cell>
          <cell r="AN773">
            <v>4486.4000000000005</v>
          </cell>
          <cell r="AO773">
            <v>2874.1000000000004</v>
          </cell>
          <cell r="AP773">
            <v>301.43</v>
          </cell>
          <cell r="AQ773">
            <v>1051.5000000000002</v>
          </cell>
        </row>
        <row r="774">
          <cell r="A774" t="str">
            <v>M003497510SR0</v>
          </cell>
          <cell r="B774" t="str">
            <v>Matrix2UltraSoftSR5mm10c</v>
          </cell>
          <cell r="C774" t="str">
            <v>EUR</v>
          </cell>
          <cell r="D774">
            <v>93.49</v>
          </cell>
          <cell r="G774">
            <v>93.49</v>
          </cell>
          <cell r="I774">
            <v>133.55714285714285</v>
          </cell>
          <cell r="J774">
            <v>507.5171428571428</v>
          </cell>
          <cell r="K774">
            <v>146.91285714285715</v>
          </cell>
          <cell r="L774">
            <v>173.62428571428572</v>
          </cell>
          <cell r="M774">
            <v>233.72499999999999</v>
          </cell>
          <cell r="N774">
            <v>142.90614285714287</v>
          </cell>
          <cell r="O774">
            <v>138.89942857142856</v>
          </cell>
          <cell r="P774">
            <v>66778.57142857142</v>
          </cell>
          <cell r="Q774">
            <v>912.19528571428566</v>
          </cell>
          <cell r="R774">
            <v>263107.57142857142</v>
          </cell>
          <cell r="S774">
            <v>2290.5049999999997</v>
          </cell>
          <cell r="T774">
            <v>681.14142857142849</v>
          </cell>
          <cell r="U774">
            <v>93.49</v>
          </cell>
          <cell r="V774">
            <v>80.13428571428571</v>
          </cell>
          <cell r="W774">
            <v>1041.7457142857143</v>
          </cell>
          <cell r="X774">
            <v>24040.285714285714</v>
          </cell>
          <cell r="Y774">
            <v>507.5171428571428</v>
          </cell>
          <cell r="Z774">
            <v>6410.7428571428572</v>
          </cell>
          <cell r="AA774">
            <v>12020.142857142857</v>
          </cell>
          <cell r="AB774">
            <v>160268.57142857142</v>
          </cell>
          <cell r="AC774">
            <v>201337.39285714284</v>
          </cell>
          <cell r="AD774">
            <v>1736.242857142857</v>
          </cell>
          <cell r="AE774">
            <v>474.12785714285707</v>
          </cell>
          <cell r="AF774">
            <v>747.92</v>
          </cell>
          <cell r="AG774">
            <v>186.98</v>
          </cell>
          <cell r="AH774">
            <v>6277.1857142857143</v>
          </cell>
          <cell r="AI774">
            <v>373.96</v>
          </cell>
          <cell r="AJ774">
            <v>934.9</v>
          </cell>
          <cell r="AK774">
            <v>186.98</v>
          </cell>
          <cell r="AL774">
            <v>4540.9428571428571</v>
          </cell>
          <cell r="AM774">
            <v>200.33571428571429</v>
          </cell>
          <cell r="AN774">
            <v>4273.8285714285712</v>
          </cell>
          <cell r="AO774">
            <v>2737.9214285714284</v>
          </cell>
          <cell r="AP774">
            <v>287.14785714285711</v>
          </cell>
          <cell r="AQ774">
            <v>1001.6785714285713</v>
          </cell>
        </row>
        <row r="775">
          <cell r="A775" t="str">
            <v>M003497515SR0</v>
          </cell>
          <cell r="B775" t="str">
            <v>Matrix2UltraSoftSR5mm15c</v>
          </cell>
          <cell r="C775" t="str">
            <v>EUR</v>
          </cell>
          <cell r="D775">
            <v>95.66</v>
          </cell>
          <cell r="G775">
            <v>95.66</v>
          </cell>
          <cell r="I775">
            <v>136.65714285714287</v>
          </cell>
          <cell r="J775">
            <v>519.29714285714294</v>
          </cell>
          <cell r="K775">
            <v>150.32285714285717</v>
          </cell>
          <cell r="L775">
            <v>177.65428571428575</v>
          </cell>
          <cell r="M775">
            <v>239.15000000000003</v>
          </cell>
          <cell r="N775">
            <v>146.22314285714288</v>
          </cell>
          <cell r="O775">
            <v>142.1234285714286</v>
          </cell>
          <cell r="P775">
            <v>68328.571428571435</v>
          </cell>
          <cell r="Q775">
            <v>933.36828571428578</v>
          </cell>
          <cell r="R775">
            <v>269214.57142857148</v>
          </cell>
          <cell r="S775">
            <v>2343.67</v>
          </cell>
          <cell r="T775">
            <v>696.95142857142855</v>
          </cell>
          <cell r="U775">
            <v>95.660000000000011</v>
          </cell>
          <cell r="V775">
            <v>81.994285714285724</v>
          </cell>
          <cell r="W775">
            <v>1065.9257142857143</v>
          </cell>
          <cell r="X775">
            <v>24598.285714285717</v>
          </cell>
          <cell r="Y775">
            <v>519.29714285714294</v>
          </cell>
          <cell r="Z775">
            <v>6559.5428571428583</v>
          </cell>
          <cell r="AA775">
            <v>12299.142857142859</v>
          </cell>
          <cell r="AB775">
            <v>163988.57142857145</v>
          </cell>
          <cell r="AC775">
            <v>206010.64285714287</v>
          </cell>
          <cell r="AD775">
            <v>1776.5428571428574</v>
          </cell>
          <cell r="AE775">
            <v>485.13285714285718</v>
          </cell>
          <cell r="AF775">
            <v>765.28000000000009</v>
          </cell>
          <cell r="AG775">
            <v>191.32000000000002</v>
          </cell>
          <cell r="AH775">
            <v>6422.885714285715</v>
          </cell>
          <cell r="AI775">
            <v>382.64000000000004</v>
          </cell>
          <cell r="AJ775">
            <v>956.60000000000014</v>
          </cell>
          <cell r="AK775">
            <v>191.32000000000002</v>
          </cell>
          <cell r="AL775">
            <v>4646.3428571428576</v>
          </cell>
          <cell r="AM775">
            <v>204.98571428571432</v>
          </cell>
          <cell r="AN775">
            <v>4373.0285714285719</v>
          </cell>
          <cell r="AO775">
            <v>2801.471428571429</v>
          </cell>
          <cell r="AP775">
            <v>293.81285714285718</v>
          </cell>
          <cell r="AQ775">
            <v>1024.9285714285716</v>
          </cell>
        </row>
        <row r="776">
          <cell r="A776" t="str">
            <v>M003497520SR0</v>
          </cell>
          <cell r="B776" t="str">
            <v>Matrix2UltraSoftSR5mm20c</v>
          </cell>
          <cell r="C776" t="str">
            <v>EUR</v>
          </cell>
          <cell r="D776">
            <v>98.14</v>
          </cell>
          <cell r="G776">
            <v>98.14</v>
          </cell>
          <cell r="I776">
            <v>140.20000000000002</v>
          </cell>
          <cell r="J776">
            <v>532.76</v>
          </cell>
          <cell r="K776">
            <v>154.22000000000003</v>
          </cell>
          <cell r="L776">
            <v>182.26000000000002</v>
          </cell>
          <cell r="M776">
            <v>245.35000000000002</v>
          </cell>
          <cell r="N776">
            <v>150.01400000000004</v>
          </cell>
          <cell r="O776">
            <v>145.80800000000002</v>
          </cell>
          <cell r="P776">
            <v>70100.000000000015</v>
          </cell>
          <cell r="Q776">
            <v>957.56600000000014</v>
          </cell>
          <cell r="R776">
            <v>276194.00000000006</v>
          </cell>
          <cell r="S776">
            <v>2404.4300000000003</v>
          </cell>
          <cell r="T776">
            <v>715.02</v>
          </cell>
          <cell r="U776">
            <v>98.14</v>
          </cell>
          <cell r="V776">
            <v>84.12</v>
          </cell>
          <cell r="W776">
            <v>1093.5600000000002</v>
          </cell>
          <cell r="X776">
            <v>25236.000000000004</v>
          </cell>
          <cell r="Y776">
            <v>532.76</v>
          </cell>
          <cell r="Z776">
            <v>6729.6</v>
          </cell>
          <cell r="AA776">
            <v>12618.000000000002</v>
          </cell>
          <cell r="AB776">
            <v>168240.00000000003</v>
          </cell>
          <cell r="AC776">
            <v>211351.50000000003</v>
          </cell>
          <cell r="AD776">
            <v>1822.6000000000001</v>
          </cell>
          <cell r="AE776">
            <v>497.71000000000004</v>
          </cell>
          <cell r="AF776">
            <v>785.12</v>
          </cell>
          <cell r="AG776">
            <v>196.28</v>
          </cell>
          <cell r="AH776">
            <v>6589.4000000000005</v>
          </cell>
          <cell r="AI776">
            <v>392.56</v>
          </cell>
          <cell r="AJ776">
            <v>981.40000000000009</v>
          </cell>
          <cell r="AK776">
            <v>196.28</v>
          </cell>
          <cell r="AL776">
            <v>4766.8</v>
          </cell>
          <cell r="AM776">
            <v>210.3</v>
          </cell>
          <cell r="AN776">
            <v>4486.4000000000005</v>
          </cell>
          <cell r="AO776">
            <v>2874.1000000000004</v>
          </cell>
          <cell r="AP776">
            <v>301.43</v>
          </cell>
          <cell r="AQ776">
            <v>1051.5000000000002</v>
          </cell>
        </row>
        <row r="777">
          <cell r="A777" t="str">
            <v>M003497610SR0</v>
          </cell>
          <cell r="B777" t="str">
            <v>Matrix2UltraSoftSR6mm10c</v>
          </cell>
          <cell r="C777" t="str">
            <v>EUR</v>
          </cell>
          <cell r="D777">
            <v>93.49</v>
          </cell>
          <cell r="G777">
            <v>93.49</v>
          </cell>
          <cell r="I777">
            <v>133.55714285714285</v>
          </cell>
          <cell r="J777">
            <v>507.5171428571428</v>
          </cell>
          <cell r="K777">
            <v>146.91285714285715</v>
          </cell>
          <cell r="L777">
            <v>173.62428571428572</v>
          </cell>
          <cell r="M777">
            <v>233.72499999999999</v>
          </cell>
          <cell r="N777">
            <v>142.90614285714287</v>
          </cell>
          <cell r="O777">
            <v>138.89942857142856</v>
          </cell>
          <cell r="P777">
            <v>66778.57142857142</v>
          </cell>
          <cell r="Q777">
            <v>912.19528571428566</v>
          </cell>
          <cell r="R777">
            <v>263107.57142857142</v>
          </cell>
          <cell r="S777">
            <v>2290.5049999999997</v>
          </cell>
          <cell r="T777">
            <v>681.14142857142849</v>
          </cell>
          <cell r="U777">
            <v>93.49</v>
          </cell>
          <cell r="V777">
            <v>80.13428571428571</v>
          </cell>
          <cell r="W777">
            <v>1041.7457142857143</v>
          </cell>
          <cell r="X777">
            <v>24040.285714285714</v>
          </cell>
          <cell r="Y777">
            <v>507.5171428571428</v>
          </cell>
          <cell r="Z777">
            <v>6410.7428571428572</v>
          </cell>
          <cell r="AA777">
            <v>12020.142857142857</v>
          </cell>
          <cell r="AB777">
            <v>160268.57142857142</v>
          </cell>
          <cell r="AC777">
            <v>201337.39285714284</v>
          </cell>
          <cell r="AD777">
            <v>1736.242857142857</v>
          </cell>
          <cell r="AE777">
            <v>474.12785714285707</v>
          </cell>
          <cell r="AF777">
            <v>747.92</v>
          </cell>
          <cell r="AG777">
            <v>186.98</v>
          </cell>
          <cell r="AH777">
            <v>6277.1857142857143</v>
          </cell>
          <cell r="AI777">
            <v>373.96</v>
          </cell>
          <cell r="AJ777">
            <v>934.9</v>
          </cell>
          <cell r="AK777">
            <v>186.98</v>
          </cell>
          <cell r="AL777">
            <v>4540.9428571428571</v>
          </cell>
          <cell r="AM777">
            <v>200.33571428571429</v>
          </cell>
          <cell r="AN777">
            <v>4273.8285714285712</v>
          </cell>
          <cell r="AO777">
            <v>2737.9214285714284</v>
          </cell>
          <cell r="AP777">
            <v>287.14785714285711</v>
          </cell>
          <cell r="AQ777">
            <v>1001.6785714285713</v>
          </cell>
        </row>
        <row r="778">
          <cell r="A778" t="str">
            <v>M003497615SR0</v>
          </cell>
          <cell r="B778" t="str">
            <v>Matrix2UltraSoftSR6mm15c</v>
          </cell>
          <cell r="C778" t="str">
            <v>EUR</v>
          </cell>
          <cell r="D778">
            <v>95.66</v>
          </cell>
          <cell r="G778">
            <v>95.66</v>
          </cell>
          <cell r="I778">
            <v>136.65714285714287</v>
          </cell>
          <cell r="J778">
            <v>519.29714285714294</v>
          </cell>
          <cell r="K778">
            <v>150.32285714285717</v>
          </cell>
          <cell r="L778">
            <v>177.65428571428575</v>
          </cell>
          <cell r="M778">
            <v>239.15000000000003</v>
          </cell>
          <cell r="N778">
            <v>146.22314285714288</v>
          </cell>
          <cell r="O778">
            <v>142.1234285714286</v>
          </cell>
          <cell r="P778">
            <v>68328.571428571435</v>
          </cell>
          <cell r="Q778">
            <v>933.36828571428578</v>
          </cell>
          <cell r="R778">
            <v>269214.57142857148</v>
          </cell>
          <cell r="S778">
            <v>2343.67</v>
          </cell>
          <cell r="T778">
            <v>696.95142857142855</v>
          </cell>
          <cell r="U778">
            <v>95.660000000000011</v>
          </cell>
          <cell r="V778">
            <v>81.994285714285724</v>
          </cell>
          <cell r="W778">
            <v>1065.9257142857143</v>
          </cell>
          <cell r="X778">
            <v>24598.285714285717</v>
          </cell>
          <cell r="Y778">
            <v>519.29714285714294</v>
          </cell>
          <cell r="Z778">
            <v>6559.5428571428583</v>
          </cell>
          <cell r="AA778">
            <v>12299.142857142859</v>
          </cell>
          <cell r="AB778">
            <v>163988.57142857145</v>
          </cell>
          <cell r="AC778">
            <v>206010.64285714287</v>
          </cell>
          <cell r="AD778">
            <v>1776.5428571428574</v>
          </cell>
          <cell r="AE778">
            <v>485.13285714285718</v>
          </cell>
          <cell r="AF778">
            <v>765.28000000000009</v>
          </cell>
          <cell r="AG778">
            <v>191.32000000000002</v>
          </cell>
          <cell r="AH778">
            <v>6422.885714285715</v>
          </cell>
          <cell r="AI778">
            <v>382.64000000000004</v>
          </cell>
          <cell r="AJ778">
            <v>956.60000000000014</v>
          </cell>
          <cell r="AK778">
            <v>191.32000000000002</v>
          </cell>
          <cell r="AL778">
            <v>4646.3428571428576</v>
          </cell>
          <cell r="AM778">
            <v>204.98571428571432</v>
          </cell>
          <cell r="AN778">
            <v>4373.0285714285719</v>
          </cell>
          <cell r="AO778">
            <v>2801.471428571429</v>
          </cell>
          <cell r="AP778">
            <v>293.81285714285718</v>
          </cell>
          <cell r="AQ778">
            <v>1024.9285714285716</v>
          </cell>
        </row>
        <row r="779">
          <cell r="A779" t="str">
            <v>M003497620SR0</v>
          </cell>
          <cell r="B779" t="str">
            <v>Matrix2UltraSoftSR6mm20c</v>
          </cell>
          <cell r="C779" t="str">
            <v>EUR</v>
          </cell>
          <cell r="D779">
            <v>98.14</v>
          </cell>
          <cell r="G779">
            <v>98.14</v>
          </cell>
          <cell r="I779">
            <v>140.20000000000002</v>
          </cell>
          <cell r="J779">
            <v>532.76</v>
          </cell>
          <cell r="K779">
            <v>154.22000000000003</v>
          </cell>
          <cell r="L779">
            <v>182.26000000000002</v>
          </cell>
          <cell r="M779">
            <v>245.35000000000002</v>
          </cell>
          <cell r="N779">
            <v>150.01400000000004</v>
          </cell>
          <cell r="O779">
            <v>145.80800000000002</v>
          </cell>
          <cell r="P779">
            <v>70100.000000000015</v>
          </cell>
          <cell r="Q779">
            <v>957.56600000000014</v>
          </cell>
          <cell r="R779">
            <v>276194.00000000006</v>
          </cell>
          <cell r="S779">
            <v>2404.4300000000003</v>
          </cell>
          <cell r="T779">
            <v>715.02</v>
          </cell>
          <cell r="U779">
            <v>98.14</v>
          </cell>
          <cell r="V779">
            <v>84.12</v>
          </cell>
          <cell r="W779">
            <v>1093.5600000000002</v>
          </cell>
          <cell r="X779">
            <v>25236.000000000004</v>
          </cell>
          <cell r="Y779">
            <v>532.76</v>
          </cell>
          <cell r="Z779">
            <v>6729.6</v>
          </cell>
          <cell r="AA779">
            <v>12618.000000000002</v>
          </cell>
          <cell r="AB779">
            <v>168240.00000000003</v>
          </cell>
          <cell r="AC779">
            <v>211351.50000000003</v>
          </cell>
          <cell r="AD779">
            <v>1822.6000000000001</v>
          </cell>
          <cell r="AE779">
            <v>497.71000000000004</v>
          </cell>
          <cell r="AF779">
            <v>785.12</v>
          </cell>
          <cell r="AG779">
            <v>196.28</v>
          </cell>
          <cell r="AH779">
            <v>6589.4000000000005</v>
          </cell>
          <cell r="AI779">
            <v>392.56</v>
          </cell>
          <cell r="AJ779">
            <v>981.40000000000009</v>
          </cell>
          <cell r="AK779">
            <v>196.28</v>
          </cell>
          <cell r="AL779">
            <v>4766.8</v>
          </cell>
          <cell r="AM779">
            <v>210.3</v>
          </cell>
          <cell r="AN779">
            <v>4486.4000000000005</v>
          </cell>
          <cell r="AO779">
            <v>2874.1000000000004</v>
          </cell>
          <cell r="AP779">
            <v>301.43</v>
          </cell>
          <cell r="AQ779">
            <v>1051.5000000000002</v>
          </cell>
        </row>
        <row r="780">
          <cell r="A780" t="str">
            <v>M003498204SR0</v>
          </cell>
          <cell r="B780" t="str">
            <v>Matrix2UltraSoft360SR2mm</v>
          </cell>
          <cell r="C780" t="str">
            <v>EUR</v>
          </cell>
          <cell r="D780">
            <v>84.57</v>
          </cell>
          <cell r="G780">
            <v>84.57</v>
          </cell>
          <cell r="I780">
            <v>120.81428571428572</v>
          </cell>
          <cell r="J780">
            <v>459.09428571428572</v>
          </cell>
          <cell r="K780">
            <v>132.89571428571429</v>
          </cell>
          <cell r="L780">
            <v>157.05857142857144</v>
          </cell>
          <cell r="M780">
            <v>211.42500000000001</v>
          </cell>
          <cell r="N780">
            <v>129.27128571428571</v>
          </cell>
          <cell r="O780">
            <v>125.64685714285714</v>
          </cell>
          <cell r="P780">
            <v>60407.142857142855</v>
          </cell>
          <cell r="Q780">
            <v>825.16157142857151</v>
          </cell>
          <cell r="R780">
            <v>238004.14285714287</v>
          </cell>
          <cell r="S780">
            <v>2071.9649999999997</v>
          </cell>
          <cell r="T780">
            <v>616.1528571428571</v>
          </cell>
          <cell r="U780">
            <v>84.57</v>
          </cell>
          <cell r="V780">
            <v>72.488571428571433</v>
          </cell>
          <cell r="W780">
            <v>942.35142857142853</v>
          </cell>
          <cell r="X780">
            <v>21746.571428571428</v>
          </cell>
          <cell r="Y780">
            <v>459.09428571428572</v>
          </cell>
          <cell r="Z780">
            <v>5799.0857142857149</v>
          </cell>
          <cell r="AA780">
            <v>10873.285714285714</v>
          </cell>
          <cell r="AB780">
            <v>144977.14285714287</v>
          </cell>
          <cell r="AC780">
            <v>182127.53571428571</v>
          </cell>
          <cell r="AD780">
            <v>1570.5857142857144</v>
          </cell>
          <cell r="AE780">
            <v>428.8907142857143</v>
          </cell>
          <cell r="AF780">
            <v>676.56</v>
          </cell>
          <cell r="AG780">
            <v>169.14</v>
          </cell>
          <cell r="AH780">
            <v>5678.2714285714283</v>
          </cell>
          <cell r="AI780">
            <v>338.28</v>
          </cell>
          <cell r="AJ780">
            <v>845.7</v>
          </cell>
          <cell r="AK780">
            <v>169.14</v>
          </cell>
          <cell r="AL780">
            <v>4107.6857142857143</v>
          </cell>
          <cell r="AM780">
            <v>181.22142857142859</v>
          </cell>
          <cell r="AN780">
            <v>3866.0571428571429</v>
          </cell>
          <cell r="AO780">
            <v>2476.6928571428571</v>
          </cell>
          <cell r="AP780">
            <v>259.75071428571425</v>
          </cell>
          <cell r="AQ780">
            <v>906.10714285714289</v>
          </cell>
        </row>
        <row r="781">
          <cell r="A781" t="str">
            <v>M003498206SR0</v>
          </cell>
          <cell r="B781" t="str">
            <v>Matrix2UltraSoft360SR2mm</v>
          </cell>
          <cell r="C781" t="str">
            <v>EUR</v>
          </cell>
          <cell r="D781">
            <v>85.67</v>
          </cell>
          <cell r="G781">
            <v>85.67</v>
          </cell>
          <cell r="I781">
            <v>122.3857142857143</v>
          </cell>
          <cell r="J781">
            <v>465.06571428571431</v>
          </cell>
          <cell r="K781">
            <v>134.62428571428575</v>
          </cell>
          <cell r="L781">
            <v>159.10142857142858</v>
          </cell>
          <cell r="M781">
            <v>214.17500000000001</v>
          </cell>
          <cell r="N781">
            <v>130.95271428571431</v>
          </cell>
          <cell r="O781">
            <v>127.28114285714288</v>
          </cell>
          <cell r="P781">
            <v>61192.857142857152</v>
          </cell>
          <cell r="Q781">
            <v>835.89442857142865</v>
          </cell>
          <cell r="R781">
            <v>241099.85714285716</v>
          </cell>
          <cell r="S781">
            <v>2098.915</v>
          </cell>
          <cell r="T781">
            <v>624.16714285714284</v>
          </cell>
          <cell r="U781">
            <v>85.67</v>
          </cell>
          <cell r="V781">
            <v>73.431428571428583</v>
          </cell>
          <cell r="W781">
            <v>954.60857142857151</v>
          </cell>
          <cell r="X781">
            <v>22029.428571428572</v>
          </cell>
          <cell r="Y781">
            <v>465.06571428571431</v>
          </cell>
          <cell r="Z781">
            <v>5874.5142857142864</v>
          </cell>
          <cell r="AA781">
            <v>11014.714285714286</v>
          </cell>
          <cell r="AB781">
            <v>146862.85714285716</v>
          </cell>
          <cell r="AC781">
            <v>184496.46428571432</v>
          </cell>
          <cell r="AD781">
            <v>1591.014285714286</v>
          </cell>
          <cell r="AE781">
            <v>434.46928571428572</v>
          </cell>
          <cell r="AF781">
            <v>685.36</v>
          </cell>
          <cell r="AG781">
            <v>171.34</v>
          </cell>
          <cell r="AH781">
            <v>5752.1285714285723</v>
          </cell>
          <cell r="AI781">
            <v>342.68</v>
          </cell>
          <cell r="AJ781">
            <v>856.7</v>
          </cell>
          <cell r="AK781">
            <v>171.34</v>
          </cell>
          <cell r="AL781">
            <v>4161.1142857142859</v>
          </cell>
          <cell r="AM781">
            <v>183.57857142857145</v>
          </cell>
          <cell r="AN781">
            <v>3916.3428571428576</v>
          </cell>
          <cell r="AO781">
            <v>2508.9071428571433</v>
          </cell>
          <cell r="AP781">
            <v>263.12928571428574</v>
          </cell>
          <cell r="AQ781">
            <v>917.89285714285722</v>
          </cell>
        </row>
        <row r="782">
          <cell r="A782" t="str">
            <v>M003498304SR0</v>
          </cell>
          <cell r="B782" t="str">
            <v>Matrix2UltraSoft360SR3mm</v>
          </cell>
          <cell r="C782" t="str">
            <v>EUR</v>
          </cell>
          <cell r="D782">
            <v>84.57</v>
          </cell>
          <cell r="G782">
            <v>84.57</v>
          </cell>
          <cell r="I782">
            <v>120.81428571428572</v>
          </cell>
          <cell r="J782">
            <v>459.09428571428572</v>
          </cell>
          <cell r="K782">
            <v>132.89571428571429</v>
          </cell>
          <cell r="L782">
            <v>157.05857142857144</v>
          </cell>
          <cell r="M782">
            <v>211.42500000000001</v>
          </cell>
          <cell r="N782">
            <v>129.27128571428571</v>
          </cell>
          <cell r="O782">
            <v>125.64685714285714</v>
          </cell>
          <cell r="P782">
            <v>60407.142857142855</v>
          </cell>
          <cell r="Q782">
            <v>825.16157142857151</v>
          </cell>
          <cell r="R782">
            <v>238004.14285714287</v>
          </cell>
          <cell r="S782">
            <v>2071.9649999999997</v>
          </cell>
          <cell r="T782">
            <v>616.1528571428571</v>
          </cell>
          <cell r="U782">
            <v>84.57</v>
          </cell>
          <cell r="V782">
            <v>72.488571428571433</v>
          </cell>
          <cell r="W782">
            <v>942.35142857142853</v>
          </cell>
          <cell r="X782">
            <v>21746.571428571428</v>
          </cell>
          <cell r="Y782">
            <v>459.09428571428572</v>
          </cell>
          <cell r="Z782">
            <v>5799.0857142857149</v>
          </cell>
          <cell r="AA782">
            <v>10873.285714285714</v>
          </cell>
          <cell r="AB782">
            <v>144977.14285714287</v>
          </cell>
          <cell r="AC782">
            <v>182127.53571428571</v>
          </cell>
          <cell r="AD782">
            <v>1570.5857142857144</v>
          </cell>
          <cell r="AE782">
            <v>428.8907142857143</v>
          </cell>
          <cell r="AF782">
            <v>676.56</v>
          </cell>
          <cell r="AG782">
            <v>169.14</v>
          </cell>
          <cell r="AH782">
            <v>5678.2714285714283</v>
          </cell>
          <cell r="AI782">
            <v>338.28</v>
          </cell>
          <cell r="AJ782">
            <v>845.7</v>
          </cell>
          <cell r="AK782">
            <v>169.14</v>
          </cell>
          <cell r="AL782">
            <v>4107.6857142857143</v>
          </cell>
          <cell r="AM782">
            <v>181.22142857142859</v>
          </cell>
          <cell r="AN782">
            <v>3866.0571428571429</v>
          </cell>
          <cell r="AO782">
            <v>2476.6928571428571</v>
          </cell>
          <cell r="AP782">
            <v>259.75071428571425</v>
          </cell>
          <cell r="AQ782">
            <v>906.10714285714289</v>
          </cell>
        </row>
        <row r="783">
          <cell r="A783" t="str">
            <v>M003498306SR0</v>
          </cell>
          <cell r="B783" t="str">
            <v>Matrix2UltraSoft360SR3mm</v>
          </cell>
          <cell r="C783" t="str">
            <v>EUR</v>
          </cell>
          <cell r="D783">
            <v>85.67</v>
          </cell>
          <cell r="G783">
            <v>85.67</v>
          </cell>
          <cell r="I783">
            <v>122.3857142857143</v>
          </cell>
          <cell r="J783">
            <v>465.06571428571431</v>
          </cell>
          <cell r="K783">
            <v>134.62428571428575</v>
          </cell>
          <cell r="L783">
            <v>159.10142857142858</v>
          </cell>
          <cell r="M783">
            <v>214.17500000000001</v>
          </cell>
          <cell r="N783">
            <v>130.95271428571431</v>
          </cell>
          <cell r="O783">
            <v>127.28114285714288</v>
          </cell>
          <cell r="P783">
            <v>61192.857142857152</v>
          </cell>
          <cell r="Q783">
            <v>835.89442857142865</v>
          </cell>
          <cell r="R783">
            <v>241099.85714285716</v>
          </cell>
          <cell r="S783">
            <v>2098.915</v>
          </cell>
          <cell r="T783">
            <v>624.16714285714284</v>
          </cell>
          <cell r="U783">
            <v>85.67</v>
          </cell>
          <cell r="V783">
            <v>73.431428571428583</v>
          </cell>
          <cell r="W783">
            <v>954.60857142857151</v>
          </cell>
          <cell r="X783">
            <v>22029.428571428572</v>
          </cell>
          <cell r="Y783">
            <v>465.06571428571431</v>
          </cell>
          <cell r="Z783">
            <v>5874.5142857142864</v>
          </cell>
          <cell r="AA783">
            <v>11014.714285714286</v>
          </cell>
          <cell r="AB783">
            <v>146862.85714285716</v>
          </cell>
          <cell r="AC783">
            <v>184496.46428571432</v>
          </cell>
          <cell r="AD783">
            <v>1591.014285714286</v>
          </cell>
          <cell r="AE783">
            <v>434.46928571428572</v>
          </cell>
          <cell r="AF783">
            <v>685.36</v>
          </cell>
          <cell r="AG783">
            <v>171.34</v>
          </cell>
          <cell r="AH783">
            <v>5752.1285714285723</v>
          </cell>
          <cell r="AI783">
            <v>342.68</v>
          </cell>
          <cell r="AJ783">
            <v>856.7</v>
          </cell>
          <cell r="AK783">
            <v>171.34</v>
          </cell>
          <cell r="AL783">
            <v>4161.1142857142859</v>
          </cell>
          <cell r="AM783">
            <v>183.57857142857145</v>
          </cell>
          <cell r="AN783">
            <v>3916.3428571428576</v>
          </cell>
          <cell r="AO783">
            <v>2508.9071428571433</v>
          </cell>
          <cell r="AP783">
            <v>263.12928571428574</v>
          </cell>
          <cell r="AQ783">
            <v>917.89285714285722</v>
          </cell>
        </row>
        <row r="784">
          <cell r="A784" t="str">
            <v>M003498308SR0</v>
          </cell>
          <cell r="B784" t="str">
            <v>Matrix2UltraSoft360SR3mm</v>
          </cell>
          <cell r="C784" t="str">
            <v>EUR</v>
          </cell>
          <cell r="D784">
            <v>86.53</v>
          </cell>
          <cell r="G784">
            <v>86.53</v>
          </cell>
          <cell r="I784">
            <v>123.61428571428573</v>
          </cell>
          <cell r="J784">
            <v>469.73428571428576</v>
          </cell>
          <cell r="K784">
            <v>135.9757142857143</v>
          </cell>
          <cell r="L784">
            <v>160.69857142857146</v>
          </cell>
          <cell r="M784">
            <v>216.32500000000002</v>
          </cell>
          <cell r="N784">
            <v>132.26728571428575</v>
          </cell>
          <cell r="O784">
            <v>128.55885714285716</v>
          </cell>
          <cell r="P784">
            <v>61807.142857142862</v>
          </cell>
          <cell r="Q784">
            <v>844.28557142857153</v>
          </cell>
          <cell r="R784">
            <v>243520.1428571429</v>
          </cell>
          <cell r="S784">
            <v>2119.9850000000001</v>
          </cell>
          <cell r="T784">
            <v>630.43285714285719</v>
          </cell>
          <cell r="U784">
            <v>86.53</v>
          </cell>
          <cell r="V784">
            <v>74.16857142857144</v>
          </cell>
          <cell r="W784">
            <v>964.19142857142867</v>
          </cell>
          <cell r="X784">
            <v>22250.571428571431</v>
          </cell>
          <cell r="Y784">
            <v>469.73428571428576</v>
          </cell>
          <cell r="Z784">
            <v>5933.4857142857145</v>
          </cell>
          <cell r="AA784">
            <v>11125.285714285716</v>
          </cell>
          <cell r="AB784">
            <v>148337.14285714287</v>
          </cell>
          <cell r="AC784">
            <v>186348.53571428574</v>
          </cell>
          <cell r="AD784">
            <v>1606.9857142857145</v>
          </cell>
          <cell r="AE784">
            <v>438.83071428571429</v>
          </cell>
          <cell r="AF784">
            <v>692.24</v>
          </cell>
          <cell r="AG784">
            <v>173.06</v>
          </cell>
          <cell r="AH784">
            <v>5809.8714285714295</v>
          </cell>
          <cell r="AI784">
            <v>346.12</v>
          </cell>
          <cell r="AJ784">
            <v>865.30000000000007</v>
          </cell>
          <cell r="AK784">
            <v>173.06</v>
          </cell>
          <cell r="AL784">
            <v>4202.885714285715</v>
          </cell>
          <cell r="AM784">
            <v>185.42142857142858</v>
          </cell>
          <cell r="AN784">
            <v>3955.6571428571433</v>
          </cell>
          <cell r="AO784">
            <v>2534.0928571428576</v>
          </cell>
          <cell r="AP784">
            <v>265.77071428571429</v>
          </cell>
          <cell r="AQ784">
            <v>927.107142857143</v>
          </cell>
        </row>
        <row r="785">
          <cell r="A785" t="str">
            <v>M003498406SR0</v>
          </cell>
          <cell r="B785" t="str">
            <v>Matrix2UltraSoft360SR4mm</v>
          </cell>
          <cell r="C785" t="str">
            <v>EUR</v>
          </cell>
          <cell r="D785">
            <v>85.67</v>
          </cell>
          <cell r="G785">
            <v>85.67</v>
          </cell>
          <cell r="I785">
            <v>122.3857142857143</v>
          </cell>
          <cell r="J785">
            <v>465.06571428571431</v>
          </cell>
          <cell r="K785">
            <v>134.62428571428575</v>
          </cell>
          <cell r="L785">
            <v>159.10142857142858</v>
          </cell>
          <cell r="M785">
            <v>214.17500000000001</v>
          </cell>
          <cell r="N785">
            <v>130.95271428571431</v>
          </cell>
          <cell r="O785">
            <v>127.28114285714288</v>
          </cell>
          <cell r="P785">
            <v>61192.857142857152</v>
          </cell>
          <cell r="Q785">
            <v>835.89442857142865</v>
          </cell>
          <cell r="R785">
            <v>241099.85714285716</v>
          </cell>
          <cell r="S785">
            <v>2098.915</v>
          </cell>
          <cell r="T785">
            <v>624.16714285714284</v>
          </cell>
          <cell r="U785">
            <v>85.67</v>
          </cell>
          <cell r="V785">
            <v>73.431428571428583</v>
          </cell>
          <cell r="W785">
            <v>954.60857142857151</v>
          </cell>
          <cell r="X785">
            <v>22029.428571428572</v>
          </cell>
          <cell r="Y785">
            <v>465.06571428571431</v>
          </cell>
          <cell r="Z785">
            <v>5874.5142857142864</v>
          </cell>
          <cell r="AA785">
            <v>11014.714285714286</v>
          </cell>
          <cell r="AB785">
            <v>146862.85714285716</v>
          </cell>
          <cell r="AC785">
            <v>184496.46428571432</v>
          </cell>
          <cell r="AD785">
            <v>1591.014285714286</v>
          </cell>
          <cell r="AE785">
            <v>434.46928571428572</v>
          </cell>
          <cell r="AF785">
            <v>685.36</v>
          </cell>
          <cell r="AG785">
            <v>171.34</v>
          </cell>
          <cell r="AH785">
            <v>5752.1285714285723</v>
          </cell>
          <cell r="AI785">
            <v>342.68</v>
          </cell>
          <cell r="AJ785">
            <v>856.7</v>
          </cell>
          <cell r="AK785">
            <v>171.34</v>
          </cell>
          <cell r="AL785">
            <v>4161.1142857142859</v>
          </cell>
          <cell r="AM785">
            <v>183.57857142857145</v>
          </cell>
          <cell r="AN785">
            <v>3916.3428571428576</v>
          </cell>
          <cell r="AO785">
            <v>2508.9071428571433</v>
          </cell>
          <cell r="AP785">
            <v>263.12928571428574</v>
          </cell>
          <cell r="AQ785">
            <v>917.89285714285722</v>
          </cell>
        </row>
        <row r="786">
          <cell r="A786" t="str">
            <v>M003498408SR0</v>
          </cell>
          <cell r="B786" t="str">
            <v>Matrix2UltraSoft360SR4mm</v>
          </cell>
          <cell r="C786" t="str">
            <v>EUR</v>
          </cell>
          <cell r="D786">
            <v>86.53</v>
          </cell>
          <cell r="G786">
            <v>86.53</v>
          </cell>
          <cell r="I786">
            <v>123.61428571428573</v>
          </cell>
          <cell r="J786">
            <v>469.73428571428576</v>
          </cell>
          <cell r="K786">
            <v>135.9757142857143</v>
          </cell>
          <cell r="L786">
            <v>160.69857142857146</v>
          </cell>
          <cell r="M786">
            <v>216.32500000000002</v>
          </cell>
          <cell r="N786">
            <v>132.26728571428575</v>
          </cell>
          <cell r="O786">
            <v>128.55885714285716</v>
          </cell>
          <cell r="P786">
            <v>61807.142857142862</v>
          </cell>
          <cell r="Q786">
            <v>844.28557142857153</v>
          </cell>
          <cell r="R786">
            <v>243520.1428571429</v>
          </cell>
          <cell r="S786">
            <v>2119.9850000000001</v>
          </cell>
          <cell r="T786">
            <v>630.43285714285719</v>
          </cell>
          <cell r="U786">
            <v>86.53</v>
          </cell>
          <cell r="V786">
            <v>74.16857142857144</v>
          </cell>
          <cell r="W786">
            <v>964.19142857142867</v>
          </cell>
          <cell r="X786">
            <v>22250.571428571431</v>
          </cell>
          <cell r="Y786">
            <v>469.73428571428576</v>
          </cell>
          <cell r="Z786">
            <v>5933.4857142857145</v>
          </cell>
          <cell r="AA786">
            <v>11125.285714285716</v>
          </cell>
          <cell r="AB786">
            <v>148337.14285714287</v>
          </cell>
          <cell r="AC786">
            <v>186348.53571428574</v>
          </cell>
          <cell r="AD786">
            <v>1606.9857142857145</v>
          </cell>
          <cell r="AE786">
            <v>438.83071428571429</v>
          </cell>
          <cell r="AF786">
            <v>692.24</v>
          </cell>
          <cell r="AG786">
            <v>173.06</v>
          </cell>
          <cell r="AH786">
            <v>5809.8714285714295</v>
          </cell>
          <cell r="AI786">
            <v>346.12</v>
          </cell>
          <cell r="AJ786">
            <v>865.30000000000007</v>
          </cell>
          <cell r="AK786">
            <v>173.06</v>
          </cell>
          <cell r="AL786">
            <v>4202.885714285715</v>
          </cell>
          <cell r="AM786">
            <v>185.42142857142858</v>
          </cell>
          <cell r="AN786">
            <v>3955.6571428571433</v>
          </cell>
          <cell r="AO786">
            <v>2534.0928571428576</v>
          </cell>
          <cell r="AP786">
            <v>265.77071428571429</v>
          </cell>
          <cell r="AQ786">
            <v>927.107142857143</v>
          </cell>
        </row>
        <row r="787">
          <cell r="A787" t="str">
            <v>M003498510SR0</v>
          </cell>
          <cell r="B787" t="str">
            <v>Matrix2UltraSoft360SR5mm</v>
          </cell>
          <cell r="C787" t="str">
            <v>EUR</v>
          </cell>
          <cell r="D787">
            <v>87.01</v>
          </cell>
          <cell r="G787">
            <v>87.01</v>
          </cell>
          <cell r="I787">
            <v>124.30000000000001</v>
          </cell>
          <cell r="J787">
            <v>472.34000000000003</v>
          </cell>
          <cell r="K787">
            <v>136.73000000000002</v>
          </cell>
          <cell r="L787">
            <v>161.59000000000003</v>
          </cell>
          <cell r="M787">
            <v>217.52500000000003</v>
          </cell>
          <cell r="N787">
            <v>133.00100000000003</v>
          </cell>
          <cell r="O787">
            <v>129.27200000000002</v>
          </cell>
          <cell r="P787">
            <v>62150.000000000007</v>
          </cell>
          <cell r="Q787">
            <v>848.96900000000005</v>
          </cell>
          <cell r="R787">
            <v>244871.00000000003</v>
          </cell>
          <cell r="S787">
            <v>2131.7449999999999</v>
          </cell>
          <cell r="T787">
            <v>633.93000000000006</v>
          </cell>
          <cell r="U787">
            <v>87.01</v>
          </cell>
          <cell r="V787">
            <v>74.58</v>
          </cell>
          <cell r="W787">
            <v>969.54000000000008</v>
          </cell>
          <cell r="X787">
            <v>22374.000000000004</v>
          </cell>
          <cell r="Y787">
            <v>472.34000000000003</v>
          </cell>
          <cell r="Z787">
            <v>5966.4000000000005</v>
          </cell>
          <cell r="AA787">
            <v>11187.000000000002</v>
          </cell>
          <cell r="AB787">
            <v>149160</v>
          </cell>
          <cell r="AC787">
            <v>187382.25000000003</v>
          </cell>
          <cell r="AD787">
            <v>1615.9</v>
          </cell>
          <cell r="AE787">
            <v>441.26500000000004</v>
          </cell>
          <cell r="AF787">
            <v>696.08</v>
          </cell>
          <cell r="AG787">
            <v>174.02</v>
          </cell>
          <cell r="AH787">
            <v>5842.1</v>
          </cell>
          <cell r="AI787">
            <v>348.04</v>
          </cell>
          <cell r="AJ787">
            <v>870.10000000000014</v>
          </cell>
          <cell r="AK787">
            <v>174.02</v>
          </cell>
          <cell r="AL787">
            <v>4226.2000000000007</v>
          </cell>
          <cell r="AM787">
            <v>186.45000000000002</v>
          </cell>
          <cell r="AN787">
            <v>3977.6000000000004</v>
          </cell>
          <cell r="AO787">
            <v>2548.15</v>
          </cell>
          <cell r="AP787">
            <v>267.245</v>
          </cell>
          <cell r="AQ787">
            <v>932.25000000000011</v>
          </cell>
        </row>
        <row r="788">
          <cell r="A788" t="str">
            <v>M003498515SR0</v>
          </cell>
          <cell r="B788" t="str">
            <v>Matrix2UltraSoft360SR5mm</v>
          </cell>
          <cell r="C788" t="str">
            <v>EUR</v>
          </cell>
          <cell r="D788">
            <v>89.67</v>
          </cell>
          <cell r="G788">
            <v>89.67</v>
          </cell>
          <cell r="I788">
            <v>128.10000000000002</v>
          </cell>
          <cell r="J788">
            <v>486.78000000000009</v>
          </cell>
          <cell r="K788">
            <v>140.91000000000003</v>
          </cell>
          <cell r="L788">
            <v>166.53000000000003</v>
          </cell>
          <cell r="M788">
            <v>224.17500000000004</v>
          </cell>
          <cell r="N788">
            <v>137.06700000000004</v>
          </cell>
          <cell r="O788">
            <v>133.22400000000002</v>
          </cell>
          <cell r="P788">
            <v>64050.000000000015</v>
          </cell>
          <cell r="Q788">
            <v>874.92300000000012</v>
          </cell>
          <cell r="R788">
            <v>252357.00000000006</v>
          </cell>
          <cell r="S788">
            <v>2196.9150000000004</v>
          </cell>
          <cell r="T788">
            <v>653.31000000000006</v>
          </cell>
          <cell r="U788">
            <v>89.670000000000016</v>
          </cell>
          <cell r="V788">
            <v>76.860000000000014</v>
          </cell>
          <cell r="W788">
            <v>999.18000000000018</v>
          </cell>
          <cell r="X788">
            <v>23058.000000000004</v>
          </cell>
          <cell r="Y788">
            <v>486.78000000000009</v>
          </cell>
          <cell r="Z788">
            <v>6148.8000000000011</v>
          </cell>
          <cell r="AA788">
            <v>11529.000000000002</v>
          </cell>
          <cell r="AB788">
            <v>153720.00000000003</v>
          </cell>
          <cell r="AC788">
            <v>193110.75000000003</v>
          </cell>
          <cell r="AD788">
            <v>1665.3000000000002</v>
          </cell>
          <cell r="AE788">
            <v>454.75500000000005</v>
          </cell>
          <cell r="AF788">
            <v>717.36000000000013</v>
          </cell>
          <cell r="AG788">
            <v>179.34000000000003</v>
          </cell>
          <cell r="AH788">
            <v>6020.7000000000007</v>
          </cell>
          <cell r="AI788">
            <v>358.68000000000006</v>
          </cell>
          <cell r="AJ788">
            <v>896.70000000000016</v>
          </cell>
          <cell r="AK788">
            <v>179.34000000000003</v>
          </cell>
          <cell r="AL788">
            <v>4355.4000000000005</v>
          </cell>
          <cell r="AM788">
            <v>192.15000000000003</v>
          </cell>
          <cell r="AN788">
            <v>4099.2000000000007</v>
          </cell>
          <cell r="AO788">
            <v>2626.0500000000006</v>
          </cell>
          <cell r="AP788">
            <v>275.41500000000002</v>
          </cell>
          <cell r="AQ788">
            <v>960.75000000000023</v>
          </cell>
        </row>
        <row r="789">
          <cell r="A789" t="str">
            <v>M003498610SR0</v>
          </cell>
          <cell r="B789" t="str">
            <v>Matrix2UltraSoft360SR6mm</v>
          </cell>
          <cell r="C789" t="str">
            <v>EUR</v>
          </cell>
          <cell r="D789">
            <v>87.01</v>
          </cell>
          <cell r="G789">
            <v>87.01</v>
          </cell>
          <cell r="I789">
            <v>124.30000000000001</v>
          </cell>
          <cell r="J789">
            <v>472.34000000000003</v>
          </cell>
          <cell r="K789">
            <v>136.73000000000002</v>
          </cell>
          <cell r="L789">
            <v>161.59000000000003</v>
          </cell>
          <cell r="M789">
            <v>217.52500000000003</v>
          </cell>
          <cell r="N789">
            <v>133.00100000000003</v>
          </cell>
          <cell r="O789">
            <v>129.27200000000002</v>
          </cell>
          <cell r="P789">
            <v>62150.000000000007</v>
          </cell>
          <cell r="Q789">
            <v>848.96900000000005</v>
          </cell>
          <cell r="R789">
            <v>244871.00000000003</v>
          </cell>
          <cell r="S789">
            <v>2131.7449999999999</v>
          </cell>
          <cell r="T789">
            <v>633.93000000000006</v>
          </cell>
          <cell r="U789">
            <v>87.01</v>
          </cell>
          <cell r="V789">
            <v>74.58</v>
          </cell>
          <cell r="W789">
            <v>969.54000000000008</v>
          </cell>
          <cell r="X789">
            <v>22374.000000000004</v>
          </cell>
          <cell r="Y789">
            <v>472.34000000000003</v>
          </cell>
          <cell r="Z789">
            <v>5966.4000000000005</v>
          </cell>
          <cell r="AA789">
            <v>11187.000000000002</v>
          </cell>
          <cell r="AB789">
            <v>149160</v>
          </cell>
          <cell r="AC789">
            <v>187382.25000000003</v>
          </cell>
          <cell r="AD789">
            <v>1615.9</v>
          </cell>
          <cell r="AE789">
            <v>441.26500000000004</v>
          </cell>
          <cell r="AF789">
            <v>696.08</v>
          </cell>
          <cell r="AG789">
            <v>174.02</v>
          </cell>
          <cell r="AH789">
            <v>5842.1</v>
          </cell>
          <cell r="AI789">
            <v>348.04</v>
          </cell>
          <cell r="AJ789">
            <v>870.10000000000014</v>
          </cell>
          <cell r="AK789">
            <v>174.02</v>
          </cell>
          <cell r="AL789">
            <v>4226.2000000000007</v>
          </cell>
          <cell r="AM789">
            <v>186.45000000000002</v>
          </cell>
          <cell r="AN789">
            <v>3977.6000000000004</v>
          </cell>
          <cell r="AO789">
            <v>2548.15</v>
          </cell>
          <cell r="AP789">
            <v>267.245</v>
          </cell>
          <cell r="AQ789">
            <v>932.25000000000011</v>
          </cell>
        </row>
        <row r="790">
          <cell r="A790" t="str">
            <v>M003498615SR0</v>
          </cell>
          <cell r="B790" t="str">
            <v>Matrix2UltraSoft360SR6mm</v>
          </cell>
          <cell r="C790" t="str">
            <v>EUR</v>
          </cell>
          <cell r="D790">
            <v>89.67</v>
          </cell>
          <cell r="G790">
            <v>89.67</v>
          </cell>
          <cell r="I790">
            <v>128.10000000000002</v>
          </cell>
          <cell r="J790">
            <v>486.78000000000009</v>
          </cell>
          <cell r="K790">
            <v>140.91000000000003</v>
          </cell>
          <cell r="L790">
            <v>166.53000000000003</v>
          </cell>
          <cell r="M790">
            <v>224.17500000000004</v>
          </cell>
          <cell r="N790">
            <v>137.06700000000004</v>
          </cell>
          <cell r="O790">
            <v>133.22400000000002</v>
          </cell>
          <cell r="P790">
            <v>64050.000000000015</v>
          </cell>
          <cell r="Q790">
            <v>874.92300000000012</v>
          </cell>
          <cell r="R790">
            <v>252357.00000000006</v>
          </cell>
          <cell r="S790">
            <v>2196.9150000000004</v>
          </cell>
          <cell r="T790">
            <v>653.31000000000006</v>
          </cell>
          <cell r="U790">
            <v>89.670000000000016</v>
          </cell>
          <cell r="V790">
            <v>76.860000000000014</v>
          </cell>
          <cell r="W790">
            <v>999.18000000000018</v>
          </cell>
          <cell r="X790">
            <v>23058.000000000004</v>
          </cell>
          <cell r="Y790">
            <v>486.78000000000009</v>
          </cell>
          <cell r="Z790">
            <v>6148.8000000000011</v>
          </cell>
          <cell r="AA790">
            <v>11529.000000000002</v>
          </cell>
          <cell r="AB790">
            <v>153720.00000000003</v>
          </cell>
          <cell r="AC790">
            <v>193110.75000000003</v>
          </cell>
          <cell r="AD790">
            <v>1665.3000000000002</v>
          </cell>
          <cell r="AE790">
            <v>454.75500000000005</v>
          </cell>
          <cell r="AF790">
            <v>717.36000000000013</v>
          </cell>
          <cell r="AG790">
            <v>179.34000000000003</v>
          </cell>
          <cell r="AH790">
            <v>6020.7000000000007</v>
          </cell>
          <cell r="AI790">
            <v>358.68000000000006</v>
          </cell>
          <cell r="AJ790">
            <v>896.70000000000016</v>
          </cell>
          <cell r="AK790">
            <v>179.34000000000003</v>
          </cell>
          <cell r="AL790">
            <v>4355.4000000000005</v>
          </cell>
          <cell r="AM790">
            <v>192.15000000000003</v>
          </cell>
          <cell r="AN790">
            <v>4099.2000000000007</v>
          </cell>
          <cell r="AO790">
            <v>2626.0500000000006</v>
          </cell>
          <cell r="AP790">
            <v>275.41500000000002</v>
          </cell>
          <cell r="AQ790">
            <v>960.75000000000023</v>
          </cell>
        </row>
        <row r="791">
          <cell r="A791" t="str">
            <v>M0035422030</v>
          </cell>
          <cell r="B791" t="str">
            <v>Target360Ultra2mm3cm</v>
          </cell>
          <cell r="C791" t="str">
            <v>EUR</v>
          </cell>
          <cell r="D791">
            <v>210</v>
          </cell>
          <cell r="G791">
            <v>210</v>
          </cell>
          <cell r="I791">
            <v>300</v>
          </cell>
          <cell r="J791">
            <v>1140</v>
          </cell>
          <cell r="K791">
            <v>330</v>
          </cell>
          <cell r="L791">
            <v>390</v>
          </cell>
          <cell r="M791">
            <v>525</v>
          </cell>
          <cell r="N791">
            <v>321</v>
          </cell>
          <cell r="O791">
            <v>312</v>
          </cell>
          <cell r="P791">
            <v>150000</v>
          </cell>
          <cell r="Q791">
            <v>2049</v>
          </cell>
          <cell r="R791">
            <v>591000</v>
          </cell>
          <cell r="S791">
            <v>5145</v>
          </cell>
          <cell r="T791">
            <v>1530</v>
          </cell>
          <cell r="U791">
            <v>210</v>
          </cell>
          <cell r="V791">
            <v>180</v>
          </cell>
          <cell r="W791">
            <v>2340</v>
          </cell>
          <cell r="X791">
            <v>54000</v>
          </cell>
          <cell r="Y791">
            <v>1140</v>
          </cell>
          <cell r="Z791">
            <v>14400</v>
          </cell>
          <cell r="AA791">
            <v>27000</v>
          </cell>
          <cell r="AB791">
            <v>360000</v>
          </cell>
          <cell r="AC791">
            <v>452250</v>
          </cell>
          <cell r="AD791">
            <v>3900</v>
          </cell>
          <cell r="AE791">
            <v>1065</v>
          </cell>
          <cell r="AF791">
            <v>1680</v>
          </cell>
          <cell r="AG791">
            <v>420</v>
          </cell>
          <cell r="AH791">
            <v>14100</v>
          </cell>
          <cell r="AI791">
            <v>840</v>
          </cell>
          <cell r="AJ791">
            <v>2100</v>
          </cell>
          <cell r="AK791">
            <v>420</v>
          </cell>
          <cell r="AL791">
            <v>10200</v>
          </cell>
          <cell r="AM791">
            <v>450</v>
          </cell>
          <cell r="AN791">
            <v>9600</v>
          </cell>
          <cell r="AO791">
            <v>6150</v>
          </cell>
          <cell r="AP791">
            <v>645</v>
          </cell>
          <cell r="AQ791">
            <v>2250</v>
          </cell>
        </row>
        <row r="792">
          <cell r="A792" t="str">
            <v>M0035422040</v>
          </cell>
          <cell r="B792" t="str">
            <v>Target360Ultra2mm4cm</v>
          </cell>
          <cell r="C792" t="str">
            <v>EUR</v>
          </cell>
          <cell r="D792">
            <v>210</v>
          </cell>
          <cell r="G792">
            <v>210</v>
          </cell>
          <cell r="I792">
            <v>300</v>
          </cell>
          <cell r="J792">
            <v>1140</v>
          </cell>
          <cell r="K792">
            <v>330</v>
          </cell>
          <cell r="L792">
            <v>390</v>
          </cell>
          <cell r="M792">
            <v>525</v>
          </cell>
          <cell r="N792">
            <v>321</v>
          </cell>
          <cell r="O792">
            <v>312</v>
          </cell>
          <cell r="P792">
            <v>150000</v>
          </cell>
          <cell r="Q792">
            <v>2049</v>
          </cell>
          <cell r="R792">
            <v>591000</v>
          </cell>
          <cell r="S792">
            <v>5145</v>
          </cell>
          <cell r="T792">
            <v>1530</v>
          </cell>
          <cell r="U792">
            <v>210</v>
          </cell>
          <cell r="V792">
            <v>180</v>
          </cell>
          <cell r="W792">
            <v>2340</v>
          </cell>
          <cell r="X792">
            <v>54000</v>
          </cell>
          <cell r="Y792">
            <v>1140</v>
          </cell>
          <cell r="Z792">
            <v>14400</v>
          </cell>
          <cell r="AA792">
            <v>27000</v>
          </cell>
          <cell r="AB792">
            <v>360000</v>
          </cell>
          <cell r="AC792">
            <v>452250</v>
          </cell>
          <cell r="AD792">
            <v>3900</v>
          </cell>
          <cell r="AE792">
            <v>1065</v>
          </cell>
          <cell r="AF792">
            <v>1680</v>
          </cell>
          <cell r="AG792">
            <v>420</v>
          </cell>
          <cell r="AH792">
            <v>14100</v>
          </cell>
          <cell r="AI792">
            <v>840</v>
          </cell>
          <cell r="AJ792">
            <v>2100</v>
          </cell>
          <cell r="AK792">
            <v>420</v>
          </cell>
          <cell r="AL792">
            <v>10200</v>
          </cell>
          <cell r="AM792">
            <v>450</v>
          </cell>
          <cell r="AN792">
            <v>9600</v>
          </cell>
          <cell r="AO792">
            <v>6150</v>
          </cell>
          <cell r="AP792">
            <v>645</v>
          </cell>
          <cell r="AQ792">
            <v>2250</v>
          </cell>
        </row>
        <row r="793">
          <cell r="A793" t="str">
            <v>M0035422060</v>
          </cell>
          <cell r="B793" t="str">
            <v>Target360Ultra2mm6cm</v>
          </cell>
          <cell r="C793" t="str">
            <v>EUR</v>
          </cell>
          <cell r="D793">
            <v>210</v>
          </cell>
          <cell r="G793">
            <v>210</v>
          </cell>
          <cell r="I793">
            <v>300</v>
          </cell>
          <cell r="J793">
            <v>1140</v>
          </cell>
          <cell r="K793">
            <v>330</v>
          </cell>
          <cell r="L793">
            <v>390</v>
          </cell>
          <cell r="M793">
            <v>525</v>
          </cell>
          <cell r="N793">
            <v>321</v>
          </cell>
          <cell r="O793">
            <v>312</v>
          </cell>
          <cell r="P793">
            <v>150000</v>
          </cell>
          <cell r="Q793">
            <v>2049</v>
          </cell>
          <cell r="R793">
            <v>591000</v>
          </cell>
          <cell r="S793">
            <v>5145</v>
          </cell>
          <cell r="T793">
            <v>1530</v>
          </cell>
          <cell r="U793">
            <v>210</v>
          </cell>
          <cell r="V793">
            <v>180</v>
          </cell>
          <cell r="W793">
            <v>2340</v>
          </cell>
          <cell r="X793">
            <v>54000</v>
          </cell>
          <cell r="Y793">
            <v>1140</v>
          </cell>
          <cell r="Z793">
            <v>14400</v>
          </cell>
          <cell r="AA793">
            <v>27000</v>
          </cell>
          <cell r="AB793">
            <v>360000</v>
          </cell>
          <cell r="AC793">
            <v>452250</v>
          </cell>
          <cell r="AD793">
            <v>3900</v>
          </cell>
          <cell r="AE793">
            <v>1065</v>
          </cell>
          <cell r="AF793">
            <v>1680</v>
          </cell>
          <cell r="AG793">
            <v>420</v>
          </cell>
          <cell r="AH793">
            <v>14100</v>
          </cell>
          <cell r="AI793">
            <v>840</v>
          </cell>
          <cell r="AJ793">
            <v>2100</v>
          </cell>
          <cell r="AK793">
            <v>420</v>
          </cell>
          <cell r="AL793">
            <v>10200</v>
          </cell>
          <cell r="AM793">
            <v>450</v>
          </cell>
          <cell r="AN793">
            <v>9600</v>
          </cell>
          <cell r="AO793">
            <v>6150</v>
          </cell>
          <cell r="AP793">
            <v>645</v>
          </cell>
          <cell r="AQ793">
            <v>2250</v>
          </cell>
        </row>
        <row r="794">
          <cell r="A794" t="str">
            <v>M0035422540</v>
          </cell>
          <cell r="B794" t="str">
            <v>Target360Ultra2.5mm4cm</v>
          </cell>
          <cell r="C794" t="str">
            <v>EUR</v>
          </cell>
          <cell r="D794">
            <v>210</v>
          </cell>
          <cell r="G794">
            <v>210</v>
          </cell>
          <cell r="I794">
            <v>300</v>
          </cell>
          <cell r="J794">
            <v>1140</v>
          </cell>
          <cell r="K794">
            <v>330</v>
          </cell>
          <cell r="L794">
            <v>390</v>
          </cell>
          <cell r="M794">
            <v>525</v>
          </cell>
          <cell r="N794">
            <v>321</v>
          </cell>
          <cell r="O794">
            <v>312</v>
          </cell>
          <cell r="P794">
            <v>150000</v>
          </cell>
          <cell r="Q794">
            <v>2049</v>
          </cell>
          <cell r="R794">
            <v>591000</v>
          </cell>
          <cell r="S794">
            <v>5145</v>
          </cell>
          <cell r="T794">
            <v>1530</v>
          </cell>
          <cell r="U794">
            <v>210</v>
          </cell>
          <cell r="V794">
            <v>180</v>
          </cell>
          <cell r="W794">
            <v>2340</v>
          </cell>
          <cell r="X794">
            <v>54000</v>
          </cell>
          <cell r="Y794">
            <v>1140</v>
          </cell>
          <cell r="Z794">
            <v>14400</v>
          </cell>
          <cell r="AA794">
            <v>27000</v>
          </cell>
          <cell r="AB794">
            <v>360000</v>
          </cell>
          <cell r="AC794">
            <v>452250</v>
          </cell>
          <cell r="AD794">
            <v>3900</v>
          </cell>
          <cell r="AE794">
            <v>1065</v>
          </cell>
          <cell r="AF794">
            <v>1680</v>
          </cell>
          <cell r="AG794">
            <v>420</v>
          </cell>
          <cell r="AH794">
            <v>14100</v>
          </cell>
          <cell r="AI794">
            <v>840</v>
          </cell>
          <cell r="AJ794">
            <v>2100</v>
          </cell>
          <cell r="AK794">
            <v>420</v>
          </cell>
          <cell r="AL794">
            <v>10200</v>
          </cell>
          <cell r="AM794">
            <v>450</v>
          </cell>
          <cell r="AN794">
            <v>9600</v>
          </cell>
          <cell r="AO794">
            <v>6150</v>
          </cell>
          <cell r="AP794">
            <v>645</v>
          </cell>
          <cell r="AQ794">
            <v>2250</v>
          </cell>
        </row>
        <row r="795">
          <cell r="A795" t="str">
            <v>M0035423040</v>
          </cell>
          <cell r="B795" t="str">
            <v>Target360Ultra3mm4cm</v>
          </cell>
          <cell r="C795" t="str">
            <v>EUR</v>
          </cell>
          <cell r="D795">
            <v>210</v>
          </cell>
          <cell r="G795">
            <v>210</v>
          </cell>
          <cell r="I795">
            <v>300</v>
          </cell>
          <cell r="J795">
            <v>1140</v>
          </cell>
          <cell r="K795">
            <v>330</v>
          </cell>
          <cell r="L795">
            <v>390</v>
          </cell>
          <cell r="M795">
            <v>525</v>
          </cell>
          <cell r="N795">
            <v>321</v>
          </cell>
          <cell r="O795">
            <v>312</v>
          </cell>
          <cell r="P795">
            <v>150000</v>
          </cell>
          <cell r="Q795">
            <v>2049</v>
          </cell>
          <cell r="R795">
            <v>591000</v>
          </cell>
          <cell r="S795">
            <v>5145</v>
          </cell>
          <cell r="T795">
            <v>1530</v>
          </cell>
          <cell r="U795">
            <v>210</v>
          </cell>
          <cell r="V795">
            <v>180</v>
          </cell>
          <cell r="W795">
            <v>2340</v>
          </cell>
          <cell r="X795">
            <v>54000</v>
          </cell>
          <cell r="Y795">
            <v>1140</v>
          </cell>
          <cell r="Z795">
            <v>14400</v>
          </cell>
          <cell r="AA795">
            <v>27000</v>
          </cell>
          <cell r="AB795">
            <v>360000</v>
          </cell>
          <cell r="AC795">
            <v>452250</v>
          </cell>
          <cell r="AD795">
            <v>3900</v>
          </cell>
          <cell r="AE795">
            <v>1065</v>
          </cell>
          <cell r="AF795">
            <v>1680</v>
          </cell>
          <cell r="AG795">
            <v>420</v>
          </cell>
          <cell r="AH795">
            <v>14100</v>
          </cell>
          <cell r="AI795">
            <v>840</v>
          </cell>
          <cell r="AJ795">
            <v>2100</v>
          </cell>
          <cell r="AK795">
            <v>420</v>
          </cell>
          <cell r="AL795">
            <v>10200</v>
          </cell>
          <cell r="AM795">
            <v>450</v>
          </cell>
          <cell r="AN795">
            <v>9600</v>
          </cell>
          <cell r="AO795">
            <v>6150</v>
          </cell>
          <cell r="AP795">
            <v>645</v>
          </cell>
          <cell r="AQ795">
            <v>2250</v>
          </cell>
        </row>
        <row r="796">
          <cell r="A796" t="str">
            <v>M0035423060</v>
          </cell>
          <cell r="B796" t="str">
            <v>Target360Ultra3mm6cm</v>
          </cell>
          <cell r="C796" t="str">
            <v>EUR</v>
          </cell>
          <cell r="D796">
            <v>210</v>
          </cell>
          <cell r="G796">
            <v>210</v>
          </cell>
          <cell r="I796">
            <v>300</v>
          </cell>
          <cell r="J796">
            <v>1140</v>
          </cell>
          <cell r="K796">
            <v>330</v>
          </cell>
          <cell r="L796">
            <v>390</v>
          </cell>
          <cell r="M796">
            <v>525</v>
          </cell>
          <cell r="N796">
            <v>321</v>
          </cell>
          <cell r="O796">
            <v>312</v>
          </cell>
          <cell r="P796">
            <v>150000</v>
          </cell>
          <cell r="Q796">
            <v>2049</v>
          </cell>
          <cell r="R796">
            <v>591000</v>
          </cell>
          <cell r="S796">
            <v>5145</v>
          </cell>
          <cell r="T796">
            <v>1530</v>
          </cell>
          <cell r="U796">
            <v>210</v>
          </cell>
          <cell r="V796">
            <v>180</v>
          </cell>
          <cell r="W796">
            <v>2340</v>
          </cell>
          <cell r="X796">
            <v>54000</v>
          </cell>
          <cell r="Y796">
            <v>1140</v>
          </cell>
          <cell r="Z796">
            <v>14400</v>
          </cell>
          <cell r="AA796">
            <v>27000</v>
          </cell>
          <cell r="AB796">
            <v>360000</v>
          </cell>
          <cell r="AC796">
            <v>452250</v>
          </cell>
          <cell r="AD796">
            <v>3900</v>
          </cell>
          <cell r="AE796">
            <v>1065</v>
          </cell>
          <cell r="AF796">
            <v>1680</v>
          </cell>
          <cell r="AG796">
            <v>420</v>
          </cell>
          <cell r="AH796">
            <v>14100</v>
          </cell>
          <cell r="AI796">
            <v>840</v>
          </cell>
          <cell r="AJ796">
            <v>2100</v>
          </cell>
          <cell r="AK796">
            <v>420</v>
          </cell>
          <cell r="AL796">
            <v>10200</v>
          </cell>
          <cell r="AM796">
            <v>450</v>
          </cell>
          <cell r="AN796">
            <v>9600</v>
          </cell>
          <cell r="AO796">
            <v>6150</v>
          </cell>
          <cell r="AP796">
            <v>645</v>
          </cell>
          <cell r="AQ796">
            <v>2250</v>
          </cell>
        </row>
        <row r="797">
          <cell r="A797" t="str">
            <v>M0035423080</v>
          </cell>
          <cell r="B797" t="str">
            <v>Target360Ultra3mm8cm</v>
          </cell>
          <cell r="C797" t="str">
            <v>EUR</v>
          </cell>
          <cell r="D797">
            <v>210</v>
          </cell>
          <cell r="G797">
            <v>210</v>
          </cell>
          <cell r="I797">
            <v>300</v>
          </cell>
          <cell r="J797">
            <v>1140</v>
          </cell>
          <cell r="K797">
            <v>330</v>
          </cell>
          <cell r="L797">
            <v>390</v>
          </cell>
          <cell r="M797">
            <v>525</v>
          </cell>
          <cell r="N797">
            <v>321</v>
          </cell>
          <cell r="O797">
            <v>312</v>
          </cell>
          <cell r="P797">
            <v>150000</v>
          </cell>
          <cell r="Q797">
            <v>2049</v>
          </cell>
          <cell r="R797">
            <v>591000</v>
          </cell>
          <cell r="S797">
            <v>5145</v>
          </cell>
          <cell r="T797">
            <v>1530</v>
          </cell>
          <cell r="U797">
            <v>210</v>
          </cell>
          <cell r="V797">
            <v>180</v>
          </cell>
          <cell r="W797">
            <v>2340</v>
          </cell>
          <cell r="X797">
            <v>54000</v>
          </cell>
          <cell r="Y797">
            <v>1140</v>
          </cell>
          <cell r="Z797">
            <v>14400</v>
          </cell>
          <cell r="AA797">
            <v>27000</v>
          </cell>
          <cell r="AB797">
            <v>360000</v>
          </cell>
          <cell r="AC797">
            <v>452250</v>
          </cell>
          <cell r="AD797">
            <v>3900</v>
          </cell>
          <cell r="AE797">
            <v>1065</v>
          </cell>
          <cell r="AF797">
            <v>1680</v>
          </cell>
          <cell r="AG797">
            <v>420</v>
          </cell>
          <cell r="AH797">
            <v>14100</v>
          </cell>
          <cell r="AI797">
            <v>840</v>
          </cell>
          <cell r="AJ797">
            <v>2100</v>
          </cell>
          <cell r="AK797">
            <v>420</v>
          </cell>
          <cell r="AL797">
            <v>10200</v>
          </cell>
          <cell r="AM797">
            <v>450</v>
          </cell>
          <cell r="AN797">
            <v>9600</v>
          </cell>
          <cell r="AO797">
            <v>6150</v>
          </cell>
          <cell r="AP797">
            <v>645</v>
          </cell>
          <cell r="AQ797">
            <v>2250</v>
          </cell>
        </row>
        <row r="798">
          <cell r="A798" t="str">
            <v>M0035423100</v>
          </cell>
          <cell r="B798" t="str">
            <v>Target360Ultra3MM10CM</v>
          </cell>
          <cell r="C798" t="str">
            <v>EUR</v>
          </cell>
          <cell r="D798">
            <v>210</v>
          </cell>
          <cell r="G798">
            <v>210</v>
          </cell>
          <cell r="I798">
            <v>300</v>
          </cell>
          <cell r="J798">
            <v>1140</v>
          </cell>
          <cell r="K798">
            <v>330</v>
          </cell>
          <cell r="L798">
            <v>390</v>
          </cell>
          <cell r="M798">
            <v>525</v>
          </cell>
          <cell r="N798">
            <v>321</v>
          </cell>
          <cell r="O798">
            <v>312</v>
          </cell>
          <cell r="P798">
            <v>150000</v>
          </cell>
          <cell r="Q798">
            <v>2049</v>
          </cell>
          <cell r="R798">
            <v>591000</v>
          </cell>
          <cell r="S798">
            <v>5145</v>
          </cell>
          <cell r="T798">
            <v>1530</v>
          </cell>
          <cell r="U798">
            <v>210</v>
          </cell>
          <cell r="V798">
            <v>180</v>
          </cell>
          <cell r="W798">
            <v>2340</v>
          </cell>
          <cell r="X798">
            <v>54000</v>
          </cell>
          <cell r="Y798">
            <v>1140</v>
          </cell>
          <cell r="Z798">
            <v>14400</v>
          </cell>
          <cell r="AA798">
            <v>27000</v>
          </cell>
          <cell r="AB798">
            <v>360000</v>
          </cell>
          <cell r="AC798">
            <v>452250</v>
          </cell>
          <cell r="AD798">
            <v>3900</v>
          </cell>
          <cell r="AE798">
            <v>1065</v>
          </cell>
          <cell r="AF798">
            <v>1680</v>
          </cell>
          <cell r="AG798">
            <v>420</v>
          </cell>
          <cell r="AH798">
            <v>14100</v>
          </cell>
          <cell r="AI798">
            <v>840</v>
          </cell>
          <cell r="AJ798">
            <v>2100</v>
          </cell>
          <cell r="AK798">
            <v>420</v>
          </cell>
          <cell r="AL798">
            <v>10200</v>
          </cell>
          <cell r="AM798">
            <v>450</v>
          </cell>
          <cell r="AN798">
            <v>9600</v>
          </cell>
          <cell r="AO798">
            <v>6150</v>
          </cell>
          <cell r="AP798">
            <v>645</v>
          </cell>
          <cell r="AQ798">
            <v>2250</v>
          </cell>
        </row>
        <row r="799">
          <cell r="A799" t="str">
            <v>M0035424060</v>
          </cell>
          <cell r="B799" t="str">
            <v>Target360Ultra4MM6CM</v>
          </cell>
          <cell r="C799" t="str">
            <v>EUR</v>
          </cell>
          <cell r="D799">
            <v>210</v>
          </cell>
          <cell r="G799">
            <v>210</v>
          </cell>
          <cell r="I799">
            <v>300</v>
          </cell>
          <cell r="J799">
            <v>1140</v>
          </cell>
          <cell r="K799">
            <v>330</v>
          </cell>
          <cell r="L799">
            <v>390</v>
          </cell>
          <cell r="M799">
            <v>525</v>
          </cell>
          <cell r="N799">
            <v>321</v>
          </cell>
          <cell r="O799">
            <v>312</v>
          </cell>
          <cell r="P799">
            <v>150000</v>
          </cell>
          <cell r="Q799">
            <v>2049</v>
          </cell>
          <cell r="R799">
            <v>591000</v>
          </cell>
          <cell r="S799">
            <v>5145</v>
          </cell>
          <cell r="T799">
            <v>1530</v>
          </cell>
          <cell r="U799">
            <v>210</v>
          </cell>
          <cell r="V799">
            <v>180</v>
          </cell>
          <cell r="W799">
            <v>2340</v>
          </cell>
          <cell r="X799">
            <v>54000</v>
          </cell>
          <cell r="Y799">
            <v>1140</v>
          </cell>
          <cell r="Z799">
            <v>14400</v>
          </cell>
          <cell r="AA799">
            <v>27000</v>
          </cell>
          <cell r="AB799">
            <v>360000</v>
          </cell>
          <cell r="AC799">
            <v>452250</v>
          </cell>
          <cell r="AD799">
            <v>3900</v>
          </cell>
          <cell r="AE799">
            <v>1065</v>
          </cell>
          <cell r="AF799">
            <v>1680</v>
          </cell>
          <cell r="AG799">
            <v>420</v>
          </cell>
          <cell r="AH799">
            <v>14100</v>
          </cell>
          <cell r="AI799">
            <v>840</v>
          </cell>
          <cell r="AJ799">
            <v>2100</v>
          </cell>
          <cell r="AK799">
            <v>420</v>
          </cell>
          <cell r="AL799">
            <v>10200</v>
          </cell>
          <cell r="AM799">
            <v>450</v>
          </cell>
          <cell r="AN799">
            <v>9600</v>
          </cell>
          <cell r="AO799">
            <v>6150</v>
          </cell>
          <cell r="AP799">
            <v>645</v>
          </cell>
          <cell r="AQ799">
            <v>2250</v>
          </cell>
        </row>
        <row r="800">
          <cell r="A800" t="str">
            <v>M0035424080</v>
          </cell>
          <cell r="B800" t="str">
            <v>Target360Ultra4MM8CM</v>
          </cell>
          <cell r="C800" t="str">
            <v>EUR</v>
          </cell>
          <cell r="D800">
            <v>210</v>
          </cell>
          <cell r="G800">
            <v>210</v>
          </cell>
          <cell r="I800">
            <v>300</v>
          </cell>
          <cell r="J800">
            <v>1140</v>
          </cell>
          <cell r="K800">
            <v>330</v>
          </cell>
          <cell r="L800">
            <v>390</v>
          </cell>
          <cell r="M800">
            <v>525</v>
          </cell>
          <cell r="N800">
            <v>321</v>
          </cell>
          <cell r="O800">
            <v>312</v>
          </cell>
          <cell r="P800">
            <v>150000</v>
          </cell>
          <cell r="Q800">
            <v>2049</v>
          </cell>
          <cell r="R800">
            <v>591000</v>
          </cell>
          <cell r="S800">
            <v>5145</v>
          </cell>
          <cell r="T800">
            <v>1530</v>
          </cell>
          <cell r="U800">
            <v>210</v>
          </cell>
          <cell r="V800">
            <v>180</v>
          </cell>
          <cell r="W800">
            <v>2340</v>
          </cell>
          <cell r="X800">
            <v>54000</v>
          </cell>
          <cell r="Y800">
            <v>1140</v>
          </cell>
          <cell r="Z800">
            <v>14400</v>
          </cell>
          <cell r="AA800">
            <v>27000</v>
          </cell>
          <cell r="AB800">
            <v>360000</v>
          </cell>
          <cell r="AC800">
            <v>452250</v>
          </cell>
          <cell r="AD800">
            <v>3900</v>
          </cell>
          <cell r="AE800">
            <v>1065</v>
          </cell>
          <cell r="AF800">
            <v>1680</v>
          </cell>
          <cell r="AG800">
            <v>420</v>
          </cell>
          <cell r="AH800">
            <v>14100</v>
          </cell>
          <cell r="AI800">
            <v>840</v>
          </cell>
          <cell r="AJ800">
            <v>2100</v>
          </cell>
          <cell r="AK800">
            <v>420</v>
          </cell>
          <cell r="AL800">
            <v>10200</v>
          </cell>
          <cell r="AM800">
            <v>450</v>
          </cell>
          <cell r="AN800">
            <v>9600</v>
          </cell>
          <cell r="AO800">
            <v>6150</v>
          </cell>
          <cell r="AP800">
            <v>645</v>
          </cell>
          <cell r="AQ800">
            <v>2250</v>
          </cell>
        </row>
        <row r="801">
          <cell r="A801" t="str">
            <v>M0035424100</v>
          </cell>
          <cell r="B801" t="str">
            <v>Target360Ultra4MM10CM</v>
          </cell>
          <cell r="C801" t="str">
            <v>EUR</v>
          </cell>
          <cell r="D801">
            <v>210</v>
          </cell>
          <cell r="G801">
            <v>210</v>
          </cell>
          <cell r="I801">
            <v>300</v>
          </cell>
          <cell r="J801">
            <v>1140</v>
          </cell>
          <cell r="K801">
            <v>330</v>
          </cell>
          <cell r="L801">
            <v>390</v>
          </cell>
          <cell r="M801">
            <v>525</v>
          </cell>
          <cell r="N801">
            <v>321</v>
          </cell>
          <cell r="O801">
            <v>312</v>
          </cell>
          <cell r="P801">
            <v>150000</v>
          </cell>
          <cell r="Q801">
            <v>2049</v>
          </cell>
          <cell r="R801">
            <v>591000</v>
          </cell>
          <cell r="S801">
            <v>5145</v>
          </cell>
          <cell r="T801">
            <v>1530</v>
          </cell>
          <cell r="U801">
            <v>210</v>
          </cell>
          <cell r="V801">
            <v>180</v>
          </cell>
          <cell r="W801">
            <v>2340</v>
          </cell>
          <cell r="X801">
            <v>54000</v>
          </cell>
          <cell r="Y801">
            <v>1140</v>
          </cell>
          <cell r="Z801">
            <v>14400</v>
          </cell>
          <cell r="AA801">
            <v>27000</v>
          </cell>
          <cell r="AB801">
            <v>360000</v>
          </cell>
          <cell r="AC801">
            <v>452250</v>
          </cell>
          <cell r="AD801">
            <v>3900</v>
          </cell>
          <cell r="AE801">
            <v>1065</v>
          </cell>
          <cell r="AF801">
            <v>1680</v>
          </cell>
          <cell r="AG801">
            <v>420</v>
          </cell>
          <cell r="AH801">
            <v>14100</v>
          </cell>
          <cell r="AI801">
            <v>840</v>
          </cell>
          <cell r="AJ801">
            <v>2100</v>
          </cell>
          <cell r="AK801">
            <v>420</v>
          </cell>
          <cell r="AL801">
            <v>10200</v>
          </cell>
          <cell r="AM801">
            <v>450</v>
          </cell>
          <cell r="AN801">
            <v>9600</v>
          </cell>
          <cell r="AO801">
            <v>6150</v>
          </cell>
          <cell r="AP801">
            <v>645</v>
          </cell>
          <cell r="AQ801">
            <v>2250</v>
          </cell>
        </row>
        <row r="802">
          <cell r="A802" t="str">
            <v>M0035424150</v>
          </cell>
          <cell r="B802" t="str">
            <v>Target360Ultra4MM15CM</v>
          </cell>
          <cell r="C802" t="str">
            <v>EUR</v>
          </cell>
          <cell r="D802">
            <v>210</v>
          </cell>
          <cell r="G802">
            <v>210</v>
          </cell>
          <cell r="I802">
            <v>300</v>
          </cell>
          <cell r="J802">
            <v>1140</v>
          </cell>
          <cell r="K802">
            <v>330</v>
          </cell>
          <cell r="L802">
            <v>390</v>
          </cell>
          <cell r="M802">
            <v>525</v>
          </cell>
          <cell r="N802">
            <v>321</v>
          </cell>
          <cell r="O802">
            <v>312</v>
          </cell>
          <cell r="P802">
            <v>150000</v>
          </cell>
          <cell r="Q802">
            <v>2049</v>
          </cell>
          <cell r="R802">
            <v>591000</v>
          </cell>
          <cell r="S802">
            <v>5145</v>
          </cell>
          <cell r="T802">
            <v>1530</v>
          </cell>
          <cell r="U802">
            <v>210</v>
          </cell>
          <cell r="V802">
            <v>180</v>
          </cell>
          <cell r="W802">
            <v>2340</v>
          </cell>
          <cell r="X802">
            <v>54000</v>
          </cell>
          <cell r="Y802">
            <v>1140</v>
          </cell>
          <cell r="Z802">
            <v>14400</v>
          </cell>
          <cell r="AA802">
            <v>27000</v>
          </cell>
          <cell r="AB802">
            <v>360000</v>
          </cell>
          <cell r="AC802">
            <v>452250</v>
          </cell>
          <cell r="AD802">
            <v>3900</v>
          </cell>
          <cell r="AE802">
            <v>1065</v>
          </cell>
          <cell r="AF802">
            <v>1680</v>
          </cell>
          <cell r="AG802">
            <v>420</v>
          </cell>
          <cell r="AH802">
            <v>14100</v>
          </cell>
          <cell r="AI802">
            <v>840</v>
          </cell>
          <cell r="AJ802">
            <v>2100</v>
          </cell>
          <cell r="AK802">
            <v>420</v>
          </cell>
          <cell r="AL802">
            <v>10200</v>
          </cell>
          <cell r="AM802">
            <v>450</v>
          </cell>
          <cell r="AN802">
            <v>9600</v>
          </cell>
          <cell r="AO802">
            <v>6150</v>
          </cell>
          <cell r="AP802">
            <v>645</v>
          </cell>
          <cell r="AQ802">
            <v>2250</v>
          </cell>
        </row>
        <row r="803">
          <cell r="A803" t="str">
            <v>M0035425100</v>
          </cell>
          <cell r="B803" t="str">
            <v>Target360Ultra5MM10CM</v>
          </cell>
          <cell r="C803" t="str">
            <v>EUR</v>
          </cell>
          <cell r="D803">
            <v>210</v>
          </cell>
          <cell r="G803">
            <v>210</v>
          </cell>
          <cell r="I803">
            <v>300</v>
          </cell>
          <cell r="J803">
            <v>1140</v>
          </cell>
          <cell r="K803">
            <v>330</v>
          </cell>
          <cell r="L803">
            <v>390</v>
          </cell>
          <cell r="M803">
            <v>525</v>
          </cell>
          <cell r="N803">
            <v>321</v>
          </cell>
          <cell r="O803">
            <v>312</v>
          </cell>
          <cell r="P803">
            <v>150000</v>
          </cell>
          <cell r="Q803">
            <v>2049</v>
          </cell>
          <cell r="R803">
            <v>591000</v>
          </cell>
          <cell r="S803">
            <v>5145</v>
          </cell>
          <cell r="T803">
            <v>1530</v>
          </cell>
          <cell r="U803">
            <v>210</v>
          </cell>
          <cell r="V803">
            <v>180</v>
          </cell>
          <cell r="W803">
            <v>2340</v>
          </cell>
          <cell r="X803">
            <v>54000</v>
          </cell>
          <cell r="Y803">
            <v>1140</v>
          </cell>
          <cell r="Z803">
            <v>14400</v>
          </cell>
          <cell r="AA803">
            <v>27000</v>
          </cell>
          <cell r="AB803">
            <v>360000</v>
          </cell>
          <cell r="AC803">
            <v>452250</v>
          </cell>
          <cell r="AD803">
            <v>3900</v>
          </cell>
          <cell r="AE803">
            <v>1065</v>
          </cell>
          <cell r="AF803">
            <v>1680</v>
          </cell>
          <cell r="AG803">
            <v>420</v>
          </cell>
          <cell r="AH803">
            <v>14100</v>
          </cell>
          <cell r="AI803">
            <v>840</v>
          </cell>
          <cell r="AJ803">
            <v>2100</v>
          </cell>
          <cell r="AK803">
            <v>420</v>
          </cell>
          <cell r="AL803">
            <v>10200</v>
          </cell>
          <cell r="AM803">
            <v>450</v>
          </cell>
          <cell r="AN803">
            <v>9600</v>
          </cell>
          <cell r="AO803">
            <v>6150</v>
          </cell>
          <cell r="AP803">
            <v>645</v>
          </cell>
          <cell r="AQ803">
            <v>2250</v>
          </cell>
        </row>
        <row r="804">
          <cell r="A804" t="str">
            <v>M0035425150</v>
          </cell>
          <cell r="B804" t="str">
            <v>Target360Ultra5MM15CM</v>
          </cell>
          <cell r="C804" t="str">
            <v>EUR</v>
          </cell>
          <cell r="D804">
            <v>210</v>
          </cell>
          <cell r="G804">
            <v>210</v>
          </cell>
          <cell r="I804">
            <v>300</v>
          </cell>
          <cell r="J804">
            <v>1140</v>
          </cell>
          <cell r="K804">
            <v>330</v>
          </cell>
          <cell r="L804">
            <v>390</v>
          </cell>
          <cell r="M804">
            <v>525</v>
          </cell>
          <cell r="N804">
            <v>321</v>
          </cell>
          <cell r="O804">
            <v>312</v>
          </cell>
          <cell r="P804">
            <v>150000</v>
          </cell>
          <cell r="Q804">
            <v>2049</v>
          </cell>
          <cell r="R804">
            <v>591000</v>
          </cell>
          <cell r="S804">
            <v>5145</v>
          </cell>
          <cell r="T804">
            <v>1530</v>
          </cell>
          <cell r="U804">
            <v>210</v>
          </cell>
          <cell r="V804">
            <v>180</v>
          </cell>
          <cell r="W804">
            <v>2340</v>
          </cell>
          <cell r="X804">
            <v>54000</v>
          </cell>
          <cell r="Y804">
            <v>1140</v>
          </cell>
          <cell r="Z804">
            <v>14400</v>
          </cell>
          <cell r="AA804">
            <v>27000</v>
          </cell>
          <cell r="AB804">
            <v>360000</v>
          </cell>
          <cell r="AC804">
            <v>452250</v>
          </cell>
          <cell r="AD804">
            <v>3900</v>
          </cell>
          <cell r="AE804">
            <v>1065</v>
          </cell>
          <cell r="AF804">
            <v>1680</v>
          </cell>
          <cell r="AG804">
            <v>420</v>
          </cell>
          <cell r="AH804">
            <v>14100</v>
          </cell>
          <cell r="AI804">
            <v>840</v>
          </cell>
          <cell r="AJ804">
            <v>2100</v>
          </cell>
          <cell r="AK804">
            <v>420</v>
          </cell>
          <cell r="AL804">
            <v>10200</v>
          </cell>
          <cell r="AM804">
            <v>450</v>
          </cell>
          <cell r="AN804">
            <v>9600</v>
          </cell>
          <cell r="AO804">
            <v>6150</v>
          </cell>
          <cell r="AP804">
            <v>645</v>
          </cell>
          <cell r="AQ804">
            <v>2250</v>
          </cell>
        </row>
        <row r="805">
          <cell r="A805" t="str">
            <v>M0035432010</v>
          </cell>
          <cell r="B805" t="str">
            <v>TargetHelicalUltra2mm1cm</v>
          </cell>
          <cell r="C805" t="str">
            <v>EUR</v>
          </cell>
          <cell r="D805">
            <v>210</v>
          </cell>
          <cell r="G805">
            <v>210</v>
          </cell>
          <cell r="I805">
            <v>300</v>
          </cell>
          <cell r="J805">
            <v>1140</v>
          </cell>
          <cell r="K805">
            <v>330</v>
          </cell>
          <cell r="L805">
            <v>390</v>
          </cell>
          <cell r="M805">
            <v>525</v>
          </cell>
          <cell r="N805">
            <v>321</v>
          </cell>
          <cell r="O805">
            <v>312</v>
          </cell>
          <cell r="P805">
            <v>150000</v>
          </cell>
          <cell r="Q805">
            <v>2049</v>
          </cell>
          <cell r="R805">
            <v>591000</v>
          </cell>
          <cell r="S805">
            <v>5145</v>
          </cell>
          <cell r="T805">
            <v>1530</v>
          </cell>
          <cell r="U805">
            <v>210</v>
          </cell>
          <cell r="V805">
            <v>180</v>
          </cell>
          <cell r="W805">
            <v>2340</v>
          </cell>
          <cell r="X805">
            <v>54000</v>
          </cell>
          <cell r="Y805">
            <v>1140</v>
          </cell>
          <cell r="Z805">
            <v>14400</v>
          </cell>
          <cell r="AA805">
            <v>27000</v>
          </cell>
          <cell r="AB805">
            <v>360000</v>
          </cell>
          <cell r="AC805">
            <v>452250</v>
          </cell>
          <cell r="AD805">
            <v>3900</v>
          </cell>
          <cell r="AE805">
            <v>1065</v>
          </cell>
          <cell r="AF805">
            <v>1680</v>
          </cell>
          <cell r="AG805">
            <v>420</v>
          </cell>
          <cell r="AH805">
            <v>14100</v>
          </cell>
          <cell r="AI805">
            <v>840</v>
          </cell>
          <cell r="AJ805">
            <v>2100</v>
          </cell>
          <cell r="AK805">
            <v>420</v>
          </cell>
          <cell r="AL805">
            <v>10200</v>
          </cell>
          <cell r="AM805">
            <v>450</v>
          </cell>
          <cell r="AN805">
            <v>9600</v>
          </cell>
          <cell r="AO805">
            <v>6150</v>
          </cell>
          <cell r="AP805">
            <v>645</v>
          </cell>
          <cell r="AQ805">
            <v>2250</v>
          </cell>
        </row>
        <row r="806">
          <cell r="A806" t="str">
            <v>M0035432020</v>
          </cell>
          <cell r="B806" t="str">
            <v>TargetHelicalUltra2mm2</v>
          </cell>
          <cell r="C806" t="str">
            <v>EUR</v>
          </cell>
          <cell r="D806">
            <v>210</v>
          </cell>
          <cell r="G806">
            <v>210</v>
          </cell>
          <cell r="I806">
            <v>300</v>
          </cell>
          <cell r="J806">
            <v>1140</v>
          </cell>
          <cell r="K806">
            <v>330</v>
          </cell>
          <cell r="L806">
            <v>390</v>
          </cell>
          <cell r="M806">
            <v>525</v>
          </cell>
          <cell r="N806">
            <v>321</v>
          </cell>
          <cell r="O806">
            <v>312</v>
          </cell>
          <cell r="P806">
            <v>150000</v>
          </cell>
          <cell r="Q806">
            <v>2049</v>
          </cell>
          <cell r="R806">
            <v>591000</v>
          </cell>
          <cell r="S806">
            <v>5145</v>
          </cell>
          <cell r="T806">
            <v>1530</v>
          </cell>
          <cell r="U806">
            <v>210</v>
          </cell>
          <cell r="V806">
            <v>180</v>
          </cell>
          <cell r="W806">
            <v>2340</v>
          </cell>
          <cell r="X806">
            <v>54000</v>
          </cell>
          <cell r="Y806">
            <v>1140</v>
          </cell>
          <cell r="Z806">
            <v>14400</v>
          </cell>
          <cell r="AA806">
            <v>27000</v>
          </cell>
          <cell r="AB806">
            <v>360000</v>
          </cell>
          <cell r="AC806">
            <v>452250</v>
          </cell>
          <cell r="AD806">
            <v>3900</v>
          </cell>
          <cell r="AE806">
            <v>1065</v>
          </cell>
          <cell r="AF806">
            <v>1680</v>
          </cell>
          <cell r="AG806">
            <v>420</v>
          </cell>
          <cell r="AH806">
            <v>14100</v>
          </cell>
          <cell r="AI806">
            <v>840</v>
          </cell>
          <cell r="AJ806">
            <v>2100</v>
          </cell>
          <cell r="AK806">
            <v>420</v>
          </cell>
          <cell r="AL806">
            <v>10200</v>
          </cell>
          <cell r="AM806">
            <v>450</v>
          </cell>
          <cell r="AN806">
            <v>9600</v>
          </cell>
          <cell r="AO806">
            <v>6150</v>
          </cell>
          <cell r="AP806">
            <v>645</v>
          </cell>
          <cell r="AQ806">
            <v>2250</v>
          </cell>
        </row>
        <row r="807">
          <cell r="A807" t="str">
            <v>M0035432030</v>
          </cell>
          <cell r="B807" t="str">
            <v>TargetHelicalUltra2mm3</v>
          </cell>
          <cell r="C807" t="str">
            <v>EUR</v>
          </cell>
          <cell r="D807">
            <v>210</v>
          </cell>
          <cell r="G807">
            <v>210</v>
          </cell>
          <cell r="I807">
            <v>300</v>
          </cell>
          <cell r="J807">
            <v>1140</v>
          </cell>
          <cell r="K807">
            <v>330</v>
          </cell>
          <cell r="L807">
            <v>390</v>
          </cell>
          <cell r="M807">
            <v>525</v>
          </cell>
          <cell r="N807">
            <v>321</v>
          </cell>
          <cell r="O807">
            <v>312</v>
          </cell>
          <cell r="P807">
            <v>150000</v>
          </cell>
          <cell r="Q807">
            <v>2049</v>
          </cell>
          <cell r="R807">
            <v>591000</v>
          </cell>
          <cell r="S807">
            <v>5145</v>
          </cell>
          <cell r="T807">
            <v>1530</v>
          </cell>
          <cell r="U807">
            <v>210</v>
          </cell>
          <cell r="V807">
            <v>180</v>
          </cell>
          <cell r="W807">
            <v>2340</v>
          </cell>
          <cell r="X807">
            <v>54000</v>
          </cell>
          <cell r="Y807">
            <v>1140</v>
          </cell>
          <cell r="Z807">
            <v>14400</v>
          </cell>
          <cell r="AA807">
            <v>27000</v>
          </cell>
          <cell r="AB807">
            <v>360000</v>
          </cell>
          <cell r="AC807">
            <v>452250</v>
          </cell>
          <cell r="AD807">
            <v>3900</v>
          </cell>
          <cell r="AE807">
            <v>1065</v>
          </cell>
          <cell r="AF807">
            <v>1680</v>
          </cell>
          <cell r="AG807">
            <v>420</v>
          </cell>
          <cell r="AH807">
            <v>14100</v>
          </cell>
          <cell r="AI807">
            <v>840</v>
          </cell>
          <cell r="AJ807">
            <v>2100</v>
          </cell>
          <cell r="AK807">
            <v>420</v>
          </cell>
          <cell r="AL807">
            <v>10200</v>
          </cell>
          <cell r="AM807">
            <v>450</v>
          </cell>
          <cell r="AN807">
            <v>9600</v>
          </cell>
          <cell r="AO807">
            <v>6150</v>
          </cell>
          <cell r="AP807">
            <v>645</v>
          </cell>
          <cell r="AQ807">
            <v>2250</v>
          </cell>
        </row>
        <row r="808">
          <cell r="A808" t="str">
            <v>M0035432040</v>
          </cell>
          <cell r="B808" t="str">
            <v>TargetHelicalUltra2mm4</v>
          </cell>
          <cell r="C808" t="str">
            <v>EUR</v>
          </cell>
          <cell r="D808">
            <v>210</v>
          </cell>
          <cell r="G808">
            <v>210</v>
          </cell>
          <cell r="I808">
            <v>300</v>
          </cell>
          <cell r="J808">
            <v>1140</v>
          </cell>
          <cell r="K808">
            <v>330</v>
          </cell>
          <cell r="L808">
            <v>390</v>
          </cell>
          <cell r="M808">
            <v>525</v>
          </cell>
          <cell r="N808">
            <v>321</v>
          </cell>
          <cell r="O808">
            <v>312</v>
          </cell>
          <cell r="P808">
            <v>150000</v>
          </cell>
          <cell r="Q808">
            <v>2049</v>
          </cell>
          <cell r="R808">
            <v>591000</v>
          </cell>
          <cell r="S808">
            <v>5145</v>
          </cell>
          <cell r="T808">
            <v>1530</v>
          </cell>
          <cell r="U808">
            <v>210</v>
          </cell>
          <cell r="V808">
            <v>180</v>
          </cell>
          <cell r="W808">
            <v>2340</v>
          </cell>
          <cell r="X808">
            <v>54000</v>
          </cell>
          <cell r="Y808">
            <v>1140</v>
          </cell>
          <cell r="Z808">
            <v>14400</v>
          </cell>
          <cell r="AA808">
            <v>27000</v>
          </cell>
          <cell r="AB808">
            <v>360000</v>
          </cell>
          <cell r="AC808">
            <v>452250</v>
          </cell>
          <cell r="AD808">
            <v>3900</v>
          </cell>
          <cell r="AE808">
            <v>1065</v>
          </cell>
          <cell r="AF808">
            <v>1680</v>
          </cell>
          <cell r="AG808">
            <v>420</v>
          </cell>
          <cell r="AH808">
            <v>14100</v>
          </cell>
          <cell r="AI808">
            <v>840</v>
          </cell>
          <cell r="AJ808">
            <v>2100</v>
          </cell>
          <cell r="AK808">
            <v>420</v>
          </cell>
          <cell r="AL808">
            <v>10200</v>
          </cell>
          <cell r="AM808">
            <v>450</v>
          </cell>
          <cell r="AN808">
            <v>9600</v>
          </cell>
          <cell r="AO808">
            <v>6150</v>
          </cell>
          <cell r="AP808">
            <v>645</v>
          </cell>
          <cell r="AQ808">
            <v>2250</v>
          </cell>
        </row>
        <row r="809">
          <cell r="A809" t="str">
            <v>M0035432060</v>
          </cell>
          <cell r="B809" t="str">
            <v>TargetHelicalUltra2mm6</v>
          </cell>
          <cell r="C809" t="str">
            <v>EUR</v>
          </cell>
          <cell r="D809">
            <v>210</v>
          </cell>
          <cell r="G809">
            <v>210</v>
          </cell>
          <cell r="I809">
            <v>300</v>
          </cell>
          <cell r="J809">
            <v>1140</v>
          </cell>
          <cell r="K809">
            <v>330</v>
          </cell>
          <cell r="L809">
            <v>390</v>
          </cell>
          <cell r="M809">
            <v>525</v>
          </cell>
          <cell r="N809">
            <v>321</v>
          </cell>
          <cell r="O809">
            <v>312</v>
          </cell>
          <cell r="P809">
            <v>150000</v>
          </cell>
          <cell r="Q809">
            <v>2049</v>
          </cell>
          <cell r="R809">
            <v>591000</v>
          </cell>
          <cell r="S809">
            <v>5145</v>
          </cell>
          <cell r="T809">
            <v>1530</v>
          </cell>
          <cell r="U809">
            <v>210</v>
          </cell>
          <cell r="V809">
            <v>180</v>
          </cell>
          <cell r="W809">
            <v>2340</v>
          </cell>
          <cell r="X809">
            <v>54000</v>
          </cell>
          <cell r="Y809">
            <v>1140</v>
          </cell>
          <cell r="Z809">
            <v>14400</v>
          </cell>
          <cell r="AA809">
            <v>27000</v>
          </cell>
          <cell r="AB809">
            <v>360000</v>
          </cell>
          <cell r="AC809">
            <v>452250</v>
          </cell>
          <cell r="AD809">
            <v>3900</v>
          </cell>
          <cell r="AE809">
            <v>1065</v>
          </cell>
          <cell r="AF809">
            <v>1680</v>
          </cell>
          <cell r="AG809">
            <v>420</v>
          </cell>
          <cell r="AH809">
            <v>14100</v>
          </cell>
          <cell r="AI809">
            <v>840</v>
          </cell>
          <cell r="AJ809">
            <v>2100</v>
          </cell>
          <cell r="AK809">
            <v>420</v>
          </cell>
          <cell r="AL809">
            <v>10200</v>
          </cell>
          <cell r="AM809">
            <v>450</v>
          </cell>
          <cell r="AN809">
            <v>9600</v>
          </cell>
          <cell r="AO809">
            <v>6150</v>
          </cell>
          <cell r="AP809">
            <v>645</v>
          </cell>
          <cell r="AQ809">
            <v>2250</v>
          </cell>
        </row>
        <row r="810">
          <cell r="A810" t="str">
            <v>M0035432080</v>
          </cell>
          <cell r="B810" t="str">
            <v>TargetHelicalUltra2mm8cm</v>
          </cell>
          <cell r="C810" t="str">
            <v>EUR</v>
          </cell>
          <cell r="D810">
            <v>210</v>
          </cell>
          <cell r="G810">
            <v>210</v>
          </cell>
          <cell r="I810">
            <v>300</v>
          </cell>
          <cell r="J810">
            <v>1140</v>
          </cell>
          <cell r="K810">
            <v>330</v>
          </cell>
          <cell r="L810">
            <v>390</v>
          </cell>
          <cell r="M810">
            <v>525</v>
          </cell>
          <cell r="N810">
            <v>321</v>
          </cell>
          <cell r="O810">
            <v>312</v>
          </cell>
          <cell r="P810">
            <v>150000</v>
          </cell>
          <cell r="Q810">
            <v>2049</v>
          </cell>
          <cell r="R810">
            <v>591000</v>
          </cell>
          <cell r="S810">
            <v>5145</v>
          </cell>
          <cell r="T810">
            <v>1530</v>
          </cell>
          <cell r="U810">
            <v>210</v>
          </cell>
          <cell r="V810">
            <v>180</v>
          </cell>
          <cell r="W810">
            <v>2340</v>
          </cell>
          <cell r="X810">
            <v>54000</v>
          </cell>
          <cell r="Y810">
            <v>1140</v>
          </cell>
          <cell r="Z810">
            <v>14400</v>
          </cell>
          <cell r="AA810">
            <v>27000</v>
          </cell>
          <cell r="AB810">
            <v>360000</v>
          </cell>
          <cell r="AC810">
            <v>452250</v>
          </cell>
          <cell r="AD810">
            <v>3900</v>
          </cell>
          <cell r="AE810">
            <v>1065</v>
          </cell>
          <cell r="AF810">
            <v>1680</v>
          </cell>
          <cell r="AG810">
            <v>420</v>
          </cell>
          <cell r="AH810">
            <v>14100</v>
          </cell>
          <cell r="AI810">
            <v>840</v>
          </cell>
          <cell r="AJ810">
            <v>2100</v>
          </cell>
          <cell r="AK810">
            <v>420</v>
          </cell>
          <cell r="AL810">
            <v>10200</v>
          </cell>
          <cell r="AM810">
            <v>450</v>
          </cell>
          <cell r="AN810">
            <v>9600</v>
          </cell>
          <cell r="AO810">
            <v>6150</v>
          </cell>
          <cell r="AP810">
            <v>645</v>
          </cell>
          <cell r="AQ810">
            <v>2250</v>
          </cell>
        </row>
        <row r="811">
          <cell r="A811" t="str">
            <v>M0035432530</v>
          </cell>
          <cell r="B811" t="str">
            <v>TargetHelicalUltra2.5mmMM</v>
          </cell>
          <cell r="C811" t="str">
            <v>EUR</v>
          </cell>
          <cell r="D811">
            <v>210</v>
          </cell>
          <cell r="G811">
            <v>210</v>
          </cell>
          <cell r="I811">
            <v>300</v>
          </cell>
          <cell r="J811">
            <v>1140</v>
          </cell>
          <cell r="K811">
            <v>330</v>
          </cell>
          <cell r="L811">
            <v>390</v>
          </cell>
          <cell r="M811">
            <v>525</v>
          </cell>
          <cell r="N811">
            <v>321</v>
          </cell>
          <cell r="O811">
            <v>312</v>
          </cell>
          <cell r="P811">
            <v>150000</v>
          </cell>
          <cell r="Q811">
            <v>2049</v>
          </cell>
          <cell r="R811">
            <v>591000</v>
          </cell>
          <cell r="S811">
            <v>5145</v>
          </cell>
          <cell r="T811">
            <v>1530</v>
          </cell>
          <cell r="U811">
            <v>210</v>
          </cell>
          <cell r="V811">
            <v>180</v>
          </cell>
          <cell r="W811">
            <v>2340</v>
          </cell>
          <cell r="X811">
            <v>54000</v>
          </cell>
          <cell r="Y811">
            <v>1140</v>
          </cell>
          <cell r="Z811">
            <v>14400</v>
          </cell>
          <cell r="AA811">
            <v>27000</v>
          </cell>
          <cell r="AB811">
            <v>360000</v>
          </cell>
          <cell r="AC811">
            <v>452250</v>
          </cell>
          <cell r="AD811">
            <v>3900</v>
          </cell>
          <cell r="AE811">
            <v>1065</v>
          </cell>
          <cell r="AF811">
            <v>1680</v>
          </cell>
          <cell r="AG811">
            <v>420</v>
          </cell>
          <cell r="AH811">
            <v>14100</v>
          </cell>
          <cell r="AI811">
            <v>840</v>
          </cell>
          <cell r="AJ811">
            <v>2100</v>
          </cell>
          <cell r="AK811">
            <v>420</v>
          </cell>
          <cell r="AL811">
            <v>10200</v>
          </cell>
          <cell r="AM811">
            <v>450</v>
          </cell>
          <cell r="AN811">
            <v>9600</v>
          </cell>
          <cell r="AO811">
            <v>6150</v>
          </cell>
          <cell r="AP811">
            <v>645</v>
          </cell>
          <cell r="AQ811">
            <v>2250</v>
          </cell>
        </row>
        <row r="812">
          <cell r="A812" t="str">
            <v>M0035432540</v>
          </cell>
          <cell r="B812" t="str">
            <v>TargetHelicalUltra2.5mmmm</v>
          </cell>
          <cell r="C812" t="str">
            <v>EUR</v>
          </cell>
          <cell r="D812">
            <v>210</v>
          </cell>
          <cell r="G812">
            <v>210</v>
          </cell>
          <cell r="I812">
            <v>300</v>
          </cell>
          <cell r="J812">
            <v>1140</v>
          </cell>
          <cell r="K812">
            <v>330</v>
          </cell>
          <cell r="L812">
            <v>390</v>
          </cell>
          <cell r="M812">
            <v>525</v>
          </cell>
          <cell r="N812">
            <v>321</v>
          </cell>
          <cell r="O812">
            <v>312</v>
          </cell>
          <cell r="P812">
            <v>150000</v>
          </cell>
          <cell r="Q812">
            <v>2049</v>
          </cell>
          <cell r="R812">
            <v>591000</v>
          </cell>
          <cell r="S812">
            <v>5145</v>
          </cell>
          <cell r="T812">
            <v>1530</v>
          </cell>
          <cell r="U812">
            <v>210</v>
          </cell>
          <cell r="V812">
            <v>180</v>
          </cell>
          <cell r="W812">
            <v>2340</v>
          </cell>
          <cell r="X812">
            <v>54000</v>
          </cell>
          <cell r="Y812">
            <v>1140</v>
          </cell>
          <cell r="Z812">
            <v>14400</v>
          </cell>
          <cell r="AA812">
            <v>27000</v>
          </cell>
          <cell r="AB812">
            <v>360000</v>
          </cell>
          <cell r="AC812">
            <v>452250</v>
          </cell>
          <cell r="AD812">
            <v>3900</v>
          </cell>
          <cell r="AE812">
            <v>1065</v>
          </cell>
          <cell r="AF812">
            <v>1680</v>
          </cell>
          <cell r="AG812">
            <v>420</v>
          </cell>
          <cell r="AH812">
            <v>14100</v>
          </cell>
          <cell r="AI812">
            <v>840</v>
          </cell>
          <cell r="AJ812">
            <v>2100</v>
          </cell>
          <cell r="AK812">
            <v>420</v>
          </cell>
          <cell r="AL812">
            <v>10200</v>
          </cell>
          <cell r="AM812">
            <v>450</v>
          </cell>
          <cell r="AN812">
            <v>9600</v>
          </cell>
          <cell r="AO812">
            <v>6150</v>
          </cell>
          <cell r="AP812">
            <v>645</v>
          </cell>
          <cell r="AQ812">
            <v>2250</v>
          </cell>
        </row>
        <row r="813">
          <cell r="A813" t="str">
            <v>M0035432560</v>
          </cell>
          <cell r="B813" t="str">
            <v>TargetHelicalUltra2.5mmmm</v>
          </cell>
          <cell r="C813" t="str">
            <v>EUR</v>
          </cell>
          <cell r="D813">
            <v>210</v>
          </cell>
          <cell r="G813">
            <v>210</v>
          </cell>
          <cell r="I813">
            <v>300</v>
          </cell>
          <cell r="J813">
            <v>1140</v>
          </cell>
          <cell r="K813">
            <v>330</v>
          </cell>
          <cell r="L813">
            <v>390</v>
          </cell>
          <cell r="M813">
            <v>525</v>
          </cell>
          <cell r="N813">
            <v>321</v>
          </cell>
          <cell r="O813">
            <v>312</v>
          </cell>
          <cell r="P813">
            <v>150000</v>
          </cell>
          <cell r="Q813">
            <v>2049</v>
          </cell>
          <cell r="R813">
            <v>591000</v>
          </cell>
          <cell r="S813">
            <v>5145</v>
          </cell>
          <cell r="T813">
            <v>1530</v>
          </cell>
          <cell r="U813">
            <v>210</v>
          </cell>
          <cell r="V813">
            <v>180</v>
          </cell>
          <cell r="W813">
            <v>2340</v>
          </cell>
          <cell r="X813">
            <v>54000</v>
          </cell>
          <cell r="Y813">
            <v>1140</v>
          </cell>
          <cell r="Z813">
            <v>14400</v>
          </cell>
          <cell r="AA813">
            <v>27000</v>
          </cell>
          <cell r="AB813">
            <v>360000</v>
          </cell>
          <cell r="AC813">
            <v>452250</v>
          </cell>
          <cell r="AD813">
            <v>3900</v>
          </cell>
          <cell r="AE813">
            <v>1065</v>
          </cell>
          <cell r="AF813">
            <v>1680</v>
          </cell>
          <cell r="AG813">
            <v>420</v>
          </cell>
          <cell r="AH813">
            <v>14100</v>
          </cell>
          <cell r="AI813">
            <v>840</v>
          </cell>
          <cell r="AJ813">
            <v>2100</v>
          </cell>
          <cell r="AK813">
            <v>420</v>
          </cell>
          <cell r="AL813">
            <v>10200</v>
          </cell>
          <cell r="AM813">
            <v>450</v>
          </cell>
          <cell r="AN813">
            <v>9600</v>
          </cell>
          <cell r="AO813">
            <v>6150</v>
          </cell>
          <cell r="AP813">
            <v>645</v>
          </cell>
          <cell r="AQ813">
            <v>2250</v>
          </cell>
        </row>
        <row r="814">
          <cell r="A814" t="str">
            <v>M0035433040</v>
          </cell>
          <cell r="B814" t="str">
            <v>TargetHelicalUltra3mm4</v>
          </cell>
          <cell r="C814" t="str">
            <v>EUR</v>
          </cell>
          <cell r="D814">
            <v>210</v>
          </cell>
          <cell r="G814">
            <v>210</v>
          </cell>
          <cell r="I814">
            <v>300</v>
          </cell>
          <cell r="J814">
            <v>1140</v>
          </cell>
          <cell r="K814">
            <v>330</v>
          </cell>
          <cell r="L814">
            <v>390</v>
          </cell>
          <cell r="M814">
            <v>525</v>
          </cell>
          <cell r="N814">
            <v>321</v>
          </cell>
          <cell r="O814">
            <v>312</v>
          </cell>
          <cell r="P814">
            <v>150000</v>
          </cell>
          <cell r="Q814">
            <v>2049</v>
          </cell>
          <cell r="R814">
            <v>591000</v>
          </cell>
          <cell r="S814">
            <v>5145</v>
          </cell>
          <cell r="T814">
            <v>1530</v>
          </cell>
          <cell r="U814">
            <v>210</v>
          </cell>
          <cell r="V814">
            <v>180</v>
          </cell>
          <cell r="W814">
            <v>2340</v>
          </cell>
          <cell r="X814">
            <v>54000</v>
          </cell>
          <cell r="Y814">
            <v>1140</v>
          </cell>
          <cell r="Z814">
            <v>14400</v>
          </cell>
          <cell r="AA814">
            <v>27000</v>
          </cell>
          <cell r="AB814">
            <v>360000</v>
          </cell>
          <cell r="AC814">
            <v>452250</v>
          </cell>
          <cell r="AD814">
            <v>3900</v>
          </cell>
          <cell r="AE814">
            <v>1065</v>
          </cell>
          <cell r="AF814">
            <v>1680</v>
          </cell>
          <cell r="AG814">
            <v>420</v>
          </cell>
          <cell r="AH814">
            <v>14100</v>
          </cell>
          <cell r="AI814">
            <v>840</v>
          </cell>
          <cell r="AJ814">
            <v>2100</v>
          </cell>
          <cell r="AK814">
            <v>420</v>
          </cell>
          <cell r="AL814">
            <v>10200</v>
          </cell>
          <cell r="AM814">
            <v>450</v>
          </cell>
          <cell r="AN814">
            <v>9600</v>
          </cell>
          <cell r="AO814">
            <v>6150</v>
          </cell>
          <cell r="AP814">
            <v>645</v>
          </cell>
          <cell r="AQ814">
            <v>2250</v>
          </cell>
        </row>
        <row r="815">
          <cell r="A815" t="str">
            <v>M0035433060</v>
          </cell>
          <cell r="B815" t="str">
            <v>TargetHelicalUltra3mm6</v>
          </cell>
          <cell r="C815" t="str">
            <v>EUR</v>
          </cell>
          <cell r="D815">
            <v>210</v>
          </cell>
          <cell r="G815">
            <v>210</v>
          </cell>
          <cell r="I815">
            <v>300</v>
          </cell>
          <cell r="J815">
            <v>1140</v>
          </cell>
          <cell r="K815">
            <v>330</v>
          </cell>
          <cell r="L815">
            <v>390</v>
          </cell>
          <cell r="M815">
            <v>525</v>
          </cell>
          <cell r="N815">
            <v>321</v>
          </cell>
          <cell r="O815">
            <v>312</v>
          </cell>
          <cell r="P815">
            <v>150000</v>
          </cell>
          <cell r="Q815">
            <v>2049</v>
          </cell>
          <cell r="R815">
            <v>591000</v>
          </cell>
          <cell r="S815">
            <v>5145</v>
          </cell>
          <cell r="T815">
            <v>1530</v>
          </cell>
          <cell r="U815">
            <v>210</v>
          </cell>
          <cell r="V815">
            <v>180</v>
          </cell>
          <cell r="W815">
            <v>2340</v>
          </cell>
          <cell r="X815">
            <v>54000</v>
          </cell>
          <cell r="Y815">
            <v>1140</v>
          </cell>
          <cell r="Z815">
            <v>14400</v>
          </cell>
          <cell r="AA815">
            <v>27000</v>
          </cell>
          <cell r="AB815">
            <v>360000</v>
          </cell>
          <cell r="AC815">
            <v>452250</v>
          </cell>
          <cell r="AD815">
            <v>3900</v>
          </cell>
          <cell r="AE815">
            <v>1065</v>
          </cell>
          <cell r="AF815">
            <v>1680</v>
          </cell>
          <cell r="AG815">
            <v>420</v>
          </cell>
          <cell r="AH815">
            <v>14100</v>
          </cell>
          <cell r="AI815">
            <v>840</v>
          </cell>
          <cell r="AJ815">
            <v>2100</v>
          </cell>
          <cell r="AK815">
            <v>420</v>
          </cell>
          <cell r="AL815">
            <v>10200</v>
          </cell>
          <cell r="AM815">
            <v>450</v>
          </cell>
          <cell r="AN815">
            <v>9600</v>
          </cell>
          <cell r="AO815">
            <v>6150</v>
          </cell>
          <cell r="AP815">
            <v>645</v>
          </cell>
          <cell r="AQ815">
            <v>2250</v>
          </cell>
        </row>
        <row r="816">
          <cell r="A816" t="str">
            <v>M0035433080</v>
          </cell>
          <cell r="B816" t="str">
            <v>TargetHelicalUltra3mm8</v>
          </cell>
          <cell r="C816" t="str">
            <v>EUR</v>
          </cell>
          <cell r="D816">
            <v>210</v>
          </cell>
          <cell r="G816">
            <v>210</v>
          </cell>
          <cell r="I816">
            <v>300</v>
          </cell>
          <cell r="J816">
            <v>1140</v>
          </cell>
          <cell r="K816">
            <v>330</v>
          </cell>
          <cell r="L816">
            <v>390</v>
          </cell>
          <cell r="M816">
            <v>525</v>
          </cell>
          <cell r="N816">
            <v>321</v>
          </cell>
          <cell r="O816">
            <v>312</v>
          </cell>
          <cell r="P816">
            <v>150000</v>
          </cell>
          <cell r="Q816">
            <v>2049</v>
          </cell>
          <cell r="R816">
            <v>591000</v>
          </cell>
          <cell r="S816">
            <v>5145</v>
          </cell>
          <cell r="T816">
            <v>1530</v>
          </cell>
          <cell r="U816">
            <v>210</v>
          </cell>
          <cell r="V816">
            <v>180</v>
          </cell>
          <cell r="W816">
            <v>2340</v>
          </cell>
          <cell r="X816">
            <v>54000</v>
          </cell>
          <cell r="Y816">
            <v>1140</v>
          </cell>
          <cell r="Z816">
            <v>14400</v>
          </cell>
          <cell r="AA816">
            <v>27000</v>
          </cell>
          <cell r="AB816">
            <v>360000</v>
          </cell>
          <cell r="AC816">
            <v>452250</v>
          </cell>
          <cell r="AD816">
            <v>3900</v>
          </cell>
          <cell r="AE816">
            <v>1065</v>
          </cell>
          <cell r="AF816">
            <v>1680</v>
          </cell>
          <cell r="AG816">
            <v>420</v>
          </cell>
          <cell r="AH816">
            <v>14100</v>
          </cell>
          <cell r="AI816">
            <v>840</v>
          </cell>
          <cell r="AJ816">
            <v>2100</v>
          </cell>
          <cell r="AK816">
            <v>420</v>
          </cell>
          <cell r="AL816">
            <v>10200</v>
          </cell>
          <cell r="AM816">
            <v>450</v>
          </cell>
          <cell r="AN816">
            <v>9600</v>
          </cell>
          <cell r="AO816">
            <v>6150</v>
          </cell>
          <cell r="AP816">
            <v>645</v>
          </cell>
          <cell r="AQ816">
            <v>2250</v>
          </cell>
        </row>
        <row r="817">
          <cell r="A817" t="str">
            <v>M0035433100</v>
          </cell>
          <cell r="B817" t="str">
            <v>TargetHelicalUltra3mm10</v>
          </cell>
          <cell r="C817" t="str">
            <v>EUR</v>
          </cell>
          <cell r="D817">
            <v>210</v>
          </cell>
          <cell r="G817">
            <v>210</v>
          </cell>
          <cell r="I817">
            <v>300</v>
          </cell>
          <cell r="J817">
            <v>1140</v>
          </cell>
          <cell r="K817">
            <v>330</v>
          </cell>
          <cell r="L817">
            <v>390</v>
          </cell>
          <cell r="M817">
            <v>525</v>
          </cell>
          <cell r="N817">
            <v>321</v>
          </cell>
          <cell r="O817">
            <v>312</v>
          </cell>
          <cell r="P817">
            <v>150000</v>
          </cell>
          <cell r="Q817">
            <v>2049</v>
          </cell>
          <cell r="R817">
            <v>591000</v>
          </cell>
          <cell r="S817">
            <v>5145</v>
          </cell>
          <cell r="T817">
            <v>1530</v>
          </cell>
          <cell r="U817">
            <v>210</v>
          </cell>
          <cell r="V817">
            <v>180</v>
          </cell>
          <cell r="W817">
            <v>2340</v>
          </cell>
          <cell r="X817">
            <v>54000</v>
          </cell>
          <cell r="Y817">
            <v>1140</v>
          </cell>
          <cell r="Z817">
            <v>14400</v>
          </cell>
          <cell r="AA817">
            <v>27000</v>
          </cell>
          <cell r="AB817">
            <v>360000</v>
          </cell>
          <cell r="AC817">
            <v>452250</v>
          </cell>
          <cell r="AD817">
            <v>3900</v>
          </cell>
          <cell r="AE817">
            <v>1065</v>
          </cell>
          <cell r="AF817">
            <v>1680</v>
          </cell>
          <cell r="AG817">
            <v>420</v>
          </cell>
          <cell r="AH817">
            <v>14100</v>
          </cell>
          <cell r="AI817">
            <v>840</v>
          </cell>
          <cell r="AJ817">
            <v>2100</v>
          </cell>
          <cell r="AK817">
            <v>420</v>
          </cell>
          <cell r="AL817">
            <v>10200</v>
          </cell>
          <cell r="AM817">
            <v>450</v>
          </cell>
          <cell r="AN817">
            <v>9600</v>
          </cell>
          <cell r="AO817">
            <v>6150</v>
          </cell>
          <cell r="AP817">
            <v>645</v>
          </cell>
          <cell r="AQ817">
            <v>2250</v>
          </cell>
        </row>
        <row r="818">
          <cell r="A818" t="str">
            <v>M0035434060</v>
          </cell>
          <cell r="B818" t="str">
            <v>TargetHelicalUltra4mm6</v>
          </cell>
          <cell r="C818" t="str">
            <v>EUR</v>
          </cell>
          <cell r="D818">
            <v>210</v>
          </cell>
          <cell r="G818">
            <v>210</v>
          </cell>
          <cell r="I818">
            <v>300</v>
          </cell>
          <cell r="J818">
            <v>1140</v>
          </cell>
          <cell r="K818">
            <v>330</v>
          </cell>
          <cell r="L818">
            <v>390</v>
          </cell>
          <cell r="M818">
            <v>525</v>
          </cell>
          <cell r="N818">
            <v>321</v>
          </cell>
          <cell r="O818">
            <v>312</v>
          </cell>
          <cell r="P818">
            <v>150000</v>
          </cell>
          <cell r="Q818">
            <v>2049</v>
          </cell>
          <cell r="R818">
            <v>591000</v>
          </cell>
          <cell r="S818">
            <v>5145</v>
          </cell>
          <cell r="T818">
            <v>1530</v>
          </cell>
          <cell r="U818">
            <v>210</v>
          </cell>
          <cell r="V818">
            <v>180</v>
          </cell>
          <cell r="W818">
            <v>2340</v>
          </cell>
          <cell r="X818">
            <v>54000</v>
          </cell>
          <cell r="Y818">
            <v>1140</v>
          </cell>
          <cell r="Z818">
            <v>14400</v>
          </cell>
          <cell r="AA818">
            <v>27000</v>
          </cell>
          <cell r="AB818">
            <v>360000</v>
          </cell>
          <cell r="AC818">
            <v>452250</v>
          </cell>
          <cell r="AD818">
            <v>3900</v>
          </cell>
          <cell r="AE818">
            <v>1065</v>
          </cell>
          <cell r="AF818">
            <v>1680</v>
          </cell>
          <cell r="AG818">
            <v>420</v>
          </cell>
          <cell r="AH818">
            <v>14100</v>
          </cell>
          <cell r="AI818">
            <v>840</v>
          </cell>
          <cell r="AJ818">
            <v>2100</v>
          </cell>
          <cell r="AK818">
            <v>420</v>
          </cell>
          <cell r="AL818">
            <v>10200</v>
          </cell>
          <cell r="AM818">
            <v>450</v>
          </cell>
          <cell r="AN818">
            <v>9600</v>
          </cell>
          <cell r="AO818">
            <v>6150</v>
          </cell>
          <cell r="AP818">
            <v>645</v>
          </cell>
          <cell r="AQ818">
            <v>2250</v>
          </cell>
        </row>
        <row r="819">
          <cell r="A819" t="str">
            <v>M0035434080</v>
          </cell>
          <cell r="B819" t="str">
            <v>TargetHelicalUltra4mm8</v>
          </cell>
          <cell r="C819" t="str">
            <v>EUR</v>
          </cell>
          <cell r="D819">
            <v>210</v>
          </cell>
          <cell r="G819">
            <v>210</v>
          </cell>
          <cell r="I819">
            <v>300</v>
          </cell>
          <cell r="J819">
            <v>1140</v>
          </cell>
          <cell r="K819">
            <v>330</v>
          </cell>
          <cell r="L819">
            <v>390</v>
          </cell>
          <cell r="M819">
            <v>525</v>
          </cell>
          <cell r="N819">
            <v>321</v>
          </cell>
          <cell r="O819">
            <v>312</v>
          </cell>
          <cell r="P819">
            <v>150000</v>
          </cell>
          <cell r="Q819">
            <v>2049</v>
          </cell>
          <cell r="R819">
            <v>591000</v>
          </cell>
          <cell r="S819">
            <v>5145</v>
          </cell>
          <cell r="T819">
            <v>1530</v>
          </cell>
          <cell r="U819">
            <v>210</v>
          </cell>
          <cell r="V819">
            <v>180</v>
          </cell>
          <cell r="W819">
            <v>2340</v>
          </cell>
          <cell r="X819">
            <v>54000</v>
          </cell>
          <cell r="Y819">
            <v>1140</v>
          </cell>
          <cell r="Z819">
            <v>14400</v>
          </cell>
          <cell r="AA819">
            <v>27000</v>
          </cell>
          <cell r="AB819">
            <v>360000</v>
          </cell>
          <cell r="AC819">
            <v>452250</v>
          </cell>
          <cell r="AD819">
            <v>3900</v>
          </cell>
          <cell r="AE819">
            <v>1065</v>
          </cell>
          <cell r="AF819">
            <v>1680</v>
          </cell>
          <cell r="AG819">
            <v>420</v>
          </cell>
          <cell r="AH819">
            <v>14100</v>
          </cell>
          <cell r="AI819">
            <v>840</v>
          </cell>
          <cell r="AJ819">
            <v>2100</v>
          </cell>
          <cell r="AK819">
            <v>420</v>
          </cell>
          <cell r="AL819">
            <v>10200</v>
          </cell>
          <cell r="AM819">
            <v>450</v>
          </cell>
          <cell r="AN819">
            <v>9600</v>
          </cell>
          <cell r="AO819">
            <v>6150</v>
          </cell>
          <cell r="AP819">
            <v>645</v>
          </cell>
          <cell r="AQ819">
            <v>2250</v>
          </cell>
        </row>
        <row r="820">
          <cell r="A820" t="str">
            <v>M0035434150</v>
          </cell>
          <cell r="B820" t="str">
            <v>TargetHelicalUltra4mm15</v>
          </cell>
          <cell r="C820" t="str">
            <v>EUR</v>
          </cell>
          <cell r="D820">
            <v>210</v>
          </cell>
          <cell r="G820">
            <v>210</v>
          </cell>
          <cell r="I820">
            <v>300</v>
          </cell>
          <cell r="J820">
            <v>1140</v>
          </cell>
          <cell r="K820">
            <v>330</v>
          </cell>
          <cell r="L820">
            <v>390</v>
          </cell>
          <cell r="M820">
            <v>525</v>
          </cell>
          <cell r="N820">
            <v>321</v>
          </cell>
          <cell r="O820">
            <v>312</v>
          </cell>
          <cell r="P820">
            <v>150000</v>
          </cell>
          <cell r="Q820">
            <v>2049</v>
          </cell>
          <cell r="R820">
            <v>591000</v>
          </cell>
          <cell r="S820">
            <v>5145</v>
          </cell>
          <cell r="T820">
            <v>1530</v>
          </cell>
          <cell r="U820">
            <v>210</v>
          </cell>
          <cell r="V820">
            <v>180</v>
          </cell>
          <cell r="W820">
            <v>2340</v>
          </cell>
          <cell r="X820">
            <v>54000</v>
          </cell>
          <cell r="Y820">
            <v>1140</v>
          </cell>
          <cell r="Z820">
            <v>14400</v>
          </cell>
          <cell r="AA820">
            <v>27000</v>
          </cell>
          <cell r="AB820">
            <v>360000</v>
          </cell>
          <cell r="AC820">
            <v>452250</v>
          </cell>
          <cell r="AD820">
            <v>3900</v>
          </cell>
          <cell r="AE820">
            <v>1065</v>
          </cell>
          <cell r="AF820">
            <v>1680</v>
          </cell>
          <cell r="AG820">
            <v>420</v>
          </cell>
          <cell r="AH820">
            <v>14100</v>
          </cell>
          <cell r="AI820">
            <v>840</v>
          </cell>
          <cell r="AJ820">
            <v>2100</v>
          </cell>
          <cell r="AK820">
            <v>420</v>
          </cell>
          <cell r="AL820">
            <v>10200</v>
          </cell>
          <cell r="AM820">
            <v>450</v>
          </cell>
          <cell r="AN820">
            <v>9600</v>
          </cell>
          <cell r="AO820">
            <v>6150</v>
          </cell>
          <cell r="AP820">
            <v>645</v>
          </cell>
          <cell r="AQ820">
            <v>2250</v>
          </cell>
        </row>
        <row r="821">
          <cell r="A821" t="str">
            <v>M0035461030</v>
          </cell>
          <cell r="B821" t="str">
            <v>Target360Standard10mm30c</v>
          </cell>
          <cell r="C821" t="str">
            <v>EUR</v>
          </cell>
          <cell r="D821">
            <v>210</v>
          </cell>
          <cell r="G821">
            <v>210</v>
          </cell>
          <cell r="I821">
            <v>300</v>
          </cell>
          <cell r="J821">
            <v>1140</v>
          </cell>
          <cell r="K821">
            <v>330</v>
          </cell>
          <cell r="L821">
            <v>390</v>
          </cell>
          <cell r="M821">
            <v>525</v>
          </cell>
          <cell r="N821">
            <v>321</v>
          </cell>
          <cell r="O821">
            <v>312</v>
          </cell>
          <cell r="P821">
            <v>150000</v>
          </cell>
          <cell r="Q821">
            <v>2049</v>
          </cell>
          <cell r="R821">
            <v>591000</v>
          </cell>
          <cell r="S821">
            <v>5145</v>
          </cell>
          <cell r="T821">
            <v>1530</v>
          </cell>
          <cell r="U821">
            <v>210</v>
          </cell>
          <cell r="V821">
            <v>180</v>
          </cell>
          <cell r="W821">
            <v>2340</v>
          </cell>
          <cell r="X821">
            <v>54000</v>
          </cell>
          <cell r="Y821">
            <v>1140</v>
          </cell>
          <cell r="Z821">
            <v>14400</v>
          </cell>
          <cell r="AA821">
            <v>27000</v>
          </cell>
          <cell r="AB821">
            <v>360000</v>
          </cell>
          <cell r="AC821">
            <v>452250</v>
          </cell>
          <cell r="AD821">
            <v>3900</v>
          </cell>
          <cell r="AE821">
            <v>1065</v>
          </cell>
          <cell r="AF821">
            <v>1680</v>
          </cell>
          <cell r="AG821">
            <v>420</v>
          </cell>
          <cell r="AH821">
            <v>14100</v>
          </cell>
          <cell r="AI821">
            <v>840</v>
          </cell>
          <cell r="AJ821">
            <v>2100</v>
          </cell>
          <cell r="AK821">
            <v>420</v>
          </cell>
          <cell r="AL821">
            <v>10200</v>
          </cell>
          <cell r="AM821">
            <v>450</v>
          </cell>
          <cell r="AN821">
            <v>9600</v>
          </cell>
          <cell r="AO821">
            <v>6150</v>
          </cell>
          <cell r="AP821">
            <v>645</v>
          </cell>
          <cell r="AQ821">
            <v>2250</v>
          </cell>
        </row>
        <row r="822">
          <cell r="A822" t="str">
            <v>M0035461130</v>
          </cell>
          <cell r="B822" t="str">
            <v>Target360Standard11mm30c</v>
          </cell>
          <cell r="C822" t="str">
            <v>EUR</v>
          </cell>
          <cell r="D822">
            <v>210</v>
          </cell>
          <cell r="G822">
            <v>210</v>
          </cell>
          <cell r="I822">
            <v>300</v>
          </cell>
          <cell r="J822">
            <v>1140</v>
          </cell>
          <cell r="K822">
            <v>330</v>
          </cell>
          <cell r="L822">
            <v>390</v>
          </cell>
          <cell r="M822">
            <v>525</v>
          </cell>
          <cell r="N822">
            <v>321</v>
          </cell>
          <cell r="O822">
            <v>312</v>
          </cell>
          <cell r="P822">
            <v>150000</v>
          </cell>
          <cell r="Q822">
            <v>2049</v>
          </cell>
          <cell r="R822">
            <v>591000</v>
          </cell>
          <cell r="S822">
            <v>5145</v>
          </cell>
          <cell r="T822">
            <v>1530</v>
          </cell>
          <cell r="U822">
            <v>210</v>
          </cell>
          <cell r="V822">
            <v>180</v>
          </cell>
          <cell r="W822">
            <v>2340</v>
          </cell>
          <cell r="X822">
            <v>54000</v>
          </cell>
          <cell r="Y822">
            <v>1140</v>
          </cell>
          <cell r="Z822">
            <v>14400</v>
          </cell>
          <cell r="AA822">
            <v>27000</v>
          </cell>
          <cell r="AB822">
            <v>360000</v>
          </cell>
          <cell r="AC822">
            <v>452250</v>
          </cell>
          <cell r="AD822">
            <v>3900</v>
          </cell>
          <cell r="AE822">
            <v>1065</v>
          </cell>
          <cell r="AF822">
            <v>1680</v>
          </cell>
          <cell r="AG822">
            <v>420</v>
          </cell>
          <cell r="AH822">
            <v>14100</v>
          </cell>
          <cell r="AI822">
            <v>840</v>
          </cell>
          <cell r="AJ822">
            <v>2100</v>
          </cell>
          <cell r="AK822">
            <v>420</v>
          </cell>
          <cell r="AL822">
            <v>10200</v>
          </cell>
          <cell r="AM822">
            <v>450</v>
          </cell>
          <cell r="AN822">
            <v>9600</v>
          </cell>
          <cell r="AO822">
            <v>6150</v>
          </cell>
          <cell r="AP822">
            <v>645</v>
          </cell>
          <cell r="AQ822">
            <v>2250</v>
          </cell>
        </row>
        <row r="823">
          <cell r="A823" t="str">
            <v>M0035461230</v>
          </cell>
          <cell r="B823" t="str">
            <v>Target360Standard12mm30</v>
          </cell>
          <cell r="C823" t="str">
            <v>EUR</v>
          </cell>
          <cell r="D823">
            <v>210</v>
          </cell>
          <cell r="G823">
            <v>210</v>
          </cell>
          <cell r="I823">
            <v>300</v>
          </cell>
          <cell r="J823">
            <v>1140</v>
          </cell>
          <cell r="K823">
            <v>330</v>
          </cell>
          <cell r="L823">
            <v>390</v>
          </cell>
          <cell r="M823">
            <v>525</v>
          </cell>
          <cell r="N823">
            <v>321</v>
          </cell>
          <cell r="O823">
            <v>312</v>
          </cell>
          <cell r="P823">
            <v>150000</v>
          </cell>
          <cell r="Q823">
            <v>2049</v>
          </cell>
          <cell r="R823">
            <v>591000</v>
          </cell>
          <cell r="S823">
            <v>5145</v>
          </cell>
          <cell r="T823">
            <v>1530</v>
          </cell>
          <cell r="U823">
            <v>210</v>
          </cell>
          <cell r="V823">
            <v>180</v>
          </cell>
          <cell r="W823">
            <v>2340</v>
          </cell>
          <cell r="X823">
            <v>54000</v>
          </cell>
          <cell r="Y823">
            <v>1140</v>
          </cell>
          <cell r="Z823">
            <v>14400</v>
          </cell>
          <cell r="AA823">
            <v>27000</v>
          </cell>
          <cell r="AB823">
            <v>360000</v>
          </cell>
          <cell r="AC823">
            <v>452250</v>
          </cell>
          <cell r="AD823">
            <v>3900</v>
          </cell>
          <cell r="AE823">
            <v>1065</v>
          </cell>
          <cell r="AF823">
            <v>1680</v>
          </cell>
          <cell r="AG823">
            <v>420</v>
          </cell>
          <cell r="AH823">
            <v>14100</v>
          </cell>
          <cell r="AI823">
            <v>840</v>
          </cell>
          <cell r="AJ823">
            <v>2100</v>
          </cell>
          <cell r="AK823">
            <v>420</v>
          </cell>
          <cell r="AL823">
            <v>10200</v>
          </cell>
          <cell r="AM823">
            <v>450</v>
          </cell>
          <cell r="AN823">
            <v>9600</v>
          </cell>
          <cell r="AO823">
            <v>6150</v>
          </cell>
          <cell r="AP823">
            <v>645</v>
          </cell>
          <cell r="AQ823">
            <v>2250</v>
          </cell>
        </row>
        <row r="824">
          <cell r="A824" t="str">
            <v>M0035461330</v>
          </cell>
          <cell r="B824" t="str">
            <v>Target360Standard13mm30c</v>
          </cell>
          <cell r="C824" t="str">
            <v>EUR</v>
          </cell>
          <cell r="D824">
            <v>210</v>
          </cell>
          <cell r="G824">
            <v>210</v>
          </cell>
          <cell r="I824">
            <v>300</v>
          </cell>
          <cell r="J824">
            <v>1140</v>
          </cell>
          <cell r="K824">
            <v>330</v>
          </cell>
          <cell r="L824">
            <v>390</v>
          </cell>
          <cell r="M824">
            <v>525</v>
          </cell>
          <cell r="N824">
            <v>321</v>
          </cell>
          <cell r="O824">
            <v>312</v>
          </cell>
          <cell r="P824">
            <v>150000</v>
          </cell>
          <cell r="Q824">
            <v>2049</v>
          </cell>
          <cell r="R824">
            <v>591000</v>
          </cell>
          <cell r="S824">
            <v>5145</v>
          </cell>
          <cell r="T824">
            <v>1530</v>
          </cell>
          <cell r="U824">
            <v>210</v>
          </cell>
          <cell r="V824">
            <v>180</v>
          </cell>
          <cell r="W824">
            <v>2340</v>
          </cell>
          <cell r="X824">
            <v>54000</v>
          </cell>
          <cell r="Y824">
            <v>1140</v>
          </cell>
          <cell r="Z824">
            <v>14400</v>
          </cell>
          <cell r="AA824">
            <v>27000</v>
          </cell>
          <cell r="AB824">
            <v>360000</v>
          </cell>
          <cell r="AC824">
            <v>452250</v>
          </cell>
          <cell r="AD824">
            <v>3900</v>
          </cell>
          <cell r="AE824">
            <v>1065</v>
          </cell>
          <cell r="AF824">
            <v>1680</v>
          </cell>
          <cell r="AG824">
            <v>420</v>
          </cell>
          <cell r="AH824">
            <v>14100</v>
          </cell>
          <cell r="AI824">
            <v>840</v>
          </cell>
          <cell r="AJ824">
            <v>2100</v>
          </cell>
          <cell r="AK824">
            <v>420</v>
          </cell>
          <cell r="AL824">
            <v>10200</v>
          </cell>
          <cell r="AM824">
            <v>450</v>
          </cell>
          <cell r="AN824">
            <v>9600</v>
          </cell>
          <cell r="AO824">
            <v>6150</v>
          </cell>
          <cell r="AP824">
            <v>645</v>
          </cell>
          <cell r="AQ824">
            <v>2250</v>
          </cell>
        </row>
        <row r="825">
          <cell r="A825" t="str">
            <v>M0035461430</v>
          </cell>
          <cell r="B825" t="str">
            <v>Target360Standard1430</v>
          </cell>
          <cell r="C825" t="str">
            <v>EUR</v>
          </cell>
          <cell r="D825">
            <v>210</v>
          </cell>
          <cell r="G825">
            <v>210</v>
          </cell>
          <cell r="I825">
            <v>300</v>
          </cell>
          <cell r="J825">
            <v>1140</v>
          </cell>
          <cell r="K825">
            <v>330</v>
          </cell>
          <cell r="L825">
            <v>390</v>
          </cell>
          <cell r="M825">
            <v>525</v>
          </cell>
          <cell r="N825">
            <v>321</v>
          </cell>
          <cell r="O825">
            <v>312</v>
          </cell>
          <cell r="P825">
            <v>150000</v>
          </cell>
          <cell r="Q825">
            <v>2049</v>
          </cell>
          <cell r="R825">
            <v>591000</v>
          </cell>
          <cell r="S825">
            <v>5145</v>
          </cell>
          <cell r="T825">
            <v>1530</v>
          </cell>
          <cell r="U825">
            <v>210</v>
          </cell>
          <cell r="V825">
            <v>180</v>
          </cell>
          <cell r="W825">
            <v>2340</v>
          </cell>
          <cell r="X825">
            <v>54000</v>
          </cell>
          <cell r="Y825">
            <v>1140</v>
          </cell>
          <cell r="Z825">
            <v>14400</v>
          </cell>
          <cell r="AA825">
            <v>27000</v>
          </cell>
          <cell r="AB825">
            <v>360000</v>
          </cell>
          <cell r="AC825">
            <v>452250</v>
          </cell>
          <cell r="AD825">
            <v>3900</v>
          </cell>
          <cell r="AE825">
            <v>1065</v>
          </cell>
          <cell r="AF825">
            <v>1680</v>
          </cell>
          <cell r="AG825">
            <v>420</v>
          </cell>
          <cell r="AH825">
            <v>14100</v>
          </cell>
          <cell r="AI825">
            <v>840</v>
          </cell>
          <cell r="AJ825">
            <v>2100</v>
          </cell>
          <cell r="AK825">
            <v>420</v>
          </cell>
          <cell r="AL825">
            <v>10200</v>
          </cell>
          <cell r="AM825">
            <v>450</v>
          </cell>
          <cell r="AN825">
            <v>9600</v>
          </cell>
          <cell r="AO825">
            <v>6150</v>
          </cell>
          <cell r="AP825">
            <v>645</v>
          </cell>
          <cell r="AQ825">
            <v>2250</v>
          </cell>
        </row>
        <row r="826">
          <cell r="A826" t="str">
            <v>M0035461540</v>
          </cell>
          <cell r="B826" t="str">
            <v>Target360Standard1540</v>
          </cell>
          <cell r="C826" t="str">
            <v>EUR</v>
          </cell>
          <cell r="D826">
            <v>210</v>
          </cell>
          <cell r="G826">
            <v>210</v>
          </cell>
          <cell r="I826">
            <v>300</v>
          </cell>
          <cell r="J826">
            <v>1140</v>
          </cell>
          <cell r="K826">
            <v>330</v>
          </cell>
          <cell r="L826">
            <v>390</v>
          </cell>
          <cell r="M826">
            <v>525</v>
          </cell>
          <cell r="N826">
            <v>321</v>
          </cell>
          <cell r="O826">
            <v>312</v>
          </cell>
          <cell r="P826">
            <v>150000</v>
          </cell>
          <cell r="Q826">
            <v>2049</v>
          </cell>
          <cell r="R826">
            <v>591000</v>
          </cell>
          <cell r="S826">
            <v>5145</v>
          </cell>
          <cell r="T826">
            <v>1530</v>
          </cell>
          <cell r="U826">
            <v>210</v>
          </cell>
          <cell r="V826">
            <v>180</v>
          </cell>
          <cell r="W826">
            <v>2340</v>
          </cell>
          <cell r="X826">
            <v>54000</v>
          </cell>
          <cell r="Y826">
            <v>1140</v>
          </cell>
          <cell r="Z826">
            <v>14400</v>
          </cell>
          <cell r="AA826">
            <v>27000</v>
          </cell>
          <cell r="AB826">
            <v>360000</v>
          </cell>
          <cell r="AC826">
            <v>452250</v>
          </cell>
          <cell r="AD826">
            <v>3900</v>
          </cell>
          <cell r="AE826">
            <v>1065</v>
          </cell>
          <cell r="AF826">
            <v>1680</v>
          </cell>
          <cell r="AG826">
            <v>420</v>
          </cell>
          <cell r="AH826">
            <v>14100</v>
          </cell>
          <cell r="AI826">
            <v>840</v>
          </cell>
          <cell r="AJ826">
            <v>2100</v>
          </cell>
          <cell r="AK826">
            <v>420</v>
          </cell>
          <cell r="AL826">
            <v>10200</v>
          </cell>
          <cell r="AM826">
            <v>450</v>
          </cell>
          <cell r="AN826">
            <v>9600</v>
          </cell>
          <cell r="AO826">
            <v>6150</v>
          </cell>
          <cell r="AP826">
            <v>645</v>
          </cell>
          <cell r="AQ826">
            <v>2250</v>
          </cell>
        </row>
        <row r="827">
          <cell r="A827" t="str">
            <v>M0035463060</v>
          </cell>
          <cell r="B827" t="str">
            <v>Target360Standard3mmx6cm</v>
          </cell>
          <cell r="C827" t="str">
            <v>EUR</v>
          </cell>
          <cell r="D827">
            <v>210</v>
          </cell>
          <cell r="G827">
            <v>210</v>
          </cell>
          <cell r="I827">
            <v>300</v>
          </cell>
          <cell r="J827">
            <v>1140</v>
          </cell>
          <cell r="K827">
            <v>330</v>
          </cell>
          <cell r="L827">
            <v>390</v>
          </cell>
          <cell r="M827">
            <v>525</v>
          </cell>
          <cell r="N827">
            <v>321</v>
          </cell>
          <cell r="O827">
            <v>312</v>
          </cell>
          <cell r="P827">
            <v>150000</v>
          </cell>
          <cell r="Q827">
            <v>2049</v>
          </cell>
          <cell r="R827">
            <v>591000</v>
          </cell>
          <cell r="S827">
            <v>5145</v>
          </cell>
          <cell r="T827">
            <v>1530</v>
          </cell>
          <cell r="U827">
            <v>210</v>
          </cell>
          <cell r="V827">
            <v>180</v>
          </cell>
          <cell r="W827">
            <v>2340</v>
          </cell>
          <cell r="X827">
            <v>54000</v>
          </cell>
          <cell r="Y827">
            <v>1140</v>
          </cell>
          <cell r="Z827">
            <v>14400</v>
          </cell>
          <cell r="AA827">
            <v>27000</v>
          </cell>
          <cell r="AB827">
            <v>360000</v>
          </cell>
          <cell r="AC827">
            <v>452250</v>
          </cell>
          <cell r="AD827">
            <v>3900</v>
          </cell>
          <cell r="AE827">
            <v>1065</v>
          </cell>
          <cell r="AF827">
            <v>1680</v>
          </cell>
          <cell r="AG827">
            <v>420</v>
          </cell>
          <cell r="AH827">
            <v>14100</v>
          </cell>
          <cell r="AI827">
            <v>840</v>
          </cell>
          <cell r="AJ827">
            <v>2100</v>
          </cell>
          <cell r="AK827">
            <v>420</v>
          </cell>
          <cell r="AL827">
            <v>10200</v>
          </cell>
          <cell r="AM827">
            <v>450</v>
          </cell>
          <cell r="AN827">
            <v>9600</v>
          </cell>
          <cell r="AO827">
            <v>6150</v>
          </cell>
          <cell r="AP827">
            <v>645</v>
          </cell>
          <cell r="AQ827">
            <v>2250</v>
          </cell>
        </row>
        <row r="828">
          <cell r="A828" t="str">
            <v>M0035463080</v>
          </cell>
          <cell r="B828" t="str">
            <v>Target360Standard3mmx8cm</v>
          </cell>
          <cell r="C828" t="str">
            <v>EUR</v>
          </cell>
          <cell r="D828">
            <v>210</v>
          </cell>
          <cell r="G828">
            <v>210</v>
          </cell>
          <cell r="I828">
            <v>300</v>
          </cell>
          <cell r="J828">
            <v>1140</v>
          </cell>
          <cell r="K828">
            <v>330</v>
          </cell>
          <cell r="L828">
            <v>390</v>
          </cell>
          <cell r="M828">
            <v>525</v>
          </cell>
          <cell r="N828">
            <v>321</v>
          </cell>
          <cell r="O828">
            <v>312</v>
          </cell>
          <cell r="P828">
            <v>150000</v>
          </cell>
          <cell r="Q828">
            <v>2049</v>
          </cell>
          <cell r="R828">
            <v>591000</v>
          </cell>
          <cell r="S828">
            <v>5145</v>
          </cell>
          <cell r="T828">
            <v>1530</v>
          </cell>
          <cell r="U828">
            <v>210</v>
          </cell>
          <cell r="V828">
            <v>180</v>
          </cell>
          <cell r="W828">
            <v>2340</v>
          </cell>
          <cell r="X828">
            <v>54000</v>
          </cell>
          <cell r="Y828">
            <v>1140</v>
          </cell>
          <cell r="Z828">
            <v>14400</v>
          </cell>
          <cell r="AA828">
            <v>27000</v>
          </cell>
          <cell r="AB828">
            <v>360000</v>
          </cell>
          <cell r="AC828">
            <v>452250</v>
          </cell>
          <cell r="AD828">
            <v>3900</v>
          </cell>
          <cell r="AE828">
            <v>1065</v>
          </cell>
          <cell r="AF828">
            <v>1680</v>
          </cell>
          <cell r="AG828">
            <v>420</v>
          </cell>
          <cell r="AH828">
            <v>14100</v>
          </cell>
          <cell r="AI828">
            <v>840</v>
          </cell>
          <cell r="AJ828">
            <v>2100</v>
          </cell>
          <cell r="AK828">
            <v>420</v>
          </cell>
          <cell r="AL828">
            <v>10200</v>
          </cell>
          <cell r="AM828">
            <v>450</v>
          </cell>
          <cell r="AN828">
            <v>9600</v>
          </cell>
          <cell r="AO828">
            <v>6150</v>
          </cell>
          <cell r="AP828">
            <v>645</v>
          </cell>
          <cell r="AQ828">
            <v>2250</v>
          </cell>
        </row>
        <row r="829">
          <cell r="A829" t="str">
            <v>M0035464080</v>
          </cell>
          <cell r="B829" t="str">
            <v>Target360Standard4mmx8cm</v>
          </cell>
          <cell r="C829" t="str">
            <v>EUR</v>
          </cell>
          <cell r="D829">
            <v>210</v>
          </cell>
          <cell r="G829">
            <v>210</v>
          </cell>
          <cell r="I829">
            <v>300</v>
          </cell>
          <cell r="J829">
            <v>1140</v>
          </cell>
          <cell r="K829">
            <v>330</v>
          </cell>
          <cell r="L829">
            <v>390</v>
          </cell>
          <cell r="M829">
            <v>525</v>
          </cell>
          <cell r="N829">
            <v>321</v>
          </cell>
          <cell r="O829">
            <v>312</v>
          </cell>
          <cell r="P829">
            <v>150000</v>
          </cell>
          <cell r="Q829">
            <v>2049</v>
          </cell>
          <cell r="R829">
            <v>591000</v>
          </cell>
          <cell r="S829">
            <v>5145</v>
          </cell>
          <cell r="T829">
            <v>1530</v>
          </cell>
          <cell r="U829">
            <v>210</v>
          </cell>
          <cell r="V829">
            <v>180</v>
          </cell>
          <cell r="W829">
            <v>2340</v>
          </cell>
          <cell r="X829">
            <v>54000</v>
          </cell>
          <cell r="Y829">
            <v>1140</v>
          </cell>
          <cell r="Z829">
            <v>14400</v>
          </cell>
          <cell r="AA829">
            <v>27000</v>
          </cell>
          <cell r="AB829">
            <v>360000</v>
          </cell>
          <cell r="AC829">
            <v>452250</v>
          </cell>
          <cell r="AD829">
            <v>3900</v>
          </cell>
          <cell r="AE829">
            <v>1065</v>
          </cell>
          <cell r="AF829">
            <v>1680</v>
          </cell>
          <cell r="AG829">
            <v>420</v>
          </cell>
          <cell r="AH829">
            <v>14100</v>
          </cell>
          <cell r="AI829">
            <v>840</v>
          </cell>
          <cell r="AJ829">
            <v>2100</v>
          </cell>
          <cell r="AK829">
            <v>420</v>
          </cell>
          <cell r="AL829">
            <v>10200</v>
          </cell>
          <cell r="AM829">
            <v>450</v>
          </cell>
          <cell r="AN829">
            <v>9600</v>
          </cell>
          <cell r="AO829">
            <v>6150</v>
          </cell>
          <cell r="AP829">
            <v>645</v>
          </cell>
          <cell r="AQ829">
            <v>2250</v>
          </cell>
        </row>
        <row r="830">
          <cell r="A830" t="str">
            <v>M0035464100</v>
          </cell>
          <cell r="B830" t="str">
            <v>Target360Standard4mmx10cm</v>
          </cell>
          <cell r="C830" t="str">
            <v>EUR</v>
          </cell>
          <cell r="D830">
            <v>210</v>
          </cell>
          <cell r="G830">
            <v>210</v>
          </cell>
          <cell r="I830">
            <v>300</v>
          </cell>
          <cell r="J830">
            <v>1140</v>
          </cell>
          <cell r="K830">
            <v>330</v>
          </cell>
          <cell r="L830">
            <v>390</v>
          </cell>
          <cell r="M830">
            <v>525</v>
          </cell>
          <cell r="N830">
            <v>321</v>
          </cell>
          <cell r="O830">
            <v>312</v>
          </cell>
          <cell r="P830">
            <v>150000</v>
          </cell>
          <cell r="Q830">
            <v>2049</v>
          </cell>
          <cell r="R830">
            <v>591000</v>
          </cell>
          <cell r="S830">
            <v>5145</v>
          </cell>
          <cell r="T830">
            <v>1530</v>
          </cell>
          <cell r="U830">
            <v>210</v>
          </cell>
          <cell r="V830">
            <v>180</v>
          </cell>
          <cell r="W830">
            <v>2340</v>
          </cell>
          <cell r="X830">
            <v>54000</v>
          </cell>
          <cell r="Y830">
            <v>1140</v>
          </cell>
          <cell r="Z830">
            <v>14400</v>
          </cell>
          <cell r="AA830">
            <v>27000</v>
          </cell>
          <cell r="AB830">
            <v>360000</v>
          </cell>
          <cell r="AC830">
            <v>452250</v>
          </cell>
          <cell r="AD830">
            <v>3900</v>
          </cell>
          <cell r="AE830">
            <v>1065</v>
          </cell>
          <cell r="AF830">
            <v>1680</v>
          </cell>
          <cell r="AG830">
            <v>420</v>
          </cell>
          <cell r="AH830">
            <v>14100</v>
          </cell>
          <cell r="AI830">
            <v>840</v>
          </cell>
          <cell r="AJ830">
            <v>2100</v>
          </cell>
          <cell r="AK830">
            <v>420</v>
          </cell>
          <cell r="AL830">
            <v>10200</v>
          </cell>
          <cell r="AM830">
            <v>450</v>
          </cell>
          <cell r="AN830">
            <v>9600</v>
          </cell>
          <cell r="AO830">
            <v>6150</v>
          </cell>
          <cell r="AP830">
            <v>645</v>
          </cell>
          <cell r="AQ830">
            <v>2250</v>
          </cell>
        </row>
        <row r="831">
          <cell r="A831" t="str">
            <v>M0035464150</v>
          </cell>
          <cell r="B831" t="str">
            <v>Target360Standard4mmx15cm</v>
          </cell>
          <cell r="C831" t="str">
            <v>EUR</v>
          </cell>
          <cell r="D831">
            <v>210</v>
          </cell>
          <cell r="G831">
            <v>210</v>
          </cell>
          <cell r="I831">
            <v>300</v>
          </cell>
          <cell r="J831">
            <v>1140</v>
          </cell>
          <cell r="K831">
            <v>330</v>
          </cell>
          <cell r="L831">
            <v>390</v>
          </cell>
          <cell r="M831">
            <v>525</v>
          </cell>
          <cell r="N831">
            <v>321</v>
          </cell>
          <cell r="O831">
            <v>312</v>
          </cell>
          <cell r="P831">
            <v>150000</v>
          </cell>
          <cell r="Q831">
            <v>2049</v>
          </cell>
          <cell r="R831">
            <v>591000</v>
          </cell>
          <cell r="S831">
            <v>5145</v>
          </cell>
          <cell r="T831">
            <v>1530</v>
          </cell>
          <cell r="U831">
            <v>210</v>
          </cell>
          <cell r="V831">
            <v>180</v>
          </cell>
          <cell r="W831">
            <v>2340</v>
          </cell>
          <cell r="X831">
            <v>54000</v>
          </cell>
          <cell r="Y831">
            <v>1140</v>
          </cell>
          <cell r="Z831">
            <v>14400</v>
          </cell>
          <cell r="AA831">
            <v>27000</v>
          </cell>
          <cell r="AB831">
            <v>360000</v>
          </cell>
          <cell r="AC831">
            <v>452250</v>
          </cell>
          <cell r="AD831">
            <v>3900</v>
          </cell>
          <cell r="AE831">
            <v>1065</v>
          </cell>
          <cell r="AF831">
            <v>1680</v>
          </cell>
          <cell r="AG831">
            <v>420</v>
          </cell>
          <cell r="AH831">
            <v>14100</v>
          </cell>
          <cell r="AI831">
            <v>840</v>
          </cell>
          <cell r="AJ831">
            <v>2100</v>
          </cell>
          <cell r="AK831">
            <v>420</v>
          </cell>
          <cell r="AL831">
            <v>10200</v>
          </cell>
          <cell r="AM831">
            <v>450</v>
          </cell>
          <cell r="AN831">
            <v>9600</v>
          </cell>
          <cell r="AO831">
            <v>6150</v>
          </cell>
          <cell r="AP831">
            <v>645</v>
          </cell>
          <cell r="AQ831">
            <v>2250</v>
          </cell>
        </row>
        <row r="832">
          <cell r="A832" t="str">
            <v>M0035465150</v>
          </cell>
          <cell r="B832" t="str">
            <v>Target360Standard5mmx15cm</v>
          </cell>
          <cell r="C832" t="str">
            <v>EUR</v>
          </cell>
          <cell r="D832">
            <v>210</v>
          </cell>
          <cell r="G832">
            <v>210</v>
          </cell>
          <cell r="I832">
            <v>300</v>
          </cell>
          <cell r="J832">
            <v>1140</v>
          </cell>
          <cell r="K832">
            <v>330</v>
          </cell>
          <cell r="L832">
            <v>390</v>
          </cell>
          <cell r="M832">
            <v>525</v>
          </cell>
          <cell r="N832">
            <v>321</v>
          </cell>
          <cell r="O832">
            <v>312</v>
          </cell>
          <cell r="P832">
            <v>150000</v>
          </cell>
          <cell r="Q832">
            <v>2049</v>
          </cell>
          <cell r="R832">
            <v>591000</v>
          </cell>
          <cell r="S832">
            <v>5145</v>
          </cell>
          <cell r="T832">
            <v>1530</v>
          </cell>
          <cell r="U832">
            <v>210</v>
          </cell>
          <cell r="V832">
            <v>180</v>
          </cell>
          <cell r="W832">
            <v>2340</v>
          </cell>
          <cell r="X832">
            <v>54000</v>
          </cell>
          <cell r="Y832">
            <v>1140</v>
          </cell>
          <cell r="Z832">
            <v>14400</v>
          </cell>
          <cell r="AA832">
            <v>27000</v>
          </cell>
          <cell r="AB832">
            <v>360000</v>
          </cell>
          <cell r="AC832">
            <v>452250</v>
          </cell>
          <cell r="AD832">
            <v>3900</v>
          </cell>
          <cell r="AE832">
            <v>1065</v>
          </cell>
          <cell r="AF832">
            <v>1680</v>
          </cell>
          <cell r="AG832">
            <v>420</v>
          </cell>
          <cell r="AH832">
            <v>14100</v>
          </cell>
          <cell r="AI832">
            <v>840</v>
          </cell>
          <cell r="AJ832">
            <v>2100</v>
          </cell>
          <cell r="AK832">
            <v>420</v>
          </cell>
          <cell r="AL832">
            <v>10200</v>
          </cell>
          <cell r="AM832">
            <v>450</v>
          </cell>
          <cell r="AN832">
            <v>9600</v>
          </cell>
          <cell r="AO832">
            <v>6150</v>
          </cell>
          <cell r="AP832">
            <v>645</v>
          </cell>
          <cell r="AQ832">
            <v>2250</v>
          </cell>
        </row>
        <row r="833">
          <cell r="A833" t="str">
            <v>M0035465200</v>
          </cell>
          <cell r="B833" t="str">
            <v>Target360Standard5mmx20cm</v>
          </cell>
          <cell r="C833" t="str">
            <v>EUR</v>
          </cell>
          <cell r="D833">
            <v>210</v>
          </cell>
          <cell r="G833">
            <v>210</v>
          </cell>
          <cell r="I833">
            <v>300</v>
          </cell>
          <cell r="J833">
            <v>1140</v>
          </cell>
          <cell r="K833">
            <v>330</v>
          </cell>
          <cell r="L833">
            <v>390</v>
          </cell>
          <cell r="M833">
            <v>525</v>
          </cell>
          <cell r="N833">
            <v>321</v>
          </cell>
          <cell r="O833">
            <v>312</v>
          </cell>
          <cell r="P833">
            <v>150000</v>
          </cell>
          <cell r="Q833">
            <v>2049</v>
          </cell>
          <cell r="R833">
            <v>591000</v>
          </cell>
          <cell r="S833">
            <v>5145</v>
          </cell>
          <cell r="T833">
            <v>1530</v>
          </cell>
          <cell r="U833">
            <v>210</v>
          </cell>
          <cell r="V833">
            <v>180</v>
          </cell>
          <cell r="W833">
            <v>2340</v>
          </cell>
          <cell r="X833">
            <v>54000</v>
          </cell>
          <cell r="Y833">
            <v>1140</v>
          </cell>
          <cell r="Z833">
            <v>14400</v>
          </cell>
          <cell r="AA833">
            <v>27000</v>
          </cell>
          <cell r="AB833">
            <v>360000</v>
          </cell>
          <cell r="AC833">
            <v>452250</v>
          </cell>
          <cell r="AD833">
            <v>3900</v>
          </cell>
          <cell r="AE833">
            <v>1065</v>
          </cell>
          <cell r="AF833">
            <v>1680</v>
          </cell>
          <cell r="AG833">
            <v>420</v>
          </cell>
          <cell r="AH833">
            <v>14100</v>
          </cell>
          <cell r="AI833">
            <v>840</v>
          </cell>
          <cell r="AJ833">
            <v>2100</v>
          </cell>
          <cell r="AK833">
            <v>420</v>
          </cell>
          <cell r="AL833">
            <v>10200</v>
          </cell>
          <cell r="AM833">
            <v>450</v>
          </cell>
          <cell r="AN833">
            <v>9600</v>
          </cell>
          <cell r="AO833">
            <v>6150</v>
          </cell>
          <cell r="AP833">
            <v>645</v>
          </cell>
          <cell r="AQ833">
            <v>2250</v>
          </cell>
        </row>
        <row r="834">
          <cell r="A834" t="str">
            <v>M0035466150</v>
          </cell>
          <cell r="B834" t="str">
            <v>Target360Standard6mm15</v>
          </cell>
          <cell r="C834" t="str">
            <v>EUR</v>
          </cell>
          <cell r="D834">
            <v>210</v>
          </cell>
          <cell r="G834">
            <v>210</v>
          </cell>
          <cell r="I834">
            <v>300</v>
          </cell>
          <cell r="J834">
            <v>1140</v>
          </cell>
          <cell r="K834">
            <v>330</v>
          </cell>
          <cell r="L834">
            <v>390</v>
          </cell>
          <cell r="M834">
            <v>525</v>
          </cell>
          <cell r="N834">
            <v>321</v>
          </cell>
          <cell r="O834">
            <v>312</v>
          </cell>
          <cell r="P834">
            <v>150000</v>
          </cell>
          <cell r="Q834">
            <v>2049</v>
          </cell>
          <cell r="R834">
            <v>591000</v>
          </cell>
          <cell r="S834">
            <v>5145</v>
          </cell>
          <cell r="T834">
            <v>1530</v>
          </cell>
          <cell r="U834">
            <v>210</v>
          </cell>
          <cell r="V834">
            <v>180</v>
          </cell>
          <cell r="W834">
            <v>2340</v>
          </cell>
          <cell r="X834">
            <v>54000</v>
          </cell>
          <cell r="Y834">
            <v>1140</v>
          </cell>
          <cell r="Z834">
            <v>14400</v>
          </cell>
          <cell r="AA834">
            <v>27000</v>
          </cell>
          <cell r="AB834">
            <v>360000</v>
          </cell>
          <cell r="AC834">
            <v>452250</v>
          </cell>
          <cell r="AD834">
            <v>3900</v>
          </cell>
          <cell r="AE834">
            <v>1065</v>
          </cell>
          <cell r="AF834">
            <v>1680</v>
          </cell>
          <cell r="AG834">
            <v>420</v>
          </cell>
          <cell r="AH834">
            <v>14100</v>
          </cell>
          <cell r="AI834">
            <v>840</v>
          </cell>
          <cell r="AJ834">
            <v>2100</v>
          </cell>
          <cell r="AK834">
            <v>420</v>
          </cell>
          <cell r="AL834">
            <v>10200</v>
          </cell>
          <cell r="AM834">
            <v>450</v>
          </cell>
          <cell r="AN834">
            <v>9600</v>
          </cell>
          <cell r="AO834">
            <v>6150</v>
          </cell>
          <cell r="AP834">
            <v>645</v>
          </cell>
          <cell r="AQ834">
            <v>2250</v>
          </cell>
        </row>
        <row r="835">
          <cell r="A835" t="str">
            <v>M0035466200</v>
          </cell>
          <cell r="B835" t="str">
            <v>Target360Standard6mm20</v>
          </cell>
          <cell r="C835" t="str">
            <v>EUR</v>
          </cell>
          <cell r="D835">
            <v>210</v>
          </cell>
          <cell r="G835">
            <v>210</v>
          </cell>
          <cell r="I835">
            <v>300</v>
          </cell>
          <cell r="J835">
            <v>1140</v>
          </cell>
          <cell r="K835">
            <v>330</v>
          </cell>
          <cell r="L835">
            <v>390</v>
          </cell>
          <cell r="M835">
            <v>525</v>
          </cell>
          <cell r="N835">
            <v>321</v>
          </cell>
          <cell r="O835">
            <v>312</v>
          </cell>
          <cell r="P835">
            <v>150000</v>
          </cell>
          <cell r="Q835">
            <v>2049</v>
          </cell>
          <cell r="R835">
            <v>591000</v>
          </cell>
          <cell r="S835">
            <v>5145</v>
          </cell>
          <cell r="T835">
            <v>1530</v>
          </cell>
          <cell r="U835">
            <v>210</v>
          </cell>
          <cell r="V835">
            <v>180</v>
          </cell>
          <cell r="W835">
            <v>2340</v>
          </cell>
          <cell r="X835">
            <v>54000</v>
          </cell>
          <cell r="Y835">
            <v>1140</v>
          </cell>
          <cell r="Z835">
            <v>14400</v>
          </cell>
          <cell r="AA835">
            <v>27000</v>
          </cell>
          <cell r="AB835">
            <v>360000</v>
          </cell>
          <cell r="AC835">
            <v>452250</v>
          </cell>
          <cell r="AD835">
            <v>3900</v>
          </cell>
          <cell r="AE835">
            <v>1065</v>
          </cell>
          <cell r="AF835">
            <v>1680</v>
          </cell>
          <cell r="AG835">
            <v>420</v>
          </cell>
          <cell r="AH835">
            <v>14100</v>
          </cell>
          <cell r="AI835">
            <v>840</v>
          </cell>
          <cell r="AJ835">
            <v>2100</v>
          </cell>
          <cell r="AK835">
            <v>420</v>
          </cell>
          <cell r="AL835">
            <v>10200</v>
          </cell>
          <cell r="AM835">
            <v>450</v>
          </cell>
          <cell r="AN835">
            <v>9600</v>
          </cell>
          <cell r="AO835">
            <v>6150</v>
          </cell>
          <cell r="AP835">
            <v>645</v>
          </cell>
          <cell r="AQ835">
            <v>2250</v>
          </cell>
        </row>
        <row r="836">
          <cell r="A836" t="str">
            <v>M0035466300</v>
          </cell>
          <cell r="B836" t="str">
            <v>Target360Standard6mm30cm</v>
          </cell>
          <cell r="C836" t="str">
            <v>EUR</v>
          </cell>
          <cell r="D836">
            <v>210</v>
          </cell>
          <cell r="G836">
            <v>210</v>
          </cell>
          <cell r="I836">
            <v>300</v>
          </cell>
          <cell r="J836">
            <v>1140</v>
          </cell>
          <cell r="K836">
            <v>330</v>
          </cell>
          <cell r="L836">
            <v>390</v>
          </cell>
          <cell r="M836">
            <v>525</v>
          </cell>
          <cell r="N836">
            <v>321</v>
          </cell>
          <cell r="O836">
            <v>312</v>
          </cell>
          <cell r="P836">
            <v>150000</v>
          </cell>
          <cell r="Q836">
            <v>2049</v>
          </cell>
          <cell r="R836">
            <v>591000</v>
          </cell>
          <cell r="S836">
            <v>5145</v>
          </cell>
          <cell r="T836">
            <v>1530</v>
          </cell>
          <cell r="U836">
            <v>210</v>
          </cell>
          <cell r="V836">
            <v>180</v>
          </cell>
          <cell r="W836">
            <v>2340</v>
          </cell>
          <cell r="X836">
            <v>54000</v>
          </cell>
          <cell r="Y836">
            <v>1140</v>
          </cell>
          <cell r="Z836">
            <v>14400</v>
          </cell>
          <cell r="AA836">
            <v>27000</v>
          </cell>
          <cell r="AB836">
            <v>360000</v>
          </cell>
          <cell r="AC836">
            <v>452250</v>
          </cell>
          <cell r="AD836">
            <v>3900</v>
          </cell>
          <cell r="AE836">
            <v>1065</v>
          </cell>
          <cell r="AF836">
            <v>1680</v>
          </cell>
          <cell r="AG836">
            <v>420</v>
          </cell>
          <cell r="AH836">
            <v>14100</v>
          </cell>
          <cell r="AI836">
            <v>840</v>
          </cell>
          <cell r="AJ836">
            <v>2100</v>
          </cell>
          <cell r="AK836">
            <v>420</v>
          </cell>
          <cell r="AL836">
            <v>10200</v>
          </cell>
          <cell r="AM836">
            <v>450</v>
          </cell>
          <cell r="AN836">
            <v>9600</v>
          </cell>
          <cell r="AO836">
            <v>6150</v>
          </cell>
          <cell r="AP836">
            <v>645</v>
          </cell>
          <cell r="AQ836">
            <v>2250</v>
          </cell>
        </row>
        <row r="837">
          <cell r="A837" t="str">
            <v>M0035467150</v>
          </cell>
          <cell r="B837" t="str">
            <v>Target360Standard7mm15cm</v>
          </cell>
          <cell r="C837" t="str">
            <v>EUR</v>
          </cell>
          <cell r="D837">
            <v>210</v>
          </cell>
          <cell r="G837">
            <v>210</v>
          </cell>
          <cell r="I837">
            <v>300</v>
          </cell>
          <cell r="J837">
            <v>1140</v>
          </cell>
          <cell r="K837">
            <v>330</v>
          </cell>
          <cell r="L837">
            <v>390</v>
          </cell>
          <cell r="M837">
            <v>525</v>
          </cell>
          <cell r="N837">
            <v>321</v>
          </cell>
          <cell r="O837">
            <v>312</v>
          </cell>
          <cell r="P837">
            <v>150000</v>
          </cell>
          <cell r="Q837">
            <v>2049</v>
          </cell>
          <cell r="R837">
            <v>591000</v>
          </cell>
          <cell r="S837">
            <v>5145</v>
          </cell>
          <cell r="T837">
            <v>1530</v>
          </cell>
          <cell r="U837">
            <v>210</v>
          </cell>
          <cell r="V837">
            <v>180</v>
          </cell>
          <cell r="W837">
            <v>2340</v>
          </cell>
          <cell r="X837">
            <v>54000</v>
          </cell>
          <cell r="Y837">
            <v>1140</v>
          </cell>
          <cell r="Z837">
            <v>14400</v>
          </cell>
          <cell r="AA837">
            <v>27000</v>
          </cell>
          <cell r="AB837">
            <v>360000</v>
          </cell>
          <cell r="AC837">
            <v>452250</v>
          </cell>
          <cell r="AD837">
            <v>3900</v>
          </cell>
          <cell r="AE837">
            <v>1065</v>
          </cell>
          <cell r="AF837">
            <v>1680</v>
          </cell>
          <cell r="AG837">
            <v>420</v>
          </cell>
          <cell r="AH837">
            <v>14100</v>
          </cell>
          <cell r="AI837">
            <v>840</v>
          </cell>
          <cell r="AJ837">
            <v>2100</v>
          </cell>
          <cell r="AK837">
            <v>420</v>
          </cell>
          <cell r="AL837">
            <v>10200</v>
          </cell>
          <cell r="AM837">
            <v>450</v>
          </cell>
          <cell r="AN837">
            <v>9600</v>
          </cell>
          <cell r="AO837">
            <v>6150</v>
          </cell>
          <cell r="AP837">
            <v>645</v>
          </cell>
          <cell r="AQ837">
            <v>2250</v>
          </cell>
        </row>
        <row r="838">
          <cell r="A838" t="str">
            <v>M0035467200</v>
          </cell>
          <cell r="B838" t="str">
            <v>Target360Standard7mm20cm</v>
          </cell>
          <cell r="C838" t="str">
            <v>EUR</v>
          </cell>
          <cell r="D838">
            <v>210</v>
          </cell>
          <cell r="G838">
            <v>210</v>
          </cell>
          <cell r="I838">
            <v>300</v>
          </cell>
          <cell r="J838">
            <v>1140</v>
          </cell>
          <cell r="K838">
            <v>330</v>
          </cell>
          <cell r="L838">
            <v>390</v>
          </cell>
          <cell r="M838">
            <v>525</v>
          </cell>
          <cell r="N838">
            <v>321</v>
          </cell>
          <cell r="O838">
            <v>312</v>
          </cell>
          <cell r="P838">
            <v>150000</v>
          </cell>
          <cell r="Q838">
            <v>2049</v>
          </cell>
          <cell r="R838">
            <v>591000</v>
          </cell>
          <cell r="S838">
            <v>5145</v>
          </cell>
          <cell r="T838">
            <v>1530</v>
          </cell>
          <cell r="U838">
            <v>210</v>
          </cell>
          <cell r="V838">
            <v>180</v>
          </cell>
          <cell r="W838">
            <v>2340</v>
          </cell>
          <cell r="X838">
            <v>54000</v>
          </cell>
          <cell r="Y838">
            <v>1140</v>
          </cell>
          <cell r="Z838">
            <v>14400</v>
          </cell>
          <cell r="AA838">
            <v>27000</v>
          </cell>
          <cell r="AB838">
            <v>360000</v>
          </cell>
          <cell r="AC838">
            <v>452250</v>
          </cell>
          <cell r="AD838">
            <v>3900</v>
          </cell>
          <cell r="AE838">
            <v>1065</v>
          </cell>
          <cell r="AF838">
            <v>1680</v>
          </cell>
          <cell r="AG838">
            <v>420</v>
          </cell>
          <cell r="AH838">
            <v>14100</v>
          </cell>
          <cell r="AI838">
            <v>840</v>
          </cell>
          <cell r="AJ838">
            <v>2100</v>
          </cell>
          <cell r="AK838">
            <v>420</v>
          </cell>
          <cell r="AL838">
            <v>10200</v>
          </cell>
          <cell r="AM838">
            <v>450</v>
          </cell>
          <cell r="AN838">
            <v>9600</v>
          </cell>
          <cell r="AO838">
            <v>6150</v>
          </cell>
          <cell r="AP838">
            <v>645</v>
          </cell>
          <cell r="AQ838">
            <v>2250</v>
          </cell>
        </row>
        <row r="839">
          <cell r="A839" t="str">
            <v>M0035467300</v>
          </cell>
          <cell r="B839" t="str">
            <v>Target360Standard7mm30cm</v>
          </cell>
          <cell r="C839" t="str">
            <v>EUR</v>
          </cell>
          <cell r="D839">
            <v>210</v>
          </cell>
          <cell r="G839">
            <v>210</v>
          </cell>
          <cell r="I839">
            <v>300</v>
          </cell>
          <cell r="J839">
            <v>1140</v>
          </cell>
          <cell r="K839">
            <v>330</v>
          </cell>
          <cell r="L839">
            <v>390</v>
          </cell>
          <cell r="M839">
            <v>525</v>
          </cell>
          <cell r="N839">
            <v>321</v>
          </cell>
          <cell r="O839">
            <v>312</v>
          </cell>
          <cell r="P839">
            <v>150000</v>
          </cell>
          <cell r="Q839">
            <v>2049</v>
          </cell>
          <cell r="R839">
            <v>591000</v>
          </cell>
          <cell r="S839">
            <v>5145</v>
          </cell>
          <cell r="T839">
            <v>1530</v>
          </cell>
          <cell r="U839">
            <v>210</v>
          </cell>
          <cell r="V839">
            <v>180</v>
          </cell>
          <cell r="W839">
            <v>2340</v>
          </cell>
          <cell r="X839">
            <v>54000</v>
          </cell>
          <cell r="Y839">
            <v>1140</v>
          </cell>
          <cell r="Z839">
            <v>14400</v>
          </cell>
          <cell r="AA839">
            <v>27000</v>
          </cell>
          <cell r="AB839">
            <v>360000</v>
          </cell>
          <cell r="AC839">
            <v>452250</v>
          </cell>
          <cell r="AD839">
            <v>3900</v>
          </cell>
          <cell r="AE839">
            <v>1065</v>
          </cell>
          <cell r="AF839">
            <v>1680</v>
          </cell>
          <cell r="AG839">
            <v>420</v>
          </cell>
          <cell r="AH839">
            <v>14100</v>
          </cell>
          <cell r="AI839">
            <v>840</v>
          </cell>
          <cell r="AJ839">
            <v>2100</v>
          </cell>
          <cell r="AK839">
            <v>420</v>
          </cell>
          <cell r="AL839">
            <v>10200</v>
          </cell>
          <cell r="AM839">
            <v>450</v>
          </cell>
          <cell r="AN839">
            <v>9600</v>
          </cell>
          <cell r="AO839">
            <v>6150</v>
          </cell>
          <cell r="AP839">
            <v>645</v>
          </cell>
          <cell r="AQ839">
            <v>2250</v>
          </cell>
        </row>
        <row r="840">
          <cell r="A840" t="str">
            <v>M0035468200</v>
          </cell>
          <cell r="B840" t="str">
            <v>Target360Standard8mm20cm</v>
          </cell>
          <cell r="C840" t="str">
            <v>EUR</v>
          </cell>
          <cell r="D840">
            <v>210</v>
          </cell>
          <cell r="G840">
            <v>210</v>
          </cell>
          <cell r="I840">
            <v>300</v>
          </cell>
          <cell r="J840">
            <v>1140</v>
          </cell>
          <cell r="K840">
            <v>330</v>
          </cell>
          <cell r="L840">
            <v>390</v>
          </cell>
          <cell r="M840">
            <v>525</v>
          </cell>
          <cell r="N840">
            <v>321</v>
          </cell>
          <cell r="O840">
            <v>312</v>
          </cell>
          <cell r="P840">
            <v>150000</v>
          </cell>
          <cell r="Q840">
            <v>2049</v>
          </cell>
          <cell r="R840">
            <v>591000</v>
          </cell>
          <cell r="S840">
            <v>5145</v>
          </cell>
          <cell r="T840">
            <v>1530</v>
          </cell>
          <cell r="U840">
            <v>210</v>
          </cell>
          <cell r="V840">
            <v>180</v>
          </cell>
          <cell r="W840">
            <v>2340</v>
          </cell>
          <cell r="X840">
            <v>54000</v>
          </cell>
          <cell r="Y840">
            <v>1140</v>
          </cell>
          <cell r="Z840">
            <v>14400</v>
          </cell>
          <cell r="AA840">
            <v>27000</v>
          </cell>
          <cell r="AB840">
            <v>360000</v>
          </cell>
          <cell r="AC840">
            <v>452250</v>
          </cell>
          <cell r="AD840">
            <v>3900</v>
          </cell>
          <cell r="AE840">
            <v>1065</v>
          </cell>
          <cell r="AF840">
            <v>1680</v>
          </cell>
          <cell r="AG840">
            <v>420</v>
          </cell>
          <cell r="AH840">
            <v>14100</v>
          </cell>
          <cell r="AI840">
            <v>840</v>
          </cell>
          <cell r="AJ840">
            <v>2100</v>
          </cell>
          <cell r="AK840">
            <v>420</v>
          </cell>
          <cell r="AL840">
            <v>10200</v>
          </cell>
          <cell r="AM840">
            <v>450</v>
          </cell>
          <cell r="AN840">
            <v>9600</v>
          </cell>
          <cell r="AO840">
            <v>6150</v>
          </cell>
          <cell r="AP840">
            <v>645</v>
          </cell>
          <cell r="AQ840">
            <v>2250</v>
          </cell>
        </row>
        <row r="841">
          <cell r="A841" t="str">
            <v>M0035468300</v>
          </cell>
          <cell r="B841" t="str">
            <v>Target360Standard8mm30cm</v>
          </cell>
          <cell r="C841" t="str">
            <v>EUR</v>
          </cell>
          <cell r="D841">
            <v>210</v>
          </cell>
          <cell r="G841">
            <v>210</v>
          </cell>
          <cell r="I841">
            <v>300</v>
          </cell>
          <cell r="J841">
            <v>1140</v>
          </cell>
          <cell r="K841">
            <v>330</v>
          </cell>
          <cell r="L841">
            <v>390</v>
          </cell>
          <cell r="M841">
            <v>525</v>
          </cell>
          <cell r="N841">
            <v>321</v>
          </cell>
          <cell r="O841">
            <v>312</v>
          </cell>
          <cell r="P841">
            <v>150000</v>
          </cell>
          <cell r="Q841">
            <v>2049</v>
          </cell>
          <cell r="R841">
            <v>591000</v>
          </cell>
          <cell r="S841">
            <v>5145</v>
          </cell>
          <cell r="T841">
            <v>1530</v>
          </cell>
          <cell r="U841">
            <v>210</v>
          </cell>
          <cell r="V841">
            <v>180</v>
          </cell>
          <cell r="W841">
            <v>2340</v>
          </cell>
          <cell r="X841">
            <v>54000</v>
          </cell>
          <cell r="Y841">
            <v>1140</v>
          </cell>
          <cell r="Z841">
            <v>14400</v>
          </cell>
          <cell r="AA841">
            <v>27000</v>
          </cell>
          <cell r="AB841">
            <v>360000</v>
          </cell>
          <cell r="AC841">
            <v>452250</v>
          </cell>
          <cell r="AD841">
            <v>3900</v>
          </cell>
          <cell r="AE841">
            <v>1065</v>
          </cell>
          <cell r="AF841">
            <v>1680</v>
          </cell>
          <cell r="AG841">
            <v>420</v>
          </cell>
          <cell r="AH841">
            <v>14100</v>
          </cell>
          <cell r="AI841">
            <v>840</v>
          </cell>
          <cell r="AJ841">
            <v>2100</v>
          </cell>
          <cell r="AK841">
            <v>420</v>
          </cell>
          <cell r="AL841">
            <v>10200</v>
          </cell>
          <cell r="AM841">
            <v>450</v>
          </cell>
          <cell r="AN841">
            <v>9600</v>
          </cell>
          <cell r="AO841">
            <v>6150</v>
          </cell>
          <cell r="AP841">
            <v>645</v>
          </cell>
          <cell r="AQ841">
            <v>2250</v>
          </cell>
        </row>
        <row r="842">
          <cell r="A842" t="str">
            <v>M0035469200</v>
          </cell>
          <cell r="B842" t="str">
            <v>Target360Standard9mm20cm</v>
          </cell>
          <cell r="C842" t="str">
            <v>EUR</v>
          </cell>
          <cell r="D842">
            <v>210</v>
          </cell>
          <cell r="G842">
            <v>210</v>
          </cell>
          <cell r="I842">
            <v>300</v>
          </cell>
          <cell r="J842">
            <v>1140</v>
          </cell>
          <cell r="K842">
            <v>330</v>
          </cell>
          <cell r="L842">
            <v>390</v>
          </cell>
          <cell r="M842">
            <v>525</v>
          </cell>
          <cell r="N842">
            <v>321</v>
          </cell>
          <cell r="O842">
            <v>312</v>
          </cell>
          <cell r="P842">
            <v>150000</v>
          </cell>
          <cell r="Q842">
            <v>2049</v>
          </cell>
          <cell r="R842">
            <v>591000</v>
          </cell>
          <cell r="S842">
            <v>5145</v>
          </cell>
          <cell r="T842">
            <v>1530</v>
          </cell>
          <cell r="U842">
            <v>210</v>
          </cell>
          <cell r="V842">
            <v>180</v>
          </cell>
          <cell r="W842">
            <v>2340</v>
          </cell>
          <cell r="X842">
            <v>54000</v>
          </cell>
          <cell r="Y842">
            <v>1140</v>
          </cell>
          <cell r="Z842">
            <v>14400</v>
          </cell>
          <cell r="AA842">
            <v>27000</v>
          </cell>
          <cell r="AB842">
            <v>360000</v>
          </cell>
          <cell r="AC842">
            <v>452250</v>
          </cell>
          <cell r="AD842">
            <v>3900</v>
          </cell>
          <cell r="AE842">
            <v>1065</v>
          </cell>
          <cell r="AF842">
            <v>1680</v>
          </cell>
          <cell r="AG842">
            <v>420</v>
          </cell>
          <cell r="AH842">
            <v>14100</v>
          </cell>
          <cell r="AI842">
            <v>840</v>
          </cell>
          <cell r="AJ842">
            <v>2100</v>
          </cell>
          <cell r="AK842">
            <v>420</v>
          </cell>
          <cell r="AL842">
            <v>10200</v>
          </cell>
          <cell r="AM842">
            <v>450</v>
          </cell>
          <cell r="AN842">
            <v>9600</v>
          </cell>
          <cell r="AO842">
            <v>6150</v>
          </cell>
          <cell r="AP842">
            <v>645</v>
          </cell>
          <cell r="AQ842">
            <v>2250</v>
          </cell>
        </row>
        <row r="843">
          <cell r="A843" t="str">
            <v>M0035469300</v>
          </cell>
          <cell r="B843" t="str">
            <v>Target360Standard9mm30cm</v>
          </cell>
          <cell r="C843" t="str">
            <v>EUR</v>
          </cell>
          <cell r="D843">
            <v>210</v>
          </cell>
          <cell r="G843">
            <v>210</v>
          </cell>
          <cell r="I843">
            <v>300</v>
          </cell>
          <cell r="J843">
            <v>1140</v>
          </cell>
          <cell r="K843">
            <v>330</v>
          </cell>
          <cell r="L843">
            <v>390</v>
          </cell>
          <cell r="M843">
            <v>525</v>
          </cell>
          <cell r="N843">
            <v>321</v>
          </cell>
          <cell r="O843">
            <v>312</v>
          </cell>
          <cell r="P843">
            <v>150000</v>
          </cell>
          <cell r="Q843">
            <v>2049</v>
          </cell>
          <cell r="R843">
            <v>591000</v>
          </cell>
          <cell r="S843">
            <v>5145</v>
          </cell>
          <cell r="T843">
            <v>1530</v>
          </cell>
          <cell r="U843">
            <v>210</v>
          </cell>
          <cell r="V843">
            <v>180</v>
          </cell>
          <cell r="W843">
            <v>2340</v>
          </cell>
          <cell r="X843">
            <v>54000</v>
          </cell>
          <cell r="Y843">
            <v>1140</v>
          </cell>
          <cell r="Z843">
            <v>14400</v>
          </cell>
          <cell r="AA843">
            <v>27000</v>
          </cell>
          <cell r="AB843">
            <v>360000</v>
          </cell>
          <cell r="AC843">
            <v>452250</v>
          </cell>
          <cell r="AD843">
            <v>3900</v>
          </cell>
          <cell r="AE843">
            <v>1065</v>
          </cell>
          <cell r="AF843">
            <v>1680</v>
          </cell>
          <cell r="AG843">
            <v>420</v>
          </cell>
          <cell r="AH843">
            <v>14100</v>
          </cell>
          <cell r="AI843">
            <v>840</v>
          </cell>
          <cell r="AJ843">
            <v>2100</v>
          </cell>
          <cell r="AK843">
            <v>420</v>
          </cell>
          <cell r="AL843">
            <v>10200</v>
          </cell>
          <cell r="AM843">
            <v>450</v>
          </cell>
          <cell r="AN843">
            <v>9600</v>
          </cell>
          <cell r="AO843">
            <v>6150</v>
          </cell>
          <cell r="AP843">
            <v>645</v>
          </cell>
          <cell r="AQ843">
            <v>2250</v>
          </cell>
        </row>
        <row r="844">
          <cell r="A844" t="str">
            <v>M0035471030</v>
          </cell>
          <cell r="B844" t="str">
            <v>Target360Soft10mm30cm</v>
          </cell>
          <cell r="C844" t="str">
            <v>EUR</v>
          </cell>
          <cell r="D844">
            <v>210</v>
          </cell>
          <cell r="G844">
            <v>210</v>
          </cell>
          <cell r="I844">
            <v>300</v>
          </cell>
          <cell r="J844">
            <v>1140</v>
          </cell>
          <cell r="K844">
            <v>330</v>
          </cell>
          <cell r="L844">
            <v>390</v>
          </cell>
          <cell r="M844">
            <v>525</v>
          </cell>
          <cell r="N844">
            <v>321</v>
          </cell>
          <cell r="O844">
            <v>312</v>
          </cell>
          <cell r="P844">
            <v>150000</v>
          </cell>
          <cell r="Q844">
            <v>2049</v>
          </cell>
          <cell r="R844">
            <v>591000</v>
          </cell>
          <cell r="S844">
            <v>5145</v>
          </cell>
          <cell r="T844">
            <v>1530</v>
          </cell>
          <cell r="U844">
            <v>210</v>
          </cell>
          <cell r="V844">
            <v>180</v>
          </cell>
          <cell r="W844">
            <v>2340</v>
          </cell>
          <cell r="X844">
            <v>54000</v>
          </cell>
          <cell r="Y844">
            <v>1140</v>
          </cell>
          <cell r="Z844">
            <v>14400</v>
          </cell>
          <cell r="AA844">
            <v>27000</v>
          </cell>
          <cell r="AB844">
            <v>360000</v>
          </cell>
          <cell r="AC844">
            <v>452250</v>
          </cell>
          <cell r="AD844">
            <v>3900</v>
          </cell>
          <cell r="AE844">
            <v>1065</v>
          </cell>
          <cell r="AF844">
            <v>1680</v>
          </cell>
          <cell r="AG844">
            <v>420</v>
          </cell>
          <cell r="AH844">
            <v>14100</v>
          </cell>
          <cell r="AI844">
            <v>840</v>
          </cell>
          <cell r="AJ844">
            <v>2100</v>
          </cell>
          <cell r="AK844">
            <v>420</v>
          </cell>
          <cell r="AL844">
            <v>10200</v>
          </cell>
          <cell r="AM844">
            <v>450</v>
          </cell>
          <cell r="AN844">
            <v>9600</v>
          </cell>
          <cell r="AO844">
            <v>6150</v>
          </cell>
          <cell r="AP844">
            <v>645</v>
          </cell>
          <cell r="AQ844">
            <v>2250</v>
          </cell>
        </row>
        <row r="845">
          <cell r="A845" t="str">
            <v>M0035471130</v>
          </cell>
          <cell r="B845" t="str">
            <v>Target360Soft11mm30cm</v>
          </cell>
          <cell r="C845" t="str">
            <v>EUR</v>
          </cell>
          <cell r="D845">
            <v>210</v>
          </cell>
          <cell r="G845">
            <v>210</v>
          </cell>
          <cell r="I845">
            <v>300</v>
          </cell>
          <cell r="J845">
            <v>1140</v>
          </cell>
          <cell r="K845">
            <v>330</v>
          </cell>
          <cell r="L845">
            <v>390</v>
          </cell>
          <cell r="M845">
            <v>525</v>
          </cell>
          <cell r="N845">
            <v>321</v>
          </cell>
          <cell r="O845">
            <v>312</v>
          </cell>
          <cell r="P845">
            <v>150000</v>
          </cell>
          <cell r="Q845">
            <v>2049</v>
          </cell>
          <cell r="R845">
            <v>591000</v>
          </cell>
          <cell r="S845">
            <v>5145</v>
          </cell>
          <cell r="T845">
            <v>1530</v>
          </cell>
          <cell r="U845">
            <v>210</v>
          </cell>
          <cell r="V845">
            <v>180</v>
          </cell>
          <cell r="W845">
            <v>2340</v>
          </cell>
          <cell r="X845">
            <v>54000</v>
          </cell>
          <cell r="Y845">
            <v>1140</v>
          </cell>
          <cell r="Z845">
            <v>14400</v>
          </cell>
          <cell r="AA845">
            <v>27000</v>
          </cell>
          <cell r="AB845">
            <v>360000</v>
          </cell>
          <cell r="AC845">
            <v>452250</v>
          </cell>
          <cell r="AD845">
            <v>3900</v>
          </cell>
          <cell r="AE845">
            <v>1065</v>
          </cell>
          <cell r="AF845">
            <v>1680</v>
          </cell>
          <cell r="AG845">
            <v>420</v>
          </cell>
          <cell r="AH845">
            <v>14100</v>
          </cell>
          <cell r="AI845">
            <v>840</v>
          </cell>
          <cell r="AJ845">
            <v>2100</v>
          </cell>
          <cell r="AK845">
            <v>420</v>
          </cell>
          <cell r="AL845">
            <v>10200</v>
          </cell>
          <cell r="AM845">
            <v>450</v>
          </cell>
          <cell r="AN845">
            <v>9600</v>
          </cell>
          <cell r="AO845">
            <v>6150</v>
          </cell>
          <cell r="AP845">
            <v>645</v>
          </cell>
          <cell r="AQ845">
            <v>2250</v>
          </cell>
        </row>
        <row r="846">
          <cell r="A846" t="str">
            <v>M0035471230</v>
          </cell>
          <cell r="B846" t="str">
            <v>Target360Soft12mm30cm</v>
          </cell>
          <cell r="C846" t="str">
            <v>EUR</v>
          </cell>
          <cell r="D846">
            <v>210</v>
          </cell>
          <cell r="G846">
            <v>210</v>
          </cell>
          <cell r="I846">
            <v>300</v>
          </cell>
          <cell r="J846">
            <v>1140</v>
          </cell>
          <cell r="K846">
            <v>330</v>
          </cell>
          <cell r="L846">
            <v>390</v>
          </cell>
          <cell r="M846">
            <v>525</v>
          </cell>
          <cell r="N846">
            <v>321</v>
          </cell>
          <cell r="O846">
            <v>312</v>
          </cell>
          <cell r="P846">
            <v>150000</v>
          </cell>
          <cell r="Q846">
            <v>2049</v>
          </cell>
          <cell r="R846">
            <v>591000</v>
          </cell>
          <cell r="S846">
            <v>5145</v>
          </cell>
          <cell r="T846">
            <v>1530</v>
          </cell>
          <cell r="U846">
            <v>210</v>
          </cell>
          <cell r="V846">
            <v>180</v>
          </cell>
          <cell r="W846">
            <v>2340</v>
          </cell>
          <cell r="X846">
            <v>54000</v>
          </cell>
          <cell r="Y846">
            <v>1140</v>
          </cell>
          <cell r="Z846">
            <v>14400</v>
          </cell>
          <cell r="AA846">
            <v>27000</v>
          </cell>
          <cell r="AB846">
            <v>360000</v>
          </cell>
          <cell r="AC846">
            <v>452250</v>
          </cell>
          <cell r="AD846">
            <v>3900</v>
          </cell>
          <cell r="AE846">
            <v>1065</v>
          </cell>
          <cell r="AF846">
            <v>1680</v>
          </cell>
          <cell r="AG846">
            <v>420</v>
          </cell>
          <cell r="AH846">
            <v>14100</v>
          </cell>
          <cell r="AI846">
            <v>840</v>
          </cell>
          <cell r="AJ846">
            <v>2100</v>
          </cell>
          <cell r="AK846">
            <v>420</v>
          </cell>
          <cell r="AL846">
            <v>10200</v>
          </cell>
          <cell r="AM846">
            <v>450</v>
          </cell>
          <cell r="AN846">
            <v>9600</v>
          </cell>
          <cell r="AO846">
            <v>6150</v>
          </cell>
          <cell r="AP846">
            <v>645</v>
          </cell>
          <cell r="AQ846">
            <v>2250</v>
          </cell>
        </row>
        <row r="847">
          <cell r="A847" t="str">
            <v>M0035471330</v>
          </cell>
          <cell r="B847" t="str">
            <v>Target360Soft13mm30cm</v>
          </cell>
          <cell r="C847" t="str">
            <v>EUR</v>
          </cell>
          <cell r="D847">
            <v>210</v>
          </cell>
          <cell r="G847">
            <v>210</v>
          </cell>
          <cell r="I847">
            <v>300</v>
          </cell>
          <cell r="J847">
            <v>1140</v>
          </cell>
          <cell r="K847">
            <v>330</v>
          </cell>
          <cell r="L847">
            <v>390</v>
          </cell>
          <cell r="M847">
            <v>525</v>
          </cell>
          <cell r="N847">
            <v>321</v>
          </cell>
          <cell r="O847">
            <v>312</v>
          </cell>
          <cell r="P847">
            <v>150000</v>
          </cell>
          <cell r="Q847">
            <v>2049</v>
          </cell>
          <cell r="R847">
            <v>591000</v>
          </cell>
          <cell r="S847">
            <v>5145</v>
          </cell>
          <cell r="T847">
            <v>1530</v>
          </cell>
          <cell r="U847">
            <v>210</v>
          </cell>
          <cell r="V847">
            <v>180</v>
          </cell>
          <cell r="W847">
            <v>2340</v>
          </cell>
          <cell r="X847">
            <v>54000</v>
          </cell>
          <cell r="Y847">
            <v>1140</v>
          </cell>
          <cell r="Z847">
            <v>14400</v>
          </cell>
          <cell r="AA847">
            <v>27000</v>
          </cell>
          <cell r="AB847">
            <v>360000</v>
          </cell>
          <cell r="AC847">
            <v>452250</v>
          </cell>
          <cell r="AD847">
            <v>3900</v>
          </cell>
          <cell r="AE847">
            <v>1065</v>
          </cell>
          <cell r="AF847">
            <v>1680</v>
          </cell>
          <cell r="AG847">
            <v>420</v>
          </cell>
          <cell r="AH847">
            <v>14100</v>
          </cell>
          <cell r="AI847">
            <v>840</v>
          </cell>
          <cell r="AJ847">
            <v>2100</v>
          </cell>
          <cell r="AK847">
            <v>420</v>
          </cell>
          <cell r="AL847">
            <v>10200</v>
          </cell>
          <cell r="AM847">
            <v>450</v>
          </cell>
          <cell r="AN847">
            <v>9600</v>
          </cell>
          <cell r="AO847">
            <v>6150</v>
          </cell>
          <cell r="AP847">
            <v>645</v>
          </cell>
          <cell r="AQ847">
            <v>2250</v>
          </cell>
        </row>
        <row r="848">
          <cell r="A848" t="str">
            <v>M0035471430</v>
          </cell>
          <cell r="B848" t="str">
            <v>Target360Soft14mm30cm</v>
          </cell>
          <cell r="C848" t="str">
            <v>EUR</v>
          </cell>
          <cell r="D848">
            <v>210</v>
          </cell>
          <cell r="G848">
            <v>210</v>
          </cell>
          <cell r="I848">
            <v>300</v>
          </cell>
          <cell r="J848">
            <v>1140</v>
          </cell>
          <cell r="K848">
            <v>330</v>
          </cell>
          <cell r="L848">
            <v>390</v>
          </cell>
          <cell r="M848">
            <v>525</v>
          </cell>
          <cell r="N848">
            <v>321</v>
          </cell>
          <cell r="O848">
            <v>312</v>
          </cell>
          <cell r="P848">
            <v>150000</v>
          </cell>
          <cell r="Q848">
            <v>2049</v>
          </cell>
          <cell r="R848">
            <v>591000</v>
          </cell>
          <cell r="S848">
            <v>5145</v>
          </cell>
          <cell r="T848">
            <v>1530</v>
          </cell>
          <cell r="U848">
            <v>210</v>
          </cell>
          <cell r="V848">
            <v>180</v>
          </cell>
          <cell r="W848">
            <v>2340</v>
          </cell>
          <cell r="X848">
            <v>54000</v>
          </cell>
          <cell r="Y848">
            <v>1140</v>
          </cell>
          <cell r="Z848">
            <v>14400</v>
          </cell>
          <cell r="AA848">
            <v>27000</v>
          </cell>
          <cell r="AB848">
            <v>360000</v>
          </cell>
          <cell r="AC848">
            <v>452250</v>
          </cell>
          <cell r="AD848">
            <v>3900</v>
          </cell>
          <cell r="AE848">
            <v>1065</v>
          </cell>
          <cell r="AF848">
            <v>1680</v>
          </cell>
          <cell r="AG848">
            <v>420</v>
          </cell>
          <cell r="AH848">
            <v>14100</v>
          </cell>
          <cell r="AI848">
            <v>840</v>
          </cell>
          <cell r="AJ848">
            <v>2100</v>
          </cell>
          <cell r="AK848">
            <v>420</v>
          </cell>
          <cell r="AL848">
            <v>10200</v>
          </cell>
          <cell r="AM848">
            <v>450</v>
          </cell>
          <cell r="AN848">
            <v>9600</v>
          </cell>
          <cell r="AO848">
            <v>6150</v>
          </cell>
          <cell r="AP848">
            <v>645</v>
          </cell>
          <cell r="AQ848">
            <v>2250</v>
          </cell>
        </row>
        <row r="849">
          <cell r="A849" t="str">
            <v>M0035472040</v>
          </cell>
          <cell r="B849" t="str">
            <v>Target360Soft2mm4cm</v>
          </cell>
          <cell r="C849" t="str">
            <v>EUR</v>
          </cell>
          <cell r="D849">
            <v>210</v>
          </cell>
          <cell r="G849">
            <v>210</v>
          </cell>
          <cell r="I849">
            <v>300</v>
          </cell>
          <cell r="J849">
            <v>1140</v>
          </cell>
          <cell r="K849">
            <v>330</v>
          </cell>
          <cell r="L849">
            <v>390</v>
          </cell>
          <cell r="M849">
            <v>525</v>
          </cell>
          <cell r="N849">
            <v>321</v>
          </cell>
          <cell r="O849">
            <v>312</v>
          </cell>
          <cell r="P849">
            <v>150000</v>
          </cell>
          <cell r="Q849">
            <v>2049</v>
          </cell>
          <cell r="R849">
            <v>591000</v>
          </cell>
          <cell r="S849">
            <v>5145</v>
          </cell>
          <cell r="T849">
            <v>1530</v>
          </cell>
          <cell r="U849">
            <v>210</v>
          </cell>
          <cell r="V849">
            <v>180</v>
          </cell>
          <cell r="W849">
            <v>2340</v>
          </cell>
          <cell r="X849">
            <v>54000</v>
          </cell>
          <cell r="Y849">
            <v>1140</v>
          </cell>
          <cell r="Z849">
            <v>14400</v>
          </cell>
          <cell r="AA849">
            <v>27000</v>
          </cell>
          <cell r="AB849">
            <v>360000</v>
          </cell>
          <cell r="AC849">
            <v>452250</v>
          </cell>
          <cell r="AD849">
            <v>3900</v>
          </cell>
          <cell r="AE849">
            <v>1065</v>
          </cell>
          <cell r="AF849">
            <v>1680</v>
          </cell>
          <cell r="AG849">
            <v>420</v>
          </cell>
          <cell r="AH849">
            <v>14100</v>
          </cell>
          <cell r="AI849">
            <v>840</v>
          </cell>
          <cell r="AJ849">
            <v>2100</v>
          </cell>
          <cell r="AK849">
            <v>420</v>
          </cell>
          <cell r="AL849">
            <v>10200</v>
          </cell>
          <cell r="AM849">
            <v>450</v>
          </cell>
          <cell r="AN849">
            <v>9600</v>
          </cell>
          <cell r="AO849">
            <v>6150</v>
          </cell>
          <cell r="AP849">
            <v>645</v>
          </cell>
          <cell r="AQ849">
            <v>2250</v>
          </cell>
        </row>
        <row r="850">
          <cell r="A850" t="str">
            <v>M0035473060</v>
          </cell>
          <cell r="B850" t="str">
            <v>Target360Soft3mm6cm</v>
          </cell>
          <cell r="C850" t="str">
            <v>EUR</v>
          </cell>
          <cell r="D850">
            <v>210</v>
          </cell>
          <cell r="G850">
            <v>210</v>
          </cell>
          <cell r="I850">
            <v>300</v>
          </cell>
          <cell r="J850">
            <v>1140</v>
          </cell>
          <cell r="K850">
            <v>330</v>
          </cell>
          <cell r="L850">
            <v>390</v>
          </cell>
          <cell r="M850">
            <v>525</v>
          </cell>
          <cell r="N850">
            <v>321</v>
          </cell>
          <cell r="O850">
            <v>312</v>
          </cell>
          <cell r="P850">
            <v>150000</v>
          </cell>
          <cell r="Q850">
            <v>2049</v>
          </cell>
          <cell r="R850">
            <v>591000</v>
          </cell>
          <cell r="S850">
            <v>5145</v>
          </cell>
          <cell r="T850">
            <v>1530</v>
          </cell>
          <cell r="U850">
            <v>210</v>
          </cell>
          <cell r="V850">
            <v>180</v>
          </cell>
          <cell r="W850">
            <v>2340</v>
          </cell>
          <cell r="X850">
            <v>54000</v>
          </cell>
          <cell r="Y850">
            <v>1140</v>
          </cell>
          <cell r="Z850">
            <v>14400</v>
          </cell>
          <cell r="AA850">
            <v>27000</v>
          </cell>
          <cell r="AB850">
            <v>360000</v>
          </cell>
          <cell r="AC850">
            <v>452250</v>
          </cell>
          <cell r="AD850">
            <v>3900</v>
          </cell>
          <cell r="AE850">
            <v>1065</v>
          </cell>
          <cell r="AF850">
            <v>1680</v>
          </cell>
          <cell r="AG850">
            <v>420</v>
          </cell>
          <cell r="AH850">
            <v>14100</v>
          </cell>
          <cell r="AI850">
            <v>840</v>
          </cell>
          <cell r="AJ850">
            <v>2100</v>
          </cell>
          <cell r="AK850">
            <v>420</v>
          </cell>
          <cell r="AL850">
            <v>10200</v>
          </cell>
          <cell r="AM850">
            <v>450</v>
          </cell>
          <cell r="AN850">
            <v>9600</v>
          </cell>
          <cell r="AO850">
            <v>6150</v>
          </cell>
          <cell r="AP850">
            <v>645</v>
          </cell>
          <cell r="AQ850">
            <v>2250</v>
          </cell>
        </row>
        <row r="851">
          <cell r="A851" t="str">
            <v>M0035473080</v>
          </cell>
          <cell r="B851" t="str">
            <v>Target360Soft3mm8cm</v>
          </cell>
          <cell r="C851" t="str">
            <v>EUR</v>
          </cell>
          <cell r="D851">
            <v>210</v>
          </cell>
          <cell r="G851">
            <v>210</v>
          </cell>
          <cell r="I851">
            <v>300</v>
          </cell>
          <cell r="J851">
            <v>1140</v>
          </cell>
          <cell r="K851">
            <v>330</v>
          </cell>
          <cell r="L851">
            <v>390</v>
          </cell>
          <cell r="M851">
            <v>525</v>
          </cell>
          <cell r="N851">
            <v>321</v>
          </cell>
          <cell r="O851">
            <v>312</v>
          </cell>
          <cell r="P851">
            <v>150000</v>
          </cell>
          <cell r="Q851">
            <v>2049</v>
          </cell>
          <cell r="R851">
            <v>591000</v>
          </cell>
          <cell r="S851">
            <v>5145</v>
          </cell>
          <cell r="T851">
            <v>1530</v>
          </cell>
          <cell r="U851">
            <v>210</v>
          </cell>
          <cell r="V851">
            <v>180</v>
          </cell>
          <cell r="W851">
            <v>2340</v>
          </cell>
          <cell r="X851">
            <v>54000</v>
          </cell>
          <cell r="Y851">
            <v>1140</v>
          </cell>
          <cell r="Z851">
            <v>14400</v>
          </cell>
          <cell r="AA851">
            <v>27000</v>
          </cell>
          <cell r="AB851">
            <v>360000</v>
          </cell>
          <cell r="AC851">
            <v>452250</v>
          </cell>
          <cell r="AD851">
            <v>3900</v>
          </cell>
          <cell r="AE851">
            <v>1065</v>
          </cell>
          <cell r="AF851">
            <v>1680</v>
          </cell>
          <cell r="AG851">
            <v>420</v>
          </cell>
          <cell r="AH851">
            <v>14100</v>
          </cell>
          <cell r="AI851">
            <v>840</v>
          </cell>
          <cell r="AJ851">
            <v>2100</v>
          </cell>
          <cell r="AK851">
            <v>420</v>
          </cell>
          <cell r="AL851">
            <v>10200</v>
          </cell>
          <cell r="AM851">
            <v>450</v>
          </cell>
          <cell r="AN851">
            <v>9600</v>
          </cell>
          <cell r="AO851">
            <v>6150</v>
          </cell>
          <cell r="AP851">
            <v>645</v>
          </cell>
          <cell r="AQ851">
            <v>2250</v>
          </cell>
        </row>
        <row r="852">
          <cell r="A852" t="str">
            <v>M0035473100</v>
          </cell>
          <cell r="B852" t="str">
            <v>Target360Soft3mm10cm</v>
          </cell>
          <cell r="C852" t="str">
            <v>EUR</v>
          </cell>
          <cell r="D852">
            <v>210</v>
          </cell>
          <cell r="G852">
            <v>210</v>
          </cell>
          <cell r="I852">
            <v>300</v>
          </cell>
          <cell r="J852">
            <v>1140</v>
          </cell>
          <cell r="K852">
            <v>330</v>
          </cell>
          <cell r="L852">
            <v>390</v>
          </cell>
          <cell r="M852">
            <v>525</v>
          </cell>
          <cell r="N852">
            <v>321</v>
          </cell>
          <cell r="O852">
            <v>312</v>
          </cell>
          <cell r="P852">
            <v>150000</v>
          </cell>
          <cell r="Q852">
            <v>2049</v>
          </cell>
          <cell r="R852">
            <v>591000</v>
          </cell>
          <cell r="S852">
            <v>5145</v>
          </cell>
          <cell r="T852">
            <v>1530</v>
          </cell>
          <cell r="U852">
            <v>210</v>
          </cell>
          <cell r="V852">
            <v>180</v>
          </cell>
          <cell r="W852">
            <v>2340</v>
          </cell>
          <cell r="X852">
            <v>54000</v>
          </cell>
          <cell r="Y852">
            <v>1140</v>
          </cell>
          <cell r="Z852">
            <v>14400</v>
          </cell>
          <cell r="AA852">
            <v>27000</v>
          </cell>
          <cell r="AB852">
            <v>360000</v>
          </cell>
          <cell r="AC852">
            <v>452250</v>
          </cell>
          <cell r="AD852">
            <v>3900</v>
          </cell>
          <cell r="AE852">
            <v>1065</v>
          </cell>
          <cell r="AF852">
            <v>1680</v>
          </cell>
          <cell r="AG852">
            <v>420</v>
          </cell>
          <cell r="AH852">
            <v>14100</v>
          </cell>
          <cell r="AI852">
            <v>840</v>
          </cell>
          <cell r="AJ852">
            <v>2100</v>
          </cell>
          <cell r="AK852">
            <v>420</v>
          </cell>
          <cell r="AL852">
            <v>10200</v>
          </cell>
          <cell r="AM852">
            <v>450</v>
          </cell>
          <cell r="AN852">
            <v>9600</v>
          </cell>
          <cell r="AO852">
            <v>6150</v>
          </cell>
          <cell r="AP852">
            <v>645</v>
          </cell>
          <cell r="AQ852">
            <v>2250</v>
          </cell>
        </row>
        <row r="853">
          <cell r="A853" t="str">
            <v>M0035474060</v>
          </cell>
          <cell r="B853" t="str">
            <v>Target360Soft4mm6cm</v>
          </cell>
          <cell r="C853" t="str">
            <v>EUR</v>
          </cell>
          <cell r="D853">
            <v>210</v>
          </cell>
          <cell r="G853">
            <v>210</v>
          </cell>
          <cell r="I853">
            <v>300</v>
          </cell>
          <cell r="J853">
            <v>1140</v>
          </cell>
          <cell r="K853">
            <v>330</v>
          </cell>
          <cell r="L853">
            <v>390</v>
          </cell>
          <cell r="M853">
            <v>525</v>
          </cell>
          <cell r="N853">
            <v>321</v>
          </cell>
          <cell r="O853">
            <v>312</v>
          </cell>
          <cell r="P853">
            <v>150000</v>
          </cell>
          <cell r="Q853">
            <v>2049</v>
          </cell>
          <cell r="R853">
            <v>591000</v>
          </cell>
          <cell r="S853">
            <v>5145</v>
          </cell>
          <cell r="T853">
            <v>1530</v>
          </cell>
          <cell r="U853">
            <v>210</v>
          </cell>
          <cell r="V853">
            <v>180</v>
          </cell>
          <cell r="W853">
            <v>2340</v>
          </cell>
          <cell r="X853">
            <v>54000</v>
          </cell>
          <cell r="Y853">
            <v>1140</v>
          </cell>
          <cell r="Z853">
            <v>14400</v>
          </cell>
          <cell r="AA853">
            <v>27000</v>
          </cell>
          <cell r="AB853">
            <v>360000</v>
          </cell>
          <cell r="AC853">
            <v>452250</v>
          </cell>
          <cell r="AD853">
            <v>3900</v>
          </cell>
          <cell r="AE853">
            <v>1065</v>
          </cell>
          <cell r="AF853">
            <v>1680</v>
          </cell>
          <cell r="AG853">
            <v>420</v>
          </cell>
          <cell r="AH853">
            <v>14100</v>
          </cell>
          <cell r="AI853">
            <v>840</v>
          </cell>
          <cell r="AJ853">
            <v>2100</v>
          </cell>
          <cell r="AK853">
            <v>420</v>
          </cell>
          <cell r="AL853">
            <v>10200</v>
          </cell>
          <cell r="AM853">
            <v>450</v>
          </cell>
          <cell r="AN853">
            <v>9600</v>
          </cell>
          <cell r="AO853">
            <v>6150</v>
          </cell>
          <cell r="AP853">
            <v>645</v>
          </cell>
          <cell r="AQ853">
            <v>2250</v>
          </cell>
        </row>
        <row r="854">
          <cell r="A854" t="str">
            <v>M0035474080</v>
          </cell>
          <cell r="B854" t="str">
            <v>Target360Soft4mm8cm</v>
          </cell>
          <cell r="C854" t="str">
            <v>EUR</v>
          </cell>
          <cell r="D854">
            <v>210</v>
          </cell>
          <cell r="G854">
            <v>210</v>
          </cell>
          <cell r="I854">
            <v>300</v>
          </cell>
          <cell r="J854">
            <v>1140</v>
          </cell>
          <cell r="K854">
            <v>330</v>
          </cell>
          <cell r="L854">
            <v>390</v>
          </cell>
          <cell r="M854">
            <v>525</v>
          </cell>
          <cell r="N854">
            <v>321</v>
          </cell>
          <cell r="O854">
            <v>312</v>
          </cell>
          <cell r="P854">
            <v>150000</v>
          </cell>
          <cell r="Q854">
            <v>2049</v>
          </cell>
          <cell r="R854">
            <v>591000</v>
          </cell>
          <cell r="S854">
            <v>5145</v>
          </cell>
          <cell r="T854">
            <v>1530</v>
          </cell>
          <cell r="U854">
            <v>210</v>
          </cell>
          <cell r="V854">
            <v>180</v>
          </cell>
          <cell r="W854">
            <v>2340</v>
          </cell>
          <cell r="X854">
            <v>54000</v>
          </cell>
          <cell r="Y854">
            <v>1140</v>
          </cell>
          <cell r="Z854">
            <v>14400</v>
          </cell>
          <cell r="AA854">
            <v>27000</v>
          </cell>
          <cell r="AB854">
            <v>360000</v>
          </cell>
          <cell r="AC854">
            <v>452250</v>
          </cell>
          <cell r="AD854">
            <v>3900</v>
          </cell>
          <cell r="AE854">
            <v>1065</v>
          </cell>
          <cell r="AF854">
            <v>1680</v>
          </cell>
          <cell r="AG854">
            <v>420</v>
          </cell>
          <cell r="AH854">
            <v>14100</v>
          </cell>
          <cell r="AI854">
            <v>840</v>
          </cell>
          <cell r="AJ854">
            <v>2100</v>
          </cell>
          <cell r="AK854">
            <v>420</v>
          </cell>
          <cell r="AL854">
            <v>10200</v>
          </cell>
          <cell r="AM854">
            <v>450</v>
          </cell>
          <cell r="AN854">
            <v>9600</v>
          </cell>
          <cell r="AO854">
            <v>6150</v>
          </cell>
          <cell r="AP854">
            <v>645</v>
          </cell>
          <cell r="AQ854">
            <v>2250</v>
          </cell>
        </row>
        <row r="855">
          <cell r="A855" t="str">
            <v>M0035474100</v>
          </cell>
          <cell r="B855" t="str">
            <v>Target360Soft4mm10cm</v>
          </cell>
          <cell r="C855" t="str">
            <v>EUR</v>
          </cell>
          <cell r="D855">
            <v>210</v>
          </cell>
          <cell r="G855">
            <v>210</v>
          </cell>
          <cell r="I855">
            <v>300</v>
          </cell>
          <cell r="J855">
            <v>1140</v>
          </cell>
          <cell r="K855">
            <v>330</v>
          </cell>
          <cell r="L855">
            <v>390</v>
          </cell>
          <cell r="M855">
            <v>525</v>
          </cell>
          <cell r="N855">
            <v>321</v>
          </cell>
          <cell r="O855">
            <v>312</v>
          </cell>
          <cell r="P855">
            <v>150000</v>
          </cell>
          <cell r="Q855">
            <v>2049</v>
          </cell>
          <cell r="R855">
            <v>591000</v>
          </cell>
          <cell r="S855">
            <v>5145</v>
          </cell>
          <cell r="T855">
            <v>1530</v>
          </cell>
          <cell r="U855">
            <v>210</v>
          </cell>
          <cell r="V855">
            <v>180</v>
          </cell>
          <cell r="W855">
            <v>2340</v>
          </cell>
          <cell r="X855">
            <v>54000</v>
          </cell>
          <cell r="Y855">
            <v>1140</v>
          </cell>
          <cell r="Z855">
            <v>14400</v>
          </cell>
          <cell r="AA855">
            <v>27000</v>
          </cell>
          <cell r="AB855">
            <v>360000</v>
          </cell>
          <cell r="AC855">
            <v>452250</v>
          </cell>
          <cell r="AD855">
            <v>3900</v>
          </cell>
          <cell r="AE855">
            <v>1065</v>
          </cell>
          <cell r="AF855">
            <v>1680</v>
          </cell>
          <cell r="AG855">
            <v>420</v>
          </cell>
          <cell r="AH855">
            <v>14100</v>
          </cell>
          <cell r="AI855">
            <v>840</v>
          </cell>
          <cell r="AJ855">
            <v>2100</v>
          </cell>
          <cell r="AK855">
            <v>420</v>
          </cell>
          <cell r="AL855">
            <v>10200</v>
          </cell>
          <cell r="AM855">
            <v>450</v>
          </cell>
          <cell r="AN855">
            <v>9600</v>
          </cell>
          <cell r="AO855">
            <v>6150</v>
          </cell>
          <cell r="AP855">
            <v>645</v>
          </cell>
          <cell r="AQ855">
            <v>2250</v>
          </cell>
        </row>
        <row r="856">
          <cell r="A856" t="str">
            <v>M0035474150</v>
          </cell>
          <cell r="B856" t="str">
            <v>Target360Soft4mm15cm</v>
          </cell>
          <cell r="C856" t="str">
            <v>EUR</v>
          </cell>
          <cell r="D856">
            <v>210</v>
          </cell>
          <cell r="G856">
            <v>210</v>
          </cell>
          <cell r="I856">
            <v>300</v>
          </cell>
          <cell r="J856">
            <v>1140</v>
          </cell>
          <cell r="K856">
            <v>330</v>
          </cell>
          <cell r="L856">
            <v>390</v>
          </cell>
          <cell r="M856">
            <v>525</v>
          </cell>
          <cell r="N856">
            <v>321</v>
          </cell>
          <cell r="O856">
            <v>312</v>
          </cell>
          <cell r="P856">
            <v>150000</v>
          </cell>
          <cell r="Q856">
            <v>2049</v>
          </cell>
          <cell r="R856">
            <v>591000</v>
          </cell>
          <cell r="S856">
            <v>5145</v>
          </cell>
          <cell r="T856">
            <v>1530</v>
          </cell>
          <cell r="U856">
            <v>210</v>
          </cell>
          <cell r="V856">
            <v>180</v>
          </cell>
          <cell r="W856">
            <v>2340</v>
          </cell>
          <cell r="X856">
            <v>54000</v>
          </cell>
          <cell r="Y856">
            <v>1140</v>
          </cell>
          <cell r="Z856">
            <v>14400</v>
          </cell>
          <cell r="AA856">
            <v>27000</v>
          </cell>
          <cell r="AB856">
            <v>360000</v>
          </cell>
          <cell r="AC856">
            <v>452250</v>
          </cell>
          <cell r="AD856">
            <v>3900</v>
          </cell>
          <cell r="AE856">
            <v>1065</v>
          </cell>
          <cell r="AF856">
            <v>1680</v>
          </cell>
          <cell r="AG856">
            <v>420</v>
          </cell>
          <cell r="AH856">
            <v>14100</v>
          </cell>
          <cell r="AI856">
            <v>840</v>
          </cell>
          <cell r="AJ856">
            <v>2100</v>
          </cell>
          <cell r="AK856">
            <v>420</v>
          </cell>
          <cell r="AL856">
            <v>10200</v>
          </cell>
          <cell r="AM856">
            <v>450</v>
          </cell>
          <cell r="AN856">
            <v>9600</v>
          </cell>
          <cell r="AO856">
            <v>6150</v>
          </cell>
          <cell r="AP856">
            <v>645</v>
          </cell>
          <cell r="AQ856">
            <v>2250</v>
          </cell>
        </row>
        <row r="857">
          <cell r="A857" t="str">
            <v>M0035475100</v>
          </cell>
          <cell r="B857" t="str">
            <v>Target360Soft5mm10cm</v>
          </cell>
          <cell r="C857" t="str">
            <v>EUR</v>
          </cell>
          <cell r="D857">
            <v>210</v>
          </cell>
          <cell r="G857">
            <v>210</v>
          </cell>
          <cell r="I857">
            <v>300</v>
          </cell>
          <cell r="J857">
            <v>1140</v>
          </cell>
          <cell r="K857">
            <v>330</v>
          </cell>
          <cell r="L857">
            <v>390</v>
          </cell>
          <cell r="M857">
            <v>525</v>
          </cell>
          <cell r="N857">
            <v>321</v>
          </cell>
          <cell r="O857">
            <v>312</v>
          </cell>
          <cell r="P857">
            <v>150000</v>
          </cell>
          <cell r="Q857">
            <v>2049</v>
          </cell>
          <cell r="R857">
            <v>591000</v>
          </cell>
          <cell r="S857">
            <v>5145</v>
          </cell>
          <cell r="T857">
            <v>1530</v>
          </cell>
          <cell r="U857">
            <v>210</v>
          </cell>
          <cell r="V857">
            <v>180</v>
          </cell>
          <cell r="W857">
            <v>2340</v>
          </cell>
          <cell r="X857">
            <v>54000</v>
          </cell>
          <cell r="Y857">
            <v>1140</v>
          </cell>
          <cell r="Z857">
            <v>14400</v>
          </cell>
          <cell r="AA857">
            <v>27000</v>
          </cell>
          <cell r="AB857">
            <v>360000</v>
          </cell>
          <cell r="AC857">
            <v>452250</v>
          </cell>
          <cell r="AD857">
            <v>3900</v>
          </cell>
          <cell r="AE857">
            <v>1065</v>
          </cell>
          <cell r="AF857">
            <v>1680</v>
          </cell>
          <cell r="AG857">
            <v>420</v>
          </cell>
          <cell r="AH857">
            <v>14100</v>
          </cell>
          <cell r="AI857">
            <v>840</v>
          </cell>
          <cell r="AJ857">
            <v>2100</v>
          </cell>
          <cell r="AK857">
            <v>420</v>
          </cell>
          <cell r="AL857">
            <v>10200</v>
          </cell>
          <cell r="AM857">
            <v>450</v>
          </cell>
          <cell r="AN857">
            <v>9600</v>
          </cell>
          <cell r="AO857">
            <v>6150</v>
          </cell>
          <cell r="AP857">
            <v>645</v>
          </cell>
          <cell r="AQ857">
            <v>2250</v>
          </cell>
        </row>
        <row r="858">
          <cell r="A858" t="str">
            <v>M0035475150</v>
          </cell>
          <cell r="B858" t="str">
            <v>Target360Soft5mm15cm</v>
          </cell>
          <cell r="C858" t="str">
            <v>EUR</v>
          </cell>
          <cell r="D858">
            <v>210</v>
          </cell>
          <cell r="G858">
            <v>210</v>
          </cell>
          <cell r="I858">
            <v>300</v>
          </cell>
          <cell r="J858">
            <v>1140</v>
          </cell>
          <cell r="K858">
            <v>330</v>
          </cell>
          <cell r="L858">
            <v>390</v>
          </cell>
          <cell r="M858">
            <v>525</v>
          </cell>
          <cell r="N858">
            <v>321</v>
          </cell>
          <cell r="O858">
            <v>312</v>
          </cell>
          <cell r="P858">
            <v>150000</v>
          </cell>
          <cell r="Q858">
            <v>2049</v>
          </cell>
          <cell r="R858">
            <v>591000</v>
          </cell>
          <cell r="S858">
            <v>5145</v>
          </cell>
          <cell r="T858">
            <v>1530</v>
          </cell>
          <cell r="U858">
            <v>210</v>
          </cell>
          <cell r="V858">
            <v>180</v>
          </cell>
          <cell r="W858">
            <v>2340</v>
          </cell>
          <cell r="X858">
            <v>54000</v>
          </cell>
          <cell r="Y858">
            <v>1140</v>
          </cell>
          <cell r="Z858">
            <v>14400</v>
          </cell>
          <cell r="AA858">
            <v>27000</v>
          </cell>
          <cell r="AB858">
            <v>360000</v>
          </cell>
          <cell r="AC858">
            <v>452250</v>
          </cell>
          <cell r="AD858">
            <v>3900</v>
          </cell>
          <cell r="AE858">
            <v>1065</v>
          </cell>
          <cell r="AF858">
            <v>1680</v>
          </cell>
          <cell r="AG858">
            <v>420</v>
          </cell>
          <cell r="AH858">
            <v>14100</v>
          </cell>
          <cell r="AI858">
            <v>840</v>
          </cell>
          <cell r="AJ858">
            <v>2100</v>
          </cell>
          <cell r="AK858">
            <v>420</v>
          </cell>
          <cell r="AL858">
            <v>10200</v>
          </cell>
          <cell r="AM858">
            <v>450</v>
          </cell>
          <cell r="AN858">
            <v>9600</v>
          </cell>
          <cell r="AO858">
            <v>6150</v>
          </cell>
          <cell r="AP858">
            <v>645</v>
          </cell>
          <cell r="AQ858">
            <v>2250</v>
          </cell>
        </row>
        <row r="859">
          <cell r="A859" t="str">
            <v>M0035475200</v>
          </cell>
          <cell r="B859" t="str">
            <v>Target360Soft5mm20cm</v>
          </cell>
          <cell r="C859" t="str">
            <v>EUR</v>
          </cell>
          <cell r="D859">
            <v>210</v>
          </cell>
          <cell r="G859">
            <v>210</v>
          </cell>
          <cell r="I859">
            <v>300</v>
          </cell>
          <cell r="J859">
            <v>1140</v>
          </cell>
          <cell r="K859">
            <v>330</v>
          </cell>
          <cell r="L859">
            <v>390</v>
          </cell>
          <cell r="M859">
            <v>525</v>
          </cell>
          <cell r="N859">
            <v>321</v>
          </cell>
          <cell r="O859">
            <v>312</v>
          </cell>
          <cell r="P859">
            <v>150000</v>
          </cell>
          <cell r="Q859">
            <v>2049</v>
          </cell>
          <cell r="R859">
            <v>591000</v>
          </cell>
          <cell r="S859">
            <v>5145</v>
          </cell>
          <cell r="T859">
            <v>1530</v>
          </cell>
          <cell r="U859">
            <v>210</v>
          </cell>
          <cell r="V859">
            <v>180</v>
          </cell>
          <cell r="W859">
            <v>2340</v>
          </cell>
          <cell r="X859">
            <v>54000</v>
          </cell>
          <cell r="Y859">
            <v>1140</v>
          </cell>
          <cell r="Z859">
            <v>14400</v>
          </cell>
          <cell r="AA859">
            <v>27000</v>
          </cell>
          <cell r="AB859">
            <v>360000</v>
          </cell>
          <cell r="AC859">
            <v>452250</v>
          </cell>
          <cell r="AD859">
            <v>3900</v>
          </cell>
          <cell r="AE859">
            <v>1065</v>
          </cell>
          <cell r="AF859">
            <v>1680</v>
          </cell>
          <cell r="AG859">
            <v>420</v>
          </cell>
          <cell r="AH859">
            <v>14100</v>
          </cell>
          <cell r="AI859">
            <v>840</v>
          </cell>
          <cell r="AJ859">
            <v>2100</v>
          </cell>
          <cell r="AK859">
            <v>420</v>
          </cell>
          <cell r="AL859">
            <v>10200</v>
          </cell>
          <cell r="AM859">
            <v>450</v>
          </cell>
          <cell r="AN859">
            <v>9600</v>
          </cell>
          <cell r="AO859">
            <v>6150</v>
          </cell>
          <cell r="AP859">
            <v>645</v>
          </cell>
          <cell r="AQ859">
            <v>2250</v>
          </cell>
        </row>
        <row r="860">
          <cell r="A860" t="str">
            <v>M0035476100</v>
          </cell>
          <cell r="B860" t="str">
            <v>Target360Soft6mm10cm</v>
          </cell>
          <cell r="C860" t="str">
            <v>EUR</v>
          </cell>
          <cell r="D860">
            <v>210</v>
          </cell>
          <cell r="G860">
            <v>210</v>
          </cell>
          <cell r="I860">
            <v>300</v>
          </cell>
          <cell r="J860">
            <v>1140</v>
          </cell>
          <cell r="K860">
            <v>330</v>
          </cell>
          <cell r="L860">
            <v>390</v>
          </cell>
          <cell r="M860">
            <v>525</v>
          </cell>
          <cell r="N860">
            <v>321</v>
          </cell>
          <cell r="O860">
            <v>312</v>
          </cell>
          <cell r="P860">
            <v>150000</v>
          </cell>
          <cell r="Q860">
            <v>2049</v>
          </cell>
          <cell r="R860">
            <v>591000</v>
          </cell>
          <cell r="S860">
            <v>5145</v>
          </cell>
          <cell r="T860">
            <v>1530</v>
          </cell>
          <cell r="U860">
            <v>210</v>
          </cell>
          <cell r="V860">
            <v>180</v>
          </cell>
          <cell r="W860">
            <v>2340</v>
          </cell>
          <cell r="X860">
            <v>54000</v>
          </cell>
          <cell r="Y860">
            <v>1140</v>
          </cell>
          <cell r="Z860">
            <v>14400</v>
          </cell>
          <cell r="AA860">
            <v>27000</v>
          </cell>
          <cell r="AB860">
            <v>360000</v>
          </cell>
          <cell r="AC860">
            <v>452250</v>
          </cell>
          <cell r="AD860">
            <v>3900</v>
          </cell>
          <cell r="AE860">
            <v>1065</v>
          </cell>
          <cell r="AF860">
            <v>1680</v>
          </cell>
          <cell r="AG860">
            <v>420</v>
          </cell>
          <cell r="AH860">
            <v>14100</v>
          </cell>
          <cell r="AI860">
            <v>840</v>
          </cell>
          <cell r="AJ860">
            <v>2100</v>
          </cell>
          <cell r="AK860">
            <v>420</v>
          </cell>
          <cell r="AL860">
            <v>10200</v>
          </cell>
          <cell r="AM860">
            <v>450</v>
          </cell>
          <cell r="AN860">
            <v>9600</v>
          </cell>
          <cell r="AO860">
            <v>6150</v>
          </cell>
          <cell r="AP860">
            <v>645</v>
          </cell>
          <cell r="AQ860">
            <v>2250</v>
          </cell>
        </row>
        <row r="861">
          <cell r="A861" t="str">
            <v>M0035476150</v>
          </cell>
          <cell r="B861" t="str">
            <v>Target360Soft6mm15cm</v>
          </cell>
          <cell r="C861" t="str">
            <v>EUR</v>
          </cell>
          <cell r="D861">
            <v>210</v>
          </cell>
          <cell r="G861">
            <v>210</v>
          </cell>
          <cell r="I861">
            <v>300</v>
          </cell>
          <cell r="J861">
            <v>1140</v>
          </cell>
          <cell r="K861">
            <v>330</v>
          </cell>
          <cell r="L861">
            <v>390</v>
          </cell>
          <cell r="M861">
            <v>525</v>
          </cell>
          <cell r="N861">
            <v>321</v>
          </cell>
          <cell r="O861">
            <v>312</v>
          </cell>
          <cell r="P861">
            <v>150000</v>
          </cell>
          <cell r="Q861">
            <v>2049</v>
          </cell>
          <cell r="R861">
            <v>591000</v>
          </cell>
          <cell r="S861">
            <v>5145</v>
          </cell>
          <cell r="T861">
            <v>1530</v>
          </cell>
          <cell r="U861">
            <v>210</v>
          </cell>
          <cell r="V861">
            <v>180</v>
          </cell>
          <cell r="W861">
            <v>2340</v>
          </cell>
          <cell r="X861">
            <v>54000</v>
          </cell>
          <cell r="Y861">
            <v>1140</v>
          </cell>
          <cell r="Z861">
            <v>14400</v>
          </cell>
          <cell r="AA861">
            <v>27000</v>
          </cell>
          <cell r="AB861">
            <v>360000</v>
          </cell>
          <cell r="AC861">
            <v>452250</v>
          </cell>
          <cell r="AD861">
            <v>3900</v>
          </cell>
          <cell r="AE861">
            <v>1065</v>
          </cell>
          <cell r="AF861">
            <v>1680</v>
          </cell>
          <cell r="AG861">
            <v>420</v>
          </cell>
          <cell r="AH861">
            <v>14100</v>
          </cell>
          <cell r="AI861">
            <v>840</v>
          </cell>
          <cell r="AJ861">
            <v>2100</v>
          </cell>
          <cell r="AK861">
            <v>420</v>
          </cell>
          <cell r="AL861">
            <v>10200</v>
          </cell>
          <cell r="AM861">
            <v>450</v>
          </cell>
          <cell r="AN861">
            <v>9600</v>
          </cell>
          <cell r="AO861">
            <v>6150</v>
          </cell>
          <cell r="AP861">
            <v>645</v>
          </cell>
          <cell r="AQ861">
            <v>2250</v>
          </cell>
        </row>
        <row r="862">
          <cell r="A862" t="str">
            <v>M0035476200</v>
          </cell>
          <cell r="B862" t="str">
            <v>Target360Soft6mm20cm</v>
          </cell>
          <cell r="C862" t="str">
            <v>EUR</v>
          </cell>
          <cell r="D862">
            <v>210</v>
          </cell>
          <cell r="G862">
            <v>210</v>
          </cell>
          <cell r="I862">
            <v>300</v>
          </cell>
          <cell r="J862">
            <v>1140</v>
          </cell>
          <cell r="K862">
            <v>330</v>
          </cell>
          <cell r="L862">
            <v>390</v>
          </cell>
          <cell r="M862">
            <v>525</v>
          </cell>
          <cell r="N862">
            <v>321</v>
          </cell>
          <cell r="O862">
            <v>312</v>
          </cell>
          <cell r="P862">
            <v>150000</v>
          </cell>
          <cell r="Q862">
            <v>2049</v>
          </cell>
          <cell r="R862">
            <v>591000</v>
          </cell>
          <cell r="S862">
            <v>5145</v>
          </cell>
          <cell r="T862">
            <v>1530</v>
          </cell>
          <cell r="U862">
            <v>210</v>
          </cell>
          <cell r="V862">
            <v>180</v>
          </cell>
          <cell r="W862">
            <v>2340</v>
          </cell>
          <cell r="X862">
            <v>54000</v>
          </cell>
          <cell r="Y862">
            <v>1140</v>
          </cell>
          <cell r="Z862">
            <v>14400</v>
          </cell>
          <cell r="AA862">
            <v>27000</v>
          </cell>
          <cell r="AB862">
            <v>360000</v>
          </cell>
          <cell r="AC862">
            <v>452250</v>
          </cell>
          <cell r="AD862">
            <v>3900</v>
          </cell>
          <cell r="AE862">
            <v>1065</v>
          </cell>
          <cell r="AF862">
            <v>1680</v>
          </cell>
          <cell r="AG862">
            <v>420</v>
          </cell>
          <cell r="AH862">
            <v>14100</v>
          </cell>
          <cell r="AI862">
            <v>840</v>
          </cell>
          <cell r="AJ862">
            <v>2100</v>
          </cell>
          <cell r="AK862">
            <v>420</v>
          </cell>
          <cell r="AL862">
            <v>10200</v>
          </cell>
          <cell r="AM862">
            <v>450</v>
          </cell>
          <cell r="AN862">
            <v>9600</v>
          </cell>
          <cell r="AO862">
            <v>6150</v>
          </cell>
          <cell r="AP862">
            <v>645</v>
          </cell>
          <cell r="AQ862">
            <v>2250</v>
          </cell>
        </row>
        <row r="863">
          <cell r="A863" t="str">
            <v>M0035476300</v>
          </cell>
          <cell r="B863" t="str">
            <v>Target360Soft6mm30cm</v>
          </cell>
          <cell r="C863" t="str">
            <v>EUR</v>
          </cell>
          <cell r="D863">
            <v>210</v>
          </cell>
          <cell r="G863">
            <v>210</v>
          </cell>
          <cell r="I863">
            <v>300</v>
          </cell>
          <cell r="J863">
            <v>1140</v>
          </cell>
          <cell r="K863">
            <v>330</v>
          </cell>
          <cell r="L863">
            <v>390</v>
          </cell>
          <cell r="M863">
            <v>525</v>
          </cell>
          <cell r="N863">
            <v>321</v>
          </cell>
          <cell r="O863">
            <v>312</v>
          </cell>
          <cell r="P863">
            <v>150000</v>
          </cell>
          <cell r="Q863">
            <v>2049</v>
          </cell>
          <cell r="R863">
            <v>591000</v>
          </cell>
          <cell r="S863">
            <v>5145</v>
          </cell>
          <cell r="T863">
            <v>1530</v>
          </cell>
          <cell r="U863">
            <v>210</v>
          </cell>
          <cell r="V863">
            <v>180</v>
          </cell>
          <cell r="W863">
            <v>2340</v>
          </cell>
          <cell r="X863">
            <v>54000</v>
          </cell>
          <cell r="Y863">
            <v>1140</v>
          </cell>
          <cell r="Z863">
            <v>14400</v>
          </cell>
          <cell r="AA863">
            <v>27000</v>
          </cell>
          <cell r="AB863">
            <v>360000</v>
          </cell>
          <cell r="AC863">
            <v>452250</v>
          </cell>
          <cell r="AD863">
            <v>3900</v>
          </cell>
          <cell r="AE863">
            <v>1065</v>
          </cell>
          <cell r="AF863">
            <v>1680</v>
          </cell>
          <cell r="AG863">
            <v>420</v>
          </cell>
          <cell r="AH863">
            <v>14100</v>
          </cell>
          <cell r="AI863">
            <v>840</v>
          </cell>
          <cell r="AJ863">
            <v>2100</v>
          </cell>
          <cell r="AK863">
            <v>420</v>
          </cell>
          <cell r="AL863">
            <v>10200</v>
          </cell>
          <cell r="AM863">
            <v>450</v>
          </cell>
          <cell r="AN863">
            <v>9600</v>
          </cell>
          <cell r="AO863">
            <v>6150</v>
          </cell>
          <cell r="AP863">
            <v>645</v>
          </cell>
          <cell r="AQ863">
            <v>2250</v>
          </cell>
        </row>
        <row r="864">
          <cell r="A864" t="str">
            <v>M0035477150</v>
          </cell>
          <cell r="B864" t="str">
            <v>Target360Soft7mm15cm</v>
          </cell>
          <cell r="C864" t="str">
            <v>EUR</v>
          </cell>
          <cell r="D864">
            <v>210</v>
          </cell>
          <cell r="G864">
            <v>210</v>
          </cell>
          <cell r="I864">
            <v>300</v>
          </cell>
          <cell r="J864">
            <v>1140</v>
          </cell>
          <cell r="K864">
            <v>330</v>
          </cell>
          <cell r="L864">
            <v>390</v>
          </cell>
          <cell r="M864">
            <v>525</v>
          </cell>
          <cell r="N864">
            <v>321</v>
          </cell>
          <cell r="O864">
            <v>312</v>
          </cell>
          <cell r="P864">
            <v>150000</v>
          </cell>
          <cell r="Q864">
            <v>2049</v>
          </cell>
          <cell r="R864">
            <v>591000</v>
          </cell>
          <cell r="S864">
            <v>5145</v>
          </cell>
          <cell r="T864">
            <v>1530</v>
          </cell>
          <cell r="U864">
            <v>210</v>
          </cell>
          <cell r="V864">
            <v>180</v>
          </cell>
          <cell r="W864">
            <v>2340</v>
          </cell>
          <cell r="X864">
            <v>54000</v>
          </cell>
          <cell r="Y864">
            <v>1140</v>
          </cell>
          <cell r="Z864">
            <v>14400</v>
          </cell>
          <cell r="AA864">
            <v>27000</v>
          </cell>
          <cell r="AB864">
            <v>360000</v>
          </cell>
          <cell r="AC864">
            <v>452250</v>
          </cell>
          <cell r="AD864">
            <v>3900</v>
          </cell>
          <cell r="AE864">
            <v>1065</v>
          </cell>
          <cell r="AF864">
            <v>1680</v>
          </cell>
          <cell r="AG864">
            <v>420</v>
          </cell>
          <cell r="AH864">
            <v>14100</v>
          </cell>
          <cell r="AI864">
            <v>840</v>
          </cell>
          <cell r="AJ864">
            <v>2100</v>
          </cell>
          <cell r="AK864">
            <v>420</v>
          </cell>
          <cell r="AL864">
            <v>10200</v>
          </cell>
          <cell r="AM864">
            <v>450</v>
          </cell>
          <cell r="AN864">
            <v>9600</v>
          </cell>
          <cell r="AO864">
            <v>6150</v>
          </cell>
          <cell r="AP864">
            <v>645</v>
          </cell>
          <cell r="AQ864">
            <v>2250</v>
          </cell>
        </row>
        <row r="865">
          <cell r="A865" t="str">
            <v>M0035477200</v>
          </cell>
          <cell r="B865" t="str">
            <v>Target360Soft7mm20cm</v>
          </cell>
          <cell r="C865" t="str">
            <v>EUR</v>
          </cell>
          <cell r="D865">
            <v>210</v>
          </cell>
          <cell r="G865">
            <v>210</v>
          </cell>
          <cell r="I865">
            <v>300</v>
          </cell>
          <cell r="J865">
            <v>1140</v>
          </cell>
          <cell r="K865">
            <v>330</v>
          </cell>
          <cell r="L865">
            <v>390</v>
          </cell>
          <cell r="M865">
            <v>525</v>
          </cell>
          <cell r="N865">
            <v>321</v>
          </cell>
          <cell r="O865">
            <v>312</v>
          </cell>
          <cell r="P865">
            <v>150000</v>
          </cell>
          <cell r="Q865">
            <v>2049</v>
          </cell>
          <cell r="R865">
            <v>591000</v>
          </cell>
          <cell r="S865">
            <v>5145</v>
          </cell>
          <cell r="T865">
            <v>1530</v>
          </cell>
          <cell r="U865">
            <v>210</v>
          </cell>
          <cell r="V865">
            <v>180</v>
          </cell>
          <cell r="W865">
            <v>2340</v>
          </cell>
          <cell r="X865">
            <v>54000</v>
          </cell>
          <cell r="Y865">
            <v>1140</v>
          </cell>
          <cell r="Z865">
            <v>14400</v>
          </cell>
          <cell r="AA865">
            <v>27000</v>
          </cell>
          <cell r="AB865">
            <v>360000</v>
          </cell>
          <cell r="AC865">
            <v>452250</v>
          </cell>
          <cell r="AD865">
            <v>3900</v>
          </cell>
          <cell r="AE865">
            <v>1065</v>
          </cell>
          <cell r="AF865">
            <v>1680</v>
          </cell>
          <cell r="AG865">
            <v>420</v>
          </cell>
          <cell r="AH865">
            <v>14100</v>
          </cell>
          <cell r="AI865">
            <v>840</v>
          </cell>
          <cell r="AJ865">
            <v>2100</v>
          </cell>
          <cell r="AK865">
            <v>420</v>
          </cell>
          <cell r="AL865">
            <v>10200</v>
          </cell>
          <cell r="AM865">
            <v>450</v>
          </cell>
          <cell r="AN865">
            <v>9600</v>
          </cell>
          <cell r="AO865">
            <v>6150</v>
          </cell>
          <cell r="AP865">
            <v>645</v>
          </cell>
          <cell r="AQ865">
            <v>2250</v>
          </cell>
        </row>
        <row r="866">
          <cell r="A866" t="str">
            <v>M0035477300</v>
          </cell>
          <cell r="B866" t="str">
            <v>Target360Soft7mm30cm</v>
          </cell>
          <cell r="C866" t="str">
            <v>EUR</v>
          </cell>
          <cell r="D866">
            <v>210</v>
          </cell>
          <cell r="G866">
            <v>210</v>
          </cell>
          <cell r="I866">
            <v>300</v>
          </cell>
          <cell r="J866">
            <v>1140</v>
          </cell>
          <cell r="K866">
            <v>330</v>
          </cell>
          <cell r="L866">
            <v>390</v>
          </cell>
          <cell r="M866">
            <v>525</v>
          </cell>
          <cell r="N866">
            <v>321</v>
          </cell>
          <cell r="O866">
            <v>312</v>
          </cell>
          <cell r="P866">
            <v>150000</v>
          </cell>
          <cell r="Q866">
            <v>2049</v>
          </cell>
          <cell r="R866">
            <v>591000</v>
          </cell>
          <cell r="S866">
            <v>5145</v>
          </cell>
          <cell r="T866">
            <v>1530</v>
          </cell>
          <cell r="U866">
            <v>210</v>
          </cell>
          <cell r="V866">
            <v>180</v>
          </cell>
          <cell r="W866">
            <v>2340</v>
          </cell>
          <cell r="X866">
            <v>54000</v>
          </cell>
          <cell r="Y866">
            <v>1140</v>
          </cell>
          <cell r="Z866">
            <v>14400</v>
          </cell>
          <cell r="AA866">
            <v>27000</v>
          </cell>
          <cell r="AB866">
            <v>360000</v>
          </cell>
          <cell r="AC866">
            <v>452250</v>
          </cell>
          <cell r="AD866">
            <v>3900</v>
          </cell>
          <cell r="AE866">
            <v>1065</v>
          </cell>
          <cell r="AF866">
            <v>1680</v>
          </cell>
          <cell r="AG866">
            <v>420</v>
          </cell>
          <cell r="AH866">
            <v>14100</v>
          </cell>
          <cell r="AI866">
            <v>840</v>
          </cell>
          <cell r="AJ866">
            <v>2100</v>
          </cell>
          <cell r="AK866">
            <v>420</v>
          </cell>
          <cell r="AL866">
            <v>10200</v>
          </cell>
          <cell r="AM866">
            <v>450</v>
          </cell>
          <cell r="AN866">
            <v>9600</v>
          </cell>
          <cell r="AO866">
            <v>6150</v>
          </cell>
          <cell r="AP866">
            <v>645</v>
          </cell>
          <cell r="AQ866">
            <v>2250</v>
          </cell>
        </row>
        <row r="867">
          <cell r="A867" t="str">
            <v>M0035478200</v>
          </cell>
          <cell r="B867" t="str">
            <v>Target360Soft8mm20cm</v>
          </cell>
          <cell r="C867" t="str">
            <v>EUR</v>
          </cell>
          <cell r="D867">
            <v>210</v>
          </cell>
          <cell r="G867">
            <v>210</v>
          </cell>
          <cell r="I867">
            <v>300</v>
          </cell>
          <cell r="J867">
            <v>1140</v>
          </cell>
          <cell r="K867">
            <v>330</v>
          </cell>
          <cell r="L867">
            <v>390</v>
          </cell>
          <cell r="M867">
            <v>525</v>
          </cell>
          <cell r="N867">
            <v>321</v>
          </cell>
          <cell r="O867">
            <v>312</v>
          </cell>
          <cell r="P867">
            <v>150000</v>
          </cell>
          <cell r="Q867">
            <v>2049</v>
          </cell>
          <cell r="R867">
            <v>591000</v>
          </cell>
          <cell r="S867">
            <v>5145</v>
          </cell>
          <cell r="T867">
            <v>1530</v>
          </cell>
          <cell r="U867">
            <v>210</v>
          </cell>
          <cell r="V867">
            <v>180</v>
          </cell>
          <cell r="W867">
            <v>2340</v>
          </cell>
          <cell r="X867">
            <v>54000</v>
          </cell>
          <cell r="Y867">
            <v>1140</v>
          </cell>
          <cell r="Z867">
            <v>14400</v>
          </cell>
          <cell r="AA867">
            <v>27000</v>
          </cell>
          <cell r="AB867">
            <v>360000</v>
          </cell>
          <cell r="AC867">
            <v>452250</v>
          </cell>
          <cell r="AD867">
            <v>3900</v>
          </cell>
          <cell r="AE867">
            <v>1065</v>
          </cell>
          <cell r="AF867">
            <v>1680</v>
          </cell>
          <cell r="AG867">
            <v>420</v>
          </cell>
          <cell r="AH867">
            <v>14100</v>
          </cell>
          <cell r="AI867">
            <v>840</v>
          </cell>
          <cell r="AJ867">
            <v>2100</v>
          </cell>
          <cell r="AK867">
            <v>420</v>
          </cell>
          <cell r="AL867">
            <v>10200</v>
          </cell>
          <cell r="AM867">
            <v>450</v>
          </cell>
          <cell r="AN867">
            <v>9600</v>
          </cell>
          <cell r="AO867">
            <v>6150</v>
          </cell>
          <cell r="AP867">
            <v>645</v>
          </cell>
          <cell r="AQ867">
            <v>2250</v>
          </cell>
        </row>
        <row r="868">
          <cell r="A868" t="str">
            <v>M0035478300</v>
          </cell>
          <cell r="B868" t="str">
            <v>Target360Soft8mm30cm</v>
          </cell>
          <cell r="C868" t="str">
            <v>EUR</v>
          </cell>
          <cell r="D868">
            <v>210</v>
          </cell>
          <cell r="G868">
            <v>210</v>
          </cell>
          <cell r="I868">
            <v>300</v>
          </cell>
          <cell r="J868">
            <v>1140</v>
          </cell>
          <cell r="K868">
            <v>330</v>
          </cell>
          <cell r="L868">
            <v>390</v>
          </cell>
          <cell r="M868">
            <v>525</v>
          </cell>
          <cell r="N868">
            <v>321</v>
          </cell>
          <cell r="O868">
            <v>312</v>
          </cell>
          <cell r="P868">
            <v>150000</v>
          </cell>
          <cell r="Q868">
            <v>2049</v>
          </cell>
          <cell r="R868">
            <v>591000</v>
          </cell>
          <cell r="S868">
            <v>5145</v>
          </cell>
          <cell r="T868">
            <v>1530</v>
          </cell>
          <cell r="U868">
            <v>210</v>
          </cell>
          <cell r="V868">
            <v>180</v>
          </cell>
          <cell r="W868">
            <v>2340</v>
          </cell>
          <cell r="X868">
            <v>54000</v>
          </cell>
          <cell r="Y868">
            <v>1140</v>
          </cell>
          <cell r="Z868">
            <v>14400</v>
          </cell>
          <cell r="AA868">
            <v>27000</v>
          </cell>
          <cell r="AB868">
            <v>360000</v>
          </cell>
          <cell r="AC868">
            <v>452250</v>
          </cell>
          <cell r="AD868">
            <v>3900</v>
          </cell>
          <cell r="AE868">
            <v>1065</v>
          </cell>
          <cell r="AF868">
            <v>1680</v>
          </cell>
          <cell r="AG868">
            <v>420</v>
          </cell>
          <cell r="AH868">
            <v>14100</v>
          </cell>
          <cell r="AI868">
            <v>840</v>
          </cell>
          <cell r="AJ868">
            <v>2100</v>
          </cell>
          <cell r="AK868">
            <v>420</v>
          </cell>
          <cell r="AL868">
            <v>10200</v>
          </cell>
          <cell r="AM868">
            <v>450</v>
          </cell>
          <cell r="AN868">
            <v>9600</v>
          </cell>
          <cell r="AO868">
            <v>6150</v>
          </cell>
          <cell r="AP868">
            <v>645</v>
          </cell>
          <cell r="AQ868">
            <v>2250</v>
          </cell>
        </row>
        <row r="869">
          <cell r="A869" t="str">
            <v>M0035479200</v>
          </cell>
          <cell r="B869" t="str">
            <v>Target360Soft9mm20cm</v>
          </cell>
          <cell r="C869" t="str">
            <v>EUR</v>
          </cell>
          <cell r="D869">
            <v>210</v>
          </cell>
          <cell r="G869">
            <v>210</v>
          </cell>
          <cell r="I869">
            <v>300</v>
          </cell>
          <cell r="J869">
            <v>1140</v>
          </cell>
          <cell r="K869">
            <v>330</v>
          </cell>
          <cell r="L869">
            <v>390</v>
          </cell>
          <cell r="M869">
            <v>525</v>
          </cell>
          <cell r="N869">
            <v>321</v>
          </cell>
          <cell r="O869">
            <v>312</v>
          </cell>
          <cell r="P869">
            <v>150000</v>
          </cell>
          <cell r="Q869">
            <v>2049</v>
          </cell>
          <cell r="R869">
            <v>591000</v>
          </cell>
          <cell r="S869">
            <v>5145</v>
          </cell>
          <cell r="T869">
            <v>1530</v>
          </cell>
          <cell r="U869">
            <v>210</v>
          </cell>
          <cell r="V869">
            <v>180</v>
          </cell>
          <cell r="W869">
            <v>2340</v>
          </cell>
          <cell r="X869">
            <v>54000</v>
          </cell>
          <cell r="Y869">
            <v>1140</v>
          </cell>
          <cell r="Z869">
            <v>14400</v>
          </cell>
          <cell r="AA869">
            <v>27000</v>
          </cell>
          <cell r="AB869">
            <v>360000</v>
          </cell>
          <cell r="AC869">
            <v>452250</v>
          </cell>
          <cell r="AD869">
            <v>3900</v>
          </cell>
          <cell r="AE869">
            <v>1065</v>
          </cell>
          <cell r="AF869">
            <v>1680</v>
          </cell>
          <cell r="AG869">
            <v>420</v>
          </cell>
          <cell r="AH869">
            <v>14100</v>
          </cell>
          <cell r="AI869">
            <v>840</v>
          </cell>
          <cell r="AJ869">
            <v>2100</v>
          </cell>
          <cell r="AK869">
            <v>420</v>
          </cell>
          <cell r="AL869">
            <v>10200</v>
          </cell>
          <cell r="AM869">
            <v>450</v>
          </cell>
          <cell r="AN869">
            <v>9600</v>
          </cell>
          <cell r="AO869">
            <v>6150</v>
          </cell>
          <cell r="AP869">
            <v>645</v>
          </cell>
          <cell r="AQ869">
            <v>2250</v>
          </cell>
        </row>
        <row r="870">
          <cell r="A870" t="str">
            <v>M0035479300</v>
          </cell>
          <cell r="B870" t="str">
            <v>Target360Soft9mm30cm</v>
          </cell>
          <cell r="C870" t="str">
            <v>EUR</v>
          </cell>
          <cell r="D870">
            <v>210</v>
          </cell>
          <cell r="G870">
            <v>210</v>
          </cell>
          <cell r="I870">
            <v>300</v>
          </cell>
          <cell r="J870">
            <v>1140</v>
          </cell>
          <cell r="K870">
            <v>330</v>
          </cell>
          <cell r="L870">
            <v>390</v>
          </cell>
          <cell r="M870">
            <v>525</v>
          </cell>
          <cell r="N870">
            <v>321</v>
          </cell>
          <cell r="O870">
            <v>312</v>
          </cell>
          <cell r="P870">
            <v>150000</v>
          </cell>
          <cell r="Q870">
            <v>2049</v>
          </cell>
          <cell r="R870">
            <v>591000</v>
          </cell>
          <cell r="S870">
            <v>5145</v>
          </cell>
          <cell r="T870">
            <v>1530</v>
          </cell>
          <cell r="U870">
            <v>210</v>
          </cell>
          <cell r="V870">
            <v>180</v>
          </cell>
          <cell r="W870">
            <v>2340</v>
          </cell>
          <cell r="X870">
            <v>54000</v>
          </cell>
          <cell r="Y870">
            <v>1140</v>
          </cell>
          <cell r="Z870">
            <v>14400</v>
          </cell>
          <cell r="AA870">
            <v>27000</v>
          </cell>
          <cell r="AB870">
            <v>360000</v>
          </cell>
          <cell r="AC870">
            <v>452250</v>
          </cell>
          <cell r="AD870">
            <v>3900</v>
          </cell>
          <cell r="AE870">
            <v>1065</v>
          </cell>
          <cell r="AF870">
            <v>1680</v>
          </cell>
          <cell r="AG870">
            <v>420</v>
          </cell>
          <cell r="AH870">
            <v>14100</v>
          </cell>
          <cell r="AI870">
            <v>840</v>
          </cell>
          <cell r="AJ870">
            <v>2100</v>
          </cell>
          <cell r="AK870">
            <v>420</v>
          </cell>
          <cell r="AL870">
            <v>10200</v>
          </cell>
          <cell r="AM870">
            <v>450</v>
          </cell>
          <cell r="AN870">
            <v>9600</v>
          </cell>
          <cell r="AO870">
            <v>6150</v>
          </cell>
          <cell r="AP870">
            <v>645</v>
          </cell>
          <cell r="AQ870">
            <v>2250</v>
          </cell>
        </row>
        <row r="871">
          <cell r="A871" t="str">
            <v>M00354901520</v>
          </cell>
          <cell r="B871" t="str">
            <v>SpinnakerElite1.5FS</v>
          </cell>
          <cell r="C871" t="str">
            <v>EUR</v>
          </cell>
          <cell r="D871">
            <v>82.84</v>
          </cell>
          <cell r="G871">
            <v>82.84</v>
          </cell>
          <cell r="I871">
            <v>118.34285714285716</v>
          </cell>
          <cell r="J871">
            <v>449.70285714285717</v>
          </cell>
          <cell r="K871">
            <v>130.17714285714288</v>
          </cell>
          <cell r="L871">
            <v>153.84571428571431</v>
          </cell>
          <cell r="M871">
            <v>207.10000000000002</v>
          </cell>
          <cell r="N871">
            <v>126.62685714285716</v>
          </cell>
          <cell r="O871">
            <v>123.07657142857144</v>
          </cell>
          <cell r="P871">
            <v>59171.42857142858</v>
          </cell>
          <cell r="Q871">
            <v>808.28171428571443</v>
          </cell>
          <cell r="R871">
            <v>233135.42857142861</v>
          </cell>
          <cell r="S871">
            <v>2029.5800000000002</v>
          </cell>
          <cell r="T871">
            <v>603.54857142857145</v>
          </cell>
          <cell r="U871">
            <v>82.84</v>
          </cell>
          <cell r="V871">
            <v>71.005714285714291</v>
          </cell>
          <cell r="W871">
            <v>923.07428571428579</v>
          </cell>
          <cell r="X871">
            <v>21301.71428571429</v>
          </cell>
          <cell r="Y871">
            <v>449.70285714285717</v>
          </cell>
          <cell r="Z871">
            <v>5680.4571428571435</v>
          </cell>
          <cell r="AA871">
            <v>10650.857142857145</v>
          </cell>
          <cell r="AB871">
            <v>142011.42857142858</v>
          </cell>
          <cell r="AC871">
            <v>178401.85714285716</v>
          </cell>
          <cell r="AD871">
            <v>1538.457142857143</v>
          </cell>
          <cell r="AE871">
            <v>420.11714285714288</v>
          </cell>
          <cell r="AF871">
            <v>662.72</v>
          </cell>
          <cell r="AG871">
            <v>165.68</v>
          </cell>
          <cell r="AH871">
            <v>5562.1142857142859</v>
          </cell>
          <cell r="AI871">
            <v>331.36</v>
          </cell>
          <cell r="AJ871">
            <v>828.40000000000009</v>
          </cell>
          <cell r="AK871">
            <v>165.68</v>
          </cell>
          <cell r="AL871">
            <v>4023.6571428571433</v>
          </cell>
          <cell r="AM871">
            <v>177.51428571428573</v>
          </cell>
          <cell r="AN871">
            <v>3786.971428571429</v>
          </cell>
          <cell r="AO871">
            <v>2426.0285714285719</v>
          </cell>
          <cell r="AP871">
            <v>254.43714285714287</v>
          </cell>
          <cell r="AQ871">
            <v>887.57142857142867</v>
          </cell>
        </row>
        <row r="872">
          <cell r="A872" t="str">
            <v>M00354902020</v>
          </cell>
          <cell r="B872" t="str">
            <v>Spinnakerelite1.5FL</v>
          </cell>
          <cell r="C872" t="str">
            <v>EUR</v>
          </cell>
          <cell r="D872">
            <v>82.84</v>
          </cell>
          <cell r="G872">
            <v>82.84</v>
          </cell>
          <cell r="I872">
            <v>118.34285714285716</v>
          </cell>
          <cell r="J872">
            <v>449.70285714285717</v>
          </cell>
          <cell r="K872">
            <v>130.17714285714288</v>
          </cell>
          <cell r="L872">
            <v>153.84571428571431</v>
          </cell>
          <cell r="M872">
            <v>207.10000000000002</v>
          </cell>
          <cell r="N872">
            <v>126.62685714285716</v>
          </cell>
          <cell r="O872">
            <v>123.07657142857144</v>
          </cell>
          <cell r="P872">
            <v>59171.42857142858</v>
          </cell>
          <cell r="Q872">
            <v>808.28171428571443</v>
          </cell>
          <cell r="R872">
            <v>233135.42857142861</v>
          </cell>
          <cell r="S872">
            <v>2029.5800000000002</v>
          </cell>
          <cell r="T872">
            <v>603.54857142857145</v>
          </cell>
          <cell r="U872">
            <v>82.84</v>
          </cell>
          <cell r="V872">
            <v>71.005714285714291</v>
          </cell>
          <cell r="W872">
            <v>923.07428571428579</v>
          </cell>
          <cell r="X872">
            <v>21301.71428571429</v>
          </cell>
          <cell r="Y872">
            <v>449.70285714285717</v>
          </cell>
          <cell r="Z872">
            <v>5680.4571428571435</v>
          </cell>
          <cell r="AA872">
            <v>10650.857142857145</v>
          </cell>
          <cell r="AB872">
            <v>142011.42857142858</v>
          </cell>
          <cell r="AC872">
            <v>178401.85714285716</v>
          </cell>
          <cell r="AD872">
            <v>1538.457142857143</v>
          </cell>
          <cell r="AE872">
            <v>420.11714285714288</v>
          </cell>
          <cell r="AF872">
            <v>662.72</v>
          </cell>
          <cell r="AG872">
            <v>165.68</v>
          </cell>
          <cell r="AH872">
            <v>5562.1142857142859</v>
          </cell>
          <cell r="AI872">
            <v>331.36</v>
          </cell>
          <cell r="AJ872">
            <v>828.40000000000009</v>
          </cell>
          <cell r="AK872">
            <v>165.68</v>
          </cell>
          <cell r="AL872">
            <v>4023.6571428571433</v>
          </cell>
          <cell r="AM872">
            <v>177.51428571428573</v>
          </cell>
          <cell r="AN872">
            <v>3786.971428571429</v>
          </cell>
          <cell r="AO872">
            <v>2426.0285714285719</v>
          </cell>
          <cell r="AP872">
            <v>254.43714285714287</v>
          </cell>
          <cell r="AQ872">
            <v>887.57142857142867</v>
          </cell>
        </row>
        <row r="873">
          <cell r="A873" t="str">
            <v>M00354903020</v>
          </cell>
          <cell r="B873" t="str">
            <v>SpinnakerElite1.5FXL</v>
          </cell>
          <cell r="C873" t="str">
            <v>EUR</v>
          </cell>
          <cell r="D873">
            <v>82.84</v>
          </cell>
          <cell r="G873">
            <v>82.84</v>
          </cell>
          <cell r="I873">
            <v>118.34285714285716</v>
          </cell>
          <cell r="J873">
            <v>449.70285714285717</v>
          </cell>
          <cell r="K873">
            <v>130.17714285714288</v>
          </cell>
          <cell r="L873">
            <v>153.84571428571431</v>
          </cell>
          <cell r="M873">
            <v>207.10000000000002</v>
          </cell>
          <cell r="N873">
            <v>126.62685714285716</v>
          </cell>
          <cell r="O873">
            <v>123.07657142857144</v>
          </cell>
          <cell r="P873">
            <v>59171.42857142858</v>
          </cell>
          <cell r="Q873">
            <v>808.28171428571443</v>
          </cell>
          <cell r="R873">
            <v>233135.42857142861</v>
          </cell>
          <cell r="S873">
            <v>2029.5800000000002</v>
          </cell>
          <cell r="T873">
            <v>603.54857142857145</v>
          </cell>
          <cell r="U873">
            <v>82.84</v>
          </cell>
          <cell r="V873">
            <v>71.005714285714291</v>
          </cell>
          <cell r="W873">
            <v>923.07428571428579</v>
          </cell>
          <cell r="X873">
            <v>21301.71428571429</v>
          </cell>
          <cell r="Y873">
            <v>449.70285714285717</v>
          </cell>
          <cell r="Z873">
            <v>5680.4571428571435</v>
          </cell>
          <cell r="AA873">
            <v>10650.857142857145</v>
          </cell>
          <cell r="AB873">
            <v>142011.42857142858</v>
          </cell>
          <cell r="AC873">
            <v>178401.85714285716</v>
          </cell>
          <cell r="AD873">
            <v>1538.457142857143</v>
          </cell>
          <cell r="AE873">
            <v>420.11714285714288</v>
          </cell>
          <cell r="AF873">
            <v>662.72</v>
          </cell>
          <cell r="AG873">
            <v>165.68</v>
          </cell>
          <cell r="AH873">
            <v>5562.1142857142859</v>
          </cell>
          <cell r="AI873">
            <v>331.36</v>
          </cell>
          <cell r="AJ873">
            <v>828.40000000000009</v>
          </cell>
          <cell r="AK873">
            <v>165.68</v>
          </cell>
          <cell r="AL873">
            <v>4023.6571428571433</v>
          </cell>
          <cell r="AM873">
            <v>177.51428571428573</v>
          </cell>
          <cell r="AN873">
            <v>3786.971428571429</v>
          </cell>
          <cell r="AO873">
            <v>2426.0285714285719</v>
          </cell>
          <cell r="AP873">
            <v>254.43714285714287</v>
          </cell>
          <cell r="AQ873">
            <v>887.57142857142867</v>
          </cell>
        </row>
        <row r="874">
          <cell r="A874" t="str">
            <v>M00355901020</v>
          </cell>
          <cell r="B874" t="str">
            <v>SpinnakerElite1.8F</v>
          </cell>
          <cell r="C874" t="str">
            <v>EUR</v>
          </cell>
          <cell r="D874">
            <v>84.24</v>
          </cell>
          <cell r="G874">
            <v>84.24</v>
          </cell>
          <cell r="I874">
            <v>120.34285714285714</v>
          </cell>
          <cell r="J874">
            <v>457.30285714285714</v>
          </cell>
          <cell r="K874">
            <v>132.37714285714287</v>
          </cell>
          <cell r="L874">
            <v>156.4457142857143</v>
          </cell>
          <cell r="M874">
            <v>210.6</v>
          </cell>
          <cell r="N874">
            <v>128.76685714285716</v>
          </cell>
          <cell r="O874">
            <v>125.15657142857143</v>
          </cell>
          <cell r="P874">
            <v>60171.428571428572</v>
          </cell>
          <cell r="Q874">
            <v>821.94171428571428</v>
          </cell>
          <cell r="R874">
            <v>237075.42857142858</v>
          </cell>
          <cell r="S874">
            <v>2063.8799999999997</v>
          </cell>
          <cell r="T874">
            <v>613.74857142857138</v>
          </cell>
          <cell r="U874">
            <v>84.24</v>
          </cell>
          <cell r="V874">
            <v>72.205714285714279</v>
          </cell>
          <cell r="W874">
            <v>938.6742857142857</v>
          </cell>
          <cell r="X874">
            <v>21661.714285714286</v>
          </cell>
          <cell r="Y874">
            <v>457.30285714285714</v>
          </cell>
          <cell r="Z874">
            <v>5776.4571428571426</v>
          </cell>
          <cell r="AA874">
            <v>10830.857142857143</v>
          </cell>
          <cell r="AB874">
            <v>144411.42857142858</v>
          </cell>
          <cell r="AC874">
            <v>181416.85714285713</v>
          </cell>
          <cell r="AD874">
            <v>1564.4571428571428</v>
          </cell>
          <cell r="AE874">
            <v>427.21714285714285</v>
          </cell>
          <cell r="AF874">
            <v>673.92</v>
          </cell>
          <cell r="AG874">
            <v>168.48</v>
          </cell>
          <cell r="AH874">
            <v>5656.1142857142859</v>
          </cell>
          <cell r="AI874">
            <v>336.96</v>
          </cell>
          <cell r="AJ874">
            <v>842.4</v>
          </cell>
          <cell r="AK874">
            <v>168.48</v>
          </cell>
          <cell r="AL874">
            <v>4091.6571428571428</v>
          </cell>
          <cell r="AM874">
            <v>180.51428571428571</v>
          </cell>
          <cell r="AN874">
            <v>3850.9714285714285</v>
          </cell>
          <cell r="AO874">
            <v>2467.0285714285715</v>
          </cell>
          <cell r="AP874">
            <v>258.73714285714283</v>
          </cell>
          <cell r="AQ874">
            <v>902.57142857142856</v>
          </cell>
        </row>
        <row r="875">
          <cell r="A875" t="str">
            <v>M00355902020</v>
          </cell>
          <cell r="B875" t="str">
            <v>SpinnakerElite1.8FL</v>
          </cell>
          <cell r="C875" t="str">
            <v>EUR</v>
          </cell>
          <cell r="D875">
            <v>84.24</v>
          </cell>
          <cell r="G875">
            <v>84.24</v>
          </cell>
          <cell r="I875">
            <v>120.34285714285714</v>
          </cell>
          <cell r="J875">
            <v>457.30285714285714</v>
          </cell>
          <cell r="K875">
            <v>132.37714285714287</v>
          </cell>
          <cell r="L875">
            <v>156.4457142857143</v>
          </cell>
          <cell r="M875">
            <v>210.6</v>
          </cell>
          <cell r="N875">
            <v>128.76685714285716</v>
          </cell>
          <cell r="O875">
            <v>125.15657142857143</v>
          </cell>
          <cell r="P875">
            <v>60171.428571428572</v>
          </cell>
          <cell r="Q875">
            <v>821.94171428571428</v>
          </cell>
          <cell r="R875">
            <v>237075.42857142858</v>
          </cell>
          <cell r="S875">
            <v>2063.8799999999997</v>
          </cell>
          <cell r="T875">
            <v>613.74857142857138</v>
          </cell>
          <cell r="U875">
            <v>84.24</v>
          </cell>
          <cell r="V875">
            <v>72.205714285714279</v>
          </cell>
          <cell r="W875">
            <v>938.6742857142857</v>
          </cell>
          <cell r="X875">
            <v>21661.714285714286</v>
          </cell>
          <cell r="Y875">
            <v>457.30285714285714</v>
          </cell>
          <cell r="Z875">
            <v>5776.4571428571426</v>
          </cell>
          <cell r="AA875">
            <v>10830.857142857143</v>
          </cell>
          <cell r="AB875">
            <v>144411.42857142858</v>
          </cell>
          <cell r="AC875">
            <v>181416.85714285713</v>
          </cell>
          <cell r="AD875">
            <v>1564.4571428571428</v>
          </cell>
          <cell r="AE875">
            <v>427.21714285714285</v>
          </cell>
          <cell r="AF875">
            <v>673.92</v>
          </cell>
          <cell r="AG875">
            <v>168.48</v>
          </cell>
          <cell r="AH875">
            <v>5656.1142857142859</v>
          </cell>
          <cell r="AI875">
            <v>336.96</v>
          </cell>
          <cell r="AJ875">
            <v>842.4</v>
          </cell>
          <cell r="AK875">
            <v>168.48</v>
          </cell>
          <cell r="AL875">
            <v>4091.6571428571428</v>
          </cell>
          <cell r="AM875">
            <v>180.51428571428571</v>
          </cell>
          <cell r="AN875">
            <v>3850.9714285714285</v>
          </cell>
          <cell r="AO875">
            <v>2467.0285714285715</v>
          </cell>
          <cell r="AP875">
            <v>258.73714285714283</v>
          </cell>
          <cell r="AQ875">
            <v>902.57142857142856</v>
          </cell>
        </row>
        <row r="876">
          <cell r="A876" t="str">
            <v>M00355903020</v>
          </cell>
          <cell r="B876" t="str">
            <v>SpinnakerElite1.8FXL</v>
          </cell>
          <cell r="C876" t="str">
            <v>EUR</v>
          </cell>
          <cell r="D876">
            <v>84.24</v>
          </cell>
          <cell r="G876">
            <v>84.24</v>
          </cell>
          <cell r="I876">
            <v>120.34285714285714</v>
          </cell>
          <cell r="J876">
            <v>457.30285714285714</v>
          </cell>
          <cell r="K876">
            <v>132.37714285714287</v>
          </cell>
          <cell r="L876">
            <v>156.4457142857143</v>
          </cell>
          <cell r="M876">
            <v>210.6</v>
          </cell>
          <cell r="N876">
            <v>128.76685714285716</v>
          </cell>
          <cell r="O876">
            <v>125.15657142857143</v>
          </cell>
          <cell r="P876">
            <v>60171.428571428572</v>
          </cell>
          <cell r="Q876">
            <v>821.94171428571428</v>
          </cell>
          <cell r="R876">
            <v>237075.42857142858</v>
          </cell>
          <cell r="S876">
            <v>2063.8799999999997</v>
          </cell>
          <cell r="T876">
            <v>613.74857142857138</v>
          </cell>
          <cell r="U876">
            <v>84.24</v>
          </cell>
          <cell r="V876">
            <v>72.205714285714279</v>
          </cell>
          <cell r="W876">
            <v>938.6742857142857</v>
          </cell>
          <cell r="X876">
            <v>21661.714285714286</v>
          </cell>
          <cell r="Y876">
            <v>457.30285714285714</v>
          </cell>
          <cell r="Z876">
            <v>5776.4571428571426</v>
          </cell>
          <cell r="AA876">
            <v>10830.857142857143</v>
          </cell>
          <cell r="AB876">
            <v>144411.42857142858</v>
          </cell>
          <cell r="AC876">
            <v>181416.85714285713</v>
          </cell>
          <cell r="AD876">
            <v>1564.4571428571428</v>
          </cell>
          <cell r="AE876">
            <v>427.21714285714285</v>
          </cell>
          <cell r="AF876">
            <v>673.92</v>
          </cell>
          <cell r="AG876">
            <v>168.48</v>
          </cell>
          <cell r="AH876">
            <v>5656.1142857142859</v>
          </cell>
          <cell r="AI876">
            <v>336.96</v>
          </cell>
          <cell r="AJ876">
            <v>842.4</v>
          </cell>
          <cell r="AK876">
            <v>168.48</v>
          </cell>
          <cell r="AL876">
            <v>4091.6571428571428</v>
          </cell>
          <cell r="AM876">
            <v>180.51428571428571</v>
          </cell>
          <cell r="AN876">
            <v>3850.9714285714285</v>
          </cell>
          <cell r="AO876">
            <v>2467.0285714285715</v>
          </cell>
          <cell r="AP876">
            <v>258.73714285714283</v>
          </cell>
          <cell r="AQ876">
            <v>902.57142857142856</v>
          </cell>
        </row>
        <row r="877">
          <cell r="A877" t="str">
            <v>M0037106010</v>
          </cell>
          <cell r="B877" t="str">
            <v>FasGuide6F90/3/2cm1000)</v>
          </cell>
          <cell r="C877" t="str">
            <v>USD</v>
          </cell>
          <cell r="D877">
            <v>289.55</v>
          </cell>
          <cell r="G877">
            <v>289.55</v>
          </cell>
          <cell r="I877">
            <v>289.55</v>
          </cell>
          <cell r="J877">
            <v>1100.29</v>
          </cell>
          <cell r="K877">
            <v>318.50500000000005</v>
          </cell>
          <cell r="L877">
            <v>376.41500000000002</v>
          </cell>
          <cell r="M877">
            <v>506.71250000000003</v>
          </cell>
          <cell r="N877">
            <v>309.81850000000003</v>
          </cell>
          <cell r="O877">
            <v>301.13200000000001</v>
          </cell>
          <cell r="P877">
            <v>144775</v>
          </cell>
          <cell r="Q877">
            <v>1977.6265000000001</v>
          </cell>
          <cell r="R877">
            <v>570413.5</v>
          </cell>
          <cell r="S877">
            <v>4965.7824999999993</v>
          </cell>
          <cell r="T877">
            <v>1476.7049999999999</v>
          </cell>
          <cell r="U877">
            <v>202.685</v>
          </cell>
          <cell r="V877">
            <v>173.73</v>
          </cell>
          <cell r="W877">
            <v>2258.4900000000002</v>
          </cell>
          <cell r="X877">
            <v>52119</v>
          </cell>
          <cell r="Y877">
            <v>1100.29</v>
          </cell>
          <cell r="Z877">
            <v>13898.400000000001</v>
          </cell>
          <cell r="AA877">
            <v>26059.5</v>
          </cell>
          <cell r="AB877">
            <v>347460</v>
          </cell>
          <cell r="AC877">
            <v>436496.625</v>
          </cell>
          <cell r="AD877">
            <v>3764.15</v>
          </cell>
          <cell r="AE877">
            <v>1027.9024999999999</v>
          </cell>
          <cell r="AF877">
            <v>1621.48</v>
          </cell>
          <cell r="AG877">
            <v>405.37</v>
          </cell>
          <cell r="AH877">
            <v>13608.85</v>
          </cell>
          <cell r="AI877">
            <v>810.74</v>
          </cell>
          <cell r="AJ877">
            <v>2026.8500000000001</v>
          </cell>
          <cell r="AK877">
            <v>405.37</v>
          </cell>
          <cell r="AL877">
            <v>9844.7000000000007</v>
          </cell>
          <cell r="AM877">
            <v>434.32500000000005</v>
          </cell>
          <cell r="AN877">
            <v>9265.6</v>
          </cell>
          <cell r="AO877">
            <v>5935.7750000000005</v>
          </cell>
          <cell r="AP877">
            <v>622.53250000000003</v>
          </cell>
          <cell r="AQ877">
            <v>2171.625</v>
          </cell>
        </row>
        <row r="878">
          <cell r="A878" t="str">
            <v>M0037106020</v>
          </cell>
          <cell r="B878" t="str">
            <v>FasGuide6F90/3/7cm1000)</v>
          </cell>
          <cell r="C878" t="str">
            <v>USD</v>
          </cell>
          <cell r="D878">
            <v>289.87</v>
          </cell>
          <cell r="G878">
            <v>289.87</v>
          </cell>
          <cell r="I878">
            <v>289.87</v>
          </cell>
          <cell r="J878">
            <v>1101.5059999999999</v>
          </cell>
          <cell r="K878">
            <v>318.85700000000003</v>
          </cell>
          <cell r="L878">
            <v>376.83100000000002</v>
          </cell>
          <cell r="M878">
            <v>507.27250000000004</v>
          </cell>
          <cell r="N878">
            <v>310.16090000000003</v>
          </cell>
          <cell r="O878">
            <v>301.46480000000003</v>
          </cell>
          <cell r="P878">
            <v>144935</v>
          </cell>
          <cell r="Q878">
            <v>1979.8121000000001</v>
          </cell>
          <cell r="R878">
            <v>571043.9</v>
          </cell>
          <cell r="S878">
            <v>4971.2704999999996</v>
          </cell>
          <cell r="T878">
            <v>1478.337</v>
          </cell>
          <cell r="U878">
            <v>202.90899999999999</v>
          </cell>
          <cell r="V878">
            <v>173.922</v>
          </cell>
          <cell r="W878">
            <v>2260.9859999999999</v>
          </cell>
          <cell r="X878">
            <v>52176.6</v>
          </cell>
          <cell r="Y878">
            <v>1101.5059999999999</v>
          </cell>
          <cell r="Z878">
            <v>13913.76</v>
          </cell>
          <cell r="AA878">
            <v>26088.3</v>
          </cell>
          <cell r="AB878">
            <v>347844</v>
          </cell>
          <cell r="AC878">
            <v>436979.02500000002</v>
          </cell>
          <cell r="AD878">
            <v>3768.31</v>
          </cell>
          <cell r="AE878">
            <v>1029.0384999999999</v>
          </cell>
          <cell r="AF878">
            <v>1623.2719999999999</v>
          </cell>
          <cell r="AG878">
            <v>405.81799999999998</v>
          </cell>
          <cell r="AH878">
            <v>13623.89</v>
          </cell>
          <cell r="AI878">
            <v>811.63599999999997</v>
          </cell>
          <cell r="AJ878">
            <v>2029.0900000000001</v>
          </cell>
          <cell r="AK878">
            <v>405.81799999999998</v>
          </cell>
          <cell r="AL878">
            <v>9855.58</v>
          </cell>
          <cell r="AM878">
            <v>434.80500000000001</v>
          </cell>
          <cell r="AN878">
            <v>9275.84</v>
          </cell>
          <cell r="AO878">
            <v>5942.335</v>
          </cell>
          <cell r="AP878">
            <v>623.22050000000002</v>
          </cell>
          <cell r="AQ878">
            <v>2174.0250000000001</v>
          </cell>
        </row>
        <row r="879">
          <cell r="A879" t="str">
            <v>M0037106030</v>
          </cell>
          <cell r="B879" t="str">
            <v>FasGuide6F100/3/2cm1000)</v>
          </cell>
          <cell r="C879" t="str">
            <v>USD</v>
          </cell>
          <cell r="D879">
            <v>289.55</v>
          </cell>
          <cell r="G879">
            <v>289.55</v>
          </cell>
          <cell r="I879">
            <v>289.55</v>
          </cell>
          <cell r="J879">
            <v>1100.29</v>
          </cell>
          <cell r="K879">
            <v>318.50500000000005</v>
          </cell>
          <cell r="L879">
            <v>376.41500000000002</v>
          </cell>
          <cell r="M879">
            <v>506.71250000000003</v>
          </cell>
          <cell r="N879">
            <v>309.81850000000003</v>
          </cell>
          <cell r="O879">
            <v>301.13200000000001</v>
          </cell>
          <cell r="P879">
            <v>144775</v>
          </cell>
          <cell r="Q879">
            <v>1977.6265000000001</v>
          </cell>
          <cell r="R879">
            <v>570413.5</v>
          </cell>
          <cell r="S879">
            <v>4965.7824999999993</v>
          </cell>
          <cell r="T879">
            <v>1476.7049999999999</v>
          </cell>
          <cell r="U879">
            <v>202.685</v>
          </cell>
          <cell r="V879">
            <v>173.73</v>
          </cell>
          <cell r="W879">
            <v>2258.4900000000002</v>
          </cell>
          <cell r="X879">
            <v>52119</v>
          </cell>
          <cell r="Y879">
            <v>1100.29</v>
          </cell>
          <cell r="Z879">
            <v>13898.400000000001</v>
          </cell>
          <cell r="AA879">
            <v>26059.5</v>
          </cell>
          <cell r="AB879">
            <v>347460</v>
          </cell>
          <cell r="AC879">
            <v>436496.625</v>
          </cell>
          <cell r="AD879">
            <v>3764.15</v>
          </cell>
          <cell r="AE879">
            <v>1027.9024999999999</v>
          </cell>
          <cell r="AF879">
            <v>1621.48</v>
          </cell>
          <cell r="AG879">
            <v>405.37</v>
          </cell>
          <cell r="AH879">
            <v>13608.85</v>
          </cell>
          <cell r="AI879">
            <v>810.74</v>
          </cell>
          <cell r="AJ879">
            <v>2026.8500000000001</v>
          </cell>
          <cell r="AK879">
            <v>405.37</v>
          </cell>
          <cell r="AL879">
            <v>9844.7000000000007</v>
          </cell>
          <cell r="AM879">
            <v>434.32500000000005</v>
          </cell>
          <cell r="AN879">
            <v>9265.6</v>
          </cell>
          <cell r="AO879">
            <v>5935.7750000000005</v>
          </cell>
          <cell r="AP879">
            <v>622.53250000000003</v>
          </cell>
          <cell r="AQ879">
            <v>2171.625</v>
          </cell>
        </row>
        <row r="880">
          <cell r="A880" t="str">
            <v>M0037106040</v>
          </cell>
          <cell r="B880" t="str">
            <v>FasGuide6F100/3/7cm1000)</v>
          </cell>
          <cell r="C880" t="str">
            <v>USD</v>
          </cell>
          <cell r="D880">
            <v>289.87</v>
          </cell>
          <cell r="G880">
            <v>289.87</v>
          </cell>
          <cell r="I880">
            <v>289.87</v>
          </cell>
          <cell r="J880">
            <v>1101.5059999999999</v>
          </cell>
          <cell r="K880">
            <v>318.85700000000003</v>
          </cell>
          <cell r="L880">
            <v>376.83100000000002</v>
          </cell>
          <cell r="M880">
            <v>507.27250000000004</v>
          </cell>
          <cell r="N880">
            <v>310.16090000000003</v>
          </cell>
          <cell r="O880">
            <v>301.46480000000003</v>
          </cell>
          <cell r="P880">
            <v>144935</v>
          </cell>
          <cell r="Q880">
            <v>1979.8121000000001</v>
          </cell>
          <cell r="R880">
            <v>571043.9</v>
          </cell>
          <cell r="S880">
            <v>4971.2704999999996</v>
          </cell>
          <cell r="T880">
            <v>1478.337</v>
          </cell>
          <cell r="U880">
            <v>202.90899999999999</v>
          </cell>
          <cell r="V880">
            <v>173.922</v>
          </cell>
          <cell r="W880">
            <v>2260.9859999999999</v>
          </cell>
          <cell r="X880">
            <v>52176.6</v>
          </cell>
          <cell r="Y880">
            <v>1101.5059999999999</v>
          </cell>
          <cell r="Z880">
            <v>13913.76</v>
          </cell>
          <cell r="AA880">
            <v>26088.3</v>
          </cell>
          <cell r="AB880">
            <v>347844</v>
          </cell>
          <cell r="AC880">
            <v>436979.02500000002</v>
          </cell>
          <cell r="AD880">
            <v>3768.31</v>
          </cell>
          <cell r="AE880">
            <v>1029.0384999999999</v>
          </cell>
          <cell r="AF880">
            <v>1623.2719999999999</v>
          </cell>
          <cell r="AG880">
            <v>405.81799999999998</v>
          </cell>
          <cell r="AH880">
            <v>13623.89</v>
          </cell>
          <cell r="AI880">
            <v>811.63599999999997</v>
          </cell>
          <cell r="AJ880">
            <v>2029.0900000000001</v>
          </cell>
          <cell r="AK880">
            <v>405.81799999999998</v>
          </cell>
          <cell r="AL880">
            <v>9855.58</v>
          </cell>
          <cell r="AM880">
            <v>434.80500000000001</v>
          </cell>
          <cell r="AN880">
            <v>9275.84</v>
          </cell>
          <cell r="AO880">
            <v>5942.335</v>
          </cell>
          <cell r="AP880">
            <v>623.22050000000002</v>
          </cell>
          <cell r="AQ880">
            <v>2174.0250000000001</v>
          </cell>
        </row>
        <row r="881">
          <cell r="A881" t="str">
            <v>M0037501500</v>
          </cell>
          <cell r="B881" t="str">
            <v>CATHSET1.5/3.6FR</v>
          </cell>
          <cell r="C881" t="str">
            <v>USD</v>
          </cell>
          <cell r="D881">
            <v>78.78</v>
          </cell>
          <cell r="G881">
            <v>78.78</v>
          </cell>
          <cell r="I881">
            <v>78.78</v>
          </cell>
          <cell r="J881">
            <v>299.36399999999998</v>
          </cell>
          <cell r="K881">
            <v>86.658000000000001</v>
          </cell>
          <cell r="L881">
            <v>102.414</v>
          </cell>
          <cell r="M881">
            <v>137.86500000000001</v>
          </cell>
          <cell r="N881">
            <v>84.294600000000003</v>
          </cell>
          <cell r="O881">
            <v>81.931200000000004</v>
          </cell>
          <cell r="P881">
            <v>39390</v>
          </cell>
          <cell r="Q881">
            <v>538.06740000000002</v>
          </cell>
          <cell r="R881">
            <v>155196.6</v>
          </cell>
          <cell r="S881">
            <v>1351.077</v>
          </cell>
          <cell r="T881">
            <v>401.77799999999996</v>
          </cell>
          <cell r="U881">
            <v>55.146000000000001</v>
          </cell>
          <cell r="V881">
            <v>47.268000000000001</v>
          </cell>
          <cell r="W881">
            <v>614.48400000000004</v>
          </cell>
          <cell r="X881">
            <v>14180.4</v>
          </cell>
          <cell r="Y881">
            <v>299.36399999999998</v>
          </cell>
          <cell r="Z881">
            <v>3781.44</v>
          </cell>
          <cell r="AA881">
            <v>7090.2</v>
          </cell>
          <cell r="AB881">
            <v>94536</v>
          </cell>
          <cell r="AC881">
            <v>118760.85</v>
          </cell>
          <cell r="AD881">
            <v>1024.1400000000001</v>
          </cell>
          <cell r="AE881">
            <v>279.66899999999998</v>
          </cell>
          <cell r="AF881">
            <v>441.16800000000001</v>
          </cell>
          <cell r="AG881">
            <v>110.292</v>
          </cell>
          <cell r="AH881">
            <v>3702.66</v>
          </cell>
          <cell r="AI881">
            <v>220.584</v>
          </cell>
          <cell r="AJ881">
            <v>551.46</v>
          </cell>
          <cell r="AK881">
            <v>110.292</v>
          </cell>
          <cell r="AL881">
            <v>2678.52</v>
          </cell>
          <cell r="AM881">
            <v>118.17</v>
          </cell>
          <cell r="AN881">
            <v>2520.96</v>
          </cell>
          <cell r="AO881">
            <v>1614.99</v>
          </cell>
          <cell r="AP881">
            <v>169.37700000000001</v>
          </cell>
          <cell r="AQ881">
            <v>590.85</v>
          </cell>
        </row>
        <row r="882">
          <cell r="A882" t="str">
            <v>M0037715930</v>
          </cell>
          <cell r="B882" t="str">
            <v>DSB.90ccVOLUMEHIGH</v>
          </cell>
          <cell r="C882" t="str">
            <v>USD</v>
          </cell>
          <cell r="D882">
            <v>196.24</v>
          </cell>
          <cell r="G882">
            <v>196.24</v>
          </cell>
          <cell r="I882">
            <v>196.24</v>
          </cell>
          <cell r="J882">
            <v>745.71199999999999</v>
          </cell>
          <cell r="K882">
            <v>215.86400000000003</v>
          </cell>
          <cell r="L882">
            <v>255.11200000000002</v>
          </cell>
          <cell r="M882">
            <v>343.42</v>
          </cell>
          <cell r="N882">
            <v>209.97680000000003</v>
          </cell>
          <cell r="O882">
            <v>204.08960000000002</v>
          </cell>
          <cell r="P882">
            <v>98120</v>
          </cell>
          <cell r="Q882">
            <v>1340.3192000000001</v>
          </cell>
          <cell r="R882">
            <v>386592.80000000005</v>
          </cell>
          <cell r="S882">
            <v>3365.5160000000001</v>
          </cell>
          <cell r="T882">
            <v>1000.824</v>
          </cell>
          <cell r="U882">
            <v>137.36799999999999</v>
          </cell>
          <cell r="V882">
            <v>117.744</v>
          </cell>
          <cell r="W882">
            <v>1530.672</v>
          </cell>
          <cell r="X882">
            <v>35323.200000000004</v>
          </cell>
          <cell r="Y882">
            <v>745.71199999999999</v>
          </cell>
          <cell r="Z882">
            <v>9419.52</v>
          </cell>
          <cell r="AA882">
            <v>17661.600000000002</v>
          </cell>
          <cell r="AB882">
            <v>235488</v>
          </cell>
          <cell r="AC882">
            <v>295831.8</v>
          </cell>
          <cell r="AD882">
            <v>2551.12</v>
          </cell>
          <cell r="AE882">
            <v>696.65200000000004</v>
          </cell>
          <cell r="AF882">
            <v>1098.944</v>
          </cell>
          <cell r="AG882">
            <v>274.73599999999999</v>
          </cell>
          <cell r="AH882">
            <v>9223.2800000000007</v>
          </cell>
          <cell r="AI882">
            <v>549.47199999999998</v>
          </cell>
          <cell r="AJ882">
            <v>1373.68</v>
          </cell>
          <cell r="AK882">
            <v>274.73599999999999</v>
          </cell>
          <cell r="AL882">
            <v>6672.16</v>
          </cell>
          <cell r="AM882">
            <v>294.36</v>
          </cell>
          <cell r="AN882">
            <v>6279.68</v>
          </cell>
          <cell r="AO882">
            <v>4022.92</v>
          </cell>
          <cell r="AP882">
            <v>421.916</v>
          </cell>
          <cell r="AQ882">
            <v>1471.8000000000002</v>
          </cell>
        </row>
        <row r="883">
          <cell r="A883" t="str">
            <v>M0037718130</v>
          </cell>
          <cell r="B883" t="str">
            <v>DSB1.0ccVOLUMEHIGH</v>
          </cell>
          <cell r="C883" t="str">
            <v>USD</v>
          </cell>
          <cell r="D883">
            <v>196.24</v>
          </cell>
          <cell r="G883">
            <v>196.24</v>
          </cell>
          <cell r="I883">
            <v>196.24</v>
          </cell>
          <cell r="J883">
            <v>745.71199999999999</v>
          </cell>
          <cell r="K883">
            <v>215.86400000000003</v>
          </cell>
          <cell r="L883">
            <v>255.11200000000002</v>
          </cell>
          <cell r="M883">
            <v>343.42</v>
          </cell>
          <cell r="N883">
            <v>209.97680000000003</v>
          </cell>
          <cell r="O883">
            <v>204.08960000000002</v>
          </cell>
          <cell r="P883">
            <v>98120</v>
          </cell>
          <cell r="Q883">
            <v>1340.3192000000001</v>
          </cell>
          <cell r="R883">
            <v>386592.80000000005</v>
          </cell>
          <cell r="S883">
            <v>3365.5160000000001</v>
          </cell>
          <cell r="T883">
            <v>1000.824</v>
          </cell>
          <cell r="U883">
            <v>137.36799999999999</v>
          </cell>
          <cell r="V883">
            <v>117.744</v>
          </cell>
          <cell r="W883">
            <v>1530.672</v>
          </cell>
          <cell r="X883">
            <v>35323.200000000004</v>
          </cell>
          <cell r="Y883">
            <v>745.71199999999999</v>
          </cell>
          <cell r="Z883">
            <v>9419.52</v>
          </cell>
          <cell r="AA883">
            <v>17661.600000000002</v>
          </cell>
          <cell r="AB883">
            <v>235488</v>
          </cell>
          <cell r="AC883">
            <v>295831.8</v>
          </cell>
          <cell r="AD883">
            <v>2551.12</v>
          </cell>
          <cell r="AE883">
            <v>696.65200000000004</v>
          </cell>
          <cell r="AF883">
            <v>1098.944</v>
          </cell>
          <cell r="AG883">
            <v>274.73599999999999</v>
          </cell>
          <cell r="AH883">
            <v>9223.2800000000007</v>
          </cell>
          <cell r="AI883">
            <v>549.47199999999998</v>
          </cell>
          <cell r="AJ883">
            <v>1373.68</v>
          </cell>
          <cell r="AK883">
            <v>274.73599999999999</v>
          </cell>
          <cell r="AL883">
            <v>6672.16</v>
          </cell>
          <cell r="AM883">
            <v>294.36</v>
          </cell>
          <cell r="AN883">
            <v>6279.68</v>
          </cell>
          <cell r="AO883">
            <v>4022.92</v>
          </cell>
          <cell r="AP883">
            <v>421.916</v>
          </cell>
          <cell r="AQ883">
            <v>1471.8000000000002</v>
          </cell>
        </row>
        <row r="884">
          <cell r="A884" t="str">
            <v>M0037718530</v>
          </cell>
          <cell r="B884" t="str">
            <v>DSB1.5ccVOLUMEHIGH</v>
          </cell>
          <cell r="C884" t="str">
            <v>USD</v>
          </cell>
          <cell r="D884">
            <v>196.24</v>
          </cell>
          <cell r="G884">
            <v>196.24</v>
          </cell>
          <cell r="I884">
            <v>196.24</v>
          </cell>
          <cell r="J884">
            <v>745.71199999999999</v>
          </cell>
          <cell r="K884">
            <v>215.86400000000003</v>
          </cell>
          <cell r="L884">
            <v>255.11200000000002</v>
          </cell>
          <cell r="M884">
            <v>343.42</v>
          </cell>
          <cell r="N884">
            <v>209.97680000000003</v>
          </cell>
          <cell r="O884">
            <v>204.08960000000002</v>
          </cell>
          <cell r="P884">
            <v>98120</v>
          </cell>
          <cell r="Q884">
            <v>1340.3192000000001</v>
          </cell>
          <cell r="R884">
            <v>386592.80000000005</v>
          </cell>
          <cell r="S884">
            <v>3365.5160000000001</v>
          </cell>
          <cell r="T884">
            <v>1000.824</v>
          </cell>
          <cell r="U884">
            <v>137.36799999999999</v>
          </cell>
          <cell r="V884">
            <v>117.744</v>
          </cell>
          <cell r="W884">
            <v>1530.672</v>
          </cell>
          <cell r="X884">
            <v>35323.200000000004</v>
          </cell>
          <cell r="Y884">
            <v>745.71199999999999</v>
          </cell>
          <cell r="Z884">
            <v>9419.52</v>
          </cell>
          <cell r="AA884">
            <v>17661.600000000002</v>
          </cell>
          <cell r="AB884">
            <v>235488</v>
          </cell>
          <cell r="AC884">
            <v>295831.8</v>
          </cell>
          <cell r="AD884">
            <v>2551.12</v>
          </cell>
          <cell r="AE884">
            <v>696.65200000000004</v>
          </cell>
          <cell r="AF884">
            <v>1098.944</v>
          </cell>
          <cell r="AG884">
            <v>274.73599999999999</v>
          </cell>
          <cell r="AH884">
            <v>9223.2800000000007</v>
          </cell>
          <cell r="AI884">
            <v>549.47199999999998</v>
          </cell>
          <cell r="AJ884">
            <v>1373.68</v>
          </cell>
          <cell r="AK884">
            <v>274.73599999999999</v>
          </cell>
          <cell r="AL884">
            <v>6672.16</v>
          </cell>
          <cell r="AM884">
            <v>294.36</v>
          </cell>
          <cell r="AN884">
            <v>6279.68</v>
          </cell>
          <cell r="AO884">
            <v>4022.92</v>
          </cell>
          <cell r="AP884">
            <v>421.916</v>
          </cell>
          <cell r="AQ884">
            <v>1471.8000000000002</v>
          </cell>
        </row>
        <row r="885">
          <cell r="A885" t="str">
            <v>M0037785110</v>
          </cell>
          <cell r="B885" t="str">
            <v>DSB0.1ccVOLUMELOW</v>
          </cell>
          <cell r="C885" t="str">
            <v>USD</v>
          </cell>
          <cell r="D885">
            <v>196.24</v>
          </cell>
          <cell r="G885">
            <v>196.24</v>
          </cell>
          <cell r="I885">
            <v>196.24</v>
          </cell>
          <cell r="J885">
            <v>745.71199999999999</v>
          </cell>
          <cell r="K885">
            <v>215.86400000000003</v>
          </cell>
          <cell r="L885">
            <v>255.11200000000002</v>
          </cell>
          <cell r="M885">
            <v>343.42</v>
          </cell>
          <cell r="N885">
            <v>209.97680000000003</v>
          </cell>
          <cell r="O885">
            <v>204.08960000000002</v>
          </cell>
          <cell r="P885">
            <v>98120</v>
          </cell>
          <cell r="Q885">
            <v>1340.3192000000001</v>
          </cell>
          <cell r="R885">
            <v>386592.80000000005</v>
          </cell>
          <cell r="S885">
            <v>3365.5160000000001</v>
          </cell>
          <cell r="T885">
            <v>1000.824</v>
          </cell>
          <cell r="U885">
            <v>137.36799999999999</v>
          </cell>
          <cell r="V885">
            <v>117.744</v>
          </cell>
          <cell r="W885">
            <v>1530.672</v>
          </cell>
          <cell r="X885">
            <v>35323.200000000004</v>
          </cell>
          <cell r="Y885">
            <v>745.71199999999999</v>
          </cell>
          <cell r="Z885">
            <v>9419.52</v>
          </cell>
          <cell r="AA885">
            <v>17661.600000000002</v>
          </cell>
          <cell r="AB885">
            <v>235488</v>
          </cell>
          <cell r="AC885">
            <v>295831.8</v>
          </cell>
          <cell r="AD885">
            <v>2551.12</v>
          </cell>
          <cell r="AE885">
            <v>696.65200000000004</v>
          </cell>
          <cell r="AF885">
            <v>1098.944</v>
          </cell>
          <cell r="AG885">
            <v>274.73599999999999</v>
          </cell>
          <cell r="AH885">
            <v>9223.2800000000007</v>
          </cell>
          <cell r="AI885">
            <v>549.47199999999998</v>
          </cell>
          <cell r="AJ885">
            <v>1373.68</v>
          </cell>
          <cell r="AK885">
            <v>274.73599999999999</v>
          </cell>
          <cell r="AL885">
            <v>6672.16</v>
          </cell>
          <cell r="AM885">
            <v>294.36</v>
          </cell>
          <cell r="AN885">
            <v>6279.68</v>
          </cell>
          <cell r="AO885">
            <v>4022.92</v>
          </cell>
          <cell r="AP885">
            <v>421.916</v>
          </cell>
          <cell r="AQ885">
            <v>1471.8000000000002</v>
          </cell>
        </row>
        <row r="886">
          <cell r="A886" t="str">
            <v>M0037785120</v>
          </cell>
          <cell r="B886" t="str">
            <v>DSB0.1ccVOLUMEMED</v>
          </cell>
          <cell r="C886" t="str">
            <v>USD</v>
          </cell>
          <cell r="D886">
            <v>196.16</v>
          </cell>
          <cell r="G886">
            <v>196.16</v>
          </cell>
          <cell r="I886">
            <v>196.16</v>
          </cell>
          <cell r="J886">
            <v>745.4079999999999</v>
          </cell>
          <cell r="K886">
            <v>215.77600000000001</v>
          </cell>
          <cell r="L886">
            <v>255.00800000000001</v>
          </cell>
          <cell r="M886">
            <v>343.28</v>
          </cell>
          <cell r="N886">
            <v>209.8912</v>
          </cell>
          <cell r="O886">
            <v>204.00640000000001</v>
          </cell>
          <cell r="P886">
            <v>98080</v>
          </cell>
          <cell r="Q886">
            <v>1339.7728</v>
          </cell>
          <cell r="R886">
            <v>386435.2</v>
          </cell>
          <cell r="S886">
            <v>3364.1439999999998</v>
          </cell>
          <cell r="T886">
            <v>1000.4159999999999</v>
          </cell>
          <cell r="U886">
            <v>137.31199999999998</v>
          </cell>
          <cell r="V886">
            <v>117.696</v>
          </cell>
          <cell r="W886">
            <v>1530.048</v>
          </cell>
          <cell r="X886">
            <v>35308.800000000003</v>
          </cell>
          <cell r="Y886">
            <v>745.4079999999999</v>
          </cell>
          <cell r="Z886">
            <v>9415.68</v>
          </cell>
          <cell r="AA886">
            <v>17654.400000000001</v>
          </cell>
          <cell r="AB886">
            <v>235392</v>
          </cell>
          <cell r="AC886">
            <v>295711.2</v>
          </cell>
          <cell r="AD886">
            <v>2550.08</v>
          </cell>
          <cell r="AE886">
            <v>696.36799999999994</v>
          </cell>
          <cell r="AF886">
            <v>1098.4959999999999</v>
          </cell>
          <cell r="AG886">
            <v>274.62399999999997</v>
          </cell>
          <cell r="AH886">
            <v>9219.52</v>
          </cell>
          <cell r="AI886">
            <v>549.24799999999993</v>
          </cell>
          <cell r="AJ886">
            <v>1373.12</v>
          </cell>
          <cell r="AK886">
            <v>274.62399999999997</v>
          </cell>
          <cell r="AL886">
            <v>6669.44</v>
          </cell>
          <cell r="AM886">
            <v>294.24</v>
          </cell>
          <cell r="AN886">
            <v>6277.12</v>
          </cell>
          <cell r="AO886">
            <v>4021.2799999999997</v>
          </cell>
          <cell r="AP886">
            <v>421.74399999999997</v>
          </cell>
          <cell r="AQ886">
            <v>1471.2</v>
          </cell>
        </row>
        <row r="887">
          <cell r="A887" t="str">
            <v>M0037815120</v>
          </cell>
          <cell r="B887" t="str">
            <v>NDSB0.1ccMAXVOLUMEON</v>
          </cell>
          <cell r="C887" t="str">
            <v>USD</v>
          </cell>
          <cell r="D887">
            <v>198.6</v>
          </cell>
          <cell r="G887">
            <v>198.6</v>
          </cell>
          <cell r="I887">
            <v>198.6</v>
          </cell>
          <cell r="J887">
            <v>754.68</v>
          </cell>
          <cell r="K887">
            <v>218.46</v>
          </cell>
          <cell r="L887">
            <v>258.18</v>
          </cell>
          <cell r="M887">
            <v>347.55</v>
          </cell>
          <cell r="N887">
            <v>212.50200000000001</v>
          </cell>
          <cell r="O887">
            <v>206.54400000000001</v>
          </cell>
          <cell r="P887">
            <v>99300</v>
          </cell>
          <cell r="Q887">
            <v>1356.4379999999999</v>
          </cell>
          <cell r="R887">
            <v>391242</v>
          </cell>
          <cell r="S887">
            <v>3405.99</v>
          </cell>
          <cell r="T887">
            <v>1012.8599999999999</v>
          </cell>
          <cell r="U887">
            <v>139.01999999999998</v>
          </cell>
          <cell r="V887">
            <v>119.16</v>
          </cell>
          <cell r="W887">
            <v>1549.08</v>
          </cell>
          <cell r="X887">
            <v>35748</v>
          </cell>
          <cell r="Y887">
            <v>754.68</v>
          </cell>
          <cell r="Z887">
            <v>9532.7999999999993</v>
          </cell>
          <cell r="AA887">
            <v>17874</v>
          </cell>
          <cell r="AB887">
            <v>238320</v>
          </cell>
          <cell r="AC887">
            <v>299389.5</v>
          </cell>
          <cell r="AD887">
            <v>2581.7999999999997</v>
          </cell>
          <cell r="AE887">
            <v>705.03</v>
          </cell>
          <cell r="AF887">
            <v>1112.1599999999999</v>
          </cell>
          <cell r="AG887">
            <v>278.03999999999996</v>
          </cell>
          <cell r="AH887">
            <v>9334.1999999999989</v>
          </cell>
          <cell r="AI887">
            <v>556.07999999999993</v>
          </cell>
          <cell r="AJ887">
            <v>1390.2</v>
          </cell>
          <cell r="AK887">
            <v>278.03999999999996</v>
          </cell>
          <cell r="AL887">
            <v>6752.4</v>
          </cell>
          <cell r="AM887">
            <v>297.89999999999998</v>
          </cell>
          <cell r="AN887">
            <v>6355.2</v>
          </cell>
          <cell r="AO887">
            <v>4071.2999999999997</v>
          </cell>
          <cell r="AP887">
            <v>426.98999999999995</v>
          </cell>
          <cell r="AQ887">
            <v>1489.5</v>
          </cell>
        </row>
        <row r="888">
          <cell r="A888" t="str">
            <v>M0037815520</v>
          </cell>
          <cell r="B888" t="str">
            <v>NDSB0.5ccMAXVOLUMEON</v>
          </cell>
          <cell r="C888" t="str">
            <v>USD</v>
          </cell>
          <cell r="D888">
            <v>198.6</v>
          </cell>
          <cell r="G888">
            <v>198.6</v>
          </cell>
          <cell r="I888">
            <v>198.6</v>
          </cell>
          <cell r="J888">
            <v>754.68</v>
          </cell>
          <cell r="K888">
            <v>218.46</v>
          </cell>
          <cell r="L888">
            <v>258.18</v>
          </cell>
          <cell r="M888">
            <v>347.55</v>
          </cell>
          <cell r="N888">
            <v>212.50200000000001</v>
          </cell>
          <cell r="O888">
            <v>206.54400000000001</v>
          </cell>
          <cell r="P888">
            <v>99300</v>
          </cell>
          <cell r="Q888">
            <v>1356.4379999999999</v>
          </cell>
          <cell r="R888">
            <v>391242</v>
          </cell>
          <cell r="S888">
            <v>3405.99</v>
          </cell>
          <cell r="T888">
            <v>1012.8599999999999</v>
          </cell>
          <cell r="U888">
            <v>139.01999999999998</v>
          </cell>
          <cell r="V888">
            <v>119.16</v>
          </cell>
          <cell r="W888">
            <v>1549.08</v>
          </cell>
          <cell r="X888">
            <v>35748</v>
          </cell>
          <cell r="Y888">
            <v>754.68</v>
          </cell>
          <cell r="Z888">
            <v>9532.7999999999993</v>
          </cell>
          <cell r="AA888">
            <v>17874</v>
          </cell>
          <cell r="AB888">
            <v>238320</v>
          </cell>
          <cell r="AC888">
            <v>299389.5</v>
          </cell>
          <cell r="AD888">
            <v>2581.7999999999997</v>
          </cell>
          <cell r="AE888">
            <v>705.03</v>
          </cell>
          <cell r="AF888">
            <v>1112.1599999999999</v>
          </cell>
          <cell r="AG888">
            <v>278.03999999999996</v>
          </cell>
          <cell r="AH888">
            <v>9334.1999999999989</v>
          </cell>
          <cell r="AI888">
            <v>556.07999999999993</v>
          </cell>
          <cell r="AJ888">
            <v>1390.2</v>
          </cell>
          <cell r="AK888">
            <v>278.03999999999996</v>
          </cell>
          <cell r="AL888">
            <v>6752.4</v>
          </cell>
          <cell r="AM888">
            <v>297.89999999999998</v>
          </cell>
          <cell r="AN888">
            <v>6355.2</v>
          </cell>
          <cell r="AO888">
            <v>4071.2999999999997</v>
          </cell>
          <cell r="AP888">
            <v>426.98999999999995</v>
          </cell>
          <cell r="AQ888">
            <v>1489.5</v>
          </cell>
        </row>
        <row r="889">
          <cell r="A889" t="str">
            <v>M0037815920</v>
          </cell>
          <cell r="B889" t="str">
            <v>NDSB0.9ccMAXVOLUMEON</v>
          </cell>
          <cell r="C889" t="str">
            <v>USD</v>
          </cell>
          <cell r="D889">
            <v>198.6</v>
          </cell>
          <cell r="G889">
            <v>198.6</v>
          </cell>
          <cell r="I889">
            <v>198.6</v>
          </cell>
          <cell r="J889">
            <v>754.68</v>
          </cell>
          <cell r="K889">
            <v>218.46</v>
          </cell>
          <cell r="L889">
            <v>258.18</v>
          </cell>
          <cell r="M889">
            <v>347.55</v>
          </cell>
          <cell r="N889">
            <v>212.50200000000001</v>
          </cell>
          <cell r="O889">
            <v>206.54400000000001</v>
          </cell>
          <cell r="P889">
            <v>99300</v>
          </cell>
          <cell r="Q889">
            <v>1356.4379999999999</v>
          </cell>
          <cell r="R889">
            <v>391242</v>
          </cell>
          <cell r="S889">
            <v>3405.99</v>
          </cell>
          <cell r="T889">
            <v>1012.8599999999999</v>
          </cell>
          <cell r="U889">
            <v>139.01999999999998</v>
          </cell>
          <cell r="V889">
            <v>119.16</v>
          </cell>
          <cell r="W889">
            <v>1549.08</v>
          </cell>
          <cell r="X889">
            <v>35748</v>
          </cell>
          <cell r="Y889">
            <v>754.68</v>
          </cell>
          <cell r="Z889">
            <v>9532.7999999999993</v>
          </cell>
          <cell r="AA889">
            <v>17874</v>
          </cell>
          <cell r="AB889">
            <v>238320</v>
          </cell>
          <cell r="AC889">
            <v>299389.5</v>
          </cell>
          <cell r="AD889">
            <v>2581.7999999999997</v>
          </cell>
          <cell r="AE889">
            <v>705.03</v>
          </cell>
          <cell r="AF889">
            <v>1112.1599999999999</v>
          </cell>
          <cell r="AG889">
            <v>278.03999999999996</v>
          </cell>
          <cell r="AH889">
            <v>9334.1999999999989</v>
          </cell>
          <cell r="AI889">
            <v>556.07999999999993</v>
          </cell>
          <cell r="AJ889">
            <v>1390.2</v>
          </cell>
          <cell r="AK889">
            <v>278.03999999999996</v>
          </cell>
          <cell r="AL889">
            <v>6752.4</v>
          </cell>
          <cell r="AM889">
            <v>297.89999999999998</v>
          </cell>
          <cell r="AN889">
            <v>6355.2</v>
          </cell>
          <cell r="AO889">
            <v>4071.2999999999997</v>
          </cell>
          <cell r="AP889">
            <v>426.98999999999995</v>
          </cell>
          <cell r="AQ889">
            <v>1489.5</v>
          </cell>
        </row>
        <row r="890">
          <cell r="A890" t="str">
            <v>M0037818520</v>
          </cell>
          <cell r="B890" t="str">
            <v>NDSB1.5ccMAXVOLUMEON</v>
          </cell>
          <cell r="C890" t="str">
            <v>USD</v>
          </cell>
          <cell r="D890">
            <v>198.6</v>
          </cell>
          <cell r="G890">
            <v>198.6</v>
          </cell>
          <cell r="I890">
            <v>198.6</v>
          </cell>
          <cell r="J890">
            <v>754.68</v>
          </cell>
          <cell r="K890">
            <v>218.46</v>
          </cell>
          <cell r="L890">
            <v>258.18</v>
          </cell>
          <cell r="M890">
            <v>347.55</v>
          </cell>
          <cell r="N890">
            <v>212.50200000000001</v>
          </cell>
          <cell r="O890">
            <v>206.54400000000001</v>
          </cell>
          <cell r="P890">
            <v>99300</v>
          </cell>
          <cell r="Q890">
            <v>1356.4379999999999</v>
          </cell>
          <cell r="R890">
            <v>391242</v>
          </cell>
          <cell r="S890">
            <v>3405.99</v>
          </cell>
          <cell r="T890">
            <v>1012.8599999999999</v>
          </cell>
          <cell r="U890">
            <v>139.01999999999998</v>
          </cell>
          <cell r="V890">
            <v>119.16</v>
          </cell>
          <cell r="W890">
            <v>1549.08</v>
          </cell>
          <cell r="X890">
            <v>35748</v>
          </cell>
          <cell r="Y890">
            <v>754.68</v>
          </cell>
          <cell r="Z890">
            <v>9532.7999999999993</v>
          </cell>
          <cell r="AA890">
            <v>17874</v>
          </cell>
          <cell r="AB890">
            <v>238320</v>
          </cell>
          <cell r="AC890">
            <v>299389.5</v>
          </cell>
          <cell r="AD890">
            <v>2581.7999999999997</v>
          </cell>
          <cell r="AE890">
            <v>705.03</v>
          </cell>
          <cell r="AF890">
            <v>1112.1599999999999</v>
          </cell>
          <cell r="AG890">
            <v>278.03999999999996</v>
          </cell>
          <cell r="AH890">
            <v>9334.1999999999989</v>
          </cell>
          <cell r="AI890">
            <v>556.07999999999993</v>
          </cell>
          <cell r="AJ890">
            <v>1390.2</v>
          </cell>
          <cell r="AK890">
            <v>278.03999999999996</v>
          </cell>
          <cell r="AL890">
            <v>6752.4</v>
          </cell>
          <cell r="AM890">
            <v>297.89999999999998</v>
          </cell>
          <cell r="AN890">
            <v>6355.2</v>
          </cell>
          <cell r="AO890">
            <v>4071.2999999999997</v>
          </cell>
          <cell r="AP890">
            <v>426.98999999999995</v>
          </cell>
          <cell r="AQ890">
            <v>1489.5</v>
          </cell>
        </row>
        <row r="891">
          <cell r="A891" t="str">
            <v>M0037885120</v>
          </cell>
          <cell r="B891" t="str">
            <v>NDSB0.1ccMAXVOLUMEON</v>
          </cell>
          <cell r="C891" t="str">
            <v>USD</v>
          </cell>
          <cell r="D891">
            <v>198.59</v>
          </cell>
          <cell r="G891">
            <v>198.59</v>
          </cell>
          <cell r="I891">
            <v>198.59</v>
          </cell>
          <cell r="J891">
            <v>754.64199999999994</v>
          </cell>
          <cell r="K891">
            <v>218.44900000000001</v>
          </cell>
          <cell r="L891">
            <v>258.16700000000003</v>
          </cell>
          <cell r="M891">
            <v>347.53250000000003</v>
          </cell>
          <cell r="N891">
            <v>212.49130000000002</v>
          </cell>
          <cell r="O891">
            <v>206.53360000000001</v>
          </cell>
          <cell r="P891">
            <v>99295</v>
          </cell>
          <cell r="Q891">
            <v>1356.3697</v>
          </cell>
          <cell r="R891">
            <v>391222.3</v>
          </cell>
          <cell r="S891">
            <v>3405.8184999999999</v>
          </cell>
          <cell r="T891">
            <v>1012.809</v>
          </cell>
          <cell r="U891">
            <v>139.01300000000001</v>
          </cell>
          <cell r="V891">
            <v>119.154</v>
          </cell>
          <cell r="W891">
            <v>1549.002</v>
          </cell>
          <cell r="X891">
            <v>35746.199999999997</v>
          </cell>
          <cell r="Y891">
            <v>754.64199999999994</v>
          </cell>
          <cell r="Z891">
            <v>9532.32</v>
          </cell>
          <cell r="AA891">
            <v>17873.099999999999</v>
          </cell>
          <cell r="AB891">
            <v>238308</v>
          </cell>
          <cell r="AC891">
            <v>299374.42499999999</v>
          </cell>
          <cell r="AD891">
            <v>2581.67</v>
          </cell>
          <cell r="AE891">
            <v>704.99450000000002</v>
          </cell>
          <cell r="AF891">
            <v>1112.104</v>
          </cell>
          <cell r="AG891">
            <v>278.02600000000001</v>
          </cell>
          <cell r="AH891">
            <v>9333.73</v>
          </cell>
          <cell r="AI891">
            <v>556.05200000000002</v>
          </cell>
          <cell r="AJ891">
            <v>1390.13</v>
          </cell>
          <cell r="AK891">
            <v>278.02600000000001</v>
          </cell>
          <cell r="AL891">
            <v>6752.06</v>
          </cell>
          <cell r="AM891">
            <v>297.88499999999999</v>
          </cell>
          <cell r="AN891">
            <v>6354.88</v>
          </cell>
          <cell r="AO891">
            <v>4071.0950000000003</v>
          </cell>
          <cell r="AP891">
            <v>426.96850000000001</v>
          </cell>
          <cell r="AQ891">
            <v>1489.425</v>
          </cell>
        </row>
        <row r="892">
          <cell r="A892" t="str">
            <v>M0038815510</v>
          </cell>
          <cell r="B892" t="str">
            <v>DSB.50CCVOLUMELOW</v>
          </cell>
          <cell r="C892" t="str">
            <v>USD</v>
          </cell>
          <cell r="D892">
            <v>189.05</v>
          </cell>
          <cell r="G892">
            <v>189.05</v>
          </cell>
          <cell r="I892">
            <v>189.05</v>
          </cell>
          <cell r="J892">
            <v>718.39</v>
          </cell>
          <cell r="K892">
            <v>207.95500000000004</v>
          </cell>
          <cell r="L892">
            <v>245.76500000000001</v>
          </cell>
          <cell r="M892">
            <v>330.83750000000003</v>
          </cell>
          <cell r="N892">
            <v>202.28350000000003</v>
          </cell>
          <cell r="O892">
            <v>196.61200000000002</v>
          </cell>
          <cell r="P892">
            <v>94525</v>
          </cell>
          <cell r="Q892">
            <v>1291.2115000000001</v>
          </cell>
          <cell r="R892">
            <v>372428.5</v>
          </cell>
          <cell r="S892">
            <v>3242.2075</v>
          </cell>
          <cell r="T892">
            <v>964.15499999999997</v>
          </cell>
          <cell r="U892">
            <v>132.33500000000001</v>
          </cell>
          <cell r="V892">
            <v>113.43</v>
          </cell>
          <cell r="W892">
            <v>1474.5900000000001</v>
          </cell>
          <cell r="X892">
            <v>34029</v>
          </cell>
          <cell r="Y892">
            <v>718.39</v>
          </cell>
          <cell r="Z892">
            <v>9074.4000000000015</v>
          </cell>
          <cell r="AA892">
            <v>17014.5</v>
          </cell>
          <cell r="AB892">
            <v>226860</v>
          </cell>
          <cell r="AC892">
            <v>284992.875</v>
          </cell>
          <cell r="AD892">
            <v>2457.65</v>
          </cell>
          <cell r="AE892">
            <v>671.12750000000005</v>
          </cell>
          <cell r="AF892">
            <v>1058.68</v>
          </cell>
          <cell r="AG892">
            <v>264.67</v>
          </cell>
          <cell r="AH892">
            <v>8885.35</v>
          </cell>
          <cell r="AI892">
            <v>529.34</v>
          </cell>
          <cell r="AJ892">
            <v>1323.3500000000001</v>
          </cell>
          <cell r="AK892">
            <v>264.67</v>
          </cell>
          <cell r="AL892">
            <v>6427.7000000000007</v>
          </cell>
          <cell r="AM892">
            <v>283.57500000000005</v>
          </cell>
          <cell r="AN892">
            <v>6049.6</v>
          </cell>
          <cell r="AO892">
            <v>3875.5250000000001</v>
          </cell>
          <cell r="AP892">
            <v>406.45749999999998</v>
          </cell>
          <cell r="AQ892">
            <v>1417.875</v>
          </cell>
        </row>
        <row r="893">
          <cell r="A893" t="str">
            <v>M0038815520</v>
          </cell>
          <cell r="B893" t="str">
            <v>DSB0.5CCVOLM</v>
          </cell>
          <cell r="C893" t="str">
            <v>USD</v>
          </cell>
          <cell r="D893">
            <v>188.99</v>
          </cell>
          <cell r="G893">
            <v>188.99</v>
          </cell>
          <cell r="I893">
            <v>188.99</v>
          </cell>
          <cell r="J893">
            <v>718.16200000000003</v>
          </cell>
          <cell r="K893">
            <v>207.88900000000004</v>
          </cell>
          <cell r="L893">
            <v>245.68700000000001</v>
          </cell>
          <cell r="M893">
            <v>330.73250000000002</v>
          </cell>
          <cell r="N893">
            <v>202.21930000000003</v>
          </cell>
          <cell r="O893">
            <v>196.54960000000003</v>
          </cell>
          <cell r="P893">
            <v>94495</v>
          </cell>
          <cell r="Q893">
            <v>1290.8017</v>
          </cell>
          <cell r="R893">
            <v>372310.30000000005</v>
          </cell>
          <cell r="S893">
            <v>3241.1785</v>
          </cell>
          <cell r="T893">
            <v>963.84899999999993</v>
          </cell>
          <cell r="U893">
            <v>132.29300000000001</v>
          </cell>
          <cell r="V893">
            <v>113.39400000000001</v>
          </cell>
          <cell r="W893">
            <v>1474.1220000000001</v>
          </cell>
          <cell r="X893">
            <v>34018.200000000004</v>
          </cell>
          <cell r="Y893">
            <v>718.16200000000003</v>
          </cell>
          <cell r="Z893">
            <v>9071.52</v>
          </cell>
          <cell r="AA893">
            <v>17009.100000000002</v>
          </cell>
          <cell r="AB893">
            <v>226788</v>
          </cell>
          <cell r="AC893">
            <v>284902.42499999999</v>
          </cell>
          <cell r="AD893">
            <v>2456.87</v>
          </cell>
          <cell r="AE893">
            <v>670.91449999999998</v>
          </cell>
          <cell r="AF893">
            <v>1058.3440000000001</v>
          </cell>
          <cell r="AG893">
            <v>264.58600000000001</v>
          </cell>
          <cell r="AH893">
            <v>8882.5300000000007</v>
          </cell>
          <cell r="AI893">
            <v>529.17200000000003</v>
          </cell>
          <cell r="AJ893">
            <v>1322.93</v>
          </cell>
          <cell r="AK893">
            <v>264.58600000000001</v>
          </cell>
          <cell r="AL893">
            <v>6425.66</v>
          </cell>
          <cell r="AM893">
            <v>283.48500000000001</v>
          </cell>
          <cell r="AN893">
            <v>6047.68</v>
          </cell>
          <cell r="AO893">
            <v>3874.2950000000001</v>
          </cell>
          <cell r="AP893">
            <v>406.32850000000002</v>
          </cell>
          <cell r="AQ893">
            <v>1417.4250000000002</v>
          </cell>
        </row>
        <row r="894">
          <cell r="A894" t="str">
            <v>M0038815530</v>
          </cell>
          <cell r="B894" t="str">
            <v>DSB0.5CCVOLH</v>
          </cell>
          <cell r="C894" t="str">
            <v>USD</v>
          </cell>
          <cell r="D894">
            <v>188.99</v>
          </cell>
          <cell r="G894">
            <v>188.99</v>
          </cell>
          <cell r="I894">
            <v>188.99</v>
          </cell>
          <cell r="J894">
            <v>718.16200000000003</v>
          </cell>
          <cell r="K894">
            <v>207.88900000000004</v>
          </cell>
          <cell r="L894">
            <v>245.68700000000001</v>
          </cell>
          <cell r="M894">
            <v>330.73250000000002</v>
          </cell>
          <cell r="N894">
            <v>202.21930000000003</v>
          </cell>
          <cell r="O894">
            <v>196.54960000000003</v>
          </cell>
          <cell r="P894">
            <v>94495</v>
          </cell>
          <cell r="Q894">
            <v>1290.8017</v>
          </cell>
          <cell r="R894">
            <v>372310.30000000005</v>
          </cell>
          <cell r="S894">
            <v>3241.1785</v>
          </cell>
          <cell r="T894">
            <v>963.84899999999993</v>
          </cell>
          <cell r="U894">
            <v>132.29300000000001</v>
          </cell>
          <cell r="V894">
            <v>113.39400000000001</v>
          </cell>
          <cell r="W894">
            <v>1474.1220000000001</v>
          </cell>
          <cell r="X894">
            <v>34018.200000000004</v>
          </cell>
          <cell r="Y894">
            <v>718.16200000000003</v>
          </cell>
          <cell r="Z894">
            <v>9071.52</v>
          </cell>
          <cell r="AA894">
            <v>17009.100000000002</v>
          </cell>
          <cell r="AB894">
            <v>226788</v>
          </cell>
          <cell r="AC894">
            <v>284902.42499999999</v>
          </cell>
          <cell r="AD894">
            <v>2456.87</v>
          </cell>
          <cell r="AE894">
            <v>670.91449999999998</v>
          </cell>
          <cell r="AF894">
            <v>1058.3440000000001</v>
          </cell>
          <cell r="AG894">
            <v>264.58600000000001</v>
          </cell>
          <cell r="AH894">
            <v>8882.5300000000007</v>
          </cell>
          <cell r="AI894">
            <v>529.17200000000003</v>
          </cell>
          <cell r="AJ894">
            <v>1322.93</v>
          </cell>
          <cell r="AK894">
            <v>264.58600000000001</v>
          </cell>
          <cell r="AL894">
            <v>6425.66</v>
          </cell>
          <cell r="AM894">
            <v>283.48500000000001</v>
          </cell>
          <cell r="AN894">
            <v>6047.68</v>
          </cell>
          <cell r="AO894">
            <v>3874.2950000000001</v>
          </cell>
          <cell r="AP894">
            <v>406.32850000000002</v>
          </cell>
          <cell r="AQ894">
            <v>1417.4250000000002</v>
          </cell>
        </row>
        <row r="895">
          <cell r="A895" t="str">
            <v>M0038815910</v>
          </cell>
          <cell r="B895" t="str">
            <v>DSB0.9ccvolL</v>
          </cell>
          <cell r="C895" t="str">
            <v>USD</v>
          </cell>
          <cell r="D895">
            <v>189.05</v>
          </cell>
          <cell r="G895">
            <v>189.05</v>
          </cell>
          <cell r="I895">
            <v>189.05</v>
          </cell>
          <cell r="J895">
            <v>718.39</v>
          </cell>
          <cell r="K895">
            <v>207.95500000000004</v>
          </cell>
          <cell r="L895">
            <v>245.76500000000001</v>
          </cell>
          <cell r="M895">
            <v>330.83750000000003</v>
          </cell>
          <cell r="N895">
            <v>202.28350000000003</v>
          </cell>
          <cell r="O895">
            <v>196.61200000000002</v>
          </cell>
          <cell r="P895">
            <v>94525</v>
          </cell>
          <cell r="Q895">
            <v>1291.2115000000001</v>
          </cell>
          <cell r="R895">
            <v>372428.5</v>
          </cell>
          <cell r="S895">
            <v>3242.2075</v>
          </cell>
          <cell r="T895">
            <v>964.15499999999997</v>
          </cell>
          <cell r="U895">
            <v>132.33500000000001</v>
          </cell>
          <cell r="V895">
            <v>113.43</v>
          </cell>
          <cell r="W895">
            <v>1474.5900000000001</v>
          </cell>
          <cell r="X895">
            <v>34029</v>
          </cell>
          <cell r="Y895">
            <v>718.39</v>
          </cell>
          <cell r="Z895">
            <v>9074.4000000000015</v>
          </cell>
          <cell r="AA895">
            <v>17014.5</v>
          </cell>
          <cell r="AB895">
            <v>226860</v>
          </cell>
          <cell r="AC895">
            <v>284992.875</v>
          </cell>
          <cell r="AD895">
            <v>2457.65</v>
          </cell>
          <cell r="AE895">
            <v>671.12750000000005</v>
          </cell>
          <cell r="AF895">
            <v>1058.68</v>
          </cell>
          <cell r="AG895">
            <v>264.67</v>
          </cell>
          <cell r="AH895">
            <v>8885.35</v>
          </cell>
          <cell r="AI895">
            <v>529.34</v>
          </cell>
          <cell r="AJ895">
            <v>1323.3500000000001</v>
          </cell>
          <cell r="AK895">
            <v>264.67</v>
          </cell>
          <cell r="AL895">
            <v>6427.7000000000007</v>
          </cell>
          <cell r="AM895">
            <v>283.57500000000005</v>
          </cell>
          <cell r="AN895">
            <v>6049.6</v>
          </cell>
          <cell r="AO895">
            <v>3875.5250000000001</v>
          </cell>
          <cell r="AP895">
            <v>406.45749999999998</v>
          </cell>
          <cell r="AQ895">
            <v>1417.875</v>
          </cell>
        </row>
        <row r="896">
          <cell r="A896" t="str">
            <v>M0038815920</v>
          </cell>
          <cell r="B896" t="str">
            <v>DSB0.9ccvolM</v>
          </cell>
          <cell r="C896" t="str">
            <v>USD</v>
          </cell>
          <cell r="D896">
            <v>188.99</v>
          </cell>
          <cell r="G896">
            <v>188.99</v>
          </cell>
          <cell r="I896">
            <v>188.99</v>
          </cell>
          <cell r="J896">
            <v>718.16200000000003</v>
          </cell>
          <cell r="K896">
            <v>207.88900000000004</v>
          </cell>
          <cell r="L896">
            <v>245.68700000000001</v>
          </cell>
          <cell r="M896">
            <v>330.73250000000002</v>
          </cell>
          <cell r="N896">
            <v>202.21930000000003</v>
          </cell>
          <cell r="O896">
            <v>196.54960000000003</v>
          </cell>
          <cell r="P896">
            <v>94495</v>
          </cell>
          <cell r="Q896">
            <v>1290.8017</v>
          </cell>
          <cell r="R896">
            <v>372310.30000000005</v>
          </cell>
          <cell r="S896">
            <v>3241.1785</v>
          </cell>
          <cell r="T896">
            <v>963.84899999999993</v>
          </cell>
          <cell r="U896">
            <v>132.29300000000001</v>
          </cell>
          <cell r="V896">
            <v>113.39400000000001</v>
          </cell>
          <cell r="W896">
            <v>1474.1220000000001</v>
          </cell>
          <cell r="X896">
            <v>34018.200000000004</v>
          </cell>
          <cell r="Y896">
            <v>718.16200000000003</v>
          </cell>
          <cell r="Z896">
            <v>9071.52</v>
          </cell>
          <cell r="AA896">
            <v>17009.100000000002</v>
          </cell>
          <cell r="AB896">
            <v>226788</v>
          </cell>
          <cell r="AC896">
            <v>284902.42499999999</v>
          </cell>
          <cell r="AD896">
            <v>2456.87</v>
          </cell>
          <cell r="AE896">
            <v>670.91449999999998</v>
          </cell>
          <cell r="AF896">
            <v>1058.3440000000001</v>
          </cell>
          <cell r="AG896">
            <v>264.58600000000001</v>
          </cell>
          <cell r="AH896">
            <v>8882.5300000000007</v>
          </cell>
          <cell r="AI896">
            <v>529.17200000000003</v>
          </cell>
          <cell r="AJ896">
            <v>1322.93</v>
          </cell>
          <cell r="AK896">
            <v>264.58600000000001</v>
          </cell>
          <cell r="AL896">
            <v>6425.66</v>
          </cell>
          <cell r="AM896">
            <v>283.48500000000001</v>
          </cell>
          <cell r="AN896">
            <v>6047.68</v>
          </cell>
          <cell r="AO896">
            <v>3874.2950000000001</v>
          </cell>
          <cell r="AP896">
            <v>406.32850000000002</v>
          </cell>
          <cell r="AQ896">
            <v>1417.4250000000002</v>
          </cell>
        </row>
        <row r="897">
          <cell r="A897" t="str">
            <v>M0038815930</v>
          </cell>
          <cell r="B897" t="str">
            <v>DSB0.9ccvolH</v>
          </cell>
          <cell r="C897" t="str">
            <v>USD</v>
          </cell>
          <cell r="D897">
            <v>188.99</v>
          </cell>
          <cell r="G897">
            <v>188.99</v>
          </cell>
          <cell r="I897">
            <v>188.99</v>
          </cell>
          <cell r="J897">
            <v>718.16200000000003</v>
          </cell>
          <cell r="K897">
            <v>207.88900000000004</v>
          </cell>
          <cell r="L897">
            <v>245.68700000000001</v>
          </cell>
          <cell r="M897">
            <v>330.73250000000002</v>
          </cell>
          <cell r="N897">
            <v>202.21930000000003</v>
          </cell>
          <cell r="O897">
            <v>196.54960000000003</v>
          </cell>
          <cell r="P897">
            <v>94495</v>
          </cell>
          <cell r="Q897">
            <v>1290.8017</v>
          </cell>
          <cell r="R897">
            <v>372310.30000000005</v>
          </cell>
          <cell r="S897">
            <v>3241.1785</v>
          </cell>
          <cell r="T897">
            <v>963.84899999999993</v>
          </cell>
          <cell r="U897">
            <v>132.29300000000001</v>
          </cell>
          <cell r="V897">
            <v>113.39400000000001</v>
          </cell>
          <cell r="W897">
            <v>1474.1220000000001</v>
          </cell>
          <cell r="X897">
            <v>34018.200000000004</v>
          </cell>
          <cell r="Y897">
            <v>718.16200000000003</v>
          </cell>
          <cell r="Z897">
            <v>9071.52</v>
          </cell>
          <cell r="AA897">
            <v>17009.100000000002</v>
          </cell>
          <cell r="AB897">
            <v>226788</v>
          </cell>
          <cell r="AC897">
            <v>284902.42499999999</v>
          </cell>
          <cell r="AD897">
            <v>2456.87</v>
          </cell>
          <cell r="AE897">
            <v>670.91449999999998</v>
          </cell>
          <cell r="AF897">
            <v>1058.3440000000001</v>
          </cell>
          <cell r="AG897">
            <v>264.58600000000001</v>
          </cell>
          <cell r="AH897">
            <v>8882.5300000000007</v>
          </cell>
          <cell r="AI897">
            <v>529.17200000000003</v>
          </cell>
          <cell r="AJ897">
            <v>1322.93</v>
          </cell>
          <cell r="AK897">
            <v>264.58600000000001</v>
          </cell>
          <cell r="AL897">
            <v>6425.66</v>
          </cell>
          <cell r="AM897">
            <v>283.48500000000001</v>
          </cell>
          <cell r="AN897">
            <v>6047.68</v>
          </cell>
          <cell r="AO897">
            <v>3874.2950000000001</v>
          </cell>
          <cell r="AP897">
            <v>406.32850000000002</v>
          </cell>
          <cell r="AQ897">
            <v>1417.4250000000002</v>
          </cell>
        </row>
        <row r="898">
          <cell r="A898" t="str">
            <v>M0038818110</v>
          </cell>
          <cell r="B898" t="str">
            <v>DSB1ccvolL</v>
          </cell>
          <cell r="C898" t="str">
            <v>USD</v>
          </cell>
          <cell r="D898">
            <v>189.05</v>
          </cell>
          <cell r="G898">
            <v>189.05</v>
          </cell>
          <cell r="I898">
            <v>189.05</v>
          </cell>
          <cell r="J898">
            <v>718.39</v>
          </cell>
          <cell r="K898">
            <v>207.95500000000004</v>
          </cell>
          <cell r="L898">
            <v>245.76500000000001</v>
          </cell>
          <cell r="M898">
            <v>330.83750000000003</v>
          </cell>
          <cell r="N898">
            <v>202.28350000000003</v>
          </cell>
          <cell r="O898">
            <v>196.61200000000002</v>
          </cell>
          <cell r="P898">
            <v>94525</v>
          </cell>
          <cell r="Q898">
            <v>1291.2115000000001</v>
          </cell>
          <cell r="R898">
            <v>372428.5</v>
          </cell>
          <cell r="S898">
            <v>3242.2075</v>
          </cell>
          <cell r="T898">
            <v>964.15499999999997</v>
          </cell>
          <cell r="U898">
            <v>132.33500000000001</v>
          </cell>
          <cell r="V898">
            <v>113.43</v>
          </cell>
          <cell r="W898">
            <v>1474.5900000000001</v>
          </cell>
          <cell r="X898">
            <v>34029</v>
          </cell>
          <cell r="Y898">
            <v>718.39</v>
          </cell>
          <cell r="Z898">
            <v>9074.4000000000015</v>
          </cell>
          <cell r="AA898">
            <v>17014.5</v>
          </cell>
          <cell r="AB898">
            <v>226860</v>
          </cell>
          <cell r="AC898">
            <v>284992.875</v>
          </cell>
          <cell r="AD898">
            <v>2457.65</v>
          </cell>
          <cell r="AE898">
            <v>671.12750000000005</v>
          </cell>
          <cell r="AF898">
            <v>1058.68</v>
          </cell>
          <cell r="AG898">
            <v>264.67</v>
          </cell>
          <cell r="AH898">
            <v>8885.35</v>
          </cell>
          <cell r="AI898">
            <v>529.34</v>
          </cell>
          <cell r="AJ898">
            <v>1323.3500000000001</v>
          </cell>
          <cell r="AK898">
            <v>264.67</v>
          </cell>
          <cell r="AL898">
            <v>6427.7000000000007</v>
          </cell>
          <cell r="AM898">
            <v>283.57500000000005</v>
          </cell>
          <cell r="AN898">
            <v>6049.6</v>
          </cell>
          <cell r="AO898">
            <v>3875.5250000000001</v>
          </cell>
          <cell r="AP898">
            <v>406.45749999999998</v>
          </cell>
          <cell r="AQ898">
            <v>1417.875</v>
          </cell>
        </row>
        <row r="899">
          <cell r="A899" t="str">
            <v>M0038818120</v>
          </cell>
          <cell r="B899" t="str">
            <v>DSB1ccvolM</v>
          </cell>
          <cell r="C899" t="str">
            <v>USD</v>
          </cell>
          <cell r="D899">
            <v>188.99</v>
          </cell>
          <cell r="G899">
            <v>188.99</v>
          </cell>
          <cell r="I899">
            <v>188.99</v>
          </cell>
          <cell r="J899">
            <v>718.16200000000003</v>
          </cell>
          <cell r="K899">
            <v>207.88900000000004</v>
          </cell>
          <cell r="L899">
            <v>245.68700000000001</v>
          </cell>
          <cell r="M899">
            <v>330.73250000000002</v>
          </cell>
          <cell r="N899">
            <v>202.21930000000003</v>
          </cell>
          <cell r="O899">
            <v>196.54960000000003</v>
          </cell>
          <cell r="P899">
            <v>94495</v>
          </cell>
          <cell r="Q899">
            <v>1290.8017</v>
          </cell>
          <cell r="R899">
            <v>372310.30000000005</v>
          </cell>
          <cell r="S899">
            <v>3241.1785</v>
          </cell>
          <cell r="T899">
            <v>963.84899999999993</v>
          </cell>
          <cell r="U899">
            <v>132.29300000000001</v>
          </cell>
          <cell r="V899">
            <v>113.39400000000001</v>
          </cell>
          <cell r="W899">
            <v>1474.1220000000001</v>
          </cell>
          <cell r="X899">
            <v>34018.200000000004</v>
          </cell>
          <cell r="Y899">
            <v>718.16200000000003</v>
          </cell>
          <cell r="Z899">
            <v>9071.52</v>
          </cell>
          <cell r="AA899">
            <v>17009.100000000002</v>
          </cell>
          <cell r="AB899">
            <v>226788</v>
          </cell>
          <cell r="AC899">
            <v>284902.42499999999</v>
          </cell>
          <cell r="AD899">
            <v>2456.87</v>
          </cell>
          <cell r="AE899">
            <v>670.91449999999998</v>
          </cell>
          <cell r="AF899">
            <v>1058.3440000000001</v>
          </cell>
          <cell r="AG899">
            <v>264.58600000000001</v>
          </cell>
          <cell r="AH899">
            <v>8882.5300000000007</v>
          </cell>
          <cell r="AI899">
            <v>529.17200000000003</v>
          </cell>
          <cell r="AJ899">
            <v>1322.93</v>
          </cell>
          <cell r="AK899">
            <v>264.58600000000001</v>
          </cell>
          <cell r="AL899">
            <v>6425.66</v>
          </cell>
          <cell r="AM899">
            <v>283.48500000000001</v>
          </cell>
          <cell r="AN899">
            <v>6047.68</v>
          </cell>
          <cell r="AO899">
            <v>3874.2950000000001</v>
          </cell>
          <cell r="AP899">
            <v>406.32850000000002</v>
          </cell>
          <cell r="AQ899">
            <v>1417.4250000000002</v>
          </cell>
        </row>
        <row r="900">
          <cell r="A900" t="str">
            <v>M0038818130</v>
          </cell>
          <cell r="B900" t="str">
            <v>DSB1ccvolH</v>
          </cell>
          <cell r="C900" t="str">
            <v>USD</v>
          </cell>
          <cell r="D900">
            <v>188.99</v>
          </cell>
          <cell r="G900">
            <v>188.99</v>
          </cell>
          <cell r="I900">
            <v>188.99</v>
          </cell>
          <cell r="J900">
            <v>718.16200000000003</v>
          </cell>
          <cell r="K900">
            <v>207.88900000000004</v>
          </cell>
          <cell r="L900">
            <v>245.68700000000001</v>
          </cell>
          <cell r="M900">
            <v>330.73250000000002</v>
          </cell>
          <cell r="N900">
            <v>202.21930000000003</v>
          </cell>
          <cell r="O900">
            <v>196.54960000000003</v>
          </cell>
          <cell r="P900">
            <v>94495</v>
          </cell>
          <cell r="Q900">
            <v>1290.8017</v>
          </cell>
          <cell r="R900">
            <v>372310.30000000005</v>
          </cell>
          <cell r="S900">
            <v>3241.1785</v>
          </cell>
          <cell r="T900">
            <v>963.84899999999993</v>
          </cell>
          <cell r="U900">
            <v>132.29300000000001</v>
          </cell>
          <cell r="V900">
            <v>113.39400000000001</v>
          </cell>
          <cell r="W900">
            <v>1474.1220000000001</v>
          </cell>
          <cell r="X900">
            <v>34018.200000000004</v>
          </cell>
          <cell r="Y900">
            <v>718.16200000000003</v>
          </cell>
          <cell r="Z900">
            <v>9071.52</v>
          </cell>
          <cell r="AA900">
            <v>17009.100000000002</v>
          </cell>
          <cell r="AB900">
            <v>226788</v>
          </cell>
          <cell r="AC900">
            <v>284902.42499999999</v>
          </cell>
          <cell r="AD900">
            <v>2456.87</v>
          </cell>
          <cell r="AE900">
            <v>670.91449999999998</v>
          </cell>
          <cell r="AF900">
            <v>1058.3440000000001</v>
          </cell>
          <cell r="AG900">
            <v>264.58600000000001</v>
          </cell>
          <cell r="AH900">
            <v>8882.5300000000007</v>
          </cell>
          <cell r="AI900">
            <v>529.17200000000003</v>
          </cell>
          <cell r="AJ900">
            <v>1322.93</v>
          </cell>
          <cell r="AK900">
            <v>264.58600000000001</v>
          </cell>
          <cell r="AL900">
            <v>6425.66</v>
          </cell>
          <cell r="AM900">
            <v>283.48500000000001</v>
          </cell>
          <cell r="AN900">
            <v>6047.68</v>
          </cell>
          <cell r="AO900">
            <v>3874.2950000000001</v>
          </cell>
          <cell r="AP900">
            <v>406.32850000000002</v>
          </cell>
          <cell r="AQ900">
            <v>1417.4250000000002</v>
          </cell>
        </row>
        <row r="901">
          <cell r="A901" t="str">
            <v>M0038818510</v>
          </cell>
          <cell r="B901" t="str">
            <v>DSB1.5ccvolL</v>
          </cell>
          <cell r="C901" t="str">
            <v>USD</v>
          </cell>
          <cell r="D901">
            <v>189.05</v>
          </cell>
          <cell r="G901">
            <v>189.05</v>
          </cell>
          <cell r="I901">
            <v>189.05</v>
          </cell>
          <cell r="J901">
            <v>718.39</v>
          </cell>
          <cell r="K901">
            <v>207.95500000000004</v>
          </cell>
          <cell r="L901">
            <v>245.76500000000001</v>
          </cell>
          <cell r="M901">
            <v>330.83750000000003</v>
          </cell>
          <cell r="N901">
            <v>202.28350000000003</v>
          </cell>
          <cell r="O901">
            <v>196.61200000000002</v>
          </cell>
          <cell r="P901">
            <v>94525</v>
          </cell>
          <cell r="Q901">
            <v>1291.2115000000001</v>
          </cell>
          <cell r="R901">
            <v>372428.5</v>
          </cell>
          <cell r="S901">
            <v>3242.2075</v>
          </cell>
          <cell r="T901">
            <v>964.15499999999997</v>
          </cell>
          <cell r="U901">
            <v>132.33500000000001</v>
          </cell>
          <cell r="V901">
            <v>113.43</v>
          </cell>
          <cell r="W901">
            <v>1474.5900000000001</v>
          </cell>
          <cell r="X901">
            <v>34029</v>
          </cell>
          <cell r="Y901">
            <v>718.39</v>
          </cell>
          <cell r="Z901">
            <v>9074.4000000000015</v>
          </cell>
          <cell r="AA901">
            <v>17014.5</v>
          </cell>
          <cell r="AB901">
            <v>226860</v>
          </cell>
          <cell r="AC901">
            <v>284992.875</v>
          </cell>
          <cell r="AD901">
            <v>2457.65</v>
          </cell>
          <cell r="AE901">
            <v>671.12750000000005</v>
          </cell>
          <cell r="AF901">
            <v>1058.68</v>
          </cell>
          <cell r="AG901">
            <v>264.67</v>
          </cell>
          <cell r="AH901">
            <v>8885.35</v>
          </cell>
          <cell r="AI901">
            <v>529.34</v>
          </cell>
          <cell r="AJ901">
            <v>1323.3500000000001</v>
          </cell>
          <cell r="AK901">
            <v>264.67</v>
          </cell>
          <cell r="AL901">
            <v>6427.7000000000007</v>
          </cell>
          <cell r="AM901">
            <v>283.57500000000005</v>
          </cell>
          <cell r="AN901">
            <v>6049.6</v>
          </cell>
          <cell r="AO901">
            <v>3875.5250000000001</v>
          </cell>
          <cell r="AP901">
            <v>406.45749999999998</v>
          </cell>
          <cell r="AQ901">
            <v>1417.875</v>
          </cell>
        </row>
        <row r="902">
          <cell r="A902" t="str">
            <v>M0038818520</v>
          </cell>
          <cell r="B902" t="str">
            <v>DSB1.5ccvolM</v>
          </cell>
          <cell r="C902" t="str">
            <v>USD</v>
          </cell>
          <cell r="D902">
            <v>188.99</v>
          </cell>
          <cell r="G902">
            <v>188.99</v>
          </cell>
          <cell r="I902">
            <v>188.99</v>
          </cell>
          <cell r="J902">
            <v>718.16200000000003</v>
          </cell>
          <cell r="K902">
            <v>207.88900000000004</v>
          </cell>
          <cell r="L902">
            <v>245.68700000000001</v>
          </cell>
          <cell r="M902">
            <v>330.73250000000002</v>
          </cell>
          <cell r="N902">
            <v>202.21930000000003</v>
          </cell>
          <cell r="O902">
            <v>196.54960000000003</v>
          </cell>
          <cell r="P902">
            <v>94495</v>
          </cell>
          <cell r="Q902">
            <v>1290.8017</v>
          </cell>
          <cell r="R902">
            <v>372310.30000000005</v>
          </cell>
          <cell r="S902">
            <v>3241.1785</v>
          </cell>
          <cell r="T902">
            <v>963.84899999999993</v>
          </cell>
          <cell r="U902">
            <v>132.29300000000001</v>
          </cell>
          <cell r="V902">
            <v>113.39400000000001</v>
          </cell>
          <cell r="W902">
            <v>1474.1220000000001</v>
          </cell>
          <cell r="X902">
            <v>34018.200000000004</v>
          </cell>
          <cell r="Y902">
            <v>718.16200000000003</v>
          </cell>
          <cell r="Z902">
            <v>9071.52</v>
          </cell>
          <cell r="AA902">
            <v>17009.100000000002</v>
          </cell>
          <cell r="AB902">
            <v>226788</v>
          </cell>
          <cell r="AC902">
            <v>284902.42499999999</v>
          </cell>
          <cell r="AD902">
            <v>2456.87</v>
          </cell>
          <cell r="AE902">
            <v>670.91449999999998</v>
          </cell>
          <cell r="AF902">
            <v>1058.3440000000001</v>
          </cell>
          <cell r="AG902">
            <v>264.58600000000001</v>
          </cell>
          <cell r="AH902">
            <v>8882.5300000000007</v>
          </cell>
          <cell r="AI902">
            <v>529.17200000000003</v>
          </cell>
          <cell r="AJ902">
            <v>1322.93</v>
          </cell>
          <cell r="AK902">
            <v>264.58600000000001</v>
          </cell>
          <cell r="AL902">
            <v>6425.66</v>
          </cell>
          <cell r="AM902">
            <v>283.48500000000001</v>
          </cell>
          <cell r="AN902">
            <v>6047.68</v>
          </cell>
          <cell r="AO902">
            <v>3874.2950000000001</v>
          </cell>
          <cell r="AP902">
            <v>406.32850000000002</v>
          </cell>
          <cell r="AQ902">
            <v>1417.4250000000002</v>
          </cell>
        </row>
        <row r="903">
          <cell r="A903" t="str">
            <v>M0038818530</v>
          </cell>
          <cell r="B903" t="str">
            <v>DSB1.5ccvolH</v>
          </cell>
          <cell r="C903" t="str">
            <v>USD</v>
          </cell>
          <cell r="D903">
            <v>188.99</v>
          </cell>
          <cell r="G903">
            <v>188.99</v>
          </cell>
          <cell r="I903">
            <v>188.99</v>
          </cell>
          <cell r="J903">
            <v>718.16200000000003</v>
          </cell>
          <cell r="K903">
            <v>207.88900000000004</v>
          </cell>
          <cell r="L903">
            <v>245.68700000000001</v>
          </cell>
          <cell r="M903">
            <v>330.73250000000002</v>
          </cell>
          <cell r="N903">
            <v>202.21930000000003</v>
          </cell>
          <cell r="O903">
            <v>196.54960000000003</v>
          </cell>
          <cell r="P903">
            <v>94495</v>
          </cell>
          <cell r="Q903">
            <v>1290.8017</v>
          </cell>
          <cell r="R903">
            <v>372310.30000000005</v>
          </cell>
          <cell r="S903">
            <v>3241.1785</v>
          </cell>
          <cell r="T903">
            <v>963.84899999999993</v>
          </cell>
          <cell r="U903">
            <v>132.29300000000001</v>
          </cell>
          <cell r="V903">
            <v>113.39400000000001</v>
          </cell>
          <cell r="W903">
            <v>1474.1220000000001</v>
          </cell>
          <cell r="X903">
            <v>34018.200000000004</v>
          </cell>
          <cell r="Y903">
            <v>718.16200000000003</v>
          </cell>
          <cell r="Z903">
            <v>9071.52</v>
          </cell>
          <cell r="AA903">
            <v>17009.100000000002</v>
          </cell>
          <cell r="AB903">
            <v>226788</v>
          </cell>
          <cell r="AC903">
            <v>284902.42499999999</v>
          </cell>
          <cell r="AD903">
            <v>2456.87</v>
          </cell>
          <cell r="AE903">
            <v>670.91449999999998</v>
          </cell>
          <cell r="AF903">
            <v>1058.3440000000001</v>
          </cell>
          <cell r="AG903">
            <v>264.58600000000001</v>
          </cell>
          <cell r="AH903">
            <v>8882.5300000000007</v>
          </cell>
          <cell r="AI903">
            <v>529.17200000000003</v>
          </cell>
          <cell r="AJ903">
            <v>1322.93</v>
          </cell>
          <cell r="AK903">
            <v>264.58600000000001</v>
          </cell>
          <cell r="AL903">
            <v>6425.66</v>
          </cell>
          <cell r="AM903">
            <v>283.48500000000001</v>
          </cell>
          <cell r="AN903">
            <v>6047.68</v>
          </cell>
          <cell r="AO903">
            <v>3874.2950000000001</v>
          </cell>
          <cell r="AP903">
            <v>406.32850000000002</v>
          </cell>
          <cell r="AQ903">
            <v>1417.4250000000002</v>
          </cell>
        </row>
        <row r="904">
          <cell r="A904" t="str">
            <v>M0038885110</v>
          </cell>
          <cell r="B904" t="str">
            <v>DSB0.1ccvolL</v>
          </cell>
          <cell r="C904" t="str">
            <v>USD</v>
          </cell>
          <cell r="D904">
            <v>188.68</v>
          </cell>
          <cell r="G904">
            <v>188.68</v>
          </cell>
          <cell r="I904">
            <v>188.68</v>
          </cell>
          <cell r="J904">
            <v>716.98400000000004</v>
          </cell>
          <cell r="K904">
            <v>207.54800000000003</v>
          </cell>
          <cell r="L904">
            <v>245.28400000000002</v>
          </cell>
          <cell r="M904">
            <v>330.19</v>
          </cell>
          <cell r="N904">
            <v>201.88760000000002</v>
          </cell>
          <cell r="O904">
            <v>196.22720000000001</v>
          </cell>
          <cell r="P904">
            <v>94340</v>
          </cell>
          <cell r="Q904">
            <v>1288.6844000000001</v>
          </cell>
          <cell r="R904">
            <v>371699.60000000003</v>
          </cell>
          <cell r="S904">
            <v>3235.8619999999996</v>
          </cell>
          <cell r="T904">
            <v>962.26799999999992</v>
          </cell>
          <cell r="U904">
            <v>132.07599999999999</v>
          </cell>
          <cell r="V904">
            <v>113.208</v>
          </cell>
          <cell r="W904">
            <v>1471.704</v>
          </cell>
          <cell r="X904">
            <v>33962.400000000001</v>
          </cell>
          <cell r="Y904">
            <v>716.98400000000004</v>
          </cell>
          <cell r="Z904">
            <v>9056.64</v>
          </cell>
          <cell r="AA904">
            <v>16981.2</v>
          </cell>
          <cell r="AB904">
            <v>226416</v>
          </cell>
          <cell r="AC904">
            <v>284435.10000000003</v>
          </cell>
          <cell r="AD904">
            <v>2452.84</v>
          </cell>
          <cell r="AE904">
            <v>669.81399999999996</v>
          </cell>
          <cell r="AF904">
            <v>1056.6079999999999</v>
          </cell>
          <cell r="AG904">
            <v>264.15199999999999</v>
          </cell>
          <cell r="AH904">
            <v>8867.9600000000009</v>
          </cell>
          <cell r="AI904">
            <v>528.30399999999997</v>
          </cell>
          <cell r="AJ904">
            <v>1320.76</v>
          </cell>
          <cell r="AK904">
            <v>264.15199999999999</v>
          </cell>
          <cell r="AL904">
            <v>6415.12</v>
          </cell>
          <cell r="AM904">
            <v>283.02</v>
          </cell>
          <cell r="AN904">
            <v>6037.76</v>
          </cell>
          <cell r="AO904">
            <v>3867.94</v>
          </cell>
          <cell r="AP904">
            <v>405.66199999999998</v>
          </cell>
          <cell r="AQ904">
            <v>1415.1000000000001</v>
          </cell>
        </row>
        <row r="905">
          <cell r="A905" t="str">
            <v>M0038885120</v>
          </cell>
          <cell r="B905" t="str">
            <v>DSB0.1ccvolM</v>
          </cell>
          <cell r="C905" t="str">
            <v>USD</v>
          </cell>
          <cell r="D905">
            <v>188.99</v>
          </cell>
          <cell r="G905">
            <v>188.99</v>
          </cell>
          <cell r="I905">
            <v>188.99</v>
          </cell>
          <cell r="J905">
            <v>718.16200000000003</v>
          </cell>
          <cell r="K905">
            <v>207.88900000000004</v>
          </cell>
          <cell r="L905">
            <v>245.68700000000001</v>
          </cell>
          <cell r="M905">
            <v>330.73250000000002</v>
          </cell>
          <cell r="N905">
            <v>202.21930000000003</v>
          </cell>
          <cell r="O905">
            <v>196.54960000000003</v>
          </cell>
          <cell r="P905">
            <v>94495</v>
          </cell>
          <cell r="Q905">
            <v>1290.8017</v>
          </cell>
          <cell r="R905">
            <v>372310.30000000005</v>
          </cell>
          <cell r="S905">
            <v>3241.1785</v>
          </cell>
          <cell r="T905">
            <v>963.84899999999993</v>
          </cell>
          <cell r="U905">
            <v>132.29300000000001</v>
          </cell>
          <cell r="V905">
            <v>113.39400000000001</v>
          </cell>
          <cell r="W905">
            <v>1474.1220000000001</v>
          </cell>
          <cell r="X905">
            <v>34018.200000000004</v>
          </cell>
          <cell r="Y905">
            <v>718.16200000000003</v>
          </cell>
          <cell r="Z905">
            <v>9071.52</v>
          </cell>
          <cell r="AA905">
            <v>17009.100000000002</v>
          </cell>
          <cell r="AB905">
            <v>226788</v>
          </cell>
          <cell r="AC905">
            <v>284902.42499999999</v>
          </cell>
          <cell r="AD905">
            <v>2456.87</v>
          </cell>
          <cell r="AE905">
            <v>670.91449999999998</v>
          </cell>
          <cell r="AF905">
            <v>1058.3440000000001</v>
          </cell>
          <cell r="AG905">
            <v>264.58600000000001</v>
          </cell>
          <cell r="AH905">
            <v>8882.5300000000007</v>
          </cell>
          <cell r="AI905">
            <v>529.17200000000003</v>
          </cell>
          <cell r="AJ905">
            <v>1322.93</v>
          </cell>
          <cell r="AK905">
            <v>264.58600000000001</v>
          </cell>
          <cell r="AL905">
            <v>6425.66</v>
          </cell>
          <cell r="AM905">
            <v>283.48500000000001</v>
          </cell>
          <cell r="AN905">
            <v>6047.68</v>
          </cell>
          <cell r="AO905">
            <v>3874.2950000000001</v>
          </cell>
          <cell r="AP905">
            <v>406.32850000000002</v>
          </cell>
          <cell r="AQ905">
            <v>1417.4250000000002</v>
          </cell>
        </row>
        <row r="906">
          <cell r="A906" t="str">
            <v>M0038885210</v>
          </cell>
          <cell r="B906" t="str">
            <v>DSB0.2ccvolL</v>
          </cell>
          <cell r="C906" t="str">
            <v>USD</v>
          </cell>
          <cell r="D906">
            <v>69.760000000000005</v>
          </cell>
          <cell r="G906">
            <v>69.760000000000005</v>
          </cell>
          <cell r="I906">
            <v>69.760000000000005</v>
          </cell>
          <cell r="J906">
            <v>265.08800000000002</v>
          </cell>
          <cell r="K906">
            <v>76.736000000000018</v>
          </cell>
          <cell r="L906">
            <v>90.688000000000017</v>
          </cell>
          <cell r="M906">
            <v>122.08000000000001</v>
          </cell>
          <cell r="N906">
            <v>74.643200000000007</v>
          </cell>
          <cell r="O906">
            <v>72.55040000000001</v>
          </cell>
          <cell r="P906">
            <v>34880</v>
          </cell>
          <cell r="Q906">
            <v>476.46080000000006</v>
          </cell>
          <cell r="R906">
            <v>137427.20000000001</v>
          </cell>
          <cell r="S906">
            <v>1196.384</v>
          </cell>
          <cell r="T906">
            <v>355.77600000000001</v>
          </cell>
          <cell r="U906">
            <v>48.832000000000001</v>
          </cell>
          <cell r="V906">
            <v>41.856000000000002</v>
          </cell>
          <cell r="W906">
            <v>544.12800000000004</v>
          </cell>
          <cell r="X906">
            <v>12556.800000000001</v>
          </cell>
          <cell r="Y906">
            <v>265.08800000000002</v>
          </cell>
          <cell r="Z906">
            <v>3348.4800000000005</v>
          </cell>
          <cell r="AA906">
            <v>6278.4000000000005</v>
          </cell>
          <cell r="AB906">
            <v>83712</v>
          </cell>
          <cell r="AC906">
            <v>105163.20000000001</v>
          </cell>
          <cell r="AD906">
            <v>906.88000000000011</v>
          </cell>
          <cell r="AE906">
            <v>247.648</v>
          </cell>
          <cell r="AF906">
            <v>390.65600000000001</v>
          </cell>
          <cell r="AG906">
            <v>97.664000000000001</v>
          </cell>
          <cell r="AH906">
            <v>3278.7200000000003</v>
          </cell>
          <cell r="AI906">
            <v>195.328</v>
          </cell>
          <cell r="AJ906">
            <v>488.32000000000005</v>
          </cell>
          <cell r="AK906">
            <v>97.664000000000001</v>
          </cell>
          <cell r="AL906">
            <v>2371.84</v>
          </cell>
          <cell r="AM906">
            <v>104.64000000000001</v>
          </cell>
          <cell r="AN906">
            <v>2232.3200000000002</v>
          </cell>
          <cell r="AO906">
            <v>1430.0800000000002</v>
          </cell>
          <cell r="AP906">
            <v>149.98400000000001</v>
          </cell>
          <cell r="AQ906">
            <v>523.20000000000005</v>
          </cell>
        </row>
        <row r="907">
          <cell r="A907" t="str">
            <v>M0039110040</v>
          </cell>
          <cell r="B907" t="str">
            <v>In-TimeRetrievalDevice4-Str</v>
          </cell>
          <cell r="C907" t="str">
            <v>EUR</v>
          </cell>
          <cell r="D907">
            <v>473.51</v>
          </cell>
          <cell r="G907">
            <v>473.51</v>
          </cell>
          <cell r="I907">
            <v>676.44285714285718</v>
          </cell>
          <cell r="J907">
            <v>2570.482857142857</v>
          </cell>
          <cell r="K907">
            <v>744.08714285714291</v>
          </cell>
          <cell r="L907">
            <v>879.37571428571437</v>
          </cell>
          <cell r="M907">
            <v>1183.7750000000001</v>
          </cell>
          <cell r="N907">
            <v>723.79385714285718</v>
          </cell>
          <cell r="O907">
            <v>703.50057142857145</v>
          </cell>
          <cell r="P907">
            <v>338221.42857142858</v>
          </cell>
          <cell r="Q907">
            <v>4620.1047142857142</v>
          </cell>
          <cell r="R907">
            <v>1332592.4285714286</v>
          </cell>
          <cell r="S907">
            <v>11600.994999999999</v>
          </cell>
          <cell r="T907">
            <v>3449.8585714285714</v>
          </cell>
          <cell r="U907">
            <v>473.51</v>
          </cell>
          <cell r="V907">
            <v>405.86571428571432</v>
          </cell>
          <cell r="W907">
            <v>5276.2542857142862</v>
          </cell>
          <cell r="X907">
            <v>121759.71428571429</v>
          </cell>
          <cell r="Y907">
            <v>2570.482857142857</v>
          </cell>
          <cell r="Z907">
            <v>32469.257142857146</v>
          </cell>
          <cell r="AA907">
            <v>60879.857142857145</v>
          </cell>
          <cell r="AB907">
            <v>811731.42857142864</v>
          </cell>
          <cell r="AC907">
            <v>1019737.6071428572</v>
          </cell>
          <cell r="AD907">
            <v>8793.7571428571428</v>
          </cell>
          <cell r="AE907">
            <v>2401.372142857143</v>
          </cell>
          <cell r="AF907">
            <v>3788.08</v>
          </cell>
          <cell r="AG907">
            <v>947.02</v>
          </cell>
          <cell r="AH907">
            <v>31792.814285714288</v>
          </cell>
          <cell r="AI907">
            <v>1894.04</v>
          </cell>
          <cell r="AJ907">
            <v>4735.1000000000004</v>
          </cell>
          <cell r="AK907">
            <v>947.02</v>
          </cell>
          <cell r="AL907">
            <v>22999.057142857146</v>
          </cell>
          <cell r="AM907">
            <v>1014.6642857142858</v>
          </cell>
          <cell r="AN907">
            <v>21646.17142857143</v>
          </cell>
          <cell r="AO907">
            <v>13867.078571428572</v>
          </cell>
          <cell r="AP907">
            <v>1454.3521428571428</v>
          </cell>
          <cell r="AQ907">
            <v>5073.3214285714284</v>
          </cell>
        </row>
        <row r="908">
          <cell r="A908" t="str">
            <v>M0039110060</v>
          </cell>
          <cell r="B908" t="str">
            <v>In-TimeRetrievalDevice6-Str</v>
          </cell>
          <cell r="C908" t="str">
            <v>EUR</v>
          </cell>
          <cell r="D908">
            <v>474.87</v>
          </cell>
          <cell r="G908">
            <v>474.87</v>
          </cell>
          <cell r="I908">
            <v>678.38571428571436</v>
          </cell>
          <cell r="J908">
            <v>2577.8657142857146</v>
          </cell>
          <cell r="K908">
            <v>746.22428571428588</v>
          </cell>
          <cell r="L908">
            <v>881.90142857142871</v>
          </cell>
          <cell r="M908">
            <v>1187.1750000000002</v>
          </cell>
          <cell r="N908">
            <v>725.87271428571444</v>
          </cell>
          <cell r="O908">
            <v>705.52114285714299</v>
          </cell>
          <cell r="P908">
            <v>339192.85714285716</v>
          </cell>
          <cell r="Q908">
            <v>4633.3744285714292</v>
          </cell>
          <cell r="R908">
            <v>1336419.8571428573</v>
          </cell>
          <cell r="S908">
            <v>11634.315000000001</v>
          </cell>
          <cell r="T908">
            <v>3459.767142857143</v>
          </cell>
          <cell r="U908">
            <v>474.87</v>
          </cell>
          <cell r="V908">
            <v>407.03142857142859</v>
          </cell>
          <cell r="W908">
            <v>5291.408571428572</v>
          </cell>
          <cell r="X908">
            <v>122109.42857142858</v>
          </cell>
          <cell r="Y908">
            <v>2577.8657142857146</v>
          </cell>
          <cell r="Z908">
            <v>32562.514285714289</v>
          </cell>
          <cell r="AA908">
            <v>61054.71428571429</v>
          </cell>
          <cell r="AB908">
            <v>814062.85714285728</v>
          </cell>
          <cell r="AC908">
            <v>1022666.4642857144</v>
          </cell>
          <cell r="AD908">
            <v>8819.0142857142873</v>
          </cell>
          <cell r="AE908">
            <v>2408.2692857142861</v>
          </cell>
          <cell r="AF908">
            <v>3798.96</v>
          </cell>
          <cell r="AG908">
            <v>949.74</v>
          </cell>
          <cell r="AH908">
            <v>31884.128571428573</v>
          </cell>
          <cell r="AI908">
            <v>1899.48</v>
          </cell>
          <cell r="AJ908">
            <v>4748.7000000000007</v>
          </cell>
          <cell r="AK908">
            <v>949.74</v>
          </cell>
          <cell r="AL908">
            <v>23065.114285714288</v>
          </cell>
          <cell r="AM908">
            <v>1017.5785714285715</v>
          </cell>
          <cell r="AN908">
            <v>21708.342857142859</v>
          </cell>
          <cell r="AO908">
            <v>13906.907142857144</v>
          </cell>
          <cell r="AP908">
            <v>1458.5292857142858</v>
          </cell>
          <cell r="AQ908">
            <v>5087.8928571428578</v>
          </cell>
        </row>
        <row r="909">
          <cell r="A909" t="str">
            <v>M003E0250100</v>
          </cell>
          <cell r="B909" t="str">
            <v>2.5X10mmNEUROFORMMICRODELV</v>
          </cell>
          <cell r="C909" t="str">
            <v>USD</v>
          </cell>
          <cell r="D909">
            <v>755.88</v>
          </cell>
          <cell r="G909">
            <v>755.88</v>
          </cell>
          <cell r="I909">
            <v>755.88</v>
          </cell>
          <cell r="J909">
            <v>2872.3440000000001</v>
          </cell>
          <cell r="K909">
            <v>831.46800000000007</v>
          </cell>
          <cell r="L909">
            <v>982.64400000000001</v>
          </cell>
          <cell r="M909">
            <v>1322.79</v>
          </cell>
          <cell r="N909">
            <v>808.79160000000002</v>
          </cell>
          <cell r="O909">
            <v>786.11520000000007</v>
          </cell>
          <cell r="P909">
            <v>377940</v>
          </cell>
          <cell r="Q909">
            <v>5162.6603999999998</v>
          </cell>
          <cell r="R909">
            <v>1489083.6</v>
          </cell>
          <cell r="S909">
            <v>12963.341999999999</v>
          </cell>
          <cell r="T909">
            <v>3854.9879999999998</v>
          </cell>
          <cell r="U909">
            <v>529.11599999999999</v>
          </cell>
          <cell r="V909">
            <v>453.52799999999996</v>
          </cell>
          <cell r="W909">
            <v>5895.8639999999996</v>
          </cell>
          <cell r="X909">
            <v>136058.4</v>
          </cell>
          <cell r="Y909">
            <v>2872.3440000000001</v>
          </cell>
          <cell r="Z909">
            <v>36282.239999999998</v>
          </cell>
          <cell r="AA909">
            <v>68029.2</v>
          </cell>
          <cell r="AB909">
            <v>907056</v>
          </cell>
          <cell r="AC909">
            <v>1139489.1000000001</v>
          </cell>
          <cell r="AD909">
            <v>9826.44</v>
          </cell>
          <cell r="AE909">
            <v>2683.3739999999998</v>
          </cell>
          <cell r="AF909">
            <v>4232.9279999999999</v>
          </cell>
          <cell r="AG909">
            <v>1058.232</v>
          </cell>
          <cell r="AH909">
            <v>35526.36</v>
          </cell>
          <cell r="AI909">
            <v>2116.4639999999999</v>
          </cell>
          <cell r="AJ909">
            <v>5291.16</v>
          </cell>
          <cell r="AK909">
            <v>1058.232</v>
          </cell>
          <cell r="AL909">
            <v>25699.919999999998</v>
          </cell>
          <cell r="AM909">
            <v>1133.82</v>
          </cell>
          <cell r="AN909">
            <v>24188.16</v>
          </cell>
          <cell r="AO909">
            <v>15495.539999999999</v>
          </cell>
          <cell r="AP909">
            <v>1625.1419999999998</v>
          </cell>
          <cell r="AQ909">
            <v>5669.1</v>
          </cell>
        </row>
        <row r="910">
          <cell r="A910" t="str">
            <v>M003E0250150</v>
          </cell>
          <cell r="B910" t="str">
            <v>2.5X15mmNEUROFORMMICRODELI</v>
          </cell>
          <cell r="C910" t="str">
            <v>USD</v>
          </cell>
          <cell r="D910">
            <v>755.88</v>
          </cell>
          <cell r="G910">
            <v>755.88</v>
          </cell>
          <cell r="I910">
            <v>755.88</v>
          </cell>
          <cell r="J910">
            <v>2872.3440000000001</v>
          </cell>
          <cell r="K910">
            <v>831.46800000000007</v>
          </cell>
          <cell r="L910">
            <v>982.64400000000001</v>
          </cell>
          <cell r="M910">
            <v>1322.79</v>
          </cell>
          <cell r="N910">
            <v>808.79160000000002</v>
          </cell>
          <cell r="O910">
            <v>786.11520000000007</v>
          </cell>
          <cell r="P910">
            <v>377940</v>
          </cell>
          <cell r="Q910">
            <v>5162.6603999999998</v>
          </cell>
          <cell r="R910">
            <v>1489083.6</v>
          </cell>
          <cell r="S910">
            <v>12963.341999999999</v>
          </cell>
          <cell r="T910">
            <v>3854.9879999999998</v>
          </cell>
          <cell r="U910">
            <v>529.11599999999999</v>
          </cell>
          <cell r="V910">
            <v>453.52799999999996</v>
          </cell>
          <cell r="W910">
            <v>5895.8639999999996</v>
          </cell>
          <cell r="X910">
            <v>136058.4</v>
          </cell>
          <cell r="Y910">
            <v>2872.3440000000001</v>
          </cell>
          <cell r="Z910">
            <v>36282.239999999998</v>
          </cell>
          <cell r="AA910">
            <v>68029.2</v>
          </cell>
          <cell r="AB910">
            <v>907056</v>
          </cell>
          <cell r="AC910">
            <v>1139489.1000000001</v>
          </cell>
          <cell r="AD910">
            <v>9826.44</v>
          </cell>
          <cell r="AE910">
            <v>2683.3739999999998</v>
          </cell>
          <cell r="AF910">
            <v>4232.9279999999999</v>
          </cell>
          <cell r="AG910">
            <v>1058.232</v>
          </cell>
          <cell r="AH910">
            <v>35526.36</v>
          </cell>
          <cell r="AI910">
            <v>2116.4639999999999</v>
          </cell>
          <cell r="AJ910">
            <v>5291.16</v>
          </cell>
          <cell r="AK910">
            <v>1058.232</v>
          </cell>
          <cell r="AL910">
            <v>25699.919999999998</v>
          </cell>
          <cell r="AM910">
            <v>1133.82</v>
          </cell>
          <cell r="AN910">
            <v>24188.16</v>
          </cell>
          <cell r="AO910">
            <v>15495.539999999999</v>
          </cell>
          <cell r="AP910">
            <v>1625.1419999999998</v>
          </cell>
          <cell r="AQ910">
            <v>5669.1</v>
          </cell>
        </row>
        <row r="911">
          <cell r="A911" t="str">
            <v>M003E0250200</v>
          </cell>
          <cell r="B911" t="str">
            <v>2.5X20mmNEUROFORMMICRODELI</v>
          </cell>
          <cell r="C911" t="str">
            <v>USD</v>
          </cell>
          <cell r="D911">
            <v>755.88</v>
          </cell>
          <cell r="G911">
            <v>755.88</v>
          </cell>
          <cell r="I911">
            <v>755.88</v>
          </cell>
          <cell r="J911">
            <v>2872.3440000000001</v>
          </cell>
          <cell r="K911">
            <v>831.46800000000007</v>
          </cell>
          <cell r="L911">
            <v>982.64400000000001</v>
          </cell>
          <cell r="M911">
            <v>1322.79</v>
          </cell>
          <cell r="N911">
            <v>808.79160000000002</v>
          </cell>
          <cell r="O911">
            <v>786.11520000000007</v>
          </cell>
          <cell r="P911">
            <v>377940</v>
          </cell>
          <cell r="Q911">
            <v>5162.6603999999998</v>
          </cell>
          <cell r="R911">
            <v>1489083.6</v>
          </cell>
          <cell r="S911">
            <v>12963.341999999999</v>
          </cell>
          <cell r="T911">
            <v>3854.9879999999998</v>
          </cell>
          <cell r="U911">
            <v>529.11599999999999</v>
          </cell>
          <cell r="V911">
            <v>453.52799999999996</v>
          </cell>
          <cell r="W911">
            <v>5895.8639999999996</v>
          </cell>
          <cell r="X911">
            <v>136058.4</v>
          </cell>
          <cell r="Y911">
            <v>2872.3440000000001</v>
          </cell>
          <cell r="Z911">
            <v>36282.239999999998</v>
          </cell>
          <cell r="AA911">
            <v>68029.2</v>
          </cell>
          <cell r="AB911">
            <v>907056</v>
          </cell>
          <cell r="AC911">
            <v>1139489.1000000001</v>
          </cell>
          <cell r="AD911">
            <v>9826.44</v>
          </cell>
          <cell r="AE911">
            <v>2683.3739999999998</v>
          </cell>
          <cell r="AF911">
            <v>4232.9279999999999</v>
          </cell>
          <cell r="AG911">
            <v>1058.232</v>
          </cell>
          <cell r="AH911">
            <v>35526.36</v>
          </cell>
          <cell r="AI911">
            <v>2116.4639999999999</v>
          </cell>
          <cell r="AJ911">
            <v>5291.16</v>
          </cell>
          <cell r="AK911">
            <v>1058.232</v>
          </cell>
          <cell r="AL911">
            <v>25699.919999999998</v>
          </cell>
          <cell r="AM911">
            <v>1133.82</v>
          </cell>
          <cell r="AN911">
            <v>24188.16</v>
          </cell>
          <cell r="AO911">
            <v>15495.539999999999</v>
          </cell>
          <cell r="AP911">
            <v>1625.1419999999998</v>
          </cell>
          <cell r="AQ911">
            <v>5669.1</v>
          </cell>
        </row>
        <row r="912">
          <cell r="A912" t="str">
            <v>M003E0300100</v>
          </cell>
          <cell r="B912" t="str">
            <v>3X10mmNEUROFORMMICRODELI</v>
          </cell>
          <cell r="C912" t="str">
            <v>USD</v>
          </cell>
          <cell r="D912">
            <v>755.88</v>
          </cell>
          <cell r="G912">
            <v>755.88</v>
          </cell>
          <cell r="I912">
            <v>755.88</v>
          </cell>
          <cell r="J912">
            <v>2872.3440000000001</v>
          </cell>
          <cell r="K912">
            <v>831.46800000000007</v>
          </cell>
          <cell r="L912">
            <v>982.64400000000001</v>
          </cell>
          <cell r="M912">
            <v>1322.79</v>
          </cell>
          <cell r="N912">
            <v>808.79160000000002</v>
          </cell>
          <cell r="O912">
            <v>786.11520000000007</v>
          </cell>
          <cell r="P912">
            <v>377940</v>
          </cell>
          <cell r="Q912">
            <v>5162.6603999999998</v>
          </cell>
          <cell r="R912">
            <v>1489083.6</v>
          </cell>
          <cell r="S912">
            <v>12963.341999999999</v>
          </cell>
          <cell r="T912">
            <v>3854.9879999999998</v>
          </cell>
          <cell r="U912">
            <v>529.11599999999999</v>
          </cell>
          <cell r="V912">
            <v>453.52799999999996</v>
          </cell>
          <cell r="W912">
            <v>5895.8639999999996</v>
          </cell>
          <cell r="X912">
            <v>136058.4</v>
          </cell>
          <cell r="Y912">
            <v>2872.3440000000001</v>
          </cell>
          <cell r="Z912">
            <v>36282.239999999998</v>
          </cell>
          <cell r="AA912">
            <v>68029.2</v>
          </cell>
          <cell r="AB912">
            <v>907056</v>
          </cell>
          <cell r="AC912">
            <v>1139489.1000000001</v>
          </cell>
          <cell r="AD912">
            <v>9826.44</v>
          </cell>
          <cell r="AE912">
            <v>2683.3739999999998</v>
          </cell>
          <cell r="AF912">
            <v>4232.9279999999999</v>
          </cell>
          <cell r="AG912">
            <v>1058.232</v>
          </cell>
          <cell r="AH912">
            <v>35526.36</v>
          </cell>
          <cell r="AI912">
            <v>2116.4639999999999</v>
          </cell>
          <cell r="AJ912">
            <v>5291.16</v>
          </cell>
          <cell r="AK912">
            <v>1058.232</v>
          </cell>
          <cell r="AL912">
            <v>25699.919999999998</v>
          </cell>
          <cell r="AM912">
            <v>1133.82</v>
          </cell>
          <cell r="AN912">
            <v>24188.16</v>
          </cell>
          <cell r="AO912">
            <v>15495.539999999999</v>
          </cell>
          <cell r="AP912">
            <v>1625.1419999999998</v>
          </cell>
          <cell r="AQ912">
            <v>5669.1</v>
          </cell>
        </row>
        <row r="913">
          <cell r="A913" t="str">
            <v>M003E0300150</v>
          </cell>
          <cell r="B913" t="str">
            <v>3X15mmNEUROFORMMICRODELI</v>
          </cell>
          <cell r="C913" t="str">
            <v>USD</v>
          </cell>
          <cell r="D913">
            <v>755.88</v>
          </cell>
          <cell r="G913">
            <v>755.88</v>
          </cell>
          <cell r="I913">
            <v>755.88</v>
          </cell>
          <cell r="J913">
            <v>2872.3440000000001</v>
          </cell>
          <cell r="K913">
            <v>831.46800000000007</v>
          </cell>
          <cell r="L913">
            <v>982.64400000000001</v>
          </cell>
          <cell r="M913">
            <v>1322.79</v>
          </cell>
          <cell r="N913">
            <v>808.79160000000002</v>
          </cell>
          <cell r="O913">
            <v>786.11520000000007</v>
          </cell>
          <cell r="P913">
            <v>377940</v>
          </cell>
          <cell r="Q913">
            <v>5162.6603999999998</v>
          </cell>
          <cell r="R913">
            <v>1489083.6</v>
          </cell>
          <cell r="S913">
            <v>12963.341999999999</v>
          </cell>
          <cell r="T913">
            <v>3854.9879999999998</v>
          </cell>
          <cell r="U913">
            <v>529.11599999999999</v>
          </cell>
          <cell r="V913">
            <v>453.52799999999996</v>
          </cell>
          <cell r="W913">
            <v>5895.8639999999996</v>
          </cell>
          <cell r="X913">
            <v>136058.4</v>
          </cell>
          <cell r="Y913">
            <v>2872.3440000000001</v>
          </cell>
          <cell r="Z913">
            <v>36282.239999999998</v>
          </cell>
          <cell r="AA913">
            <v>68029.2</v>
          </cell>
          <cell r="AB913">
            <v>907056</v>
          </cell>
          <cell r="AC913">
            <v>1139489.1000000001</v>
          </cell>
          <cell r="AD913">
            <v>9826.44</v>
          </cell>
          <cell r="AE913">
            <v>2683.3739999999998</v>
          </cell>
          <cell r="AF913">
            <v>4232.9279999999999</v>
          </cell>
          <cell r="AG913">
            <v>1058.232</v>
          </cell>
          <cell r="AH913">
            <v>35526.36</v>
          </cell>
          <cell r="AI913">
            <v>2116.4639999999999</v>
          </cell>
          <cell r="AJ913">
            <v>5291.16</v>
          </cell>
          <cell r="AK913">
            <v>1058.232</v>
          </cell>
          <cell r="AL913">
            <v>25699.919999999998</v>
          </cell>
          <cell r="AM913">
            <v>1133.82</v>
          </cell>
          <cell r="AN913">
            <v>24188.16</v>
          </cell>
          <cell r="AO913">
            <v>15495.539999999999</v>
          </cell>
          <cell r="AP913">
            <v>1625.1419999999998</v>
          </cell>
          <cell r="AQ913">
            <v>5669.1</v>
          </cell>
        </row>
        <row r="914">
          <cell r="A914" t="str">
            <v>M003E0300200</v>
          </cell>
          <cell r="B914" t="str">
            <v>3X20mmNEUROFORMMICRODELI</v>
          </cell>
          <cell r="C914" t="str">
            <v>USD</v>
          </cell>
          <cell r="D914">
            <v>755.88</v>
          </cell>
          <cell r="G914">
            <v>755.88</v>
          </cell>
          <cell r="I914">
            <v>755.88</v>
          </cell>
          <cell r="J914">
            <v>2872.3440000000001</v>
          </cell>
          <cell r="K914">
            <v>831.46800000000007</v>
          </cell>
          <cell r="L914">
            <v>982.64400000000001</v>
          </cell>
          <cell r="M914">
            <v>1322.79</v>
          </cell>
          <cell r="N914">
            <v>808.79160000000002</v>
          </cell>
          <cell r="O914">
            <v>786.11520000000007</v>
          </cell>
          <cell r="P914">
            <v>377940</v>
          </cell>
          <cell r="Q914">
            <v>5162.6603999999998</v>
          </cell>
          <cell r="R914">
            <v>1489083.6</v>
          </cell>
          <cell r="S914">
            <v>12963.341999999999</v>
          </cell>
          <cell r="T914">
            <v>3854.9879999999998</v>
          </cell>
          <cell r="U914">
            <v>529.11599999999999</v>
          </cell>
          <cell r="V914">
            <v>453.52799999999996</v>
          </cell>
          <cell r="W914">
            <v>5895.8639999999996</v>
          </cell>
          <cell r="X914">
            <v>136058.4</v>
          </cell>
          <cell r="Y914">
            <v>2872.3440000000001</v>
          </cell>
          <cell r="Z914">
            <v>36282.239999999998</v>
          </cell>
          <cell r="AA914">
            <v>68029.2</v>
          </cell>
          <cell r="AB914">
            <v>907056</v>
          </cell>
          <cell r="AC914">
            <v>1139489.1000000001</v>
          </cell>
          <cell r="AD914">
            <v>9826.44</v>
          </cell>
          <cell r="AE914">
            <v>2683.3739999999998</v>
          </cell>
          <cell r="AF914">
            <v>4232.9279999999999</v>
          </cell>
          <cell r="AG914">
            <v>1058.232</v>
          </cell>
          <cell r="AH914">
            <v>35526.36</v>
          </cell>
          <cell r="AI914">
            <v>2116.4639999999999</v>
          </cell>
          <cell r="AJ914">
            <v>5291.16</v>
          </cell>
          <cell r="AK914">
            <v>1058.232</v>
          </cell>
          <cell r="AL914">
            <v>25699.919999999998</v>
          </cell>
          <cell r="AM914">
            <v>1133.82</v>
          </cell>
          <cell r="AN914">
            <v>24188.16</v>
          </cell>
          <cell r="AO914">
            <v>15495.539999999999</v>
          </cell>
          <cell r="AP914">
            <v>1625.1419999999998</v>
          </cell>
          <cell r="AQ914">
            <v>5669.1</v>
          </cell>
        </row>
        <row r="915">
          <cell r="A915" t="str">
            <v>M003E0350100</v>
          </cell>
          <cell r="B915" t="str">
            <v>3.5X10mmNEUROFORMMICRODELI</v>
          </cell>
          <cell r="C915" t="str">
            <v>USD</v>
          </cell>
          <cell r="D915">
            <v>755.88</v>
          </cell>
          <cell r="G915">
            <v>755.88</v>
          </cell>
          <cell r="I915">
            <v>755.88</v>
          </cell>
          <cell r="J915">
            <v>2872.3440000000001</v>
          </cell>
          <cell r="K915">
            <v>831.46800000000007</v>
          </cell>
          <cell r="L915">
            <v>982.64400000000001</v>
          </cell>
          <cell r="M915">
            <v>1322.79</v>
          </cell>
          <cell r="N915">
            <v>808.79160000000002</v>
          </cell>
          <cell r="O915">
            <v>786.11520000000007</v>
          </cell>
          <cell r="P915">
            <v>377940</v>
          </cell>
          <cell r="Q915">
            <v>5162.6603999999998</v>
          </cell>
          <cell r="R915">
            <v>1489083.6</v>
          </cell>
          <cell r="S915">
            <v>12963.341999999999</v>
          </cell>
          <cell r="T915">
            <v>3854.9879999999998</v>
          </cell>
          <cell r="U915">
            <v>529.11599999999999</v>
          </cell>
          <cell r="V915">
            <v>453.52799999999996</v>
          </cell>
          <cell r="W915">
            <v>5895.8639999999996</v>
          </cell>
          <cell r="X915">
            <v>136058.4</v>
          </cell>
          <cell r="Y915">
            <v>2872.3440000000001</v>
          </cell>
          <cell r="Z915">
            <v>36282.239999999998</v>
          </cell>
          <cell r="AA915">
            <v>68029.2</v>
          </cell>
          <cell r="AB915">
            <v>907056</v>
          </cell>
          <cell r="AC915">
            <v>1139489.1000000001</v>
          </cell>
          <cell r="AD915">
            <v>9826.44</v>
          </cell>
          <cell r="AE915">
            <v>2683.3739999999998</v>
          </cell>
          <cell r="AF915">
            <v>4232.9279999999999</v>
          </cell>
          <cell r="AG915">
            <v>1058.232</v>
          </cell>
          <cell r="AH915">
            <v>35526.36</v>
          </cell>
          <cell r="AI915">
            <v>2116.4639999999999</v>
          </cell>
          <cell r="AJ915">
            <v>5291.16</v>
          </cell>
          <cell r="AK915">
            <v>1058.232</v>
          </cell>
          <cell r="AL915">
            <v>25699.919999999998</v>
          </cell>
          <cell r="AM915">
            <v>1133.82</v>
          </cell>
          <cell r="AN915">
            <v>24188.16</v>
          </cell>
          <cell r="AO915">
            <v>15495.539999999999</v>
          </cell>
          <cell r="AP915">
            <v>1625.1419999999998</v>
          </cell>
          <cell r="AQ915">
            <v>5669.1</v>
          </cell>
        </row>
        <row r="916">
          <cell r="A916" t="str">
            <v>M003E0350150</v>
          </cell>
          <cell r="B916" t="str">
            <v>3.5X15mmNEUROFORMMICRODELI</v>
          </cell>
          <cell r="C916" t="str">
            <v>USD</v>
          </cell>
          <cell r="D916">
            <v>755.88</v>
          </cell>
          <cell r="G916">
            <v>755.88</v>
          </cell>
          <cell r="I916">
            <v>755.88</v>
          </cell>
          <cell r="J916">
            <v>2872.3440000000001</v>
          </cell>
          <cell r="K916">
            <v>831.46800000000007</v>
          </cell>
          <cell r="L916">
            <v>982.64400000000001</v>
          </cell>
          <cell r="M916">
            <v>1322.79</v>
          </cell>
          <cell r="N916">
            <v>808.79160000000002</v>
          </cell>
          <cell r="O916">
            <v>786.11520000000007</v>
          </cell>
          <cell r="P916">
            <v>377940</v>
          </cell>
          <cell r="Q916">
            <v>5162.6603999999998</v>
          </cell>
          <cell r="R916">
            <v>1489083.6</v>
          </cell>
          <cell r="S916">
            <v>12963.341999999999</v>
          </cell>
          <cell r="T916">
            <v>3854.9879999999998</v>
          </cell>
          <cell r="U916">
            <v>529.11599999999999</v>
          </cell>
          <cell r="V916">
            <v>453.52799999999996</v>
          </cell>
          <cell r="W916">
            <v>5895.8639999999996</v>
          </cell>
          <cell r="X916">
            <v>136058.4</v>
          </cell>
          <cell r="Y916">
            <v>2872.3440000000001</v>
          </cell>
          <cell r="Z916">
            <v>36282.239999999998</v>
          </cell>
          <cell r="AA916">
            <v>68029.2</v>
          </cell>
          <cell r="AB916">
            <v>907056</v>
          </cell>
          <cell r="AC916">
            <v>1139489.1000000001</v>
          </cell>
          <cell r="AD916">
            <v>9826.44</v>
          </cell>
          <cell r="AE916">
            <v>2683.3739999999998</v>
          </cell>
          <cell r="AF916">
            <v>4232.9279999999999</v>
          </cell>
          <cell r="AG916">
            <v>1058.232</v>
          </cell>
          <cell r="AH916">
            <v>35526.36</v>
          </cell>
          <cell r="AI916">
            <v>2116.4639999999999</v>
          </cell>
          <cell r="AJ916">
            <v>5291.16</v>
          </cell>
          <cell r="AK916">
            <v>1058.232</v>
          </cell>
          <cell r="AL916">
            <v>25699.919999999998</v>
          </cell>
          <cell r="AM916">
            <v>1133.82</v>
          </cell>
          <cell r="AN916">
            <v>24188.16</v>
          </cell>
          <cell r="AO916">
            <v>15495.539999999999</v>
          </cell>
          <cell r="AP916">
            <v>1625.1419999999998</v>
          </cell>
          <cell r="AQ916">
            <v>5669.1</v>
          </cell>
        </row>
        <row r="917">
          <cell r="A917" t="str">
            <v>M003E0350200</v>
          </cell>
          <cell r="B917" t="str">
            <v>3.5X20mmNEUROFORMMICRODELI</v>
          </cell>
          <cell r="C917" t="str">
            <v>USD</v>
          </cell>
          <cell r="D917">
            <v>755.88</v>
          </cell>
          <cell r="G917">
            <v>755.88</v>
          </cell>
          <cell r="I917">
            <v>755.88</v>
          </cell>
          <cell r="J917">
            <v>2872.3440000000001</v>
          </cell>
          <cell r="K917">
            <v>831.46800000000007</v>
          </cell>
          <cell r="L917">
            <v>982.64400000000001</v>
          </cell>
          <cell r="M917">
            <v>1322.79</v>
          </cell>
          <cell r="N917">
            <v>808.79160000000002</v>
          </cell>
          <cell r="O917">
            <v>786.11520000000007</v>
          </cell>
          <cell r="P917">
            <v>377940</v>
          </cell>
          <cell r="Q917">
            <v>5162.6603999999998</v>
          </cell>
          <cell r="R917">
            <v>1489083.6</v>
          </cell>
          <cell r="S917">
            <v>12963.341999999999</v>
          </cell>
          <cell r="T917">
            <v>3854.9879999999998</v>
          </cell>
          <cell r="U917">
            <v>529.11599999999999</v>
          </cell>
          <cell r="V917">
            <v>453.52799999999996</v>
          </cell>
          <cell r="W917">
            <v>5895.8639999999996</v>
          </cell>
          <cell r="X917">
            <v>136058.4</v>
          </cell>
          <cell r="Y917">
            <v>2872.3440000000001</v>
          </cell>
          <cell r="Z917">
            <v>36282.239999999998</v>
          </cell>
          <cell r="AA917">
            <v>68029.2</v>
          </cell>
          <cell r="AB917">
            <v>907056</v>
          </cell>
          <cell r="AC917">
            <v>1139489.1000000001</v>
          </cell>
          <cell r="AD917">
            <v>9826.44</v>
          </cell>
          <cell r="AE917">
            <v>2683.3739999999998</v>
          </cell>
          <cell r="AF917">
            <v>4232.9279999999999</v>
          </cell>
          <cell r="AG917">
            <v>1058.232</v>
          </cell>
          <cell r="AH917">
            <v>35526.36</v>
          </cell>
          <cell r="AI917">
            <v>2116.4639999999999</v>
          </cell>
          <cell r="AJ917">
            <v>5291.16</v>
          </cell>
          <cell r="AK917">
            <v>1058.232</v>
          </cell>
          <cell r="AL917">
            <v>25699.919999999998</v>
          </cell>
          <cell r="AM917">
            <v>1133.82</v>
          </cell>
          <cell r="AN917">
            <v>24188.16</v>
          </cell>
          <cell r="AO917">
            <v>15495.539999999999</v>
          </cell>
          <cell r="AP917">
            <v>1625.1419999999998</v>
          </cell>
          <cell r="AQ917">
            <v>5669.1</v>
          </cell>
        </row>
        <row r="918">
          <cell r="A918" t="str">
            <v>M003E0400100</v>
          </cell>
          <cell r="B918" t="str">
            <v>4X10mmNEUROFORMMICRODELI</v>
          </cell>
          <cell r="C918" t="str">
            <v>USD</v>
          </cell>
          <cell r="D918">
            <v>755.88</v>
          </cell>
          <cell r="G918">
            <v>755.88</v>
          </cell>
          <cell r="I918">
            <v>755.88</v>
          </cell>
          <cell r="J918">
            <v>2872.3440000000001</v>
          </cell>
          <cell r="K918">
            <v>831.46800000000007</v>
          </cell>
          <cell r="L918">
            <v>982.64400000000001</v>
          </cell>
          <cell r="M918">
            <v>1322.79</v>
          </cell>
          <cell r="N918">
            <v>808.79160000000002</v>
          </cell>
          <cell r="O918">
            <v>786.11520000000007</v>
          </cell>
          <cell r="P918">
            <v>377940</v>
          </cell>
          <cell r="Q918">
            <v>5162.6603999999998</v>
          </cell>
          <cell r="R918">
            <v>1489083.6</v>
          </cell>
          <cell r="S918">
            <v>12963.341999999999</v>
          </cell>
          <cell r="T918">
            <v>3854.9879999999998</v>
          </cell>
          <cell r="U918">
            <v>529.11599999999999</v>
          </cell>
          <cell r="V918">
            <v>453.52799999999996</v>
          </cell>
          <cell r="W918">
            <v>5895.8639999999996</v>
          </cell>
          <cell r="X918">
            <v>136058.4</v>
          </cell>
          <cell r="Y918">
            <v>2872.3440000000001</v>
          </cell>
          <cell r="Z918">
            <v>36282.239999999998</v>
          </cell>
          <cell r="AA918">
            <v>68029.2</v>
          </cell>
          <cell r="AB918">
            <v>907056</v>
          </cell>
          <cell r="AC918">
            <v>1139489.1000000001</v>
          </cell>
          <cell r="AD918">
            <v>9826.44</v>
          </cell>
          <cell r="AE918">
            <v>2683.3739999999998</v>
          </cell>
          <cell r="AF918">
            <v>4232.9279999999999</v>
          </cell>
          <cell r="AG918">
            <v>1058.232</v>
          </cell>
          <cell r="AH918">
            <v>35526.36</v>
          </cell>
          <cell r="AI918">
            <v>2116.4639999999999</v>
          </cell>
          <cell r="AJ918">
            <v>5291.16</v>
          </cell>
          <cell r="AK918">
            <v>1058.232</v>
          </cell>
          <cell r="AL918">
            <v>25699.919999999998</v>
          </cell>
          <cell r="AM918">
            <v>1133.82</v>
          </cell>
          <cell r="AN918">
            <v>24188.16</v>
          </cell>
          <cell r="AO918">
            <v>15495.539999999999</v>
          </cell>
          <cell r="AP918">
            <v>1625.1419999999998</v>
          </cell>
          <cell r="AQ918">
            <v>5669.1</v>
          </cell>
        </row>
        <row r="919">
          <cell r="A919" t="str">
            <v>M003E0400150</v>
          </cell>
          <cell r="B919" t="str">
            <v>4X15mmNEUROFORMMICRODELI</v>
          </cell>
          <cell r="C919" t="str">
            <v>USD</v>
          </cell>
          <cell r="D919">
            <v>755.88</v>
          </cell>
          <cell r="G919">
            <v>755.88</v>
          </cell>
          <cell r="I919">
            <v>755.88</v>
          </cell>
          <cell r="J919">
            <v>2872.3440000000001</v>
          </cell>
          <cell r="K919">
            <v>831.46800000000007</v>
          </cell>
          <cell r="L919">
            <v>982.64400000000001</v>
          </cell>
          <cell r="M919">
            <v>1322.79</v>
          </cell>
          <cell r="N919">
            <v>808.79160000000002</v>
          </cell>
          <cell r="O919">
            <v>786.11520000000007</v>
          </cell>
          <cell r="P919">
            <v>377940</v>
          </cell>
          <cell r="Q919">
            <v>5162.6603999999998</v>
          </cell>
          <cell r="R919">
            <v>1489083.6</v>
          </cell>
          <cell r="S919">
            <v>12963.341999999999</v>
          </cell>
          <cell r="T919">
            <v>3854.9879999999998</v>
          </cell>
          <cell r="U919">
            <v>529.11599999999999</v>
          </cell>
          <cell r="V919">
            <v>453.52799999999996</v>
          </cell>
          <cell r="W919">
            <v>5895.8639999999996</v>
          </cell>
          <cell r="X919">
            <v>136058.4</v>
          </cell>
          <cell r="Y919">
            <v>2872.3440000000001</v>
          </cell>
          <cell r="Z919">
            <v>36282.239999999998</v>
          </cell>
          <cell r="AA919">
            <v>68029.2</v>
          </cell>
          <cell r="AB919">
            <v>907056</v>
          </cell>
          <cell r="AC919">
            <v>1139489.1000000001</v>
          </cell>
          <cell r="AD919">
            <v>9826.44</v>
          </cell>
          <cell r="AE919">
            <v>2683.3739999999998</v>
          </cell>
          <cell r="AF919">
            <v>4232.9279999999999</v>
          </cell>
          <cell r="AG919">
            <v>1058.232</v>
          </cell>
          <cell r="AH919">
            <v>35526.36</v>
          </cell>
          <cell r="AI919">
            <v>2116.4639999999999</v>
          </cell>
          <cell r="AJ919">
            <v>5291.16</v>
          </cell>
          <cell r="AK919">
            <v>1058.232</v>
          </cell>
          <cell r="AL919">
            <v>25699.919999999998</v>
          </cell>
          <cell r="AM919">
            <v>1133.82</v>
          </cell>
          <cell r="AN919">
            <v>24188.16</v>
          </cell>
          <cell r="AO919">
            <v>15495.539999999999</v>
          </cell>
          <cell r="AP919">
            <v>1625.1419999999998</v>
          </cell>
          <cell r="AQ919">
            <v>5669.1</v>
          </cell>
        </row>
        <row r="920">
          <cell r="A920" t="str">
            <v>M003E0400200</v>
          </cell>
          <cell r="B920" t="str">
            <v>4X20mmNEUROFORMMICRODELI</v>
          </cell>
          <cell r="C920" t="str">
            <v>USD</v>
          </cell>
          <cell r="D920">
            <v>755.88</v>
          </cell>
          <cell r="G920">
            <v>755.88</v>
          </cell>
          <cell r="I920">
            <v>755.88</v>
          </cell>
          <cell r="J920">
            <v>2872.3440000000001</v>
          </cell>
          <cell r="K920">
            <v>831.46800000000007</v>
          </cell>
          <cell r="L920">
            <v>982.64400000000001</v>
          </cell>
          <cell r="M920">
            <v>1322.79</v>
          </cell>
          <cell r="N920">
            <v>808.79160000000002</v>
          </cell>
          <cell r="O920">
            <v>786.11520000000007</v>
          </cell>
          <cell r="P920">
            <v>377940</v>
          </cell>
          <cell r="Q920">
            <v>5162.6603999999998</v>
          </cell>
          <cell r="R920">
            <v>1489083.6</v>
          </cell>
          <cell r="S920">
            <v>12963.341999999999</v>
          </cell>
          <cell r="T920">
            <v>3854.9879999999998</v>
          </cell>
          <cell r="U920">
            <v>529.11599999999999</v>
          </cell>
          <cell r="V920">
            <v>453.52799999999996</v>
          </cell>
          <cell r="W920">
            <v>5895.8639999999996</v>
          </cell>
          <cell r="X920">
            <v>136058.4</v>
          </cell>
          <cell r="Y920">
            <v>2872.3440000000001</v>
          </cell>
          <cell r="Z920">
            <v>36282.239999999998</v>
          </cell>
          <cell r="AA920">
            <v>68029.2</v>
          </cell>
          <cell r="AB920">
            <v>907056</v>
          </cell>
          <cell r="AC920">
            <v>1139489.1000000001</v>
          </cell>
          <cell r="AD920">
            <v>9826.44</v>
          </cell>
          <cell r="AE920">
            <v>2683.3739999999998</v>
          </cell>
          <cell r="AF920">
            <v>4232.9279999999999</v>
          </cell>
          <cell r="AG920">
            <v>1058.232</v>
          </cell>
          <cell r="AH920">
            <v>35526.36</v>
          </cell>
          <cell r="AI920">
            <v>2116.4639999999999</v>
          </cell>
          <cell r="AJ920">
            <v>5291.16</v>
          </cell>
          <cell r="AK920">
            <v>1058.232</v>
          </cell>
          <cell r="AL920">
            <v>25699.919999999998</v>
          </cell>
          <cell r="AM920">
            <v>1133.82</v>
          </cell>
          <cell r="AN920">
            <v>24188.16</v>
          </cell>
          <cell r="AO920">
            <v>15495.539999999999</v>
          </cell>
          <cell r="AP920">
            <v>1625.1419999999998</v>
          </cell>
          <cell r="AQ920">
            <v>5669.1</v>
          </cell>
        </row>
        <row r="921">
          <cell r="A921" t="str">
            <v>M003E0450100</v>
          </cell>
          <cell r="B921" t="str">
            <v>4.5X10mmNEUROFORMMICRODELI</v>
          </cell>
          <cell r="C921" t="str">
            <v>USD</v>
          </cell>
          <cell r="D921">
            <v>755.88</v>
          </cell>
          <cell r="G921">
            <v>755.88</v>
          </cell>
          <cell r="I921">
            <v>755.88</v>
          </cell>
          <cell r="J921">
            <v>2872.3440000000001</v>
          </cell>
          <cell r="K921">
            <v>831.46800000000007</v>
          </cell>
          <cell r="L921">
            <v>982.64400000000001</v>
          </cell>
          <cell r="M921">
            <v>1322.79</v>
          </cell>
          <cell r="N921">
            <v>808.79160000000002</v>
          </cell>
          <cell r="O921">
            <v>786.11520000000007</v>
          </cell>
          <cell r="P921">
            <v>377940</v>
          </cell>
          <cell r="Q921">
            <v>5162.6603999999998</v>
          </cell>
          <cell r="R921">
            <v>1489083.6</v>
          </cell>
          <cell r="S921">
            <v>12963.341999999999</v>
          </cell>
          <cell r="T921">
            <v>3854.9879999999998</v>
          </cell>
          <cell r="U921">
            <v>529.11599999999999</v>
          </cell>
          <cell r="V921">
            <v>453.52799999999996</v>
          </cell>
          <cell r="W921">
            <v>5895.8639999999996</v>
          </cell>
          <cell r="X921">
            <v>136058.4</v>
          </cell>
          <cell r="Y921">
            <v>2872.3440000000001</v>
          </cell>
          <cell r="Z921">
            <v>36282.239999999998</v>
          </cell>
          <cell r="AA921">
            <v>68029.2</v>
          </cell>
          <cell r="AB921">
            <v>907056</v>
          </cell>
          <cell r="AC921">
            <v>1139489.1000000001</v>
          </cell>
          <cell r="AD921">
            <v>9826.44</v>
          </cell>
          <cell r="AE921">
            <v>2683.3739999999998</v>
          </cell>
          <cell r="AF921">
            <v>4232.9279999999999</v>
          </cell>
          <cell r="AG921">
            <v>1058.232</v>
          </cell>
          <cell r="AH921">
            <v>35526.36</v>
          </cell>
          <cell r="AI921">
            <v>2116.4639999999999</v>
          </cell>
          <cell r="AJ921">
            <v>5291.16</v>
          </cell>
          <cell r="AK921">
            <v>1058.232</v>
          </cell>
          <cell r="AL921">
            <v>25699.919999999998</v>
          </cell>
          <cell r="AM921">
            <v>1133.82</v>
          </cell>
          <cell r="AN921">
            <v>24188.16</v>
          </cell>
          <cell r="AO921">
            <v>15495.539999999999</v>
          </cell>
          <cell r="AP921">
            <v>1625.1419999999998</v>
          </cell>
          <cell r="AQ921">
            <v>5669.1</v>
          </cell>
        </row>
        <row r="922">
          <cell r="A922" t="str">
            <v>M003E0450150</v>
          </cell>
          <cell r="B922" t="str">
            <v>4.5X15mmNEUROFORMMICRODELI</v>
          </cell>
          <cell r="C922" t="str">
            <v>USD</v>
          </cell>
          <cell r="D922">
            <v>755.88</v>
          </cell>
          <cell r="G922">
            <v>755.88</v>
          </cell>
          <cell r="I922">
            <v>755.88</v>
          </cell>
          <cell r="J922">
            <v>2872.3440000000001</v>
          </cell>
          <cell r="K922">
            <v>831.46800000000007</v>
          </cell>
          <cell r="L922">
            <v>982.64400000000001</v>
          </cell>
          <cell r="M922">
            <v>1322.79</v>
          </cell>
          <cell r="N922">
            <v>808.79160000000002</v>
          </cell>
          <cell r="O922">
            <v>786.11520000000007</v>
          </cell>
          <cell r="P922">
            <v>377940</v>
          </cell>
          <cell r="Q922">
            <v>5162.6603999999998</v>
          </cell>
          <cell r="R922">
            <v>1489083.6</v>
          </cell>
          <cell r="S922">
            <v>12963.341999999999</v>
          </cell>
          <cell r="T922">
            <v>3854.9879999999998</v>
          </cell>
          <cell r="U922">
            <v>529.11599999999999</v>
          </cell>
          <cell r="V922">
            <v>453.52799999999996</v>
          </cell>
          <cell r="W922">
            <v>5895.8639999999996</v>
          </cell>
          <cell r="X922">
            <v>136058.4</v>
          </cell>
          <cell r="Y922">
            <v>2872.3440000000001</v>
          </cell>
          <cell r="Z922">
            <v>36282.239999999998</v>
          </cell>
          <cell r="AA922">
            <v>68029.2</v>
          </cell>
          <cell r="AB922">
            <v>907056</v>
          </cell>
          <cell r="AC922">
            <v>1139489.1000000001</v>
          </cell>
          <cell r="AD922">
            <v>9826.44</v>
          </cell>
          <cell r="AE922">
            <v>2683.3739999999998</v>
          </cell>
          <cell r="AF922">
            <v>4232.9279999999999</v>
          </cell>
          <cell r="AG922">
            <v>1058.232</v>
          </cell>
          <cell r="AH922">
            <v>35526.36</v>
          </cell>
          <cell r="AI922">
            <v>2116.4639999999999</v>
          </cell>
          <cell r="AJ922">
            <v>5291.16</v>
          </cell>
          <cell r="AK922">
            <v>1058.232</v>
          </cell>
          <cell r="AL922">
            <v>25699.919999999998</v>
          </cell>
          <cell r="AM922">
            <v>1133.82</v>
          </cell>
          <cell r="AN922">
            <v>24188.16</v>
          </cell>
          <cell r="AO922">
            <v>15495.539999999999</v>
          </cell>
          <cell r="AP922">
            <v>1625.1419999999998</v>
          </cell>
          <cell r="AQ922">
            <v>5669.1</v>
          </cell>
        </row>
        <row r="923">
          <cell r="A923" t="str">
            <v>M003E0450200</v>
          </cell>
          <cell r="B923" t="str">
            <v>4.5X20mmNEUROFORMMICRODELI</v>
          </cell>
          <cell r="C923" t="str">
            <v>USD</v>
          </cell>
          <cell r="D923">
            <v>755.88</v>
          </cell>
          <cell r="G923">
            <v>755.88</v>
          </cell>
          <cell r="I923">
            <v>755.88</v>
          </cell>
          <cell r="J923">
            <v>2872.3440000000001</v>
          </cell>
          <cell r="K923">
            <v>831.46800000000007</v>
          </cell>
          <cell r="L923">
            <v>982.64400000000001</v>
          </cell>
          <cell r="M923">
            <v>1322.79</v>
          </cell>
          <cell r="N923">
            <v>808.79160000000002</v>
          </cell>
          <cell r="O923">
            <v>786.11520000000007</v>
          </cell>
          <cell r="P923">
            <v>377940</v>
          </cell>
          <cell r="Q923">
            <v>5162.6603999999998</v>
          </cell>
          <cell r="R923">
            <v>1489083.6</v>
          </cell>
          <cell r="S923">
            <v>12963.341999999999</v>
          </cell>
          <cell r="T923">
            <v>3854.9879999999998</v>
          </cell>
          <cell r="U923">
            <v>529.11599999999999</v>
          </cell>
          <cell r="V923">
            <v>453.52799999999996</v>
          </cell>
          <cell r="W923">
            <v>5895.8639999999996</v>
          </cell>
          <cell r="X923">
            <v>136058.4</v>
          </cell>
          <cell r="Y923">
            <v>2872.3440000000001</v>
          </cell>
          <cell r="Z923">
            <v>36282.239999999998</v>
          </cell>
          <cell r="AA923">
            <v>68029.2</v>
          </cell>
          <cell r="AB923">
            <v>907056</v>
          </cell>
          <cell r="AC923">
            <v>1139489.1000000001</v>
          </cell>
          <cell r="AD923">
            <v>9826.44</v>
          </cell>
          <cell r="AE923">
            <v>2683.3739999999998</v>
          </cell>
          <cell r="AF923">
            <v>4232.9279999999999</v>
          </cell>
          <cell r="AG923">
            <v>1058.232</v>
          </cell>
          <cell r="AH923">
            <v>35526.36</v>
          </cell>
          <cell r="AI923">
            <v>2116.4639999999999</v>
          </cell>
          <cell r="AJ923">
            <v>5291.16</v>
          </cell>
          <cell r="AK923">
            <v>1058.232</v>
          </cell>
          <cell r="AL923">
            <v>25699.919999999998</v>
          </cell>
          <cell r="AM923">
            <v>1133.82</v>
          </cell>
          <cell r="AN923">
            <v>24188.16</v>
          </cell>
          <cell r="AO923">
            <v>15495.539999999999</v>
          </cell>
          <cell r="AP923">
            <v>1625.1419999999998</v>
          </cell>
          <cell r="AQ923">
            <v>5669.1</v>
          </cell>
        </row>
        <row r="924">
          <cell r="A924" t="str">
            <v>M003E2250100</v>
          </cell>
          <cell r="B924" t="str">
            <v>2.5X10mmNEUROFORMM/D</v>
          </cell>
          <cell r="C924" t="str">
            <v>USD</v>
          </cell>
          <cell r="D924">
            <v>923.42</v>
          </cell>
          <cell r="G924">
            <v>923.42</v>
          </cell>
          <cell r="I924">
            <v>923.42</v>
          </cell>
          <cell r="J924">
            <v>3508.9959999999996</v>
          </cell>
          <cell r="K924">
            <v>1015.7620000000001</v>
          </cell>
          <cell r="L924">
            <v>1200.4459999999999</v>
          </cell>
          <cell r="M924">
            <v>1615.9849999999999</v>
          </cell>
          <cell r="N924">
            <v>988.05939999999998</v>
          </cell>
          <cell r="O924">
            <v>960.35680000000002</v>
          </cell>
          <cell r="P924">
            <v>461710</v>
          </cell>
          <cell r="Q924">
            <v>6306.9585999999999</v>
          </cell>
          <cell r="R924">
            <v>1819137.4</v>
          </cell>
          <cell r="S924">
            <v>15836.652999999998</v>
          </cell>
          <cell r="T924">
            <v>4709.4419999999991</v>
          </cell>
          <cell r="U924">
            <v>646.39399999999989</v>
          </cell>
          <cell r="V924">
            <v>554.05199999999991</v>
          </cell>
          <cell r="W924">
            <v>7202.6759999999995</v>
          </cell>
          <cell r="X924">
            <v>166215.6</v>
          </cell>
          <cell r="Y924">
            <v>3508.9959999999996</v>
          </cell>
          <cell r="Z924">
            <v>44324.159999999996</v>
          </cell>
          <cell r="AA924">
            <v>83107.8</v>
          </cell>
          <cell r="AB924">
            <v>1108104</v>
          </cell>
          <cell r="AC924">
            <v>1392055.65</v>
          </cell>
          <cell r="AD924">
            <v>12004.46</v>
          </cell>
          <cell r="AE924">
            <v>3278.1409999999996</v>
          </cell>
          <cell r="AF924">
            <v>5171.1519999999991</v>
          </cell>
          <cell r="AG924">
            <v>1292.7879999999998</v>
          </cell>
          <cell r="AH924">
            <v>43400.74</v>
          </cell>
          <cell r="AI924">
            <v>2585.5759999999996</v>
          </cell>
          <cell r="AJ924">
            <v>6463.94</v>
          </cell>
          <cell r="AK924">
            <v>1292.7879999999998</v>
          </cell>
          <cell r="AL924">
            <v>31396.28</v>
          </cell>
          <cell r="AM924">
            <v>1385.1299999999999</v>
          </cell>
          <cell r="AN924">
            <v>29549.439999999999</v>
          </cell>
          <cell r="AO924">
            <v>18930.11</v>
          </cell>
          <cell r="AP924">
            <v>1985.3529999999998</v>
          </cell>
          <cell r="AQ924">
            <v>6925.65</v>
          </cell>
        </row>
        <row r="925">
          <cell r="A925" t="str">
            <v>M003E2250150</v>
          </cell>
          <cell r="B925" t="str">
            <v>2.5X15mmNEUROFORMM/D</v>
          </cell>
          <cell r="C925" t="str">
            <v>USD</v>
          </cell>
          <cell r="D925">
            <v>758.31</v>
          </cell>
          <cell r="G925">
            <v>758.31</v>
          </cell>
          <cell r="I925">
            <v>758.31</v>
          </cell>
          <cell r="J925">
            <v>2881.5779999999995</v>
          </cell>
          <cell r="K925">
            <v>834.14099999999996</v>
          </cell>
          <cell r="L925">
            <v>985.803</v>
          </cell>
          <cell r="M925">
            <v>1327.0425</v>
          </cell>
          <cell r="N925">
            <v>811.39170000000001</v>
          </cell>
          <cell r="O925">
            <v>788.64239999999995</v>
          </cell>
          <cell r="P925">
            <v>379155</v>
          </cell>
          <cell r="Q925">
            <v>5179.2572999999993</v>
          </cell>
          <cell r="R925">
            <v>1493870.7</v>
          </cell>
          <cell r="S925">
            <v>13005.016499999998</v>
          </cell>
          <cell r="T925">
            <v>3867.3809999999994</v>
          </cell>
          <cell r="U925">
            <v>530.81699999999989</v>
          </cell>
          <cell r="V925">
            <v>454.98599999999993</v>
          </cell>
          <cell r="W925">
            <v>5914.8179999999993</v>
          </cell>
          <cell r="X925">
            <v>136495.79999999999</v>
          </cell>
          <cell r="Y925">
            <v>2881.5779999999995</v>
          </cell>
          <cell r="Z925">
            <v>36398.879999999997</v>
          </cell>
          <cell r="AA925">
            <v>68247.899999999994</v>
          </cell>
          <cell r="AB925">
            <v>909971.99999999988</v>
          </cell>
          <cell r="AC925">
            <v>1143152.325</v>
          </cell>
          <cell r="AD925">
            <v>9858.0299999999988</v>
          </cell>
          <cell r="AE925">
            <v>2692.0004999999996</v>
          </cell>
          <cell r="AF925">
            <v>4246.5359999999991</v>
          </cell>
          <cell r="AG925">
            <v>1061.6339999999998</v>
          </cell>
          <cell r="AH925">
            <v>35640.57</v>
          </cell>
          <cell r="AI925">
            <v>2123.2679999999996</v>
          </cell>
          <cell r="AJ925">
            <v>5308.17</v>
          </cell>
          <cell r="AK925">
            <v>1061.6339999999998</v>
          </cell>
          <cell r="AL925">
            <v>25782.539999999997</v>
          </cell>
          <cell r="AM925">
            <v>1137.4649999999999</v>
          </cell>
          <cell r="AN925">
            <v>24265.919999999998</v>
          </cell>
          <cell r="AO925">
            <v>15545.355</v>
          </cell>
          <cell r="AP925">
            <v>1630.3664999999999</v>
          </cell>
          <cell r="AQ925">
            <v>5687.3249999999998</v>
          </cell>
        </row>
        <row r="926">
          <cell r="A926" t="str">
            <v>M003E2250200</v>
          </cell>
          <cell r="B926" t="str">
            <v>2.5X20mmNEUROFORMM/D</v>
          </cell>
          <cell r="C926" t="str">
            <v>USD</v>
          </cell>
          <cell r="D926">
            <v>816.9</v>
          </cell>
          <cell r="G926">
            <v>816.9</v>
          </cell>
          <cell r="I926">
            <v>816.9</v>
          </cell>
          <cell r="J926">
            <v>3104.22</v>
          </cell>
          <cell r="K926">
            <v>898.59</v>
          </cell>
          <cell r="L926">
            <v>1061.97</v>
          </cell>
          <cell r="M926">
            <v>1429.575</v>
          </cell>
          <cell r="N926">
            <v>874.08299999999997</v>
          </cell>
          <cell r="O926">
            <v>849.57600000000002</v>
          </cell>
          <cell r="P926">
            <v>408450</v>
          </cell>
          <cell r="Q926">
            <v>5579.4269999999997</v>
          </cell>
          <cell r="R926">
            <v>1609293</v>
          </cell>
          <cell r="S926">
            <v>14009.834999999999</v>
          </cell>
          <cell r="T926">
            <v>4166.1899999999996</v>
          </cell>
          <cell r="U926">
            <v>571.82999999999993</v>
          </cell>
          <cell r="V926">
            <v>490.14</v>
          </cell>
          <cell r="W926">
            <v>6371.82</v>
          </cell>
          <cell r="X926">
            <v>147042</v>
          </cell>
          <cell r="Y926">
            <v>3104.22</v>
          </cell>
          <cell r="Z926">
            <v>39211.199999999997</v>
          </cell>
          <cell r="AA926">
            <v>73521</v>
          </cell>
          <cell r="AB926">
            <v>980280</v>
          </cell>
          <cell r="AC926">
            <v>1231476.75</v>
          </cell>
          <cell r="AD926">
            <v>10619.699999999999</v>
          </cell>
          <cell r="AE926">
            <v>2899.9949999999999</v>
          </cell>
          <cell r="AF926">
            <v>4574.6399999999994</v>
          </cell>
          <cell r="AG926">
            <v>1143.6599999999999</v>
          </cell>
          <cell r="AH926">
            <v>38394.299999999996</v>
          </cell>
          <cell r="AI926">
            <v>2287.3199999999997</v>
          </cell>
          <cell r="AJ926">
            <v>5718.3</v>
          </cell>
          <cell r="AK926">
            <v>1143.6599999999999</v>
          </cell>
          <cell r="AL926">
            <v>27774.6</v>
          </cell>
          <cell r="AM926">
            <v>1225.3499999999999</v>
          </cell>
          <cell r="AN926">
            <v>26140.799999999999</v>
          </cell>
          <cell r="AO926">
            <v>16746.45</v>
          </cell>
          <cell r="AP926">
            <v>1756.3349999999998</v>
          </cell>
          <cell r="AQ926">
            <v>6126.75</v>
          </cell>
        </row>
        <row r="927">
          <cell r="A927" t="str">
            <v>M003E2250300</v>
          </cell>
          <cell r="B927" t="str">
            <v>2.5X30mmNEUROFORMMICRODE</v>
          </cell>
          <cell r="C927" t="str">
            <v>USD</v>
          </cell>
          <cell r="D927">
            <v>112.58</v>
          </cell>
          <cell r="G927">
            <v>112.58</v>
          </cell>
          <cell r="I927">
            <v>112.58</v>
          </cell>
          <cell r="J927">
            <v>427.80399999999997</v>
          </cell>
          <cell r="K927">
            <v>123.83800000000001</v>
          </cell>
          <cell r="L927">
            <v>146.35400000000001</v>
          </cell>
          <cell r="M927">
            <v>197.01499999999999</v>
          </cell>
          <cell r="N927">
            <v>120.4606</v>
          </cell>
          <cell r="O927">
            <v>117.08320000000001</v>
          </cell>
          <cell r="P927">
            <v>56290</v>
          </cell>
          <cell r="Q927">
            <v>768.92139999999995</v>
          </cell>
          <cell r="R927">
            <v>221782.6</v>
          </cell>
          <cell r="S927">
            <v>1930.7469999999998</v>
          </cell>
          <cell r="T927">
            <v>574.1579999999999</v>
          </cell>
          <cell r="U927">
            <v>78.805999999999997</v>
          </cell>
          <cell r="V927">
            <v>67.548000000000002</v>
          </cell>
          <cell r="W927">
            <v>878.12399999999991</v>
          </cell>
          <cell r="X927">
            <v>20264.400000000001</v>
          </cell>
          <cell r="Y927">
            <v>427.80399999999997</v>
          </cell>
          <cell r="Z927">
            <v>5403.84</v>
          </cell>
          <cell r="AA927">
            <v>10132.200000000001</v>
          </cell>
          <cell r="AB927">
            <v>135096</v>
          </cell>
          <cell r="AC927">
            <v>169714.35</v>
          </cell>
          <cell r="AD927">
            <v>1463.54</v>
          </cell>
          <cell r="AE927">
            <v>399.65899999999999</v>
          </cell>
          <cell r="AF927">
            <v>630.44799999999998</v>
          </cell>
          <cell r="AG927">
            <v>157.61199999999999</v>
          </cell>
          <cell r="AH927">
            <v>5291.26</v>
          </cell>
          <cell r="AI927">
            <v>315.22399999999999</v>
          </cell>
          <cell r="AJ927">
            <v>788.06</v>
          </cell>
          <cell r="AK927">
            <v>157.61199999999999</v>
          </cell>
          <cell r="AL927">
            <v>3827.72</v>
          </cell>
          <cell r="AM927">
            <v>168.87</v>
          </cell>
          <cell r="AN927">
            <v>3602.56</v>
          </cell>
          <cell r="AO927">
            <v>2307.89</v>
          </cell>
          <cell r="AP927">
            <v>242.047</v>
          </cell>
          <cell r="AQ927">
            <v>844.35</v>
          </cell>
        </row>
        <row r="928">
          <cell r="A928" t="str">
            <v>M003E2300100</v>
          </cell>
          <cell r="B928" t="str">
            <v>3X10mmNEUROFORMM/D</v>
          </cell>
          <cell r="C928" t="str">
            <v>USD</v>
          </cell>
          <cell r="D928">
            <v>779.6</v>
          </cell>
          <cell r="G928">
            <v>779.6</v>
          </cell>
          <cell r="I928">
            <v>779.6</v>
          </cell>
          <cell r="J928">
            <v>2962.48</v>
          </cell>
          <cell r="K928">
            <v>857.56000000000006</v>
          </cell>
          <cell r="L928">
            <v>1013.48</v>
          </cell>
          <cell r="M928">
            <v>1364.3</v>
          </cell>
          <cell r="N928">
            <v>834.17200000000003</v>
          </cell>
          <cell r="O928">
            <v>810.78400000000011</v>
          </cell>
          <cell r="P928">
            <v>389800</v>
          </cell>
          <cell r="Q928">
            <v>5324.6680000000006</v>
          </cell>
          <cell r="R928">
            <v>1535812</v>
          </cell>
          <cell r="S928">
            <v>13370.14</v>
          </cell>
          <cell r="T928">
            <v>3975.96</v>
          </cell>
          <cell r="U928">
            <v>545.72</v>
          </cell>
          <cell r="V928">
            <v>467.76</v>
          </cell>
          <cell r="W928">
            <v>6080.88</v>
          </cell>
          <cell r="X928">
            <v>140328</v>
          </cell>
          <cell r="Y928">
            <v>2962.48</v>
          </cell>
          <cell r="Z928">
            <v>37420.800000000003</v>
          </cell>
          <cell r="AA928">
            <v>70164</v>
          </cell>
          <cell r="AB928">
            <v>935520</v>
          </cell>
          <cell r="AC928">
            <v>1175247</v>
          </cell>
          <cell r="AD928">
            <v>10134.800000000001</v>
          </cell>
          <cell r="AE928">
            <v>2767.58</v>
          </cell>
          <cell r="AF928">
            <v>4365.76</v>
          </cell>
          <cell r="AG928">
            <v>1091.44</v>
          </cell>
          <cell r="AH928">
            <v>36641.200000000004</v>
          </cell>
          <cell r="AI928">
            <v>2182.88</v>
          </cell>
          <cell r="AJ928">
            <v>5457.2</v>
          </cell>
          <cell r="AK928">
            <v>1091.44</v>
          </cell>
          <cell r="AL928">
            <v>26506.400000000001</v>
          </cell>
          <cell r="AM928">
            <v>1169.4000000000001</v>
          </cell>
          <cell r="AN928">
            <v>24947.200000000001</v>
          </cell>
          <cell r="AO928">
            <v>15981.800000000001</v>
          </cell>
          <cell r="AP928">
            <v>1676.1399999999999</v>
          </cell>
          <cell r="AQ928">
            <v>5847</v>
          </cell>
        </row>
        <row r="929">
          <cell r="A929" t="str">
            <v>M003E2300150</v>
          </cell>
          <cell r="B929" t="str">
            <v>3X15mmNEUROFORMM/D</v>
          </cell>
          <cell r="C929" t="str">
            <v>USD</v>
          </cell>
          <cell r="D929">
            <v>800.68</v>
          </cell>
          <cell r="G929">
            <v>800.68</v>
          </cell>
          <cell r="I929">
            <v>800.68</v>
          </cell>
          <cell r="J929">
            <v>3042.5839999999998</v>
          </cell>
          <cell r="K929">
            <v>880.74800000000005</v>
          </cell>
          <cell r="L929">
            <v>1040.884</v>
          </cell>
          <cell r="M929">
            <v>1401.1899999999998</v>
          </cell>
          <cell r="N929">
            <v>856.72760000000005</v>
          </cell>
          <cell r="O929">
            <v>832.70719999999994</v>
          </cell>
          <cell r="P929">
            <v>400340</v>
          </cell>
          <cell r="Q929">
            <v>5468.6444000000001</v>
          </cell>
          <cell r="R929">
            <v>1577339.5999999999</v>
          </cell>
          <cell r="S929">
            <v>13731.661999999998</v>
          </cell>
          <cell r="T929">
            <v>4083.4679999999994</v>
          </cell>
          <cell r="U929">
            <v>560.47599999999989</v>
          </cell>
          <cell r="V929">
            <v>480.40799999999996</v>
          </cell>
          <cell r="W929">
            <v>6245.3039999999992</v>
          </cell>
          <cell r="X929">
            <v>144122.4</v>
          </cell>
          <cell r="Y929">
            <v>3042.5839999999998</v>
          </cell>
          <cell r="Z929">
            <v>38432.639999999999</v>
          </cell>
          <cell r="AA929">
            <v>72061.2</v>
          </cell>
          <cell r="AB929">
            <v>960815.99999999988</v>
          </cell>
          <cell r="AC929">
            <v>1207025.0999999999</v>
          </cell>
          <cell r="AD929">
            <v>10408.84</v>
          </cell>
          <cell r="AE929">
            <v>2842.4139999999998</v>
          </cell>
          <cell r="AF929">
            <v>4483.8079999999991</v>
          </cell>
          <cell r="AG929">
            <v>1120.9519999999998</v>
          </cell>
          <cell r="AH929">
            <v>37631.96</v>
          </cell>
          <cell r="AI929">
            <v>2241.9039999999995</v>
          </cell>
          <cell r="AJ929">
            <v>5604.7599999999993</v>
          </cell>
          <cell r="AK929">
            <v>1120.9519999999998</v>
          </cell>
          <cell r="AL929">
            <v>27223.119999999999</v>
          </cell>
          <cell r="AM929">
            <v>1201.02</v>
          </cell>
          <cell r="AN929">
            <v>25621.759999999998</v>
          </cell>
          <cell r="AO929">
            <v>16413.939999999999</v>
          </cell>
          <cell r="AP929">
            <v>1721.4619999999998</v>
          </cell>
          <cell r="AQ929">
            <v>6005.0999999999995</v>
          </cell>
        </row>
        <row r="930">
          <cell r="A930" t="str">
            <v>M003E2300200</v>
          </cell>
          <cell r="B930" t="str">
            <v>3X20mmNEUROFORMM/D</v>
          </cell>
          <cell r="C930" t="str">
            <v>USD</v>
          </cell>
          <cell r="D930">
            <v>808.34</v>
          </cell>
          <cell r="G930">
            <v>808.34</v>
          </cell>
          <cell r="I930">
            <v>808.34</v>
          </cell>
          <cell r="J930">
            <v>3071.692</v>
          </cell>
          <cell r="K930">
            <v>889.17400000000009</v>
          </cell>
          <cell r="L930">
            <v>1050.8420000000001</v>
          </cell>
          <cell r="M930">
            <v>1414.595</v>
          </cell>
          <cell r="N930">
            <v>864.92380000000003</v>
          </cell>
          <cell r="O930">
            <v>840.67360000000008</v>
          </cell>
          <cell r="P930">
            <v>404170</v>
          </cell>
          <cell r="Q930">
            <v>5520.9621999999999</v>
          </cell>
          <cell r="R930">
            <v>1592429.8</v>
          </cell>
          <cell r="S930">
            <v>13863.030999999999</v>
          </cell>
          <cell r="T930">
            <v>4122.5339999999997</v>
          </cell>
          <cell r="U930">
            <v>565.83799999999997</v>
          </cell>
          <cell r="V930">
            <v>485.00400000000002</v>
          </cell>
          <cell r="W930">
            <v>6305.0519999999997</v>
          </cell>
          <cell r="X930">
            <v>145501.20000000001</v>
          </cell>
          <cell r="Y930">
            <v>3071.692</v>
          </cell>
          <cell r="Z930">
            <v>38800.32</v>
          </cell>
          <cell r="AA930">
            <v>72750.600000000006</v>
          </cell>
          <cell r="AB930">
            <v>970008</v>
          </cell>
          <cell r="AC930">
            <v>1218572.55</v>
          </cell>
          <cell r="AD930">
            <v>10508.42</v>
          </cell>
          <cell r="AE930">
            <v>2869.607</v>
          </cell>
          <cell r="AF930">
            <v>4526.7039999999997</v>
          </cell>
          <cell r="AG930">
            <v>1131.6759999999999</v>
          </cell>
          <cell r="AH930">
            <v>37991.980000000003</v>
          </cell>
          <cell r="AI930">
            <v>2263.3519999999999</v>
          </cell>
          <cell r="AJ930">
            <v>5658.38</v>
          </cell>
          <cell r="AK930">
            <v>1131.6759999999999</v>
          </cell>
          <cell r="AL930">
            <v>27483.56</v>
          </cell>
          <cell r="AM930">
            <v>1212.51</v>
          </cell>
          <cell r="AN930">
            <v>25866.880000000001</v>
          </cell>
          <cell r="AO930">
            <v>16570.97</v>
          </cell>
          <cell r="AP930">
            <v>1737.931</v>
          </cell>
          <cell r="AQ930">
            <v>6062.55</v>
          </cell>
        </row>
        <row r="931">
          <cell r="A931" t="str">
            <v>M003E2300300</v>
          </cell>
          <cell r="B931" t="str">
            <v>3X30mmNEUROFORMMICRODE</v>
          </cell>
          <cell r="C931" t="str">
            <v>USD</v>
          </cell>
          <cell r="D931">
            <v>831.16</v>
          </cell>
          <cell r="G931">
            <v>831.16</v>
          </cell>
          <cell r="I931">
            <v>831.16</v>
          </cell>
          <cell r="J931">
            <v>3158.4079999999999</v>
          </cell>
          <cell r="K931">
            <v>914.27600000000007</v>
          </cell>
          <cell r="L931">
            <v>1080.508</v>
          </cell>
          <cell r="M931">
            <v>1454.53</v>
          </cell>
          <cell r="N931">
            <v>889.34120000000007</v>
          </cell>
          <cell r="O931">
            <v>864.40639999999996</v>
          </cell>
          <cell r="P931">
            <v>415580</v>
          </cell>
          <cell r="Q931">
            <v>5676.8227999999999</v>
          </cell>
          <cell r="R931">
            <v>1637385.2</v>
          </cell>
          <cell r="S931">
            <v>14254.393999999998</v>
          </cell>
          <cell r="T931">
            <v>4238.9159999999993</v>
          </cell>
          <cell r="U931">
            <v>581.8119999999999</v>
          </cell>
          <cell r="V931">
            <v>498.69599999999997</v>
          </cell>
          <cell r="W931">
            <v>6483.0479999999998</v>
          </cell>
          <cell r="X931">
            <v>149608.79999999999</v>
          </cell>
          <cell r="Y931">
            <v>3158.4079999999999</v>
          </cell>
          <cell r="Z931">
            <v>39895.68</v>
          </cell>
          <cell r="AA931">
            <v>74804.399999999994</v>
          </cell>
          <cell r="AB931">
            <v>997392</v>
          </cell>
          <cell r="AC931">
            <v>1252973.7</v>
          </cell>
          <cell r="AD931">
            <v>10805.08</v>
          </cell>
          <cell r="AE931">
            <v>2950.6179999999999</v>
          </cell>
          <cell r="AF931">
            <v>4654.4959999999992</v>
          </cell>
          <cell r="AG931">
            <v>1163.6239999999998</v>
          </cell>
          <cell r="AH931">
            <v>39064.519999999997</v>
          </cell>
          <cell r="AI931">
            <v>2327.2479999999996</v>
          </cell>
          <cell r="AJ931">
            <v>5818.12</v>
          </cell>
          <cell r="AK931">
            <v>1163.6239999999998</v>
          </cell>
          <cell r="AL931">
            <v>28259.439999999999</v>
          </cell>
          <cell r="AM931">
            <v>1246.74</v>
          </cell>
          <cell r="AN931">
            <v>26597.119999999999</v>
          </cell>
          <cell r="AO931">
            <v>17038.78</v>
          </cell>
          <cell r="AP931">
            <v>1786.9939999999999</v>
          </cell>
          <cell r="AQ931">
            <v>6233.7</v>
          </cell>
        </row>
        <row r="932">
          <cell r="A932" t="str">
            <v>M003E2350100</v>
          </cell>
          <cell r="B932" t="str">
            <v>3.5X10mmNEUROFORMM/D</v>
          </cell>
          <cell r="C932" t="str">
            <v>USD</v>
          </cell>
          <cell r="D932">
            <v>779.6</v>
          </cell>
          <cell r="G932">
            <v>779.6</v>
          </cell>
          <cell r="I932">
            <v>779.6</v>
          </cell>
          <cell r="J932">
            <v>2962.48</v>
          </cell>
          <cell r="K932">
            <v>857.56000000000006</v>
          </cell>
          <cell r="L932">
            <v>1013.48</v>
          </cell>
          <cell r="M932">
            <v>1364.3</v>
          </cell>
          <cell r="N932">
            <v>834.17200000000003</v>
          </cell>
          <cell r="O932">
            <v>810.78400000000011</v>
          </cell>
          <cell r="P932">
            <v>389800</v>
          </cell>
          <cell r="Q932">
            <v>5324.6680000000006</v>
          </cell>
          <cell r="R932">
            <v>1535812</v>
          </cell>
          <cell r="S932">
            <v>13370.14</v>
          </cell>
          <cell r="T932">
            <v>3975.96</v>
          </cell>
          <cell r="U932">
            <v>545.72</v>
          </cell>
          <cell r="V932">
            <v>467.76</v>
          </cell>
          <cell r="W932">
            <v>6080.88</v>
          </cell>
          <cell r="X932">
            <v>140328</v>
          </cell>
          <cell r="Y932">
            <v>2962.48</v>
          </cell>
          <cell r="Z932">
            <v>37420.800000000003</v>
          </cell>
          <cell r="AA932">
            <v>70164</v>
          </cell>
          <cell r="AB932">
            <v>935520</v>
          </cell>
          <cell r="AC932">
            <v>1175247</v>
          </cell>
          <cell r="AD932">
            <v>10134.800000000001</v>
          </cell>
          <cell r="AE932">
            <v>2767.58</v>
          </cell>
          <cell r="AF932">
            <v>4365.76</v>
          </cell>
          <cell r="AG932">
            <v>1091.44</v>
          </cell>
          <cell r="AH932">
            <v>36641.200000000004</v>
          </cell>
          <cell r="AI932">
            <v>2182.88</v>
          </cell>
          <cell r="AJ932">
            <v>5457.2</v>
          </cell>
          <cell r="AK932">
            <v>1091.44</v>
          </cell>
          <cell r="AL932">
            <v>26506.400000000001</v>
          </cell>
          <cell r="AM932">
            <v>1169.4000000000001</v>
          </cell>
          <cell r="AN932">
            <v>24947.200000000001</v>
          </cell>
          <cell r="AO932">
            <v>15981.800000000001</v>
          </cell>
          <cell r="AP932">
            <v>1676.1399999999999</v>
          </cell>
          <cell r="AQ932">
            <v>5847</v>
          </cell>
        </row>
        <row r="933">
          <cell r="A933" t="str">
            <v>M003E2350150</v>
          </cell>
          <cell r="B933" t="str">
            <v>3.5X15mmNEUROFORMM/D</v>
          </cell>
          <cell r="C933" t="str">
            <v>USD</v>
          </cell>
          <cell r="D933">
            <v>796.85</v>
          </cell>
          <cell r="G933">
            <v>796.85</v>
          </cell>
          <cell r="I933">
            <v>796.85</v>
          </cell>
          <cell r="J933">
            <v>3028.0299999999997</v>
          </cell>
          <cell r="K933">
            <v>876.53500000000008</v>
          </cell>
          <cell r="L933">
            <v>1035.905</v>
          </cell>
          <cell r="M933">
            <v>1394.4875</v>
          </cell>
          <cell r="N933">
            <v>852.62950000000012</v>
          </cell>
          <cell r="O933">
            <v>828.72400000000005</v>
          </cell>
          <cell r="P933">
            <v>398425</v>
          </cell>
          <cell r="Q933">
            <v>5442.4854999999998</v>
          </cell>
          <cell r="R933">
            <v>1569794.5</v>
          </cell>
          <cell r="S933">
            <v>13665.977499999999</v>
          </cell>
          <cell r="T933">
            <v>4063.9349999999999</v>
          </cell>
          <cell r="U933">
            <v>557.79499999999996</v>
          </cell>
          <cell r="V933">
            <v>478.11</v>
          </cell>
          <cell r="W933">
            <v>6215.43</v>
          </cell>
          <cell r="X933">
            <v>143433</v>
          </cell>
          <cell r="Y933">
            <v>3028.0299999999997</v>
          </cell>
          <cell r="Z933">
            <v>38248.800000000003</v>
          </cell>
          <cell r="AA933">
            <v>71716.5</v>
          </cell>
          <cell r="AB933">
            <v>956220</v>
          </cell>
          <cell r="AC933">
            <v>1201251.375</v>
          </cell>
          <cell r="AD933">
            <v>10359.050000000001</v>
          </cell>
          <cell r="AE933">
            <v>2828.8175000000001</v>
          </cell>
          <cell r="AF933">
            <v>4462.3599999999997</v>
          </cell>
          <cell r="AG933">
            <v>1115.5899999999999</v>
          </cell>
          <cell r="AH933">
            <v>37451.950000000004</v>
          </cell>
          <cell r="AI933">
            <v>2231.1799999999998</v>
          </cell>
          <cell r="AJ933">
            <v>5577.95</v>
          </cell>
          <cell r="AK933">
            <v>1115.5899999999999</v>
          </cell>
          <cell r="AL933">
            <v>27092.9</v>
          </cell>
          <cell r="AM933">
            <v>1195.2750000000001</v>
          </cell>
          <cell r="AN933">
            <v>25499.200000000001</v>
          </cell>
          <cell r="AO933">
            <v>16335.425000000001</v>
          </cell>
          <cell r="AP933">
            <v>1713.2275</v>
          </cell>
          <cell r="AQ933">
            <v>5976.375</v>
          </cell>
        </row>
        <row r="934">
          <cell r="A934" t="str">
            <v>M003E2350200</v>
          </cell>
          <cell r="B934" t="str">
            <v>3.5X20mmNEUROFORMM/D</v>
          </cell>
          <cell r="C934" t="str">
            <v>USD</v>
          </cell>
          <cell r="D934">
            <v>807.89</v>
          </cell>
          <cell r="G934">
            <v>807.89</v>
          </cell>
          <cell r="I934">
            <v>807.89</v>
          </cell>
          <cell r="J934">
            <v>3069.982</v>
          </cell>
          <cell r="K934">
            <v>888.67900000000009</v>
          </cell>
          <cell r="L934">
            <v>1050.2570000000001</v>
          </cell>
          <cell r="M934">
            <v>1413.8074999999999</v>
          </cell>
          <cell r="N934">
            <v>864.44230000000005</v>
          </cell>
          <cell r="O934">
            <v>840.2056</v>
          </cell>
          <cell r="P934">
            <v>403945</v>
          </cell>
          <cell r="Q934">
            <v>5517.8886999999995</v>
          </cell>
          <cell r="R934">
            <v>1591543.3</v>
          </cell>
          <cell r="S934">
            <v>13855.313499999998</v>
          </cell>
          <cell r="T934">
            <v>4120.2389999999996</v>
          </cell>
          <cell r="U934">
            <v>565.52299999999991</v>
          </cell>
          <cell r="V934">
            <v>484.73399999999998</v>
          </cell>
          <cell r="W934">
            <v>6301.5419999999995</v>
          </cell>
          <cell r="X934">
            <v>145420.20000000001</v>
          </cell>
          <cell r="Y934">
            <v>3069.982</v>
          </cell>
          <cell r="Z934">
            <v>38778.720000000001</v>
          </cell>
          <cell r="AA934">
            <v>72710.100000000006</v>
          </cell>
          <cell r="AB934">
            <v>969468</v>
          </cell>
          <cell r="AC934">
            <v>1217894.175</v>
          </cell>
          <cell r="AD934">
            <v>10502.57</v>
          </cell>
          <cell r="AE934">
            <v>2868.0094999999997</v>
          </cell>
          <cell r="AF934">
            <v>4524.1839999999993</v>
          </cell>
          <cell r="AG934">
            <v>1131.0459999999998</v>
          </cell>
          <cell r="AH934">
            <v>37970.83</v>
          </cell>
          <cell r="AI934">
            <v>2262.0919999999996</v>
          </cell>
          <cell r="AJ934">
            <v>5655.23</v>
          </cell>
          <cell r="AK934">
            <v>1131.0459999999998</v>
          </cell>
          <cell r="AL934">
            <v>27468.26</v>
          </cell>
          <cell r="AM934">
            <v>1211.835</v>
          </cell>
          <cell r="AN934">
            <v>25852.48</v>
          </cell>
          <cell r="AO934">
            <v>16561.744999999999</v>
          </cell>
          <cell r="AP934">
            <v>1736.9634999999998</v>
          </cell>
          <cell r="AQ934">
            <v>6059.1750000000002</v>
          </cell>
        </row>
        <row r="935">
          <cell r="A935" t="str">
            <v>M003E2350300</v>
          </cell>
          <cell r="B935" t="str">
            <v>3.5X30mmNEUROFORMMICRODE</v>
          </cell>
          <cell r="C935" t="str">
            <v>USD</v>
          </cell>
          <cell r="D935">
            <v>831.16</v>
          </cell>
          <cell r="G935">
            <v>831.16</v>
          </cell>
          <cell r="I935">
            <v>831.16</v>
          </cell>
          <cell r="J935">
            <v>3158.4079999999999</v>
          </cell>
          <cell r="K935">
            <v>914.27600000000007</v>
          </cell>
          <cell r="L935">
            <v>1080.508</v>
          </cell>
          <cell r="M935">
            <v>1454.53</v>
          </cell>
          <cell r="N935">
            <v>889.34120000000007</v>
          </cell>
          <cell r="O935">
            <v>864.40639999999996</v>
          </cell>
          <cell r="P935">
            <v>415580</v>
          </cell>
          <cell r="Q935">
            <v>5676.8227999999999</v>
          </cell>
          <cell r="R935">
            <v>1637385.2</v>
          </cell>
          <cell r="S935">
            <v>14254.393999999998</v>
          </cell>
          <cell r="T935">
            <v>4238.9159999999993</v>
          </cell>
          <cell r="U935">
            <v>581.8119999999999</v>
          </cell>
          <cell r="V935">
            <v>498.69599999999997</v>
          </cell>
          <cell r="W935">
            <v>6483.0479999999998</v>
          </cell>
          <cell r="X935">
            <v>149608.79999999999</v>
          </cell>
          <cell r="Y935">
            <v>3158.4079999999999</v>
          </cell>
          <cell r="Z935">
            <v>39895.68</v>
          </cell>
          <cell r="AA935">
            <v>74804.399999999994</v>
          </cell>
          <cell r="AB935">
            <v>997392</v>
          </cell>
          <cell r="AC935">
            <v>1252973.7</v>
          </cell>
          <cell r="AD935">
            <v>10805.08</v>
          </cell>
          <cell r="AE935">
            <v>2950.6179999999999</v>
          </cell>
          <cell r="AF935">
            <v>4654.4959999999992</v>
          </cell>
          <cell r="AG935">
            <v>1163.6239999999998</v>
          </cell>
          <cell r="AH935">
            <v>39064.519999999997</v>
          </cell>
          <cell r="AI935">
            <v>2327.2479999999996</v>
          </cell>
          <cell r="AJ935">
            <v>5818.12</v>
          </cell>
          <cell r="AK935">
            <v>1163.6239999999998</v>
          </cell>
          <cell r="AL935">
            <v>28259.439999999999</v>
          </cell>
          <cell r="AM935">
            <v>1246.74</v>
          </cell>
          <cell r="AN935">
            <v>26597.119999999999</v>
          </cell>
          <cell r="AO935">
            <v>17038.78</v>
          </cell>
          <cell r="AP935">
            <v>1786.9939999999999</v>
          </cell>
          <cell r="AQ935">
            <v>6233.7</v>
          </cell>
        </row>
        <row r="936">
          <cell r="A936" t="str">
            <v>M003E2400100</v>
          </cell>
          <cell r="B936" t="str">
            <v>4X10mmNEUROFORMM/D</v>
          </cell>
          <cell r="C936" t="str">
            <v>USD</v>
          </cell>
          <cell r="D936">
            <v>757.39</v>
          </cell>
          <cell r="G936">
            <v>757.39</v>
          </cell>
          <cell r="I936">
            <v>757.39</v>
          </cell>
          <cell r="J936">
            <v>2878.0819999999999</v>
          </cell>
          <cell r="K936">
            <v>833.12900000000002</v>
          </cell>
          <cell r="L936">
            <v>984.60699999999997</v>
          </cell>
          <cell r="M936">
            <v>1325.4324999999999</v>
          </cell>
          <cell r="N936">
            <v>810.40730000000008</v>
          </cell>
          <cell r="O936">
            <v>787.68560000000002</v>
          </cell>
          <cell r="P936">
            <v>378695</v>
          </cell>
          <cell r="Q936">
            <v>5172.9736999999996</v>
          </cell>
          <cell r="R936">
            <v>1492058.3</v>
          </cell>
          <cell r="S936">
            <v>12989.238499999999</v>
          </cell>
          <cell r="T936">
            <v>3862.6889999999999</v>
          </cell>
          <cell r="U936">
            <v>530.173</v>
          </cell>
          <cell r="V936">
            <v>454.43399999999997</v>
          </cell>
          <cell r="W936">
            <v>5907.6419999999998</v>
          </cell>
          <cell r="X936">
            <v>136330.20000000001</v>
          </cell>
          <cell r="Y936">
            <v>2878.0819999999999</v>
          </cell>
          <cell r="Z936">
            <v>36354.720000000001</v>
          </cell>
          <cell r="AA936">
            <v>68165.100000000006</v>
          </cell>
          <cell r="AB936">
            <v>908868</v>
          </cell>
          <cell r="AC936">
            <v>1141765.425</v>
          </cell>
          <cell r="AD936">
            <v>9846.07</v>
          </cell>
          <cell r="AE936">
            <v>2688.7345</v>
          </cell>
          <cell r="AF936">
            <v>4241.384</v>
          </cell>
          <cell r="AG936">
            <v>1060.346</v>
          </cell>
          <cell r="AH936">
            <v>35597.33</v>
          </cell>
          <cell r="AI936">
            <v>2120.692</v>
          </cell>
          <cell r="AJ936">
            <v>5301.73</v>
          </cell>
          <cell r="AK936">
            <v>1060.346</v>
          </cell>
          <cell r="AL936">
            <v>25751.26</v>
          </cell>
          <cell r="AM936">
            <v>1136.085</v>
          </cell>
          <cell r="AN936">
            <v>24236.48</v>
          </cell>
          <cell r="AO936">
            <v>15526.494999999999</v>
          </cell>
          <cell r="AP936">
            <v>1628.3884999999998</v>
          </cell>
          <cell r="AQ936">
            <v>5680.4250000000002</v>
          </cell>
        </row>
        <row r="937">
          <cell r="A937" t="str">
            <v>M003E2400150</v>
          </cell>
          <cell r="B937" t="str">
            <v>4X15mmNEUROFORMM/D</v>
          </cell>
          <cell r="C937" t="str">
            <v>USD</v>
          </cell>
          <cell r="D937">
            <v>797.74</v>
          </cell>
          <cell r="G937">
            <v>797.74</v>
          </cell>
          <cell r="I937">
            <v>797.74</v>
          </cell>
          <cell r="J937">
            <v>3031.4119999999998</v>
          </cell>
          <cell r="K937">
            <v>877.51400000000012</v>
          </cell>
          <cell r="L937">
            <v>1037.0620000000001</v>
          </cell>
          <cell r="M937">
            <v>1396.0450000000001</v>
          </cell>
          <cell r="N937">
            <v>853.58180000000004</v>
          </cell>
          <cell r="O937">
            <v>829.64960000000008</v>
          </cell>
          <cell r="P937">
            <v>398870</v>
          </cell>
          <cell r="Q937">
            <v>5448.5641999999998</v>
          </cell>
          <cell r="R937">
            <v>1571547.8</v>
          </cell>
          <cell r="S937">
            <v>13681.240999999998</v>
          </cell>
          <cell r="T937">
            <v>4068.4739999999997</v>
          </cell>
          <cell r="U937">
            <v>558.41800000000001</v>
          </cell>
          <cell r="V937">
            <v>478.64400000000001</v>
          </cell>
          <cell r="W937">
            <v>6222.3720000000003</v>
          </cell>
          <cell r="X937">
            <v>143593.20000000001</v>
          </cell>
          <cell r="Y937">
            <v>3031.4119999999998</v>
          </cell>
          <cell r="Z937">
            <v>38291.520000000004</v>
          </cell>
          <cell r="AA937">
            <v>71796.600000000006</v>
          </cell>
          <cell r="AB937">
            <v>957288</v>
          </cell>
          <cell r="AC937">
            <v>1202593.05</v>
          </cell>
          <cell r="AD937">
            <v>10370.620000000001</v>
          </cell>
          <cell r="AE937">
            <v>2831.9769999999999</v>
          </cell>
          <cell r="AF937">
            <v>4467.3440000000001</v>
          </cell>
          <cell r="AG937">
            <v>1116.836</v>
          </cell>
          <cell r="AH937">
            <v>37493.78</v>
          </cell>
          <cell r="AI937">
            <v>2233.672</v>
          </cell>
          <cell r="AJ937">
            <v>5584.18</v>
          </cell>
          <cell r="AK937">
            <v>1116.836</v>
          </cell>
          <cell r="AL937">
            <v>27123.16</v>
          </cell>
          <cell r="AM937">
            <v>1196.6100000000001</v>
          </cell>
          <cell r="AN937">
            <v>25527.68</v>
          </cell>
          <cell r="AO937">
            <v>16353.67</v>
          </cell>
          <cell r="AP937">
            <v>1715.1409999999998</v>
          </cell>
          <cell r="AQ937">
            <v>5983.05</v>
          </cell>
        </row>
        <row r="938">
          <cell r="A938" t="str">
            <v>M003E2400200</v>
          </cell>
          <cell r="B938" t="str">
            <v>4X20mmNEUROFORMM/D</v>
          </cell>
          <cell r="C938" t="str">
            <v>USD</v>
          </cell>
          <cell r="D938">
            <v>809.65</v>
          </cell>
          <cell r="G938">
            <v>809.65</v>
          </cell>
          <cell r="I938">
            <v>809.65</v>
          </cell>
          <cell r="J938">
            <v>3076.6699999999996</v>
          </cell>
          <cell r="K938">
            <v>890.61500000000001</v>
          </cell>
          <cell r="L938">
            <v>1052.5450000000001</v>
          </cell>
          <cell r="M938">
            <v>1416.8875</v>
          </cell>
          <cell r="N938">
            <v>866.32550000000003</v>
          </cell>
          <cell r="O938">
            <v>842.03600000000006</v>
          </cell>
          <cell r="P938">
            <v>404825</v>
          </cell>
          <cell r="Q938">
            <v>5529.9094999999998</v>
          </cell>
          <cell r="R938">
            <v>1595010.5</v>
          </cell>
          <cell r="S938">
            <v>13885.497499999998</v>
          </cell>
          <cell r="T938">
            <v>4129.2149999999992</v>
          </cell>
          <cell r="U938">
            <v>566.755</v>
          </cell>
          <cell r="V938">
            <v>485.78999999999996</v>
          </cell>
          <cell r="W938">
            <v>6315.2699999999995</v>
          </cell>
          <cell r="X938">
            <v>145737</v>
          </cell>
          <cell r="Y938">
            <v>3076.6699999999996</v>
          </cell>
          <cell r="Z938">
            <v>38863.199999999997</v>
          </cell>
          <cell r="AA938">
            <v>72868.5</v>
          </cell>
          <cell r="AB938">
            <v>971580</v>
          </cell>
          <cell r="AC938">
            <v>1220547.375</v>
          </cell>
          <cell r="AD938">
            <v>10525.449999999999</v>
          </cell>
          <cell r="AE938">
            <v>2874.2574999999997</v>
          </cell>
          <cell r="AF938">
            <v>4534.04</v>
          </cell>
          <cell r="AG938">
            <v>1133.51</v>
          </cell>
          <cell r="AH938">
            <v>38053.549999999996</v>
          </cell>
          <cell r="AI938">
            <v>2267.02</v>
          </cell>
          <cell r="AJ938">
            <v>5667.55</v>
          </cell>
          <cell r="AK938">
            <v>1133.51</v>
          </cell>
          <cell r="AL938">
            <v>27528.1</v>
          </cell>
          <cell r="AM938">
            <v>1214.4749999999999</v>
          </cell>
          <cell r="AN938">
            <v>25908.799999999999</v>
          </cell>
          <cell r="AO938">
            <v>16597.825000000001</v>
          </cell>
          <cell r="AP938">
            <v>1740.7474999999999</v>
          </cell>
          <cell r="AQ938">
            <v>6072.375</v>
          </cell>
        </row>
        <row r="939">
          <cell r="A939" t="str">
            <v>M003E2400300</v>
          </cell>
          <cell r="B939" t="str">
            <v>4X30mmNEUROFORMMICRODE</v>
          </cell>
          <cell r="C939" t="str">
            <v>USD</v>
          </cell>
          <cell r="D939">
            <v>832.08</v>
          </cell>
          <cell r="G939">
            <v>832.08</v>
          </cell>
          <cell r="I939">
            <v>832.08</v>
          </cell>
          <cell r="J939">
            <v>3161.904</v>
          </cell>
          <cell r="K939">
            <v>915.28800000000012</v>
          </cell>
          <cell r="L939">
            <v>1081.7040000000002</v>
          </cell>
          <cell r="M939">
            <v>1456.14</v>
          </cell>
          <cell r="N939">
            <v>890.32560000000012</v>
          </cell>
          <cell r="O939">
            <v>865.36320000000012</v>
          </cell>
          <cell r="P939">
            <v>416040</v>
          </cell>
          <cell r="Q939">
            <v>5683.1064000000006</v>
          </cell>
          <cell r="R939">
            <v>1639197.6</v>
          </cell>
          <cell r="S939">
            <v>14270.171999999999</v>
          </cell>
          <cell r="T939">
            <v>4243.6080000000002</v>
          </cell>
          <cell r="U939">
            <v>582.45600000000002</v>
          </cell>
          <cell r="V939">
            <v>499.24799999999999</v>
          </cell>
          <cell r="W939">
            <v>6490.2240000000002</v>
          </cell>
          <cell r="X939">
            <v>149774.39999999999</v>
          </cell>
          <cell r="Y939">
            <v>3161.904</v>
          </cell>
          <cell r="Z939">
            <v>39939.840000000004</v>
          </cell>
          <cell r="AA939">
            <v>74887.199999999997</v>
          </cell>
          <cell r="AB939">
            <v>998496</v>
          </cell>
          <cell r="AC939">
            <v>1254360.6000000001</v>
          </cell>
          <cell r="AD939">
            <v>10817.04</v>
          </cell>
          <cell r="AE939">
            <v>2953.884</v>
          </cell>
          <cell r="AF939">
            <v>4659.6480000000001</v>
          </cell>
          <cell r="AG939">
            <v>1164.912</v>
          </cell>
          <cell r="AH939">
            <v>39107.760000000002</v>
          </cell>
          <cell r="AI939">
            <v>2329.8240000000001</v>
          </cell>
          <cell r="AJ939">
            <v>5824.56</v>
          </cell>
          <cell r="AK939">
            <v>1164.912</v>
          </cell>
          <cell r="AL939">
            <v>28290.720000000001</v>
          </cell>
          <cell r="AM939">
            <v>1248.1200000000001</v>
          </cell>
          <cell r="AN939">
            <v>26626.560000000001</v>
          </cell>
          <cell r="AO939">
            <v>17057.64</v>
          </cell>
          <cell r="AP939">
            <v>1788.972</v>
          </cell>
          <cell r="AQ939">
            <v>6240.6</v>
          </cell>
        </row>
        <row r="940">
          <cell r="A940" t="str">
            <v>M003E2450100</v>
          </cell>
          <cell r="B940" t="str">
            <v>4.5X10mmNEUROFORMM/D</v>
          </cell>
          <cell r="C940" t="str">
            <v>USD</v>
          </cell>
          <cell r="D940">
            <v>757.39</v>
          </cell>
          <cell r="G940">
            <v>757.39</v>
          </cell>
          <cell r="I940">
            <v>757.39</v>
          </cell>
          <cell r="J940">
            <v>2878.0819999999999</v>
          </cell>
          <cell r="K940">
            <v>833.12900000000002</v>
          </cell>
          <cell r="L940">
            <v>984.60699999999997</v>
          </cell>
          <cell r="M940">
            <v>1325.4324999999999</v>
          </cell>
          <cell r="N940">
            <v>810.40730000000008</v>
          </cell>
          <cell r="O940">
            <v>787.68560000000002</v>
          </cell>
          <cell r="P940">
            <v>378695</v>
          </cell>
          <cell r="Q940">
            <v>5172.9736999999996</v>
          </cell>
          <cell r="R940">
            <v>1492058.3</v>
          </cell>
          <cell r="S940">
            <v>12989.238499999999</v>
          </cell>
          <cell r="T940">
            <v>3862.6889999999999</v>
          </cell>
          <cell r="U940">
            <v>530.173</v>
          </cell>
          <cell r="V940">
            <v>454.43399999999997</v>
          </cell>
          <cell r="W940">
            <v>5907.6419999999998</v>
          </cell>
          <cell r="X940">
            <v>136330.20000000001</v>
          </cell>
          <cell r="Y940">
            <v>2878.0819999999999</v>
          </cell>
          <cell r="Z940">
            <v>36354.720000000001</v>
          </cell>
          <cell r="AA940">
            <v>68165.100000000006</v>
          </cell>
          <cell r="AB940">
            <v>908868</v>
          </cell>
          <cell r="AC940">
            <v>1141765.425</v>
          </cell>
          <cell r="AD940">
            <v>9846.07</v>
          </cell>
          <cell r="AE940">
            <v>2688.7345</v>
          </cell>
          <cell r="AF940">
            <v>4241.384</v>
          </cell>
          <cell r="AG940">
            <v>1060.346</v>
          </cell>
          <cell r="AH940">
            <v>35597.33</v>
          </cell>
          <cell r="AI940">
            <v>2120.692</v>
          </cell>
          <cell r="AJ940">
            <v>5301.73</v>
          </cell>
          <cell r="AK940">
            <v>1060.346</v>
          </cell>
          <cell r="AL940">
            <v>25751.26</v>
          </cell>
          <cell r="AM940">
            <v>1136.085</v>
          </cell>
          <cell r="AN940">
            <v>24236.48</v>
          </cell>
          <cell r="AO940">
            <v>15526.494999999999</v>
          </cell>
          <cell r="AP940">
            <v>1628.3884999999998</v>
          </cell>
          <cell r="AQ940">
            <v>5680.4250000000002</v>
          </cell>
        </row>
        <row r="941">
          <cell r="A941" t="str">
            <v>M003E2450150</v>
          </cell>
          <cell r="B941" t="str">
            <v>4.5X15mmNEUROFORMM/D</v>
          </cell>
          <cell r="C941" t="str">
            <v>USD</v>
          </cell>
          <cell r="D941">
            <v>797.74</v>
          </cell>
          <cell r="G941">
            <v>797.74</v>
          </cell>
          <cell r="I941">
            <v>797.74</v>
          </cell>
          <cell r="J941">
            <v>3031.4119999999998</v>
          </cell>
          <cell r="K941">
            <v>877.51400000000012</v>
          </cell>
          <cell r="L941">
            <v>1037.0620000000001</v>
          </cell>
          <cell r="M941">
            <v>1396.0450000000001</v>
          </cell>
          <cell r="N941">
            <v>853.58180000000004</v>
          </cell>
          <cell r="O941">
            <v>829.64960000000008</v>
          </cell>
          <cell r="P941">
            <v>398870</v>
          </cell>
          <cell r="Q941">
            <v>5448.5641999999998</v>
          </cell>
          <cell r="R941">
            <v>1571547.8</v>
          </cell>
          <cell r="S941">
            <v>13681.240999999998</v>
          </cell>
          <cell r="T941">
            <v>4068.4739999999997</v>
          </cell>
          <cell r="U941">
            <v>558.41800000000001</v>
          </cell>
          <cell r="V941">
            <v>478.64400000000001</v>
          </cell>
          <cell r="W941">
            <v>6222.3720000000003</v>
          </cell>
          <cell r="X941">
            <v>143593.20000000001</v>
          </cell>
          <cell r="Y941">
            <v>3031.4119999999998</v>
          </cell>
          <cell r="Z941">
            <v>38291.520000000004</v>
          </cell>
          <cell r="AA941">
            <v>71796.600000000006</v>
          </cell>
          <cell r="AB941">
            <v>957288</v>
          </cell>
          <cell r="AC941">
            <v>1202593.05</v>
          </cell>
          <cell r="AD941">
            <v>10370.620000000001</v>
          </cell>
          <cell r="AE941">
            <v>2831.9769999999999</v>
          </cell>
          <cell r="AF941">
            <v>4467.3440000000001</v>
          </cell>
          <cell r="AG941">
            <v>1116.836</v>
          </cell>
          <cell r="AH941">
            <v>37493.78</v>
          </cell>
          <cell r="AI941">
            <v>2233.672</v>
          </cell>
          <cell r="AJ941">
            <v>5584.18</v>
          </cell>
          <cell r="AK941">
            <v>1116.836</v>
          </cell>
          <cell r="AL941">
            <v>27123.16</v>
          </cell>
          <cell r="AM941">
            <v>1196.6100000000001</v>
          </cell>
          <cell r="AN941">
            <v>25527.68</v>
          </cell>
          <cell r="AO941">
            <v>16353.67</v>
          </cell>
          <cell r="AP941">
            <v>1715.1409999999998</v>
          </cell>
          <cell r="AQ941">
            <v>5983.05</v>
          </cell>
        </row>
        <row r="942">
          <cell r="A942" t="str">
            <v>M003E2450200</v>
          </cell>
          <cell r="B942" t="str">
            <v>4.5X20mmNEUROFORMM/D</v>
          </cell>
          <cell r="C942" t="str">
            <v>USD</v>
          </cell>
          <cell r="D942">
            <v>809.65</v>
          </cell>
          <cell r="G942">
            <v>809.65</v>
          </cell>
          <cell r="I942">
            <v>809.65</v>
          </cell>
          <cell r="J942">
            <v>3076.6699999999996</v>
          </cell>
          <cell r="K942">
            <v>890.61500000000001</v>
          </cell>
          <cell r="L942">
            <v>1052.5450000000001</v>
          </cell>
          <cell r="M942">
            <v>1416.8875</v>
          </cell>
          <cell r="N942">
            <v>866.32550000000003</v>
          </cell>
          <cell r="O942">
            <v>842.03600000000006</v>
          </cell>
          <cell r="P942">
            <v>404825</v>
          </cell>
          <cell r="Q942">
            <v>5529.9094999999998</v>
          </cell>
          <cell r="R942">
            <v>1595010.5</v>
          </cell>
          <cell r="S942">
            <v>13885.497499999998</v>
          </cell>
          <cell r="T942">
            <v>4129.2149999999992</v>
          </cell>
          <cell r="U942">
            <v>566.755</v>
          </cell>
          <cell r="V942">
            <v>485.78999999999996</v>
          </cell>
          <cell r="W942">
            <v>6315.2699999999995</v>
          </cell>
          <cell r="X942">
            <v>145737</v>
          </cell>
          <cell r="Y942">
            <v>3076.6699999999996</v>
          </cell>
          <cell r="Z942">
            <v>38863.199999999997</v>
          </cell>
          <cell r="AA942">
            <v>72868.5</v>
          </cell>
          <cell r="AB942">
            <v>971580</v>
          </cell>
          <cell r="AC942">
            <v>1220547.375</v>
          </cell>
          <cell r="AD942">
            <v>10525.449999999999</v>
          </cell>
          <cell r="AE942">
            <v>2874.2574999999997</v>
          </cell>
          <cell r="AF942">
            <v>4534.04</v>
          </cell>
          <cell r="AG942">
            <v>1133.51</v>
          </cell>
          <cell r="AH942">
            <v>38053.549999999996</v>
          </cell>
          <cell r="AI942">
            <v>2267.02</v>
          </cell>
          <cell r="AJ942">
            <v>5667.55</v>
          </cell>
          <cell r="AK942">
            <v>1133.51</v>
          </cell>
          <cell r="AL942">
            <v>27528.1</v>
          </cell>
          <cell r="AM942">
            <v>1214.4749999999999</v>
          </cell>
          <cell r="AN942">
            <v>25908.799999999999</v>
          </cell>
          <cell r="AO942">
            <v>16597.825000000001</v>
          </cell>
          <cell r="AP942">
            <v>1740.7474999999999</v>
          </cell>
          <cell r="AQ942">
            <v>6072.375</v>
          </cell>
        </row>
        <row r="943">
          <cell r="A943" t="str">
            <v>M003E2450300</v>
          </cell>
          <cell r="B943" t="str">
            <v>4.5X30mmNEUROFORMMICRODE</v>
          </cell>
          <cell r="C943" t="str">
            <v>USD</v>
          </cell>
          <cell r="D943">
            <v>832.08</v>
          </cell>
          <cell r="G943">
            <v>832.08</v>
          </cell>
          <cell r="I943">
            <v>832.08</v>
          </cell>
          <cell r="J943">
            <v>3161.904</v>
          </cell>
          <cell r="K943">
            <v>915.28800000000012</v>
          </cell>
          <cell r="L943">
            <v>1081.7040000000002</v>
          </cell>
          <cell r="M943">
            <v>1456.14</v>
          </cell>
          <cell r="N943">
            <v>890.32560000000012</v>
          </cell>
          <cell r="O943">
            <v>865.36320000000012</v>
          </cell>
          <cell r="P943">
            <v>416040</v>
          </cell>
          <cell r="Q943">
            <v>5683.1064000000006</v>
          </cell>
          <cell r="R943">
            <v>1639197.6</v>
          </cell>
          <cell r="S943">
            <v>14270.171999999999</v>
          </cell>
          <cell r="T943">
            <v>4243.6080000000002</v>
          </cell>
          <cell r="U943">
            <v>582.45600000000002</v>
          </cell>
          <cell r="V943">
            <v>499.24799999999999</v>
          </cell>
          <cell r="W943">
            <v>6490.2240000000002</v>
          </cell>
          <cell r="X943">
            <v>149774.39999999999</v>
          </cell>
          <cell r="Y943">
            <v>3161.904</v>
          </cell>
          <cell r="Z943">
            <v>39939.840000000004</v>
          </cell>
          <cell r="AA943">
            <v>74887.199999999997</v>
          </cell>
          <cell r="AB943">
            <v>998496</v>
          </cell>
          <cell r="AC943">
            <v>1254360.6000000001</v>
          </cell>
          <cell r="AD943">
            <v>10817.04</v>
          </cell>
          <cell r="AE943">
            <v>2953.884</v>
          </cell>
          <cell r="AF943">
            <v>4659.6480000000001</v>
          </cell>
          <cell r="AG943">
            <v>1164.912</v>
          </cell>
          <cell r="AH943">
            <v>39107.760000000002</v>
          </cell>
          <cell r="AI943">
            <v>2329.8240000000001</v>
          </cell>
          <cell r="AJ943">
            <v>5824.56</v>
          </cell>
          <cell r="AK943">
            <v>1164.912</v>
          </cell>
          <cell r="AL943">
            <v>28290.720000000001</v>
          </cell>
          <cell r="AM943">
            <v>1248.1200000000001</v>
          </cell>
          <cell r="AN943">
            <v>26626.560000000001</v>
          </cell>
          <cell r="AO943">
            <v>17057.64</v>
          </cell>
          <cell r="AP943">
            <v>1788.972</v>
          </cell>
          <cell r="AQ943">
            <v>6240.6</v>
          </cell>
        </row>
        <row r="944">
          <cell r="A944" t="str">
            <v>M003E3250100</v>
          </cell>
          <cell r="B944" t="str">
            <v>Neuroform3-2.5X</v>
          </cell>
          <cell r="C944" t="str">
            <v>USD</v>
          </cell>
          <cell r="D944">
            <v>656.87</v>
          </cell>
          <cell r="G944">
            <v>656.87</v>
          </cell>
          <cell r="I944">
            <v>656.87</v>
          </cell>
          <cell r="J944">
            <v>2496.1059999999998</v>
          </cell>
          <cell r="K944">
            <v>722.55700000000002</v>
          </cell>
          <cell r="L944">
            <v>853.93100000000004</v>
          </cell>
          <cell r="M944">
            <v>1149.5225</v>
          </cell>
          <cell r="N944">
            <v>702.85090000000002</v>
          </cell>
          <cell r="O944">
            <v>683.14480000000003</v>
          </cell>
          <cell r="P944">
            <v>328435</v>
          </cell>
          <cell r="Q944">
            <v>4486.4220999999998</v>
          </cell>
          <cell r="R944">
            <v>1294033.8999999999</v>
          </cell>
          <cell r="S944">
            <v>11265.3205</v>
          </cell>
          <cell r="T944">
            <v>3350.0369999999998</v>
          </cell>
          <cell r="U944">
            <v>459.80899999999997</v>
          </cell>
          <cell r="V944">
            <v>394.12200000000001</v>
          </cell>
          <cell r="W944">
            <v>5123.5860000000002</v>
          </cell>
          <cell r="X944">
            <v>118236.6</v>
          </cell>
          <cell r="Y944">
            <v>2496.1059999999998</v>
          </cell>
          <cell r="Z944">
            <v>31529.760000000002</v>
          </cell>
          <cell r="AA944">
            <v>59118.3</v>
          </cell>
          <cell r="AB944">
            <v>788244</v>
          </cell>
          <cell r="AC944">
            <v>990231.52500000002</v>
          </cell>
          <cell r="AD944">
            <v>8539.31</v>
          </cell>
          <cell r="AE944">
            <v>2331.8885</v>
          </cell>
          <cell r="AF944">
            <v>3678.4719999999998</v>
          </cell>
          <cell r="AG944">
            <v>919.61799999999994</v>
          </cell>
          <cell r="AH944">
            <v>30872.89</v>
          </cell>
          <cell r="AI944">
            <v>1839.2359999999999</v>
          </cell>
          <cell r="AJ944">
            <v>4598.09</v>
          </cell>
          <cell r="AK944">
            <v>919.61799999999994</v>
          </cell>
          <cell r="AL944">
            <v>22333.58</v>
          </cell>
          <cell r="AM944">
            <v>985.30500000000006</v>
          </cell>
          <cell r="AN944">
            <v>21019.84</v>
          </cell>
          <cell r="AO944">
            <v>13465.835000000001</v>
          </cell>
          <cell r="AP944">
            <v>1412.2704999999999</v>
          </cell>
          <cell r="AQ944">
            <v>4926.5249999999996</v>
          </cell>
        </row>
        <row r="945">
          <cell r="A945" t="str">
            <v>M003E3250150</v>
          </cell>
          <cell r="B945" t="str">
            <v>Neuroform3-2.5X</v>
          </cell>
          <cell r="C945" t="str">
            <v>USD</v>
          </cell>
          <cell r="D945">
            <v>791.32</v>
          </cell>
          <cell r="G945">
            <v>791.32</v>
          </cell>
          <cell r="I945">
            <v>791.32</v>
          </cell>
          <cell r="J945">
            <v>3007.0160000000001</v>
          </cell>
          <cell r="K945">
            <v>870.45200000000011</v>
          </cell>
          <cell r="L945">
            <v>1028.7160000000001</v>
          </cell>
          <cell r="M945">
            <v>1384.8100000000002</v>
          </cell>
          <cell r="N945">
            <v>846.71240000000012</v>
          </cell>
          <cell r="O945">
            <v>822.97280000000012</v>
          </cell>
          <cell r="P945">
            <v>395660</v>
          </cell>
          <cell r="Q945">
            <v>5404.7156000000004</v>
          </cell>
          <cell r="R945">
            <v>1558900.4000000001</v>
          </cell>
          <cell r="S945">
            <v>13571.137999999999</v>
          </cell>
          <cell r="T945">
            <v>4035.732</v>
          </cell>
          <cell r="U945">
            <v>553.92399999999998</v>
          </cell>
          <cell r="V945">
            <v>474.79200000000003</v>
          </cell>
          <cell r="W945">
            <v>6172.2960000000003</v>
          </cell>
          <cell r="X945">
            <v>142437.6</v>
          </cell>
          <cell r="Y945">
            <v>3007.0160000000001</v>
          </cell>
          <cell r="Z945">
            <v>37983.360000000001</v>
          </cell>
          <cell r="AA945">
            <v>71218.8</v>
          </cell>
          <cell r="AB945">
            <v>949584.00000000012</v>
          </cell>
          <cell r="AC945">
            <v>1192914.9000000001</v>
          </cell>
          <cell r="AD945">
            <v>10287.16</v>
          </cell>
          <cell r="AE945">
            <v>2809.1860000000001</v>
          </cell>
          <cell r="AF945">
            <v>4431.3919999999998</v>
          </cell>
          <cell r="AG945">
            <v>1107.848</v>
          </cell>
          <cell r="AH945">
            <v>37192.04</v>
          </cell>
          <cell r="AI945">
            <v>2215.6959999999999</v>
          </cell>
          <cell r="AJ945">
            <v>5539.2400000000007</v>
          </cell>
          <cell r="AK945">
            <v>1107.848</v>
          </cell>
          <cell r="AL945">
            <v>26904.880000000001</v>
          </cell>
          <cell r="AM945">
            <v>1186.98</v>
          </cell>
          <cell r="AN945">
            <v>25322.240000000002</v>
          </cell>
          <cell r="AO945">
            <v>16222.060000000001</v>
          </cell>
          <cell r="AP945">
            <v>1701.338</v>
          </cell>
          <cell r="AQ945">
            <v>5934.9000000000005</v>
          </cell>
        </row>
        <row r="946">
          <cell r="A946" t="str">
            <v>M003E3250200</v>
          </cell>
          <cell r="B946" t="str">
            <v>Neuroform3-2.5X</v>
          </cell>
          <cell r="C946" t="str">
            <v>USD</v>
          </cell>
          <cell r="D946">
            <v>802.37</v>
          </cell>
          <cell r="G946">
            <v>802.37</v>
          </cell>
          <cell r="I946">
            <v>802.37</v>
          </cell>
          <cell r="J946">
            <v>3049.0059999999999</v>
          </cell>
          <cell r="K946">
            <v>882.60700000000008</v>
          </cell>
          <cell r="L946">
            <v>1043.0810000000001</v>
          </cell>
          <cell r="M946">
            <v>1404.1475</v>
          </cell>
          <cell r="N946">
            <v>858.53590000000008</v>
          </cell>
          <cell r="O946">
            <v>834.46480000000008</v>
          </cell>
          <cell r="P946">
            <v>401185</v>
          </cell>
          <cell r="Q946">
            <v>5480.1871000000001</v>
          </cell>
          <cell r="R946">
            <v>1580668.9</v>
          </cell>
          <cell r="S946">
            <v>13760.645499999999</v>
          </cell>
          <cell r="T946">
            <v>4092.0869999999995</v>
          </cell>
          <cell r="U946">
            <v>561.65899999999999</v>
          </cell>
          <cell r="V946">
            <v>481.42199999999997</v>
          </cell>
          <cell r="W946">
            <v>6258.4859999999999</v>
          </cell>
          <cell r="X946">
            <v>144426.6</v>
          </cell>
          <cell r="Y946">
            <v>3049.0059999999999</v>
          </cell>
          <cell r="Z946">
            <v>38513.760000000002</v>
          </cell>
          <cell r="AA946">
            <v>72213.3</v>
          </cell>
          <cell r="AB946">
            <v>962844</v>
          </cell>
          <cell r="AC946">
            <v>1209572.7749999999</v>
          </cell>
          <cell r="AD946">
            <v>10430.81</v>
          </cell>
          <cell r="AE946">
            <v>2848.4134999999997</v>
          </cell>
          <cell r="AF946">
            <v>4493.2719999999999</v>
          </cell>
          <cell r="AG946">
            <v>1123.318</v>
          </cell>
          <cell r="AH946">
            <v>37711.39</v>
          </cell>
          <cell r="AI946">
            <v>2246.636</v>
          </cell>
          <cell r="AJ946">
            <v>5616.59</v>
          </cell>
          <cell r="AK946">
            <v>1123.318</v>
          </cell>
          <cell r="AL946">
            <v>27280.58</v>
          </cell>
          <cell r="AM946">
            <v>1203.5550000000001</v>
          </cell>
          <cell r="AN946">
            <v>25675.84</v>
          </cell>
          <cell r="AO946">
            <v>16448.584999999999</v>
          </cell>
          <cell r="AP946">
            <v>1725.0954999999999</v>
          </cell>
          <cell r="AQ946">
            <v>6017.7749999999996</v>
          </cell>
        </row>
        <row r="947">
          <cell r="A947" t="str">
            <v>M003E3300100</v>
          </cell>
          <cell r="B947" t="str">
            <v>Neuroform3-3X</v>
          </cell>
          <cell r="C947" t="str">
            <v>USD</v>
          </cell>
          <cell r="D947">
            <v>776.95</v>
          </cell>
          <cell r="G947">
            <v>776.95</v>
          </cell>
          <cell r="I947">
            <v>776.95</v>
          </cell>
          <cell r="J947">
            <v>2952.41</v>
          </cell>
          <cell r="K947">
            <v>854.6450000000001</v>
          </cell>
          <cell r="L947">
            <v>1010.0350000000001</v>
          </cell>
          <cell r="M947">
            <v>1359.6625000000001</v>
          </cell>
          <cell r="N947">
            <v>831.33650000000011</v>
          </cell>
          <cell r="O947">
            <v>808.02800000000002</v>
          </cell>
          <cell r="P947">
            <v>388475</v>
          </cell>
          <cell r="Q947">
            <v>5306.5685000000003</v>
          </cell>
          <cell r="R947">
            <v>1530591.5</v>
          </cell>
          <cell r="S947">
            <v>13324.692499999999</v>
          </cell>
          <cell r="T947">
            <v>3962.4450000000002</v>
          </cell>
          <cell r="U947">
            <v>543.86500000000001</v>
          </cell>
          <cell r="V947">
            <v>466.17</v>
          </cell>
          <cell r="W947">
            <v>6060.21</v>
          </cell>
          <cell r="X947">
            <v>139851</v>
          </cell>
          <cell r="Y947">
            <v>2952.41</v>
          </cell>
          <cell r="Z947">
            <v>37293.600000000006</v>
          </cell>
          <cell r="AA947">
            <v>69925.5</v>
          </cell>
          <cell r="AB947">
            <v>932340</v>
          </cell>
          <cell r="AC947">
            <v>1171252.125</v>
          </cell>
          <cell r="AD947">
            <v>10100.35</v>
          </cell>
          <cell r="AE947">
            <v>2758.1725000000001</v>
          </cell>
          <cell r="AF947">
            <v>4350.92</v>
          </cell>
          <cell r="AG947">
            <v>1087.73</v>
          </cell>
          <cell r="AH947">
            <v>36516.65</v>
          </cell>
          <cell r="AI947">
            <v>2175.46</v>
          </cell>
          <cell r="AJ947">
            <v>5438.6500000000005</v>
          </cell>
          <cell r="AK947">
            <v>1087.73</v>
          </cell>
          <cell r="AL947">
            <v>26416.300000000003</v>
          </cell>
          <cell r="AM947">
            <v>1165.4250000000002</v>
          </cell>
          <cell r="AN947">
            <v>24862.400000000001</v>
          </cell>
          <cell r="AO947">
            <v>15927.475</v>
          </cell>
          <cell r="AP947">
            <v>1670.4425000000001</v>
          </cell>
          <cell r="AQ947">
            <v>5827.125</v>
          </cell>
        </row>
        <row r="948">
          <cell r="A948" t="str">
            <v>M003E3300150</v>
          </cell>
          <cell r="B948" t="str">
            <v>Neuroform3-3X</v>
          </cell>
          <cell r="C948" t="str">
            <v>USD</v>
          </cell>
          <cell r="D948">
            <v>788.48</v>
          </cell>
          <cell r="G948">
            <v>788.48</v>
          </cell>
          <cell r="I948">
            <v>788.48</v>
          </cell>
          <cell r="J948">
            <v>2996.2239999999997</v>
          </cell>
          <cell r="K948">
            <v>867.32800000000009</v>
          </cell>
          <cell r="L948">
            <v>1025.0240000000001</v>
          </cell>
          <cell r="M948">
            <v>1379.8400000000001</v>
          </cell>
          <cell r="N948">
            <v>843.67360000000008</v>
          </cell>
          <cell r="O948">
            <v>820.01920000000007</v>
          </cell>
          <cell r="P948">
            <v>394240</v>
          </cell>
          <cell r="Q948">
            <v>5385.3184000000001</v>
          </cell>
          <cell r="R948">
            <v>1553305.6000000001</v>
          </cell>
          <cell r="S948">
            <v>13522.431999999999</v>
          </cell>
          <cell r="T948">
            <v>4021.2479999999996</v>
          </cell>
          <cell r="U948">
            <v>551.93599999999992</v>
          </cell>
          <cell r="V948">
            <v>473.08799999999997</v>
          </cell>
          <cell r="W948">
            <v>6150.1440000000002</v>
          </cell>
          <cell r="X948">
            <v>141926.39999999999</v>
          </cell>
          <cell r="Y948">
            <v>2996.2239999999997</v>
          </cell>
          <cell r="Z948">
            <v>37847.040000000001</v>
          </cell>
          <cell r="AA948">
            <v>70963.199999999997</v>
          </cell>
          <cell r="AB948">
            <v>946176</v>
          </cell>
          <cell r="AC948">
            <v>1188633.6000000001</v>
          </cell>
          <cell r="AD948">
            <v>10250.24</v>
          </cell>
          <cell r="AE948">
            <v>2799.1039999999998</v>
          </cell>
          <cell r="AF948">
            <v>4415.4879999999994</v>
          </cell>
          <cell r="AG948">
            <v>1103.8719999999998</v>
          </cell>
          <cell r="AH948">
            <v>37058.559999999998</v>
          </cell>
          <cell r="AI948">
            <v>2207.7439999999997</v>
          </cell>
          <cell r="AJ948">
            <v>5519.3600000000006</v>
          </cell>
          <cell r="AK948">
            <v>1103.8719999999998</v>
          </cell>
          <cell r="AL948">
            <v>26808.32</v>
          </cell>
          <cell r="AM948">
            <v>1182.72</v>
          </cell>
          <cell r="AN948">
            <v>25231.360000000001</v>
          </cell>
          <cell r="AO948">
            <v>16163.84</v>
          </cell>
          <cell r="AP948">
            <v>1695.232</v>
          </cell>
          <cell r="AQ948">
            <v>5913.6</v>
          </cell>
        </row>
        <row r="949">
          <cell r="A949" t="str">
            <v>M003E3300200</v>
          </cell>
          <cell r="B949" t="str">
            <v>Neuroform3-3X</v>
          </cell>
          <cell r="C949" t="str">
            <v>USD</v>
          </cell>
          <cell r="D949">
            <v>797.87</v>
          </cell>
          <cell r="G949">
            <v>797.87</v>
          </cell>
          <cell r="I949">
            <v>797.87</v>
          </cell>
          <cell r="J949">
            <v>3031.9059999999999</v>
          </cell>
          <cell r="K949">
            <v>877.65700000000004</v>
          </cell>
          <cell r="L949">
            <v>1037.231</v>
          </cell>
          <cell r="M949">
            <v>1396.2725</v>
          </cell>
          <cell r="N949">
            <v>853.72090000000003</v>
          </cell>
          <cell r="O949">
            <v>829.78480000000002</v>
          </cell>
          <cell r="P949">
            <v>398935</v>
          </cell>
          <cell r="Q949">
            <v>5449.4521000000004</v>
          </cell>
          <cell r="R949">
            <v>1571803.9</v>
          </cell>
          <cell r="S949">
            <v>13683.470499999999</v>
          </cell>
          <cell r="T949">
            <v>4069.1369999999997</v>
          </cell>
          <cell r="U949">
            <v>558.50900000000001</v>
          </cell>
          <cell r="V949">
            <v>478.72199999999998</v>
          </cell>
          <cell r="W949">
            <v>6223.3859999999995</v>
          </cell>
          <cell r="X949">
            <v>143616.6</v>
          </cell>
          <cell r="Y949">
            <v>3031.9059999999999</v>
          </cell>
          <cell r="Z949">
            <v>38297.760000000002</v>
          </cell>
          <cell r="AA949">
            <v>71808.3</v>
          </cell>
          <cell r="AB949">
            <v>957444</v>
          </cell>
          <cell r="AC949">
            <v>1202789.0249999999</v>
          </cell>
          <cell r="AD949">
            <v>10372.31</v>
          </cell>
          <cell r="AE949">
            <v>2832.4384999999997</v>
          </cell>
          <cell r="AF949">
            <v>4468.0720000000001</v>
          </cell>
          <cell r="AG949">
            <v>1117.018</v>
          </cell>
          <cell r="AH949">
            <v>37499.89</v>
          </cell>
          <cell r="AI949">
            <v>2234.0360000000001</v>
          </cell>
          <cell r="AJ949">
            <v>5585.09</v>
          </cell>
          <cell r="AK949">
            <v>1117.018</v>
          </cell>
          <cell r="AL949">
            <v>27127.58</v>
          </cell>
          <cell r="AM949">
            <v>1196.8050000000001</v>
          </cell>
          <cell r="AN949">
            <v>25531.84</v>
          </cell>
          <cell r="AO949">
            <v>16356.335000000001</v>
          </cell>
          <cell r="AP949">
            <v>1715.4204999999999</v>
          </cell>
          <cell r="AQ949">
            <v>5984.0249999999996</v>
          </cell>
        </row>
        <row r="950">
          <cell r="A950" t="str">
            <v>M003E3300300</v>
          </cell>
          <cell r="B950" t="str">
            <v>Neuroform3-3X</v>
          </cell>
          <cell r="C950" t="str">
            <v>USD</v>
          </cell>
          <cell r="D950">
            <v>825.34</v>
          </cell>
          <cell r="G950">
            <v>825.34</v>
          </cell>
          <cell r="I950">
            <v>825.34</v>
          </cell>
          <cell r="J950">
            <v>3136.2919999999999</v>
          </cell>
          <cell r="K950">
            <v>907.87400000000014</v>
          </cell>
          <cell r="L950">
            <v>1072.942</v>
          </cell>
          <cell r="M950">
            <v>1444.345</v>
          </cell>
          <cell r="N950">
            <v>883.11380000000008</v>
          </cell>
          <cell r="O950">
            <v>858.35360000000003</v>
          </cell>
          <cell r="P950">
            <v>412670</v>
          </cell>
          <cell r="Q950">
            <v>5637.0722000000005</v>
          </cell>
          <cell r="R950">
            <v>1625919.8</v>
          </cell>
          <cell r="S950">
            <v>14154.581</v>
          </cell>
          <cell r="T950">
            <v>4209.2339999999995</v>
          </cell>
          <cell r="U950">
            <v>577.73799999999994</v>
          </cell>
          <cell r="V950">
            <v>495.20400000000001</v>
          </cell>
          <cell r="W950">
            <v>6437.652</v>
          </cell>
          <cell r="X950">
            <v>148561.20000000001</v>
          </cell>
          <cell r="Y950">
            <v>3136.2919999999999</v>
          </cell>
          <cell r="Z950">
            <v>39616.32</v>
          </cell>
          <cell r="AA950">
            <v>74280.600000000006</v>
          </cell>
          <cell r="AB950">
            <v>990408</v>
          </cell>
          <cell r="AC950">
            <v>1244200.05</v>
          </cell>
          <cell r="AD950">
            <v>10729.42</v>
          </cell>
          <cell r="AE950">
            <v>2929.9569999999999</v>
          </cell>
          <cell r="AF950">
            <v>4621.9039999999995</v>
          </cell>
          <cell r="AG950">
            <v>1155.4759999999999</v>
          </cell>
          <cell r="AH950">
            <v>38790.980000000003</v>
          </cell>
          <cell r="AI950">
            <v>2310.9519999999998</v>
          </cell>
          <cell r="AJ950">
            <v>5777.38</v>
          </cell>
          <cell r="AK950">
            <v>1155.4759999999999</v>
          </cell>
          <cell r="AL950">
            <v>28061.56</v>
          </cell>
          <cell r="AM950">
            <v>1238.01</v>
          </cell>
          <cell r="AN950">
            <v>26410.880000000001</v>
          </cell>
          <cell r="AO950">
            <v>16919.47</v>
          </cell>
          <cell r="AP950">
            <v>1774.481</v>
          </cell>
          <cell r="AQ950">
            <v>6190.05</v>
          </cell>
        </row>
        <row r="951">
          <cell r="A951" t="str">
            <v>M003E3350100</v>
          </cell>
          <cell r="B951" t="str">
            <v>Neuroform3-3.5X</v>
          </cell>
          <cell r="C951" t="str">
            <v>USD</v>
          </cell>
          <cell r="D951">
            <v>782.3</v>
          </cell>
          <cell r="G951">
            <v>782.3</v>
          </cell>
          <cell r="I951">
            <v>782.3</v>
          </cell>
          <cell r="J951">
            <v>2972.74</v>
          </cell>
          <cell r="K951">
            <v>860.53</v>
          </cell>
          <cell r="L951">
            <v>1016.99</v>
          </cell>
          <cell r="M951">
            <v>1369.0249999999999</v>
          </cell>
          <cell r="N951">
            <v>837.06100000000004</v>
          </cell>
          <cell r="O951">
            <v>813.59199999999998</v>
          </cell>
          <cell r="P951">
            <v>391150</v>
          </cell>
          <cell r="Q951">
            <v>5343.1089999999995</v>
          </cell>
          <cell r="R951">
            <v>1541131</v>
          </cell>
          <cell r="S951">
            <v>13416.444999999998</v>
          </cell>
          <cell r="T951">
            <v>3989.7299999999996</v>
          </cell>
          <cell r="U951">
            <v>547.6099999999999</v>
          </cell>
          <cell r="V951">
            <v>469.37999999999994</v>
          </cell>
          <cell r="W951">
            <v>6101.94</v>
          </cell>
          <cell r="X951">
            <v>140814</v>
          </cell>
          <cell r="Y951">
            <v>2972.74</v>
          </cell>
          <cell r="Z951">
            <v>37550.399999999994</v>
          </cell>
          <cell r="AA951">
            <v>70407</v>
          </cell>
          <cell r="AB951">
            <v>938760</v>
          </cell>
          <cell r="AC951">
            <v>1179317.25</v>
          </cell>
          <cell r="AD951">
            <v>10169.9</v>
          </cell>
          <cell r="AE951">
            <v>2777.1649999999995</v>
          </cell>
          <cell r="AF951">
            <v>4380.8799999999992</v>
          </cell>
          <cell r="AG951">
            <v>1095.2199999999998</v>
          </cell>
          <cell r="AH951">
            <v>36768.1</v>
          </cell>
          <cell r="AI951">
            <v>2190.4399999999996</v>
          </cell>
          <cell r="AJ951">
            <v>5476.0999999999995</v>
          </cell>
          <cell r="AK951">
            <v>1095.2199999999998</v>
          </cell>
          <cell r="AL951">
            <v>26598.199999999997</v>
          </cell>
          <cell r="AM951">
            <v>1173.4499999999998</v>
          </cell>
          <cell r="AN951">
            <v>25033.599999999999</v>
          </cell>
          <cell r="AO951">
            <v>16037.15</v>
          </cell>
          <cell r="AP951">
            <v>1681.9449999999999</v>
          </cell>
          <cell r="AQ951">
            <v>5867.25</v>
          </cell>
        </row>
        <row r="952">
          <cell r="A952" t="str">
            <v>M003E3350150</v>
          </cell>
          <cell r="B952" t="str">
            <v>Neuroform3-3.5X</v>
          </cell>
          <cell r="C952" t="str">
            <v>USD</v>
          </cell>
          <cell r="D952">
            <v>788.48</v>
          </cell>
          <cell r="G952">
            <v>788.48</v>
          </cell>
          <cell r="I952">
            <v>788.48</v>
          </cell>
          <cell r="J952">
            <v>2996.2239999999997</v>
          </cell>
          <cell r="K952">
            <v>867.32800000000009</v>
          </cell>
          <cell r="L952">
            <v>1025.0240000000001</v>
          </cell>
          <cell r="M952">
            <v>1379.8400000000001</v>
          </cell>
          <cell r="N952">
            <v>843.67360000000008</v>
          </cell>
          <cell r="O952">
            <v>820.01920000000007</v>
          </cell>
          <cell r="P952">
            <v>394240</v>
          </cell>
          <cell r="Q952">
            <v>5385.3184000000001</v>
          </cell>
          <cell r="R952">
            <v>1553305.6000000001</v>
          </cell>
          <cell r="S952">
            <v>13522.431999999999</v>
          </cell>
          <cell r="T952">
            <v>4021.2479999999996</v>
          </cell>
          <cell r="U952">
            <v>551.93599999999992</v>
          </cell>
          <cell r="V952">
            <v>473.08799999999997</v>
          </cell>
          <cell r="W952">
            <v>6150.1440000000002</v>
          </cell>
          <cell r="X952">
            <v>141926.39999999999</v>
          </cell>
          <cell r="Y952">
            <v>2996.2239999999997</v>
          </cell>
          <cell r="Z952">
            <v>37847.040000000001</v>
          </cell>
          <cell r="AA952">
            <v>70963.199999999997</v>
          </cell>
          <cell r="AB952">
            <v>946176</v>
          </cell>
          <cell r="AC952">
            <v>1188633.6000000001</v>
          </cell>
          <cell r="AD952">
            <v>10250.24</v>
          </cell>
          <cell r="AE952">
            <v>2799.1039999999998</v>
          </cell>
          <cell r="AF952">
            <v>4415.4879999999994</v>
          </cell>
          <cell r="AG952">
            <v>1103.8719999999998</v>
          </cell>
          <cell r="AH952">
            <v>37058.559999999998</v>
          </cell>
          <cell r="AI952">
            <v>2207.7439999999997</v>
          </cell>
          <cell r="AJ952">
            <v>5519.3600000000006</v>
          </cell>
          <cell r="AK952">
            <v>1103.8719999999998</v>
          </cell>
          <cell r="AL952">
            <v>26808.32</v>
          </cell>
          <cell r="AM952">
            <v>1182.72</v>
          </cell>
          <cell r="AN952">
            <v>25231.360000000001</v>
          </cell>
          <cell r="AO952">
            <v>16163.84</v>
          </cell>
          <cell r="AP952">
            <v>1695.232</v>
          </cell>
          <cell r="AQ952">
            <v>5913.6</v>
          </cell>
        </row>
        <row r="953">
          <cell r="A953" t="str">
            <v>M003E3350200</v>
          </cell>
          <cell r="B953" t="str">
            <v>Neuroform3-3.5X</v>
          </cell>
          <cell r="C953" t="str">
            <v>USD</v>
          </cell>
          <cell r="D953">
            <v>797.92</v>
          </cell>
          <cell r="G953">
            <v>797.92</v>
          </cell>
          <cell r="I953">
            <v>797.92</v>
          </cell>
          <cell r="J953">
            <v>3032.0959999999995</v>
          </cell>
          <cell r="K953">
            <v>877.71199999999999</v>
          </cell>
          <cell r="L953">
            <v>1037.296</v>
          </cell>
          <cell r="M953">
            <v>1396.36</v>
          </cell>
          <cell r="N953">
            <v>853.77440000000001</v>
          </cell>
          <cell r="O953">
            <v>829.83680000000004</v>
          </cell>
          <cell r="P953">
            <v>398960</v>
          </cell>
          <cell r="Q953">
            <v>5449.7936</v>
          </cell>
          <cell r="R953">
            <v>1571902.4</v>
          </cell>
          <cell r="S953">
            <v>13684.327999999998</v>
          </cell>
          <cell r="T953">
            <v>4069.3919999999994</v>
          </cell>
          <cell r="U953">
            <v>558.54399999999998</v>
          </cell>
          <cell r="V953">
            <v>478.75199999999995</v>
          </cell>
          <cell r="W953">
            <v>6223.7759999999998</v>
          </cell>
          <cell r="X953">
            <v>143625.60000000001</v>
          </cell>
          <cell r="Y953">
            <v>3032.0959999999995</v>
          </cell>
          <cell r="Z953">
            <v>38300.159999999996</v>
          </cell>
          <cell r="AA953">
            <v>71812.800000000003</v>
          </cell>
          <cell r="AB953">
            <v>957504</v>
          </cell>
          <cell r="AC953">
            <v>1202864.3999999999</v>
          </cell>
          <cell r="AD953">
            <v>10372.959999999999</v>
          </cell>
          <cell r="AE953">
            <v>2832.6159999999995</v>
          </cell>
          <cell r="AF953">
            <v>4468.3519999999999</v>
          </cell>
          <cell r="AG953">
            <v>1117.088</v>
          </cell>
          <cell r="AH953">
            <v>37502.239999999998</v>
          </cell>
          <cell r="AI953">
            <v>2234.1759999999999</v>
          </cell>
          <cell r="AJ953">
            <v>5585.44</v>
          </cell>
          <cell r="AK953">
            <v>1117.088</v>
          </cell>
          <cell r="AL953">
            <v>27129.279999999999</v>
          </cell>
          <cell r="AM953">
            <v>1196.8799999999999</v>
          </cell>
          <cell r="AN953">
            <v>25533.439999999999</v>
          </cell>
          <cell r="AO953">
            <v>16357.359999999999</v>
          </cell>
          <cell r="AP953">
            <v>1715.5279999999998</v>
          </cell>
          <cell r="AQ953">
            <v>5984.4</v>
          </cell>
        </row>
        <row r="954">
          <cell r="A954" t="str">
            <v>M003E3350300</v>
          </cell>
          <cell r="B954" t="str">
            <v>Neuroform3-3.5X</v>
          </cell>
          <cell r="C954" t="str">
            <v>USD</v>
          </cell>
          <cell r="D954">
            <v>825.34</v>
          </cell>
          <cell r="G954">
            <v>825.34</v>
          </cell>
          <cell r="I954">
            <v>825.34</v>
          </cell>
          <cell r="J954">
            <v>3136.2919999999999</v>
          </cell>
          <cell r="K954">
            <v>907.87400000000014</v>
          </cell>
          <cell r="L954">
            <v>1072.942</v>
          </cell>
          <cell r="M954">
            <v>1444.345</v>
          </cell>
          <cell r="N954">
            <v>883.11380000000008</v>
          </cell>
          <cell r="O954">
            <v>858.35360000000003</v>
          </cell>
          <cell r="P954">
            <v>412670</v>
          </cell>
          <cell r="Q954">
            <v>5637.0722000000005</v>
          </cell>
          <cell r="R954">
            <v>1625919.8</v>
          </cell>
          <cell r="S954">
            <v>14154.581</v>
          </cell>
          <cell r="T954">
            <v>4209.2339999999995</v>
          </cell>
          <cell r="U954">
            <v>577.73799999999994</v>
          </cell>
          <cell r="V954">
            <v>495.20400000000001</v>
          </cell>
          <cell r="W954">
            <v>6437.652</v>
          </cell>
          <cell r="X954">
            <v>148561.20000000001</v>
          </cell>
          <cell r="Y954">
            <v>3136.2919999999999</v>
          </cell>
          <cell r="Z954">
            <v>39616.32</v>
          </cell>
          <cell r="AA954">
            <v>74280.600000000006</v>
          </cell>
          <cell r="AB954">
            <v>990408</v>
          </cell>
          <cell r="AC954">
            <v>1244200.05</v>
          </cell>
          <cell r="AD954">
            <v>10729.42</v>
          </cell>
          <cell r="AE954">
            <v>2929.9569999999999</v>
          </cell>
          <cell r="AF954">
            <v>4621.9039999999995</v>
          </cell>
          <cell r="AG954">
            <v>1155.4759999999999</v>
          </cell>
          <cell r="AH954">
            <v>38790.980000000003</v>
          </cell>
          <cell r="AI954">
            <v>2310.9519999999998</v>
          </cell>
          <cell r="AJ954">
            <v>5777.38</v>
          </cell>
          <cell r="AK954">
            <v>1155.4759999999999</v>
          </cell>
          <cell r="AL954">
            <v>28061.56</v>
          </cell>
          <cell r="AM954">
            <v>1238.01</v>
          </cell>
          <cell r="AN954">
            <v>26410.880000000001</v>
          </cell>
          <cell r="AO954">
            <v>16919.47</v>
          </cell>
          <cell r="AP954">
            <v>1774.481</v>
          </cell>
          <cell r="AQ954">
            <v>6190.05</v>
          </cell>
        </row>
        <row r="955">
          <cell r="A955" t="str">
            <v>M003E3400100</v>
          </cell>
          <cell r="B955" t="str">
            <v>Neuroform3-4X</v>
          </cell>
          <cell r="C955" t="str">
            <v>USD</v>
          </cell>
          <cell r="D955">
            <v>775.35</v>
          </cell>
          <cell r="G955">
            <v>775.35</v>
          </cell>
          <cell r="I955">
            <v>775.35</v>
          </cell>
          <cell r="J955">
            <v>2946.33</v>
          </cell>
          <cell r="K955">
            <v>852.8850000000001</v>
          </cell>
          <cell r="L955">
            <v>1007.955</v>
          </cell>
          <cell r="M955">
            <v>1356.8625</v>
          </cell>
          <cell r="N955">
            <v>829.62450000000013</v>
          </cell>
          <cell r="O955">
            <v>806.36400000000003</v>
          </cell>
          <cell r="P955">
            <v>387675</v>
          </cell>
          <cell r="Q955">
            <v>5295.6405000000004</v>
          </cell>
          <cell r="R955">
            <v>1527439.5</v>
          </cell>
          <cell r="S955">
            <v>13297.252499999999</v>
          </cell>
          <cell r="T955">
            <v>3954.2849999999999</v>
          </cell>
          <cell r="U955">
            <v>542.745</v>
          </cell>
          <cell r="V955">
            <v>465.21</v>
          </cell>
          <cell r="W955">
            <v>6047.7300000000005</v>
          </cell>
          <cell r="X955">
            <v>139563</v>
          </cell>
          <cell r="Y955">
            <v>2946.33</v>
          </cell>
          <cell r="Z955">
            <v>37216.800000000003</v>
          </cell>
          <cell r="AA955">
            <v>69781.5</v>
          </cell>
          <cell r="AB955">
            <v>930420</v>
          </cell>
          <cell r="AC955">
            <v>1168840.125</v>
          </cell>
          <cell r="AD955">
            <v>10079.550000000001</v>
          </cell>
          <cell r="AE955">
            <v>2752.4924999999998</v>
          </cell>
          <cell r="AF955">
            <v>4341.96</v>
          </cell>
          <cell r="AG955">
            <v>1085.49</v>
          </cell>
          <cell r="AH955">
            <v>36441.450000000004</v>
          </cell>
          <cell r="AI955">
            <v>2170.98</v>
          </cell>
          <cell r="AJ955">
            <v>5427.45</v>
          </cell>
          <cell r="AK955">
            <v>1085.49</v>
          </cell>
          <cell r="AL955">
            <v>26361.9</v>
          </cell>
          <cell r="AM955">
            <v>1163.0250000000001</v>
          </cell>
          <cell r="AN955">
            <v>24811.200000000001</v>
          </cell>
          <cell r="AO955">
            <v>15894.675000000001</v>
          </cell>
          <cell r="AP955">
            <v>1667.0025000000001</v>
          </cell>
          <cell r="AQ955">
            <v>5815.125</v>
          </cell>
        </row>
        <row r="956">
          <cell r="A956" t="str">
            <v>M003E3400150</v>
          </cell>
          <cell r="B956" t="str">
            <v>Neuroform3-4X</v>
          </cell>
          <cell r="C956" t="str">
            <v>USD</v>
          </cell>
          <cell r="D956">
            <v>789.69</v>
          </cell>
          <cell r="G956">
            <v>789.69</v>
          </cell>
          <cell r="I956">
            <v>789.69</v>
          </cell>
          <cell r="J956">
            <v>3000.8220000000001</v>
          </cell>
          <cell r="K956">
            <v>868.65900000000011</v>
          </cell>
          <cell r="L956">
            <v>1026.5970000000002</v>
          </cell>
          <cell r="M956">
            <v>1381.9575</v>
          </cell>
          <cell r="N956">
            <v>844.96830000000011</v>
          </cell>
          <cell r="O956">
            <v>821.27760000000012</v>
          </cell>
          <cell r="P956">
            <v>394845</v>
          </cell>
          <cell r="Q956">
            <v>5393.5827000000008</v>
          </cell>
          <cell r="R956">
            <v>1555689.3</v>
          </cell>
          <cell r="S956">
            <v>13543.183499999999</v>
          </cell>
          <cell r="T956">
            <v>4027.4189999999999</v>
          </cell>
          <cell r="U956">
            <v>552.78300000000002</v>
          </cell>
          <cell r="V956">
            <v>473.81400000000002</v>
          </cell>
          <cell r="W956">
            <v>6159.5820000000003</v>
          </cell>
          <cell r="X956">
            <v>142144.20000000001</v>
          </cell>
          <cell r="Y956">
            <v>3000.8220000000001</v>
          </cell>
          <cell r="Z956">
            <v>37905.120000000003</v>
          </cell>
          <cell r="AA956">
            <v>71072.100000000006</v>
          </cell>
          <cell r="AB956">
            <v>947628.00000000012</v>
          </cell>
          <cell r="AC956">
            <v>1190457.675</v>
          </cell>
          <cell r="AD956">
            <v>10265.970000000001</v>
          </cell>
          <cell r="AE956">
            <v>2803.3995</v>
          </cell>
          <cell r="AF956">
            <v>4422.2640000000001</v>
          </cell>
          <cell r="AG956">
            <v>1105.566</v>
          </cell>
          <cell r="AH956">
            <v>37115.43</v>
          </cell>
          <cell r="AI956">
            <v>2211.1320000000001</v>
          </cell>
          <cell r="AJ956">
            <v>5527.83</v>
          </cell>
          <cell r="AK956">
            <v>1105.566</v>
          </cell>
          <cell r="AL956">
            <v>26849.460000000003</v>
          </cell>
          <cell r="AM956">
            <v>1184.5350000000001</v>
          </cell>
          <cell r="AN956">
            <v>25270.080000000002</v>
          </cell>
          <cell r="AO956">
            <v>16188.645</v>
          </cell>
          <cell r="AP956">
            <v>1697.8335</v>
          </cell>
          <cell r="AQ956">
            <v>5922.6750000000002</v>
          </cell>
        </row>
        <row r="957">
          <cell r="A957" t="str">
            <v>M003E3400200</v>
          </cell>
          <cell r="B957" t="str">
            <v>Neuroform3-4X</v>
          </cell>
          <cell r="C957" t="str">
            <v>USD</v>
          </cell>
          <cell r="D957">
            <v>804.25</v>
          </cell>
          <cell r="G957">
            <v>804.25</v>
          </cell>
          <cell r="I957">
            <v>804.25</v>
          </cell>
          <cell r="J957">
            <v>3056.1499999999996</v>
          </cell>
          <cell r="K957">
            <v>884.67500000000007</v>
          </cell>
          <cell r="L957">
            <v>1045.5250000000001</v>
          </cell>
          <cell r="M957">
            <v>1407.4375</v>
          </cell>
          <cell r="N957">
            <v>860.54750000000001</v>
          </cell>
          <cell r="O957">
            <v>836.42000000000007</v>
          </cell>
          <cell r="P957">
            <v>402125</v>
          </cell>
          <cell r="Q957">
            <v>5493.0275000000001</v>
          </cell>
          <cell r="R957">
            <v>1584372.5</v>
          </cell>
          <cell r="S957">
            <v>13792.887499999999</v>
          </cell>
          <cell r="T957">
            <v>4101.6749999999993</v>
          </cell>
          <cell r="U957">
            <v>562.97499999999991</v>
          </cell>
          <cell r="V957">
            <v>482.54999999999995</v>
          </cell>
          <cell r="W957">
            <v>6273.15</v>
          </cell>
          <cell r="X957">
            <v>144765</v>
          </cell>
          <cell r="Y957">
            <v>3056.1499999999996</v>
          </cell>
          <cell r="Z957">
            <v>38604</v>
          </cell>
          <cell r="AA957">
            <v>72382.5</v>
          </cell>
          <cell r="AB957">
            <v>965100</v>
          </cell>
          <cell r="AC957">
            <v>1212406.875</v>
          </cell>
          <cell r="AD957">
            <v>10455.25</v>
          </cell>
          <cell r="AE957">
            <v>2855.0874999999996</v>
          </cell>
          <cell r="AF957">
            <v>4503.7999999999993</v>
          </cell>
          <cell r="AG957">
            <v>1125.9499999999998</v>
          </cell>
          <cell r="AH957">
            <v>37799.75</v>
          </cell>
          <cell r="AI957">
            <v>2251.8999999999996</v>
          </cell>
          <cell r="AJ957">
            <v>5629.75</v>
          </cell>
          <cell r="AK957">
            <v>1125.9499999999998</v>
          </cell>
          <cell r="AL957">
            <v>27344.5</v>
          </cell>
          <cell r="AM957">
            <v>1206.375</v>
          </cell>
          <cell r="AN957">
            <v>25736</v>
          </cell>
          <cell r="AO957">
            <v>16487.125</v>
          </cell>
          <cell r="AP957">
            <v>1729.1374999999998</v>
          </cell>
          <cell r="AQ957">
            <v>6031.875</v>
          </cell>
        </row>
        <row r="958">
          <cell r="A958" t="str">
            <v>M003E3400300</v>
          </cell>
          <cell r="B958" t="str">
            <v>Neuroform3-4X</v>
          </cell>
          <cell r="C958" t="str">
            <v>USD</v>
          </cell>
          <cell r="D958">
            <v>820.7</v>
          </cell>
          <cell r="G958">
            <v>820.7</v>
          </cell>
          <cell r="I958">
            <v>820.7</v>
          </cell>
          <cell r="J958">
            <v>3118.66</v>
          </cell>
          <cell r="K958">
            <v>902.7700000000001</v>
          </cell>
          <cell r="L958">
            <v>1066.9100000000001</v>
          </cell>
          <cell r="M958">
            <v>1436.2250000000001</v>
          </cell>
          <cell r="N958">
            <v>878.14900000000011</v>
          </cell>
          <cell r="O958">
            <v>853.52800000000002</v>
          </cell>
          <cell r="P958">
            <v>410350</v>
          </cell>
          <cell r="Q958">
            <v>5605.3810000000003</v>
          </cell>
          <cell r="R958">
            <v>1616779</v>
          </cell>
          <cell r="S958">
            <v>14075.004999999999</v>
          </cell>
          <cell r="T958">
            <v>4185.57</v>
          </cell>
          <cell r="U958">
            <v>574.49</v>
          </cell>
          <cell r="V958">
            <v>492.42</v>
          </cell>
          <cell r="W958">
            <v>6401.46</v>
          </cell>
          <cell r="X958">
            <v>147726</v>
          </cell>
          <cell r="Y958">
            <v>3118.66</v>
          </cell>
          <cell r="Z958">
            <v>39393.600000000006</v>
          </cell>
          <cell r="AA958">
            <v>73863</v>
          </cell>
          <cell r="AB958">
            <v>984840</v>
          </cell>
          <cell r="AC958">
            <v>1237205.25</v>
          </cell>
          <cell r="AD958">
            <v>10669.1</v>
          </cell>
          <cell r="AE958">
            <v>2913.4850000000001</v>
          </cell>
          <cell r="AF958">
            <v>4595.92</v>
          </cell>
          <cell r="AG958">
            <v>1148.98</v>
          </cell>
          <cell r="AH958">
            <v>38572.9</v>
          </cell>
          <cell r="AI958">
            <v>2297.96</v>
          </cell>
          <cell r="AJ958">
            <v>5744.9000000000005</v>
          </cell>
          <cell r="AK958">
            <v>1148.98</v>
          </cell>
          <cell r="AL958">
            <v>27903.800000000003</v>
          </cell>
          <cell r="AM958">
            <v>1231.0500000000002</v>
          </cell>
          <cell r="AN958">
            <v>26262.400000000001</v>
          </cell>
          <cell r="AO958">
            <v>16824.350000000002</v>
          </cell>
          <cell r="AP958">
            <v>1764.5050000000001</v>
          </cell>
          <cell r="AQ958">
            <v>6155.25</v>
          </cell>
        </row>
        <row r="959">
          <cell r="A959" t="str">
            <v>M003E3450100</v>
          </cell>
          <cell r="B959" t="str">
            <v>Neuroform3-4.5X</v>
          </cell>
          <cell r="C959" t="str">
            <v>USD</v>
          </cell>
          <cell r="D959">
            <v>780.99</v>
          </cell>
          <cell r="G959">
            <v>780.99</v>
          </cell>
          <cell r="I959">
            <v>780.99</v>
          </cell>
          <cell r="J959">
            <v>2967.7619999999997</v>
          </cell>
          <cell r="K959">
            <v>859.08900000000006</v>
          </cell>
          <cell r="L959">
            <v>1015.287</v>
          </cell>
          <cell r="M959">
            <v>1366.7325000000001</v>
          </cell>
          <cell r="N959">
            <v>835.65930000000003</v>
          </cell>
          <cell r="O959">
            <v>812.2296</v>
          </cell>
          <cell r="P959">
            <v>390495</v>
          </cell>
          <cell r="Q959">
            <v>5334.1617000000006</v>
          </cell>
          <cell r="R959">
            <v>1538550.3</v>
          </cell>
          <cell r="S959">
            <v>13393.978499999999</v>
          </cell>
          <cell r="T959">
            <v>3983.049</v>
          </cell>
          <cell r="U959">
            <v>546.69299999999998</v>
          </cell>
          <cell r="V959">
            <v>468.59399999999999</v>
          </cell>
          <cell r="W959">
            <v>6091.7219999999998</v>
          </cell>
          <cell r="X959">
            <v>140578.20000000001</v>
          </cell>
          <cell r="Y959">
            <v>2967.7619999999997</v>
          </cell>
          <cell r="Z959">
            <v>37487.520000000004</v>
          </cell>
          <cell r="AA959">
            <v>70289.100000000006</v>
          </cell>
          <cell r="AB959">
            <v>937188</v>
          </cell>
          <cell r="AC959">
            <v>1177342.425</v>
          </cell>
          <cell r="AD959">
            <v>10152.870000000001</v>
          </cell>
          <cell r="AE959">
            <v>2772.5144999999998</v>
          </cell>
          <cell r="AF959">
            <v>4373.5439999999999</v>
          </cell>
          <cell r="AG959">
            <v>1093.386</v>
          </cell>
          <cell r="AH959">
            <v>36706.53</v>
          </cell>
          <cell r="AI959">
            <v>2186.7719999999999</v>
          </cell>
          <cell r="AJ959">
            <v>5466.93</v>
          </cell>
          <cell r="AK959">
            <v>1093.386</v>
          </cell>
          <cell r="AL959">
            <v>26553.66</v>
          </cell>
          <cell r="AM959">
            <v>1171.4850000000001</v>
          </cell>
          <cell r="AN959">
            <v>24991.68</v>
          </cell>
          <cell r="AO959">
            <v>16010.295</v>
          </cell>
          <cell r="AP959">
            <v>1679.1285</v>
          </cell>
          <cell r="AQ959">
            <v>5857.4250000000002</v>
          </cell>
        </row>
        <row r="960">
          <cell r="A960" t="str">
            <v>M003E3450150</v>
          </cell>
          <cell r="B960" t="str">
            <v>Neuroform3-4.5X</v>
          </cell>
          <cell r="C960" t="str">
            <v>USD</v>
          </cell>
          <cell r="D960">
            <v>789.69</v>
          </cell>
          <cell r="G960">
            <v>789.69</v>
          </cell>
          <cell r="I960">
            <v>789.69</v>
          </cell>
          <cell r="J960">
            <v>3000.8220000000001</v>
          </cell>
          <cell r="K960">
            <v>868.65900000000011</v>
          </cell>
          <cell r="L960">
            <v>1026.5970000000002</v>
          </cell>
          <cell r="M960">
            <v>1381.9575</v>
          </cell>
          <cell r="N960">
            <v>844.96830000000011</v>
          </cell>
          <cell r="O960">
            <v>821.27760000000012</v>
          </cell>
          <cell r="P960">
            <v>394845</v>
          </cell>
          <cell r="Q960">
            <v>5393.5827000000008</v>
          </cell>
          <cell r="R960">
            <v>1555689.3</v>
          </cell>
          <cell r="S960">
            <v>13543.183499999999</v>
          </cell>
          <cell r="T960">
            <v>4027.4189999999999</v>
          </cell>
          <cell r="U960">
            <v>552.78300000000002</v>
          </cell>
          <cell r="V960">
            <v>473.81400000000002</v>
          </cell>
          <cell r="W960">
            <v>6159.5820000000003</v>
          </cell>
          <cell r="X960">
            <v>142144.20000000001</v>
          </cell>
          <cell r="Y960">
            <v>3000.8220000000001</v>
          </cell>
          <cell r="Z960">
            <v>37905.120000000003</v>
          </cell>
          <cell r="AA960">
            <v>71072.100000000006</v>
          </cell>
          <cell r="AB960">
            <v>947628.00000000012</v>
          </cell>
          <cell r="AC960">
            <v>1190457.675</v>
          </cell>
          <cell r="AD960">
            <v>10265.970000000001</v>
          </cell>
          <cell r="AE960">
            <v>2803.3995</v>
          </cell>
          <cell r="AF960">
            <v>4422.2640000000001</v>
          </cell>
          <cell r="AG960">
            <v>1105.566</v>
          </cell>
          <cell r="AH960">
            <v>37115.43</v>
          </cell>
          <cell r="AI960">
            <v>2211.1320000000001</v>
          </cell>
          <cell r="AJ960">
            <v>5527.83</v>
          </cell>
          <cell r="AK960">
            <v>1105.566</v>
          </cell>
          <cell r="AL960">
            <v>26849.460000000003</v>
          </cell>
          <cell r="AM960">
            <v>1184.5350000000001</v>
          </cell>
          <cell r="AN960">
            <v>25270.080000000002</v>
          </cell>
          <cell r="AO960">
            <v>16188.645</v>
          </cell>
          <cell r="AP960">
            <v>1697.8335</v>
          </cell>
          <cell r="AQ960">
            <v>5922.6750000000002</v>
          </cell>
        </row>
        <row r="961">
          <cell r="A961" t="str">
            <v>M003E3450200</v>
          </cell>
          <cell r="B961" t="str">
            <v>Neuroform3-4.5X</v>
          </cell>
          <cell r="C961" t="str">
            <v>USD</v>
          </cell>
          <cell r="D961">
            <v>804.25</v>
          </cell>
          <cell r="G961">
            <v>804.25</v>
          </cell>
          <cell r="I961">
            <v>804.25</v>
          </cell>
          <cell r="J961">
            <v>3056.1499999999996</v>
          </cell>
          <cell r="K961">
            <v>884.67500000000007</v>
          </cell>
          <cell r="L961">
            <v>1045.5250000000001</v>
          </cell>
          <cell r="M961">
            <v>1407.4375</v>
          </cell>
          <cell r="N961">
            <v>860.54750000000001</v>
          </cell>
          <cell r="O961">
            <v>836.42000000000007</v>
          </cell>
          <cell r="P961">
            <v>402125</v>
          </cell>
          <cell r="Q961">
            <v>5493.0275000000001</v>
          </cell>
          <cell r="R961">
            <v>1584372.5</v>
          </cell>
          <cell r="S961">
            <v>13792.887499999999</v>
          </cell>
          <cell r="T961">
            <v>4101.6749999999993</v>
          </cell>
          <cell r="U961">
            <v>562.97499999999991</v>
          </cell>
          <cell r="V961">
            <v>482.54999999999995</v>
          </cell>
          <cell r="W961">
            <v>6273.15</v>
          </cell>
          <cell r="X961">
            <v>144765</v>
          </cell>
          <cell r="Y961">
            <v>3056.1499999999996</v>
          </cell>
          <cell r="Z961">
            <v>38604</v>
          </cell>
          <cell r="AA961">
            <v>72382.5</v>
          </cell>
          <cell r="AB961">
            <v>965100</v>
          </cell>
          <cell r="AC961">
            <v>1212406.875</v>
          </cell>
          <cell r="AD961">
            <v>10455.25</v>
          </cell>
          <cell r="AE961">
            <v>2855.0874999999996</v>
          </cell>
          <cell r="AF961">
            <v>4503.7999999999993</v>
          </cell>
          <cell r="AG961">
            <v>1125.9499999999998</v>
          </cell>
          <cell r="AH961">
            <v>37799.75</v>
          </cell>
          <cell r="AI961">
            <v>2251.8999999999996</v>
          </cell>
          <cell r="AJ961">
            <v>5629.75</v>
          </cell>
          <cell r="AK961">
            <v>1125.9499999999998</v>
          </cell>
          <cell r="AL961">
            <v>27344.5</v>
          </cell>
          <cell r="AM961">
            <v>1206.375</v>
          </cell>
          <cell r="AN961">
            <v>25736</v>
          </cell>
          <cell r="AO961">
            <v>16487.125</v>
          </cell>
          <cell r="AP961">
            <v>1729.1374999999998</v>
          </cell>
          <cell r="AQ961">
            <v>6031.875</v>
          </cell>
        </row>
        <row r="962">
          <cell r="A962" t="str">
            <v>M003E3450300</v>
          </cell>
          <cell r="B962" t="str">
            <v>Neuroform3-4.5X</v>
          </cell>
          <cell r="C962" t="str">
            <v>USD</v>
          </cell>
          <cell r="D962">
            <v>820.7</v>
          </cell>
          <cell r="G962">
            <v>820.7</v>
          </cell>
          <cell r="I962">
            <v>820.7</v>
          </cell>
          <cell r="J962">
            <v>3118.66</v>
          </cell>
          <cell r="K962">
            <v>902.7700000000001</v>
          </cell>
          <cell r="L962">
            <v>1066.9100000000001</v>
          </cell>
          <cell r="M962">
            <v>1436.2250000000001</v>
          </cell>
          <cell r="N962">
            <v>878.14900000000011</v>
          </cell>
          <cell r="O962">
            <v>853.52800000000002</v>
          </cell>
          <cell r="P962">
            <v>410350</v>
          </cell>
          <cell r="Q962">
            <v>5605.3810000000003</v>
          </cell>
          <cell r="R962">
            <v>1616779</v>
          </cell>
          <cell r="S962">
            <v>14075.004999999999</v>
          </cell>
          <cell r="T962">
            <v>4185.57</v>
          </cell>
          <cell r="U962">
            <v>574.49</v>
          </cell>
          <cell r="V962">
            <v>492.42</v>
          </cell>
          <cell r="W962">
            <v>6401.46</v>
          </cell>
          <cell r="X962">
            <v>147726</v>
          </cell>
          <cell r="Y962">
            <v>3118.66</v>
          </cell>
          <cell r="Z962">
            <v>39393.600000000006</v>
          </cell>
          <cell r="AA962">
            <v>73863</v>
          </cell>
          <cell r="AB962">
            <v>984840</v>
          </cell>
          <cell r="AC962">
            <v>1237205.25</v>
          </cell>
          <cell r="AD962">
            <v>10669.1</v>
          </cell>
          <cell r="AE962">
            <v>2913.4850000000001</v>
          </cell>
          <cell r="AF962">
            <v>4595.92</v>
          </cell>
          <cell r="AG962">
            <v>1148.98</v>
          </cell>
          <cell r="AH962">
            <v>38572.9</v>
          </cell>
          <cell r="AI962">
            <v>2297.96</v>
          </cell>
          <cell r="AJ962">
            <v>5744.9000000000005</v>
          </cell>
          <cell r="AK962">
            <v>1148.98</v>
          </cell>
          <cell r="AL962">
            <v>27903.800000000003</v>
          </cell>
          <cell r="AM962">
            <v>1231.0500000000002</v>
          </cell>
          <cell r="AN962">
            <v>26262.400000000001</v>
          </cell>
          <cell r="AO962">
            <v>16824.350000000002</v>
          </cell>
          <cell r="AP962">
            <v>1764.5050000000001</v>
          </cell>
          <cell r="AQ962">
            <v>6155.25</v>
          </cell>
        </row>
        <row r="963">
          <cell r="A963" t="str">
            <v>M003EN2E35150</v>
          </cell>
          <cell r="B963" t="str">
            <v>Neuroform2EZ-3.515mm</v>
          </cell>
          <cell r="C963" t="str">
            <v>EUR</v>
          </cell>
          <cell r="D963">
            <v>373.01</v>
          </cell>
          <cell r="G963">
            <v>373.01</v>
          </cell>
          <cell r="I963">
            <v>532.87142857142862</v>
          </cell>
          <cell r="J963">
            <v>2024.9114285714286</v>
          </cell>
          <cell r="K963">
            <v>586.15857142857158</v>
          </cell>
          <cell r="L963">
            <v>692.73285714285726</v>
          </cell>
          <cell r="M963">
            <v>932.52500000000009</v>
          </cell>
          <cell r="N963">
            <v>570.17242857142867</v>
          </cell>
          <cell r="O963">
            <v>554.18628571428576</v>
          </cell>
          <cell r="P963">
            <v>266435.71428571432</v>
          </cell>
          <cell r="Q963">
            <v>3639.5118571428575</v>
          </cell>
          <cell r="R963">
            <v>1049756.7142857143</v>
          </cell>
          <cell r="S963">
            <v>9138.7450000000008</v>
          </cell>
          <cell r="T963">
            <v>2717.6442857142856</v>
          </cell>
          <cell r="U963">
            <v>373.01</v>
          </cell>
          <cell r="V963">
            <v>319.72285714285715</v>
          </cell>
          <cell r="W963">
            <v>4156.3971428571431</v>
          </cell>
          <cell r="X963">
            <v>95916.857142857159</v>
          </cell>
          <cell r="Y963">
            <v>2024.9114285714286</v>
          </cell>
          <cell r="Z963">
            <v>25577.828571428574</v>
          </cell>
          <cell r="AA963">
            <v>47958.42857142858</v>
          </cell>
          <cell r="AB963">
            <v>639445.71428571432</v>
          </cell>
          <cell r="AC963">
            <v>803303.67857142864</v>
          </cell>
          <cell r="AD963">
            <v>6927.3285714285721</v>
          </cell>
          <cell r="AE963">
            <v>1891.6935714285714</v>
          </cell>
          <cell r="AF963">
            <v>2984.08</v>
          </cell>
          <cell r="AG963">
            <v>746.02</v>
          </cell>
          <cell r="AH963">
            <v>25044.957142857143</v>
          </cell>
          <cell r="AI963">
            <v>1492.04</v>
          </cell>
          <cell r="AJ963">
            <v>3730.1000000000004</v>
          </cell>
          <cell r="AK963">
            <v>746.02</v>
          </cell>
          <cell r="AL963">
            <v>18117.628571428573</v>
          </cell>
          <cell r="AM963">
            <v>799.30714285714294</v>
          </cell>
          <cell r="AN963">
            <v>17051.885714285716</v>
          </cell>
          <cell r="AO963">
            <v>10923.864285714288</v>
          </cell>
          <cell r="AP963">
            <v>1145.6735714285714</v>
          </cell>
          <cell r="AQ963">
            <v>3996.5357142857147</v>
          </cell>
        </row>
        <row r="964">
          <cell r="A964" t="str">
            <v>M003EN2E35200</v>
          </cell>
          <cell r="B964" t="str">
            <v>Neuroform2EZ-3.520mm</v>
          </cell>
          <cell r="C964" t="str">
            <v>EUR</v>
          </cell>
          <cell r="D964">
            <v>378.15</v>
          </cell>
          <cell r="G964">
            <v>378.15</v>
          </cell>
          <cell r="I964">
            <v>540.21428571428567</v>
          </cell>
          <cell r="J964">
            <v>2052.8142857142852</v>
          </cell>
          <cell r="K964">
            <v>594.23571428571427</v>
          </cell>
          <cell r="L964">
            <v>702.27857142857135</v>
          </cell>
          <cell r="M964">
            <v>945.37499999999989</v>
          </cell>
          <cell r="N964">
            <v>578.02928571428572</v>
          </cell>
          <cell r="O964">
            <v>561.82285714285706</v>
          </cell>
          <cell r="P964">
            <v>270107.14285714284</v>
          </cell>
          <cell r="Q964">
            <v>3689.6635714285712</v>
          </cell>
          <cell r="R964">
            <v>1064222.1428571427</v>
          </cell>
          <cell r="S964">
            <v>9264.6749999999993</v>
          </cell>
          <cell r="T964">
            <v>2755.0928571428567</v>
          </cell>
          <cell r="U964">
            <v>378.14999999999992</v>
          </cell>
          <cell r="V964">
            <v>324.12857142857138</v>
          </cell>
          <cell r="W964">
            <v>4213.6714285714279</v>
          </cell>
          <cell r="X964">
            <v>97238.57142857142</v>
          </cell>
          <cell r="Y964">
            <v>2052.8142857142852</v>
          </cell>
          <cell r="Z964">
            <v>25930.28571428571</v>
          </cell>
          <cell r="AA964">
            <v>48619.28571428571</v>
          </cell>
          <cell r="AB964">
            <v>648257.14285714284</v>
          </cell>
          <cell r="AC964">
            <v>814373.03571428568</v>
          </cell>
          <cell r="AD964">
            <v>7022.7857142857138</v>
          </cell>
          <cell r="AE964">
            <v>1917.7607142857141</v>
          </cell>
          <cell r="AF964">
            <v>3025.1999999999994</v>
          </cell>
          <cell r="AG964">
            <v>756.29999999999984</v>
          </cell>
          <cell r="AH964">
            <v>25390.071428571428</v>
          </cell>
          <cell r="AI964">
            <v>1512.5999999999997</v>
          </cell>
          <cell r="AJ964">
            <v>3781.4999999999995</v>
          </cell>
          <cell r="AK964">
            <v>756.29999999999984</v>
          </cell>
          <cell r="AL964">
            <v>18367.285714285714</v>
          </cell>
          <cell r="AM964">
            <v>810.32142857142844</v>
          </cell>
          <cell r="AN964">
            <v>17286.857142857141</v>
          </cell>
          <cell r="AO964">
            <v>11074.392857142857</v>
          </cell>
          <cell r="AP964">
            <v>1161.4607142857142</v>
          </cell>
          <cell r="AQ964">
            <v>4051.6071428571427</v>
          </cell>
        </row>
        <row r="965">
          <cell r="A965" t="str">
            <v>M003EN2E35300</v>
          </cell>
          <cell r="B965" t="str">
            <v>Neuroform2EZ-3.530mm</v>
          </cell>
          <cell r="C965" t="str">
            <v>EUR</v>
          </cell>
          <cell r="D965">
            <v>395.22</v>
          </cell>
          <cell r="G965">
            <v>395.22</v>
          </cell>
          <cell r="I965">
            <v>564.6</v>
          </cell>
          <cell r="J965">
            <v>2145.48</v>
          </cell>
          <cell r="K965">
            <v>621.06000000000006</v>
          </cell>
          <cell r="L965">
            <v>733.98</v>
          </cell>
          <cell r="M965">
            <v>988.05000000000007</v>
          </cell>
          <cell r="N965">
            <v>604.12200000000007</v>
          </cell>
          <cell r="O965">
            <v>587.18400000000008</v>
          </cell>
          <cell r="P965">
            <v>282300</v>
          </cell>
          <cell r="Q965">
            <v>3856.2180000000003</v>
          </cell>
          <cell r="R965">
            <v>1112262</v>
          </cell>
          <cell r="S965">
            <v>9682.89</v>
          </cell>
          <cell r="T965">
            <v>2879.46</v>
          </cell>
          <cell r="U965">
            <v>395.21999999999997</v>
          </cell>
          <cell r="V965">
            <v>338.76</v>
          </cell>
          <cell r="W965">
            <v>4403.88</v>
          </cell>
          <cell r="X965">
            <v>101628</v>
          </cell>
          <cell r="Y965">
            <v>2145.48</v>
          </cell>
          <cell r="Z965">
            <v>27100.800000000003</v>
          </cell>
          <cell r="AA965">
            <v>50814</v>
          </cell>
          <cell r="AB965">
            <v>677520</v>
          </cell>
          <cell r="AC965">
            <v>851134.5</v>
          </cell>
          <cell r="AD965">
            <v>7339.8</v>
          </cell>
          <cell r="AE965">
            <v>2004.33</v>
          </cell>
          <cell r="AF965">
            <v>3161.7599999999998</v>
          </cell>
          <cell r="AG965">
            <v>790.43999999999994</v>
          </cell>
          <cell r="AH965">
            <v>26536.2</v>
          </cell>
          <cell r="AI965">
            <v>1580.8799999999999</v>
          </cell>
          <cell r="AJ965">
            <v>3952.2000000000003</v>
          </cell>
          <cell r="AK965">
            <v>790.43999999999994</v>
          </cell>
          <cell r="AL965">
            <v>19196.400000000001</v>
          </cell>
          <cell r="AM965">
            <v>846.90000000000009</v>
          </cell>
          <cell r="AN965">
            <v>18067.2</v>
          </cell>
          <cell r="AO965">
            <v>11574.300000000001</v>
          </cell>
          <cell r="AP965">
            <v>1213.8900000000001</v>
          </cell>
          <cell r="AQ965">
            <v>4234.5</v>
          </cell>
        </row>
        <row r="966">
          <cell r="A966" t="str">
            <v>M003EN2E40150</v>
          </cell>
          <cell r="B966" t="str">
            <v>Neuroform2EZ-415mm</v>
          </cell>
          <cell r="C966" t="str">
            <v>EUR</v>
          </cell>
          <cell r="D966">
            <v>373.59</v>
          </cell>
          <cell r="G966">
            <v>373.59</v>
          </cell>
          <cell r="I966">
            <v>533.70000000000005</v>
          </cell>
          <cell r="J966">
            <v>2028.0600000000002</v>
          </cell>
          <cell r="K966">
            <v>587.07000000000005</v>
          </cell>
          <cell r="L966">
            <v>693.81000000000006</v>
          </cell>
          <cell r="M966">
            <v>933.97500000000014</v>
          </cell>
          <cell r="N966">
            <v>571.05900000000008</v>
          </cell>
          <cell r="O966">
            <v>555.04800000000012</v>
          </cell>
          <cell r="P966">
            <v>266850</v>
          </cell>
          <cell r="Q966">
            <v>3645.1710000000003</v>
          </cell>
          <cell r="R966">
            <v>1051389</v>
          </cell>
          <cell r="S966">
            <v>9152.9549999999999</v>
          </cell>
          <cell r="T966">
            <v>2721.87</v>
          </cell>
          <cell r="U966">
            <v>373.59000000000003</v>
          </cell>
          <cell r="V966">
            <v>320.22000000000003</v>
          </cell>
          <cell r="W966">
            <v>4162.8600000000006</v>
          </cell>
          <cell r="X966">
            <v>96066.000000000015</v>
          </cell>
          <cell r="Y966">
            <v>2028.0600000000002</v>
          </cell>
          <cell r="Z966">
            <v>25617.600000000002</v>
          </cell>
          <cell r="AA966">
            <v>48033.000000000007</v>
          </cell>
          <cell r="AB966">
            <v>640440</v>
          </cell>
          <cell r="AC966">
            <v>804552.75000000012</v>
          </cell>
          <cell r="AD966">
            <v>6938.1</v>
          </cell>
          <cell r="AE966">
            <v>1894.635</v>
          </cell>
          <cell r="AF966">
            <v>2988.7200000000003</v>
          </cell>
          <cell r="AG966">
            <v>747.18000000000006</v>
          </cell>
          <cell r="AH966">
            <v>25083.9</v>
          </cell>
          <cell r="AI966">
            <v>1494.3600000000001</v>
          </cell>
          <cell r="AJ966">
            <v>3735.9000000000005</v>
          </cell>
          <cell r="AK966">
            <v>747.18000000000006</v>
          </cell>
          <cell r="AL966">
            <v>18145.800000000003</v>
          </cell>
          <cell r="AM966">
            <v>800.55000000000007</v>
          </cell>
          <cell r="AN966">
            <v>17078.400000000001</v>
          </cell>
          <cell r="AO966">
            <v>10940.85</v>
          </cell>
          <cell r="AP966">
            <v>1147.4550000000002</v>
          </cell>
          <cell r="AQ966">
            <v>4002.7500000000005</v>
          </cell>
        </row>
        <row r="967">
          <cell r="A967" t="str">
            <v>M003EN2E40200</v>
          </cell>
          <cell r="B967" t="str">
            <v>Neuroform2EZ-420mm</v>
          </cell>
          <cell r="C967" t="str">
            <v>EUR</v>
          </cell>
          <cell r="D967">
            <v>379</v>
          </cell>
          <cell r="G967">
            <v>379</v>
          </cell>
          <cell r="I967">
            <v>541.42857142857144</v>
          </cell>
          <cell r="J967">
            <v>2057.4285714285716</v>
          </cell>
          <cell r="K967">
            <v>595.57142857142867</v>
          </cell>
          <cell r="L967">
            <v>703.85714285714289</v>
          </cell>
          <cell r="M967">
            <v>947.5</v>
          </cell>
          <cell r="N967">
            <v>579.32857142857154</v>
          </cell>
          <cell r="O967">
            <v>563.08571428571429</v>
          </cell>
          <cell r="P967">
            <v>270714.28571428574</v>
          </cell>
          <cell r="Q967">
            <v>3697.957142857143</v>
          </cell>
          <cell r="R967">
            <v>1066614.2857142857</v>
          </cell>
          <cell r="S967">
            <v>9285.5</v>
          </cell>
          <cell r="T967">
            <v>2761.2857142857142</v>
          </cell>
          <cell r="U967">
            <v>379</v>
          </cell>
          <cell r="V967">
            <v>324.85714285714283</v>
          </cell>
          <cell r="W967">
            <v>4223.1428571428569</v>
          </cell>
          <cell r="X967">
            <v>97457.142857142855</v>
          </cell>
          <cell r="Y967">
            <v>2057.4285714285716</v>
          </cell>
          <cell r="Z967">
            <v>25988.571428571428</v>
          </cell>
          <cell r="AA967">
            <v>48728.571428571428</v>
          </cell>
          <cell r="AB967">
            <v>649714.28571428568</v>
          </cell>
          <cell r="AC967">
            <v>816203.57142857148</v>
          </cell>
          <cell r="AD967">
            <v>7038.5714285714284</v>
          </cell>
          <cell r="AE967">
            <v>1922.0714285714284</v>
          </cell>
          <cell r="AF967">
            <v>3032</v>
          </cell>
          <cell r="AG967">
            <v>758</v>
          </cell>
          <cell r="AH967">
            <v>25447.142857142859</v>
          </cell>
          <cell r="AI967">
            <v>1516</v>
          </cell>
          <cell r="AJ967">
            <v>3790</v>
          </cell>
          <cell r="AK967">
            <v>758</v>
          </cell>
          <cell r="AL967">
            <v>18408.571428571428</v>
          </cell>
          <cell r="AM967">
            <v>812.14285714285711</v>
          </cell>
          <cell r="AN967">
            <v>17325.714285714286</v>
          </cell>
          <cell r="AO967">
            <v>11099.285714285714</v>
          </cell>
          <cell r="AP967">
            <v>1164.0714285714287</v>
          </cell>
          <cell r="AQ967">
            <v>4060.7142857142858</v>
          </cell>
        </row>
        <row r="968">
          <cell r="A968" t="str">
            <v>M003EN2E40300</v>
          </cell>
          <cell r="B968" t="str">
            <v>Neuroform2EZ-430mm</v>
          </cell>
          <cell r="C968" t="str">
            <v>EUR</v>
          </cell>
          <cell r="D968">
            <v>395.82</v>
          </cell>
          <cell r="G968">
            <v>395.82</v>
          </cell>
          <cell r="I968">
            <v>565.45714285714291</v>
          </cell>
          <cell r="J968">
            <v>2148.7371428571428</v>
          </cell>
          <cell r="K968">
            <v>622.00285714285724</v>
          </cell>
          <cell r="L968">
            <v>735.09428571428577</v>
          </cell>
          <cell r="M968">
            <v>989.55000000000007</v>
          </cell>
          <cell r="N968">
            <v>605.03914285714291</v>
          </cell>
          <cell r="O968">
            <v>588.07542857142869</v>
          </cell>
          <cell r="P968">
            <v>282728.57142857148</v>
          </cell>
          <cell r="Q968">
            <v>3862.072285714286</v>
          </cell>
          <cell r="R968">
            <v>1113950.5714285716</v>
          </cell>
          <cell r="S968">
            <v>9697.59</v>
          </cell>
          <cell r="T968">
            <v>2883.8314285714287</v>
          </cell>
          <cell r="U968">
            <v>395.82</v>
          </cell>
          <cell r="V968">
            <v>339.27428571428572</v>
          </cell>
          <cell r="W968">
            <v>4410.5657142857144</v>
          </cell>
          <cell r="X968">
            <v>101782.28571428572</v>
          </cell>
          <cell r="Y968">
            <v>2148.7371428571428</v>
          </cell>
          <cell r="Z968">
            <v>27141.942857142858</v>
          </cell>
          <cell r="AA968">
            <v>50891.142857142862</v>
          </cell>
          <cell r="AB968">
            <v>678548.57142857148</v>
          </cell>
          <cell r="AC968">
            <v>852426.64285714296</v>
          </cell>
          <cell r="AD968">
            <v>7350.942857142858</v>
          </cell>
          <cell r="AE968">
            <v>2007.3728571428571</v>
          </cell>
          <cell r="AF968">
            <v>3166.56</v>
          </cell>
          <cell r="AG968">
            <v>791.64</v>
          </cell>
          <cell r="AH968">
            <v>26576.485714285718</v>
          </cell>
          <cell r="AI968">
            <v>1583.28</v>
          </cell>
          <cell r="AJ968">
            <v>3958.2000000000003</v>
          </cell>
          <cell r="AK968">
            <v>791.64</v>
          </cell>
          <cell r="AL968">
            <v>19225.54285714286</v>
          </cell>
          <cell r="AM968">
            <v>848.18571428571431</v>
          </cell>
          <cell r="AN968">
            <v>18094.628571428573</v>
          </cell>
          <cell r="AO968">
            <v>11591.87142857143</v>
          </cell>
          <cell r="AP968">
            <v>1215.7328571428573</v>
          </cell>
          <cell r="AQ968">
            <v>4240.9285714285716</v>
          </cell>
        </row>
        <row r="969">
          <cell r="A969" t="str">
            <v>M003EN2E45150</v>
          </cell>
          <cell r="B969" t="str">
            <v>Neuroform2EZ-4.515mm</v>
          </cell>
          <cell r="C969" t="str">
            <v>EUR</v>
          </cell>
          <cell r="D969">
            <v>373.59</v>
          </cell>
          <cell r="G969">
            <v>373.59</v>
          </cell>
          <cell r="I969">
            <v>533.70000000000005</v>
          </cell>
          <cell r="J969">
            <v>2028.0600000000002</v>
          </cell>
          <cell r="K969">
            <v>587.07000000000005</v>
          </cell>
          <cell r="L969">
            <v>693.81000000000006</v>
          </cell>
          <cell r="M969">
            <v>933.97500000000014</v>
          </cell>
          <cell r="N969">
            <v>571.05900000000008</v>
          </cell>
          <cell r="O969">
            <v>555.04800000000012</v>
          </cell>
          <cell r="P969">
            <v>266850</v>
          </cell>
          <cell r="Q969">
            <v>3645.1710000000003</v>
          </cell>
          <cell r="R969">
            <v>1051389</v>
          </cell>
          <cell r="S969">
            <v>9152.9549999999999</v>
          </cell>
          <cell r="T969">
            <v>2721.87</v>
          </cell>
          <cell r="U969">
            <v>373.59000000000003</v>
          </cell>
          <cell r="V969">
            <v>320.22000000000003</v>
          </cell>
          <cell r="W969">
            <v>4162.8600000000006</v>
          </cell>
          <cell r="X969">
            <v>96066.000000000015</v>
          </cell>
          <cell r="Y969">
            <v>2028.0600000000002</v>
          </cell>
          <cell r="Z969">
            <v>25617.600000000002</v>
          </cell>
          <cell r="AA969">
            <v>48033.000000000007</v>
          </cell>
          <cell r="AB969">
            <v>640440</v>
          </cell>
          <cell r="AC969">
            <v>804552.75000000012</v>
          </cell>
          <cell r="AD969">
            <v>6938.1</v>
          </cell>
          <cell r="AE969">
            <v>1894.635</v>
          </cell>
          <cell r="AF969">
            <v>2988.7200000000003</v>
          </cell>
          <cell r="AG969">
            <v>747.18000000000006</v>
          </cell>
          <cell r="AH969">
            <v>25083.9</v>
          </cell>
          <cell r="AI969">
            <v>1494.3600000000001</v>
          </cell>
          <cell r="AJ969">
            <v>3735.9000000000005</v>
          </cell>
          <cell r="AK969">
            <v>747.18000000000006</v>
          </cell>
          <cell r="AL969">
            <v>18145.800000000003</v>
          </cell>
          <cell r="AM969">
            <v>800.55000000000007</v>
          </cell>
          <cell r="AN969">
            <v>17078.400000000001</v>
          </cell>
          <cell r="AO969">
            <v>10940.85</v>
          </cell>
          <cell r="AP969">
            <v>1147.4550000000002</v>
          </cell>
          <cell r="AQ969">
            <v>4002.7500000000005</v>
          </cell>
        </row>
        <row r="970">
          <cell r="A970" t="str">
            <v>M003EN2E45200</v>
          </cell>
          <cell r="B970" t="str">
            <v>Neuroform2EZ-4.520mm</v>
          </cell>
          <cell r="C970" t="str">
            <v>EUR</v>
          </cell>
          <cell r="D970">
            <v>379</v>
          </cell>
          <cell r="G970">
            <v>379</v>
          </cell>
          <cell r="I970">
            <v>541.42857142857144</v>
          </cell>
          <cell r="J970">
            <v>2057.4285714285716</v>
          </cell>
          <cell r="K970">
            <v>595.57142857142867</v>
          </cell>
          <cell r="L970">
            <v>703.85714285714289</v>
          </cell>
          <cell r="M970">
            <v>947.5</v>
          </cell>
          <cell r="N970">
            <v>579.32857142857154</v>
          </cell>
          <cell r="O970">
            <v>563.08571428571429</v>
          </cell>
          <cell r="P970">
            <v>270714.28571428574</v>
          </cell>
          <cell r="Q970">
            <v>3697.957142857143</v>
          </cell>
          <cell r="R970">
            <v>1066614.2857142857</v>
          </cell>
          <cell r="S970">
            <v>9285.5</v>
          </cell>
          <cell r="T970">
            <v>2761.2857142857142</v>
          </cell>
          <cell r="U970">
            <v>379</v>
          </cell>
          <cell r="V970">
            <v>324.85714285714283</v>
          </cell>
          <cell r="W970">
            <v>4223.1428571428569</v>
          </cell>
          <cell r="X970">
            <v>97457.142857142855</v>
          </cell>
          <cell r="Y970">
            <v>2057.4285714285716</v>
          </cell>
          <cell r="Z970">
            <v>25988.571428571428</v>
          </cell>
          <cell r="AA970">
            <v>48728.571428571428</v>
          </cell>
          <cell r="AB970">
            <v>649714.28571428568</v>
          </cell>
          <cell r="AC970">
            <v>816203.57142857148</v>
          </cell>
          <cell r="AD970">
            <v>7038.5714285714284</v>
          </cell>
          <cell r="AE970">
            <v>1922.0714285714284</v>
          </cell>
          <cell r="AF970">
            <v>3032</v>
          </cell>
          <cell r="AG970">
            <v>758</v>
          </cell>
          <cell r="AH970">
            <v>25447.142857142859</v>
          </cell>
          <cell r="AI970">
            <v>1516</v>
          </cell>
          <cell r="AJ970">
            <v>3790</v>
          </cell>
          <cell r="AK970">
            <v>758</v>
          </cell>
          <cell r="AL970">
            <v>18408.571428571428</v>
          </cell>
          <cell r="AM970">
            <v>812.14285714285711</v>
          </cell>
          <cell r="AN970">
            <v>17325.714285714286</v>
          </cell>
          <cell r="AO970">
            <v>11099.285714285714</v>
          </cell>
          <cell r="AP970">
            <v>1164.0714285714287</v>
          </cell>
          <cell r="AQ970">
            <v>4060.7142857142858</v>
          </cell>
        </row>
        <row r="971">
          <cell r="A971" t="str">
            <v>M003EN2E45300</v>
          </cell>
          <cell r="B971" t="str">
            <v>Neuroform2EZ-4.530mm</v>
          </cell>
          <cell r="C971" t="str">
            <v>EUR</v>
          </cell>
          <cell r="D971">
            <v>395.82</v>
          </cell>
          <cell r="G971">
            <v>395.82</v>
          </cell>
          <cell r="I971">
            <v>565.45714285714291</v>
          </cell>
          <cell r="J971">
            <v>2148.7371428571428</v>
          </cell>
          <cell r="K971">
            <v>622.00285714285724</v>
          </cell>
          <cell r="L971">
            <v>735.09428571428577</v>
          </cell>
          <cell r="M971">
            <v>989.55000000000007</v>
          </cell>
          <cell r="N971">
            <v>605.03914285714291</v>
          </cell>
          <cell r="O971">
            <v>588.07542857142869</v>
          </cell>
          <cell r="P971">
            <v>282728.57142857148</v>
          </cell>
          <cell r="Q971">
            <v>3862.072285714286</v>
          </cell>
          <cell r="R971">
            <v>1113950.5714285716</v>
          </cell>
          <cell r="S971">
            <v>9697.59</v>
          </cell>
          <cell r="T971">
            <v>2883.8314285714287</v>
          </cell>
          <cell r="U971">
            <v>395.82</v>
          </cell>
          <cell r="V971">
            <v>339.27428571428572</v>
          </cell>
          <cell r="W971">
            <v>4410.5657142857144</v>
          </cell>
          <cell r="X971">
            <v>101782.28571428572</v>
          </cell>
          <cell r="Y971">
            <v>2148.7371428571428</v>
          </cell>
          <cell r="Z971">
            <v>27141.942857142858</v>
          </cell>
          <cell r="AA971">
            <v>50891.142857142862</v>
          </cell>
          <cell r="AB971">
            <v>678548.57142857148</v>
          </cell>
          <cell r="AC971">
            <v>852426.64285714296</v>
          </cell>
          <cell r="AD971">
            <v>7350.942857142858</v>
          </cell>
          <cell r="AE971">
            <v>2007.3728571428571</v>
          </cell>
          <cell r="AF971">
            <v>3166.56</v>
          </cell>
          <cell r="AG971">
            <v>791.64</v>
          </cell>
          <cell r="AH971">
            <v>26576.485714285718</v>
          </cell>
          <cell r="AI971">
            <v>1583.28</v>
          </cell>
          <cell r="AJ971">
            <v>3958.2000000000003</v>
          </cell>
          <cell r="AK971">
            <v>791.64</v>
          </cell>
          <cell r="AL971">
            <v>19225.54285714286</v>
          </cell>
          <cell r="AM971">
            <v>848.18571428571431</v>
          </cell>
          <cell r="AN971">
            <v>18094.628571428573</v>
          </cell>
          <cell r="AO971">
            <v>11591.87142857143</v>
          </cell>
          <cell r="AP971">
            <v>1215.7328571428573</v>
          </cell>
          <cell r="AQ971">
            <v>4240.9285714285716</v>
          </cell>
        </row>
        <row r="972">
          <cell r="A972" t="str">
            <v>M003EN3E25150</v>
          </cell>
          <cell r="B972" t="str">
            <v>Neuroform3EZ-2.515mm</v>
          </cell>
          <cell r="C972" t="str">
            <v>EUR</v>
          </cell>
          <cell r="D972">
            <v>373.27</v>
          </cell>
          <cell r="G972">
            <v>373.27</v>
          </cell>
          <cell r="I972">
            <v>533.24285714285713</v>
          </cell>
          <cell r="J972">
            <v>2026.3228571428569</v>
          </cell>
          <cell r="K972">
            <v>586.56714285714293</v>
          </cell>
          <cell r="L972">
            <v>693.21571428571428</v>
          </cell>
          <cell r="M972">
            <v>933.17499999999995</v>
          </cell>
          <cell r="N972">
            <v>570.56985714285713</v>
          </cell>
          <cell r="O972">
            <v>554.57257142857145</v>
          </cell>
          <cell r="P972">
            <v>266621.42857142858</v>
          </cell>
          <cell r="Q972">
            <v>3642.0487142857141</v>
          </cell>
          <cell r="R972">
            <v>1050488.4285714286</v>
          </cell>
          <cell r="S972">
            <v>9145.1149999999998</v>
          </cell>
          <cell r="T972">
            <v>2719.5385714285712</v>
          </cell>
          <cell r="U972">
            <v>373.27</v>
          </cell>
          <cell r="V972">
            <v>319.94571428571425</v>
          </cell>
          <cell r="W972">
            <v>4159.2942857142853</v>
          </cell>
          <cell r="X972">
            <v>95983.71428571429</v>
          </cell>
          <cell r="Y972">
            <v>2026.3228571428569</v>
          </cell>
          <cell r="Z972">
            <v>25595.657142857141</v>
          </cell>
          <cell r="AA972">
            <v>47991.857142857145</v>
          </cell>
          <cell r="AB972">
            <v>639891.42857142852</v>
          </cell>
          <cell r="AC972">
            <v>803863.60714285716</v>
          </cell>
          <cell r="AD972">
            <v>6932.1571428571424</v>
          </cell>
          <cell r="AE972">
            <v>1893.0121428571426</v>
          </cell>
          <cell r="AF972">
            <v>2986.16</v>
          </cell>
          <cell r="AG972">
            <v>746.54</v>
          </cell>
          <cell r="AH972">
            <v>25062.414285714287</v>
          </cell>
          <cell r="AI972">
            <v>1493.08</v>
          </cell>
          <cell r="AJ972">
            <v>3732.7</v>
          </cell>
          <cell r="AK972">
            <v>746.54</v>
          </cell>
          <cell r="AL972">
            <v>18130.257142857143</v>
          </cell>
          <cell r="AM972">
            <v>799.86428571428564</v>
          </cell>
          <cell r="AN972">
            <v>17063.771428571428</v>
          </cell>
          <cell r="AO972">
            <v>10931.478571428572</v>
          </cell>
          <cell r="AP972">
            <v>1146.4721428571429</v>
          </cell>
          <cell r="AQ972">
            <v>3999.3214285714284</v>
          </cell>
        </row>
        <row r="973">
          <cell r="A973" t="str">
            <v>M003EN3E25200</v>
          </cell>
          <cell r="B973" t="str">
            <v>Neuroform3EZ-2.520mm</v>
          </cell>
          <cell r="C973" t="str">
            <v>EUR</v>
          </cell>
          <cell r="D973">
            <v>378.12</v>
          </cell>
          <cell r="G973">
            <v>378.12</v>
          </cell>
          <cell r="I973">
            <v>540.17142857142858</v>
          </cell>
          <cell r="J973">
            <v>2052.6514285714284</v>
          </cell>
          <cell r="K973">
            <v>594.18857142857144</v>
          </cell>
          <cell r="L973">
            <v>702.22285714285715</v>
          </cell>
          <cell r="M973">
            <v>945.3</v>
          </cell>
          <cell r="N973">
            <v>577.98342857142859</v>
          </cell>
          <cell r="O973">
            <v>561.77828571428574</v>
          </cell>
          <cell r="P973">
            <v>270085.71428571426</v>
          </cell>
          <cell r="Q973">
            <v>3689.3708571428574</v>
          </cell>
          <cell r="R973">
            <v>1064137.7142857143</v>
          </cell>
          <cell r="S973">
            <v>9263.9399999999987</v>
          </cell>
          <cell r="T973">
            <v>2754.8742857142856</v>
          </cell>
          <cell r="U973">
            <v>378.12</v>
          </cell>
          <cell r="V973">
            <v>324.10285714285715</v>
          </cell>
          <cell r="W973">
            <v>4213.3371428571427</v>
          </cell>
          <cell r="X973">
            <v>97230.857142857145</v>
          </cell>
          <cell r="Y973">
            <v>2052.6514285714284</v>
          </cell>
          <cell r="Z973">
            <v>25928.228571428572</v>
          </cell>
          <cell r="AA973">
            <v>48615.428571428572</v>
          </cell>
          <cell r="AB973">
            <v>648205.71428571432</v>
          </cell>
          <cell r="AC973">
            <v>814308.42857142864</v>
          </cell>
          <cell r="AD973">
            <v>7022.2285714285717</v>
          </cell>
          <cell r="AE973">
            <v>1917.6085714285714</v>
          </cell>
          <cell r="AF973">
            <v>3024.96</v>
          </cell>
          <cell r="AG973">
            <v>756.24</v>
          </cell>
          <cell r="AH973">
            <v>25388.057142857142</v>
          </cell>
          <cell r="AI973">
            <v>1512.48</v>
          </cell>
          <cell r="AJ973">
            <v>3781.2</v>
          </cell>
          <cell r="AK973">
            <v>756.24</v>
          </cell>
          <cell r="AL973">
            <v>18365.82857142857</v>
          </cell>
          <cell r="AM973">
            <v>810.25714285714287</v>
          </cell>
          <cell r="AN973">
            <v>17285.485714285714</v>
          </cell>
          <cell r="AO973">
            <v>11073.514285714286</v>
          </cell>
          <cell r="AP973">
            <v>1161.3685714285714</v>
          </cell>
          <cell r="AQ973">
            <v>4051.2857142857142</v>
          </cell>
        </row>
        <row r="974">
          <cell r="A974" t="str">
            <v>M003EN3E30150</v>
          </cell>
          <cell r="B974" t="str">
            <v>Neuroform3EZ-315mm</v>
          </cell>
          <cell r="C974" t="str">
            <v>EUR</v>
          </cell>
          <cell r="D974">
            <v>371.43</v>
          </cell>
          <cell r="G974">
            <v>371.43</v>
          </cell>
          <cell r="I974">
            <v>530.61428571428576</v>
          </cell>
          <cell r="J974">
            <v>2016.3342857142857</v>
          </cell>
          <cell r="K974">
            <v>583.67571428571443</v>
          </cell>
          <cell r="L974">
            <v>689.79857142857156</v>
          </cell>
          <cell r="M974">
            <v>928.57500000000005</v>
          </cell>
          <cell r="N974">
            <v>567.75728571428579</v>
          </cell>
          <cell r="O974">
            <v>551.83885714285725</v>
          </cell>
          <cell r="P974">
            <v>265307.1428571429</v>
          </cell>
          <cell r="Q974">
            <v>3624.0955714285719</v>
          </cell>
          <cell r="R974">
            <v>1045310.142857143</v>
          </cell>
          <cell r="S974">
            <v>9100.0349999999999</v>
          </cell>
          <cell r="T974">
            <v>2706.1328571428571</v>
          </cell>
          <cell r="U974">
            <v>371.43</v>
          </cell>
          <cell r="V974">
            <v>318.36857142857144</v>
          </cell>
          <cell r="W974">
            <v>4138.7914285714287</v>
          </cell>
          <cell r="X974">
            <v>95510.571428571435</v>
          </cell>
          <cell r="Y974">
            <v>2016.3342857142857</v>
          </cell>
          <cell r="Z974">
            <v>25469.485714285714</v>
          </cell>
          <cell r="AA974">
            <v>47755.285714285717</v>
          </cell>
          <cell r="AB974">
            <v>636737.14285714296</v>
          </cell>
          <cell r="AC974">
            <v>799901.0357142858</v>
          </cell>
          <cell r="AD974">
            <v>6897.9857142857145</v>
          </cell>
          <cell r="AE974">
            <v>1883.6807142857144</v>
          </cell>
          <cell r="AF974">
            <v>2971.44</v>
          </cell>
          <cell r="AG974">
            <v>742.86</v>
          </cell>
          <cell r="AH974">
            <v>24938.87142857143</v>
          </cell>
          <cell r="AI974">
            <v>1485.72</v>
          </cell>
          <cell r="AJ974">
            <v>3714.3</v>
          </cell>
          <cell r="AK974">
            <v>742.86</v>
          </cell>
          <cell r="AL974">
            <v>18040.885714285716</v>
          </cell>
          <cell r="AM974">
            <v>795.92142857142858</v>
          </cell>
          <cell r="AN974">
            <v>16979.657142857144</v>
          </cell>
          <cell r="AO974">
            <v>10877.592857142858</v>
          </cell>
          <cell r="AP974">
            <v>1140.8207142857143</v>
          </cell>
          <cell r="AQ974">
            <v>3979.6071428571431</v>
          </cell>
        </row>
        <row r="975">
          <cell r="A975" t="str">
            <v>M003EN3E30200</v>
          </cell>
          <cell r="B975" t="str">
            <v>Neuroform3EZ-320mm</v>
          </cell>
          <cell r="C975" t="str">
            <v>EUR</v>
          </cell>
          <cell r="D975">
            <v>375.24</v>
          </cell>
          <cell r="G975">
            <v>375.24</v>
          </cell>
          <cell r="I975">
            <v>536.05714285714294</v>
          </cell>
          <cell r="J975">
            <v>2037.017142857143</v>
          </cell>
          <cell r="K975">
            <v>589.66285714285732</v>
          </cell>
          <cell r="L975">
            <v>696.87428571428586</v>
          </cell>
          <cell r="M975">
            <v>938.10000000000014</v>
          </cell>
          <cell r="N975">
            <v>573.58114285714294</v>
          </cell>
          <cell r="O975">
            <v>557.49942857142867</v>
          </cell>
          <cell r="P975">
            <v>268028.57142857148</v>
          </cell>
          <cell r="Q975">
            <v>3661.2702857142863</v>
          </cell>
          <cell r="R975">
            <v>1056032.5714285716</v>
          </cell>
          <cell r="S975">
            <v>9193.380000000001</v>
          </cell>
          <cell r="T975">
            <v>2733.8914285714286</v>
          </cell>
          <cell r="U975">
            <v>375.24</v>
          </cell>
          <cell r="V975">
            <v>321.63428571428574</v>
          </cell>
          <cell r="W975">
            <v>4181.2457142857147</v>
          </cell>
          <cell r="X975">
            <v>96490.285714285725</v>
          </cell>
          <cell r="Y975">
            <v>2037.017142857143</v>
          </cell>
          <cell r="Z975">
            <v>25730.742857142861</v>
          </cell>
          <cell r="AA975">
            <v>48245.142857142862</v>
          </cell>
          <cell r="AB975">
            <v>643268.57142857148</v>
          </cell>
          <cell r="AC975">
            <v>808106.14285714296</v>
          </cell>
          <cell r="AD975">
            <v>6968.7428571428582</v>
          </cell>
          <cell r="AE975">
            <v>1903.0028571428572</v>
          </cell>
          <cell r="AF975">
            <v>3001.92</v>
          </cell>
          <cell r="AG975">
            <v>750.48</v>
          </cell>
          <cell r="AH975">
            <v>25194.685714285719</v>
          </cell>
          <cell r="AI975">
            <v>1500.96</v>
          </cell>
          <cell r="AJ975">
            <v>3752.4000000000005</v>
          </cell>
          <cell r="AK975">
            <v>750.48</v>
          </cell>
          <cell r="AL975">
            <v>18225.942857142858</v>
          </cell>
          <cell r="AM975">
            <v>804.0857142857144</v>
          </cell>
          <cell r="AN975">
            <v>17153.828571428574</v>
          </cell>
          <cell r="AO975">
            <v>10989.17142857143</v>
          </cell>
          <cell r="AP975">
            <v>1152.5228571428572</v>
          </cell>
          <cell r="AQ975">
            <v>4020.428571428572</v>
          </cell>
        </row>
        <row r="976">
          <cell r="A976" t="str">
            <v>M003EN3E30300</v>
          </cell>
          <cell r="B976" t="str">
            <v>Neuroform3EZ-330mm</v>
          </cell>
          <cell r="C976" t="str">
            <v>EUR</v>
          </cell>
          <cell r="D976">
            <v>395.3</v>
          </cell>
          <cell r="G976">
            <v>395.3</v>
          </cell>
          <cell r="I976">
            <v>564.71428571428578</v>
          </cell>
          <cell r="J976">
            <v>2145.9142857142861</v>
          </cell>
          <cell r="K976">
            <v>621.18571428571443</v>
          </cell>
          <cell r="L976">
            <v>734.12857142857149</v>
          </cell>
          <cell r="M976">
            <v>988.25000000000011</v>
          </cell>
          <cell r="N976">
            <v>604.24428571428587</v>
          </cell>
          <cell r="O976">
            <v>587.30285714285719</v>
          </cell>
          <cell r="P976">
            <v>282357.1428571429</v>
          </cell>
          <cell r="Q976">
            <v>3856.9985714285717</v>
          </cell>
          <cell r="R976">
            <v>1112487.142857143</v>
          </cell>
          <cell r="S976">
            <v>9684.85</v>
          </cell>
          <cell r="T976">
            <v>2880.0428571428574</v>
          </cell>
          <cell r="U976">
            <v>395.3</v>
          </cell>
          <cell r="V976">
            <v>338.82857142857148</v>
          </cell>
          <cell r="W976">
            <v>4404.7714285714292</v>
          </cell>
          <cell r="X976">
            <v>101648.57142857143</v>
          </cell>
          <cell r="Y976">
            <v>2145.9142857142861</v>
          </cell>
          <cell r="Z976">
            <v>27106.285714285717</v>
          </cell>
          <cell r="AA976">
            <v>50824.285714285717</v>
          </cell>
          <cell r="AB976">
            <v>677657.14285714296</v>
          </cell>
          <cell r="AC976">
            <v>851306.7857142858</v>
          </cell>
          <cell r="AD976">
            <v>7341.2857142857156</v>
          </cell>
          <cell r="AE976">
            <v>2004.7357142857145</v>
          </cell>
          <cell r="AF976">
            <v>3162.4</v>
          </cell>
          <cell r="AG976">
            <v>790.6</v>
          </cell>
          <cell r="AH976">
            <v>26541.571428571431</v>
          </cell>
          <cell r="AI976">
            <v>1581.2</v>
          </cell>
          <cell r="AJ976">
            <v>3953.0000000000005</v>
          </cell>
          <cell r="AK976">
            <v>790.6</v>
          </cell>
          <cell r="AL976">
            <v>19200.285714285717</v>
          </cell>
          <cell r="AM976">
            <v>847.07142857142867</v>
          </cell>
          <cell r="AN976">
            <v>18070.857142857145</v>
          </cell>
          <cell r="AO976">
            <v>11576.642857142859</v>
          </cell>
          <cell r="AP976">
            <v>1214.1357142857144</v>
          </cell>
          <cell r="AQ976">
            <v>4235.3571428571431</v>
          </cell>
        </row>
        <row r="977">
          <cell r="A977" t="str">
            <v>M003EN3E35100</v>
          </cell>
          <cell r="B977" t="str">
            <v>Neuroform3EZ-3.510mm</v>
          </cell>
          <cell r="C977" t="str">
            <v>EUR</v>
          </cell>
          <cell r="D977">
            <v>371.76</v>
          </cell>
          <cell r="G977">
            <v>371.76</v>
          </cell>
          <cell r="I977">
            <v>531.08571428571429</v>
          </cell>
          <cell r="J977">
            <v>2018.1257142857141</v>
          </cell>
          <cell r="K977">
            <v>584.1942857142858</v>
          </cell>
          <cell r="L977">
            <v>690.41142857142859</v>
          </cell>
          <cell r="M977">
            <v>929.4</v>
          </cell>
          <cell r="N977">
            <v>568.26171428571433</v>
          </cell>
          <cell r="O977">
            <v>552.32914285714287</v>
          </cell>
          <cell r="P977">
            <v>265542.85714285716</v>
          </cell>
          <cell r="Q977">
            <v>3627.3154285714286</v>
          </cell>
          <cell r="R977">
            <v>1046238.8571428572</v>
          </cell>
          <cell r="S977">
            <v>9108.119999999999</v>
          </cell>
          <cell r="T977">
            <v>2708.5371428571425</v>
          </cell>
          <cell r="U977">
            <v>371.76</v>
          </cell>
          <cell r="V977">
            <v>318.65142857142854</v>
          </cell>
          <cell r="W977">
            <v>4142.4685714285715</v>
          </cell>
          <cell r="X977">
            <v>95595.428571428565</v>
          </cell>
          <cell r="Y977">
            <v>2018.1257142857141</v>
          </cell>
          <cell r="Z977">
            <v>25492.114285714284</v>
          </cell>
          <cell r="AA977">
            <v>47797.714285714283</v>
          </cell>
          <cell r="AB977">
            <v>637302.85714285716</v>
          </cell>
          <cell r="AC977">
            <v>800611.71428571432</v>
          </cell>
          <cell r="AD977">
            <v>6904.1142857142859</v>
          </cell>
          <cell r="AE977">
            <v>1885.3542857142857</v>
          </cell>
          <cell r="AF977">
            <v>2974.08</v>
          </cell>
          <cell r="AG977">
            <v>743.52</v>
          </cell>
          <cell r="AH977">
            <v>24961.028571428571</v>
          </cell>
          <cell r="AI977">
            <v>1487.04</v>
          </cell>
          <cell r="AJ977">
            <v>3717.6</v>
          </cell>
          <cell r="AK977">
            <v>743.52</v>
          </cell>
          <cell r="AL977">
            <v>18056.914285714287</v>
          </cell>
          <cell r="AM977">
            <v>796.62857142857138</v>
          </cell>
          <cell r="AN977">
            <v>16994.742857142857</v>
          </cell>
          <cell r="AO977">
            <v>10887.257142857143</v>
          </cell>
          <cell r="AP977">
            <v>1141.8342857142857</v>
          </cell>
          <cell r="AQ977">
            <v>3983.1428571428573</v>
          </cell>
        </row>
        <row r="978">
          <cell r="A978" t="str">
            <v>M003EN3E35150</v>
          </cell>
          <cell r="B978" t="str">
            <v>Neuroform3EZ-3.515mm</v>
          </cell>
          <cell r="C978" t="str">
            <v>EUR</v>
          </cell>
          <cell r="D978">
            <v>371.43</v>
          </cell>
          <cell r="G978">
            <v>371.43</v>
          </cell>
          <cell r="I978">
            <v>530.61428571428576</v>
          </cell>
          <cell r="J978">
            <v>2016.3342857142857</v>
          </cell>
          <cell r="K978">
            <v>583.67571428571443</v>
          </cell>
          <cell r="L978">
            <v>689.79857142857156</v>
          </cell>
          <cell r="M978">
            <v>928.57500000000005</v>
          </cell>
          <cell r="N978">
            <v>567.75728571428579</v>
          </cell>
          <cell r="O978">
            <v>551.83885714285725</v>
          </cell>
          <cell r="P978">
            <v>265307.1428571429</v>
          </cell>
          <cell r="Q978">
            <v>3624.0955714285719</v>
          </cell>
          <cell r="R978">
            <v>1045310.142857143</v>
          </cell>
          <cell r="S978">
            <v>9100.0349999999999</v>
          </cell>
          <cell r="T978">
            <v>2706.1328571428571</v>
          </cell>
          <cell r="U978">
            <v>371.43</v>
          </cell>
          <cell r="V978">
            <v>318.36857142857144</v>
          </cell>
          <cell r="W978">
            <v>4138.7914285714287</v>
          </cell>
          <cell r="X978">
            <v>95510.571428571435</v>
          </cell>
          <cell r="Y978">
            <v>2016.3342857142857</v>
          </cell>
          <cell r="Z978">
            <v>25469.485714285714</v>
          </cell>
          <cell r="AA978">
            <v>47755.285714285717</v>
          </cell>
          <cell r="AB978">
            <v>636737.14285714296</v>
          </cell>
          <cell r="AC978">
            <v>799901.0357142858</v>
          </cell>
          <cell r="AD978">
            <v>6897.9857142857145</v>
          </cell>
          <cell r="AE978">
            <v>1883.6807142857144</v>
          </cell>
          <cell r="AF978">
            <v>2971.44</v>
          </cell>
          <cell r="AG978">
            <v>742.86</v>
          </cell>
          <cell r="AH978">
            <v>24938.87142857143</v>
          </cell>
          <cell r="AI978">
            <v>1485.72</v>
          </cell>
          <cell r="AJ978">
            <v>3714.3</v>
          </cell>
          <cell r="AK978">
            <v>742.86</v>
          </cell>
          <cell r="AL978">
            <v>18040.885714285716</v>
          </cell>
          <cell r="AM978">
            <v>795.92142857142858</v>
          </cell>
          <cell r="AN978">
            <v>16979.657142857144</v>
          </cell>
          <cell r="AO978">
            <v>10877.592857142858</v>
          </cell>
          <cell r="AP978">
            <v>1140.8207142857143</v>
          </cell>
          <cell r="AQ978">
            <v>3979.6071428571431</v>
          </cell>
        </row>
        <row r="979">
          <cell r="A979" t="str">
            <v>M003EN3E35200</v>
          </cell>
          <cell r="B979" t="str">
            <v>Neuroform3EZ-3.520mm</v>
          </cell>
          <cell r="C979" t="str">
            <v>EUR</v>
          </cell>
          <cell r="D979">
            <v>375.24</v>
          </cell>
          <cell r="G979">
            <v>375.24</v>
          </cell>
          <cell r="I979">
            <v>536.05714285714294</v>
          </cell>
          <cell r="J979">
            <v>2037.017142857143</v>
          </cell>
          <cell r="K979">
            <v>589.66285714285732</v>
          </cell>
          <cell r="L979">
            <v>696.87428571428586</v>
          </cell>
          <cell r="M979">
            <v>938.10000000000014</v>
          </cell>
          <cell r="N979">
            <v>573.58114285714294</v>
          </cell>
          <cell r="O979">
            <v>557.49942857142867</v>
          </cell>
          <cell r="P979">
            <v>268028.57142857148</v>
          </cell>
          <cell r="Q979">
            <v>3661.2702857142863</v>
          </cell>
          <cell r="R979">
            <v>1056032.5714285716</v>
          </cell>
          <cell r="S979">
            <v>9193.380000000001</v>
          </cell>
          <cell r="T979">
            <v>2733.8914285714286</v>
          </cell>
          <cell r="U979">
            <v>375.24</v>
          </cell>
          <cell r="V979">
            <v>321.63428571428574</v>
          </cell>
          <cell r="W979">
            <v>4181.2457142857147</v>
          </cell>
          <cell r="X979">
            <v>96490.285714285725</v>
          </cell>
          <cell r="Y979">
            <v>2037.017142857143</v>
          </cell>
          <cell r="Z979">
            <v>25730.742857142861</v>
          </cell>
          <cell r="AA979">
            <v>48245.142857142862</v>
          </cell>
          <cell r="AB979">
            <v>643268.57142857148</v>
          </cell>
          <cell r="AC979">
            <v>808106.14285714296</v>
          </cell>
          <cell r="AD979">
            <v>6968.7428571428582</v>
          </cell>
          <cell r="AE979">
            <v>1903.0028571428572</v>
          </cell>
          <cell r="AF979">
            <v>3001.92</v>
          </cell>
          <cell r="AG979">
            <v>750.48</v>
          </cell>
          <cell r="AH979">
            <v>25194.685714285719</v>
          </cell>
          <cell r="AI979">
            <v>1500.96</v>
          </cell>
          <cell r="AJ979">
            <v>3752.4000000000005</v>
          </cell>
          <cell r="AK979">
            <v>750.48</v>
          </cell>
          <cell r="AL979">
            <v>18225.942857142858</v>
          </cell>
          <cell r="AM979">
            <v>804.0857142857144</v>
          </cell>
          <cell r="AN979">
            <v>17153.828571428574</v>
          </cell>
          <cell r="AO979">
            <v>10989.17142857143</v>
          </cell>
          <cell r="AP979">
            <v>1152.5228571428572</v>
          </cell>
          <cell r="AQ979">
            <v>4020.428571428572</v>
          </cell>
        </row>
        <row r="980">
          <cell r="A980" t="str">
            <v>M003EN3E35300</v>
          </cell>
          <cell r="B980" t="str">
            <v>Neuroform3EZ-3.530mm</v>
          </cell>
          <cell r="C980" t="str">
            <v>EUR</v>
          </cell>
          <cell r="D980">
            <v>395.3</v>
          </cell>
          <cell r="G980">
            <v>395.3</v>
          </cell>
          <cell r="I980">
            <v>564.71428571428578</v>
          </cell>
          <cell r="J980">
            <v>2145.9142857142861</v>
          </cell>
          <cell r="K980">
            <v>621.18571428571443</v>
          </cell>
          <cell r="L980">
            <v>734.12857142857149</v>
          </cell>
          <cell r="M980">
            <v>988.25000000000011</v>
          </cell>
          <cell r="N980">
            <v>604.24428571428587</v>
          </cell>
          <cell r="O980">
            <v>587.30285714285719</v>
          </cell>
          <cell r="P980">
            <v>282357.1428571429</v>
          </cell>
          <cell r="Q980">
            <v>3856.9985714285717</v>
          </cell>
          <cell r="R980">
            <v>1112487.142857143</v>
          </cell>
          <cell r="S980">
            <v>9684.85</v>
          </cell>
          <cell r="T980">
            <v>2880.0428571428574</v>
          </cell>
          <cell r="U980">
            <v>395.3</v>
          </cell>
          <cell r="V980">
            <v>338.82857142857148</v>
          </cell>
          <cell r="W980">
            <v>4404.7714285714292</v>
          </cell>
          <cell r="X980">
            <v>101648.57142857143</v>
          </cell>
          <cell r="Y980">
            <v>2145.9142857142861</v>
          </cell>
          <cell r="Z980">
            <v>27106.285714285717</v>
          </cell>
          <cell r="AA980">
            <v>50824.285714285717</v>
          </cell>
          <cell r="AB980">
            <v>677657.14285714296</v>
          </cell>
          <cell r="AC980">
            <v>851306.7857142858</v>
          </cell>
          <cell r="AD980">
            <v>7341.2857142857156</v>
          </cell>
          <cell r="AE980">
            <v>2004.7357142857145</v>
          </cell>
          <cell r="AF980">
            <v>3162.4</v>
          </cell>
          <cell r="AG980">
            <v>790.6</v>
          </cell>
          <cell r="AH980">
            <v>26541.571428571431</v>
          </cell>
          <cell r="AI980">
            <v>1581.2</v>
          </cell>
          <cell r="AJ980">
            <v>3953.0000000000005</v>
          </cell>
          <cell r="AK980">
            <v>790.6</v>
          </cell>
          <cell r="AL980">
            <v>19200.285714285717</v>
          </cell>
          <cell r="AM980">
            <v>847.07142857142867</v>
          </cell>
          <cell r="AN980">
            <v>18070.857142857145</v>
          </cell>
          <cell r="AO980">
            <v>11576.642857142859</v>
          </cell>
          <cell r="AP980">
            <v>1214.1357142857144</v>
          </cell>
          <cell r="AQ980">
            <v>4235.3571428571431</v>
          </cell>
        </row>
        <row r="981">
          <cell r="A981" t="str">
            <v>M003EN3E40150</v>
          </cell>
          <cell r="B981" t="str">
            <v>Neuroform3EZ-415mm</v>
          </cell>
          <cell r="C981" t="str">
            <v>EUR</v>
          </cell>
          <cell r="D981">
            <v>372.2</v>
          </cell>
          <cell r="G981">
            <v>372.2</v>
          </cell>
          <cell r="I981">
            <v>531.71428571428578</v>
          </cell>
          <cell r="J981">
            <v>2020.514285714286</v>
          </cell>
          <cell r="K981">
            <v>584.88571428571436</v>
          </cell>
          <cell r="L981">
            <v>691.22857142857151</v>
          </cell>
          <cell r="M981">
            <v>930.50000000000011</v>
          </cell>
          <cell r="N981">
            <v>568.93428571428581</v>
          </cell>
          <cell r="O981">
            <v>552.98285714285726</v>
          </cell>
          <cell r="P981">
            <v>265857.1428571429</v>
          </cell>
          <cell r="Q981">
            <v>3631.6085714285718</v>
          </cell>
          <cell r="R981">
            <v>1047477.142857143</v>
          </cell>
          <cell r="S981">
            <v>9118.9</v>
          </cell>
          <cell r="T981">
            <v>2711.7428571428572</v>
          </cell>
          <cell r="U981">
            <v>372.20000000000005</v>
          </cell>
          <cell r="V981">
            <v>319.02857142857147</v>
          </cell>
          <cell r="W981">
            <v>4147.3714285714286</v>
          </cell>
          <cell r="X981">
            <v>95708.571428571435</v>
          </cell>
          <cell r="Y981">
            <v>2020.514285714286</v>
          </cell>
          <cell r="Z981">
            <v>25522.285714285717</v>
          </cell>
          <cell r="AA981">
            <v>47854.285714285717</v>
          </cell>
          <cell r="AB981">
            <v>638057.14285714296</v>
          </cell>
          <cell r="AC981">
            <v>801559.2857142858</v>
          </cell>
          <cell r="AD981">
            <v>6912.2857142857156</v>
          </cell>
          <cell r="AE981">
            <v>1887.5857142857144</v>
          </cell>
          <cell r="AF981">
            <v>2977.6000000000004</v>
          </cell>
          <cell r="AG981">
            <v>744.40000000000009</v>
          </cell>
          <cell r="AH981">
            <v>24990.571428571431</v>
          </cell>
          <cell r="AI981">
            <v>1488.8000000000002</v>
          </cell>
          <cell r="AJ981">
            <v>3722.0000000000005</v>
          </cell>
          <cell r="AK981">
            <v>744.40000000000009</v>
          </cell>
          <cell r="AL981">
            <v>18078.285714285717</v>
          </cell>
          <cell r="AM981">
            <v>797.57142857142867</v>
          </cell>
          <cell r="AN981">
            <v>17014.857142857145</v>
          </cell>
          <cell r="AO981">
            <v>10900.142857142859</v>
          </cell>
          <cell r="AP981">
            <v>1143.1857142857143</v>
          </cell>
          <cell r="AQ981">
            <v>3987.8571428571431</v>
          </cell>
        </row>
        <row r="982">
          <cell r="A982" t="str">
            <v>M003EN3E40200</v>
          </cell>
          <cell r="B982" t="str">
            <v>Neuroform3EZ-420mm</v>
          </cell>
          <cell r="C982" t="str">
            <v>EUR</v>
          </cell>
          <cell r="D982">
            <v>379.34</v>
          </cell>
          <cell r="G982">
            <v>379.34</v>
          </cell>
          <cell r="I982">
            <v>541.91428571428571</v>
          </cell>
          <cell r="J982">
            <v>2059.2742857142857</v>
          </cell>
          <cell r="K982">
            <v>596.10571428571438</v>
          </cell>
          <cell r="L982">
            <v>704.4885714285715</v>
          </cell>
          <cell r="M982">
            <v>948.35</v>
          </cell>
          <cell r="N982">
            <v>579.84828571428579</v>
          </cell>
          <cell r="O982">
            <v>563.5908571428572</v>
          </cell>
          <cell r="P982">
            <v>270957.14285714284</v>
          </cell>
          <cell r="Q982">
            <v>3701.2745714285716</v>
          </cell>
          <cell r="R982">
            <v>1067571.142857143</v>
          </cell>
          <cell r="S982">
            <v>9293.83</v>
          </cell>
          <cell r="T982">
            <v>2763.7628571428568</v>
          </cell>
          <cell r="U982">
            <v>379.34</v>
          </cell>
          <cell r="V982">
            <v>325.14857142857142</v>
          </cell>
          <cell r="W982">
            <v>4226.9314285714281</v>
          </cell>
          <cell r="X982">
            <v>97544.571428571435</v>
          </cell>
          <cell r="Y982">
            <v>2059.2742857142857</v>
          </cell>
          <cell r="Z982">
            <v>26011.885714285716</v>
          </cell>
          <cell r="AA982">
            <v>48772.285714285717</v>
          </cell>
          <cell r="AB982">
            <v>650297.14285714284</v>
          </cell>
          <cell r="AC982">
            <v>816935.78571428568</v>
          </cell>
          <cell r="AD982">
            <v>7044.8857142857141</v>
          </cell>
          <cell r="AE982">
            <v>1923.7957142857142</v>
          </cell>
          <cell r="AF982">
            <v>3034.72</v>
          </cell>
          <cell r="AG982">
            <v>758.68</v>
          </cell>
          <cell r="AH982">
            <v>25469.971428571429</v>
          </cell>
          <cell r="AI982">
            <v>1517.36</v>
          </cell>
          <cell r="AJ982">
            <v>3793.4</v>
          </cell>
          <cell r="AK982">
            <v>758.68</v>
          </cell>
          <cell r="AL982">
            <v>18425.085714285713</v>
          </cell>
          <cell r="AM982">
            <v>812.87142857142862</v>
          </cell>
          <cell r="AN982">
            <v>17341.257142857143</v>
          </cell>
          <cell r="AO982">
            <v>11109.242857142857</v>
          </cell>
          <cell r="AP982">
            <v>1165.1157142857141</v>
          </cell>
          <cell r="AQ982">
            <v>4064.3571428571427</v>
          </cell>
        </row>
        <row r="983">
          <cell r="A983" t="str">
            <v>M003EN3E40300</v>
          </cell>
          <cell r="B983" t="str">
            <v>Neuroform3EZ-430mm</v>
          </cell>
          <cell r="C983" t="str">
            <v>EUR</v>
          </cell>
          <cell r="D983">
            <v>392.28</v>
          </cell>
          <cell r="G983">
            <v>392.28</v>
          </cell>
          <cell r="I983">
            <v>560.4</v>
          </cell>
          <cell r="J983">
            <v>2129.52</v>
          </cell>
          <cell r="K983">
            <v>616.44000000000005</v>
          </cell>
          <cell r="L983">
            <v>728.52</v>
          </cell>
          <cell r="M983">
            <v>980.69999999999993</v>
          </cell>
          <cell r="N983">
            <v>599.62800000000004</v>
          </cell>
          <cell r="O983">
            <v>582.81600000000003</v>
          </cell>
          <cell r="P983">
            <v>280200</v>
          </cell>
          <cell r="Q983">
            <v>3827.5319999999997</v>
          </cell>
          <cell r="R983">
            <v>1103988</v>
          </cell>
          <cell r="S983">
            <v>9610.8599999999988</v>
          </cell>
          <cell r="T983">
            <v>2858.0399999999995</v>
          </cell>
          <cell r="U983">
            <v>392.28</v>
          </cell>
          <cell r="V983">
            <v>336.23999999999995</v>
          </cell>
          <cell r="W983">
            <v>4371.12</v>
          </cell>
          <cell r="X983">
            <v>100872</v>
          </cell>
          <cell r="Y983">
            <v>2129.52</v>
          </cell>
          <cell r="Z983">
            <v>26899.199999999997</v>
          </cell>
          <cell r="AA983">
            <v>50436</v>
          </cell>
          <cell r="AB983">
            <v>672480</v>
          </cell>
          <cell r="AC983">
            <v>844803</v>
          </cell>
          <cell r="AD983">
            <v>7285.2</v>
          </cell>
          <cell r="AE983">
            <v>1989.4199999999998</v>
          </cell>
          <cell r="AF983">
            <v>3138.24</v>
          </cell>
          <cell r="AG983">
            <v>784.56</v>
          </cell>
          <cell r="AH983">
            <v>26338.799999999999</v>
          </cell>
          <cell r="AI983">
            <v>1569.12</v>
          </cell>
          <cell r="AJ983">
            <v>3922.7999999999997</v>
          </cell>
          <cell r="AK983">
            <v>784.56</v>
          </cell>
          <cell r="AL983">
            <v>19053.599999999999</v>
          </cell>
          <cell r="AM983">
            <v>840.59999999999991</v>
          </cell>
          <cell r="AN983">
            <v>17932.8</v>
          </cell>
          <cell r="AO983">
            <v>11488.199999999999</v>
          </cell>
          <cell r="AP983">
            <v>1204.8599999999999</v>
          </cell>
          <cell r="AQ983">
            <v>4203</v>
          </cell>
        </row>
        <row r="984">
          <cell r="A984" t="str">
            <v>M003EN3E45100</v>
          </cell>
          <cell r="B984" t="str">
            <v>Neuroform3EZ-4.510mm</v>
          </cell>
          <cell r="C984" t="str">
            <v>EUR</v>
          </cell>
          <cell r="D984">
            <v>370.92</v>
          </cell>
          <cell r="G984">
            <v>370.92</v>
          </cell>
          <cell r="I984">
            <v>529.88571428571436</v>
          </cell>
          <cell r="J984">
            <v>2013.5657142857144</v>
          </cell>
          <cell r="K984">
            <v>582.87428571428586</v>
          </cell>
          <cell r="L984">
            <v>688.85142857142864</v>
          </cell>
          <cell r="M984">
            <v>927.30000000000018</v>
          </cell>
          <cell r="N984">
            <v>566.97771428571434</v>
          </cell>
          <cell r="O984">
            <v>551.08114285714294</v>
          </cell>
          <cell r="P984">
            <v>264942.85714285716</v>
          </cell>
          <cell r="Q984">
            <v>3619.1194285714291</v>
          </cell>
          <cell r="R984">
            <v>1043874.8571428573</v>
          </cell>
          <cell r="S984">
            <v>9087.5400000000009</v>
          </cell>
          <cell r="T984">
            <v>2702.4171428571431</v>
          </cell>
          <cell r="U984">
            <v>370.92</v>
          </cell>
          <cell r="V984">
            <v>317.93142857142863</v>
          </cell>
          <cell r="W984">
            <v>4133.1085714285718</v>
          </cell>
          <cell r="X984">
            <v>95379.42857142858</v>
          </cell>
          <cell r="Y984">
            <v>2013.5657142857144</v>
          </cell>
          <cell r="Z984">
            <v>25434.514285714289</v>
          </cell>
          <cell r="AA984">
            <v>47689.71428571429</v>
          </cell>
          <cell r="AB984">
            <v>635862.85714285728</v>
          </cell>
          <cell r="AC984">
            <v>798802.71428571444</v>
          </cell>
          <cell r="AD984">
            <v>6888.5142857142864</v>
          </cell>
          <cell r="AE984">
            <v>1881.0942857142859</v>
          </cell>
          <cell r="AF984">
            <v>2967.36</v>
          </cell>
          <cell r="AG984">
            <v>741.84</v>
          </cell>
          <cell r="AH984">
            <v>24904.628571428573</v>
          </cell>
          <cell r="AI984">
            <v>1483.68</v>
          </cell>
          <cell r="AJ984">
            <v>3709.2000000000007</v>
          </cell>
          <cell r="AK984">
            <v>741.84</v>
          </cell>
          <cell r="AL984">
            <v>18016.114285714288</v>
          </cell>
          <cell r="AM984">
            <v>794.82857142857154</v>
          </cell>
          <cell r="AN984">
            <v>16956.342857142859</v>
          </cell>
          <cell r="AO984">
            <v>10862.657142857144</v>
          </cell>
          <cell r="AP984">
            <v>1139.2542857142857</v>
          </cell>
          <cell r="AQ984">
            <v>3974.1428571428578</v>
          </cell>
        </row>
        <row r="985">
          <cell r="A985" t="str">
            <v>M003EN3E45150</v>
          </cell>
          <cell r="B985" t="str">
            <v>Neuroform3EZ-4.515mm</v>
          </cell>
          <cell r="C985" t="str">
            <v>EUR</v>
          </cell>
          <cell r="D985">
            <v>372.2</v>
          </cell>
          <cell r="G985">
            <v>372.2</v>
          </cell>
          <cell r="I985">
            <v>531.71428571428578</v>
          </cell>
          <cell r="J985">
            <v>2020.514285714286</v>
          </cell>
          <cell r="K985">
            <v>584.88571428571436</v>
          </cell>
          <cell r="L985">
            <v>691.22857142857151</v>
          </cell>
          <cell r="M985">
            <v>930.50000000000011</v>
          </cell>
          <cell r="N985">
            <v>568.93428571428581</v>
          </cell>
          <cell r="O985">
            <v>552.98285714285726</v>
          </cell>
          <cell r="P985">
            <v>265857.1428571429</v>
          </cell>
          <cell r="Q985">
            <v>3631.6085714285718</v>
          </cell>
          <cell r="R985">
            <v>1047477.142857143</v>
          </cell>
          <cell r="S985">
            <v>9118.9</v>
          </cell>
          <cell r="T985">
            <v>2711.7428571428572</v>
          </cell>
          <cell r="U985">
            <v>372.20000000000005</v>
          </cell>
          <cell r="V985">
            <v>319.02857142857147</v>
          </cell>
          <cell r="W985">
            <v>4147.3714285714286</v>
          </cell>
          <cell r="X985">
            <v>95708.571428571435</v>
          </cell>
          <cell r="Y985">
            <v>2020.514285714286</v>
          </cell>
          <cell r="Z985">
            <v>25522.285714285717</v>
          </cell>
          <cell r="AA985">
            <v>47854.285714285717</v>
          </cell>
          <cell r="AB985">
            <v>638057.14285714296</v>
          </cell>
          <cell r="AC985">
            <v>801559.2857142858</v>
          </cell>
          <cell r="AD985">
            <v>6912.2857142857156</v>
          </cell>
          <cell r="AE985">
            <v>1887.5857142857144</v>
          </cell>
          <cell r="AF985">
            <v>2977.6000000000004</v>
          </cell>
          <cell r="AG985">
            <v>744.40000000000009</v>
          </cell>
          <cell r="AH985">
            <v>24990.571428571431</v>
          </cell>
          <cell r="AI985">
            <v>1488.8000000000002</v>
          </cell>
          <cell r="AJ985">
            <v>3722.0000000000005</v>
          </cell>
          <cell r="AK985">
            <v>744.40000000000009</v>
          </cell>
          <cell r="AL985">
            <v>18078.285714285717</v>
          </cell>
          <cell r="AM985">
            <v>797.57142857142867</v>
          </cell>
          <cell r="AN985">
            <v>17014.857142857145</v>
          </cell>
          <cell r="AO985">
            <v>10900.142857142859</v>
          </cell>
          <cell r="AP985">
            <v>1143.1857142857143</v>
          </cell>
          <cell r="AQ985">
            <v>3987.8571428571431</v>
          </cell>
        </row>
        <row r="986">
          <cell r="A986" t="str">
            <v>M003EN3E45200</v>
          </cell>
          <cell r="B986" t="str">
            <v>Neuroform3EZ-4.520mm</v>
          </cell>
          <cell r="C986" t="str">
            <v>EUR</v>
          </cell>
          <cell r="D986">
            <v>379.34</v>
          </cell>
          <cell r="G986">
            <v>379.34</v>
          </cell>
          <cell r="I986">
            <v>541.91428571428571</v>
          </cell>
          <cell r="J986">
            <v>2059.2742857142857</v>
          </cell>
          <cell r="K986">
            <v>596.10571428571438</v>
          </cell>
          <cell r="L986">
            <v>704.4885714285715</v>
          </cell>
          <cell r="M986">
            <v>948.35</v>
          </cell>
          <cell r="N986">
            <v>579.84828571428579</v>
          </cell>
          <cell r="O986">
            <v>563.5908571428572</v>
          </cell>
          <cell r="P986">
            <v>270957.14285714284</v>
          </cell>
          <cell r="Q986">
            <v>3701.2745714285716</v>
          </cell>
          <cell r="R986">
            <v>1067571.142857143</v>
          </cell>
          <cell r="S986">
            <v>9293.83</v>
          </cell>
          <cell r="T986">
            <v>2763.7628571428568</v>
          </cell>
          <cell r="U986">
            <v>379.34</v>
          </cell>
          <cell r="V986">
            <v>325.14857142857142</v>
          </cell>
          <cell r="W986">
            <v>4226.9314285714281</v>
          </cell>
          <cell r="X986">
            <v>97544.571428571435</v>
          </cell>
          <cell r="Y986">
            <v>2059.2742857142857</v>
          </cell>
          <cell r="Z986">
            <v>26011.885714285716</v>
          </cell>
          <cell r="AA986">
            <v>48772.285714285717</v>
          </cell>
          <cell r="AB986">
            <v>650297.14285714284</v>
          </cell>
          <cell r="AC986">
            <v>816935.78571428568</v>
          </cell>
          <cell r="AD986">
            <v>7044.8857142857141</v>
          </cell>
          <cell r="AE986">
            <v>1923.7957142857142</v>
          </cell>
          <cell r="AF986">
            <v>3034.72</v>
          </cell>
          <cell r="AG986">
            <v>758.68</v>
          </cell>
          <cell r="AH986">
            <v>25469.971428571429</v>
          </cell>
          <cell r="AI986">
            <v>1517.36</v>
          </cell>
          <cell r="AJ986">
            <v>3793.4</v>
          </cell>
          <cell r="AK986">
            <v>758.68</v>
          </cell>
          <cell r="AL986">
            <v>18425.085714285713</v>
          </cell>
          <cell r="AM986">
            <v>812.87142857142862</v>
          </cell>
          <cell r="AN986">
            <v>17341.257142857143</v>
          </cell>
          <cell r="AO986">
            <v>11109.242857142857</v>
          </cell>
          <cell r="AP986">
            <v>1165.1157142857141</v>
          </cell>
          <cell r="AQ986">
            <v>4064.3571428571427</v>
          </cell>
        </row>
        <row r="987">
          <cell r="A987" t="str">
            <v>M003EN3E45300</v>
          </cell>
          <cell r="B987" t="str">
            <v>Neuroform3EZ-4.530mm</v>
          </cell>
          <cell r="C987" t="str">
            <v>EUR</v>
          </cell>
          <cell r="D987">
            <v>338.79</v>
          </cell>
          <cell r="G987">
            <v>338.79</v>
          </cell>
          <cell r="I987">
            <v>483.98571428571432</v>
          </cell>
          <cell r="J987">
            <v>1839.1457142857143</v>
          </cell>
          <cell r="K987">
            <v>532.38428571428585</v>
          </cell>
          <cell r="L987">
            <v>629.18142857142868</v>
          </cell>
          <cell r="M987">
            <v>846.97500000000002</v>
          </cell>
          <cell r="N987">
            <v>517.8647142857144</v>
          </cell>
          <cell r="O987">
            <v>503.34514285714289</v>
          </cell>
          <cell r="P987">
            <v>241992.85714285716</v>
          </cell>
          <cell r="Q987">
            <v>3305.6224285714288</v>
          </cell>
          <cell r="R987">
            <v>953451.85714285716</v>
          </cell>
          <cell r="S987">
            <v>8300.3549999999996</v>
          </cell>
          <cell r="T987">
            <v>2468.3271428571429</v>
          </cell>
          <cell r="U987">
            <v>338.79</v>
          </cell>
          <cell r="V987">
            <v>290.39142857142861</v>
          </cell>
          <cell r="W987">
            <v>3775.0885714285714</v>
          </cell>
          <cell r="X987">
            <v>87117.42857142858</v>
          </cell>
          <cell r="Y987">
            <v>1839.1457142857143</v>
          </cell>
          <cell r="Z987">
            <v>23231.314285714288</v>
          </cell>
          <cell r="AA987">
            <v>43558.71428571429</v>
          </cell>
          <cell r="AB987">
            <v>580782.85714285716</v>
          </cell>
          <cell r="AC987">
            <v>729608.46428571432</v>
          </cell>
          <cell r="AD987">
            <v>6291.8142857142866</v>
          </cell>
          <cell r="AE987">
            <v>1718.1492857142857</v>
          </cell>
          <cell r="AF987">
            <v>2710.32</v>
          </cell>
          <cell r="AG987">
            <v>677.58</v>
          </cell>
          <cell r="AH987">
            <v>22747.328571428574</v>
          </cell>
          <cell r="AI987">
            <v>1355.16</v>
          </cell>
          <cell r="AJ987">
            <v>3387.9</v>
          </cell>
          <cell r="AK987">
            <v>677.58</v>
          </cell>
          <cell r="AL987">
            <v>16455.514285714286</v>
          </cell>
          <cell r="AM987">
            <v>725.97857142857151</v>
          </cell>
          <cell r="AN987">
            <v>15487.542857142858</v>
          </cell>
          <cell r="AO987">
            <v>9921.7071428571435</v>
          </cell>
          <cell r="AP987">
            <v>1040.5692857142858</v>
          </cell>
          <cell r="AQ987">
            <v>3629.8928571428573</v>
          </cell>
        </row>
        <row r="988">
          <cell r="A988" t="str">
            <v>M003ENF3STA0</v>
          </cell>
          <cell r="B988" t="str">
            <v>Neuroform3Stabilizer</v>
          </cell>
          <cell r="C988" t="str">
            <v>USD</v>
          </cell>
          <cell r="D988">
            <v>281.62</v>
          </cell>
          <cell r="G988">
            <v>281.62</v>
          </cell>
          <cell r="I988">
            <v>281.62</v>
          </cell>
          <cell r="J988">
            <v>1070.1559999999999</v>
          </cell>
          <cell r="K988">
            <v>309.78200000000004</v>
          </cell>
          <cell r="L988">
            <v>366.10599999999999</v>
          </cell>
          <cell r="M988">
            <v>492.83500000000004</v>
          </cell>
          <cell r="N988">
            <v>301.33340000000004</v>
          </cell>
          <cell r="O988">
            <v>292.88480000000004</v>
          </cell>
          <cell r="P988">
            <v>140810</v>
          </cell>
          <cell r="Q988">
            <v>1923.4646</v>
          </cell>
          <cell r="R988">
            <v>554791.4</v>
          </cell>
          <cell r="S988">
            <v>4829.7829999999994</v>
          </cell>
          <cell r="T988">
            <v>1436.2619999999999</v>
          </cell>
          <cell r="U988">
            <v>197.13399999999999</v>
          </cell>
          <cell r="V988">
            <v>168.97200000000001</v>
          </cell>
          <cell r="W988">
            <v>2196.636</v>
          </cell>
          <cell r="X988">
            <v>50691.6</v>
          </cell>
          <cell r="Y988">
            <v>1070.1559999999999</v>
          </cell>
          <cell r="Z988">
            <v>13517.76</v>
          </cell>
          <cell r="AA988">
            <v>25345.8</v>
          </cell>
          <cell r="AB988">
            <v>337944</v>
          </cell>
          <cell r="AC988">
            <v>424542.15</v>
          </cell>
          <cell r="AD988">
            <v>3661.06</v>
          </cell>
          <cell r="AE988">
            <v>999.75099999999998</v>
          </cell>
          <cell r="AF988">
            <v>1577.0719999999999</v>
          </cell>
          <cell r="AG988">
            <v>394.26799999999997</v>
          </cell>
          <cell r="AH988">
            <v>13236.14</v>
          </cell>
          <cell r="AI988">
            <v>788.53599999999994</v>
          </cell>
          <cell r="AJ988">
            <v>1971.3400000000001</v>
          </cell>
          <cell r="AK988">
            <v>394.26799999999997</v>
          </cell>
          <cell r="AL988">
            <v>9575.08</v>
          </cell>
          <cell r="AM988">
            <v>422.43</v>
          </cell>
          <cell r="AN988">
            <v>9011.84</v>
          </cell>
          <cell r="AO988">
            <v>5773.21</v>
          </cell>
          <cell r="AP988">
            <v>605.48299999999995</v>
          </cell>
          <cell r="AQ988">
            <v>2112.15</v>
          </cell>
        </row>
        <row r="989">
          <cell r="A989" t="str">
            <v>M003EU13510R0</v>
          </cell>
          <cell r="B989" t="str">
            <v>RenegadeHiFlo135/10(Neuro)</v>
          </cell>
          <cell r="C989" t="str">
            <v>EUR</v>
          </cell>
          <cell r="D989">
            <v>79.38</v>
          </cell>
          <cell r="E989">
            <v>91.286999999999992</v>
          </cell>
          <cell r="G989">
            <v>91.286999999999992</v>
          </cell>
          <cell r="I989">
            <v>130.41</v>
          </cell>
          <cell r="J989">
            <v>495.55799999999994</v>
          </cell>
          <cell r="K989">
            <v>143.45100000000002</v>
          </cell>
          <cell r="L989">
            <v>169.53300000000002</v>
          </cell>
          <cell r="M989">
            <v>228.2175</v>
          </cell>
          <cell r="N989">
            <v>139.53870000000001</v>
          </cell>
          <cell r="O989">
            <v>135.62639999999999</v>
          </cell>
          <cell r="P989">
            <v>65205</v>
          </cell>
          <cell r="Q989">
            <v>890.70029999999997</v>
          </cell>
          <cell r="R989">
            <v>256907.69999999998</v>
          </cell>
          <cell r="S989">
            <v>2236.5314999999996</v>
          </cell>
          <cell r="T989">
            <v>665.09099999999989</v>
          </cell>
          <cell r="U989">
            <v>91.286999999999992</v>
          </cell>
          <cell r="V989">
            <v>78.245999999999995</v>
          </cell>
          <cell r="W989">
            <v>1017.198</v>
          </cell>
          <cell r="X989">
            <v>23473.8</v>
          </cell>
          <cell r="Y989">
            <v>495.55799999999994</v>
          </cell>
          <cell r="Z989">
            <v>6259.68</v>
          </cell>
          <cell r="AA989">
            <v>11736.9</v>
          </cell>
          <cell r="AB989">
            <v>156492</v>
          </cell>
          <cell r="AC989">
            <v>196593.07499999998</v>
          </cell>
          <cell r="AD989">
            <v>1695.33</v>
          </cell>
          <cell r="AE989">
            <v>462.95549999999997</v>
          </cell>
          <cell r="AF989">
            <v>730.29599999999994</v>
          </cell>
          <cell r="AG989">
            <v>182.57399999999998</v>
          </cell>
          <cell r="AH989">
            <v>6129.2699999999995</v>
          </cell>
          <cell r="AI989">
            <v>365.14799999999997</v>
          </cell>
          <cell r="AJ989">
            <v>912.87</v>
          </cell>
          <cell r="AK989">
            <v>182.57399999999998</v>
          </cell>
          <cell r="AL989">
            <v>4433.9399999999996</v>
          </cell>
          <cell r="AM989">
            <v>195.61500000000001</v>
          </cell>
          <cell r="AN989">
            <v>4173.12</v>
          </cell>
          <cell r="AO989">
            <v>2673.4049999999997</v>
          </cell>
          <cell r="AP989">
            <v>280.38149999999996</v>
          </cell>
          <cell r="AQ989">
            <v>978.07499999999993</v>
          </cell>
        </row>
        <row r="990">
          <cell r="A990" t="str">
            <v>M003EU13520R0</v>
          </cell>
          <cell r="B990" t="str">
            <v>RenegadeHiFlo135/20(Neuro)</v>
          </cell>
          <cell r="C990" t="str">
            <v>EUR</v>
          </cell>
          <cell r="D990">
            <v>79.430000000000007</v>
          </cell>
          <cell r="E990">
            <v>91.344499999999996</v>
          </cell>
          <cell r="G990">
            <v>91.344499999999996</v>
          </cell>
          <cell r="I990">
            <v>130.49214285714285</v>
          </cell>
          <cell r="J990">
            <v>495.87014285714281</v>
          </cell>
          <cell r="K990">
            <v>143.54135714285715</v>
          </cell>
          <cell r="L990">
            <v>169.63978571428572</v>
          </cell>
          <cell r="M990">
            <v>228.36124999999998</v>
          </cell>
          <cell r="N990">
            <v>139.62659285714287</v>
          </cell>
          <cell r="O990">
            <v>135.71182857142858</v>
          </cell>
          <cell r="P990">
            <v>65246.071428571428</v>
          </cell>
          <cell r="Q990">
            <v>891.26133571428568</v>
          </cell>
          <cell r="R990">
            <v>257069.52142857143</v>
          </cell>
          <cell r="S990">
            <v>2237.9402499999997</v>
          </cell>
          <cell r="T990">
            <v>665.50992857142853</v>
          </cell>
          <cell r="U990">
            <v>91.344499999999996</v>
          </cell>
          <cell r="V990">
            <v>78.295285714285711</v>
          </cell>
          <cell r="W990">
            <v>1017.8387142857142</v>
          </cell>
          <cell r="X990">
            <v>23488.585714285713</v>
          </cell>
          <cell r="Y990">
            <v>495.87014285714281</v>
          </cell>
          <cell r="Z990">
            <v>6263.6228571428564</v>
          </cell>
          <cell r="AA990">
            <v>11744.292857142857</v>
          </cell>
          <cell r="AB990">
            <v>156590.57142857142</v>
          </cell>
          <cell r="AC990">
            <v>196716.90535714285</v>
          </cell>
          <cell r="AD990">
            <v>1696.397857142857</v>
          </cell>
          <cell r="AE990">
            <v>463.24710714285709</v>
          </cell>
          <cell r="AF990">
            <v>730.75599999999997</v>
          </cell>
          <cell r="AG990">
            <v>182.68899999999999</v>
          </cell>
          <cell r="AH990">
            <v>6133.130714285714</v>
          </cell>
          <cell r="AI990">
            <v>365.37799999999999</v>
          </cell>
          <cell r="AJ990">
            <v>913.44499999999994</v>
          </cell>
          <cell r="AK990">
            <v>182.68899999999999</v>
          </cell>
          <cell r="AL990">
            <v>4436.732857142857</v>
          </cell>
          <cell r="AM990">
            <v>195.73821428571426</v>
          </cell>
          <cell r="AN990">
            <v>4175.7485714285713</v>
          </cell>
          <cell r="AO990">
            <v>2675.0889285714284</v>
          </cell>
          <cell r="AP990">
            <v>280.55810714285712</v>
          </cell>
          <cell r="AQ990">
            <v>978.69107142857138</v>
          </cell>
        </row>
        <row r="991">
          <cell r="A991" t="str">
            <v>M003EU15010R0</v>
          </cell>
          <cell r="B991" t="str">
            <v>RenegadeHiFlo150/10(Neuro)</v>
          </cell>
          <cell r="C991" t="str">
            <v>EUR</v>
          </cell>
          <cell r="D991">
            <v>81.38</v>
          </cell>
          <cell r="E991">
            <v>93.586999999999989</v>
          </cell>
          <cell r="G991">
            <v>93.586999999999989</v>
          </cell>
          <cell r="I991">
            <v>133.69571428571427</v>
          </cell>
          <cell r="J991">
            <v>508.0437142857142</v>
          </cell>
          <cell r="K991">
            <v>147.06528571428572</v>
          </cell>
          <cell r="L991">
            <v>173.80442857142856</v>
          </cell>
          <cell r="M991">
            <v>233.96749999999997</v>
          </cell>
          <cell r="N991">
            <v>143.05441428571427</v>
          </cell>
          <cell r="O991">
            <v>139.04354285714285</v>
          </cell>
          <cell r="P991">
            <v>66847.85714285713</v>
          </cell>
          <cell r="Q991">
            <v>913.14172857142853</v>
          </cell>
          <cell r="R991">
            <v>263380.55714285711</v>
          </cell>
          <cell r="S991">
            <v>2292.8814999999995</v>
          </cell>
          <cell r="T991">
            <v>681.84814285714276</v>
          </cell>
          <cell r="U991">
            <v>93.586999999999989</v>
          </cell>
          <cell r="V991">
            <v>80.217428571428556</v>
          </cell>
          <cell r="W991">
            <v>1042.8265714285712</v>
          </cell>
          <cell r="X991">
            <v>24065.228571428568</v>
          </cell>
          <cell r="Y991">
            <v>508.0437142857142</v>
          </cell>
          <cell r="Z991">
            <v>6417.3942857142847</v>
          </cell>
          <cell r="AA991">
            <v>12032.614285714284</v>
          </cell>
          <cell r="AB991">
            <v>160434.85714285713</v>
          </cell>
          <cell r="AC991">
            <v>201546.28928571427</v>
          </cell>
          <cell r="AD991">
            <v>1738.0442857142855</v>
          </cell>
          <cell r="AE991">
            <v>474.61978571428563</v>
          </cell>
          <cell r="AF991">
            <v>748.69599999999991</v>
          </cell>
          <cell r="AG991">
            <v>187.17399999999998</v>
          </cell>
          <cell r="AH991">
            <v>6283.6985714285711</v>
          </cell>
          <cell r="AI991">
            <v>374.34799999999996</v>
          </cell>
          <cell r="AJ991">
            <v>935.86999999999989</v>
          </cell>
          <cell r="AK991">
            <v>187.17399999999998</v>
          </cell>
          <cell r="AL991">
            <v>4545.6542857142849</v>
          </cell>
          <cell r="AM991">
            <v>200.5435714285714</v>
          </cell>
          <cell r="AN991">
            <v>4278.2628571428568</v>
          </cell>
          <cell r="AO991">
            <v>2740.7621428571424</v>
          </cell>
          <cell r="AP991">
            <v>287.44578571428571</v>
          </cell>
          <cell r="AQ991">
            <v>1002.717857142857</v>
          </cell>
        </row>
        <row r="992">
          <cell r="A992" t="str">
            <v>M003EU15020R0</v>
          </cell>
          <cell r="B992" t="str">
            <v>RenegadeHiFlo150/20(Neuro)</v>
          </cell>
          <cell r="C992" t="str">
            <v>EUR</v>
          </cell>
          <cell r="D992">
            <v>81.430000000000007</v>
          </cell>
          <cell r="E992">
            <v>93.644499999999994</v>
          </cell>
          <cell r="G992">
            <v>93.644499999999994</v>
          </cell>
          <cell r="I992">
            <v>133.77785714285713</v>
          </cell>
          <cell r="J992">
            <v>508.35585714285708</v>
          </cell>
          <cell r="K992">
            <v>147.15564285714285</v>
          </cell>
          <cell r="L992">
            <v>173.91121428571427</v>
          </cell>
          <cell r="M992">
            <v>234.11124999999998</v>
          </cell>
          <cell r="N992">
            <v>143.14230714285713</v>
          </cell>
          <cell r="O992">
            <v>139.12897142857142</v>
          </cell>
          <cell r="P992">
            <v>66888.928571428565</v>
          </cell>
          <cell r="Q992">
            <v>913.70276428571424</v>
          </cell>
          <cell r="R992">
            <v>263542.37857142853</v>
          </cell>
          <cell r="S992">
            <v>2294.2902499999996</v>
          </cell>
          <cell r="T992">
            <v>682.26707142857128</v>
          </cell>
          <cell r="U992">
            <v>93.644499999999979</v>
          </cell>
          <cell r="V992">
            <v>80.266714285714272</v>
          </cell>
          <cell r="W992">
            <v>1043.4672857142855</v>
          </cell>
          <cell r="X992">
            <v>24080.014285714282</v>
          </cell>
          <cell r="Y992">
            <v>508.35585714285708</v>
          </cell>
          <cell r="Z992">
            <v>6421.3371428571427</v>
          </cell>
          <cell r="AA992">
            <v>12040.007142857141</v>
          </cell>
          <cell r="AB992">
            <v>160533.42857142855</v>
          </cell>
          <cell r="AC992">
            <v>201670.11964285711</v>
          </cell>
          <cell r="AD992">
            <v>1739.1121428571428</v>
          </cell>
          <cell r="AE992">
            <v>474.9113928571428</v>
          </cell>
          <cell r="AF992">
            <v>749.15599999999984</v>
          </cell>
          <cell r="AG992">
            <v>187.28899999999996</v>
          </cell>
          <cell r="AH992">
            <v>6287.5592857142847</v>
          </cell>
          <cell r="AI992">
            <v>374.57799999999992</v>
          </cell>
          <cell r="AJ992">
            <v>936.44499999999994</v>
          </cell>
          <cell r="AK992">
            <v>187.28899999999996</v>
          </cell>
          <cell r="AL992">
            <v>4548.4471428571424</v>
          </cell>
          <cell r="AM992">
            <v>200.66678571428571</v>
          </cell>
          <cell r="AN992">
            <v>4280.8914285714282</v>
          </cell>
          <cell r="AO992">
            <v>2742.446071428571</v>
          </cell>
          <cell r="AP992">
            <v>287.62239285714281</v>
          </cell>
          <cell r="AQ992">
            <v>1003.3339285714285</v>
          </cell>
        </row>
        <row r="993">
          <cell r="A993" t="str">
            <v>M003N3EZ25150</v>
          </cell>
          <cell r="B993" t="str">
            <v>Neuroform3EZ2.515mm</v>
          </cell>
          <cell r="C993" t="str">
            <v>EUR</v>
          </cell>
          <cell r="D993">
            <v>374.4</v>
          </cell>
          <cell r="G993">
            <v>374.4</v>
          </cell>
          <cell r="I993">
            <v>534.85714285714289</v>
          </cell>
          <cell r="J993">
            <v>2032.4571428571428</v>
          </cell>
          <cell r="K993">
            <v>588.34285714285727</v>
          </cell>
          <cell r="L993">
            <v>695.3142857142858</v>
          </cell>
          <cell r="M993">
            <v>936</v>
          </cell>
          <cell r="N993">
            <v>572.29714285714294</v>
          </cell>
          <cell r="O993">
            <v>556.25142857142862</v>
          </cell>
          <cell r="P993">
            <v>267428.57142857142</v>
          </cell>
          <cell r="Q993">
            <v>3653.0742857142859</v>
          </cell>
          <cell r="R993">
            <v>1053668.5714285716</v>
          </cell>
          <cell r="S993">
            <v>9172.7999999999993</v>
          </cell>
          <cell r="T993">
            <v>2727.7714285714287</v>
          </cell>
          <cell r="U993">
            <v>374.4</v>
          </cell>
          <cell r="V993">
            <v>320.91428571428571</v>
          </cell>
          <cell r="W993">
            <v>4171.8857142857141</v>
          </cell>
          <cell r="X993">
            <v>96274.285714285725</v>
          </cell>
          <cell r="Y993">
            <v>2032.4571428571428</v>
          </cell>
          <cell r="Z993">
            <v>25673.142857142859</v>
          </cell>
          <cell r="AA993">
            <v>48137.142857142862</v>
          </cell>
          <cell r="AB993">
            <v>641828.57142857148</v>
          </cell>
          <cell r="AC993">
            <v>806297.14285714296</v>
          </cell>
          <cell r="AD993">
            <v>6953.1428571428578</v>
          </cell>
          <cell r="AE993">
            <v>1898.7428571428572</v>
          </cell>
          <cell r="AF993">
            <v>2995.2</v>
          </cell>
          <cell r="AG993">
            <v>748.8</v>
          </cell>
          <cell r="AH993">
            <v>25138.285714285717</v>
          </cell>
          <cell r="AI993">
            <v>1497.6</v>
          </cell>
          <cell r="AJ993">
            <v>3744</v>
          </cell>
          <cell r="AK993">
            <v>748.8</v>
          </cell>
          <cell r="AL993">
            <v>18185.142857142859</v>
          </cell>
          <cell r="AM993">
            <v>802.28571428571433</v>
          </cell>
          <cell r="AN993">
            <v>17115.428571428572</v>
          </cell>
          <cell r="AO993">
            <v>10964.571428571429</v>
          </cell>
          <cell r="AP993">
            <v>1149.9428571428571</v>
          </cell>
          <cell r="AQ993">
            <v>4011.4285714285716</v>
          </cell>
        </row>
        <row r="994">
          <cell r="A994" t="str">
            <v>M003N3EZ25200</v>
          </cell>
          <cell r="B994" t="str">
            <v>Neuroform3EZ2.520mm</v>
          </cell>
          <cell r="C994" t="str">
            <v>EUR</v>
          </cell>
          <cell r="D994">
            <v>379.26</v>
          </cell>
          <cell r="G994">
            <v>379.26</v>
          </cell>
          <cell r="I994">
            <v>541.80000000000007</v>
          </cell>
          <cell r="J994">
            <v>2058.84</v>
          </cell>
          <cell r="K994">
            <v>595.98000000000013</v>
          </cell>
          <cell r="L994">
            <v>704.34000000000015</v>
          </cell>
          <cell r="M994">
            <v>948.15000000000009</v>
          </cell>
          <cell r="N994">
            <v>579.72600000000011</v>
          </cell>
          <cell r="O994">
            <v>563.47200000000009</v>
          </cell>
          <cell r="P994">
            <v>270900.00000000006</v>
          </cell>
          <cell r="Q994">
            <v>3700.4940000000006</v>
          </cell>
          <cell r="R994">
            <v>1067346.0000000002</v>
          </cell>
          <cell r="S994">
            <v>9291.8700000000008</v>
          </cell>
          <cell r="T994">
            <v>2763.1800000000003</v>
          </cell>
          <cell r="U994">
            <v>379.26000000000005</v>
          </cell>
          <cell r="V994">
            <v>325.08000000000004</v>
          </cell>
          <cell r="W994">
            <v>4226.0400000000009</v>
          </cell>
          <cell r="X994">
            <v>97524.000000000015</v>
          </cell>
          <cell r="Y994">
            <v>2058.84</v>
          </cell>
          <cell r="Z994">
            <v>26006.400000000001</v>
          </cell>
          <cell r="AA994">
            <v>48762.000000000007</v>
          </cell>
          <cell r="AB994">
            <v>650160.00000000012</v>
          </cell>
          <cell r="AC994">
            <v>816763.50000000012</v>
          </cell>
          <cell r="AD994">
            <v>7043.4000000000005</v>
          </cell>
          <cell r="AE994">
            <v>1923.39</v>
          </cell>
          <cell r="AF994">
            <v>3034.0800000000004</v>
          </cell>
          <cell r="AG994">
            <v>758.5200000000001</v>
          </cell>
          <cell r="AH994">
            <v>25464.600000000002</v>
          </cell>
          <cell r="AI994">
            <v>1517.0400000000002</v>
          </cell>
          <cell r="AJ994">
            <v>3792.6000000000004</v>
          </cell>
          <cell r="AK994">
            <v>758.5200000000001</v>
          </cell>
          <cell r="AL994">
            <v>18421.2</v>
          </cell>
          <cell r="AM994">
            <v>812.7</v>
          </cell>
          <cell r="AN994">
            <v>17337.600000000002</v>
          </cell>
          <cell r="AO994">
            <v>11106.900000000001</v>
          </cell>
          <cell r="AP994">
            <v>1164.8700000000001</v>
          </cell>
          <cell r="AQ994">
            <v>4063.5000000000005</v>
          </cell>
        </row>
        <row r="995">
          <cell r="A995" t="str">
            <v>M003N3EZ30150</v>
          </cell>
          <cell r="B995" t="str">
            <v>Neuroform3EZ315mm</v>
          </cell>
          <cell r="C995" t="str">
            <v>EUR</v>
          </cell>
          <cell r="D995">
            <v>372.56</v>
          </cell>
          <cell r="G995">
            <v>372.56</v>
          </cell>
          <cell r="I995">
            <v>532.22857142857151</v>
          </cell>
          <cell r="J995">
            <v>2022.4685714285717</v>
          </cell>
          <cell r="K995">
            <v>585.45142857142866</v>
          </cell>
          <cell r="L995">
            <v>691.89714285714297</v>
          </cell>
          <cell r="M995">
            <v>931.40000000000009</v>
          </cell>
          <cell r="N995">
            <v>569.4845714285716</v>
          </cell>
          <cell r="O995">
            <v>553.51771428571442</v>
          </cell>
          <cell r="P995">
            <v>266114.28571428574</v>
          </cell>
          <cell r="Q995">
            <v>3635.1211428571437</v>
          </cell>
          <cell r="R995">
            <v>1048490.2857142859</v>
          </cell>
          <cell r="S995">
            <v>9127.7200000000012</v>
          </cell>
          <cell r="T995">
            <v>2714.3657142857146</v>
          </cell>
          <cell r="U995">
            <v>372.56000000000006</v>
          </cell>
          <cell r="V995">
            <v>319.33714285714291</v>
          </cell>
          <cell r="W995">
            <v>4151.3828571428576</v>
          </cell>
          <cell r="X995">
            <v>95801.14285714287</v>
          </cell>
          <cell r="Y995">
            <v>2022.4685714285717</v>
          </cell>
          <cell r="Z995">
            <v>25546.971428571433</v>
          </cell>
          <cell r="AA995">
            <v>47900.571428571435</v>
          </cell>
          <cell r="AB995">
            <v>638674.2857142858</v>
          </cell>
          <cell r="AC995">
            <v>802334.57142857159</v>
          </cell>
          <cell r="AD995">
            <v>6918.9714285714299</v>
          </cell>
          <cell r="AE995">
            <v>1889.4114285714288</v>
          </cell>
          <cell r="AF995">
            <v>2980.4800000000005</v>
          </cell>
          <cell r="AG995">
            <v>745.12000000000012</v>
          </cell>
          <cell r="AH995">
            <v>25014.742857142861</v>
          </cell>
          <cell r="AI995">
            <v>1490.2400000000002</v>
          </cell>
          <cell r="AJ995">
            <v>3725.6000000000004</v>
          </cell>
          <cell r="AK995">
            <v>745.12000000000012</v>
          </cell>
          <cell r="AL995">
            <v>18095.771428571432</v>
          </cell>
          <cell r="AM995">
            <v>798.34285714285727</v>
          </cell>
          <cell r="AN995">
            <v>17031.314285714288</v>
          </cell>
          <cell r="AO995">
            <v>10910.685714285715</v>
          </cell>
          <cell r="AP995">
            <v>1144.2914285714287</v>
          </cell>
          <cell r="AQ995">
            <v>3991.7142857142862</v>
          </cell>
        </row>
        <row r="996">
          <cell r="A996" t="str">
            <v>M003N3EZ30200</v>
          </cell>
          <cell r="B996" t="str">
            <v>Neuroform3EZ320mm</v>
          </cell>
          <cell r="C996" t="str">
            <v>EUR</v>
          </cell>
          <cell r="D996">
            <v>376.38</v>
          </cell>
          <cell r="G996">
            <v>376.38</v>
          </cell>
          <cell r="I996">
            <v>537.68571428571431</v>
          </cell>
          <cell r="J996">
            <v>2043.2057142857143</v>
          </cell>
          <cell r="K996">
            <v>591.45428571428579</v>
          </cell>
          <cell r="L996">
            <v>698.99142857142863</v>
          </cell>
          <cell r="M996">
            <v>940.95</v>
          </cell>
          <cell r="N996">
            <v>575.32371428571435</v>
          </cell>
          <cell r="O996">
            <v>559.1931428571429</v>
          </cell>
          <cell r="P996">
            <v>268842.85714285716</v>
          </cell>
          <cell r="Q996">
            <v>3672.393428571429</v>
          </cell>
          <cell r="R996">
            <v>1059240.8571428573</v>
          </cell>
          <cell r="S996">
            <v>9221.31</v>
          </cell>
          <cell r="T996">
            <v>2742.1971428571428</v>
          </cell>
          <cell r="U996">
            <v>376.38</v>
          </cell>
          <cell r="V996">
            <v>322.61142857142858</v>
          </cell>
          <cell r="W996">
            <v>4193.9485714285711</v>
          </cell>
          <cell r="X996">
            <v>96783.42857142858</v>
          </cell>
          <cell r="Y996">
            <v>2043.2057142857143</v>
          </cell>
          <cell r="Z996">
            <v>25808.914285714287</v>
          </cell>
          <cell r="AA996">
            <v>48391.71428571429</v>
          </cell>
          <cell r="AB996">
            <v>645222.85714285716</v>
          </cell>
          <cell r="AC996">
            <v>810561.21428571432</v>
          </cell>
          <cell r="AD996">
            <v>6989.9142857142861</v>
          </cell>
          <cell r="AE996">
            <v>1908.7842857142857</v>
          </cell>
          <cell r="AF996">
            <v>3011.04</v>
          </cell>
          <cell r="AG996">
            <v>752.76</v>
          </cell>
          <cell r="AH996">
            <v>25271.228571428572</v>
          </cell>
          <cell r="AI996">
            <v>1505.52</v>
          </cell>
          <cell r="AJ996">
            <v>3763.8</v>
          </cell>
          <cell r="AK996">
            <v>752.76</v>
          </cell>
          <cell r="AL996">
            <v>18281.314285714288</v>
          </cell>
          <cell r="AM996">
            <v>806.52857142857147</v>
          </cell>
          <cell r="AN996">
            <v>17205.942857142858</v>
          </cell>
          <cell r="AO996">
            <v>11022.557142857144</v>
          </cell>
          <cell r="AP996">
            <v>1156.0242857142857</v>
          </cell>
          <cell r="AQ996">
            <v>4032.6428571428573</v>
          </cell>
        </row>
        <row r="997">
          <cell r="A997" t="str">
            <v>M003N3EZ30300</v>
          </cell>
          <cell r="B997" t="str">
            <v>Neuroform3EZ330mm</v>
          </cell>
          <cell r="C997" t="str">
            <v>EUR</v>
          </cell>
          <cell r="D997">
            <v>396.43</v>
          </cell>
          <cell r="G997">
            <v>396.43</v>
          </cell>
          <cell r="I997">
            <v>566.32857142857142</v>
          </cell>
          <cell r="J997">
            <v>2152.0485714285714</v>
          </cell>
          <cell r="K997">
            <v>622.96142857142866</v>
          </cell>
          <cell r="L997">
            <v>736.22714285714289</v>
          </cell>
          <cell r="M997">
            <v>991.07500000000005</v>
          </cell>
          <cell r="N997">
            <v>605.97157142857145</v>
          </cell>
          <cell r="O997">
            <v>588.98171428571425</v>
          </cell>
          <cell r="P997">
            <v>283164.28571428574</v>
          </cell>
          <cell r="Q997">
            <v>3868.024142857143</v>
          </cell>
          <cell r="R997">
            <v>1115667.2857142857</v>
          </cell>
          <cell r="S997">
            <v>9712.5349999999999</v>
          </cell>
          <cell r="T997">
            <v>2888.275714285714</v>
          </cell>
          <cell r="U997">
            <v>396.42999999999995</v>
          </cell>
          <cell r="V997">
            <v>339.79714285714283</v>
          </cell>
          <cell r="W997">
            <v>4417.3628571428571</v>
          </cell>
          <cell r="X997">
            <v>101939.14285714286</v>
          </cell>
          <cell r="Y997">
            <v>2152.0485714285714</v>
          </cell>
          <cell r="Z997">
            <v>27183.771428571428</v>
          </cell>
          <cell r="AA997">
            <v>50969.571428571428</v>
          </cell>
          <cell r="AB997">
            <v>679594.28571428568</v>
          </cell>
          <cell r="AC997">
            <v>853740.32142857136</v>
          </cell>
          <cell r="AD997">
            <v>7362.2714285714283</v>
          </cell>
          <cell r="AE997">
            <v>2010.4664285714284</v>
          </cell>
          <cell r="AF997">
            <v>3171.4399999999996</v>
          </cell>
          <cell r="AG997">
            <v>792.8599999999999</v>
          </cell>
          <cell r="AH997">
            <v>26617.442857142858</v>
          </cell>
          <cell r="AI997">
            <v>1585.7199999999998</v>
          </cell>
          <cell r="AJ997">
            <v>3964.3</v>
          </cell>
          <cell r="AK997">
            <v>792.8599999999999</v>
          </cell>
          <cell r="AL997">
            <v>19255.17142857143</v>
          </cell>
          <cell r="AM997">
            <v>849.49285714285713</v>
          </cell>
          <cell r="AN997">
            <v>18122.514285714286</v>
          </cell>
          <cell r="AO997">
            <v>11609.735714285714</v>
          </cell>
          <cell r="AP997">
            <v>1217.6064285714285</v>
          </cell>
          <cell r="AQ997">
            <v>4247.4642857142853</v>
          </cell>
        </row>
        <row r="998">
          <cell r="A998" t="str">
            <v>M003N3EZ35100</v>
          </cell>
          <cell r="B998" t="str">
            <v>Neuroform3EZ3.510mm</v>
          </cell>
          <cell r="C998" t="str">
            <v>EUR</v>
          </cell>
          <cell r="D998">
            <v>372.9</v>
          </cell>
          <cell r="G998">
            <v>372.9</v>
          </cell>
          <cell r="I998">
            <v>532.71428571428567</v>
          </cell>
          <cell r="J998">
            <v>2024.3142857142855</v>
          </cell>
          <cell r="K998">
            <v>585.98571428571427</v>
          </cell>
          <cell r="L998">
            <v>692.52857142857135</v>
          </cell>
          <cell r="M998">
            <v>932.24999999999989</v>
          </cell>
          <cell r="N998">
            <v>570.00428571428574</v>
          </cell>
          <cell r="O998">
            <v>554.02285714285711</v>
          </cell>
          <cell r="P998">
            <v>266357.14285714284</v>
          </cell>
          <cell r="Q998">
            <v>3638.4385714285713</v>
          </cell>
          <cell r="R998">
            <v>1049447.1428571427</v>
          </cell>
          <cell r="S998">
            <v>9136.0499999999993</v>
          </cell>
          <cell r="T998">
            <v>2716.8428571428567</v>
          </cell>
          <cell r="U998">
            <v>372.89999999999992</v>
          </cell>
          <cell r="V998">
            <v>319.62857142857138</v>
          </cell>
          <cell r="W998">
            <v>4155.1714285714279</v>
          </cell>
          <cell r="X998">
            <v>95888.57142857142</v>
          </cell>
          <cell r="Y998">
            <v>2024.3142857142855</v>
          </cell>
          <cell r="Z998">
            <v>25570.28571428571</v>
          </cell>
          <cell r="AA998">
            <v>47944.28571428571</v>
          </cell>
          <cell r="AB998">
            <v>639257.14285714284</v>
          </cell>
          <cell r="AC998">
            <v>803066.78571428568</v>
          </cell>
          <cell r="AD998">
            <v>6925.2857142857138</v>
          </cell>
          <cell r="AE998">
            <v>1891.1357142857141</v>
          </cell>
          <cell r="AF998">
            <v>2983.1999999999994</v>
          </cell>
          <cell r="AG998">
            <v>745.79999999999984</v>
          </cell>
          <cell r="AH998">
            <v>25037.571428571428</v>
          </cell>
          <cell r="AI998">
            <v>1491.5999999999997</v>
          </cell>
          <cell r="AJ998">
            <v>3728.9999999999995</v>
          </cell>
          <cell r="AK998">
            <v>745.79999999999984</v>
          </cell>
          <cell r="AL998">
            <v>18112.285714285714</v>
          </cell>
          <cell r="AM998">
            <v>799.07142857142844</v>
          </cell>
          <cell r="AN998">
            <v>17046.857142857141</v>
          </cell>
          <cell r="AO998">
            <v>10920.642857142857</v>
          </cell>
          <cell r="AP998">
            <v>1145.3357142857142</v>
          </cell>
          <cell r="AQ998">
            <v>3995.3571428571427</v>
          </cell>
        </row>
        <row r="999">
          <cell r="A999" t="str">
            <v>M003N3EZ35150</v>
          </cell>
          <cell r="B999" t="str">
            <v>Neuroform3EZ3.515mm</v>
          </cell>
          <cell r="C999" t="str">
            <v>EUR</v>
          </cell>
          <cell r="D999">
            <v>372.56</v>
          </cell>
          <cell r="G999">
            <v>372.56</v>
          </cell>
          <cell r="I999">
            <v>532.22857142857151</v>
          </cell>
          <cell r="J999">
            <v>2022.4685714285717</v>
          </cell>
          <cell r="K999">
            <v>585.45142857142866</v>
          </cell>
          <cell r="L999">
            <v>691.89714285714297</v>
          </cell>
          <cell r="M999">
            <v>931.40000000000009</v>
          </cell>
          <cell r="N999">
            <v>569.4845714285716</v>
          </cell>
          <cell r="O999">
            <v>553.51771428571442</v>
          </cell>
          <cell r="P999">
            <v>266114.28571428574</v>
          </cell>
          <cell r="Q999">
            <v>3635.1211428571437</v>
          </cell>
          <cell r="R999">
            <v>1048490.2857142859</v>
          </cell>
          <cell r="S999">
            <v>9127.7200000000012</v>
          </cell>
          <cell r="T999">
            <v>2714.3657142857146</v>
          </cell>
          <cell r="U999">
            <v>372.56000000000006</v>
          </cell>
          <cell r="V999">
            <v>319.33714285714291</v>
          </cell>
          <cell r="W999">
            <v>4151.3828571428576</v>
          </cell>
          <cell r="X999">
            <v>95801.14285714287</v>
          </cell>
          <cell r="Y999">
            <v>2022.4685714285717</v>
          </cell>
          <cell r="Z999">
            <v>25546.971428571433</v>
          </cell>
          <cell r="AA999">
            <v>47900.571428571435</v>
          </cell>
          <cell r="AB999">
            <v>638674.2857142858</v>
          </cell>
          <cell r="AC999">
            <v>802334.57142857159</v>
          </cell>
          <cell r="AD999">
            <v>6918.9714285714299</v>
          </cell>
          <cell r="AE999">
            <v>1889.4114285714288</v>
          </cell>
          <cell r="AF999">
            <v>2980.4800000000005</v>
          </cell>
          <cell r="AG999">
            <v>745.12000000000012</v>
          </cell>
          <cell r="AH999">
            <v>25014.742857142861</v>
          </cell>
          <cell r="AI999">
            <v>1490.2400000000002</v>
          </cell>
          <cell r="AJ999">
            <v>3725.6000000000004</v>
          </cell>
          <cell r="AK999">
            <v>745.12000000000012</v>
          </cell>
          <cell r="AL999">
            <v>18095.771428571432</v>
          </cell>
          <cell r="AM999">
            <v>798.34285714285727</v>
          </cell>
          <cell r="AN999">
            <v>17031.314285714288</v>
          </cell>
          <cell r="AO999">
            <v>10910.685714285715</v>
          </cell>
          <cell r="AP999">
            <v>1144.2914285714287</v>
          </cell>
          <cell r="AQ999">
            <v>3991.7142857142862</v>
          </cell>
        </row>
        <row r="1000">
          <cell r="A1000" t="str">
            <v>M003N3EZ35200</v>
          </cell>
          <cell r="B1000" t="str">
            <v>Neuroform3EZ3.520mm</v>
          </cell>
          <cell r="C1000" t="str">
            <v>EUR</v>
          </cell>
          <cell r="D1000">
            <v>376.38</v>
          </cell>
          <cell r="G1000">
            <v>376.38</v>
          </cell>
          <cell r="I1000">
            <v>537.68571428571431</v>
          </cell>
          <cell r="J1000">
            <v>2043.2057142857143</v>
          </cell>
          <cell r="K1000">
            <v>591.45428571428579</v>
          </cell>
          <cell r="L1000">
            <v>698.99142857142863</v>
          </cell>
          <cell r="M1000">
            <v>940.95</v>
          </cell>
          <cell r="N1000">
            <v>575.32371428571435</v>
          </cell>
          <cell r="O1000">
            <v>559.1931428571429</v>
          </cell>
          <cell r="P1000">
            <v>268842.85714285716</v>
          </cell>
          <cell r="Q1000">
            <v>3672.393428571429</v>
          </cell>
          <cell r="R1000">
            <v>1059240.8571428573</v>
          </cell>
          <cell r="S1000">
            <v>9221.31</v>
          </cell>
          <cell r="T1000">
            <v>2742.1971428571428</v>
          </cell>
          <cell r="U1000">
            <v>376.38</v>
          </cell>
          <cell r="V1000">
            <v>322.61142857142858</v>
          </cell>
          <cell r="W1000">
            <v>4193.9485714285711</v>
          </cell>
          <cell r="X1000">
            <v>96783.42857142858</v>
          </cell>
          <cell r="Y1000">
            <v>2043.2057142857143</v>
          </cell>
          <cell r="Z1000">
            <v>25808.914285714287</v>
          </cell>
          <cell r="AA1000">
            <v>48391.71428571429</v>
          </cell>
          <cell r="AB1000">
            <v>645222.85714285716</v>
          </cell>
          <cell r="AC1000">
            <v>810561.21428571432</v>
          </cell>
          <cell r="AD1000">
            <v>6989.9142857142861</v>
          </cell>
          <cell r="AE1000">
            <v>1908.7842857142857</v>
          </cell>
          <cell r="AF1000">
            <v>3011.04</v>
          </cell>
          <cell r="AG1000">
            <v>752.76</v>
          </cell>
          <cell r="AH1000">
            <v>25271.228571428572</v>
          </cell>
          <cell r="AI1000">
            <v>1505.52</v>
          </cell>
          <cell r="AJ1000">
            <v>3763.8</v>
          </cell>
          <cell r="AK1000">
            <v>752.76</v>
          </cell>
          <cell r="AL1000">
            <v>18281.314285714288</v>
          </cell>
          <cell r="AM1000">
            <v>806.52857142857147</v>
          </cell>
          <cell r="AN1000">
            <v>17205.942857142858</v>
          </cell>
          <cell r="AO1000">
            <v>11022.557142857144</v>
          </cell>
          <cell r="AP1000">
            <v>1156.0242857142857</v>
          </cell>
          <cell r="AQ1000">
            <v>4032.6428571428573</v>
          </cell>
        </row>
        <row r="1001">
          <cell r="A1001" t="str">
            <v>M003N3EZ35300</v>
          </cell>
          <cell r="B1001" t="str">
            <v>Neuroform3EZ3.530mm</v>
          </cell>
          <cell r="C1001" t="str">
            <v>EUR</v>
          </cell>
          <cell r="D1001">
            <v>396.43</v>
          </cell>
          <cell r="G1001">
            <v>396.43</v>
          </cell>
          <cell r="I1001">
            <v>566.32857142857142</v>
          </cell>
          <cell r="J1001">
            <v>2152.0485714285714</v>
          </cell>
          <cell r="K1001">
            <v>622.96142857142866</v>
          </cell>
          <cell r="L1001">
            <v>736.22714285714289</v>
          </cell>
          <cell r="M1001">
            <v>991.07500000000005</v>
          </cell>
          <cell r="N1001">
            <v>605.97157142857145</v>
          </cell>
          <cell r="O1001">
            <v>588.98171428571425</v>
          </cell>
          <cell r="P1001">
            <v>283164.28571428574</v>
          </cell>
          <cell r="Q1001">
            <v>3868.024142857143</v>
          </cell>
          <cell r="R1001">
            <v>1115667.2857142857</v>
          </cell>
          <cell r="S1001">
            <v>9712.5349999999999</v>
          </cell>
          <cell r="T1001">
            <v>2888.275714285714</v>
          </cell>
          <cell r="U1001">
            <v>396.42999999999995</v>
          </cell>
          <cell r="V1001">
            <v>339.79714285714283</v>
          </cell>
          <cell r="W1001">
            <v>4417.3628571428571</v>
          </cell>
          <cell r="X1001">
            <v>101939.14285714286</v>
          </cell>
          <cell r="Y1001">
            <v>2152.0485714285714</v>
          </cell>
          <cell r="Z1001">
            <v>27183.771428571428</v>
          </cell>
          <cell r="AA1001">
            <v>50969.571428571428</v>
          </cell>
          <cell r="AB1001">
            <v>679594.28571428568</v>
          </cell>
          <cell r="AC1001">
            <v>853740.32142857136</v>
          </cell>
          <cell r="AD1001">
            <v>7362.2714285714283</v>
          </cell>
          <cell r="AE1001">
            <v>2010.4664285714284</v>
          </cell>
          <cell r="AF1001">
            <v>3171.4399999999996</v>
          </cell>
          <cell r="AG1001">
            <v>792.8599999999999</v>
          </cell>
          <cell r="AH1001">
            <v>26617.442857142858</v>
          </cell>
          <cell r="AI1001">
            <v>1585.7199999999998</v>
          </cell>
          <cell r="AJ1001">
            <v>3964.3</v>
          </cell>
          <cell r="AK1001">
            <v>792.8599999999999</v>
          </cell>
          <cell r="AL1001">
            <v>19255.17142857143</v>
          </cell>
          <cell r="AM1001">
            <v>849.49285714285713</v>
          </cell>
          <cell r="AN1001">
            <v>18122.514285714286</v>
          </cell>
          <cell r="AO1001">
            <v>11609.735714285714</v>
          </cell>
          <cell r="AP1001">
            <v>1217.6064285714285</v>
          </cell>
          <cell r="AQ1001">
            <v>4247.4642857142853</v>
          </cell>
        </row>
        <row r="1002">
          <cell r="A1002" t="str">
            <v>M003N3EZ40150</v>
          </cell>
          <cell r="B1002" t="str">
            <v>Neuroform3EZ415mm</v>
          </cell>
          <cell r="C1002" t="str">
            <v>EUR</v>
          </cell>
          <cell r="D1002">
            <v>373.34</v>
          </cell>
          <cell r="G1002">
            <v>373.34</v>
          </cell>
          <cell r="I1002">
            <v>533.34285714285716</v>
          </cell>
          <cell r="J1002">
            <v>2026.7028571428571</v>
          </cell>
          <cell r="K1002">
            <v>586.67714285714294</v>
          </cell>
          <cell r="L1002">
            <v>693.34571428571428</v>
          </cell>
          <cell r="M1002">
            <v>933.35</v>
          </cell>
          <cell r="N1002">
            <v>570.67685714285722</v>
          </cell>
          <cell r="O1002">
            <v>554.67657142857149</v>
          </cell>
          <cell r="P1002">
            <v>266671.42857142858</v>
          </cell>
          <cell r="Q1002">
            <v>3642.7317142857146</v>
          </cell>
          <cell r="R1002">
            <v>1050685.4285714286</v>
          </cell>
          <cell r="S1002">
            <v>9146.83</v>
          </cell>
          <cell r="T1002">
            <v>2720.0485714285714</v>
          </cell>
          <cell r="U1002">
            <v>373.34</v>
          </cell>
          <cell r="V1002">
            <v>320.0057142857143</v>
          </cell>
          <cell r="W1002">
            <v>4160.0742857142859</v>
          </cell>
          <cell r="X1002">
            <v>96001.71428571429</v>
          </cell>
          <cell r="Y1002">
            <v>2026.7028571428571</v>
          </cell>
          <cell r="Z1002">
            <v>25600.457142857143</v>
          </cell>
          <cell r="AA1002">
            <v>48000.857142857145</v>
          </cell>
          <cell r="AB1002">
            <v>640011.42857142864</v>
          </cell>
          <cell r="AC1002">
            <v>804014.35714285716</v>
          </cell>
          <cell r="AD1002">
            <v>6933.4571428571435</v>
          </cell>
          <cell r="AE1002">
            <v>1893.3671428571429</v>
          </cell>
          <cell r="AF1002">
            <v>2986.72</v>
          </cell>
          <cell r="AG1002">
            <v>746.68</v>
          </cell>
          <cell r="AH1002">
            <v>25067.114285714288</v>
          </cell>
          <cell r="AI1002">
            <v>1493.36</v>
          </cell>
          <cell r="AJ1002">
            <v>3733.4</v>
          </cell>
          <cell r="AK1002">
            <v>746.68</v>
          </cell>
          <cell r="AL1002">
            <v>18133.657142857144</v>
          </cell>
          <cell r="AM1002">
            <v>800.01428571428573</v>
          </cell>
          <cell r="AN1002">
            <v>17066.971428571429</v>
          </cell>
          <cell r="AO1002">
            <v>10933.528571428571</v>
          </cell>
          <cell r="AP1002">
            <v>1146.6871428571428</v>
          </cell>
          <cell r="AQ1002">
            <v>4000.0714285714284</v>
          </cell>
        </row>
        <row r="1003">
          <cell r="A1003" t="str">
            <v>M003N3EZ40200</v>
          </cell>
          <cell r="B1003" t="str">
            <v>Neuroform3EZ420mm</v>
          </cell>
          <cell r="C1003" t="str">
            <v>EUR</v>
          </cell>
          <cell r="D1003">
            <v>380.48</v>
          </cell>
          <cell r="G1003">
            <v>380.48</v>
          </cell>
          <cell r="I1003">
            <v>543.5428571428572</v>
          </cell>
          <cell r="J1003">
            <v>2065.462857142857</v>
          </cell>
          <cell r="K1003">
            <v>597.89714285714297</v>
          </cell>
          <cell r="L1003">
            <v>706.60571428571438</v>
          </cell>
          <cell r="M1003">
            <v>951.2</v>
          </cell>
          <cell r="N1003">
            <v>581.5908571428572</v>
          </cell>
          <cell r="O1003">
            <v>565.28457142857155</v>
          </cell>
          <cell r="P1003">
            <v>271771.42857142858</v>
          </cell>
          <cell r="Q1003">
            <v>3712.3977142857148</v>
          </cell>
          <cell r="R1003">
            <v>1070779.4285714286</v>
          </cell>
          <cell r="S1003">
            <v>9321.76</v>
          </cell>
          <cell r="T1003">
            <v>2772.0685714285714</v>
          </cell>
          <cell r="U1003">
            <v>380.48</v>
          </cell>
          <cell r="V1003">
            <v>326.12571428571431</v>
          </cell>
          <cell r="W1003">
            <v>4239.6342857142863</v>
          </cell>
          <cell r="X1003">
            <v>97837.71428571429</v>
          </cell>
          <cell r="Y1003">
            <v>2065.462857142857</v>
          </cell>
          <cell r="Z1003">
            <v>26090.057142857146</v>
          </cell>
          <cell r="AA1003">
            <v>48918.857142857145</v>
          </cell>
          <cell r="AB1003">
            <v>652251.42857142864</v>
          </cell>
          <cell r="AC1003">
            <v>819390.85714285728</v>
          </cell>
          <cell r="AD1003">
            <v>7066.0571428571438</v>
          </cell>
          <cell r="AE1003">
            <v>1929.5771428571429</v>
          </cell>
          <cell r="AF1003">
            <v>3043.84</v>
          </cell>
          <cell r="AG1003">
            <v>760.96</v>
          </cell>
          <cell r="AH1003">
            <v>25546.514285714289</v>
          </cell>
          <cell r="AI1003">
            <v>1521.92</v>
          </cell>
          <cell r="AJ1003">
            <v>3804.8</v>
          </cell>
          <cell r="AK1003">
            <v>760.96</v>
          </cell>
          <cell r="AL1003">
            <v>18480.457142857143</v>
          </cell>
          <cell r="AM1003">
            <v>815.3142857142858</v>
          </cell>
          <cell r="AN1003">
            <v>17393.37142857143</v>
          </cell>
          <cell r="AO1003">
            <v>11142.628571428573</v>
          </cell>
          <cell r="AP1003">
            <v>1168.6171428571429</v>
          </cell>
          <cell r="AQ1003">
            <v>4076.5714285714289</v>
          </cell>
        </row>
        <row r="1004">
          <cell r="A1004" t="str">
            <v>M003N3EZ40300</v>
          </cell>
          <cell r="B1004" t="str">
            <v>Neuroform3EZ430mm</v>
          </cell>
          <cell r="C1004" t="str">
            <v>EUR</v>
          </cell>
          <cell r="D1004">
            <v>393.42</v>
          </cell>
          <cell r="G1004">
            <v>393.42</v>
          </cell>
          <cell r="I1004">
            <v>562.02857142857147</v>
          </cell>
          <cell r="J1004">
            <v>2135.7085714285713</v>
          </cell>
          <cell r="K1004">
            <v>618.23142857142864</v>
          </cell>
          <cell r="L1004">
            <v>730.63714285714298</v>
          </cell>
          <cell r="M1004">
            <v>983.55000000000007</v>
          </cell>
          <cell r="N1004">
            <v>601.37057142857145</v>
          </cell>
          <cell r="O1004">
            <v>584.50971428571438</v>
          </cell>
          <cell r="P1004">
            <v>281014.28571428574</v>
          </cell>
          <cell r="Q1004">
            <v>3838.6551428571433</v>
          </cell>
          <cell r="R1004">
            <v>1107196.2857142857</v>
          </cell>
          <cell r="S1004">
            <v>9638.7899999999991</v>
          </cell>
          <cell r="T1004">
            <v>2866.3457142857142</v>
          </cell>
          <cell r="U1004">
            <v>393.42</v>
          </cell>
          <cell r="V1004">
            <v>337.21714285714285</v>
          </cell>
          <cell r="W1004">
            <v>4383.8228571428572</v>
          </cell>
          <cell r="X1004">
            <v>101165.14285714287</v>
          </cell>
          <cell r="Y1004">
            <v>2135.7085714285713</v>
          </cell>
          <cell r="Z1004">
            <v>26977.37142857143</v>
          </cell>
          <cell r="AA1004">
            <v>50582.571428571435</v>
          </cell>
          <cell r="AB1004">
            <v>674434.2857142858</v>
          </cell>
          <cell r="AC1004">
            <v>847258.07142857148</v>
          </cell>
          <cell r="AD1004">
            <v>7306.3714285714286</v>
          </cell>
          <cell r="AE1004">
            <v>1995.2014285714286</v>
          </cell>
          <cell r="AF1004">
            <v>3147.36</v>
          </cell>
          <cell r="AG1004">
            <v>786.84</v>
          </cell>
          <cell r="AH1004">
            <v>26415.342857142859</v>
          </cell>
          <cell r="AI1004">
            <v>1573.68</v>
          </cell>
          <cell r="AJ1004">
            <v>3934.2000000000003</v>
          </cell>
          <cell r="AK1004">
            <v>786.84</v>
          </cell>
          <cell r="AL1004">
            <v>19108.971428571429</v>
          </cell>
          <cell r="AM1004">
            <v>843.0428571428572</v>
          </cell>
          <cell r="AN1004">
            <v>17984.914285714287</v>
          </cell>
          <cell r="AO1004">
            <v>11521.585714285715</v>
          </cell>
          <cell r="AP1004">
            <v>1208.3614285714286</v>
          </cell>
          <cell r="AQ1004">
            <v>4215.2142857142862</v>
          </cell>
        </row>
        <row r="1005">
          <cell r="A1005" t="str">
            <v>M003N3EZ45100</v>
          </cell>
          <cell r="B1005" t="str">
            <v>Neuroform3EZ4.510mm</v>
          </cell>
          <cell r="C1005" t="str">
            <v>EUR</v>
          </cell>
          <cell r="D1005">
            <v>372.05</v>
          </cell>
          <cell r="G1005">
            <v>372.05</v>
          </cell>
          <cell r="I1005">
            <v>531.5</v>
          </cell>
          <cell r="J1005">
            <v>2019.6999999999998</v>
          </cell>
          <cell r="K1005">
            <v>584.65000000000009</v>
          </cell>
          <cell r="L1005">
            <v>690.95</v>
          </cell>
          <cell r="M1005">
            <v>930.125</v>
          </cell>
          <cell r="N1005">
            <v>568.70500000000004</v>
          </cell>
          <cell r="O1005">
            <v>552.76</v>
          </cell>
          <cell r="P1005">
            <v>265750</v>
          </cell>
          <cell r="Q1005">
            <v>3630.145</v>
          </cell>
          <cell r="R1005">
            <v>1047055</v>
          </cell>
          <cell r="S1005">
            <v>9115.2249999999985</v>
          </cell>
          <cell r="T1005">
            <v>2710.6499999999996</v>
          </cell>
          <cell r="U1005">
            <v>372.04999999999995</v>
          </cell>
          <cell r="V1005">
            <v>318.89999999999998</v>
          </cell>
          <cell r="W1005">
            <v>4145.7</v>
          </cell>
          <cell r="X1005">
            <v>95670</v>
          </cell>
          <cell r="Y1005">
            <v>2019.6999999999998</v>
          </cell>
          <cell r="Z1005">
            <v>25512</v>
          </cell>
          <cell r="AA1005">
            <v>47835</v>
          </cell>
          <cell r="AB1005">
            <v>637800</v>
          </cell>
          <cell r="AC1005">
            <v>801236.25</v>
          </cell>
          <cell r="AD1005">
            <v>6909.5</v>
          </cell>
          <cell r="AE1005">
            <v>1886.8249999999998</v>
          </cell>
          <cell r="AF1005">
            <v>2976.3999999999996</v>
          </cell>
          <cell r="AG1005">
            <v>744.09999999999991</v>
          </cell>
          <cell r="AH1005">
            <v>24980.5</v>
          </cell>
          <cell r="AI1005">
            <v>1488.1999999999998</v>
          </cell>
          <cell r="AJ1005">
            <v>3720.5</v>
          </cell>
          <cell r="AK1005">
            <v>744.09999999999991</v>
          </cell>
          <cell r="AL1005">
            <v>18071</v>
          </cell>
          <cell r="AM1005">
            <v>797.25</v>
          </cell>
          <cell r="AN1005">
            <v>17008</v>
          </cell>
          <cell r="AO1005">
            <v>10895.75</v>
          </cell>
          <cell r="AP1005">
            <v>1142.7249999999999</v>
          </cell>
          <cell r="AQ1005">
            <v>3986.25</v>
          </cell>
        </row>
        <row r="1006">
          <cell r="A1006" t="str">
            <v>M003N3EZ45150</v>
          </cell>
          <cell r="B1006" t="str">
            <v>Neuroform3EZ4.515mm</v>
          </cell>
          <cell r="C1006" t="str">
            <v>EUR</v>
          </cell>
          <cell r="D1006">
            <v>373.34</v>
          </cell>
          <cell r="G1006">
            <v>373.34</v>
          </cell>
          <cell r="I1006">
            <v>533.34285714285716</v>
          </cell>
          <cell r="J1006">
            <v>2026.7028571428571</v>
          </cell>
          <cell r="K1006">
            <v>586.67714285714294</v>
          </cell>
          <cell r="L1006">
            <v>693.34571428571428</v>
          </cell>
          <cell r="M1006">
            <v>933.35</v>
          </cell>
          <cell r="N1006">
            <v>570.67685714285722</v>
          </cell>
          <cell r="O1006">
            <v>554.67657142857149</v>
          </cell>
          <cell r="P1006">
            <v>266671.42857142858</v>
          </cell>
          <cell r="Q1006">
            <v>3642.7317142857146</v>
          </cell>
          <cell r="R1006">
            <v>1050685.4285714286</v>
          </cell>
          <cell r="S1006">
            <v>9146.83</v>
          </cell>
          <cell r="T1006">
            <v>2720.0485714285714</v>
          </cell>
          <cell r="U1006">
            <v>373.34</v>
          </cell>
          <cell r="V1006">
            <v>320.0057142857143</v>
          </cell>
          <cell r="W1006">
            <v>4160.0742857142859</v>
          </cell>
          <cell r="X1006">
            <v>96001.71428571429</v>
          </cell>
          <cell r="Y1006">
            <v>2026.7028571428571</v>
          </cell>
          <cell r="Z1006">
            <v>25600.457142857143</v>
          </cell>
          <cell r="AA1006">
            <v>48000.857142857145</v>
          </cell>
          <cell r="AB1006">
            <v>640011.42857142864</v>
          </cell>
          <cell r="AC1006">
            <v>804014.35714285716</v>
          </cell>
          <cell r="AD1006">
            <v>6933.4571428571435</v>
          </cell>
          <cell r="AE1006">
            <v>1893.3671428571429</v>
          </cell>
          <cell r="AF1006">
            <v>2986.72</v>
          </cell>
          <cell r="AG1006">
            <v>746.68</v>
          </cell>
          <cell r="AH1006">
            <v>25067.114285714288</v>
          </cell>
          <cell r="AI1006">
            <v>1493.36</v>
          </cell>
          <cell r="AJ1006">
            <v>3733.4</v>
          </cell>
          <cell r="AK1006">
            <v>746.68</v>
          </cell>
          <cell r="AL1006">
            <v>18133.657142857144</v>
          </cell>
          <cell r="AM1006">
            <v>800.01428571428573</v>
          </cell>
          <cell r="AN1006">
            <v>17066.971428571429</v>
          </cell>
          <cell r="AO1006">
            <v>10933.528571428571</v>
          </cell>
          <cell r="AP1006">
            <v>1146.6871428571428</v>
          </cell>
          <cell r="AQ1006">
            <v>4000.0714285714284</v>
          </cell>
        </row>
        <row r="1007">
          <cell r="A1007" t="str">
            <v>M003N3EZ45200</v>
          </cell>
          <cell r="B1007" t="str">
            <v>Neuroform3EZ4.520mm</v>
          </cell>
          <cell r="C1007" t="str">
            <v>EUR</v>
          </cell>
          <cell r="D1007">
            <v>380.48</v>
          </cell>
          <cell r="G1007">
            <v>380.48</v>
          </cell>
          <cell r="I1007">
            <v>543.5428571428572</v>
          </cell>
          <cell r="J1007">
            <v>2065.462857142857</v>
          </cell>
          <cell r="K1007">
            <v>597.89714285714297</v>
          </cell>
          <cell r="L1007">
            <v>706.60571428571438</v>
          </cell>
          <cell r="M1007">
            <v>951.2</v>
          </cell>
          <cell r="N1007">
            <v>581.5908571428572</v>
          </cell>
          <cell r="O1007">
            <v>565.28457142857155</v>
          </cell>
          <cell r="P1007">
            <v>271771.42857142858</v>
          </cell>
          <cell r="Q1007">
            <v>3712.3977142857148</v>
          </cell>
          <cell r="R1007">
            <v>1070779.4285714286</v>
          </cell>
          <cell r="S1007">
            <v>9321.76</v>
          </cell>
          <cell r="T1007">
            <v>2772.0685714285714</v>
          </cell>
          <cell r="U1007">
            <v>380.48</v>
          </cell>
          <cell r="V1007">
            <v>326.12571428571431</v>
          </cell>
          <cell r="W1007">
            <v>4239.6342857142863</v>
          </cell>
          <cell r="X1007">
            <v>97837.71428571429</v>
          </cell>
          <cell r="Y1007">
            <v>2065.462857142857</v>
          </cell>
          <cell r="Z1007">
            <v>26090.057142857146</v>
          </cell>
          <cell r="AA1007">
            <v>48918.857142857145</v>
          </cell>
          <cell r="AB1007">
            <v>652251.42857142864</v>
          </cell>
          <cell r="AC1007">
            <v>819390.85714285728</v>
          </cell>
          <cell r="AD1007">
            <v>7066.0571428571438</v>
          </cell>
          <cell r="AE1007">
            <v>1929.5771428571429</v>
          </cell>
          <cell r="AF1007">
            <v>3043.84</v>
          </cell>
          <cell r="AG1007">
            <v>760.96</v>
          </cell>
          <cell r="AH1007">
            <v>25546.514285714289</v>
          </cell>
          <cell r="AI1007">
            <v>1521.92</v>
          </cell>
          <cell r="AJ1007">
            <v>3804.8</v>
          </cell>
          <cell r="AK1007">
            <v>760.96</v>
          </cell>
          <cell r="AL1007">
            <v>18480.457142857143</v>
          </cell>
          <cell r="AM1007">
            <v>815.3142857142858</v>
          </cell>
          <cell r="AN1007">
            <v>17393.37142857143</v>
          </cell>
          <cell r="AO1007">
            <v>11142.628571428573</v>
          </cell>
          <cell r="AP1007">
            <v>1168.6171428571429</v>
          </cell>
          <cell r="AQ1007">
            <v>4076.5714285714289</v>
          </cell>
        </row>
        <row r="1008">
          <cell r="A1008" t="str">
            <v>M003N3EZ45300</v>
          </cell>
          <cell r="B1008" t="str">
            <v>Neuroform3EZ4.530mm</v>
          </cell>
          <cell r="C1008" t="str">
            <v>EUR</v>
          </cell>
          <cell r="D1008">
            <v>393.42</v>
          </cell>
          <cell r="G1008">
            <v>393.42</v>
          </cell>
          <cell r="I1008">
            <v>562.02857142857147</v>
          </cell>
          <cell r="J1008">
            <v>2135.7085714285713</v>
          </cell>
          <cell r="K1008">
            <v>618.23142857142864</v>
          </cell>
          <cell r="L1008">
            <v>730.63714285714298</v>
          </cell>
          <cell r="M1008">
            <v>983.55000000000007</v>
          </cell>
          <cell r="N1008">
            <v>601.37057142857145</v>
          </cell>
          <cell r="O1008">
            <v>584.50971428571438</v>
          </cell>
          <cell r="P1008">
            <v>281014.28571428574</v>
          </cell>
          <cell r="Q1008">
            <v>3838.6551428571433</v>
          </cell>
          <cell r="R1008">
            <v>1107196.2857142857</v>
          </cell>
          <cell r="S1008">
            <v>9638.7899999999991</v>
          </cell>
          <cell r="T1008">
            <v>2866.3457142857142</v>
          </cell>
          <cell r="U1008">
            <v>393.42</v>
          </cell>
          <cell r="V1008">
            <v>337.21714285714285</v>
          </cell>
          <cell r="W1008">
            <v>4383.8228571428572</v>
          </cell>
          <cell r="X1008">
            <v>101165.14285714287</v>
          </cell>
          <cell r="Y1008">
            <v>2135.7085714285713</v>
          </cell>
          <cell r="Z1008">
            <v>26977.37142857143</v>
          </cell>
          <cell r="AA1008">
            <v>50582.571428571435</v>
          </cell>
          <cell r="AB1008">
            <v>674434.2857142858</v>
          </cell>
          <cell r="AC1008">
            <v>847258.07142857148</v>
          </cell>
          <cell r="AD1008">
            <v>7306.3714285714286</v>
          </cell>
          <cell r="AE1008">
            <v>1995.2014285714286</v>
          </cell>
          <cell r="AF1008">
            <v>3147.36</v>
          </cell>
          <cell r="AG1008">
            <v>786.84</v>
          </cell>
          <cell r="AH1008">
            <v>26415.342857142859</v>
          </cell>
          <cell r="AI1008">
            <v>1573.68</v>
          </cell>
          <cell r="AJ1008">
            <v>3934.2000000000003</v>
          </cell>
          <cell r="AK1008">
            <v>786.84</v>
          </cell>
          <cell r="AL1008">
            <v>19108.971428571429</v>
          </cell>
          <cell r="AM1008">
            <v>843.0428571428572</v>
          </cell>
          <cell r="AN1008">
            <v>17984.914285714287</v>
          </cell>
          <cell r="AO1008">
            <v>11521.585714285715</v>
          </cell>
          <cell r="AP1008">
            <v>1208.3614285714286</v>
          </cell>
          <cell r="AQ1008">
            <v>4215.2142857142862</v>
          </cell>
        </row>
        <row r="1009">
          <cell r="A1009" t="str">
            <v>M003S0250100</v>
          </cell>
          <cell r="B1009" t="str">
            <v>2.5X10mmNEUROFORMMICRODEL</v>
          </cell>
          <cell r="C1009" t="str">
            <v>USD</v>
          </cell>
          <cell r="D1009">
            <v>755.88</v>
          </cell>
          <cell r="G1009">
            <v>755.88</v>
          </cell>
          <cell r="I1009">
            <v>755.88</v>
          </cell>
          <cell r="J1009">
            <v>2872.3440000000001</v>
          </cell>
          <cell r="K1009">
            <v>831.46800000000007</v>
          </cell>
          <cell r="L1009">
            <v>982.64400000000001</v>
          </cell>
          <cell r="M1009">
            <v>1322.79</v>
          </cell>
          <cell r="N1009">
            <v>808.79160000000002</v>
          </cell>
          <cell r="O1009">
            <v>786.11520000000007</v>
          </cell>
          <cell r="P1009">
            <v>377940</v>
          </cell>
          <cell r="Q1009">
            <v>5162.6603999999998</v>
          </cell>
          <cell r="R1009">
            <v>1489083.6</v>
          </cell>
          <cell r="S1009">
            <v>12963.341999999999</v>
          </cell>
          <cell r="T1009">
            <v>3854.9879999999998</v>
          </cell>
          <cell r="U1009">
            <v>529.11599999999999</v>
          </cell>
          <cell r="V1009">
            <v>453.52799999999996</v>
          </cell>
          <cell r="W1009">
            <v>5895.8639999999996</v>
          </cell>
          <cell r="X1009">
            <v>136058.4</v>
          </cell>
          <cell r="Y1009">
            <v>2872.3440000000001</v>
          </cell>
          <cell r="Z1009">
            <v>36282.239999999998</v>
          </cell>
          <cell r="AA1009">
            <v>68029.2</v>
          </cell>
          <cell r="AB1009">
            <v>907056</v>
          </cell>
          <cell r="AC1009">
            <v>1139489.1000000001</v>
          </cell>
          <cell r="AD1009">
            <v>9826.44</v>
          </cell>
          <cell r="AE1009">
            <v>2683.3739999999998</v>
          </cell>
          <cell r="AF1009">
            <v>4232.9279999999999</v>
          </cell>
          <cell r="AG1009">
            <v>1058.232</v>
          </cell>
          <cell r="AH1009">
            <v>35526.36</v>
          </cell>
          <cell r="AI1009">
            <v>2116.4639999999999</v>
          </cell>
          <cell r="AJ1009">
            <v>5291.16</v>
          </cell>
          <cell r="AK1009">
            <v>1058.232</v>
          </cell>
          <cell r="AL1009">
            <v>25699.919999999998</v>
          </cell>
          <cell r="AM1009">
            <v>1133.82</v>
          </cell>
          <cell r="AN1009">
            <v>24188.16</v>
          </cell>
          <cell r="AO1009">
            <v>15495.539999999999</v>
          </cell>
          <cell r="AP1009">
            <v>1625.1419999999998</v>
          </cell>
          <cell r="AQ1009">
            <v>5669.1</v>
          </cell>
        </row>
        <row r="1010">
          <cell r="A1010" t="str">
            <v>M003S0250150</v>
          </cell>
          <cell r="B1010" t="str">
            <v>2.5X15mmNEUROFORMMICRODELS</v>
          </cell>
          <cell r="C1010" t="str">
            <v>USD</v>
          </cell>
          <cell r="D1010">
            <v>755.88</v>
          </cell>
          <cell r="G1010">
            <v>755.88</v>
          </cell>
          <cell r="I1010">
            <v>755.88</v>
          </cell>
          <cell r="J1010">
            <v>2872.3440000000001</v>
          </cell>
          <cell r="K1010">
            <v>831.46800000000007</v>
          </cell>
          <cell r="L1010">
            <v>982.64400000000001</v>
          </cell>
          <cell r="M1010">
            <v>1322.79</v>
          </cell>
          <cell r="N1010">
            <v>808.79160000000002</v>
          </cell>
          <cell r="O1010">
            <v>786.11520000000007</v>
          </cell>
          <cell r="P1010">
            <v>377940</v>
          </cell>
          <cell r="Q1010">
            <v>5162.6603999999998</v>
          </cell>
          <cell r="R1010">
            <v>1489083.6</v>
          </cell>
          <cell r="S1010">
            <v>12963.341999999999</v>
          </cell>
          <cell r="T1010">
            <v>3854.9879999999998</v>
          </cell>
          <cell r="U1010">
            <v>529.11599999999999</v>
          </cell>
          <cell r="V1010">
            <v>453.52799999999996</v>
          </cell>
          <cell r="W1010">
            <v>5895.8639999999996</v>
          </cell>
          <cell r="X1010">
            <v>136058.4</v>
          </cell>
          <cell r="Y1010">
            <v>2872.3440000000001</v>
          </cell>
          <cell r="Z1010">
            <v>36282.239999999998</v>
          </cell>
          <cell r="AA1010">
            <v>68029.2</v>
          </cell>
          <cell r="AB1010">
            <v>907056</v>
          </cell>
          <cell r="AC1010">
            <v>1139489.1000000001</v>
          </cell>
          <cell r="AD1010">
            <v>9826.44</v>
          </cell>
          <cell r="AE1010">
            <v>2683.3739999999998</v>
          </cell>
          <cell r="AF1010">
            <v>4232.9279999999999</v>
          </cell>
          <cell r="AG1010">
            <v>1058.232</v>
          </cell>
          <cell r="AH1010">
            <v>35526.36</v>
          </cell>
          <cell r="AI1010">
            <v>2116.4639999999999</v>
          </cell>
          <cell r="AJ1010">
            <v>5291.16</v>
          </cell>
          <cell r="AK1010">
            <v>1058.232</v>
          </cell>
          <cell r="AL1010">
            <v>25699.919999999998</v>
          </cell>
          <cell r="AM1010">
            <v>1133.82</v>
          </cell>
          <cell r="AN1010">
            <v>24188.16</v>
          </cell>
          <cell r="AO1010">
            <v>15495.539999999999</v>
          </cell>
          <cell r="AP1010">
            <v>1625.1419999999998</v>
          </cell>
          <cell r="AQ1010">
            <v>5669.1</v>
          </cell>
        </row>
        <row r="1011">
          <cell r="A1011" t="str">
            <v>M003S0250200</v>
          </cell>
          <cell r="B1011" t="str">
            <v>2.5X20mmNEUROFORMMICRODEL</v>
          </cell>
          <cell r="C1011" t="str">
            <v>USD</v>
          </cell>
          <cell r="D1011">
            <v>755.88</v>
          </cell>
          <cell r="G1011">
            <v>755.88</v>
          </cell>
          <cell r="I1011">
            <v>755.88</v>
          </cell>
          <cell r="J1011">
            <v>2872.3440000000001</v>
          </cell>
          <cell r="K1011">
            <v>831.46800000000007</v>
          </cell>
          <cell r="L1011">
            <v>982.64400000000001</v>
          </cell>
          <cell r="M1011">
            <v>1322.79</v>
          </cell>
          <cell r="N1011">
            <v>808.79160000000002</v>
          </cell>
          <cell r="O1011">
            <v>786.11520000000007</v>
          </cell>
          <cell r="P1011">
            <v>377940</v>
          </cell>
          <cell r="Q1011">
            <v>5162.6603999999998</v>
          </cell>
          <cell r="R1011">
            <v>1489083.6</v>
          </cell>
          <cell r="S1011">
            <v>12963.341999999999</v>
          </cell>
          <cell r="T1011">
            <v>3854.9879999999998</v>
          </cell>
          <cell r="U1011">
            <v>529.11599999999999</v>
          </cell>
          <cell r="V1011">
            <v>453.52799999999996</v>
          </cell>
          <cell r="W1011">
            <v>5895.8639999999996</v>
          </cell>
          <cell r="X1011">
            <v>136058.4</v>
          </cell>
          <cell r="Y1011">
            <v>2872.3440000000001</v>
          </cell>
          <cell r="Z1011">
            <v>36282.239999999998</v>
          </cell>
          <cell r="AA1011">
            <v>68029.2</v>
          </cell>
          <cell r="AB1011">
            <v>907056</v>
          </cell>
          <cell r="AC1011">
            <v>1139489.1000000001</v>
          </cell>
          <cell r="AD1011">
            <v>9826.44</v>
          </cell>
          <cell r="AE1011">
            <v>2683.3739999999998</v>
          </cell>
          <cell r="AF1011">
            <v>4232.9279999999999</v>
          </cell>
          <cell r="AG1011">
            <v>1058.232</v>
          </cell>
          <cell r="AH1011">
            <v>35526.36</v>
          </cell>
          <cell r="AI1011">
            <v>2116.4639999999999</v>
          </cell>
          <cell r="AJ1011">
            <v>5291.16</v>
          </cell>
          <cell r="AK1011">
            <v>1058.232</v>
          </cell>
          <cell r="AL1011">
            <v>25699.919999999998</v>
          </cell>
          <cell r="AM1011">
            <v>1133.82</v>
          </cell>
          <cell r="AN1011">
            <v>24188.16</v>
          </cell>
          <cell r="AO1011">
            <v>15495.539999999999</v>
          </cell>
          <cell r="AP1011">
            <v>1625.1419999999998</v>
          </cell>
          <cell r="AQ1011">
            <v>5669.1</v>
          </cell>
        </row>
        <row r="1012">
          <cell r="A1012" t="str">
            <v>M003S0300100</v>
          </cell>
          <cell r="B1012" t="str">
            <v>3X10mmNEUROFORMMICRODEL</v>
          </cell>
          <cell r="C1012" t="str">
            <v>USD</v>
          </cell>
          <cell r="D1012">
            <v>755.88</v>
          </cell>
          <cell r="G1012">
            <v>755.88</v>
          </cell>
          <cell r="I1012">
            <v>755.88</v>
          </cell>
          <cell r="J1012">
            <v>2872.3440000000001</v>
          </cell>
          <cell r="K1012">
            <v>831.46800000000007</v>
          </cell>
          <cell r="L1012">
            <v>982.64400000000001</v>
          </cell>
          <cell r="M1012">
            <v>1322.79</v>
          </cell>
          <cell r="N1012">
            <v>808.79160000000002</v>
          </cell>
          <cell r="O1012">
            <v>786.11520000000007</v>
          </cell>
          <cell r="P1012">
            <v>377940</v>
          </cell>
          <cell r="Q1012">
            <v>5162.6603999999998</v>
          </cell>
          <cell r="R1012">
            <v>1489083.6</v>
          </cell>
          <cell r="S1012">
            <v>12963.341999999999</v>
          </cell>
          <cell r="T1012">
            <v>3854.9879999999998</v>
          </cell>
          <cell r="U1012">
            <v>529.11599999999999</v>
          </cell>
          <cell r="V1012">
            <v>453.52799999999996</v>
          </cell>
          <cell r="W1012">
            <v>5895.8639999999996</v>
          </cell>
          <cell r="X1012">
            <v>136058.4</v>
          </cell>
          <cell r="Y1012">
            <v>2872.3440000000001</v>
          </cell>
          <cell r="Z1012">
            <v>36282.239999999998</v>
          </cell>
          <cell r="AA1012">
            <v>68029.2</v>
          </cell>
          <cell r="AB1012">
            <v>907056</v>
          </cell>
          <cell r="AC1012">
            <v>1139489.1000000001</v>
          </cell>
          <cell r="AD1012">
            <v>9826.44</v>
          </cell>
          <cell r="AE1012">
            <v>2683.3739999999998</v>
          </cell>
          <cell r="AF1012">
            <v>4232.9279999999999</v>
          </cell>
          <cell r="AG1012">
            <v>1058.232</v>
          </cell>
          <cell r="AH1012">
            <v>35526.36</v>
          </cell>
          <cell r="AI1012">
            <v>2116.4639999999999</v>
          </cell>
          <cell r="AJ1012">
            <v>5291.16</v>
          </cell>
          <cell r="AK1012">
            <v>1058.232</v>
          </cell>
          <cell r="AL1012">
            <v>25699.919999999998</v>
          </cell>
          <cell r="AM1012">
            <v>1133.82</v>
          </cell>
          <cell r="AN1012">
            <v>24188.16</v>
          </cell>
          <cell r="AO1012">
            <v>15495.539999999999</v>
          </cell>
          <cell r="AP1012">
            <v>1625.1419999999998</v>
          </cell>
          <cell r="AQ1012">
            <v>5669.1</v>
          </cell>
        </row>
        <row r="1013">
          <cell r="A1013" t="str">
            <v>M003S0300150</v>
          </cell>
          <cell r="B1013" t="str">
            <v>3X15mmNEUROFORMMICRODEL</v>
          </cell>
          <cell r="C1013" t="str">
            <v>USD</v>
          </cell>
          <cell r="D1013">
            <v>755.88</v>
          </cell>
          <cell r="G1013">
            <v>755.88</v>
          </cell>
          <cell r="I1013">
            <v>755.88</v>
          </cell>
          <cell r="J1013">
            <v>2872.3440000000001</v>
          </cell>
          <cell r="K1013">
            <v>831.46800000000007</v>
          </cell>
          <cell r="L1013">
            <v>982.64400000000001</v>
          </cell>
          <cell r="M1013">
            <v>1322.79</v>
          </cell>
          <cell r="N1013">
            <v>808.79160000000002</v>
          </cell>
          <cell r="O1013">
            <v>786.11520000000007</v>
          </cell>
          <cell r="P1013">
            <v>377940</v>
          </cell>
          <cell r="Q1013">
            <v>5162.6603999999998</v>
          </cell>
          <cell r="R1013">
            <v>1489083.6</v>
          </cell>
          <cell r="S1013">
            <v>12963.341999999999</v>
          </cell>
          <cell r="T1013">
            <v>3854.9879999999998</v>
          </cell>
          <cell r="U1013">
            <v>529.11599999999999</v>
          </cell>
          <cell r="V1013">
            <v>453.52799999999996</v>
          </cell>
          <cell r="W1013">
            <v>5895.8639999999996</v>
          </cell>
          <cell r="X1013">
            <v>136058.4</v>
          </cell>
          <cell r="Y1013">
            <v>2872.3440000000001</v>
          </cell>
          <cell r="Z1013">
            <v>36282.239999999998</v>
          </cell>
          <cell r="AA1013">
            <v>68029.2</v>
          </cell>
          <cell r="AB1013">
            <v>907056</v>
          </cell>
          <cell r="AC1013">
            <v>1139489.1000000001</v>
          </cell>
          <cell r="AD1013">
            <v>9826.44</v>
          </cell>
          <cell r="AE1013">
            <v>2683.3739999999998</v>
          </cell>
          <cell r="AF1013">
            <v>4232.9279999999999</v>
          </cell>
          <cell r="AG1013">
            <v>1058.232</v>
          </cell>
          <cell r="AH1013">
            <v>35526.36</v>
          </cell>
          <cell r="AI1013">
            <v>2116.4639999999999</v>
          </cell>
          <cell r="AJ1013">
            <v>5291.16</v>
          </cell>
          <cell r="AK1013">
            <v>1058.232</v>
          </cell>
          <cell r="AL1013">
            <v>25699.919999999998</v>
          </cell>
          <cell r="AM1013">
            <v>1133.82</v>
          </cell>
          <cell r="AN1013">
            <v>24188.16</v>
          </cell>
          <cell r="AO1013">
            <v>15495.539999999999</v>
          </cell>
          <cell r="AP1013">
            <v>1625.1419999999998</v>
          </cell>
          <cell r="AQ1013">
            <v>5669.1</v>
          </cell>
        </row>
        <row r="1014">
          <cell r="A1014" t="str">
            <v>M003S0300200</v>
          </cell>
          <cell r="B1014" t="str">
            <v>3X20mmNEUROFORMMICRODEL</v>
          </cell>
          <cell r="C1014" t="str">
            <v>USD</v>
          </cell>
          <cell r="D1014">
            <v>755.88</v>
          </cell>
          <cell r="G1014">
            <v>755.88</v>
          </cell>
          <cell r="I1014">
            <v>755.88</v>
          </cell>
          <cell r="J1014">
            <v>2872.3440000000001</v>
          </cell>
          <cell r="K1014">
            <v>831.46800000000007</v>
          </cell>
          <cell r="L1014">
            <v>982.64400000000001</v>
          </cell>
          <cell r="M1014">
            <v>1322.79</v>
          </cell>
          <cell r="N1014">
            <v>808.79160000000002</v>
          </cell>
          <cell r="O1014">
            <v>786.11520000000007</v>
          </cell>
          <cell r="P1014">
            <v>377940</v>
          </cell>
          <cell r="Q1014">
            <v>5162.6603999999998</v>
          </cell>
          <cell r="R1014">
            <v>1489083.6</v>
          </cell>
          <cell r="S1014">
            <v>12963.341999999999</v>
          </cell>
          <cell r="T1014">
            <v>3854.9879999999998</v>
          </cell>
          <cell r="U1014">
            <v>529.11599999999999</v>
          </cell>
          <cell r="V1014">
            <v>453.52799999999996</v>
          </cell>
          <cell r="W1014">
            <v>5895.8639999999996</v>
          </cell>
          <cell r="X1014">
            <v>136058.4</v>
          </cell>
          <cell r="Y1014">
            <v>2872.3440000000001</v>
          </cell>
          <cell r="Z1014">
            <v>36282.239999999998</v>
          </cell>
          <cell r="AA1014">
            <v>68029.2</v>
          </cell>
          <cell r="AB1014">
            <v>907056</v>
          </cell>
          <cell r="AC1014">
            <v>1139489.1000000001</v>
          </cell>
          <cell r="AD1014">
            <v>9826.44</v>
          </cell>
          <cell r="AE1014">
            <v>2683.3739999999998</v>
          </cell>
          <cell r="AF1014">
            <v>4232.9279999999999</v>
          </cell>
          <cell r="AG1014">
            <v>1058.232</v>
          </cell>
          <cell r="AH1014">
            <v>35526.36</v>
          </cell>
          <cell r="AI1014">
            <v>2116.4639999999999</v>
          </cell>
          <cell r="AJ1014">
            <v>5291.16</v>
          </cell>
          <cell r="AK1014">
            <v>1058.232</v>
          </cell>
          <cell r="AL1014">
            <v>25699.919999999998</v>
          </cell>
          <cell r="AM1014">
            <v>1133.82</v>
          </cell>
          <cell r="AN1014">
            <v>24188.16</v>
          </cell>
          <cell r="AO1014">
            <v>15495.539999999999</v>
          </cell>
          <cell r="AP1014">
            <v>1625.1419999999998</v>
          </cell>
          <cell r="AQ1014">
            <v>5669.1</v>
          </cell>
        </row>
        <row r="1015">
          <cell r="A1015" t="str">
            <v>M003S0350100</v>
          </cell>
          <cell r="B1015" t="str">
            <v>3.5X10mmNEUROFORMMICRODEL</v>
          </cell>
          <cell r="C1015" t="str">
            <v>USD</v>
          </cell>
          <cell r="D1015">
            <v>755.88</v>
          </cell>
          <cell r="G1015">
            <v>755.88</v>
          </cell>
          <cell r="I1015">
            <v>755.88</v>
          </cell>
          <cell r="J1015">
            <v>2872.3440000000001</v>
          </cell>
          <cell r="K1015">
            <v>831.46800000000007</v>
          </cell>
          <cell r="L1015">
            <v>982.64400000000001</v>
          </cell>
          <cell r="M1015">
            <v>1322.79</v>
          </cell>
          <cell r="N1015">
            <v>808.79160000000002</v>
          </cell>
          <cell r="O1015">
            <v>786.11520000000007</v>
          </cell>
          <cell r="P1015">
            <v>377940</v>
          </cell>
          <cell r="Q1015">
            <v>5162.6603999999998</v>
          </cell>
          <cell r="R1015">
            <v>1489083.6</v>
          </cell>
          <cell r="S1015">
            <v>12963.341999999999</v>
          </cell>
          <cell r="T1015">
            <v>3854.9879999999998</v>
          </cell>
          <cell r="U1015">
            <v>529.11599999999999</v>
          </cell>
          <cell r="V1015">
            <v>453.52799999999996</v>
          </cell>
          <cell r="W1015">
            <v>5895.8639999999996</v>
          </cell>
          <cell r="X1015">
            <v>136058.4</v>
          </cell>
          <cell r="Y1015">
            <v>2872.3440000000001</v>
          </cell>
          <cell r="Z1015">
            <v>36282.239999999998</v>
          </cell>
          <cell r="AA1015">
            <v>68029.2</v>
          </cell>
          <cell r="AB1015">
            <v>907056</v>
          </cell>
          <cell r="AC1015">
            <v>1139489.1000000001</v>
          </cell>
          <cell r="AD1015">
            <v>9826.44</v>
          </cell>
          <cell r="AE1015">
            <v>2683.3739999999998</v>
          </cell>
          <cell r="AF1015">
            <v>4232.9279999999999</v>
          </cell>
          <cell r="AG1015">
            <v>1058.232</v>
          </cell>
          <cell r="AH1015">
            <v>35526.36</v>
          </cell>
          <cell r="AI1015">
            <v>2116.4639999999999</v>
          </cell>
          <cell r="AJ1015">
            <v>5291.16</v>
          </cell>
          <cell r="AK1015">
            <v>1058.232</v>
          </cell>
          <cell r="AL1015">
            <v>25699.919999999998</v>
          </cell>
          <cell r="AM1015">
            <v>1133.82</v>
          </cell>
          <cell r="AN1015">
            <v>24188.16</v>
          </cell>
          <cell r="AO1015">
            <v>15495.539999999999</v>
          </cell>
          <cell r="AP1015">
            <v>1625.1419999999998</v>
          </cell>
          <cell r="AQ1015">
            <v>5669.1</v>
          </cell>
        </row>
        <row r="1016">
          <cell r="A1016" t="str">
            <v>M003S0350150</v>
          </cell>
          <cell r="B1016" t="str">
            <v>3.5X15mmNEUROFORMMICRODEL</v>
          </cell>
          <cell r="C1016" t="str">
            <v>USD</v>
          </cell>
          <cell r="D1016">
            <v>755.88</v>
          </cell>
          <cell r="G1016">
            <v>755.88</v>
          </cell>
          <cell r="I1016">
            <v>755.88</v>
          </cell>
          <cell r="J1016">
            <v>2872.3440000000001</v>
          </cell>
          <cell r="K1016">
            <v>831.46800000000007</v>
          </cell>
          <cell r="L1016">
            <v>982.64400000000001</v>
          </cell>
          <cell r="M1016">
            <v>1322.79</v>
          </cell>
          <cell r="N1016">
            <v>808.79160000000002</v>
          </cell>
          <cell r="O1016">
            <v>786.11520000000007</v>
          </cell>
          <cell r="P1016">
            <v>377940</v>
          </cell>
          <cell r="Q1016">
            <v>5162.6603999999998</v>
          </cell>
          <cell r="R1016">
            <v>1489083.6</v>
          </cell>
          <cell r="S1016">
            <v>12963.341999999999</v>
          </cell>
          <cell r="T1016">
            <v>3854.9879999999998</v>
          </cell>
          <cell r="U1016">
            <v>529.11599999999999</v>
          </cell>
          <cell r="V1016">
            <v>453.52799999999996</v>
          </cell>
          <cell r="W1016">
            <v>5895.8639999999996</v>
          </cell>
          <cell r="X1016">
            <v>136058.4</v>
          </cell>
          <cell r="Y1016">
            <v>2872.3440000000001</v>
          </cell>
          <cell r="Z1016">
            <v>36282.239999999998</v>
          </cell>
          <cell r="AA1016">
            <v>68029.2</v>
          </cell>
          <cell r="AB1016">
            <v>907056</v>
          </cell>
          <cell r="AC1016">
            <v>1139489.1000000001</v>
          </cell>
          <cell r="AD1016">
            <v>9826.44</v>
          </cell>
          <cell r="AE1016">
            <v>2683.3739999999998</v>
          </cell>
          <cell r="AF1016">
            <v>4232.9279999999999</v>
          </cell>
          <cell r="AG1016">
            <v>1058.232</v>
          </cell>
          <cell r="AH1016">
            <v>35526.36</v>
          </cell>
          <cell r="AI1016">
            <v>2116.4639999999999</v>
          </cell>
          <cell r="AJ1016">
            <v>5291.16</v>
          </cell>
          <cell r="AK1016">
            <v>1058.232</v>
          </cell>
          <cell r="AL1016">
            <v>25699.919999999998</v>
          </cell>
          <cell r="AM1016">
            <v>1133.82</v>
          </cell>
          <cell r="AN1016">
            <v>24188.16</v>
          </cell>
          <cell r="AO1016">
            <v>15495.539999999999</v>
          </cell>
          <cell r="AP1016">
            <v>1625.1419999999998</v>
          </cell>
          <cell r="AQ1016">
            <v>5669.1</v>
          </cell>
        </row>
        <row r="1017">
          <cell r="A1017" t="str">
            <v>M003S0350200</v>
          </cell>
          <cell r="B1017" t="str">
            <v>3.5X20mmNEUROFORMMICRODEL</v>
          </cell>
          <cell r="C1017" t="str">
            <v>USD</v>
          </cell>
          <cell r="D1017">
            <v>755.88</v>
          </cell>
          <cell r="G1017">
            <v>755.88</v>
          </cell>
          <cell r="I1017">
            <v>755.88</v>
          </cell>
          <cell r="J1017">
            <v>2872.3440000000001</v>
          </cell>
          <cell r="K1017">
            <v>831.46800000000007</v>
          </cell>
          <cell r="L1017">
            <v>982.64400000000001</v>
          </cell>
          <cell r="M1017">
            <v>1322.79</v>
          </cell>
          <cell r="N1017">
            <v>808.79160000000002</v>
          </cell>
          <cell r="O1017">
            <v>786.11520000000007</v>
          </cell>
          <cell r="P1017">
            <v>377940</v>
          </cell>
          <cell r="Q1017">
            <v>5162.6603999999998</v>
          </cell>
          <cell r="R1017">
            <v>1489083.6</v>
          </cell>
          <cell r="S1017">
            <v>12963.341999999999</v>
          </cell>
          <cell r="T1017">
            <v>3854.9879999999998</v>
          </cell>
          <cell r="U1017">
            <v>529.11599999999999</v>
          </cell>
          <cell r="V1017">
            <v>453.52799999999996</v>
          </cell>
          <cell r="W1017">
            <v>5895.8639999999996</v>
          </cell>
          <cell r="X1017">
            <v>136058.4</v>
          </cell>
          <cell r="Y1017">
            <v>2872.3440000000001</v>
          </cell>
          <cell r="Z1017">
            <v>36282.239999999998</v>
          </cell>
          <cell r="AA1017">
            <v>68029.2</v>
          </cell>
          <cell r="AB1017">
            <v>907056</v>
          </cell>
          <cell r="AC1017">
            <v>1139489.1000000001</v>
          </cell>
          <cell r="AD1017">
            <v>9826.44</v>
          </cell>
          <cell r="AE1017">
            <v>2683.3739999999998</v>
          </cell>
          <cell r="AF1017">
            <v>4232.9279999999999</v>
          </cell>
          <cell r="AG1017">
            <v>1058.232</v>
          </cell>
          <cell r="AH1017">
            <v>35526.36</v>
          </cell>
          <cell r="AI1017">
            <v>2116.4639999999999</v>
          </cell>
          <cell r="AJ1017">
            <v>5291.16</v>
          </cell>
          <cell r="AK1017">
            <v>1058.232</v>
          </cell>
          <cell r="AL1017">
            <v>25699.919999999998</v>
          </cell>
          <cell r="AM1017">
            <v>1133.82</v>
          </cell>
          <cell r="AN1017">
            <v>24188.16</v>
          </cell>
          <cell r="AO1017">
            <v>15495.539999999999</v>
          </cell>
          <cell r="AP1017">
            <v>1625.1419999999998</v>
          </cell>
          <cell r="AQ1017">
            <v>5669.1</v>
          </cell>
        </row>
        <row r="1018">
          <cell r="A1018" t="str">
            <v>M003S0400100</v>
          </cell>
          <cell r="B1018" t="str">
            <v>4X10mmNEUROFORMMICRODEL</v>
          </cell>
          <cell r="C1018" t="str">
            <v>USD</v>
          </cell>
          <cell r="D1018">
            <v>755.88</v>
          </cell>
          <cell r="G1018">
            <v>755.88</v>
          </cell>
          <cell r="I1018">
            <v>755.88</v>
          </cell>
          <cell r="J1018">
            <v>2872.3440000000001</v>
          </cell>
          <cell r="K1018">
            <v>831.46800000000007</v>
          </cell>
          <cell r="L1018">
            <v>982.64400000000001</v>
          </cell>
          <cell r="M1018">
            <v>1322.79</v>
          </cell>
          <cell r="N1018">
            <v>808.79160000000002</v>
          </cell>
          <cell r="O1018">
            <v>786.11520000000007</v>
          </cell>
          <cell r="P1018">
            <v>377940</v>
          </cell>
          <cell r="Q1018">
            <v>5162.6603999999998</v>
          </cell>
          <cell r="R1018">
            <v>1489083.6</v>
          </cell>
          <cell r="S1018">
            <v>12963.341999999999</v>
          </cell>
          <cell r="T1018">
            <v>3854.9879999999998</v>
          </cell>
          <cell r="U1018">
            <v>529.11599999999999</v>
          </cell>
          <cell r="V1018">
            <v>453.52799999999996</v>
          </cell>
          <cell r="W1018">
            <v>5895.8639999999996</v>
          </cell>
          <cell r="X1018">
            <v>136058.4</v>
          </cell>
          <cell r="Y1018">
            <v>2872.3440000000001</v>
          </cell>
          <cell r="Z1018">
            <v>36282.239999999998</v>
          </cell>
          <cell r="AA1018">
            <v>68029.2</v>
          </cell>
          <cell r="AB1018">
            <v>907056</v>
          </cell>
          <cell r="AC1018">
            <v>1139489.1000000001</v>
          </cell>
          <cell r="AD1018">
            <v>9826.44</v>
          </cell>
          <cell r="AE1018">
            <v>2683.3739999999998</v>
          </cell>
          <cell r="AF1018">
            <v>4232.9279999999999</v>
          </cell>
          <cell r="AG1018">
            <v>1058.232</v>
          </cell>
          <cell r="AH1018">
            <v>35526.36</v>
          </cell>
          <cell r="AI1018">
            <v>2116.4639999999999</v>
          </cell>
          <cell r="AJ1018">
            <v>5291.16</v>
          </cell>
          <cell r="AK1018">
            <v>1058.232</v>
          </cell>
          <cell r="AL1018">
            <v>25699.919999999998</v>
          </cell>
          <cell r="AM1018">
            <v>1133.82</v>
          </cell>
          <cell r="AN1018">
            <v>24188.16</v>
          </cell>
          <cell r="AO1018">
            <v>15495.539999999999</v>
          </cell>
          <cell r="AP1018">
            <v>1625.1419999999998</v>
          </cell>
          <cell r="AQ1018">
            <v>5669.1</v>
          </cell>
        </row>
        <row r="1019">
          <cell r="A1019" t="str">
            <v>M003S0400150</v>
          </cell>
          <cell r="B1019" t="str">
            <v>4X15mmNEUROFORMMICRODEL</v>
          </cell>
          <cell r="C1019" t="str">
            <v>USD</v>
          </cell>
          <cell r="D1019">
            <v>755.88</v>
          </cell>
          <cell r="G1019">
            <v>755.88</v>
          </cell>
          <cell r="I1019">
            <v>755.88</v>
          </cell>
          <cell r="J1019">
            <v>2872.3440000000001</v>
          </cell>
          <cell r="K1019">
            <v>831.46800000000007</v>
          </cell>
          <cell r="L1019">
            <v>982.64400000000001</v>
          </cell>
          <cell r="M1019">
            <v>1322.79</v>
          </cell>
          <cell r="N1019">
            <v>808.79160000000002</v>
          </cell>
          <cell r="O1019">
            <v>786.11520000000007</v>
          </cell>
          <cell r="P1019">
            <v>377940</v>
          </cell>
          <cell r="Q1019">
            <v>5162.6603999999998</v>
          </cell>
          <cell r="R1019">
            <v>1489083.6</v>
          </cell>
          <cell r="S1019">
            <v>12963.341999999999</v>
          </cell>
          <cell r="T1019">
            <v>3854.9879999999998</v>
          </cell>
          <cell r="U1019">
            <v>529.11599999999999</v>
          </cell>
          <cell r="V1019">
            <v>453.52799999999996</v>
          </cell>
          <cell r="W1019">
            <v>5895.8639999999996</v>
          </cell>
          <cell r="X1019">
            <v>136058.4</v>
          </cell>
          <cell r="Y1019">
            <v>2872.3440000000001</v>
          </cell>
          <cell r="Z1019">
            <v>36282.239999999998</v>
          </cell>
          <cell r="AA1019">
            <v>68029.2</v>
          </cell>
          <cell r="AB1019">
            <v>907056</v>
          </cell>
          <cell r="AC1019">
            <v>1139489.1000000001</v>
          </cell>
          <cell r="AD1019">
            <v>9826.44</v>
          </cell>
          <cell r="AE1019">
            <v>2683.3739999999998</v>
          </cell>
          <cell r="AF1019">
            <v>4232.9279999999999</v>
          </cell>
          <cell r="AG1019">
            <v>1058.232</v>
          </cell>
          <cell r="AH1019">
            <v>35526.36</v>
          </cell>
          <cell r="AI1019">
            <v>2116.4639999999999</v>
          </cell>
          <cell r="AJ1019">
            <v>5291.16</v>
          </cell>
          <cell r="AK1019">
            <v>1058.232</v>
          </cell>
          <cell r="AL1019">
            <v>25699.919999999998</v>
          </cell>
          <cell r="AM1019">
            <v>1133.82</v>
          </cell>
          <cell r="AN1019">
            <v>24188.16</v>
          </cell>
          <cell r="AO1019">
            <v>15495.539999999999</v>
          </cell>
          <cell r="AP1019">
            <v>1625.1419999999998</v>
          </cell>
          <cell r="AQ1019">
            <v>5669.1</v>
          </cell>
        </row>
        <row r="1020">
          <cell r="A1020" t="str">
            <v>M003S0400200</v>
          </cell>
          <cell r="B1020" t="str">
            <v>4X20mmNEUROFORMMICRODEL</v>
          </cell>
          <cell r="C1020" t="str">
            <v>USD</v>
          </cell>
          <cell r="D1020">
            <v>755.88</v>
          </cell>
          <cell r="G1020">
            <v>755.88</v>
          </cell>
          <cell r="I1020">
            <v>755.88</v>
          </cell>
          <cell r="J1020">
            <v>2872.3440000000001</v>
          </cell>
          <cell r="K1020">
            <v>831.46800000000007</v>
          </cell>
          <cell r="L1020">
            <v>982.64400000000001</v>
          </cell>
          <cell r="M1020">
            <v>1322.79</v>
          </cell>
          <cell r="N1020">
            <v>808.79160000000002</v>
          </cell>
          <cell r="O1020">
            <v>786.11520000000007</v>
          </cell>
          <cell r="P1020">
            <v>377940</v>
          </cell>
          <cell r="Q1020">
            <v>5162.6603999999998</v>
          </cell>
          <cell r="R1020">
            <v>1489083.6</v>
          </cell>
          <cell r="S1020">
            <v>12963.341999999999</v>
          </cell>
          <cell r="T1020">
            <v>3854.9879999999998</v>
          </cell>
          <cell r="U1020">
            <v>529.11599999999999</v>
          </cell>
          <cell r="V1020">
            <v>453.52799999999996</v>
          </cell>
          <cell r="W1020">
            <v>5895.8639999999996</v>
          </cell>
          <cell r="X1020">
            <v>136058.4</v>
          </cell>
          <cell r="Y1020">
            <v>2872.3440000000001</v>
          </cell>
          <cell r="Z1020">
            <v>36282.239999999998</v>
          </cell>
          <cell r="AA1020">
            <v>68029.2</v>
          </cell>
          <cell r="AB1020">
            <v>907056</v>
          </cell>
          <cell r="AC1020">
            <v>1139489.1000000001</v>
          </cell>
          <cell r="AD1020">
            <v>9826.44</v>
          </cell>
          <cell r="AE1020">
            <v>2683.3739999999998</v>
          </cell>
          <cell r="AF1020">
            <v>4232.9279999999999</v>
          </cell>
          <cell r="AG1020">
            <v>1058.232</v>
          </cell>
          <cell r="AH1020">
            <v>35526.36</v>
          </cell>
          <cell r="AI1020">
            <v>2116.4639999999999</v>
          </cell>
          <cell r="AJ1020">
            <v>5291.16</v>
          </cell>
          <cell r="AK1020">
            <v>1058.232</v>
          </cell>
          <cell r="AL1020">
            <v>25699.919999999998</v>
          </cell>
          <cell r="AM1020">
            <v>1133.82</v>
          </cell>
          <cell r="AN1020">
            <v>24188.16</v>
          </cell>
          <cell r="AO1020">
            <v>15495.539999999999</v>
          </cell>
          <cell r="AP1020">
            <v>1625.1419999999998</v>
          </cell>
          <cell r="AQ1020">
            <v>5669.1</v>
          </cell>
        </row>
        <row r="1021">
          <cell r="A1021" t="str">
            <v>M003S0450100</v>
          </cell>
          <cell r="B1021" t="str">
            <v>4.5X10mmNEUROFORMMICRODEL</v>
          </cell>
          <cell r="C1021" t="str">
            <v>USD</v>
          </cell>
          <cell r="D1021">
            <v>755.88</v>
          </cell>
          <cell r="G1021">
            <v>755.88</v>
          </cell>
          <cell r="I1021">
            <v>755.88</v>
          </cell>
          <cell r="J1021">
            <v>2872.3440000000001</v>
          </cell>
          <cell r="K1021">
            <v>831.46800000000007</v>
          </cell>
          <cell r="L1021">
            <v>982.64400000000001</v>
          </cell>
          <cell r="M1021">
            <v>1322.79</v>
          </cell>
          <cell r="N1021">
            <v>808.79160000000002</v>
          </cell>
          <cell r="O1021">
            <v>786.11520000000007</v>
          </cell>
          <cell r="P1021">
            <v>377940</v>
          </cell>
          <cell r="Q1021">
            <v>5162.6603999999998</v>
          </cell>
          <cell r="R1021">
            <v>1489083.6</v>
          </cell>
          <cell r="S1021">
            <v>12963.341999999999</v>
          </cell>
          <cell r="T1021">
            <v>3854.9879999999998</v>
          </cell>
          <cell r="U1021">
            <v>529.11599999999999</v>
          </cell>
          <cell r="V1021">
            <v>453.52799999999996</v>
          </cell>
          <cell r="W1021">
            <v>5895.8639999999996</v>
          </cell>
          <cell r="X1021">
            <v>136058.4</v>
          </cell>
          <cell r="Y1021">
            <v>2872.3440000000001</v>
          </cell>
          <cell r="Z1021">
            <v>36282.239999999998</v>
          </cell>
          <cell r="AA1021">
            <v>68029.2</v>
          </cell>
          <cell r="AB1021">
            <v>907056</v>
          </cell>
          <cell r="AC1021">
            <v>1139489.1000000001</v>
          </cell>
          <cell r="AD1021">
            <v>9826.44</v>
          </cell>
          <cell r="AE1021">
            <v>2683.3739999999998</v>
          </cell>
          <cell r="AF1021">
            <v>4232.9279999999999</v>
          </cell>
          <cell r="AG1021">
            <v>1058.232</v>
          </cell>
          <cell r="AH1021">
            <v>35526.36</v>
          </cell>
          <cell r="AI1021">
            <v>2116.4639999999999</v>
          </cell>
          <cell r="AJ1021">
            <v>5291.16</v>
          </cell>
          <cell r="AK1021">
            <v>1058.232</v>
          </cell>
          <cell r="AL1021">
            <v>25699.919999999998</v>
          </cell>
          <cell r="AM1021">
            <v>1133.82</v>
          </cell>
          <cell r="AN1021">
            <v>24188.16</v>
          </cell>
          <cell r="AO1021">
            <v>15495.539999999999</v>
          </cell>
          <cell r="AP1021">
            <v>1625.1419999999998</v>
          </cell>
          <cell r="AQ1021">
            <v>5669.1</v>
          </cell>
        </row>
        <row r="1022">
          <cell r="A1022" t="str">
            <v>M003S0450150</v>
          </cell>
          <cell r="B1022" t="str">
            <v>4.5X15mmNEUROFORMMICRODEL</v>
          </cell>
          <cell r="C1022" t="str">
            <v>USD</v>
          </cell>
          <cell r="D1022">
            <v>755.88</v>
          </cell>
          <cell r="G1022">
            <v>755.88</v>
          </cell>
          <cell r="I1022">
            <v>755.88</v>
          </cell>
          <cell r="J1022">
            <v>2872.3440000000001</v>
          </cell>
          <cell r="K1022">
            <v>831.46800000000007</v>
          </cell>
          <cell r="L1022">
            <v>982.64400000000001</v>
          </cell>
          <cell r="M1022">
            <v>1322.79</v>
          </cell>
          <cell r="N1022">
            <v>808.79160000000002</v>
          </cell>
          <cell r="O1022">
            <v>786.11520000000007</v>
          </cell>
          <cell r="P1022">
            <v>377940</v>
          </cell>
          <cell r="Q1022">
            <v>5162.6603999999998</v>
          </cell>
          <cell r="R1022">
            <v>1489083.6</v>
          </cell>
          <cell r="S1022">
            <v>12963.341999999999</v>
          </cell>
          <cell r="T1022">
            <v>3854.9879999999998</v>
          </cell>
          <cell r="U1022">
            <v>529.11599999999999</v>
          </cell>
          <cell r="V1022">
            <v>453.52799999999996</v>
          </cell>
          <cell r="W1022">
            <v>5895.8639999999996</v>
          </cell>
          <cell r="X1022">
            <v>136058.4</v>
          </cell>
          <cell r="Y1022">
            <v>2872.3440000000001</v>
          </cell>
          <cell r="Z1022">
            <v>36282.239999999998</v>
          </cell>
          <cell r="AA1022">
            <v>68029.2</v>
          </cell>
          <cell r="AB1022">
            <v>907056</v>
          </cell>
          <cell r="AC1022">
            <v>1139489.1000000001</v>
          </cell>
          <cell r="AD1022">
            <v>9826.44</v>
          </cell>
          <cell r="AE1022">
            <v>2683.3739999999998</v>
          </cell>
          <cell r="AF1022">
            <v>4232.9279999999999</v>
          </cell>
          <cell r="AG1022">
            <v>1058.232</v>
          </cell>
          <cell r="AH1022">
            <v>35526.36</v>
          </cell>
          <cell r="AI1022">
            <v>2116.4639999999999</v>
          </cell>
          <cell r="AJ1022">
            <v>5291.16</v>
          </cell>
          <cell r="AK1022">
            <v>1058.232</v>
          </cell>
          <cell r="AL1022">
            <v>25699.919999999998</v>
          </cell>
          <cell r="AM1022">
            <v>1133.82</v>
          </cell>
          <cell r="AN1022">
            <v>24188.16</v>
          </cell>
          <cell r="AO1022">
            <v>15495.539999999999</v>
          </cell>
          <cell r="AP1022">
            <v>1625.1419999999998</v>
          </cell>
          <cell r="AQ1022">
            <v>5669.1</v>
          </cell>
        </row>
        <row r="1023">
          <cell r="A1023" t="str">
            <v>M003S0450200</v>
          </cell>
          <cell r="B1023" t="str">
            <v>4.5X20mmNEUROFORMMICRODEL</v>
          </cell>
          <cell r="C1023" t="str">
            <v>USD</v>
          </cell>
          <cell r="D1023">
            <v>755.88</v>
          </cell>
          <cell r="G1023">
            <v>755.88</v>
          </cell>
          <cell r="I1023">
            <v>755.88</v>
          </cell>
          <cell r="J1023">
            <v>2872.3440000000001</v>
          </cell>
          <cell r="K1023">
            <v>831.46800000000007</v>
          </cell>
          <cell r="L1023">
            <v>982.64400000000001</v>
          </cell>
          <cell r="M1023">
            <v>1322.79</v>
          </cell>
          <cell r="N1023">
            <v>808.79160000000002</v>
          </cell>
          <cell r="O1023">
            <v>786.11520000000007</v>
          </cell>
          <cell r="P1023">
            <v>377940</v>
          </cell>
          <cell r="Q1023">
            <v>5162.6603999999998</v>
          </cell>
          <cell r="R1023">
            <v>1489083.6</v>
          </cell>
          <cell r="S1023">
            <v>12963.341999999999</v>
          </cell>
          <cell r="T1023">
            <v>3854.9879999999998</v>
          </cell>
          <cell r="U1023">
            <v>529.11599999999999</v>
          </cell>
          <cell r="V1023">
            <v>453.52799999999996</v>
          </cell>
          <cell r="W1023">
            <v>5895.8639999999996</v>
          </cell>
          <cell r="X1023">
            <v>136058.4</v>
          </cell>
          <cell r="Y1023">
            <v>2872.3440000000001</v>
          </cell>
          <cell r="Z1023">
            <v>36282.239999999998</v>
          </cell>
          <cell r="AA1023">
            <v>68029.2</v>
          </cell>
          <cell r="AB1023">
            <v>907056</v>
          </cell>
          <cell r="AC1023">
            <v>1139489.1000000001</v>
          </cell>
          <cell r="AD1023">
            <v>9826.44</v>
          </cell>
          <cell r="AE1023">
            <v>2683.3739999999998</v>
          </cell>
          <cell r="AF1023">
            <v>4232.9279999999999</v>
          </cell>
          <cell r="AG1023">
            <v>1058.232</v>
          </cell>
          <cell r="AH1023">
            <v>35526.36</v>
          </cell>
          <cell r="AI1023">
            <v>2116.4639999999999</v>
          </cell>
          <cell r="AJ1023">
            <v>5291.16</v>
          </cell>
          <cell r="AK1023">
            <v>1058.232</v>
          </cell>
          <cell r="AL1023">
            <v>25699.919999999998</v>
          </cell>
          <cell r="AM1023">
            <v>1133.82</v>
          </cell>
          <cell r="AN1023">
            <v>24188.16</v>
          </cell>
          <cell r="AO1023">
            <v>15495.539999999999</v>
          </cell>
          <cell r="AP1023">
            <v>1625.1419999999998</v>
          </cell>
          <cell r="AQ1023">
            <v>5669.1</v>
          </cell>
        </row>
        <row r="1024">
          <cell r="A1024" t="str">
            <v>M003S2250100</v>
          </cell>
          <cell r="B1024" t="str">
            <v>2.5X10mmNEUROFORMM/D</v>
          </cell>
          <cell r="C1024" t="str">
            <v>USD</v>
          </cell>
          <cell r="D1024">
            <v>757.65</v>
          </cell>
          <cell r="G1024">
            <v>757.65</v>
          </cell>
          <cell r="I1024">
            <v>757.65</v>
          </cell>
          <cell r="J1024">
            <v>2879.0699999999997</v>
          </cell>
          <cell r="K1024">
            <v>833.41500000000008</v>
          </cell>
          <cell r="L1024">
            <v>984.94500000000005</v>
          </cell>
          <cell r="M1024">
            <v>1325.8875</v>
          </cell>
          <cell r="N1024">
            <v>810.68550000000005</v>
          </cell>
          <cell r="O1024">
            <v>787.95600000000002</v>
          </cell>
          <cell r="P1024">
            <v>378825</v>
          </cell>
          <cell r="Q1024">
            <v>5174.7494999999999</v>
          </cell>
          <cell r="R1024">
            <v>1492570.5</v>
          </cell>
          <cell r="S1024">
            <v>12993.697499999998</v>
          </cell>
          <cell r="T1024">
            <v>3864.0149999999994</v>
          </cell>
          <cell r="U1024">
            <v>530.3549999999999</v>
          </cell>
          <cell r="V1024">
            <v>454.59</v>
          </cell>
          <cell r="W1024">
            <v>5909.67</v>
          </cell>
          <cell r="X1024">
            <v>136377</v>
          </cell>
          <cell r="Y1024">
            <v>2879.0699999999997</v>
          </cell>
          <cell r="Z1024">
            <v>36367.199999999997</v>
          </cell>
          <cell r="AA1024">
            <v>68188.5</v>
          </cell>
          <cell r="AB1024">
            <v>909180</v>
          </cell>
          <cell r="AC1024">
            <v>1142157.375</v>
          </cell>
          <cell r="AD1024">
            <v>9849.4499999999989</v>
          </cell>
          <cell r="AE1024">
            <v>2689.6574999999998</v>
          </cell>
          <cell r="AF1024">
            <v>4242.8399999999992</v>
          </cell>
          <cell r="AG1024">
            <v>1060.7099999999998</v>
          </cell>
          <cell r="AH1024">
            <v>35609.549999999996</v>
          </cell>
          <cell r="AI1024">
            <v>2121.4199999999996</v>
          </cell>
          <cell r="AJ1024">
            <v>5303.55</v>
          </cell>
          <cell r="AK1024">
            <v>1060.7099999999998</v>
          </cell>
          <cell r="AL1024">
            <v>25760.1</v>
          </cell>
          <cell r="AM1024">
            <v>1136.4749999999999</v>
          </cell>
          <cell r="AN1024">
            <v>24244.799999999999</v>
          </cell>
          <cell r="AO1024">
            <v>15531.824999999999</v>
          </cell>
          <cell r="AP1024">
            <v>1628.9475</v>
          </cell>
          <cell r="AQ1024">
            <v>5682.375</v>
          </cell>
        </row>
        <row r="1025">
          <cell r="A1025" t="str">
            <v>M003S2250150</v>
          </cell>
          <cell r="B1025" t="str">
            <v>2.5X15mmNEUROFORMM/D</v>
          </cell>
          <cell r="C1025" t="str">
            <v>USD</v>
          </cell>
          <cell r="D1025">
            <v>759.73</v>
          </cell>
          <cell r="G1025">
            <v>759.73</v>
          </cell>
          <cell r="I1025">
            <v>759.73</v>
          </cell>
          <cell r="J1025">
            <v>2886.9740000000002</v>
          </cell>
          <cell r="K1025">
            <v>835.70300000000009</v>
          </cell>
          <cell r="L1025">
            <v>987.649</v>
          </cell>
          <cell r="M1025">
            <v>1329.5275000000001</v>
          </cell>
          <cell r="N1025">
            <v>812.91110000000003</v>
          </cell>
          <cell r="O1025">
            <v>790.11920000000009</v>
          </cell>
          <cell r="P1025">
            <v>379865</v>
          </cell>
          <cell r="Q1025">
            <v>5188.9558999999999</v>
          </cell>
          <cell r="R1025">
            <v>1496668.1</v>
          </cell>
          <cell r="S1025">
            <v>13029.369499999999</v>
          </cell>
          <cell r="T1025">
            <v>3874.623</v>
          </cell>
          <cell r="U1025">
            <v>531.81100000000004</v>
          </cell>
          <cell r="V1025">
            <v>455.83800000000002</v>
          </cell>
          <cell r="W1025">
            <v>5925.8940000000002</v>
          </cell>
          <cell r="X1025">
            <v>136751.4</v>
          </cell>
          <cell r="Y1025">
            <v>2886.9740000000002</v>
          </cell>
          <cell r="Z1025">
            <v>36467.040000000001</v>
          </cell>
          <cell r="AA1025">
            <v>68375.7</v>
          </cell>
          <cell r="AB1025">
            <v>911676</v>
          </cell>
          <cell r="AC1025">
            <v>1145292.9750000001</v>
          </cell>
          <cell r="AD1025">
            <v>9876.49</v>
          </cell>
          <cell r="AE1025">
            <v>2697.0414999999998</v>
          </cell>
          <cell r="AF1025">
            <v>4254.4880000000003</v>
          </cell>
          <cell r="AG1025">
            <v>1063.6220000000001</v>
          </cell>
          <cell r="AH1025">
            <v>35707.31</v>
          </cell>
          <cell r="AI1025">
            <v>2127.2440000000001</v>
          </cell>
          <cell r="AJ1025">
            <v>5318.1100000000006</v>
          </cell>
          <cell r="AK1025">
            <v>1063.6220000000001</v>
          </cell>
          <cell r="AL1025">
            <v>25830.82</v>
          </cell>
          <cell r="AM1025">
            <v>1139.595</v>
          </cell>
          <cell r="AN1025">
            <v>24311.360000000001</v>
          </cell>
          <cell r="AO1025">
            <v>15574.465</v>
          </cell>
          <cell r="AP1025">
            <v>1633.4195</v>
          </cell>
          <cell r="AQ1025">
            <v>5697.9750000000004</v>
          </cell>
        </row>
        <row r="1026">
          <cell r="A1026" t="str">
            <v>M003S2250200</v>
          </cell>
          <cell r="B1026" t="str">
            <v>2.5X20mmNEUROFORMM/D</v>
          </cell>
          <cell r="C1026" t="str">
            <v>USD</v>
          </cell>
          <cell r="D1026">
            <v>818.33</v>
          </cell>
          <cell r="G1026">
            <v>818.33</v>
          </cell>
          <cell r="I1026">
            <v>818.33</v>
          </cell>
          <cell r="J1026">
            <v>3109.654</v>
          </cell>
          <cell r="K1026">
            <v>900.16300000000012</v>
          </cell>
          <cell r="L1026">
            <v>1063.8290000000002</v>
          </cell>
          <cell r="M1026">
            <v>1432.0775000000001</v>
          </cell>
          <cell r="N1026">
            <v>875.61310000000014</v>
          </cell>
          <cell r="O1026">
            <v>851.06320000000005</v>
          </cell>
          <cell r="P1026">
            <v>409165</v>
          </cell>
          <cell r="Q1026">
            <v>5589.1939000000002</v>
          </cell>
          <cell r="R1026">
            <v>1612110.1</v>
          </cell>
          <cell r="S1026">
            <v>14034.359499999999</v>
          </cell>
          <cell r="T1026">
            <v>4173.4830000000002</v>
          </cell>
          <cell r="U1026">
            <v>572.83100000000002</v>
          </cell>
          <cell r="V1026">
            <v>490.99799999999999</v>
          </cell>
          <cell r="W1026">
            <v>6382.9740000000002</v>
          </cell>
          <cell r="X1026">
            <v>147299.4</v>
          </cell>
          <cell r="Y1026">
            <v>3109.654</v>
          </cell>
          <cell r="Z1026">
            <v>39279.840000000004</v>
          </cell>
          <cell r="AA1026">
            <v>73649.7</v>
          </cell>
          <cell r="AB1026">
            <v>981996</v>
          </cell>
          <cell r="AC1026">
            <v>1233632.4750000001</v>
          </cell>
          <cell r="AD1026">
            <v>10638.29</v>
          </cell>
          <cell r="AE1026">
            <v>2905.0715</v>
          </cell>
          <cell r="AF1026">
            <v>4582.6480000000001</v>
          </cell>
          <cell r="AG1026">
            <v>1145.662</v>
          </cell>
          <cell r="AH1026">
            <v>38461.51</v>
          </cell>
          <cell r="AI1026">
            <v>2291.3240000000001</v>
          </cell>
          <cell r="AJ1026">
            <v>5728.31</v>
          </cell>
          <cell r="AK1026">
            <v>1145.662</v>
          </cell>
          <cell r="AL1026">
            <v>27823.22</v>
          </cell>
          <cell r="AM1026">
            <v>1227.4950000000001</v>
          </cell>
          <cell r="AN1026">
            <v>26186.560000000001</v>
          </cell>
          <cell r="AO1026">
            <v>16775.764999999999</v>
          </cell>
          <cell r="AP1026">
            <v>1759.4095</v>
          </cell>
          <cell r="AQ1026">
            <v>6137.4750000000004</v>
          </cell>
        </row>
        <row r="1027">
          <cell r="A1027" t="str">
            <v>M003S2250300</v>
          </cell>
          <cell r="B1027" t="str">
            <v>2.5X30mmNEUROFORMMICRODE</v>
          </cell>
          <cell r="C1027" t="str">
            <v>USD</v>
          </cell>
          <cell r="D1027">
            <v>112.58</v>
          </cell>
          <cell r="G1027">
            <v>112.58</v>
          </cell>
          <cell r="I1027">
            <v>112.58</v>
          </cell>
          <cell r="J1027">
            <v>427.80399999999997</v>
          </cell>
          <cell r="K1027">
            <v>123.83800000000001</v>
          </cell>
          <cell r="L1027">
            <v>146.35400000000001</v>
          </cell>
          <cell r="M1027">
            <v>197.01499999999999</v>
          </cell>
          <cell r="N1027">
            <v>120.4606</v>
          </cell>
          <cell r="O1027">
            <v>117.08320000000001</v>
          </cell>
          <cell r="P1027">
            <v>56290</v>
          </cell>
          <cell r="Q1027">
            <v>768.92139999999995</v>
          </cell>
          <cell r="R1027">
            <v>221782.6</v>
          </cell>
          <cell r="S1027">
            <v>1930.7469999999998</v>
          </cell>
          <cell r="T1027">
            <v>574.1579999999999</v>
          </cell>
          <cell r="U1027">
            <v>78.805999999999997</v>
          </cell>
          <cell r="V1027">
            <v>67.548000000000002</v>
          </cell>
          <cell r="W1027">
            <v>878.12399999999991</v>
          </cell>
          <cell r="X1027">
            <v>20264.400000000001</v>
          </cell>
          <cell r="Y1027">
            <v>427.80399999999997</v>
          </cell>
          <cell r="Z1027">
            <v>5403.84</v>
          </cell>
          <cell r="AA1027">
            <v>10132.200000000001</v>
          </cell>
          <cell r="AB1027">
            <v>135096</v>
          </cell>
          <cell r="AC1027">
            <v>169714.35</v>
          </cell>
          <cell r="AD1027">
            <v>1463.54</v>
          </cell>
          <cell r="AE1027">
            <v>399.65899999999999</v>
          </cell>
          <cell r="AF1027">
            <v>630.44799999999998</v>
          </cell>
          <cell r="AG1027">
            <v>157.61199999999999</v>
          </cell>
          <cell r="AH1027">
            <v>5291.26</v>
          </cell>
          <cell r="AI1027">
            <v>315.22399999999999</v>
          </cell>
          <cell r="AJ1027">
            <v>788.06</v>
          </cell>
          <cell r="AK1027">
            <v>157.61199999999999</v>
          </cell>
          <cell r="AL1027">
            <v>3827.72</v>
          </cell>
          <cell r="AM1027">
            <v>168.87</v>
          </cell>
          <cell r="AN1027">
            <v>3602.56</v>
          </cell>
          <cell r="AO1027">
            <v>2307.89</v>
          </cell>
          <cell r="AP1027">
            <v>242.047</v>
          </cell>
          <cell r="AQ1027">
            <v>844.35</v>
          </cell>
        </row>
        <row r="1028">
          <cell r="A1028" t="str">
            <v>M003S2300100</v>
          </cell>
          <cell r="B1028" t="str">
            <v>3X10mmNEUROFORMM/D</v>
          </cell>
          <cell r="C1028" t="str">
            <v>USD</v>
          </cell>
          <cell r="D1028">
            <v>781.02</v>
          </cell>
          <cell r="G1028">
            <v>781.02</v>
          </cell>
          <cell r="I1028">
            <v>781.02</v>
          </cell>
          <cell r="J1028">
            <v>2967.8759999999997</v>
          </cell>
          <cell r="K1028">
            <v>859.12200000000007</v>
          </cell>
          <cell r="L1028">
            <v>1015.326</v>
          </cell>
          <cell r="M1028">
            <v>1366.7849999999999</v>
          </cell>
          <cell r="N1028">
            <v>835.69140000000004</v>
          </cell>
          <cell r="O1028">
            <v>812.26080000000002</v>
          </cell>
          <cell r="P1028">
            <v>390510</v>
          </cell>
          <cell r="Q1028">
            <v>5334.3666000000003</v>
          </cell>
          <cell r="R1028">
            <v>1538609.4</v>
          </cell>
          <cell r="S1028">
            <v>13394.492999999999</v>
          </cell>
          <cell r="T1028">
            <v>3983.2019999999998</v>
          </cell>
          <cell r="U1028">
            <v>546.71399999999994</v>
          </cell>
          <cell r="V1028">
            <v>468.61199999999997</v>
          </cell>
          <cell r="W1028">
            <v>6091.9560000000001</v>
          </cell>
          <cell r="X1028">
            <v>140583.6</v>
          </cell>
          <cell r="Y1028">
            <v>2967.8759999999997</v>
          </cell>
          <cell r="Z1028">
            <v>37488.959999999999</v>
          </cell>
          <cell r="AA1028">
            <v>70291.8</v>
          </cell>
          <cell r="AB1028">
            <v>937224</v>
          </cell>
          <cell r="AC1028">
            <v>1177387.6499999999</v>
          </cell>
          <cell r="AD1028">
            <v>10153.26</v>
          </cell>
          <cell r="AE1028">
            <v>2772.6209999999996</v>
          </cell>
          <cell r="AF1028">
            <v>4373.7119999999995</v>
          </cell>
          <cell r="AG1028">
            <v>1093.4279999999999</v>
          </cell>
          <cell r="AH1028">
            <v>36707.94</v>
          </cell>
          <cell r="AI1028">
            <v>2186.8559999999998</v>
          </cell>
          <cell r="AJ1028">
            <v>5467.1399999999994</v>
          </cell>
          <cell r="AK1028">
            <v>1093.4279999999999</v>
          </cell>
          <cell r="AL1028">
            <v>26554.68</v>
          </cell>
          <cell r="AM1028">
            <v>1171.53</v>
          </cell>
          <cell r="AN1028">
            <v>24992.639999999999</v>
          </cell>
          <cell r="AO1028">
            <v>16010.91</v>
          </cell>
          <cell r="AP1028">
            <v>1679.193</v>
          </cell>
          <cell r="AQ1028">
            <v>5857.65</v>
          </cell>
        </row>
        <row r="1029">
          <cell r="A1029" t="str">
            <v>M003S2300150</v>
          </cell>
          <cell r="B1029" t="str">
            <v>3X15mmNEUROFORMM/D</v>
          </cell>
          <cell r="C1029" t="str">
            <v>USD</v>
          </cell>
          <cell r="D1029">
            <v>802.1</v>
          </cell>
          <cell r="G1029">
            <v>802.1</v>
          </cell>
          <cell r="I1029">
            <v>802.1</v>
          </cell>
          <cell r="J1029">
            <v>3047.98</v>
          </cell>
          <cell r="K1029">
            <v>882.31000000000006</v>
          </cell>
          <cell r="L1029">
            <v>1042.73</v>
          </cell>
          <cell r="M1029">
            <v>1403.675</v>
          </cell>
          <cell r="N1029">
            <v>858.24700000000007</v>
          </cell>
          <cell r="O1029">
            <v>834.18400000000008</v>
          </cell>
          <cell r="P1029">
            <v>401050</v>
          </cell>
          <cell r="Q1029">
            <v>5478.3429999999998</v>
          </cell>
          <cell r="R1029">
            <v>1580137</v>
          </cell>
          <cell r="S1029">
            <v>13756.014999999999</v>
          </cell>
          <cell r="T1029">
            <v>4090.71</v>
          </cell>
          <cell r="U1029">
            <v>561.47</v>
          </cell>
          <cell r="V1029">
            <v>481.26</v>
          </cell>
          <cell r="W1029">
            <v>6256.38</v>
          </cell>
          <cell r="X1029">
            <v>144378</v>
          </cell>
          <cell r="Y1029">
            <v>3047.98</v>
          </cell>
          <cell r="Z1029">
            <v>38500.800000000003</v>
          </cell>
          <cell r="AA1029">
            <v>72189</v>
          </cell>
          <cell r="AB1029">
            <v>962520</v>
          </cell>
          <cell r="AC1029">
            <v>1209165.75</v>
          </cell>
          <cell r="AD1029">
            <v>10427.300000000001</v>
          </cell>
          <cell r="AE1029">
            <v>2847.4549999999999</v>
          </cell>
          <cell r="AF1029">
            <v>4491.76</v>
          </cell>
          <cell r="AG1029">
            <v>1122.94</v>
          </cell>
          <cell r="AH1029">
            <v>37698.700000000004</v>
          </cell>
          <cell r="AI1029">
            <v>2245.88</v>
          </cell>
          <cell r="AJ1029">
            <v>5614.7</v>
          </cell>
          <cell r="AK1029">
            <v>1122.94</v>
          </cell>
          <cell r="AL1029">
            <v>27271.4</v>
          </cell>
          <cell r="AM1029">
            <v>1203.1500000000001</v>
          </cell>
          <cell r="AN1029">
            <v>25667.200000000001</v>
          </cell>
          <cell r="AO1029">
            <v>16443.05</v>
          </cell>
          <cell r="AP1029">
            <v>1724.5149999999999</v>
          </cell>
          <cell r="AQ1029">
            <v>6015.75</v>
          </cell>
        </row>
        <row r="1030">
          <cell r="A1030" t="str">
            <v>M003S2300200</v>
          </cell>
          <cell r="B1030" t="str">
            <v>3X20mmNEUROFORMM/D</v>
          </cell>
          <cell r="C1030" t="str">
            <v>USD</v>
          </cell>
          <cell r="D1030">
            <v>809.77</v>
          </cell>
          <cell r="G1030">
            <v>809.77</v>
          </cell>
          <cell r="I1030">
            <v>809.77</v>
          </cell>
          <cell r="J1030">
            <v>3077.1259999999997</v>
          </cell>
          <cell r="K1030">
            <v>890.74700000000007</v>
          </cell>
          <cell r="L1030">
            <v>1052.701</v>
          </cell>
          <cell r="M1030">
            <v>1417.0974999999999</v>
          </cell>
          <cell r="N1030">
            <v>866.45389999999998</v>
          </cell>
          <cell r="O1030">
            <v>842.16079999999999</v>
          </cell>
          <cell r="P1030">
            <v>404885</v>
          </cell>
          <cell r="Q1030">
            <v>5530.7290999999996</v>
          </cell>
          <cell r="R1030">
            <v>1595246.9</v>
          </cell>
          <cell r="S1030">
            <v>13887.555499999999</v>
          </cell>
          <cell r="T1030">
            <v>4129.8269999999993</v>
          </cell>
          <cell r="U1030">
            <v>566.83899999999994</v>
          </cell>
          <cell r="V1030">
            <v>485.86199999999997</v>
          </cell>
          <cell r="W1030">
            <v>6316.2060000000001</v>
          </cell>
          <cell r="X1030">
            <v>145758.6</v>
          </cell>
          <cell r="Y1030">
            <v>3077.1259999999997</v>
          </cell>
          <cell r="Z1030">
            <v>38868.959999999999</v>
          </cell>
          <cell r="AA1030">
            <v>72879.3</v>
          </cell>
          <cell r="AB1030">
            <v>971724</v>
          </cell>
          <cell r="AC1030">
            <v>1220728.2749999999</v>
          </cell>
          <cell r="AD1030">
            <v>10527.01</v>
          </cell>
          <cell r="AE1030">
            <v>2874.6834999999996</v>
          </cell>
          <cell r="AF1030">
            <v>4534.7119999999995</v>
          </cell>
          <cell r="AG1030">
            <v>1133.6779999999999</v>
          </cell>
          <cell r="AH1030">
            <v>38059.19</v>
          </cell>
          <cell r="AI1030">
            <v>2267.3559999999998</v>
          </cell>
          <cell r="AJ1030">
            <v>5668.3899999999994</v>
          </cell>
          <cell r="AK1030">
            <v>1133.6779999999999</v>
          </cell>
          <cell r="AL1030">
            <v>27532.18</v>
          </cell>
          <cell r="AM1030">
            <v>1214.655</v>
          </cell>
          <cell r="AN1030">
            <v>25912.639999999999</v>
          </cell>
          <cell r="AO1030">
            <v>16600.285</v>
          </cell>
          <cell r="AP1030">
            <v>1741.0055</v>
          </cell>
          <cell r="AQ1030">
            <v>6073.2749999999996</v>
          </cell>
        </row>
        <row r="1031">
          <cell r="A1031" t="str">
            <v>M003S2300300</v>
          </cell>
          <cell r="B1031" t="str">
            <v>3X30mmNEUROFORMMICRODE</v>
          </cell>
          <cell r="C1031" t="str">
            <v>USD</v>
          </cell>
          <cell r="D1031">
            <v>832.57</v>
          </cell>
          <cell r="G1031">
            <v>832.57</v>
          </cell>
          <cell r="I1031">
            <v>832.57</v>
          </cell>
          <cell r="J1031">
            <v>3163.7660000000001</v>
          </cell>
          <cell r="K1031">
            <v>915.82700000000011</v>
          </cell>
          <cell r="L1031">
            <v>1082.3410000000001</v>
          </cell>
          <cell r="M1031">
            <v>1456.9975000000002</v>
          </cell>
          <cell r="N1031">
            <v>890.84990000000016</v>
          </cell>
          <cell r="O1031">
            <v>865.8728000000001</v>
          </cell>
          <cell r="P1031">
            <v>416285</v>
          </cell>
          <cell r="Q1031">
            <v>5686.4531000000006</v>
          </cell>
          <cell r="R1031">
            <v>1640162.9000000001</v>
          </cell>
          <cell r="S1031">
            <v>14278.575499999999</v>
          </cell>
          <cell r="T1031">
            <v>4246.107</v>
          </cell>
          <cell r="U1031">
            <v>582.79899999999998</v>
          </cell>
          <cell r="V1031">
            <v>499.54200000000003</v>
          </cell>
          <cell r="W1031">
            <v>6494.0460000000003</v>
          </cell>
          <cell r="X1031">
            <v>149862.6</v>
          </cell>
          <cell r="Y1031">
            <v>3163.7660000000001</v>
          </cell>
          <cell r="Z1031">
            <v>39963.360000000001</v>
          </cell>
          <cell r="AA1031">
            <v>74931.3</v>
          </cell>
          <cell r="AB1031">
            <v>999084.00000000012</v>
          </cell>
          <cell r="AC1031">
            <v>1255099.2750000001</v>
          </cell>
          <cell r="AD1031">
            <v>10823.41</v>
          </cell>
          <cell r="AE1031">
            <v>2955.6235000000001</v>
          </cell>
          <cell r="AF1031">
            <v>4662.3919999999998</v>
          </cell>
          <cell r="AG1031">
            <v>1165.598</v>
          </cell>
          <cell r="AH1031">
            <v>39130.79</v>
          </cell>
          <cell r="AI1031">
            <v>2331.1959999999999</v>
          </cell>
          <cell r="AJ1031">
            <v>5827.9900000000007</v>
          </cell>
          <cell r="AK1031">
            <v>1165.598</v>
          </cell>
          <cell r="AL1031">
            <v>28307.38</v>
          </cell>
          <cell r="AM1031">
            <v>1248.855</v>
          </cell>
          <cell r="AN1031">
            <v>26642.240000000002</v>
          </cell>
          <cell r="AO1031">
            <v>17067.685000000001</v>
          </cell>
          <cell r="AP1031">
            <v>1790.0255</v>
          </cell>
          <cell r="AQ1031">
            <v>6244.2750000000005</v>
          </cell>
        </row>
        <row r="1032">
          <cell r="A1032" t="str">
            <v>M003S2350100</v>
          </cell>
          <cell r="B1032" t="str">
            <v>3.5X10mmNEUROFORMM/D</v>
          </cell>
          <cell r="C1032" t="str">
            <v>USD</v>
          </cell>
          <cell r="D1032">
            <v>781.02</v>
          </cell>
          <cell r="G1032">
            <v>781.02</v>
          </cell>
          <cell r="I1032">
            <v>781.02</v>
          </cell>
          <cell r="J1032">
            <v>2967.8759999999997</v>
          </cell>
          <cell r="K1032">
            <v>859.12200000000007</v>
          </cell>
          <cell r="L1032">
            <v>1015.326</v>
          </cell>
          <cell r="M1032">
            <v>1366.7849999999999</v>
          </cell>
          <cell r="N1032">
            <v>835.69140000000004</v>
          </cell>
          <cell r="O1032">
            <v>812.26080000000002</v>
          </cell>
          <cell r="P1032">
            <v>390510</v>
          </cell>
          <cell r="Q1032">
            <v>5334.3666000000003</v>
          </cell>
          <cell r="R1032">
            <v>1538609.4</v>
          </cell>
          <cell r="S1032">
            <v>13394.492999999999</v>
          </cell>
          <cell r="T1032">
            <v>3983.2019999999998</v>
          </cell>
          <cell r="U1032">
            <v>546.71399999999994</v>
          </cell>
          <cell r="V1032">
            <v>468.61199999999997</v>
          </cell>
          <cell r="W1032">
            <v>6091.9560000000001</v>
          </cell>
          <cell r="X1032">
            <v>140583.6</v>
          </cell>
          <cell r="Y1032">
            <v>2967.8759999999997</v>
          </cell>
          <cell r="Z1032">
            <v>37488.959999999999</v>
          </cell>
          <cell r="AA1032">
            <v>70291.8</v>
          </cell>
          <cell r="AB1032">
            <v>937224</v>
          </cell>
          <cell r="AC1032">
            <v>1177387.6499999999</v>
          </cell>
          <cell r="AD1032">
            <v>10153.26</v>
          </cell>
          <cell r="AE1032">
            <v>2772.6209999999996</v>
          </cell>
          <cell r="AF1032">
            <v>4373.7119999999995</v>
          </cell>
          <cell r="AG1032">
            <v>1093.4279999999999</v>
          </cell>
          <cell r="AH1032">
            <v>36707.94</v>
          </cell>
          <cell r="AI1032">
            <v>2186.8559999999998</v>
          </cell>
          <cell r="AJ1032">
            <v>5467.1399999999994</v>
          </cell>
          <cell r="AK1032">
            <v>1093.4279999999999</v>
          </cell>
          <cell r="AL1032">
            <v>26554.68</v>
          </cell>
          <cell r="AM1032">
            <v>1171.53</v>
          </cell>
          <cell r="AN1032">
            <v>24992.639999999999</v>
          </cell>
          <cell r="AO1032">
            <v>16010.91</v>
          </cell>
          <cell r="AP1032">
            <v>1679.193</v>
          </cell>
          <cell r="AQ1032">
            <v>5857.65</v>
          </cell>
        </row>
        <row r="1033">
          <cell r="A1033" t="str">
            <v>M003S2350150</v>
          </cell>
          <cell r="B1033" t="str">
            <v>3.5X15mmNEUROFORMM/D</v>
          </cell>
          <cell r="C1033" t="str">
            <v>USD</v>
          </cell>
          <cell r="D1033">
            <v>798.28</v>
          </cell>
          <cell r="G1033">
            <v>798.28</v>
          </cell>
          <cell r="I1033">
            <v>798.28</v>
          </cell>
          <cell r="J1033">
            <v>3033.4639999999999</v>
          </cell>
          <cell r="K1033">
            <v>878.10800000000006</v>
          </cell>
          <cell r="L1033">
            <v>1037.7639999999999</v>
          </cell>
          <cell r="M1033">
            <v>1396.99</v>
          </cell>
          <cell r="N1033">
            <v>854.15960000000007</v>
          </cell>
          <cell r="O1033">
            <v>830.21119999999996</v>
          </cell>
          <cell r="P1033">
            <v>399140</v>
          </cell>
          <cell r="Q1033">
            <v>5452.2524000000003</v>
          </cell>
          <cell r="R1033">
            <v>1572611.5999999999</v>
          </cell>
          <cell r="S1033">
            <v>13690.501999999999</v>
          </cell>
          <cell r="T1033">
            <v>4071.2279999999996</v>
          </cell>
          <cell r="U1033">
            <v>558.79599999999994</v>
          </cell>
          <cell r="V1033">
            <v>478.96799999999996</v>
          </cell>
          <cell r="W1033">
            <v>6226.5839999999998</v>
          </cell>
          <cell r="X1033">
            <v>143690.4</v>
          </cell>
          <cell r="Y1033">
            <v>3033.4639999999999</v>
          </cell>
          <cell r="Z1033">
            <v>38317.440000000002</v>
          </cell>
          <cell r="AA1033">
            <v>71845.2</v>
          </cell>
          <cell r="AB1033">
            <v>957936</v>
          </cell>
          <cell r="AC1033">
            <v>1203407.0999999999</v>
          </cell>
          <cell r="AD1033">
            <v>10377.64</v>
          </cell>
          <cell r="AE1033">
            <v>2833.8939999999998</v>
          </cell>
          <cell r="AF1033">
            <v>4470.3679999999995</v>
          </cell>
          <cell r="AG1033">
            <v>1117.5919999999999</v>
          </cell>
          <cell r="AH1033">
            <v>37519.159999999996</v>
          </cell>
          <cell r="AI1033">
            <v>2235.1839999999997</v>
          </cell>
          <cell r="AJ1033">
            <v>5587.96</v>
          </cell>
          <cell r="AK1033">
            <v>1117.5919999999999</v>
          </cell>
          <cell r="AL1033">
            <v>27141.52</v>
          </cell>
          <cell r="AM1033">
            <v>1197.42</v>
          </cell>
          <cell r="AN1033">
            <v>25544.959999999999</v>
          </cell>
          <cell r="AO1033">
            <v>16364.74</v>
          </cell>
          <cell r="AP1033">
            <v>1716.3019999999999</v>
          </cell>
          <cell r="AQ1033">
            <v>5987.0999999999995</v>
          </cell>
        </row>
        <row r="1034">
          <cell r="A1034" t="str">
            <v>M003S2350200</v>
          </cell>
          <cell r="B1034" t="str">
            <v>3.5X20mmNEUROFORMM/D</v>
          </cell>
          <cell r="C1034" t="str">
            <v>USD</v>
          </cell>
          <cell r="D1034">
            <v>809.31</v>
          </cell>
          <cell r="G1034">
            <v>809.31</v>
          </cell>
          <cell r="I1034">
            <v>809.31</v>
          </cell>
          <cell r="J1034">
            <v>3075.3779999999997</v>
          </cell>
          <cell r="K1034">
            <v>890.24099999999999</v>
          </cell>
          <cell r="L1034">
            <v>1052.1030000000001</v>
          </cell>
          <cell r="M1034">
            <v>1416.2925</v>
          </cell>
          <cell r="N1034">
            <v>865.96169999999995</v>
          </cell>
          <cell r="O1034">
            <v>841.68239999999992</v>
          </cell>
          <cell r="P1034">
            <v>404655</v>
          </cell>
          <cell r="Q1034">
            <v>5527.5872999999992</v>
          </cell>
          <cell r="R1034">
            <v>1594340.7</v>
          </cell>
          <cell r="S1034">
            <v>13879.666499999998</v>
          </cell>
          <cell r="T1034">
            <v>4127.4809999999998</v>
          </cell>
          <cell r="U1034">
            <v>566.51699999999994</v>
          </cell>
          <cell r="V1034">
            <v>485.58599999999996</v>
          </cell>
          <cell r="W1034">
            <v>6312.6179999999995</v>
          </cell>
          <cell r="X1034">
            <v>145675.79999999999</v>
          </cell>
          <cell r="Y1034">
            <v>3075.3779999999997</v>
          </cell>
          <cell r="Z1034">
            <v>38846.879999999997</v>
          </cell>
          <cell r="AA1034">
            <v>72837.899999999994</v>
          </cell>
          <cell r="AB1034">
            <v>971171.99999999988</v>
          </cell>
          <cell r="AC1034">
            <v>1220034.825</v>
          </cell>
          <cell r="AD1034">
            <v>10521.029999999999</v>
          </cell>
          <cell r="AE1034">
            <v>2873.0504999999998</v>
          </cell>
          <cell r="AF1034">
            <v>4532.1359999999995</v>
          </cell>
          <cell r="AG1034">
            <v>1133.0339999999999</v>
          </cell>
          <cell r="AH1034">
            <v>38037.57</v>
          </cell>
          <cell r="AI1034">
            <v>2266.0679999999998</v>
          </cell>
          <cell r="AJ1034">
            <v>5665.17</v>
          </cell>
          <cell r="AK1034">
            <v>1133.0339999999999</v>
          </cell>
          <cell r="AL1034">
            <v>27516.539999999997</v>
          </cell>
          <cell r="AM1034">
            <v>1213.9649999999999</v>
          </cell>
          <cell r="AN1034">
            <v>25897.919999999998</v>
          </cell>
          <cell r="AO1034">
            <v>16590.855</v>
          </cell>
          <cell r="AP1034">
            <v>1740.0164999999997</v>
          </cell>
          <cell r="AQ1034">
            <v>6069.8249999999998</v>
          </cell>
        </row>
        <row r="1035">
          <cell r="A1035" t="str">
            <v>M003S2350300</v>
          </cell>
          <cell r="B1035" t="str">
            <v>3.5X30mmNEUROFORMMICRODE</v>
          </cell>
          <cell r="C1035" t="str">
            <v>USD</v>
          </cell>
          <cell r="D1035">
            <v>832.57</v>
          </cell>
          <cell r="G1035">
            <v>832.57</v>
          </cell>
          <cell r="I1035">
            <v>832.57</v>
          </cell>
          <cell r="J1035">
            <v>3163.7660000000001</v>
          </cell>
          <cell r="K1035">
            <v>915.82700000000011</v>
          </cell>
          <cell r="L1035">
            <v>1082.3410000000001</v>
          </cell>
          <cell r="M1035">
            <v>1456.9975000000002</v>
          </cell>
          <cell r="N1035">
            <v>890.84990000000016</v>
          </cell>
          <cell r="O1035">
            <v>865.8728000000001</v>
          </cell>
          <cell r="P1035">
            <v>416285</v>
          </cell>
          <cell r="Q1035">
            <v>5686.4531000000006</v>
          </cell>
          <cell r="R1035">
            <v>1640162.9000000001</v>
          </cell>
          <cell r="S1035">
            <v>14278.575499999999</v>
          </cell>
          <cell r="T1035">
            <v>4246.107</v>
          </cell>
          <cell r="U1035">
            <v>582.79899999999998</v>
          </cell>
          <cell r="V1035">
            <v>499.54200000000003</v>
          </cell>
          <cell r="W1035">
            <v>6494.0460000000003</v>
          </cell>
          <cell r="X1035">
            <v>149862.6</v>
          </cell>
          <cell r="Y1035">
            <v>3163.7660000000001</v>
          </cell>
          <cell r="Z1035">
            <v>39963.360000000001</v>
          </cell>
          <cell r="AA1035">
            <v>74931.3</v>
          </cell>
          <cell r="AB1035">
            <v>999084.00000000012</v>
          </cell>
          <cell r="AC1035">
            <v>1255099.2750000001</v>
          </cell>
          <cell r="AD1035">
            <v>10823.41</v>
          </cell>
          <cell r="AE1035">
            <v>2955.6235000000001</v>
          </cell>
          <cell r="AF1035">
            <v>4662.3919999999998</v>
          </cell>
          <cell r="AG1035">
            <v>1165.598</v>
          </cell>
          <cell r="AH1035">
            <v>39130.79</v>
          </cell>
          <cell r="AI1035">
            <v>2331.1959999999999</v>
          </cell>
          <cell r="AJ1035">
            <v>5827.9900000000007</v>
          </cell>
          <cell r="AK1035">
            <v>1165.598</v>
          </cell>
          <cell r="AL1035">
            <v>28307.38</v>
          </cell>
          <cell r="AM1035">
            <v>1248.855</v>
          </cell>
          <cell r="AN1035">
            <v>26642.240000000002</v>
          </cell>
          <cell r="AO1035">
            <v>17067.685000000001</v>
          </cell>
          <cell r="AP1035">
            <v>1790.0255</v>
          </cell>
          <cell r="AQ1035">
            <v>6244.2750000000005</v>
          </cell>
        </row>
        <row r="1036">
          <cell r="A1036" t="str">
            <v>M003S2400100</v>
          </cell>
          <cell r="B1036" t="str">
            <v>4X10mmNEUROFORMM/D</v>
          </cell>
          <cell r="C1036" t="str">
            <v>USD</v>
          </cell>
          <cell r="D1036">
            <v>758.81</v>
          </cell>
          <cell r="G1036">
            <v>758.81</v>
          </cell>
          <cell r="I1036">
            <v>758.81</v>
          </cell>
          <cell r="J1036">
            <v>2883.4779999999996</v>
          </cell>
          <cell r="K1036">
            <v>834.69100000000003</v>
          </cell>
          <cell r="L1036">
            <v>986.45299999999997</v>
          </cell>
          <cell r="M1036">
            <v>1327.9175</v>
          </cell>
          <cell r="N1036">
            <v>811.92669999999998</v>
          </cell>
          <cell r="O1036">
            <v>789.16239999999993</v>
          </cell>
          <cell r="P1036">
            <v>379405</v>
          </cell>
          <cell r="Q1036">
            <v>5182.6722999999993</v>
          </cell>
          <cell r="R1036">
            <v>1494855.7</v>
          </cell>
          <cell r="S1036">
            <v>13013.591499999999</v>
          </cell>
          <cell r="T1036">
            <v>3869.9309999999996</v>
          </cell>
          <cell r="U1036">
            <v>531.16699999999992</v>
          </cell>
          <cell r="V1036">
            <v>455.28599999999994</v>
          </cell>
          <cell r="W1036">
            <v>5918.7179999999998</v>
          </cell>
          <cell r="X1036">
            <v>136585.79999999999</v>
          </cell>
          <cell r="Y1036">
            <v>2883.4779999999996</v>
          </cell>
          <cell r="Z1036">
            <v>36422.879999999997</v>
          </cell>
          <cell r="AA1036">
            <v>68292.899999999994</v>
          </cell>
          <cell r="AB1036">
            <v>910571.99999999988</v>
          </cell>
          <cell r="AC1036">
            <v>1143906.075</v>
          </cell>
          <cell r="AD1036">
            <v>9864.5299999999988</v>
          </cell>
          <cell r="AE1036">
            <v>2693.7754999999997</v>
          </cell>
          <cell r="AF1036">
            <v>4249.3359999999993</v>
          </cell>
          <cell r="AG1036">
            <v>1062.3339999999998</v>
          </cell>
          <cell r="AH1036">
            <v>35664.07</v>
          </cell>
          <cell r="AI1036">
            <v>2124.6679999999997</v>
          </cell>
          <cell r="AJ1036">
            <v>5311.67</v>
          </cell>
          <cell r="AK1036">
            <v>1062.3339999999998</v>
          </cell>
          <cell r="AL1036">
            <v>25799.539999999997</v>
          </cell>
          <cell r="AM1036">
            <v>1138.2149999999999</v>
          </cell>
          <cell r="AN1036">
            <v>24281.919999999998</v>
          </cell>
          <cell r="AO1036">
            <v>15555.605</v>
          </cell>
          <cell r="AP1036">
            <v>1631.4414999999999</v>
          </cell>
          <cell r="AQ1036">
            <v>5691.0749999999998</v>
          </cell>
        </row>
        <row r="1037">
          <cell r="A1037" t="str">
            <v>M003S2400150</v>
          </cell>
          <cell r="B1037" t="str">
            <v>4X15mmNEUROFORMM/D</v>
          </cell>
          <cell r="C1037" t="str">
            <v>USD</v>
          </cell>
          <cell r="D1037">
            <v>799.17</v>
          </cell>
          <cell r="G1037">
            <v>799.17</v>
          </cell>
          <cell r="I1037">
            <v>799.17</v>
          </cell>
          <cell r="J1037">
            <v>3036.8459999999995</v>
          </cell>
          <cell r="K1037">
            <v>879.08699999999999</v>
          </cell>
          <cell r="L1037">
            <v>1038.921</v>
          </cell>
          <cell r="M1037">
            <v>1398.5474999999999</v>
          </cell>
          <cell r="N1037">
            <v>855.11189999999999</v>
          </cell>
          <cell r="O1037">
            <v>831.13679999999999</v>
          </cell>
          <cell r="P1037">
            <v>399585</v>
          </cell>
          <cell r="Q1037">
            <v>5458.3310999999994</v>
          </cell>
          <cell r="R1037">
            <v>1574364.9</v>
          </cell>
          <cell r="S1037">
            <v>13705.765499999998</v>
          </cell>
          <cell r="T1037">
            <v>4075.7669999999994</v>
          </cell>
          <cell r="U1037">
            <v>559.41899999999998</v>
          </cell>
          <cell r="V1037">
            <v>479.50199999999995</v>
          </cell>
          <cell r="W1037">
            <v>6233.5259999999998</v>
          </cell>
          <cell r="X1037">
            <v>143850.6</v>
          </cell>
          <cell r="Y1037">
            <v>3036.8459999999995</v>
          </cell>
          <cell r="Z1037">
            <v>38360.159999999996</v>
          </cell>
          <cell r="AA1037">
            <v>71925.3</v>
          </cell>
          <cell r="AB1037">
            <v>959004</v>
          </cell>
          <cell r="AC1037">
            <v>1204748.7749999999</v>
          </cell>
          <cell r="AD1037">
            <v>10389.209999999999</v>
          </cell>
          <cell r="AE1037">
            <v>2837.0534999999995</v>
          </cell>
          <cell r="AF1037">
            <v>4475.3519999999999</v>
          </cell>
          <cell r="AG1037">
            <v>1118.838</v>
          </cell>
          <cell r="AH1037">
            <v>37560.99</v>
          </cell>
          <cell r="AI1037">
            <v>2237.6759999999999</v>
          </cell>
          <cell r="AJ1037">
            <v>5594.19</v>
          </cell>
          <cell r="AK1037">
            <v>1118.838</v>
          </cell>
          <cell r="AL1037">
            <v>27171.78</v>
          </cell>
          <cell r="AM1037">
            <v>1198.7549999999999</v>
          </cell>
          <cell r="AN1037">
            <v>25573.439999999999</v>
          </cell>
          <cell r="AO1037">
            <v>16382.984999999999</v>
          </cell>
          <cell r="AP1037">
            <v>1718.2154999999998</v>
          </cell>
          <cell r="AQ1037">
            <v>5993.7749999999996</v>
          </cell>
        </row>
        <row r="1038">
          <cell r="A1038" t="str">
            <v>M003S2400200</v>
          </cell>
          <cell r="B1038" t="str">
            <v>4X20mmNEUROFORMM/D</v>
          </cell>
          <cell r="C1038" t="str">
            <v>USD</v>
          </cell>
          <cell r="D1038">
            <v>811.08</v>
          </cell>
          <cell r="G1038">
            <v>811.08</v>
          </cell>
          <cell r="I1038">
            <v>811.08</v>
          </cell>
          <cell r="J1038">
            <v>3082.1039999999998</v>
          </cell>
          <cell r="K1038">
            <v>892.1880000000001</v>
          </cell>
          <cell r="L1038">
            <v>1054.404</v>
          </cell>
          <cell r="M1038">
            <v>1419.39</v>
          </cell>
          <cell r="N1038">
            <v>867.85560000000009</v>
          </cell>
          <cell r="O1038">
            <v>843.52320000000009</v>
          </cell>
          <cell r="P1038">
            <v>405540</v>
          </cell>
          <cell r="Q1038">
            <v>5539.6764000000003</v>
          </cell>
          <cell r="R1038">
            <v>1597827.6</v>
          </cell>
          <cell r="S1038">
            <v>13910.021999999999</v>
          </cell>
          <cell r="T1038">
            <v>4136.5079999999998</v>
          </cell>
          <cell r="U1038">
            <v>567.75599999999997</v>
          </cell>
          <cell r="V1038">
            <v>486.64800000000002</v>
          </cell>
          <cell r="W1038">
            <v>6326.424</v>
          </cell>
          <cell r="X1038">
            <v>145994.4</v>
          </cell>
          <cell r="Y1038">
            <v>3082.1039999999998</v>
          </cell>
          <cell r="Z1038">
            <v>38931.840000000004</v>
          </cell>
          <cell r="AA1038">
            <v>72997.2</v>
          </cell>
          <cell r="AB1038">
            <v>973296</v>
          </cell>
          <cell r="AC1038">
            <v>1222703.1000000001</v>
          </cell>
          <cell r="AD1038">
            <v>10544.04</v>
          </cell>
          <cell r="AE1038">
            <v>2879.3339999999998</v>
          </cell>
          <cell r="AF1038">
            <v>4542.0479999999998</v>
          </cell>
          <cell r="AG1038">
            <v>1135.5119999999999</v>
          </cell>
          <cell r="AH1038">
            <v>38120.76</v>
          </cell>
          <cell r="AI1038">
            <v>2271.0239999999999</v>
          </cell>
          <cell r="AJ1038">
            <v>5677.56</v>
          </cell>
          <cell r="AK1038">
            <v>1135.5119999999999</v>
          </cell>
          <cell r="AL1038">
            <v>27576.720000000001</v>
          </cell>
          <cell r="AM1038">
            <v>1216.6200000000001</v>
          </cell>
          <cell r="AN1038">
            <v>25954.560000000001</v>
          </cell>
          <cell r="AO1038">
            <v>16627.14</v>
          </cell>
          <cell r="AP1038">
            <v>1743.8220000000001</v>
          </cell>
          <cell r="AQ1038">
            <v>6083.1</v>
          </cell>
        </row>
        <row r="1039">
          <cell r="A1039" t="str">
            <v>M003S2400300</v>
          </cell>
          <cell r="B1039" t="str">
            <v>4X30mmNEUROFORMMICRODE</v>
          </cell>
          <cell r="C1039" t="str">
            <v>USD</v>
          </cell>
          <cell r="D1039">
            <v>833.5</v>
          </cell>
          <cell r="G1039">
            <v>833.5</v>
          </cell>
          <cell r="I1039">
            <v>833.5</v>
          </cell>
          <cell r="J1039">
            <v>3167.2999999999997</v>
          </cell>
          <cell r="K1039">
            <v>916.85</v>
          </cell>
          <cell r="L1039">
            <v>1083.55</v>
          </cell>
          <cell r="M1039">
            <v>1458.625</v>
          </cell>
          <cell r="N1039">
            <v>891.84500000000003</v>
          </cell>
          <cell r="O1039">
            <v>866.84</v>
          </cell>
          <cell r="P1039">
            <v>416750</v>
          </cell>
          <cell r="Q1039">
            <v>5692.8050000000003</v>
          </cell>
          <cell r="R1039">
            <v>1641995</v>
          </cell>
          <cell r="S1039">
            <v>14294.525</v>
          </cell>
          <cell r="T1039">
            <v>4250.8499999999995</v>
          </cell>
          <cell r="U1039">
            <v>583.44999999999993</v>
          </cell>
          <cell r="V1039">
            <v>500.09999999999997</v>
          </cell>
          <cell r="W1039">
            <v>6501.3</v>
          </cell>
          <cell r="X1039">
            <v>150030</v>
          </cell>
          <cell r="Y1039">
            <v>3167.2999999999997</v>
          </cell>
          <cell r="Z1039">
            <v>40008</v>
          </cell>
          <cell r="AA1039">
            <v>75015</v>
          </cell>
          <cell r="AB1039">
            <v>1000200</v>
          </cell>
          <cell r="AC1039">
            <v>1256501.25</v>
          </cell>
          <cell r="AD1039">
            <v>10835.5</v>
          </cell>
          <cell r="AE1039">
            <v>2958.9249999999997</v>
          </cell>
          <cell r="AF1039">
            <v>4667.5999999999995</v>
          </cell>
          <cell r="AG1039">
            <v>1166.8999999999999</v>
          </cell>
          <cell r="AH1039">
            <v>39174.5</v>
          </cell>
          <cell r="AI1039">
            <v>2333.7999999999997</v>
          </cell>
          <cell r="AJ1039">
            <v>5834.5</v>
          </cell>
          <cell r="AK1039">
            <v>1166.8999999999999</v>
          </cell>
          <cell r="AL1039">
            <v>28339</v>
          </cell>
          <cell r="AM1039">
            <v>1250.25</v>
          </cell>
          <cell r="AN1039">
            <v>26672</v>
          </cell>
          <cell r="AO1039">
            <v>17086.75</v>
          </cell>
          <cell r="AP1039">
            <v>1792.0249999999999</v>
          </cell>
          <cell r="AQ1039">
            <v>6251.25</v>
          </cell>
        </row>
        <row r="1040">
          <cell r="A1040" t="str">
            <v>M003S2450100</v>
          </cell>
          <cell r="B1040" t="str">
            <v>4.5X10mmNEUROFORMM/D</v>
          </cell>
          <cell r="C1040" t="str">
            <v>USD</v>
          </cell>
          <cell r="D1040">
            <v>758.81</v>
          </cell>
          <cell r="G1040">
            <v>758.81</v>
          </cell>
          <cell r="I1040">
            <v>758.81</v>
          </cell>
          <cell r="J1040">
            <v>2883.4779999999996</v>
          </cell>
          <cell r="K1040">
            <v>834.69100000000003</v>
          </cell>
          <cell r="L1040">
            <v>986.45299999999997</v>
          </cell>
          <cell r="M1040">
            <v>1327.9175</v>
          </cell>
          <cell r="N1040">
            <v>811.92669999999998</v>
          </cell>
          <cell r="O1040">
            <v>789.16239999999993</v>
          </cell>
          <cell r="P1040">
            <v>379405</v>
          </cell>
          <cell r="Q1040">
            <v>5182.6722999999993</v>
          </cell>
          <cell r="R1040">
            <v>1494855.7</v>
          </cell>
          <cell r="S1040">
            <v>13013.591499999999</v>
          </cell>
          <cell r="T1040">
            <v>3869.9309999999996</v>
          </cell>
          <cell r="U1040">
            <v>531.16699999999992</v>
          </cell>
          <cell r="V1040">
            <v>455.28599999999994</v>
          </cell>
          <cell r="W1040">
            <v>5918.7179999999998</v>
          </cell>
          <cell r="X1040">
            <v>136585.79999999999</v>
          </cell>
          <cell r="Y1040">
            <v>2883.4779999999996</v>
          </cell>
          <cell r="Z1040">
            <v>36422.879999999997</v>
          </cell>
          <cell r="AA1040">
            <v>68292.899999999994</v>
          </cell>
          <cell r="AB1040">
            <v>910571.99999999988</v>
          </cell>
          <cell r="AC1040">
            <v>1143906.075</v>
          </cell>
          <cell r="AD1040">
            <v>9864.5299999999988</v>
          </cell>
          <cell r="AE1040">
            <v>2693.7754999999997</v>
          </cell>
          <cell r="AF1040">
            <v>4249.3359999999993</v>
          </cell>
          <cell r="AG1040">
            <v>1062.3339999999998</v>
          </cell>
          <cell r="AH1040">
            <v>35664.07</v>
          </cell>
          <cell r="AI1040">
            <v>2124.6679999999997</v>
          </cell>
          <cell r="AJ1040">
            <v>5311.67</v>
          </cell>
          <cell r="AK1040">
            <v>1062.3339999999998</v>
          </cell>
          <cell r="AL1040">
            <v>25799.539999999997</v>
          </cell>
          <cell r="AM1040">
            <v>1138.2149999999999</v>
          </cell>
          <cell r="AN1040">
            <v>24281.919999999998</v>
          </cell>
          <cell r="AO1040">
            <v>15555.605</v>
          </cell>
          <cell r="AP1040">
            <v>1631.4414999999999</v>
          </cell>
          <cell r="AQ1040">
            <v>5691.0749999999998</v>
          </cell>
        </row>
        <row r="1041">
          <cell r="A1041" t="str">
            <v>M003S2450150</v>
          </cell>
          <cell r="B1041" t="str">
            <v>4.5X15mmNEUROFORMM/D</v>
          </cell>
          <cell r="C1041" t="str">
            <v>USD</v>
          </cell>
          <cell r="D1041">
            <v>799.17</v>
          </cell>
          <cell r="G1041">
            <v>799.17</v>
          </cell>
          <cell r="I1041">
            <v>799.17</v>
          </cell>
          <cell r="J1041">
            <v>3036.8459999999995</v>
          </cell>
          <cell r="K1041">
            <v>879.08699999999999</v>
          </cell>
          <cell r="L1041">
            <v>1038.921</v>
          </cell>
          <cell r="M1041">
            <v>1398.5474999999999</v>
          </cell>
          <cell r="N1041">
            <v>855.11189999999999</v>
          </cell>
          <cell r="O1041">
            <v>831.13679999999999</v>
          </cell>
          <cell r="P1041">
            <v>399585</v>
          </cell>
          <cell r="Q1041">
            <v>5458.3310999999994</v>
          </cell>
          <cell r="R1041">
            <v>1574364.9</v>
          </cell>
          <cell r="S1041">
            <v>13705.765499999998</v>
          </cell>
          <cell r="T1041">
            <v>4075.7669999999994</v>
          </cell>
          <cell r="U1041">
            <v>559.41899999999998</v>
          </cell>
          <cell r="V1041">
            <v>479.50199999999995</v>
          </cell>
          <cell r="W1041">
            <v>6233.5259999999998</v>
          </cell>
          <cell r="X1041">
            <v>143850.6</v>
          </cell>
          <cell r="Y1041">
            <v>3036.8459999999995</v>
          </cell>
          <cell r="Z1041">
            <v>38360.159999999996</v>
          </cell>
          <cell r="AA1041">
            <v>71925.3</v>
          </cell>
          <cell r="AB1041">
            <v>959004</v>
          </cell>
          <cell r="AC1041">
            <v>1204748.7749999999</v>
          </cell>
          <cell r="AD1041">
            <v>10389.209999999999</v>
          </cell>
          <cell r="AE1041">
            <v>2837.0534999999995</v>
          </cell>
          <cell r="AF1041">
            <v>4475.3519999999999</v>
          </cell>
          <cell r="AG1041">
            <v>1118.838</v>
          </cell>
          <cell r="AH1041">
            <v>37560.99</v>
          </cell>
          <cell r="AI1041">
            <v>2237.6759999999999</v>
          </cell>
          <cell r="AJ1041">
            <v>5594.19</v>
          </cell>
          <cell r="AK1041">
            <v>1118.838</v>
          </cell>
          <cell r="AL1041">
            <v>27171.78</v>
          </cell>
          <cell r="AM1041">
            <v>1198.7549999999999</v>
          </cell>
          <cell r="AN1041">
            <v>25573.439999999999</v>
          </cell>
          <cell r="AO1041">
            <v>16382.984999999999</v>
          </cell>
          <cell r="AP1041">
            <v>1718.2154999999998</v>
          </cell>
          <cell r="AQ1041">
            <v>5993.7749999999996</v>
          </cell>
        </row>
        <row r="1042">
          <cell r="A1042" t="str">
            <v>M003S2450200</v>
          </cell>
          <cell r="B1042" t="str">
            <v>4.5X20mmNEUROFORMM/D</v>
          </cell>
          <cell r="C1042" t="str">
            <v>USD</v>
          </cell>
          <cell r="D1042">
            <v>811.08</v>
          </cell>
          <cell r="G1042">
            <v>811.08</v>
          </cell>
          <cell r="I1042">
            <v>811.08</v>
          </cell>
          <cell r="J1042">
            <v>3082.1039999999998</v>
          </cell>
          <cell r="K1042">
            <v>892.1880000000001</v>
          </cell>
          <cell r="L1042">
            <v>1054.404</v>
          </cell>
          <cell r="M1042">
            <v>1419.39</v>
          </cell>
          <cell r="N1042">
            <v>867.85560000000009</v>
          </cell>
          <cell r="O1042">
            <v>843.52320000000009</v>
          </cell>
          <cell r="P1042">
            <v>405540</v>
          </cell>
          <cell r="Q1042">
            <v>5539.6764000000003</v>
          </cell>
          <cell r="R1042">
            <v>1597827.6</v>
          </cell>
          <cell r="S1042">
            <v>13910.021999999999</v>
          </cell>
          <cell r="T1042">
            <v>4136.5079999999998</v>
          </cell>
          <cell r="U1042">
            <v>567.75599999999997</v>
          </cell>
          <cell r="V1042">
            <v>486.64800000000002</v>
          </cell>
          <cell r="W1042">
            <v>6326.424</v>
          </cell>
          <cell r="X1042">
            <v>145994.4</v>
          </cell>
          <cell r="Y1042">
            <v>3082.1039999999998</v>
          </cell>
          <cell r="Z1042">
            <v>38931.840000000004</v>
          </cell>
          <cell r="AA1042">
            <v>72997.2</v>
          </cell>
          <cell r="AB1042">
            <v>973296</v>
          </cell>
          <cell r="AC1042">
            <v>1222703.1000000001</v>
          </cell>
          <cell r="AD1042">
            <v>10544.04</v>
          </cell>
          <cell r="AE1042">
            <v>2879.3339999999998</v>
          </cell>
          <cell r="AF1042">
            <v>4542.0479999999998</v>
          </cell>
          <cell r="AG1042">
            <v>1135.5119999999999</v>
          </cell>
          <cell r="AH1042">
            <v>38120.76</v>
          </cell>
          <cell r="AI1042">
            <v>2271.0239999999999</v>
          </cell>
          <cell r="AJ1042">
            <v>5677.56</v>
          </cell>
          <cell r="AK1042">
            <v>1135.5119999999999</v>
          </cell>
          <cell r="AL1042">
            <v>27576.720000000001</v>
          </cell>
          <cell r="AM1042">
            <v>1216.6200000000001</v>
          </cell>
          <cell r="AN1042">
            <v>25954.560000000001</v>
          </cell>
          <cell r="AO1042">
            <v>16627.14</v>
          </cell>
          <cell r="AP1042">
            <v>1743.8220000000001</v>
          </cell>
          <cell r="AQ1042">
            <v>6083.1</v>
          </cell>
        </row>
        <row r="1043">
          <cell r="A1043" t="str">
            <v>M003S2450300</v>
          </cell>
          <cell r="B1043" t="str">
            <v>4.5X30mmNEUROFORMMICRODE</v>
          </cell>
          <cell r="C1043" t="str">
            <v>EUR</v>
          </cell>
          <cell r="D1043">
            <v>583.45000000000005</v>
          </cell>
          <cell r="G1043">
            <v>583.45000000000005</v>
          </cell>
          <cell r="I1043">
            <v>833.50000000000011</v>
          </cell>
          <cell r="J1043">
            <v>3167.3</v>
          </cell>
          <cell r="K1043">
            <v>916.85000000000025</v>
          </cell>
          <cell r="L1043">
            <v>1083.5500000000002</v>
          </cell>
          <cell r="M1043">
            <v>1458.6250000000002</v>
          </cell>
          <cell r="N1043">
            <v>891.84500000000014</v>
          </cell>
          <cell r="O1043">
            <v>866.84000000000015</v>
          </cell>
          <cell r="P1043">
            <v>416750.00000000006</v>
          </cell>
          <cell r="Q1043">
            <v>5692.8050000000012</v>
          </cell>
          <cell r="R1043">
            <v>1641995.0000000002</v>
          </cell>
          <cell r="S1043">
            <v>14294.525000000001</v>
          </cell>
          <cell r="T1043">
            <v>4250.8500000000004</v>
          </cell>
          <cell r="U1043">
            <v>583.45000000000005</v>
          </cell>
          <cell r="V1043">
            <v>500.1</v>
          </cell>
          <cell r="W1043">
            <v>6501.3000000000011</v>
          </cell>
          <cell r="X1043">
            <v>150030.00000000003</v>
          </cell>
          <cell r="Y1043">
            <v>3167.3</v>
          </cell>
          <cell r="Z1043">
            <v>40008.000000000007</v>
          </cell>
          <cell r="AA1043">
            <v>75015.000000000015</v>
          </cell>
          <cell r="AB1043">
            <v>1000200.0000000001</v>
          </cell>
          <cell r="AC1043">
            <v>1256501.2500000002</v>
          </cell>
          <cell r="AD1043">
            <v>10835.500000000002</v>
          </cell>
          <cell r="AE1043">
            <v>2958.9250000000002</v>
          </cell>
          <cell r="AF1043">
            <v>4667.6000000000004</v>
          </cell>
          <cell r="AG1043">
            <v>1166.9000000000001</v>
          </cell>
          <cell r="AH1043">
            <v>39174.500000000007</v>
          </cell>
          <cell r="AI1043">
            <v>2333.8000000000002</v>
          </cell>
          <cell r="AJ1043">
            <v>5834.5000000000009</v>
          </cell>
          <cell r="AK1043">
            <v>1166.9000000000001</v>
          </cell>
          <cell r="AL1043">
            <v>28339.000000000004</v>
          </cell>
          <cell r="AM1043">
            <v>1250.2500000000002</v>
          </cell>
          <cell r="AN1043">
            <v>26672.000000000004</v>
          </cell>
          <cell r="AO1043">
            <v>17086.750000000004</v>
          </cell>
          <cell r="AP1043">
            <v>1792.0250000000001</v>
          </cell>
          <cell r="AQ1043">
            <v>6251.2500000000009</v>
          </cell>
        </row>
        <row r="1044">
          <cell r="A1044" t="str">
            <v>M003S3250100</v>
          </cell>
          <cell r="B1044" t="str">
            <v>2.5X10mmNEUROFORMTREO</v>
          </cell>
          <cell r="C1044" t="str">
            <v>USD</v>
          </cell>
          <cell r="D1044">
            <v>1001.76</v>
          </cell>
          <cell r="G1044">
            <v>1001.76</v>
          </cell>
          <cell r="I1044">
            <v>1001.76</v>
          </cell>
          <cell r="J1044">
            <v>3806.6879999999996</v>
          </cell>
          <cell r="K1044">
            <v>1101.9360000000001</v>
          </cell>
          <cell r="L1044">
            <v>1302.288</v>
          </cell>
          <cell r="M1044">
            <v>1753.08</v>
          </cell>
          <cell r="N1044">
            <v>1071.8832</v>
          </cell>
          <cell r="O1044">
            <v>1041.8304000000001</v>
          </cell>
          <cell r="P1044">
            <v>500880</v>
          </cell>
          <cell r="Q1044">
            <v>6842.0208000000002</v>
          </cell>
          <cell r="R1044">
            <v>1973467.2</v>
          </cell>
          <cell r="S1044">
            <v>17180.183999999997</v>
          </cell>
          <cell r="T1044">
            <v>5108.9759999999997</v>
          </cell>
          <cell r="U1044">
            <v>701.23199999999997</v>
          </cell>
          <cell r="V1044">
            <v>601.05599999999993</v>
          </cell>
          <cell r="W1044">
            <v>7813.7280000000001</v>
          </cell>
          <cell r="X1044">
            <v>180316.79999999999</v>
          </cell>
          <cell r="Y1044">
            <v>3806.6879999999996</v>
          </cell>
          <cell r="Z1044">
            <v>48084.479999999996</v>
          </cell>
          <cell r="AA1044">
            <v>90158.399999999994</v>
          </cell>
          <cell r="AB1044">
            <v>1202112</v>
          </cell>
          <cell r="AC1044">
            <v>1510153.2</v>
          </cell>
          <cell r="AD1044">
            <v>13022.88</v>
          </cell>
          <cell r="AE1044">
            <v>3556.2479999999996</v>
          </cell>
          <cell r="AF1044">
            <v>5609.8559999999998</v>
          </cell>
          <cell r="AG1044">
            <v>1402.4639999999999</v>
          </cell>
          <cell r="AH1044">
            <v>47082.720000000001</v>
          </cell>
          <cell r="AI1044">
            <v>2804.9279999999999</v>
          </cell>
          <cell r="AJ1044">
            <v>7012.32</v>
          </cell>
          <cell r="AK1044">
            <v>1402.4639999999999</v>
          </cell>
          <cell r="AL1044">
            <v>34059.839999999997</v>
          </cell>
          <cell r="AM1044">
            <v>1502.6399999999999</v>
          </cell>
          <cell r="AN1044">
            <v>32056.32</v>
          </cell>
          <cell r="AO1044">
            <v>20536.079999999998</v>
          </cell>
          <cell r="AP1044">
            <v>2153.7840000000001</v>
          </cell>
          <cell r="AQ1044">
            <v>7513.2</v>
          </cell>
        </row>
        <row r="1045">
          <cell r="A1045" t="str">
            <v>M003S3250150</v>
          </cell>
          <cell r="B1045" t="str">
            <v>2.5X15mmNEUROFORMTREO</v>
          </cell>
          <cell r="C1045" t="str">
            <v>USD</v>
          </cell>
          <cell r="D1045">
            <v>1008.29</v>
          </cell>
          <cell r="G1045">
            <v>1008.29</v>
          </cell>
          <cell r="I1045">
            <v>1008.29</v>
          </cell>
          <cell r="J1045">
            <v>3831.5019999999995</v>
          </cell>
          <cell r="K1045">
            <v>1109.1190000000001</v>
          </cell>
          <cell r="L1045">
            <v>1310.777</v>
          </cell>
          <cell r="M1045">
            <v>1764.5074999999999</v>
          </cell>
          <cell r="N1045">
            <v>1078.8703</v>
          </cell>
          <cell r="O1045">
            <v>1048.6215999999999</v>
          </cell>
          <cell r="P1045">
            <v>504145</v>
          </cell>
          <cell r="Q1045">
            <v>6886.6206999999995</v>
          </cell>
          <cell r="R1045">
            <v>1986331.2999999998</v>
          </cell>
          <cell r="S1045">
            <v>17292.173499999997</v>
          </cell>
          <cell r="T1045">
            <v>5142.2789999999995</v>
          </cell>
          <cell r="U1045">
            <v>705.80299999999988</v>
          </cell>
          <cell r="V1045">
            <v>604.97399999999993</v>
          </cell>
          <cell r="W1045">
            <v>7864.6619999999994</v>
          </cell>
          <cell r="X1045">
            <v>181492.19999999998</v>
          </cell>
          <cell r="Y1045">
            <v>3831.5019999999995</v>
          </cell>
          <cell r="Z1045">
            <v>48397.919999999998</v>
          </cell>
          <cell r="AA1045">
            <v>90746.099999999991</v>
          </cell>
          <cell r="AB1045">
            <v>1209948</v>
          </cell>
          <cell r="AC1045">
            <v>1519997.175</v>
          </cell>
          <cell r="AD1045">
            <v>13107.77</v>
          </cell>
          <cell r="AE1045">
            <v>3579.4294999999997</v>
          </cell>
          <cell r="AF1045">
            <v>5646.4239999999991</v>
          </cell>
          <cell r="AG1045">
            <v>1411.6059999999998</v>
          </cell>
          <cell r="AH1045">
            <v>47389.63</v>
          </cell>
          <cell r="AI1045">
            <v>2823.2119999999995</v>
          </cell>
          <cell r="AJ1045">
            <v>7058.03</v>
          </cell>
          <cell r="AK1045">
            <v>1411.6059999999998</v>
          </cell>
          <cell r="AL1045">
            <v>34281.86</v>
          </cell>
          <cell r="AM1045">
            <v>1512.4349999999999</v>
          </cell>
          <cell r="AN1045">
            <v>32265.279999999999</v>
          </cell>
          <cell r="AO1045">
            <v>20669.945</v>
          </cell>
          <cell r="AP1045">
            <v>2167.8235</v>
          </cell>
          <cell r="AQ1045">
            <v>7562.1749999999993</v>
          </cell>
        </row>
        <row r="1046">
          <cell r="A1046" t="str">
            <v>M003S3250200</v>
          </cell>
          <cell r="B1046" t="str">
            <v>2.5X20mmNEUROFORMTREO</v>
          </cell>
          <cell r="C1046" t="str">
            <v>USD</v>
          </cell>
          <cell r="D1046">
            <v>1019.34</v>
          </cell>
          <cell r="G1046">
            <v>1019.34</v>
          </cell>
          <cell r="I1046">
            <v>1019.34</v>
          </cell>
          <cell r="J1046">
            <v>3873.4919999999997</v>
          </cell>
          <cell r="K1046">
            <v>1121.2740000000001</v>
          </cell>
          <cell r="L1046">
            <v>1325.1420000000001</v>
          </cell>
          <cell r="M1046">
            <v>1783.845</v>
          </cell>
          <cell r="N1046">
            <v>1090.6938</v>
          </cell>
          <cell r="O1046">
            <v>1060.1136000000001</v>
          </cell>
          <cell r="P1046">
            <v>509670</v>
          </cell>
          <cell r="Q1046">
            <v>6962.0922</v>
          </cell>
          <cell r="R1046">
            <v>2008099.8</v>
          </cell>
          <cell r="S1046">
            <v>17481.681</v>
          </cell>
          <cell r="T1046">
            <v>5198.634</v>
          </cell>
          <cell r="U1046">
            <v>713.53800000000001</v>
          </cell>
          <cell r="V1046">
            <v>611.60400000000004</v>
          </cell>
          <cell r="W1046">
            <v>7950.8519999999999</v>
          </cell>
          <cell r="X1046">
            <v>183481.2</v>
          </cell>
          <cell r="Y1046">
            <v>3873.4919999999997</v>
          </cell>
          <cell r="Z1046">
            <v>48928.32</v>
          </cell>
          <cell r="AA1046">
            <v>91740.6</v>
          </cell>
          <cell r="AB1046">
            <v>1223208</v>
          </cell>
          <cell r="AC1046">
            <v>1536655.05</v>
          </cell>
          <cell r="AD1046">
            <v>13251.42</v>
          </cell>
          <cell r="AE1046">
            <v>3618.6570000000002</v>
          </cell>
          <cell r="AF1046">
            <v>5708.3040000000001</v>
          </cell>
          <cell r="AG1046">
            <v>1427.076</v>
          </cell>
          <cell r="AH1046">
            <v>47908.98</v>
          </cell>
          <cell r="AI1046">
            <v>2854.152</v>
          </cell>
          <cell r="AJ1046">
            <v>7135.38</v>
          </cell>
          <cell r="AK1046">
            <v>1427.076</v>
          </cell>
          <cell r="AL1046">
            <v>34657.56</v>
          </cell>
          <cell r="AM1046">
            <v>1529.01</v>
          </cell>
          <cell r="AN1046">
            <v>32618.880000000001</v>
          </cell>
          <cell r="AO1046">
            <v>20896.47</v>
          </cell>
          <cell r="AP1046">
            <v>2191.5810000000001</v>
          </cell>
          <cell r="AQ1046">
            <v>7645.05</v>
          </cell>
        </row>
        <row r="1047">
          <cell r="A1047" t="str">
            <v>M003S3300100</v>
          </cell>
          <cell r="B1047" t="str">
            <v>3X10mmNEUROFORMTREO</v>
          </cell>
          <cell r="C1047" t="str">
            <v>USD</v>
          </cell>
          <cell r="D1047">
            <v>993.92</v>
          </cell>
          <cell r="G1047">
            <v>993.92</v>
          </cell>
          <cell r="I1047">
            <v>993.92</v>
          </cell>
          <cell r="J1047">
            <v>3776.8959999999997</v>
          </cell>
          <cell r="K1047">
            <v>1093.3120000000001</v>
          </cell>
          <cell r="L1047">
            <v>1292.096</v>
          </cell>
          <cell r="M1047">
            <v>1739.36</v>
          </cell>
          <cell r="N1047">
            <v>1063.4944</v>
          </cell>
          <cell r="O1047">
            <v>1033.6768</v>
          </cell>
          <cell r="P1047">
            <v>496960</v>
          </cell>
          <cell r="Q1047">
            <v>6788.4735999999994</v>
          </cell>
          <cell r="R1047">
            <v>1958022.4</v>
          </cell>
          <cell r="S1047">
            <v>17045.727999999999</v>
          </cell>
          <cell r="T1047">
            <v>5068.9919999999993</v>
          </cell>
          <cell r="U1047">
            <v>695.74399999999991</v>
          </cell>
          <cell r="V1047">
            <v>596.35199999999998</v>
          </cell>
          <cell r="W1047">
            <v>7752.5759999999991</v>
          </cell>
          <cell r="X1047">
            <v>178905.60000000001</v>
          </cell>
          <cell r="Y1047">
            <v>3776.8959999999997</v>
          </cell>
          <cell r="Z1047">
            <v>47708.159999999996</v>
          </cell>
          <cell r="AA1047">
            <v>89452.800000000003</v>
          </cell>
          <cell r="AB1047">
            <v>1192704</v>
          </cell>
          <cell r="AC1047">
            <v>1498334.4</v>
          </cell>
          <cell r="AD1047">
            <v>12920.96</v>
          </cell>
          <cell r="AE1047">
            <v>3528.4159999999997</v>
          </cell>
          <cell r="AF1047">
            <v>5565.9519999999993</v>
          </cell>
          <cell r="AG1047">
            <v>1391.4879999999998</v>
          </cell>
          <cell r="AH1047">
            <v>46714.239999999998</v>
          </cell>
          <cell r="AI1047">
            <v>2782.9759999999997</v>
          </cell>
          <cell r="AJ1047">
            <v>6957.44</v>
          </cell>
          <cell r="AK1047">
            <v>1391.4879999999998</v>
          </cell>
          <cell r="AL1047">
            <v>33793.279999999999</v>
          </cell>
          <cell r="AM1047">
            <v>1490.8799999999999</v>
          </cell>
          <cell r="AN1047">
            <v>31805.439999999999</v>
          </cell>
          <cell r="AO1047">
            <v>20375.36</v>
          </cell>
          <cell r="AP1047">
            <v>2136.9279999999999</v>
          </cell>
          <cell r="AQ1047">
            <v>7454.4</v>
          </cell>
        </row>
        <row r="1048">
          <cell r="A1048" t="str">
            <v>M003S3300150</v>
          </cell>
          <cell r="B1048" t="str">
            <v>3X15mmNEUROFORMTREO</v>
          </cell>
          <cell r="C1048" t="str">
            <v>USD</v>
          </cell>
          <cell r="D1048">
            <v>1005.46</v>
          </cell>
          <cell r="G1048">
            <v>1005.46</v>
          </cell>
          <cell r="I1048">
            <v>1005.46</v>
          </cell>
          <cell r="J1048">
            <v>3820.748</v>
          </cell>
          <cell r="K1048">
            <v>1106.0060000000001</v>
          </cell>
          <cell r="L1048">
            <v>1307.0980000000002</v>
          </cell>
          <cell r="M1048">
            <v>1759.5550000000001</v>
          </cell>
          <cell r="N1048">
            <v>1075.8422</v>
          </cell>
          <cell r="O1048">
            <v>1045.6784</v>
          </cell>
          <cell r="P1048">
            <v>502730</v>
          </cell>
          <cell r="Q1048">
            <v>6867.2918</v>
          </cell>
          <cell r="R1048">
            <v>1980756.2000000002</v>
          </cell>
          <cell r="S1048">
            <v>17243.638999999999</v>
          </cell>
          <cell r="T1048">
            <v>5127.8459999999995</v>
          </cell>
          <cell r="U1048">
            <v>703.822</v>
          </cell>
          <cell r="V1048">
            <v>603.27599999999995</v>
          </cell>
          <cell r="W1048">
            <v>7842.5879999999997</v>
          </cell>
          <cell r="X1048">
            <v>180982.80000000002</v>
          </cell>
          <cell r="Y1048">
            <v>3820.748</v>
          </cell>
          <cell r="Z1048">
            <v>48262.080000000002</v>
          </cell>
          <cell r="AA1048">
            <v>90491.400000000009</v>
          </cell>
          <cell r="AB1048">
            <v>1206552</v>
          </cell>
          <cell r="AC1048">
            <v>1515730.95</v>
          </cell>
          <cell r="AD1048">
            <v>13070.98</v>
          </cell>
          <cell r="AE1048">
            <v>3569.3829999999998</v>
          </cell>
          <cell r="AF1048">
            <v>5630.576</v>
          </cell>
          <cell r="AG1048">
            <v>1407.644</v>
          </cell>
          <cell r="AH1048">
            <v>47256.62</v>
          </cell>
          <cell r="AI1048">
            <v>2815.288</v>
          </cell>
          <cell r="AJ1048">
            <v>7038.22</v>
          </cell>
          <cell r="AK1048">
            <v>1407.644</v>
          </cell>
          <cell r="AL1048">
            <v>34185.64</v>
          </cell>
          <cell r="AM1048">
            <v>1508.19</v>
          </cell>
          <cell r="AN1048">
            <v>32174.720000000001</v>
          </cell>
          <cell r="AO1048">
            <v>20611.93</v>
          </cell>
          <cell r="AP1048">
            <v>2161.739</v>
          </cell>
          <cell r="AQ1048">
            <v>7540.9500000000007</v>
          </cell>
        </row>
        <row r="1049">
          <cell r="A1049" t="str">
            <v>M003S3300200</v>
          </cell>
          <cell r="B1049" t="str">
            <v>3X20mmNEUROFORMTREO</v>
          </cell>
          <cell r="C1049" t="str">
            <v>USD</v>
          </cell>
          <cell r="D1049">
            <v>1014.9</v>
          </cell>
          <cell r="G1049">
            <v>1014.9</v>
          </cell>
          <cell r="I1049">
            <v>1014.9</v>
          </cell>
          <cell r="J1049">
            <v>3856.62</v>
          </cell>
          <cell r="K1049">
            <v>1116.3900000000001</v>
          </cell>
          <cell r="L1049">
            <v>1319.3700000000001</v>
          </cell>
          <cell r="M1049">
            <v>1776.075</v>
          </cell>
          <cell r="N1049">
            <v>1085.943</v>
          </cell>
          <cell r="O1049">
            <v>1055.4960000000001</v>
          </cell>
          <cell r="P1049">
            <v>507450</v>
          </cell>
          <cell r="Q1049">
            <v>6931.7669999999998</v>
          </cell>
          <cell r="R1049">
            <v>1999353</v>
          </cell>
          <cell r="S1049">
            <v>17405.535</v>
          </cell>
          <cell r="T1049">
            <v>5175.99</v>
          </cell>
          <cell r="U1049">
            <v>710.43</v>
          </cell>
          <cell r="V1049">
            <v>608.93999999999994</v>
          </cell>
          <cell r="W1049">
            <v>7916.2199999999993</v>
          </cell>
          <cell r="X1049">
            <v>182682</v>
          </cell>
          <cell r="Y1049">
            <v>3856.62</v>
          </cell>
          <cell r="Z1049">
            <v>48715.199999999997</v>
          </cell>
          <cell r="AA1049">
            <v>91341</v>
          </cell>
          <cell r="AB1049">
            <v>1217880</v>
          </cell>
          <cell r="AC1049">
            <v>1529961.75</v>
          </cell>
          <cell r="AD1049">
            <v>13193.699999999999</v>
          </cell>
          <cell r="AE1049">
            <v>3602.8949999999995</v>
          </cell>
          <cell r="AF1049">
            <v>5683.44</v>
          </cell>
          <cell r="AG1049">
            <v>1420.86</v>
          </cell>
          <cell r="AH1049">
            <v>47700.299999999996</v>
          </cell>
          <cell r="AI1049">
            <v>2841.72</v>
          </cell>
          <cell r="AJ1049">
            <v>7104.3</v>
          </cell>
          <cell r="AK1049">
            <v>1420.86</v>
          </cell>
          <cell r="AL1049">
            <v>34506.6</v>
          </cell>
          <cell r="AM1049">
            <v>1522.35</v>
          </cell>
          <cell r="AN1049">
            <v>32476.799999999999</v>
          </cell>
          <cell r="AO1049">
            <v>20805.45</v>
          </cell>
          <cell r="AP1049">
            <v>2182.0349999999999</v>
          </cell>
          <cell r="AQ1049">
            <v>7611.75</v>
          </cell>
        </row>
        <row r="1050">
          <cell r="A1050" t="str">
            <v>M003S3300300</v>
          </cell>
          <cell r="B1050" t="str">
            <v>3X30mmNEUROFORMTREO</v>
          </cell>
          <cell r="C1050" t="str">
            <v>USD</v>
          </cell>
          <cell r="D1050">
            <v>1042.31</v>
          </cell>
          <cell r="G1050">
            <v>1042.31</v>
          </cell>
          <cell r="I1050">
            <v>1042.31</v>
          </cell>
          <cell r="J1050">
            <v>3960.7779999999998</v>
          </cell>
          <cell r="K1050">
            <v>1146.5409999999999</v>
          </cell>
          <cell r="L1050">
            <v>1355.0029999999999</v>
          </cell>
          <cell r="M1050">
            <v>1824.0425</v>
          </cell>
          <cell r="N1050">
            <v>1115.2717</v>
          </cell>
          <cell r="O1050">
            <v>1084.0024000000001</v>
          </cell>
          <cell r="P1050">
            <v>521155</v>
          </cell>
          <cell r="Q1050">
            <v>7118.9772999999996</v>
          </cell>
          <cell r="R1050">
            <v>2053350.7</v>
          </cell>
          <cell r="S1050">
            <v>17875.616499999996</v>
          </cell>
          <cell r="T1050">
            <v>5315.780999999999</v>
          </cell>
          <cell r="U1050">
            <v>729.61699999999996</v>
          </cell>
          <cell r="V1050">
            <v>625.38599999999997</v>
          </cell>
          <cell r="W1050">
            <v>8130.0179999999991</v>
          </cell>
          <cell r="X1050">
            <v>187615.8</v>
          </cell>
          <cell r="Y1050">
            <v>3960.7779999999998</v>
          </cell>
          <cell r="Z1050">
            <v>50030.879999999997</v>
          </cell>
          <cell r="AA1050">
            <v>93807.9</v>
          </cell>
          <cell r="AB1050">
            <v>1250772</v>
          </cell>
          <cell r="AC1050">
            <v>1571282.325</v>
          </cell>
          <cell r="AD1050">
            <v>13550.029999999999</v>
          </cell>
          <cell r="AE1050">
            <v>3700.2004999999995</v>
          </cell>
          <cell r="AF1050">
            <v>5836.9359999999997</v>
          </cell>
          <cell r="AG1050">
            <v>1459.2339999999999</v>
          </cell>
          <cell r="AH1050">
            <v>48988.57</v>
          </cell>
          <cell r="AI1050">
            <v>2918.4679999999998</v>
          </cell>
          <cell r="AJ1050">
            <v>7296.17</v>
          </cell>
          <cell r="AK1050">
            <v>1459.2339999999999</v>
          </cell>
          <cell r="AL1050">
            <v>35438.54</v>
          </cell>
          <cell r="AM1050">
            <v>1563.4649999999999</v>
          </cell>
          <cell r="AN1050">
            <v>33353.919999999998</v>
          </cell>
          <cell r="AO1050">
            <v>21367.355</v>
          </cell>
          <cell r="AP1050">
            <v>2240.9665</v>
          </cell>
          <cell r="AQ1050">
            <v>7817.3249999999998</v>
          </cell>
        </row>
        <row r="1051">
          <cell r="A1051" t="str">
            <v>M003S3350100</v>
          </cell>
          <cell r="B1051" t="str">
            <v>3.5X10mmNEUROFORMTREO</v>
          </cell>
          <cell r="C1051" t="str">
            <v>USD</v>
          </cell>
          <cell r="D1051">
            <v>999.27</v>
          </cell>
          <cell r="G1051">
            <v>999.27</v>
          </cell>
          <cell r="I1051">
            <v>999.27</v>
          </cell>
          <cell r="J1051">
            <v>3797.2259999999997</v>
          </cell>
          <cell r="K1051">
            <v>1099.1970000000001</v>
          </cell>
          <cell r="L1051">
            <v>1299.0509999999999</v>
          </cell>
          <cell r="M1051">
            <v>1748.7224999999999</v>
          </cell>
          <cell r="N1051">
            <v>1069.2189000000001</v>
          </cell>
          <cell r="O1051">
            <v>1039.2408</v>
          </cell>
          <cell r="P1051">
            <v>499635</v>
          </cell>
          <cell r="Q1051">
            <v>6825.0141000000003</v>
          </cell>
          <cell r="R1051">
            <v>1968561.9</v>
          </cell>
          <cell r="S1051">
            <v>17137.480499999998</v>
          </cell>
          <cell r="T1051">
            <v>5096.2769999999991</v>
          </cell>
          <cell r="U1051">
            <v>699.48899999999992</v>
          </cell>
          <cell r="V1051">
            <v>599.56200000000001</v>
          </cell>
          <cell r="W1051">
            <v>7794.3059999999996</v>
          </cell>
          <cell r="X1051">
            <v>179868.6</v>
          </cell>
          <cell r="Y1051">
            <v>3797.2259999999997</v>
          </cell>
          <cell r="Z1051">
            <v>47964.959999999999</v>
          </cell>
          <cell r="AA1051">
            <v>89934.3</v>
          </cell>
          <cell r="AB1051">
            <v>1199124</v>
          </cell>
          <cell r="AC1051">
            <v>1506399.5249999999</v>
          </cell>
          <cell r="AD1051">
            <v>12990.51</v>
          </cell>
          <cell r="AE1051">
            <v>3547.4084999999995</v>
          </cell>
          <cell r="AF1051">
            <v>5595.9119999999994</v>
          </cell>
          <cell r="AG1051">
            <v>1398.9779999999998</v>
          </cell>
          <cell r="AH1051">
            <v>46965.69</v>
          </cell>
          <cell r="AI1051">
            <v>2797.9559999999997</v>
          </cell>
          <cell r="AJ1051">
            <v>6994.8899999999994</v>
          </cell>
          <cell r="AK1051">
            <v>1398.9779999999998</v>
          </cell>
          <cell r="AL1051">
            <v>33975.18</v>
          </cell>
          <cell r="AM1051">
            <v>1498.905</v>
          </cell>
          <cell r="AN1051">
            <v>31976.639999999999</v>
          </cell>
          <cell r="AO1051">
            <v>20485.035</v>
          </cell>
          <cell r="AP1051">
            <v>2148.4304999999999</v>
          </cell>
          <cell r="AQ1051">
            <v>7494.5249999999996</v>
          </cell>
        </row>
        <row r="1052">
          <cell r="A1052" t="str">
            <v>M003S3350150</v>
          </cell>
          <cell r="B1052" t="str">
            <v>3.5X15mmNEUROFORMTREO</v>
          </cell>
          <cell r="C1052" t="str">
            <v>USD</v>
          </cell>
          <cell r="D1052">
            <v>1005.46</v>
          </cell>
          <cell r="G1052">
            <v>1005.46</v>
          </cell>
          <cell r="I1052">
            <v>1005.46</v>
          </cell>
          <cell r="J1052">
            <v>3820.748</v>
          </cell>
          <cell r="K1052">
            <v>1106.0060000000001</v>
          </cell>
          <cell r="L1052">
            <v>1307.0980000000002</v>
          </cell>
          <cell r="M1052">
            <v>1759.5550000000001</v>
          </cell>
          <cell r="N1052">
            <v>1075.8422</v>
          </cell>
          <cell r="O1052">
            <v>1045.6784</v>
          </cell>
          <cell r="P1052">
            <v>502730</v>
          </cell>
          <cell r="Q1052">
            <v>6867.2918</v>
          </cell>
          <cell r="R1052">
            <v>1980756.2000000002</v>
          </cell>
          <cell r="S1052">
            <v>17243.638999999999</v>
          </cell>
          <cell r="T1052">
            <v>5127.8459999999995</v>
          </cell>
          <cell r="U1052">
            <v>703.822</v>
          </cell>
          <cell r="V1052">
            <v>603.27599999999995</v>
          </cell>
          <cell r="W1052">
            <v>7842.5879999999997</v>
          </cell>
          <cell r="X1052">
            <v>180982.80000000002</v>
          </cell>
          <cell r="Y1052">
            <v>3820.748</v>
          </cell>
          <cell r="Z1052">
            <v>48262.080000000002</v>
          </cell>
          <cell r="AA1052">
            <v>90491.400000000009</v>
          </cell>
          <cell r="AB1052">
            <v>1206552</v>
          </cell>
          <cell r="AC1052">
            <v>1515730.95</v>
          </cell>
          <cell r="AD1052">
            <v>13070.98</v>
          </cell>
          <cell r="AE1052">
            <v>3569.3829999999998</v>
          </cell>
          <cell r="AF1052">
            <v>5630.576</v>
          </cell>
          <cell r="AG1052">
            <v>1407.644</v>
          </cell>
          <cell r="AH1052">
            <v>47256.62</v>
          </cell>
          <cell r="AI1052">
            <v>2815.288</v>
          </cell>
          <cell r="AJ1052">
            <v>7038.22</v>
          </cell>
          <cell r="AK1052">
            <v>1407.644</v>
          </cell>
          <cell r="AL1052">
            <v>34185.64</v>
          </cell>
          <cell r="AM1052">
            <v>1508.19</v>
          </cell>
          <cell r="AN1052">
            <v>32174.720000000001</v>
          </cell>
          <cell r="AO1052">
            <v>20611.93</v>
          </cell>
          <cell r="AP1052">
            <v>2161.739</v>
          </cell>
          <cell r="AQ1052">
            <v>7540.9500000000007</v>
          </cell>
        </row>
        <row r="1053">
          <cell r="A1053" t="str">
            <v>M003S3350200</v>
          </cell>
          <cell r="B1053" t="str">
            <v>3.5X20mmNEUROFORMTREO</v>
          </cell>
          <cell r="C1053" t="str">
            <v>USD</v>
          </cell>
          <cell r="D1053">
            <v>1014.9</v>
          </cell>
          <cell r="G1053">
            <v>1014.9</v>
          </cell>
          <cell r="I1053">
            <v>1014.9</v>
          </cell>
          <cell r="J1053">
            <v>3856.62</v>
          </cell>
          <cell r="K1053">
            <v>1116.3900000000001</v>
          </cell>
          <cell r="L1053">
            <v>1319.3700000000001</v>
          </cell>
          <cell r="M1053">
            <v>1776.075</v>
          </cell>
          <cell r="N1053">
            <v>1085.943</v>
          </cell>
          <cell r="O1053">
            <v>1055.4960000000001</v>
          </cell>
          <cell r="P1053">
            <v>507450</v>
          </cell>
          <cell r="Q1053">
            <v>6931.7669999999998</v>
          </cell>
          <cell r="R1053">
            <v>1999353</v>
          </cell>
          <cell r="S1053">
            <v>17405.535</v>
          </cell>
          <cell r="T1053">
            <v>5175.99</v>
          </cell>
          <cell r="U1053">
            <v>710.43</v>
          </cell>
          <cell r="V1053">
            <v>608.93999999999994</v>
          </cell>
          <cell r="W1053">
            <v>7916.2199999999993</v>
          </cell>
          <cell r="X1053">
            <v>182682</v>
          </cell>
          <cell r="Y1053">
            <v>3856.62</v>
          </cell>
          <cell r="Z1053">
            <v>48715.199999999997</v>
          </cell>
          <cell r="AA1053">
            <v>91341</v>
          </cell>
          <cell r="AB1053">
            <v>1217880</v>
          </cell>
          <cell r="AC1053">
            <v>1529961.75</v>
          </cell>
          <cell r="AD1053">
            <v>13193.699999999999</v>
          </cell>
          <cell r="AE1053">
            <v>3602.8949999999995</v>
          </cell>
          <cell r="AF1053">
            <v>5683.44</v>
          </cell>
          <cell r="AG1053">
            <v>1420.86</v>
          </cell>
          <cell r="AH1053">
            <v>47700.299999999996</v>
          </cell>
          <cell r="AI1053">
            <v>2841.72</v>
          </cell>
          <cell r="AJ1053">
            <v>7104.3</v>
          </cell>
          <cell r="AK1053">
            <v>1420.86</v>
          </cell>
          <cell r="AL1053">
            <v>34506.6</v>
          </cell>
          <cell r="AM1053">
            <v>1522.35</v>
          </cell>
          <cell r="AN1053">
            <v>32476.799999999999</v>
          </cell>
          <cell r="AO1053">
            <v>20805.45</v>
          </cell>
          <cell r="AP1053">
            <v>2182.0349999999999</v>
          </cell>
          <cell r="AQ1053">
            <v>7611.75</v>
          </cell>
        </row>
        <row r="1054">
          <cell r="A1054" t="str">
            <v>M003S3350300</v>
          </cell>
          <cell r="B1054" t="str">
            <v>3.5X30mmNEUROFORMTREO</v>
          </cell>
          <cell r="C1054" t="str">
            <v>USD</v>
          </cell>
          <cell r="D1054">
            <v>1042.31</v>
          </cell>
          <cell r="G1054">
            <v>1042.31</v>
          </cell>
          <cell r="I1054">
            <v>1042.31</v>
          </cell>
          <cell r="J1054">
            <v>3960.7779999999998</v>
          </cell>
          <cell r="K1054">
            <v>1146.5409999999999</v>
          </cell>
          <cell r="L1054">
            <v>1355.0029999999999</v>
          </cell>
          <cell r="M1054">
            <v>1824.0425</v>
          </cell>
          <cell r="N1054">
            <v>1115.2717</v>
          </cell>
          <cell r="O1054">
            <v>1084.0024000000001</v>
          </cell>
          <cell r="P1054">
            <v>521155</v>
          </cell>
          <cell r="Q1054">
            <v>7118.9772999999996</v>
          </cell>
          <cell r="R1054">
            <v>2053350.7</v>
          </cell>
          <cell r="S1054">
            <v>17875.616499999996</v>
          </cell>
          <cell r="T1054">
            <v>5315.780999999999</v>
          </cell>
          <cell r="U1054">
            <v>729.61699999999996</v>
          </cell>
          <cell r="V1054">
            <v>625.38599999999997</v>
          </cell>
          <cell r="W1054">
            <v>8130.0179999999991</v>
          </cell>
          <cell r="X1054">
            <v>187615.8</v>
          </cell>
          <cell r="Y1054">
            <v>3960.7779999999998</v>
          </cell>
          <cell r="Z1054">
            <v>50030.879999999997</v>
          </cell>
          <cell r="AA1054">
            <v>93807.9</v>
          </cell>
          <cell r="AB1054">
            <v>1250772</v>
          </cell>
          <cell r="AC1054">
            <v>1571282.325</v>
          </cell>
          <cell r="AD1054">
            <v>13550.029999999999</v>
          </cell>
          <cell r="AE1054">
            <v>3700.2004999999995</v>
          </cell>
          <cell r="AF1054">
            <v>5836.9359999999997</v>
          </cell>
          <cell r="AG1054">
            <v>1459.2339999999999</v>
          </cell>
          <cell r="AH1054">
            <v>48988.57</v>
          </cell>
          <cell r="AI1054">
            <v>2918.4679999999998</v>
          </cell>
          <cell r="AJ1054">
            <v>7296.17</v>
          </cell>
          <cell r="AK1054">
            <v>1459.2339999999999</v>
          </cell>
          <cell r="AL1054">
            <v>35438.54</v>
          </cell>
          <cell r="AM1054">
            <v>1563.4649999999999</v>
          </cell>
          <cell r="AN1054">
            <v>33353.919999999998</v>
          </cell>
          <cell r="AO1054">
            <v>21367.355</v>
          </cell>
          <cell r="AP1054">
            <v>2240.9665</v>
          </cell>
          <cell r="AQ1054">
            <v>7817.3249999999998</v>
          </cell>
        </row>
        <row r="1055">
          <cell r="A1055" t="str">
            <v>M003S3400100</v>
          </cell>
          <cell r="B1055" t="str">
            <v>4X10mmNEUROFORMTREO</v>
          </cell>
          <cell r="C1055" t="str">
            <v>USD</v>
          </cell>
          <cell r="D1055">
            <v>992.34</v>
          </cell>
          <cell r="G1055">
            <v>992.34</v>
          </cell>
          <cell r="I1055">
            <v>992.34</v>
          </cell>
          <cell r="J1055">
            <v>3770.8919999999998</v>
          </cell>
          <cell r="K1055">
            <v>1091.5740000000001</v>
          </cell>
          <cell r="L1055">
            <v>1290.0420000000001</v>
          </cell>
          <cell r="M1055">
            <v>1736.595</v>
          </cell>
          <cell r="N1055">
            <v>1061.8038000000001</v>
          </cell>
          <cell r="O1055">
            <v>1032.0336</v>
          </cell>
          <cell r="P1055">
            <v>496170</v>
          </cell>
          <cell r="Q1055">
            <v>6777.6822000000002</v>
          </cell>
          <cell r="R1055">
            <v>1954909.8</v>
          </cell>
          <cell r="S1055">
            <v>17018.630999999998</v>
          </cell>
          <cell r="T1055">
            <v>5060.9340000000002</v>
          </cell>
          <cell r="U1055">
            <v>694.63800000000003</v>
          </cell>
          <cell r="V1055">
            <v>595.404</v>
          </cell>
          <cell r="W1055">
            <v>7740.2520000000004</v>
          </cell>
          <cell r="X1055">
            <v>178621.2</v>
          </cell>
          <cell r="Y1055">
            <v>3770.8919999999998</v>
          </cell>
          <cell r="Z1055">
            <v>47632.32</v>
          </cell>
          <cell r="AA1055">
            <v>89310.6</v>
          </cell>
          <cell r="AB1055">
            <v>1190808</v>
          </cell>
          <cell r="AC1055">
            <v>1495952.55</v>
          </cell>
          <cell r="AD1055">
            <v>12900.42</v>
          </cell>
          <cell r="AE1055">
            <v>3522.8069999999998</v>
          </cell>
          <cell r="AF1055">
            <v>5557.1040000000003</v>
          </cell>
          <cell r="AG1055">
            <v>1389.2760000000001</v>
          </cell>
          <cell r="AH1055">
            <v>46639.98</v>
          </cell>
          <cell r="AI1055">
            <v>2778.5520000000001</v>
          </cell>
          <cell r="AJ1055">
            <v>6946.38</v>
          </cell>
          <cell r="AK1055">
            <v>1389.2760000000001</v>
          </cell>
          <cell r="AL1055">
            <v>33739.56</v>
          </cell>
          <cell r="AM1055">
            <v>1488.51</v>
          </cell>
          <cell r="AN1055">
            <v>31754.880000000001</v>
          </cell>
          <cell r="AO1055">
            <v>20342.97</v>
          </cell>
          <cell r="AP1055">
            <v>2133.5309999999999</v>
          </cell>
          <cell r="AQ1055">
            <v>7442.55</v>
          </cell>
        </row>
        <row r="1056">
          <cell r="A1056" t="str">
            <v>M003S3400150</v>
          </cell>
          <cell r="B1056" t="str">
            <v>4X15mmNEUROFORMTREO</v>
          </cell>
          <cell r="C1056" t="str">
            <v>USD</v>
          </cell>
          <cell r="D1056">
            <v>1006.66</v>
          </cell>
          <cell r="G1056">
            <v>1006.66</v>
          </cell>
          <cell r="I1056">
            <v>1006.66</v>
          </cell>
          <cell r="J1056">
            <v>3825.3079999999995</v>
          </cell>
          <cell r="K1056">
            <v>1107.326</v>
          </cell>
          <cell r="L1056">
            <v>1308.6579999999999</v>
          </cell>
          <cell r="M1056">
            <v>1761.655</v>
          </cell>
          <cell r="N1056">
            <v>1077.1261999999999</v>
          </cell>
          <cell r="O1056">
            <v>1046.9264000000001</v>
          </cell>
          <cell r="P1056">
            <v>503330</v>
          </cell>
          <cell r="Q1056">
            <v>6875.4877999999999</v>
          </cell>
          <cell r="R1056">
            <v>1983120.2</v>
          </cell>
          <cell r="S1056">
            <v>17264.218999999997</v>
          </cell>
          <cell r="T1056">
            <v>5133.9659999999994</v>
          </cell>
          <cell r="U1056">
            <v>704.66199999999992</v>
          </cell>
          <cell r="V1056">
            <v>603.99599999999998</v>
          </cell>
          <cell r="W1056">
            <v>7851.9479999999994</v>
          </cell>
          <cell r="X1056">
            <v>181198.8</v>
          </cell>
          <cell r="Y1056">
            <v>3825.3079999999995</v>
          </cell>
          <cell r="Z1056">
            <v>48319.68</v>
          </cell>
          <cell r="AA1056">
            <v>90599.4</v>
          </cell>
          <cell r="AB1056">
            <v>1207992</v>
          </cell>
          <cell r="AC1056">
            <v>1517539.95</v>
          </cell>
          <cell r="AD1056">
            <v>13086.58</v>
          </cell>
          <cell r="AE1056">
            <v>3573.6429999999996</v>
          </cell>
          <cell r="AF1056">
            <v>5637.2959999999994</v>
          </cell>
          <cell r="AG1056">
            <v>1409.3239999999998</v>
          </cell>
          <cell r="AH1056">
            <v>47313.02</v>
          </cell>
          <cell r="AI1056">
            <v>2818.6479999999997</v>
          </cell>
          <cell r="AJ1056">
            <v>7046.62</v>
          </cell>
          <cell r="AK1056">
            <v>1409.3239999999998</v>
          </cell>
          <cell r="AL1056">
            <v>34226.44</v>
          </cell>
          <cell r="AM1056">
            <v>1509.99</v>
          </cell>
          <cell r="AN1056">
            <v>32213.119999999999</v>
          </cell>
          <cell r="AO1056">
            <v>20636.53</v>
          </cell>
          <cell r="AP1056">
            <v>2164.319</v>
          </cell>
          <cell r="AQ1056">
            <v>7549.95</v>
          </cell>
        </row>
        <row r="1057">
          <cell r="A1057" t="str">
            <v>M003S3400200</v>
          </cell>
          <cell r="B1057" t="str">
            <v>4X20mmNEUROFORMTREO</v>
          </cell>
          <cell r="C1057" t="str">
            <v>USD</v>
          </cell>
          <cell r="D1057">
            <v>1021.23</v>
          </cell>
          <cell r="G1057">
            <v>1021.23</v>
          </cell>
          <cell r="I1057">
            <v>1021.23</v>
          </cell>
          <cell r="J1057">
            <v>3880.674</v>
          </cell>
          <cell r="K1057">
            <v>1123.3530000000001</v>
          </cell>
          <cell r="L1057">
            <v>1327.5990000000002</v>
          </cell>
          <cell r="M1057">
            <v>1787.1525000000001</v>
          </cell>
          <cell r="N1057">
            <v>1092.7161000000001</v>
          </cell>
          <cell r="O1057">
            <v>1062.0792000000001</v>
          </cell>
          <cell r="P1057">
            <v>510615</v>
          </cell>
          <cell r="Q1057">
            <v>6975.0009</v>
          </cell>
          <cell r="R1057">
            <v>2011823.1</v>
          </cell>
          <cell r="S1057">
            <v>17514.094499999999</v>
          </cell>
          <cell r="T1057">
            <v>5208.2730000000001</v>
          </cell>
          <cell r="U1057">
            <v>714.86099999999999</v>
          </cell>
          <cell r="V1057">
            <v>612.73799999999994</v>
          </cell>
          <cell r="W1057">
            <v>7965.5940000000001</v>
          </cell>
          <cell r="X1057">
            <v>183821.4</v>
          </cell>
          <cell r="Y1057">
            <v>3880.674</v>
          </cell>
          <cell r="Z1057">
            <v>49019.040000000001</v>
          </cell>
          <cell r="AA1057">
            <v>91910.7</v>
          </cell>
          <cell r="AB1057">
            <v>1225476</v>
          </cell>
          <cell r="AC1057">
            <v>1539504.2250000001</v>
          </cell>
          <cell r="AD1057">
            <v>13275.99</v>
          </cell>
          <cell r="AE1057">
            <v>3625.3665000000001</v>
          </cell>
          <cell r="AF1057">
            <v>5718.8879999999999</v>
          </cell>
          <cell r="AG1057">
            <v>1429.722</v>
          </cell>
          <cell r="AH1057">
            <v>47997.81</v>
          </cell>
          <cell r="AI1057">
            <v>2859.444</v>
          </cell>
          <cell r="AJ1057">
            <v>7148.6100000000006</v>
          </cell>
          <cell r="AK1057">
            <v>1429.722</v>
          </cell>
          <cell r="AL1057">
            <v>34721.82</v>
          </cell>
          <cell r="AM1057">
            <v>1531.845</v>
          </cell>
          <cell r="AN1057">
            <v>32679.360000000001</v>
          </cell>
          <cell r="AO1057">
            <v>20935.215</v>
          </cell>
          <cell r="AP1057">
            <v>2195.6444999999999</v>
          </cell>
          <cell r="AQ1057">
            <v>7659.2250000000004</v>
          </cell>
        </row>
        <row r="1058">
          <cell r="A1058" t="str">
            <v>M003S3400300</v>
          </cell>
          <cell r="B1058" t="str">
            <v>4X30mmNEUROFORMTREO</v>
          </cell>
          <cell r="C1058" t="str">
            <v>USD</v>
          </cell>
          <cell r="D1058">
            <v>1037.67</v>
          </cell>
          <cell r="G1058">
            <v>1037.67</v>
          </cell>
          <cell r="I1058">
            <v>1037.67</v>
          </cell>
          <cell r="J1058">
            <v>3943.1460000000002</v>
          </cell>
          <cell r="K1058">
            <v>1141.4370000000001</v>
          </cell>
          <cell r="L1058">
            <v>1348.9710000000002</v>
          </cell>
          <cell r="M1058">
            <v>1815.9225000000001</v>
          </cell>
          <cell r="N1058">
            <v>1110.3069</v>
          </cell>
          <cell r="O1058">
            <v>1079.1768000000002</v>
          </cell>
          <cell r="P1058">
            <v>518835.00000000006</v>
          </cell>
          <cell r="Q1058">
            <v>7087.2861000000003</v>
          </cell>
          <cell r="R1058">
            <v>2044209.9000000001</v>
          </cell>
          <cell r="S1058">
            <v>17796.040499999999</v>
          </cell>
          <cell r="T1058">
            <v>5292.1170000000002</v>
          </cell>
          <cell r="U1058">
            <v>726.36900000000003</v>
          </cell>
          <cell r="V1058">
            <v>622.60199999999998</v>
          </cell>
          <cell r="W1058">
            <v>8093.826</v>
          </cell>
          <cell r="X1058">
            <v>186780.6</v>
          </cell>
          <cell r="Y1058">
            <v>3943.1460000000002</v>
          </cell>
          <cell r="Z1058">
            <v>49808.160000000003</v>
          </cell>
          <cell r="AA1058">
            <v>93390.3</v>
          </cell>
          <cell r="AB1058">
            <v>1245204</v>
          </cell>
          <cell r="AC1058">
            <v>1564287.5250000001</v>
          </cell>
          <cell r="AD1058">
            <v>13489.710000000001</v>
          </cell>
          <cell r="AE1058">
            <v>3683.7285000000002</v>
          </cell>
          <cell r="AF1058">
            <v>5810.9520000000002</v>
          </cell>
          <cell r="AG1058">
            <v>1452.7380000000001</v>
          </cell>
          <cell r="AH1058">
            <v>48770.490000000005</v>
          </cell>
          <cell r="AI1058">
            <v>2905.4760000000001</v>
          </cell>
          <cell r="AJ1058">
            <v>7263.6900000000005</v>
          </cell>
          <cell r="AK1058">
            <v>1452.7380000000001</v>
          </cell>
          <cell r="AL1058">
            <v>35280.78</v>
          </cell>
          <cell r="AM1058">
            <v>1556.5050000000001</v>
          </cell>
          <cell r="AN1058">
            <v>33205.440000000002</v>
          </cell>
          <cell r="AO1058">
            <v>21272.235000000001</v>
          </cell>
          <cell r="AP1058">
            <v>2230.9904999999999</v>
          </cell>
          <cell r="AQ1058">
            <v>7782.5250000000005</v>
          </cell>
        </row>
        <row r="1059">
          <cell r="A1059" t="str">
            <v>M003S3450100</v>
          </cell>
          <cell r="B1059" t="str">
            <v>4.5X10mmNEUROFORMTREO</v>
          </cell>
          <cell r="C1059" t="str">
            <v>USD</v>
          </cell>
          <cell r="D1059">
            <v>997.96</v>
          </cell>
          <cell r="G1059">
            <v>997.96</v>
          </cell>
          <cell r="I1059">
            <v>997.96</v>
          </cell>
          <cell r="J1059">
            <v>3792.248</v>
          </cell>
          <cell r="K1059">
            <v>1097.7560000000001</v>
          </cell>
          <cell r="L1059">
            <v>1297.3480000000002</v>
          </cell>
          <cell r="M1059">
            <v>1746.43</v>
          </cell>
          <cell r="N1059">
            <v>1067.8172000000002</v>
          </cell>
          <cell r="O1059">
            <v>1037.8784000000001</v>
          </cell>
          <cell r="P1059">
            <v>498980</v>
          </cell>
          <cell r="Q1059">
            <v>6816.0668000000005</v>
          </cell>
          <cell r="R1059">
            <v>1965981.2000000002</v>
          </cell>
          <cell r="S1059">
            <v>17115.013999999999</v>
          </cell>
          <cell r="T1059">
            <v>5089.5959999999995</v>
          </cell>
          <cell r="U1059">
            <v>698.572</v>
          </cell>
          <cell r="V1059">
            <v>598.77599999999995</v>
          </cell>
          <cell r="W1059">
            <v>7784.0879999999997</v>
          </cell>
          <cell r="X1059">
            <v>179632.80000000002</v>
          </cell>
          <cell r="Y1059">
            <v>3792.248</v>
          </cell>
          <cell r="Z1059">
            <v>47902.080000000002</v>
          </cell>
          <cell r="AA1059">
            <v>89816.400000000009</v>
          </cell>
          <cell r="AB1059">
            <v>1197552</v>
          </cell>
          <cell r="AC1059">
            <v>1504424.7</v>
          </cell>
          <cell r="AD1059">
            <v>12973.48</v>
          </cell>
          <cell r="AE1059">
            <v>3542.7579999999998</v>
          </cell>
          <cell r="AF1059">
            <v>5588.576</v>
          </cell>
          <cell r="AG1059">
            <v>1397.144</v>
          </cell>
          <cell r="AH1059">
            <v>46904.12</v>
          </cell>
          <cell r="AI1059">
            <v>2794.288</v>
          </cell>
          <cell r="AJ1059">
            <v>6985.72</v>
          </cell>
          <cell r="AK1059">
            <v>1397.144</v>
          </cell>
          <cell r="AL1059">
            <v>33930.639999999999</v>
          </cell>
          <cell r="AM1059">
            <v>1496.94</v>
          </cell>
          <cell r="AN1059">
            <v>31934.720000000001</v>
          </cell>
          <cell r="AO1059">
            <v>20458.18</v>
          </cell>
          <cell r="AP1059">
            <v>2145.614</v>
          </cell>
          <cell r="AQ1059">
            <v>7484.7000000000007</v>
          </cell>
        </row>
        <row r="1060">
          <cell r="A1060" t="str">
            <v>M003S3450150</v>
          </cell>
          <cell r="B1060" t="str">
            <v>4.5X15mmNEUROFORMTREO</v>
          </cell>
          <cell r="C1060" t="str">
            <v>USD</v>
          </cell>
          <cell r="D1060">
            <v>1006.66</v>
          </cell>
          <cell r="G1060">
            <v>1006.66</v>
          </cell>
          <cell r="I1060">
            <v>1006.66</v>
          </cell>
          <cell r="J1060">
            <v>3825.3079999999995</v>
          </cell>
          <cell r="K1060">
            <v>1107.326</v>
          </cell>
          <cell r="L1060">
            <v>1308.6579999999999</v>
          </cell>
          <cell r="M1060">
            <v>1761.655</v>
          </cell>
          <cell r="N1060">
            <v>1077.1261999999999</v>
          </cell>
          <cell r="O1060">
            <v>1046.9264000000001</v>
          </cell>
          <cell r="P1060">
            <v>503330</v>
          </cell>
          <cell r="Q1060">
            <v>6875.4877999999999</v>
          </cell>
          <cell r="R1060">
            <v>1983120.2</v>
          </cell>
          <cell r="S1060">
            <v>17264.218999999997</v>
          </cell>
          <cell r="T1060">
            <v>5133.9659999999994</v>
          </cell>
          <cell r="U1060">
            <v>704.66199999999992</v>
          </cell>
          <cell r="V1060">
            <v>603.99599999999998</v>
          </cell>
          <cell r="W1060">
            <v>7851.9479999999994</v>
          </cell>
          <cell r="X1060">
            <v>181198.8</v>
          </cell>
          <cell r="Y1060">
            <v>3825.3079999999995</v>
          </cell>
          <cell r="Z1060">
            <v>48319.68</v>
          </cell>
          <cell r="AA1060">
            <v>90599.4</v>
          </cell>
          <cell r="AB1060">
            <v>1207992</v>
          </cell>
          <cell r="AC1060">
            <v>1517539.95</v>
          </cell>
          <cell r="AD1060">
            <v>13086.58</v>
          </cell>
          <cell r="AE1060">
            <v>3573.6429999999996</v>
          </cell>
          <cell r="AF1060">
            <v>5637.2959999999994</v>
          </cell>
          <cell r="AG1060">
            <v>1409.3239999999998</v>
          </cell>
          <cell r="AH1060">
            <v>47313.02</v>
          </cell>
          <cell r="AI1060">
            <v>2818.6479999999997</v>
          </cell>
          <cell r="AJ1060">
            <v>7046.62</v>
          </cell>
          <cell r="AK1060">
            <v>1409.3239999999998</v>
          </cell>
          <cell r="AL1060">
            <v>34226.44</v>
          </cell>
          <cell r="AM1060">
            <v>1509.99</v>
          </cell>
          <cell r="AN1060">
            <v>32213.119999999999</v>
          </cell>
          <cell r="AO1060">
            <v>20636.53</v>
          </cell>
          <cell r="AP1060">
            <v>2164.319</v>
          </cell>
          <cell r="AQ1060">
            <v>7549.95</v>
          </cell>
        </row>
        <row r="1061">
          <cell r="A1061" t="str">
            <v>M003S3450200</v>
          </cell>
          <cell r="B1061" t="str">
            <v>4.5X20mmNEUROFORMTREO</v>
          </cell>
          <cell r="C1061" t="str">
            <v>USD</v>
          </cell>
          <cell r="D1061">
            <v>1021.23</v>
          </cell>
          <cell r="G1061">
            <v>1021.23</v>
          </cell>
          <cell r="I1061">
            <v>1021.23</v>
          </cell>
          <cell r="J1061">
            <v>3880.674</v>
          </cell>
          <cell r="K1061">
            <v>1123.3530000000001</v>
          </cell>
          <cell r="L1061">
            <v>1327.5990000000002</v>
          </cell>
          <cell r="M1061">
            <v>1787.1525000000001</v>
          </cell>
          <cell r="N1061">
            <v>1092.7161000000001</v>
          </cell>
          <cell r="O1061">
            <v>1062.0792000000001</v>
          </cell>
          <cell r="P1061">
            <v>510615</v>
          </cell>
          <cell r="Q1061">
            <v>6975.0009</v>
          </cell>
          <cell r="R1061">
            <v>2011823.1</v>
          </cell>
          <cell r="S1061">
            <v>17514.094499999999</v>
          </cell>
          <cell r="T1061">
            <v>5208.2730000000001</v>
          </cell>
          <cell r="U1061">
            <v>714.86099999999999</v>
          </cell>
          <cell r="V1061">
            <v>612.73799999999994</v>
          </cell>
          <cell r="W1061">
            <v>7965.5940000000001</v>
          </cell>
          <cell r="X1061">
            <v>183821.4</v>
          </cell>
          <cell r="Y1061">
            <v>3880.674</v>
          </cell>
          <cell r="Z1061">
            <v>49019.040000000001</v>
          </cell>
          <cell r="AA1061">
            <v>91910.7</v>
          </cell>
          <cell r="AB1061">
            <v>1225476</v>
          </cell>
          <cell r="AC1061">
            <v>1539504.2250000001</v>
          </cell>
          <cell r="AD1061">
            <v>13275.99</v>
          </cell>
          <cell r="AE1061">
            <v>3625.3665000000001</v>
          </cell>
          <cell r="AF1061">
            <v>5718.8879999999999</v>
          </cell>
          <cell r="AG1061">
            <v>1429.722</v>
          </cell>
          <cell r="AH1061">
            <v>47997.81</v>
          </cell>
          <cell r="AI1061">
            <v>2859.444</v>
          </cell>
          <cell r="AJ1061">
            <v>7148.6100000000006</v>
          </cell>
          <cell r="AK1061">
            <v>1429.722</v>
          </cell>
          <cell r="AL1061">
            <v>34721.82</v>
          </cell>
          <cell r="AM1061">
            <v>1531.845</v>
          </cell>
          <cell r="AN1061">
            <v>32679.360000000001</v>
          </cell>
          <cell r="AO1061">
            <v>20935.215</v>
          </cell>
          <cell r="AP1061">
            <v>2195.6444999999999</v>
          </cell>
          <cell r="AQ1061">
            <v>7659.2250000000004</v>
          </cell>
        </row>
        <row r="1062">
          <cell r="A1062" t="str">
            <v>M003S3450300</v>
          </cell>
          <cell r="B1062" t="str">
            <v>4.5X30mmNEUROFORMTREO</v>
          </cell>
          <cell r="C1062" t="str">
            <v>USD</v>
          </cell>
          <cell r="D1062">
            <v>1037.67</v>
          </cell>
          <cell r="G1062">
            <v>1037.67</v>
          </cell>
          <cell r="I1062">
            <v>1037.67</v>
          </cell>
          <cell r="J1062">
            <v>3943.1460000000002</v>
          </cell>
          <cell r="K1062">
            <v>1141.4370000000001</v>
          </cell>
          <cell r="L1062">
            <v>1348.9710000000002</v>
          </cell>
          <cell r="M1062">
            <v>1815.9225000000001</v>
          </cell>
          <cell r="N1062">
            <v>1110.3069</v>
          </cell>
          <cell r="O1062">
            <v>1079.1768000000002</v>
          </cell>
          <cell r="P1062">
            <v>518835.00000000006</v>
          </cell>
          <cell r="Q1062">
            <v>7087.2861000000003</v>
          </cell>
          <cell r="R1062">
            <v>2044209.9000000001</v>
          </cell>
          <cell r="S1062">
            <v>17796.040499999999</v>
          </cell>
          <cell r="T1062">
            <v>5292.1170000000002</v>
          </cell>
          <cell r="U1062">
            <v>726.36900000000003</v>
          </cell>
          <cell r="V1062">
            <v>622.60199999999998</v>
          </cell>
          <cell r="W1062">
            <v>8093.826</v>
          </cell>
          <cell r="X1062">
            <v>186780.6</v>
          </cell>
          <cell r="Y1062">
            <v>3943.1460000000002</v>
          </cell>
          <cell r="Z1062">
            <v>49808.160000000003</v>
          </cell>
          <cell r="AA1062">
            <v>93390.3</v>
          </cell>
          <cell r="AB1062">
            <v>1245204</v>
          </cell>
          <cell r="AC1062">
            <v>1564287.5250000001</v>
          </cell>
          <cell r="AD1062">
            <v>13489.710000000001</v>
          </cell>
          <cell r="AE1062">
            <v>3683.7285000000002</v>
          </cell>
          <cell r="AF1062">
            <v>5810.9520000000002</v>
          </cell>
          <cell r="AG1062">
            <v>1452.7380000000001</v>
          </cell>
          <cell r="AH1062">
            <v>48770.490000000005</v>
          </cell>
          <cell r="AI1062">
            <v>2905.4760000000001</v>
          </cell>
          <cell r="AJ1062">
            <v>7263.6900000000005</v>
          </cell>
          <cell r="AK1062">
            <v>1452.7380000000001</v>
          </cell>
          <cell r="AL1062">
            <v>35280.78</v>
          </cell>
          <cell r="AM1062">
            <v>1556.5050000000001</v>
          </cell>
          <cell r="AN1062">
            <v>33205.440000000002</v>
          </cell>
          <cell r="AO1062">
            <v>21272.235000000001</v>
          </cell>
          <cell r="AP1062">
            <v>2230.9904999999999</v>
          </cell>
          <cell r="AQ1062">
            <v>7782.5250000000005</v>
          </cell>
        </row>
        <row r="1063">
          <cell r="A1063" t="str">
            <v>M003SN2E35150</v>
          </cell>
          <cell r="B1063" t="str">
            <v>Neuroform2EZ-3.515mm</v>
          </cell>
          <cell r="C1063" t="str">
            <v>EUR</v>
          </cell>
          <cell r="D1063">
            <v>374.15</v>
          </cell>
          <cell r="G1063">
            <v>374.15</v>
          </cell>
          <cell r="I1063">
            <v>534.5</v>
          </cell>
          <cell r="J1063">
            <v>2031.1</v>
          </cell>
          <cell r="K1063">
            <v>587.95000000000005</v>
          </cell>
          <cell r="L1063">
            <v>694.85</v>
          </cell>
          <cell r="M1063">
            <v>935.375</v>
          </cell>
          <cell r="N1063">
            <v>571.91500000000008</v>
          </cell>
          <cell r="O1063">
            <v>555.88</v>
          </cell>
          <cell r="P1063">
            <v>267250</v>
          </cell>
          <cell r="Q1063">
            <v>3650.6350000000002</v>
          </cell>
          <cell r="R1063">
            <v>1052965</v>
          </cell>
          <cell r="S1063">
            <v>9166.6749999999993</v>
          </cell>
          <cell r="T1063">
            <v>2725.95</v>
          </cell>
          <cell r="U1063">
            <v>374.15</v>
          </cell>
          <cell r="V1063">
            <v>320.7</v>
          </cell>
          <cell r="W1063">
            <v>4169.0999999999995</v>
          </cell>
          <cell r="X1063">
            <v>96210</v>
          </cell>
          <cell r="Y1063">
            <v>2031.1</v>
          </cell>
          <cell r="Z1063">
            <v>25656</v>
          </cell>
          <cell r="AA1063">
            <v>48105</v>
          </cell>
          <cell r="AB1063">
            <v>641400</v>
          </cell>
          <cell r="AC1063">
            <v>805758.75</v>
          </cell>
          <cell r="AD1063">
            <v>6948.5</v>
          </cell>
          <cell r="AE1063">
            <v>1897.4749999999999</v>
          </cell>
          <cell r="AF1063">
            <v>2993.2</v>
          </cell>
          <cell r="AG1063">
            <v>748.3</v>
          </cell>
          <cell r="AH1063">
            <v>25121.5</v>
          </cell>
          <cell r="AI1063">
            <v>1496.6</v>
          </cell>
          <cell r="AJ1063">
            <v>3741.5</v>
          </cell>
          <cell r="AK1063">
            <v>748.3</v>
          </cell>
          <cell r="AL1063">
            <v>18173</v>
          </cell>
          <cell r="AM1063">
            <v>801.75</v>
          </cell>
          <cell r="AN1063">
            <v>17104</v>
          </cell>
          <cell r="AO1063">
            <v>10957.25</v>
          </cell>
          <cell r="AP1063">
            <v>1149.175</v>
          </cell>
          <cell r="AQ1063">
            <v>4008.75</v>
          </cell>
        </row>
        <row r="1064">
          <cell r="A1064" t="str">
            <v>M003SN2E35200</v>
          </cell>
          <cell r="B1064" t="str">
            <v>Neuroform2EZ-3.520mm</v>
          </cell>
          <cell r="C1064" t="str">
            <v>EUR</v>
          </cell>
          <cell r="D1064">
            <v>379.29</v>
          </cell>
          <cell r="G1064">
            <v>379.29</v>
          </cell>
          <cell r="I1064">
            <v>541.84285714285716</v>
          </cell>
          <cell r="J1064">
            <v>2059.002857142857</v>
          </cell>
          <cell r="K1064">
            <v>596.02714285714296</v>
          </cell>
          <cell r="L1064">
            <v>704.39571428571435</v>
          </cell>
          <cell r="M1064">
            <v>948.22500000000002</v>
          </cell>
          <cell r="N1064">
            <v>579.77185714285724</v>
          </cell>
          <cell r="O1064">
            <v>563.51657142857141</v>
          </cell>
          <cell r="P1064">
            <v>270921.42857142858</v>
          </cell>
          <cell r="Q1064">
            <v>3700.7867142857144</v>
          </cell>
          <cell r="R1064">
            <v>1067430.4285714286</v>
          </cell>
          <cell r="S1064">
            <v>9292.6049999999996</v>
          </cell>
          <cell r="T1064">
            <v>2763.3985714285714</v>
          </cell>
          <cell r="U1064">
            <v>379.28999999999996</v>
          </cell>
          <cell r="V1064">
            <v>325.10571428571427</v>
          </cell>
          <cell r="W1064">
            <v>4226.3742857142861</v>
          </cell>
          <cell r="X1064">
            <v>97531.71428571429</v>
          </cell>
          <cell r="Y1064">
            <v>2059.002857142857</v>
          </cell>
          <cell r="Z1064">
            <v>26008.457142857143</v>
          </cell>
          <cell r="AA1064">
            <v>48765.857142857145</v>
          </cell>
          <cell r="AB1064">
            <v>650211.42857142864</v>
          </cell>
          <cell r="AC1064">
            <v>816828.10714285716</v>
          </cell>
          <cell r="AD1064">
            <v>7043.9571428571435</v>
          </cell>
          <cell r="AE1064">
            <v>1923.5421428571428</v>
          </cell>
          <cell r="AF1064">
            <v>3034.3199999999997</v>
          </cell>
          <cell r="AG1064">
            <v>758.57999999999993</v>
          </cell>
          <cell r="AH1064">
            <v>25466.614285714288</v>
          </cell>
          <cell r="AI1064">
            <v>1517.1599999999999</v>
          </cell>
          <cell r="AJ1064">
            <v>3792.9</v>
          </cell>
          <cell r="AK1064">
            <v>758.57999999999993</v>
          </cell>
          <cell r="AL1064">
            <v>18422.657142857144</v>
          </cell>
          <cell r="AM1064">
            <v>812.76428571428573</v>
          </cell>
          <cell r="AN1064">
            <v>17338.971428571429</v>
          </cell>
          <cell r="AO1064">
            <v>11107.778571428571</v>
          </cell>
          <cell r="AP1064">
            <v>1164.9621428571429</v>
          </cell>
          <cell r="AQ1064">
            <v>4063.8214285714284</v>
          </cell>
        </row>
        <row r="1065">
          <cell r="A1065" t="str">
            <v>M003SN2E35300</v>
          </cell>
          <cell r="B1065" t="str">
            <v>Neuroform2EZ-3.530mm</v>
          </cell>
          <cell r="C1065" t="str">
            <v>EUR</v>
          </cell>
          <cell r="D1065">
            <v>396.36</v>
          </cell>
          <cell r="G1065">
            <v>396.36</v>
          </cell>
          <cell r="I1065">
            <v>566.22857142857151</v>
          </cell>
          <cell r="J1065">
            <v>2151.6685714285718</v>
          </cell>
          <cell r="K1065">
            <v>622.85142857142876</v>
          </cell>
          <cell r="L1065">
            <v>736.09714285714301</v>
          </cell>
          <cell r="M1065">
            <v>990.90000000000009</v>
          </cell>
          <cell r="N1065">
            <v>605.86457142857159</v>
          </cell>
          <cell r="O1065">
            <v>588.87771428571443</v>
          </cell>
          <cell r="P1065">
            <v>283114.28571428574</v>
          </cell>
          <cell r="Q1065">
            <v>3867.3411428571435</v>
          </cell>
          <cell r="R1065">
            <v>1115470.2857142859</v>
          </cell>
          <cell r="S1065">
            <v>9710.8200000000015</v>
          </cell>
          <cell r="T1065">
            <v>2887.7657142857147</v>
          </cell>
          <cell r="U1065">
            <v>396.36</v>
          </cell>
          <cell r="V1065">
            <v>339.73714285714289</v>
          </cell>
          <cell r="W1065">
            <v>4416.5828571428574</v>
          </cell>
          <cell r="X1065">
            <v>101921.14285714287</v>
          </cell>
          <cell r="Y1065">
            <v>2151.6685714285718</v>
          </cell>
          <cell r="Z1065">
            <v>27178.971428571433</v>
          </cell>
          <cell r="AA1065">
            <v>50960.571428571435</v>
          </cell>
          <cell r="AB1065">
            <v>679474.2857142858</v>
          </cell>
          <cell r="AC1065">
            <v>853589.57142857159</v>
          </cell>
          <cell r="AD1065">
            <v>7360.9714285714299</v>
          </cell>
          <cell r="AE1065">
            <v>2010.1114285714289</v>
          </cell>
          <cell r="AF1065">
            <v>3170.88</v>
          </cell>
          <cell r="AG1065">
            <v>792.72</v>
          </cell>
          <cell r="AH1065">
            <v>26612.742857142861</v>
          </cell>
          <cell r="AI1065">
            <v>1585.44</v>
          </cell>
          <cell r="AJ1065">
            <v>3963.6000000000004</v>
          </cell>
          <cell r="AK1065">
            <v>792.72</v>
          </cell>
          <cell r="AL1065">
            <v>19251.771428571432</v>
          </cell>
          <cell r="AM1065">
            <v>849.34285714285727</v>
          </cell>
          <cell r="AN1065">
            <v>18119.314285714288</v>
          </cell>
          <cell r="AO1065">
            <v>11607.685714285715</v>
          </cell>
          <cell r="AP1065">
            <v>1217.3914285714286</v>
          </cell>
          <cell r="AQ1065">
            <v>4246.7142857142862</v>
          </cell>
        </row>
        <row r="1066">
          <cell r="A1066" t="str">
            <v>M003SN2E40150</v>
          </cell>
          <cell r="B1066" t="str">
            <v>Neuroform2EZ-415mm</v>
          </cell>
          <cell r="C1066" t="str">
            <v>EUR</v>
          </cell>
          <cell r="D1066">
            <v>374.73</v>
          </cell>
          <cell r="G1066">
            <v>374.73</v>
          </cell>
          <cell r="I1066">
            <v>535.32857142857154</v>
          </cell>
          <cell r="J1066">
            <v>2034.2485714285717</v>
          </cell>
          <cell r="K1066">
            <v>588.86142857142875</v>
          </cell>
          <cell r="L1066">
            <v>695.92714285714305</v>
          </cell>
          <cell r="M1066">
            <v>936.82500000000016</v>
          </cell>
          <cell r="N1066">
            <v>572.80157142857161</v>
          </cell>
          <cell r="O1066">
            <v>556.74171428571447</v>
          </cell>
          <cell r="P1066">
            <v>267664.28571428574</v>
          </cell>
          <cell r="Q1066">
            <v>3656.2941428571435</v>
          </cell>
          <cell r="R1066">
            <v>1054597.2857142859</v>
          </cell>
          <cell r="S1066">
            <v>9180.8850000000002</v>
          </cell>
          <cell r="T1066">
            <v>2730.1757142857145</v>
          </cell>
          <cell r="U1066">
            <v>374.73000000000008</v>
          </cell>
          <cell r="V1066">
            <v>321.19714285714292</v>
          </cell>
          <cell r="W1066">
            <v>4175.5628571428579</v>
          </cell>
          <cell r="X1066">
            <v>96359.14285714287</v>
          </cell>
          <cell r="Y1066">
            <v>2034.2485714285717</v>
          </cell>
          <cell r="Z1066">
            <v>25695.771428571432</v>
          </cell>
          <cell r="AA1066">
            <v>48179.571428571435</v>
          </cell>
          <cell r="AB1066">
            <v>642394.2857142858</v>
          </cell>
          <cell r="AC1066">
            <v>807007.82142857159</v>
          </cell>
          <cell r="AD1066">
            <v>6959.2714285714301</v>
          </cell>
          <cell r="AE1066">
            <v>1900.4164285714289</v>
          </cell>
          <cell r="AF1066">
            <v>2997.8400000000006</v>
          </cell>
          <cell r="AG1066">
            <v>749.46000000000015</v>
          </cell>
          <cell r="AH1066">
            <v>25160.442857142862</v>
          </cell>
          <cell r="AI1066">
            <v>1498.9200000000003</v>
          </cell>
          <cell r="AJ1066">
            <v>3747.3000000000006</v>
          </cell>
          <cell r="AK1066">
            <v>749.46000000000015</v>
          </cell>
          <cell r="AL1066">
            <v>18201.171428571433</v>
          </cell>
          <cell r="AM1066">
            <v>802.99285714285725</v>
          </cell>
          <cell r="AN1066">
            <v>17130.514285714289</v>
          </cell>
          <cell r="AO1066">
            <v>10974.235714285716</v>
          </cell>
          <cell r="AP1066">
            <v>1150.9564285714287</v>
          </cell>
          <cell r="AQ1066">
            <v>4014.9642857142867</v>
          </cell>
        </row>
        <row r="1067">
          <cell r="A1067" t="str">
            <v>M003SN2E40200</v>
          </cell>
          <cell r="B1067" t="str">
            <v>Neuroform2EZ-420mm</v>
          </cell>
          <cell r="C1067" t="str">
            <v>EUR</v>
          </cell>
          <cell r="D1067">
            <v>380.14</v>
          </cell>
          <cell r="G1067">
            <v>380.14</v>
          </cell>
          <cell r="I1067">
            <v>543.05714285714282</v>
          </cell>
          <cell r="J1067">
            <v>2063.6171428571424</v>
          </cell>
          <cell r="K1067">
            <v>597.36285714285714</v>
          </cell>
          <cell r="L1067">
            <v>705.97428571428566</v>
          </cell>
          <cell r="M1067">
            <v>950.34999999999991</v>
          </cell>
          <cell r="N1067">
            <v>581.07114285714283</v>
          </cell>
          <cell r="O1067">
            <v>564.77942857142853</v>
          </cell>
          <cell r="P1067">
            <v>271528.57142857142</v>
          </cell>
          <cell r="Q1067">
            <v>3709.0802857142853</v>
          </cell>
          <cell r="R1067">
            <v>1069822.5714285714</v>
          </cell>
          <cell r="S1067">
            <v>9313.4299999999985</v>
          </cell>
          <cell r="T1067">
            <v>2769.5914285714284</v>
          </cell>
          <cell r="U1067">
            <v>380.13999999999993</v>
          </cell>
          <cell r="V1067">
            <v>325.83428571428567</v>
          </cell>
          <cell r="W1067">
            <v>4235.8457142857142</v>
          </cell>
          <cell r="X1067">
            <v>97750.28571428571</v>
          </cell>
          <cell r="Y1067">
            <v>2063.6171428571424</v>
          </cell>
          <cell r="Z1067">
            <v>26066.742857142854</v>
          </cell>
          <cell r="AA1067">
            <v>48875.142857142855</v>
          </cell>
          <cell r="AB1067">
            <v>651668.57142857136</v>
          </cell>
          <cell r="AC1067">
            <v>818658.64285714284</v>
          </cell>
          <cell r="AD1067">
            <v>7059.7428571428563</v>
          </cell>
          <cell r="AE1067">
            <v>1927.8528571428569</v>
          </cell>
          <cell r="AF1067">
            <v>3041.1199999999994</v>
          </cell>
          <cell r="AG1067">
            <v>760.27999999999986</v>
          </cell>
          <cell r="AH1067">
            <v>25523.685714285712</v>
          </cell>
          <cell r="AI1067">
            <v>1520.5599999999997</v>
          </cell>
          <cell r="AJ1067">
            <v>3801.3999999999996</v>
          </cell>
          <cell r="AK1067">
            <v>760.27999999999986</v>
          </cell>
          <cell r="AL1067">
            <v>18463.942857142854</v>
          </cell>
          <cell r="AM1067">
            <v>814.58571428571418</v>
          </cell>
          <cell r="AN1067">
            <v>17377.82857142857</v>
          </cell>
          <cell r="AO1067">
            <v>11132.671428571428</v>
          </cell>
          <cell r="AP1067">
            <v>1167.5728571428569</v>
          </cell>
          <cell r="AQ1067">
            <v>4072.9285714285711</v>
          </cell>
        </row>
        <row r="1068">
          <cell r="A1068" t="str">
            <v>M003SN2E40300</v>
          </cell>
          <cell r="B1068" t="str">
            <v>Neuroform2EZ-430mm</v>
          </cell>
          <cell r="C1068" t="str">
            <v>EUR</v>
          </cell>
          <cell r="D1068">
            <v>396.96</v>
          </cell>
          <cell r="G1068">
            <v>396.96</v>
          </cell>
          <cell r="I1068">
            <v>567.08571428571429</v>
          </cell>
          <cell r="J1068">
            <v>2154.9257142857141</v>
          </cell>
          <cell r="K1068">
            <v>623.79428571428582</v>
          </cell>
          <cell r="L1068">
            <v>737.21142857142866</v>
          </cell>
          <cell r="M1068">
            <v>992.4</v>
          </cell>
          <cell r="N1068">
            <v>606.78171428571432</v>
          </cell>
          <cell r="O1068">
            <v>589.76914285714292</v>
          </cell>
          <cell r="P1068">
            <v>283542.85714285716</v>
          </cell>
          <cell r="Q1068">
            <v>3873.1954285714287</v>
          </cell>
          <cell r="R1068">
            <v>1117158.857142857</v>
          </cell>
          <cell r="S1068">
            <v>9725.5199999999986</v>
          </cell>
          <cell r="T1068">
            <v>2892.1371428571429</v>
          </cell>
          <cell r="U1068">
            <v>396.96</v>
          </cell>
          <cell r="V1068">
            <v>340.25142857142856</v>
          </cell>
          <cell r="W1068">
            <v>4423.2685714285717</v>
          </cell>
          <cell r="X1068">
            <v>102075.42857142857</v>
          </cell>
          <cell r="Y1068">
            <v>2154.9257142857141</v>
          </cell>
          <cell r="Z1068">
            <v>27220.114285714284</v>
          </cell>
          <cell r="AA1068">
            <v>51037.714285714283</v>
          </cell>
          <cell r="AB1068">
            <v>680502.85714285716</v>
          </cell>
          <cell r="AC1068">
            <v>854881.71428571432</v>
          </cell>
          <cell r="AD1068">
            <v>7372.1142857142859</v>
          </cell>
          <cell r="AE1068">
            <v>2013.1542857142856</v>
          </cell>
          <cell r="AF1068">
            <v>3175.68</v>
          </cell>
          <cell r="AG1068">
            <v>793.92</v>
          </cell>
          <cell r="AH1068">
            <v>26653.028571428571</v>
          </cell>
          <cell r="AI1068">
            <v>1587.84</v>
          </cell>
          <cell r="AJ1068">
            <v>3969.6</v>
          </cell>
          <cell r="AK1068">
            <v>793.92</v>
          </cell>
          <cell r="AL1068">
            <v>19280.914285714287</v>
          </cell>
          <cell r="AM1068">
            <v>850.62857142857138</v>
          </cell>
          <cell r="AN1068">
            <v>18146.742857142857</v>
          </cell>
          <cell r="AO1068">
            <v>11625.257142857143</v>
          </cell>
          <cell r="AP1068">
            <v>1219.2342857142858</v>
          </cell>
          <cell r="AQ1068">
            <v>4253.1428571428569</v>
          </cell>
        </row>
        <row r="1069">
          <cell r="A1069" t="str">
            <v>M003SN2E45150</v>
          </cell>
          <cell r="B1069" t="str">
            <v>Neuroform2EZ-4.515mm</v>
          </cell>
          <cell r="C1069" t="str">
            <v>EUR</v>
          </cell>
          <cell r="D1069">
            <v>374.73</v>
          </cell>
          <cell r="G1069">
            <v>374.73</v>
          </cell>
          <cell r="I1069">
            <v>535.32857142857154</v>
          </cell>
          <cell r="J1069">
            <v>2034.2485714285717</v>
          </cell>
          <cell r="K1069">
            <v>588.86142857142875</v>
          </cell>
          <cell r="L1069">
            <v>695.92714285714305</v>
          </cell>
          <cell r="M1069">
            <v>936.82500000000016</v>
          </cell>
          <cell r="N1069">
            <v>572.80157142857161</v>
          </cell>
          <cell r="O1069">
            <v>556.74171428571447</v>
          </cell>
          <cell r="P1069">
            <v>267664.28571428574</v>
          </cell>
          <cell r="Q1069">
            <v>3656.2941428571435</v>
          </cell>
          <cell r="R1069">
            <v>1054597.2857142859</v>
          </cell>
          <cell r="S1069">
            <v>9180.8850000000002</v>
          </cell>
          <cell r="T1069">
            <v>2730.1757142857145</v>
          </cell>
          <cell r="U1069">
            <v>374.73000000000008</v>
          </cell>
          <cell r="V1069">
            <v>321.19714285714292</v>
          </cell>
          <cell r="W1069">
            <v>4175.5628571428579</v>
          </cell>
          <cell r="X1069">
            <v>96359.14285714287</v>
          </cell>
          <cell r="Y1069">
            <v>2034.2485714285717</v>
          </cell>
          <cell r="Z1069">
            <v>25695.771428571432</v>
          </cell>
          <cell r="AA1069">
            <v>48179.571428571435</v>
          </cell>
          <cell r="AB1069">
            <v>642394.2857142858</v>
          </cell>
          <cell r="AC1069">
            <v>807007.82142857159</v>
          </cell>
          <cell r="AD1069">
            <v>6959.2714285714301</v>
          </cell>
          <cell r="AE1069">
            <v>1900.4164285714289</v>
          </cell>
          <cell r="AF1069">
            <v>2997.8400000000006</v>
          </cell>
          <cell r="AG1069">
            <v>749.46000000000015</v>
          </cell>
          <cell r="AH1069">
            <v>25160.442857142862</v>
          </cell>
          <cell r="AI1069">
            <v>1498.9200000000003</v>
          </cell>
          <cell r="AJ1069">
            <v>3747.3000000000006</v>
          </cell>
          <cell r="AK1069">
            <v>749.46000000000015</v>
          </cell>
          <cell r="AL1069">
            <v>18201.171428571433</v>
          </cell>
          <cell r="AM1069">
            <v>802.99285714285725</v>
          </cell>
          <cell r="AN1069">
            <v>17130.514285714289</v>
          </cell>
          <cell r="AO1069">
            <v>10974.235714285716</v>
          </cell>
          <cell r="AP1069">
            <v>1150.9564285714287</v>
          </cell>
          <cell r="AQ1069">
            <v>4014.9642857142867</v>
          </cell>
        </row>
        <row r="1070">
          <cell r="A1070" t="str">
            <v>M003SN2E45200</v>
          </cell>
          <cell r="B1070" t="str">
            <v>Neuroform2EZ-4.520mm</v>
          </cell>
          <cell r="C1070" t="str">
            <v>EUR</v>
          </cell>
          <cell r="D1070">
            <v>380.14</v>
          </cell>
          <cell r="G1070">
            <v>380.14</v>
          </cell>
          <cell r="I1070">
            <v>543.05714285714282</v>
          </cell>
          <cell r="J1070">
            <v>2063.6171428571424</v>
          </cell>
          <cell r="K1070">
            <v>597.36285714285714</v>
          </cell>
          <cell r="L1070">
            <v>705.97428571428566</v>
          </cell>
          <cell r="M1070">
            <v>950.34999999999991</v>
          </cell>
          <cell r="N1070">
            <v>581.07114285714283</v>
          </cell>
          <cell r="O1070">
            <v>564.77942857142853</v>
          </cell>
          <cell r="P1070">
            <v>271528.57142857142</v>
          </cell>
          <cell r="Q1070">
            <v>3709.0802857142853</v>
          </cell>
          <cell r="R1070">
            <v>1069822.5714285714</v>
          </cell>
          <cell r="S1070">
            <v>9313.4299999999985</v>
          </cell>
          <cell r="T1070">
            <v>2769.5914285714284</v>
          </cell>
          <cell r="U1070">
            <v>380.13999999999993</v>
          </cell>
          <cell r="V1070">
            <v>325.83428571428567</v>
          </cell>
          <cell r="W1070">
            <v>4235.8457142857142</v>
          </cell>
          <cell r="X1070">
            <v>97750.28571428571</v>
          </cell>
          <cell r="Y1070">
            <v>2063.6171428571424</v>
          </cell>
          <cell r="Z1070">
            <v>26066.742857142854</v>
          </cell>
          <cell r="AA1070">
            <v>48875.142857142855</v>
          </cell>
          <cell r="AB1070">
            <v>651668.57142857136</v>
          </cell>
          <cell r="AC1070">
            <v>818658.64285714284</v>
          </cell>
          <cell r="AD1070">
            <v>7059.7428571428563</v>
          </cell>
          <cell r="AE1070">
            <v>1927.8528571428569</v>
          </cell>
          <cell r="AF1070">
            <v>3041.1199999999994</v>
          </cell>
          <cell r="AG1070">
            <v>760.27999999999986</v>
          </cell>
          <cell r="AH1070">
            <v>25523.685714285712</v>
          </cell>
          <cell r="AI1070">
            <v>1520.5599999999997</v>
          </cell>
          <cell r="AJ1070">
            <v>3801.3999999999996</v>
          </cell>
          <cell r="AK1070">
            <v>760.27999999999986</v>
          </cell>
          <cell r="AL1070">
            <v>18463.942857142854</v>
          </cell>
          <cell r="AM1070">
            <v>814.58571428571418</v>
          </cell>
          <cell r="AN1070">
            <v>17377.82857142857</v>
          </cell>
          <cell r="AO1070">
            <v>11132.671428571428</v>
          </cell>
          <cell r="AP1070">
            <v>1167.5728571428569</v>
          </cell>
          <cell r="AQ1070">
            <v>4072.9285714285711</v>
          </cell>
        </row>
        <row r="1071">
          <cell r="A1071" t="str">
            <v>M003SN2E45300</v>
          </cell>
          <cell r="B1071" t="str">
            <v>Neuroform2EZ-4.530mm</v>
          </cell>
          <cell r="C1071" t="str">
            <v>EUR</v>
          </cell>
          <cell r="D1071">
            <v>396.96</v>
          </cell>
          <cell r="G1071">
            <v>396.96</v>
          </cell>
          <cell r="I1071">
            <v>567.08571428571429</v>
          </cell>
          <cell r="J1071">
            <v>2154.9257142857141</v>
          </cell>
          <cell r="K1071">
            <v>623.79428571428582</v>
          </cell>
          <cell r="L1071">
            <v>737.21142857142866</v>
          </cell>
          <cell r="M1071">
            <v>992.4</v>
          </cell>
          <cell r="N1071">
            <v>606.78171428571432</v>
          </cell>
          <cell r="O1071">
            <v>589.76914285714292</v>
          </cell>
          <cell r="P1071">
            <v>283542.85714285716</v>
          </cell>
          <cell r="Q1071">
            <v>3873.1954285714287</v>
          </cell>
          <cell r="R1071">
            <v>1117158.857142857</v>
          </cell>
          <cell r="S1071">
            <v>9725.5199999999986</v>
          </cell>
          <cell r="T1071">
            <v>2892.1371428571429</v>
          </cell>
          <cell r="U1071">
            <v>396.96</v>
          </cell>
          <cell r="V1071">
            <v>340.25142857142856</v>
          </cell>
          <cell r="W1071">
            <v>4423.2685714285717</v>
          </cell>
          <cell r="X1071">
            <v>102075.42857142857</v>
          </cell>
          <cell r="Y1071">
            <v>2154.9257142857141</v>
          </cell>
          <cell r="Z1071">
            <v>27220.114285714284</v>
          </cell>
          <cell r="AA1071">
            <v>51037.714285714283</v>
          </cell>
          <cell r="AB1071">
            <v>680502.85714285716</v>
          </cell>
          <cell r="AC1071">
            <v>854881.71428571432</v>
          </cell>
          <cell r="AD1071">
            <v>7372.1142857142859</v>
          </cell>
          <cell r="AE1071">
            <v>2013.1542857142856</v>
          </cell>
          <cell r="AF1071">
            <v>3175.68</v>
          </cell>
          <cell r="AG1071">
            <v>793.92</v>
          </cell>
          <cell r="AH1071">
            <v>26653.028571428571</v>
          </cell>
          <cell r="AI1071">
            <v>1587.84</v>
          </cell>
          <cell r="AJ1071">
            <v>3969.6</v>
          </cell>
          <cell r="AK1071">
            <v>793.92</v>
          </cell>
          <cell r="AL1071">
            <v>19280.914285714287</v>
          </cell>
          <cell r="AM1071">
            <v>850.62857142857138</v>
          </cell>
          <cell r="AN1071">
            <v>18146.742857142857</v>
          </cell>
          <cell r="AO1071">
            <v>11625.257142857143</v>
          </cell>
          <cell r="AP1071">
            <v>1219.2342857142858</v>
          </cell>
          <cell r="AQ1071">
            <v>4253.1428571428569</v>
          </cell>
        </row>
        <row r="1072">
          <cell r="A1072" t="str">
            <v>M003SN3E25150</v>
          </cell>
          <cell r="B1072" t="str">
            <v>Neuroform3EZ-2.515mm</v>
          </cell>
          <cell r="C1072" t="str">
            <v>USD</v>
          </cell>
          <cell r="D1072">
            <v>111.73</v>
          </cell>
          <cell r="G1072">
            <v>111.73</v>
          </cell>
          <cell r="I1072">
            <v>111.73</v>
          </cell>
          <cell r="J1072">
            <v>424.57400000000001</v>
          </cell>
          <cell r="K1072">
            <v>122.90300000000002</v>
          </cell>
          <cell r="L1072">
            <v>145.24900000000002</v>
          </cell>
          <cell r="M1072">
            <v>195.5275</v>
          </cell>
          <cell r="N1072">
            <v>119.55110000000001</v>
          </cell>
          <cell r="O1072">
            <v>116.1992</v>
          </cell>
          <cell r="P1072">
            <v>55865</v>
          </cell>
          <cell r="Q1072">
            <v>763.11590000000001</v>
          </cell>
          <cell r="R1072">
            <v>220108.1</v>
          </cell>
          <cell r="S1072">
            <v>1916.1695</v>
          </cell>
          <cell r="T1072">
            <v>569.82299999999998</v>
          </cell>
          <cell r="U1072">
            <v>78.210999999999999</v>
          </cell>
          <cell r="V1072">
            <v>67.037999999999997</v>
          </cell>
          <cell r="W1072">
            <v>871.49400000000003</v>
          </cell>
          <cell r="X1072">
            <v>20111.400000000001</v>
          </cell>
          <cell r="Y1072">
            <v>424.57400000000001</v>
          </cell>
          <cell r="Z1072">
            <v>5363.04</v>
          </cell>
          <cell r="AA1072">
            <v>10055.700000000001</v>
          </cell>
          <cell r="AB1072">
            <v>134076</v>
          </cell>
          <cell r="AC1072">
            <v>168432.97500000001</v>
          </cell>
          <cell r="AD1072">
            <v>1452.49</v>
          </cell>
          <cell r="AE1072">
            <v>396.64150000000001</v>
          </cell>
          <cell r="AF1072">
            <v>625.68799999999999</v>
          </cell>
          <cell r="AG1072">
            <v>156.422</v>
          </cell>
          <cell r="AH1072">
            <v>5251.31</v>
          </cell>
          <cell r="AI1072">
            <v>312.84399999999999</v>
          </cell>
          <cell r="AJ1072">
            <v>782.11</v>
          </cell>
          <cell r="AK1072">
            <v>156.422</v>
          </cell>
          <cell r="AL1072">
            <v>3798.82</v>
          </cell>
          <cell r="AM1072">
            <v>167.595</v>
          </cell>
          <cell r="AN1072">
            <v>3575.36</v>
          </cell>
          <cell r="AO1072">
            <v>2290.4650000000001</v>
          </cell>
          <cell r="AP1072">
            <v>240.21950000000001</v>
          </cell>
          <cell r="AQ1072">
            <v>837.97500000000002</v>
          </cell>
        </row>
        <row r="1073">
          <cell r="A1073" t="str">
            <v>M003SN3E25200</v>
          </cell>
          <cell r="B1073" t="str">
            <v>Neuroform3EZ-2.520mm</v>
          </cell>
          <cell r="C1073" t="str">
            <v>USD</v>
          </cell>
          <cell r="D1073">
            <v>111.73</v>
          </cell>
          <cell r="G1073">
            <v>111.73</v>
          </cell>
          <cell r="I1073">
            <v>111.73</v>
          </cell>
          <cell r="J1073">
            <v>424.57400000000001</v>
          </cell>
          <cell r="K1073">
            <v>122.90300000000002</v>
          </cell>
          <cell r="L1073">
            <v>145.24900000000002</v>
          </cell>
          <cell r="M1073">
            <v>195.5275</v>
          </cell>
          <cell r="N1073">
            <v>119.55110000000001</v>
          </cell>
          <cell r="O1073">
            <v>116.1992</v>
          </cell>
          <cell r="P1073">
            <v>55865</v>
          </cell>
          <cell r="Q1073">
            <v>763.11590000000001</v>
          </cell>
          <cell r="R1073">
            <v>220108.1</v>
          </cell>
          <cell r="S1073">
            <v>1916.1695</v>
          </cell>
          <cell r="T1073">
            <v>569.82299999999998</v>
          </cell>
          <cell r="U1073">
            <v>78.210999999999999</v>
          </cell>
          <cell r="V1073">
            <v>67.037999999999997</v>
          </cell>
          <cell r="W1073">
            <v>871.49400000000003</v>
          </cell>
          <cell r="X1073">
            <v>20111.400000000001</v>
          </cell>
          <cell r="Y1073">
            <v>424.57400000000001</v>
          </cell>
          <cell r="Z1073">
            <v>5363.04</v>
          </cell>
          <cell r="AA1073">
            <v>10055.700000000001</v>
          </cell>
          <cell r="AB1073">
            <v>134076</v>
          </cell>
          <cell r="AC1073">
            <v>168432.97500000001</v>
          </cell>
          <cell r="AD1073">
            <v>1452.49</v>
          </cell>
          <cell r="AE1073">
            <v>396.64150000000001</v>
          </cell>
          <cell r="AF1073">
            <v>625.68799999999999</v>
          </cell>
          <cell r="AG1073">
            <v>156.422</v>
          </cell>
          <cell r="AH1073">
            <v>5251.31</v>
          </cell>
          <cell r="AI1073">
            <v>312.84399999999999</v>
          </cell>
          <cell r="AJ1073">
            <v>782.11</v>
          </cell>
          <cell r="AK1073">
            <v>156.422</v>
          </cell>
          <cell r="AL1073">
            <v>3798.82</v>
          </cell>
          <cell r="AM1073">
            <v>167.595</v>
          </cell>
          <cell r="AN1073">
            <v>3575.36</v>
          </cell>
          <cell r="AO1073">
            <v>2290.4650000000001</v>
          </cell>
          <cell r="AP1073">
            <v>240.21950000000001</v>
          </cell>
          <cell r="AQ1073">
            <v>837.97500000000002</v>
          </cell>
        </row>
        <row r="1074">
          <cell r="A1074" t="str">
            <v>M003SN3E40150</v>
          </cell>
          <cell r="B1074" t="str">
            <v>Neuroform3EZ-415mm</v>
          </cell>
          <cell r="C1074" t="str">
            <v>USD</v>
          </cell>
          <cell r="D1074">
            <v>111.73</v>
          </cell>
          <cell r="G1074">
            <v>111.73</v>
          </cell>
          <cell r="I1074">
            <v>111.73</v>
          </cell>
          <cell r="J1074">
            <v>424.57400000000001</v>
          </cell>
          <cell r="K1074">
            <v>122.90300000000002</v>
          </cell>
          <cell r="L1074">
            <v>145.24900000000002</v>
          </cell>
          <cell r="M1074">
            <v>195.5275</v>
          </cell>
          <cell r="N1074">
            <v>119.55110000000001</v>
          </cell>
          <cell r="O1074">
            <v>116.1992</v>
          </cell>
          <cell r="P1074">
            <v>55865</v>
          </cell>
          <cell r="Q1074">
            <v>763.11590000000001</v>
          </cell>
          <cell r="R1074">
            <v>220108.1</v>
          </cell>
          <cell r="S1074">
            <v>1916.1695</v>
          </cell>
          <cell r="T1074">
            <v>569.82299999999998</v>
          </cell>
          <cell r="U1074">
            <v>78.210999999999999</v>
          </cell>
          <cell r="V1074">
            <v>67.037999999999997</v>
          </cell>
          <cell r="W1074">
            <v>871.49400000000003</v>
          </cell>
          <cell r="X1074">
            <v>20111.400000000001</v>
          </cell>
          <cell r="Y1074">
            <v>424.57400000000001</v>
          </cell>
          <cell r="Z1074">
            <v>5363.04</v>
          </cell>
          <cell r="AA1074">
            <v>10055.700000000001</v>
          </cell>
          <cell r="AB1074">
            <v>134076</v>
          </cell>
          <cell r="AC1074">
            <v>168432.97500000001</v>
          </cell>
          <cell r="AD1074">
            <v>1452.49</v>
          </cell>
          <cell r="AE1074">
            <v>396.64150000000001</v>
          </cell>
          <cell r="AF1074">
            <v>625.68799999999999</v>
          </cell>
          <cell r="AG1074">
            <v>156.422</v>
          </cell>
          <cell r="AH1074">
            <v>5251.31</v>
          </cell>
          <cell r="AI1074">
            <v>312.84399999999999</v>
          </cell>
          <cell r="AJ1074">
            <v>782.11</v>
          </cell>
          <cell r="AK1074">
            <v>156.422</v>
          </cell>
          <cell r="AL1074">
            <v>3798.82</v>
          </cell>
          <cell r="AM1074">
            <v>167.595</v>
          </cell>
          <cell r="AN1074">
            <v>3575.36</v>
          </cell>
          <cell r="AO1074">
            <v>2290.4650000000001</v>
          </cell>
          <cell r="AP1074">
            <v>240.21950000000001</v>
          </cell>
          <cell r="AQ1074">
            <v>837.97500000000002</v>
          </cell>
        </row>
        <row r="1075">
          <cell r="A1075" t="str">
            <v>M003SNF325100</v>
          </cell>
          <cell r="B1075" t="str">
            <v>Neuroform-32.5x10mm</v>
          </cell>
          <cell r="C1075" t="str">
            <v>USD</v>
          </cell>
          <cell r="D1075">
            <v>786.21</v>
          </cell>
          <cell r="G1075">
            <v>786.21</v>
          </cell>
          <cell r="I1075">
            <v>786.21</v>
          </cell>
          <cell r="J1075">
            <v>2987.598</v>
          </cell>
          <cell r="K1075">
            <v>864.83100000000013</v>
          </cell>
          <cell r="L1075">
            <v>1022.0730000000001</v>
          </cell>
          <cell r="M1075">
            <v>1375.8675000000001</v>
          </cell>
          <cell r="N1075">
            <v>841.24470000000008</v>
          </cell>
          <cell r="O1075">
            <v>817.65840000000003</v>
          </cell>
          <cell r="P1075">
            <v>393105</v>
          </cell>
          <cell r="Q1075">
            <v>5369.8143</v>
          </cell>
          <cell r="R1075">
            <v>1548833.7000000002</v>
          </cell>
          <cell r="S1075">
            <v>13483.5015</v>
          </cell>
          <cell r="T1075">
            <v>4009.6709999999998</v>
          </cell>
          <cell r="U1075">
            <v>550.34699999999998</v>
          </cell>
          <cell r="V1075">
            <v>471.726</v>
          </cell>
          <cell r="W1075">
            <v>6132.4380000000001</v>
          </cell>
          <cell r="X1075">
            <v>141517.80000000002</v>
          </cell>
          <cell r="Y1075">
            <v>2987.598</v>
          </cell>
          <cell r="Z1075">
            <v>37738.080000000002</v>
          </cell>
          <cell r="AA1075">
            <v>70758.900000000009</v>
          </cell>
          <cell r="AB1075">
            <v>943452</v>
          </cell>
          <cell r="AC1075">
            <v>1185211.575</v>
          </cell>
          <cell r="AD1075">
            <v>10220.73</v>
          </cell>
          <cell r="AE1075">
            <v>2791.0455000000002</v>
          </cell>
          <cell r="AF1075">
            <v>4402.7759999999998</v>
          </cell>
          <cell r="AG1075">
            <v>1100.694</v>
          </cell>
          <cell r="AH1075">
            <v>36951.870000000003</v>
          </cell>
          <cell r="AI1075">
            <v>2201.3879999999999</v>
          </cell>
          <cell r="AJ1075">
            <v>5503.47</v>
          </cell>
          <cell r="AK1075">
            <v>1100.694</v>
          </cell>
          <cell r="AL1075">
            <v>26731.14</v>
          </cell>
          <cell r="AM1075">
            <v>1179.3150000000001</v>
          </cell>
          <cell r="AN1075">
            <v>25158.720000000001</v>
          </cell>
          <cell r="AO1075">
            <v>16117.305</v>
          </cell>
          <cell r="AP1075">
            <v>1690.3515</v>
          </cell>
          <cell r="AQ1075">
            <v>5896.5750000000007</v>
          </cell>
        </row>
        <row r="1076">
          <cell r="A1076" t="str">
            <v>M003SNF325150</v>
          </cell>
          <cell r="B1076" t="str">
            <v>Neuroform-32.5x15mm</v>
          </cell>
          <cell r="C1076" t="str">
            <v>USD</v>
          </cell>
          <cell r="D1076">
            <v>792.75</v>
          </cell>
          <cell r="G1076">
            <v>792.75</v>
          </cell>
          <cell r="I1076">
            <v>792.75</v>
          </cell>
          <cell r="J1076">
            <v>3012.45</v>
          </cell>
          <cell r="K1076">
            <v>872.02500000000009</v>
          </cell>
          <cell r="L1076">
            <v>1030.575</v>
          </cell>
          <cell r="M1076">
            <v>1387.3125</v>
          </cell>
          <cell r="N1076">
            <v>848.24250000000006</v>
          </cell>
          <cell r="O1076">
            <v>824.46</v>
          </cell>
          <cell r="P1076">
            <v>396375</v>
          </cell>
          <cell r="Q1076">
            <v>5414.4825000000001</v>
          </cell>
          <cell r="R1076">
            <v>1561717.5</v>
          </cell>
          <cell r="S1076">
            <v>13595.662499999999</v>
          </cell>
          <cell r="T1076">
            <v>4043.0249999999996</v>
          </cell>
          <cell r="U1076">
            <v>554.92499999999995</v>
          </cell>
          <cell r="V1076">
            <v>475.65</v>
          </cell>
          <cell r="W1076">
            <v>6183.45</v>
          </cell>
          <cell r="X1076">
            <v>142695</v>
          </cell>
          <cell r="Y1076">
            <v>3012.45</v>
          </cell>
          <cell r="Z1076">
            <v>38052</v>
          </cell>
          <cell r="AA1076">
            <v>71347.5</v>
          </cell>
          <cell r="AB1076">
            <v>951300</v>
          </cell>
          <cell r="AC1076">
            <v>1195070.625</v>
          </cell>
          <cell r="AD1076">
            <v>10305.75</v>
          </cell>
          <cell r="AE1076">
            <v>2814.2624999999998</v>
          </cell>
          <cell r="AF1076">
            <v>4439.3999999999996</v>
          </cell>
          <cell r="AG1076">
            <v>1109.8499999999999</v>
          </cell>
          <cell r="AH1076">
            <v>37259.25</v>
          </cell>
          <cell r="AI1076">
            <v>2219.6999999999998</v>
          </cell>
          <cell r="AJ1076">
            <v>5549.25</v>
          </cell>
          <cell r="AK1076">
            <v>1109.8499999999999</v>
          </cell>
          <cell r="AL1076">
            <v>26953.5</v>
          </cell>
          <cell r="AM1076">
            <v>1189.125</v>
          </cell>
          <cell r="AN1076">
            <v>25368</v>
          </cell>
          <cell r="AO1076">
            <v>16251.375</v>
          </cell>
          <cell r="AP1076">
            <v>1704.4124999999999</v>
          </cell>
          <cell r="AQ1076">
            <v>5945.625</v>
          </cell>
        </row>
        <row r="1077">
          <cell r="A1077" t="str">
            <v>M003SNF325200</v>
          </cell>
          <cell r="B1077" t="str">
            <v>Neuroform-32.5x20mm</v>
          </cell>
          <cell r="C1077" t="str">
            <v>USD</v>
          </cell>
          <cell r="D1077">
            <v>803.59</v>
          </cell>
          <cell r="G1077">
            <v>803.59</v>
          </cell>
          <cell r="I1077">
            <v>803.59</v>
          </cell>
          <cell r="J1077">
            <v>3053.6419999999998</v>
          </cell>
          <cell r="K1077">
            <v>883.94900000000007</v>
          </cell>
          <cell r="L1077">
            <v>1044.6670000000001</v>
          </cell>
          <cell r="M1077">
            <v>1406.2825</v>
          </cell>
          <cell r="N1077">
            <v>859.84130000000005</v>
          </cell>
          <cell r="O1077">
            <v>835.73360000000002</v>
          </cell>
          <cell r="P1077">
            <v>401795</v>
          </cell>
          <cell r="Q1077">
            <v>5488.5196999999998</v>
          </cell>
          <cell r="R1077">
            <v>1583072.3</v>
          </cell>
          <cell r="S1077">
            <v>13781.568499999999</v>
          </cell>
          <cell r="T1077">
            <v>4098.3090000000002</v>
          </cell>
          <cell r="U1077">
            <v>562.51300000000003</v>
          </cell>
          <cell r="V1077">
            <v>482.154</v>
          </cell>
          <cell r="W1077">
            <v>6268.0020000000004</v>
          </cell>
          <cell r="X1077">
            <v>144646.20000000001</v>
          </cell>
          <cell r="Y1077">
            <v>3053.6419999999998</v>
          </cell>
          <cell r="Z1077">
            <v>38572.32</v>
          </cell>
          <cell r="AA1077">
            <v>72323.100000000006</v>
          </cell>
          <cell r="AB1077">
            <v>964308</v>
          </cell>
          <cell r="AC1077">
            <v>1211411.925</v>
          </cell>
          <cell r="AD1077">
            <v>10446.67</v>
          </cell>
          <cell r="AE1077">
            <v>2852.7444999999998</v>
          </cell>
          <cell r="AF1077">
            <v>4500.1040000000003</v>
          </cell>
          <cell r="AG1077">
            <v>1125.0260000000001</v>
          </cell>
          <cell r="AH1077">
            <v>37768.730000000003</v>
          </cell>
          <cell r="AI1077">
            <v>2250.0520000000001</v>
          </cell>
          <cell r="AJ1077">
            <v>5625.13</v>
          </cell>
          <cell r="AK1077">
            <v>1125.0260000000001</v>
          </cell>
          <cell r="AL1077">
            <v>27322.06</v>
          </cell>
          <cell r="AM1077">
            <v>1205.385</v>
          </cell>
          <cell r="AN1077">
            <v>25714.880000000001</v>
          </cell>
          <cell r="AO1077">
            <v>16473.595000000001</v>
          </cell>
          <cell r="AP1077">
            <v>1727.7184999999999</v>
          </cell>
          <cell r="AQ1077">
            <v>6026.9250000000002</v>
          </cell>
        </row>
        <row r="1078">
          <cell r="A1078" t="str">
            <v>M003SNF330100</v>
          </cell>
          <cell r="B1078" t="str">
            <v>Neuroform-33x10mm</v>
          </cell>
          <cell r="C1078" t="str">
            <v>USD</v>
          </cell>
          <cell r="D1078">
            <v>778.17</v>
          </cell>
          <cell r="G1078">
            <v>778.17</v>
          </cell>
          <cell r="I1078">
            <v>778.17</v>
          </cell>
          <cell r="J1078">
            <v>2957.0459999999998</v>
          </cell>
          <cell r="K1078">
            <v>855.98700000000008</v>
          </cell>
          <cell r="L1078">
            <v>1011.621</v>
          </cell>
          <cell r="M1078">
            <v>1361.7974999999999</v>
          </cell>
          <cell r="N1078">
            <v>832.64189999999996</v>
          </cell>
          <cell r="O1078">
            <v>809.29679999999996</v>
          </cell>
          <cell r="P1078">
            <v>389085</v>
          </cell>
          <cell r="Q1078">
            <v>5314.9011</v>
          </cell>
          <cell r="R1078">
            <v>1532994.9</v>
          </cell>
          <cell r="S1078">
            <v>13345.615499999998</v>
          </cell>
          <cell r="T1078">
            <v>3968.6669999999995</v>
          </cell>
          <cell r="U1078">
            <v>544.71899999999994</v>
          </cell>
          <cell r="V1078">
            <v>466.90199999999993</v>
          </cell>
          <cell r="W1078">
            <v>6069.7259999999997</v>
          </cell>
          <cell r="X1078">
            <v>140070.6</v>
          </cell>
          <cell r="Y1078">
            <v>2957.0459999999998</v>
          </cell>
          <cell r="Z1078">
            <v>37352.159999999996</v>
          </cell>
          <cell r="AA1078">
            <v>70035.3</v>
          </cell>
          <cell r="AB1078">
            <v>933804</v>
          </cell>
          <cell r="AC1078">
            <v>1173091.2749999999</v>
          </cell>
          <cell r="AD1078">
            <v>10116.209999999999</v>
          </cell>
          <cell r="AE1078">
            <v>2762.5034999999998</v>
          </cell>
          <cell r="AF1078">
            <v>4357.7519999999995</v>
          </cell>
          <cell r="AG1078">
            <v>1089.4379999999999</v>
          </cell>
          <cell r="AH1078">
            <v>36573.99</v>
          </cell>
          <cell r="AI1078">
            <v>2178.8759999999997</v>
          </cell>
          <cell r="AJ1078">
            <v>5447.19</v>
          </cell>
          <cell r="AK1078">
            <v>1089.4379999999999</v>
          </cell>
          <cell r="AL1078">
            <v>26457.78</v>
          </cell>
          <cell r="AM1078">
            <v>1167.2549999999999</v>
          </cell>
          <cell r="AN1078">
            <v>24901.439999999999</v>
          </cell>
          <cell r="AO1078">
            <v>15952.484999999999</v>
          </cell>
          <cell r="AP1078">
            <v>1673.0654999999999</v>
          </cell>
          <cell r="AQ1078">
            <v>5836.2749999999996</v>
          </cell>
        </row>
        <row r="1079">
          <cell r="A1079" t="str">
            <v>M003SNF330150</v>
          </cell>
          <cell r="B1079" t="str">
            <v>Neuroform-33x15mm</v>
          </cell>
          <cell r="C1079" t="str">
            <v>USD</v>
          </cell>
          <cell r="D1079">
            <v>789.9</v>
          </cell>
          <cell r="G1079">
            <v>789.9</v>
          </cell>
          <cell r="I1079">
            <v>789.9</v>
          </cell>
          <cell r="J1079">
            <v>3001.62</v>
          </cell>
          <cell r="K1079">
            <v>868.8900000000001</v>
          </cell>
          <cell r="L1079">
            <v>1026.8700000000001</v>
          </cell>
          <cell r="M1079">
            <v>1382.325</v>
          </cell>
          <cell r="N1079">
            <v>845.19299999999998</v>
          </cell>
          <cell r="O1079">
            <v>821.49599999999998</v>
          </cell>
          <cell r="P1079">
            <v>394950</v>
          </cell>
          <cell r="Q1079">
            <v>5395.0169999999998</v>
          </cell>
          <cell r="R1079">
            <v>1556103</v>
          </cell>
          <cell r="S1079">
            <v>13546.784999999998</v>
          </cell>
          <cell r="T1079">
            <v>4028.49</v>
          </cell>
          <cell r="U1079">
            <v>552.92999999999995</v>
          </cell>
          <cell r="V1079">
            <v>473.93999999999994</v>
          </cell>
          <cell r="W1079">
            <v>6161.2199999999993</v>
          </cell>
          <cell r="X1079">
            <v>142182</v>
          </cell>
          <cell r="Y1079">
            <v>3001.62</v>
          </cell>
          <cell r="Z1079">
            <v>37915.199999999997</v>
          </cell>
          <cell r="AA1079">
            <v>71091</v>
          </cell>
          <cell r="AB1079">
            <v>947880</v>
          </cell>
          <cell r="AC1079">
            <v>1190774.25</v>
          </cell>
          <cell r="AD1079">
            <v>10268.699999999999</v>
          </cell>
          <cell r="AE1079">
            <v>2804.145</v>
          </cell>
          <cell r="AF1079">
            <v>4423.4399999999996</v>
          </cell>
          <cell r="AG1079">
            <v>1105.8599999999999</v>
          </cell>
          <cell r="AH1079">
            <v>37125.299999999996</v>
          </cell>
          <cell r="AI1079">
            <v>2211.7199999999998</v>
          </cell>
          <cell r="AJ1079">
            <v>5529.3</v>
          </cell>
          <cell r="AK1079">
            <v>1105.8599999999999</v>
          </cell>
          <cell r="AL1079">
            <v>26856.6</v>
          </cell>
          <cell r="AM1079">
            <v>1184.8499999999999</v>
          </cell>
          <cell r="AN1079">
            <v>25276.799999999999</v>
          </cell>
          <cell r="AO1079">
            <v>16192.949999999999</v>
          </cell>
          <cell r="AP1079">
            <v>1698.2849999999999</v>
          </cell>
          <cell r="AQ1079">
            <v>5924.25</v>
          </cell>
        </row>
        <row r="1080">
          <cell r="A1080" t="str">
            <v>M003SNF330200</v>
          </cell>
          <cell r="B1080" t="str">
            <v>Neuroform-33x20mm</v>
          </cell>
          <cell r="C1080" t="str">
            <v>USD</v>
          </cell>
          <cell r="D1080">
            <v>799.34</v>
          </cell>
          <cell r="G1080">
            <v>799.34</v>
          </cell>
          <cell r="I1080">
            <v>799.34</v>
          </cell>
          <cell r="J1080">
            <v>3037.4920000000002</v>
          </cell>
          <cell r="K1080">
            <v>879.27400000000011</v>
          </cell>
          <cell r="L1080">
            <v>1039.1420000000001</v>
          </cell>
          <cell r="M1080">
            <v>1398.845</v>
          </cell>
          <cell r="N1080">
            <v>855.29380000000003</v>
          </cell>
          <cell r="O1080">
            <v>831.31360000000006</v>
          </cell>
          <cell r="P1080">
            <v>399670</v>
          </cell>
          <cell r="Q1080">
            <v>5459.4922000000006</v>
          </cell>
          <cell r="R1080">
            <v>1574699.8</v>
          </cell>
          <cell r="S1080">
            <v>13708.680999999999</v>
          </cell>
          <cell r="T1080">
            <v>4076.634</v>
          </cell>
          <cell r="U1080">
            <v>559.53800000000001</v>
          </cell>
          <cell r="V1080">
            <v>479.60399999999998</v>
          </cell>
          <cell r="W1080">
            <v>6234.8519999999999</v>
          </cell>
          <cell r="X1080">
            <v>143881.20000000001</v>
          </cell>
          <cell r="Y1080">
            <v>3037.4920000000002</v>
          </cell>
          <cell r="Z1080">
            <v>38368.32</v>
          </cell>
          <cell r="AA1080">
            <v>71940.600000000006</v>
          </cell>
          <cell r="AB1080">
            <v>959208</v>
          </cell>
          <cell r="AC1080">
            <v>1205005.05</v>
          </cell>
          <cell r="AD1080">
            <v>10391.42</v>
          </cell>
          <cell r="AE1080">
            <v>2837.6570000000002</v>
          </cell>
          <cell r="AF1080">
            <v>4476.3040000000001</v>
          </cell>
          <cell r="AG1080">
            <v>1119.076</v>
          </cell>
          <cell r="AH1080">
            <v>37568.980000000003</v>
          </cell>
          <cell r="AI1080">
            <v>2238.152</v>
          </cell>
          <cell r="AJ1080">
            <v>5595.38</v>
          </cell>
          <cell r="AK1080">
            <v>1119.076</v>
          </cell>
          <cell r="AL1080">
            <v>27177.56</v>
          </cell>
          <cell r="AM1080">
            <v>1199.01</v>
          </cell>
          <cell r="AN1080">
            <v>25578.880000000001</v>
          </cell>
          <cell r="AO1080">
            <v>16386.47</v>
          </cell>
          <cell r="AP1080">
            <v>1718.5809999999999</v>
          </cell>
          <cell r="AQ1080">
            <v>5995.05</v>
          </cell>
        </row>
        <row r="1081">
          <cell r="A1081" t="str">
            <v>M003SNF330300</v>
          </cell>
          <cell r="B1081" t="str">
            <v>Neuroform-33x30mm</v>
          </cell>
          <cell r="C1081" t="str">
            <v>USD</v>
          </cell>
          <cell r="D1081">
            <v>826.77</v>
          </cell>
          <cell r="G1081">
            <v>826.77</v>
          </cell>
          <cell r="I1081">
            <v>826.77</v>
          </cell>
          <cell r="J1081">
            <v>3141.7259999999997</v>
          </cell>
          <cell r="K1081">
            <v>909.447</v>
          </cell>
          <cell r="L1081">
            <v>1074.8009999999999</v>
          </cell>
          <cell r="M1081">
            <v>1446.8474999999999</v>
          </cell>
          <cell r="N1081">
            <v>884.64390000000003</v>
          </cell>
          <cell r="O1081">
            <v>859.84080000000006</v>
          </cell>
          <cell r="P1081">
            <v>413385</v>
          </cell>
          <cell r="Q1081">
            <v>5646.8391000000001</v>
          </cell>
          <cell r="R1081">
            <v>1628736.9</v>
          </cell>
          <cell r="S1081">
            <v>14179.105499999998</v>
          </cell>
          <cell r="T1081">
            <v>4216.527</v>
          </cell>
          <cell r="U1081">
            <v>578.73899999999992</v>
          </cell>
          <cell r="V1081">
            <v>496.06199999999995</v>
          </cell>
          <cell r="W1081">
            <v>6448.8059999999996</v>
          </cell>
          <cell r="X1081">
            <v>148818.6</v>
          </cell>
          <cell r="Y1081">
            <v>3141.7259999999997</v>
          </cell>
          <cell r="Z1081">
            <v>39684.959999999999</v>
          </cell>
          <cell r="AA1081">
            <v>74409.3</v>
          </cell>
          <cell r="AB1081">
            <v>992124</v>
          </cell>
          <cell r="AC1081">
            <v>1246355.7749999999</v>
          </cell>
          <cell r="AD1081">
            <v>10748.01</v>
          </cell>
          <cell r="AE1081">
            <v>2935.0335</v>
          </cell>
          <cell r="AF1081">
            <v>4629.9119999999994</v>
          </cell>
          <cell r="AG1081">
            <v>1157.4779999999998</v>
          </cell>
          <cell r="AH1081">
            <v>38858.19</v>
          </cell>
          <cell r="AI1081">
            <v>2314.9559999999997</v>
          </cell>
          <cell r="AJ1081">
            <v>5787.3899999999994</v>
          </cell>
          <cell r="AK1081">
            <v>1157.4779999999998</v>
          </cell>
          <cell r="AL1081">
            <v>28110.18</v>
          </cell>
          <cell r="AM1081">
            <v>1240.155</v>
          </cell>
          <cell r="AN1081">
            <v>26456.639999999999</v>
          </cell>
          <cell r="AO1081">
            <v>16948.785</v>
          </cell>
          <cell r="AP1081">
            <v>1777.5554999999999</v>
          </cell>
          <cell r="AQ1081">
            <v>6200.7749999999996</v>
          </cell>
        </row>
        <row r="1082">
          <cell r="A1082" t="str">
            <v>M003SNF335100</v>
          </cell>
          <cell r="B1082" t="str">
            <v>Neuroform-33.5x10mm</v>
          </cell>
          <cell r="C1082" t="str">
            <v>USD</v>
          </cell>
          <cell r="D1082">
            <v>783.71</v>
          </cell>
          <cell r="G1082">
            <v>783.71</v>
          </cell>
          <cell r="I1082">
            <v>783.71</v>
          </cell>
          <cell r="J1082">
            <v>2978.098</v>
          </cell>
          <cell r="K1082">
            <v>862.08100000000013</v>
          </cell>
          <cell r="L1082">
            <v>1018.8230000000001</v>
          </cell>
          <cell r="M1082">
            <v>1371.4925000000001</v>
          </cell>
          <cell r="N1082">
            <v>838.56970000000013</v>
          </cell>
          <cell r="O1082">
            <v>815.05840000000012</v>
          </cell>
          <cell r="P1082">
            <v>391855</v>
          </cell>
          <cell r="Q1082">
            <v>5352.7393000000002</v>
          </cell>
          <cell r="R1082">
            <v>1543908.7000000002</v>
          </cell>
          <cell r="S1082">
            <v>13440.6265</v>
          </cell>
          <cell r="T1082">
            <v>3996.9209999999998</v>
          </cell>
          <cell r="U1082">
            <v>548.59699999999998</v>
          </cell>
          <cell r="V1082">
            <v>470.226</v>
          </cell>
          <cell r="W1082">
            <v>6112.9380000000001</v>
          </cell>
          <cell r="X1082">
            <v>141067.80000000002</v>
          </cell>
          <cell r="Y1082">
            <v>2978.098</v>
          </cell>
          <cell r="Z1082">
            <v>37618.080000000002</v>
          </cell>
          <cell r="AA1082">
            <v>70533.900000000009</v>
          </cell>
          <cell r="AB1082">
            <v>940452</v>
          </cell>
          <cell r="AC1082">
            <v>1181442.825</v>
          </cell>
          <cell r="AD1082">
            <v>10188.23</v>
          </cell>
          <cell r="AE1082">
            <v>2782.1705000000002</v>
          </cell>
          <cell r="AF1082">
            <v>4388.7759999999998</v>
          </cell>
          <cell r="AG1082">
            <v>1097.194</v>
          </cell>
          <cell r="AH1082">
            <v>36834.370000000003</v>
          </cell>
          <cell r="AI1082">
            <v>2194.3879999999999</v>
          </cell>
          <cell r="AJ1082">
            <v>5485.97</v>
          </cell>
          <cell r="AK1082">
            <v>1097.194</v>
          </cell>
          <cell r="AL1082">
            <v>26646.14</v>
          </cell>
          <cell r="AM1082">
            <v>1175.5650000000001</v>
          </cell>
          <cell r="AN1082">
            <v>25078.720000000001</v>
          </cell>
          <cell r="AO1082">
            <v>16066.055</v>
          </cell>
          <cell r="AP1082">
            <v>1684.9765</v>
          </cell>
          <cell r="AQ1082">
            <v>5877.8250000000007</v>
          </cell>
        </row>
        <row r="1083">
          <cell r="A1083" t="str">
            <v>M003SNF335150</v>
          </cell>
          <cell r="B1083" t="str">
            <v>Neuroform-33.5x15mm</v>
          </cell>
          <cell r="C1083" t="str">
            <v>USD</v>
          </cell>
          <cell r="D1083">
            <v>789.9</v>
          </cell>
          <cell r="G1083">
            <v>789.9</v>
          </cell>
          <cell r="I1083">
            <v>789.9</v>
          </cell>
          <cell r="J1083">
            <v>3001.62</v>
          </cell>
          <cell r="K1083">
            <v>868.8900000000001</v>
          </cell>
          <cell r="L1083">
            <v>1026.8700000000001</v>
          </cell>
          <cell r="M1083">
            <v>1382.325</v>
          </cell>
          <cell r="N1083">
            <v>845.19299999999998</v>
          </cell>
          <cell r="O1083">
            <v>821.49599999999998</v>
          </cell>
          <cell r="P1083">
            <v>394950</v>
          </cell>
          <cell r="Q1083">
            <v>5395.0169999999998</v>
          </cell>
          <cell r="R1083">
            <v>1556103</v>
          </cell>
          <cell r="S1083">
            <v>13546.784999999998</v>
          </cell>
          <cell r="T1083">
            <v>4028.49</v>
          </cell>
          <cell r="U1083">
            <v>552.92999999999995</v>
          </cell>
          <cell r="V1083">
            <v>473.93999999999994</v>
          </cell>
          <cell r="W1083">
            <v>6161.2199999999993</v>
          </cell>
          <cell r="X1083">
            <v>142182</v>
          </cell>
          <cell r="Y1083">
            <v>3001.62</v>
          </cell>
          <cell r="Z1083">
            <v>37915.199999999997</v>
          </cell>
          <cell r="AA1083">
            <v>71091</v>
          </cell>
          <cell r="AB1083">
            <v>947880</v>
          </cell>
          <cell r="AC1083">
            <v>1190774.25</v>
          </cell>
          <cell r="AD1083">
            <v>10268.699999999999</v>
          </cell>
          <cell r="AE1083">
            <v>2804.145</v>
          </cell>
          <cell r="AF1083">
            <v>4423.4399999999996</v>
          </cell>
          <cell r="AG1083">
            <v>1105.8599999999999</v>
          </cell>
          <cell r="AH1083">
            <v>37125.299999999996</v>
          </cell>
          <cell r="AI1083">
            <v>2211.7199999999998</v>
          </cell>
          <cell r="AJ1083">
            <v>5529.3</v>
          </cell>
          <cell r="AK1083">
            <v>1105.8599999999999</v>
          </cell>
          <cell r="AL1083">
            <v>26856.6</v>
          </cell>
          <cell r="AM1083">
            <v>1184.8499999999999</v>
          </cell>
          <cell r="AN1083">
            <v>25276.799999999999</v>
          </cell>
          <cell r="AO1083">
            <v>16192.949999999999</v>
          </cell>
          <cell r="AP1083">
            <v>1698.2849999999999</v>
          </cell>
          <cell r="AQ1083">
            <v>5924.25</v>
          </cell>
        </row>
        <row r="1084">
          <cell r="A1084" t="str">
            <v>M003SNF335200</v>
          </cell>
          <cell r="B1084" t="str">
            <v>Neuroform-33.5x20mm</v>
          </cell>
          <cell r="C1084" t="str">
            <v>USD</v>
          </cell>
          <cell r="D1084">
            <v>799.34</v>
          </cell>
          <cell r="G1084">
            <v>799.34</v>
          </cell>
          <cell r="I1084">
            <v>799.34</v>
          </cell>
          <cell r="J1084">
            <v>3037.4920000000002</v>
          </cell>
          <cell r="K1084">
            <v>879.27400000000011</v>
          </cell>
          <cell r="L1084">
            <v>1039.1420000000001</v>
          </cell>
          <cell r="M1084">
            <v>1398.845</v>
          </cell>
          <cell r="N1084">
            <v>855.29380000000003</v>
          </cell>
          <cell r="O1084">
            <v>831.31360000000006</v>
          </cell>
          <cell r="P1084">
            <v>399670</v>
          </cell>
          <cell r="Q1084">
            <v>5459.4922000000006</v>
          </cell>
          <cell r="R1084">
            <v>1574699.8</v>
          </cell>
          <cell r="S1084">
            <v>13708.680999999999</v>
          </cell>
          <cell r="T1084">
            <v>4076.634</v>
          </cell>
          <cell r="U1084">
            <v>559.53800000000001</v>
          </cell>
          <cell r="V1084">
            <v>479.60399999999998</v>
          </cell>
          <cell r="W1084">
            <v>6234.8519999999999</v>
          </cell>
          <cell r="X1084">
            <v>143881.20000000001</v>
          </cell>
          <cell r="Y1084">
            <v>3037.4920000000002</v>
          </cell>
          <cell r="Z1084">
            <v>38368.32</v>
          </cell>
          <cell r="AA1084">
            <v>71940.600000000006</v>
          </cell>
          <cell r="AB1084">
            <v>959208</v>
          </cell>
          <cell r="AC1084">
            <v>1205005.05</v>
          </cell>
          <cell r="AD1084">
            <v>10391.42</v>
          </cell>
          <cell r="AE1084">
            <v>2837.6570000000002</v>
          </cell>
          <cell r="AF1084">
            <v>4476.3040000000001</v>
          </cell>
          <cell r="AG1084">
            <v>1119.076</v>
          </cell>
          <cell r="AH1084">
            <v>37568.980000000003</v>
          </cell>
          <cell r="AI1084">
            <v>2238.152</v>
          </cell>
          <cell r="AJ1084">
            <v>5595.38</v>
          </cell>
          <cell r="AK1084">
            <v>1119.076</v>
          </cell>
          <cell r="AL1084">
            <v>27177.56</v>
          </cell>
          <cell r="AM1084">
            <v>1199.01</v>
          </cell>
          <cell r="AN1084">
            <v>25578.880000000001</v>
          </cell>
          <cell r="AO1084">
            <v>16386.47</v>
          </cell>
          <cell r="AP1084">
            <v>1718.5809999999999</v>
          </cell>
          <cell r="AQ1084">
            <v>5995.05</v>
          </cell>
        </row>
        <row r="1085">
          <cell r="A1085" t="str">
            <v>M003SNF335300</v>
          </cell>
          <cell r="B1085" t="str">
            <v>Neuroform-33.5x30mm</v>
          </cell>
          <cell r="C1085" t="str">
            <v>USD</v>
          </cell>
          <cell r="D1085">
            <v>826.58</v>
          </cell>
          <cell r="G1085">
            <v>826.58</v>
          </cell>
          <cell r="I1085">
            <v>826.58</v>
          </cell>
          <cell r="J1085">
            <v>3141.0039999999999</v>
          </cell>
          <cell r="K1085">
            <v>909.23800000000017</v>
          </cell>
          <cell r="L1085">
            <v>1074.5540000000001</v>
          </cell>
          <cell r="M1085">
            <v>1446.5150000000001</v>
          </cell>
          <cell r="N1085">
            <v>884.44060000000013</v>
          </cell>
          <cell r="O1085">
            <v>859.64320000000009</v>
          </cell>
          <cell r="P1085">
            <v>413290</v>
          </cell>
          <cell r="Q1085">
            <v>5645.5414000000001</v>
          </cell>
          <cell r="R1085">
            <v>1628362.6</v>
          </cell>
          <cell r="S1085">
            <v>14175.847</v>
          </cell>
          <cell r="T1085">
            <v>4215.558</v>
          </cell>
          <cell r="U1085">
            <v>578.60599999999999</v>
          </cell>
          <cell r="V1085">
            <v>495.94799999999998</v>
          </cell>
          <cell r="W1085">
            <v>6447.3240000000005</v>
          </cell>
          <cell r="X1085">
            <v>148784.4</v>
          </cell>
          <cell r="Y1085">
            <v>3141.0039999999999</v>
          </cell>
          <cell r="Z1085">
            <v>39675.840000000004</v>
          </cell>
          <cell r="AA1085">
            <v>74392.2</v>
          </cell>
          <cell r="AB1085">
            <v>991896</v>
          </cell>
          <cell r="AC1085">
            <v>1246069.3500000001</v>
          </cell>
          <cell r="AD1085">
            <v>10745.54</v>
          </cell>
          <cell r="AE1085">
            <v>2934.3589999999999</v>
          </cell>
          <cell r="AF1085">
            <v>4628.848</v>
          </cell>
          <cell r="AG1085">
            <v>1157.212</v>
          </cell>
          <cell r="AH1085">
            <v>38849.26</v>
          </cell>
          <cell r="AI1085">
            <v>2314.424</v>
          </cell>
          <cell r="AJ1085">
            <v>5786.06</v>
          </cell>
          <cell r="AK1085">
            <v>1157.212</v>
          </cell>
          <cell r="AL1085">
            <v>28103.72</v>
          </cell>
          <cell r="AM1085">
            <v>1239.8700000000001</v>
          </cell>
          <cell r="AN1085">
            <v>26450.560000000001</v>
          </cell>
          <cell r="AO1085">
            <v>16944.89</v>
          </cell>
          <cell r="AP1085">
            <v>1777.1469999999999</v>
          </cell>
          <cell r="AQ1085">
            <v>6199.35</v>
          </cell>
        </row>
        <row r="1086">
          <cell r="A1086" t="str">
            <v>M003SNF340100</v>
          </cell>
          <cell r="B1086" t="str">
            <v>Neuroform-34x10mm</v>
          </cell>
          <cell r="C1086" t="str">
            <v>USD</v>
          </cell>
          <cell r="D1086">
            <v>776.78</v>
          </cell>
          <cell r="G1086">
            <v>776.78</v>
          </cell>
          <cell r="I1086">
            <v>776.78</v>
          </cell>
          <cell r="J1086">
            <v>2951.7639999999997</v>
          </cell>
          <cell r="K1086">
            <v>854.45800000000008</v>
          </cell>
          <cell r="L1086">
            <v>1009.814</v>
          </cell>
          <cell r="M1086">
            <v>1359.365</v>
          </cell>
          <cell r="N1086">
            <v>831.15460000000007</v>
          </cell>
          <cell r="O1086">
            <v>807.85119999999995</v>
          </cell>
          <cell r="P1086">
            <v>388390</v>
          </cell>
          <cell r="Q1086">
            <v>5305.4074000000001</v>
          </cell>
          <cell r="R1086">
            <v>1530256.5999999999</v>
          </cell>
          <cell r="S1086">
            <v>13321.776999999998</v>
          </cell>
          <cell r="T1086">
            <v>3961.5779999999995</v>
          </cell>
          <cell r="U1086">
            <v>543.74599999999998</v>
          </cell>
          <cell r="V1086">
            <v>466.06799999999998</v>
          </cell>
          <cell r="W1086">
            <v>6058.884</v>
          </cell>
          <cell r="X1086">
            <v>139820.4</v>
          </cell>
          <cell r="Y1086">
            <v>2951.7639999999997</v>
          </cell>
          <cell r="Z1086">
            <v>37285.440000000002</v>
          </cell>
          <cell r="AA1086">
            <v>69910.2</v>
          </cell>
          <cell r="AB1086">
            <v>932136</v>
          </cell>
          <cell r="AC1086">
            <v>1170995.8499999999</v>
          </cell>
          <cell r="AD1086">
            <v>10098.14</v>
          </cell>
          <cell r="AE1086">
            <v>2757.569</v>
          </cell>
          <cell r="AF1086">
            <v>4349.9679999999998</v>
          </cell>
          <cell r="AG1086">
            <v>1087.492</v>
          </cell>
          <cell r="AH1086">
            <v>36508.659999999996</v>
          </cell>
          <cell r="AI1086">
            <v>2174.9839999999999</v>
          </cell>
          <cell r="AJ1086">
            <v>5437.46</v>
          </cell>
          <cell r="AK1086">
            <v>1087.492</v>
          </cell>
          <cell r="AL1086">
            <v>26410.52</v>
          </cell>
          <cell r="AM1086">
            <v>1165.17</v>
          </cell>
          <cell r="AN1086">
            <v>24856.959999999999</v>
          </cell>
          <cell r="AO1086">
            <v>15923.99</v>
          </cell>
          <cell r="AP1086">
            <v>1670.0769999999998</v>
          </cell>
          <cell r="AQ1086">
            <v>5825.8499999999995</v>
          </cell>
        </row>
        <row r="1087">
          <cell r="A1087" t="str">
            <v>M003SNF340150</v>
          </cell>
          <cell r="B1087" t="str">
            <v>Neuroform-34x15mm</v>
          </cell>
          <cell r="C1087" t="str">
            <v>USD</v>
          </cell>
          <cell r="D1087">
            <v>791.1</v>
          </cell>
          <cell r="G1087">
            <v>791.1</v>
          </cell>
          <cell r="I1087">
            <v>791.1</v>
          </cell>
          <cell r="J1087">
            <v>3006.18</v>
          </cell>
          <cell r="K1087">
            <v>870.21000000000015</v>
          </cell>
          <cell r="L1087">
            <v>1028.43</v>
          </cell>
          <cell r="M1087">
            <v>1384.425</v>
          </cell>
          <cell r="N1087">
            <v>846.47700000000009</v>
          </cell>
          <cell r="O1087">
            <v>822.74400000000003</v>
          </cell>
          <cell r="P1087">
            <v>395550</v>
          </cell>
          <cell r="Q1087">
            <v>5403.2130000000006</v>
          </cell>
          <cell r="R1087">
            <v>1558467</v>
          </cell>
          <cell r="S1087">
            <v>13567.365</v>
          </cell>
          <cell r="T1087">
            <v>4034.6099999999997</v>
          </cell>
          <cell r="U1087">
            <v>553.77</v>
          </cell>
          <cell r="V1087">
            <v>474.65999999999997</v>
          </cell>
          <cell r="W1087">
            <v>6170.58</v>
          </cell>
          <cell r="X1087">
            <v>142398</v>
          </cell>
          <cell r="Y1087">
            <v>3006.18</v>
          </cell>
          <cell r="Z1087">
            <v>37972.800000000003</v>
          </cell>
          <cell r="AA1087">
            <v>71199</v>
          </cell>
          <cell r="AB1087">
            <v>949320</v>
          </cell>
          <cell r="AC1087">
            <v>1192583.25</v>
          </cell>
          <cell r="AD1087">
            <v>10284.300000000001</v>
          </cell>
          <cell r="AE1087">
            <v>2808.4049999999997</v>
          </cell>
          <cell r="AF1087">
            <v>4430.16</v>
          </cell>
          <cell r="AG1087">
            <v>1107.54</v>
          </cell>
          <cell r="AH1087">
            <v>37181.700000000004</v>
          </cell>
          <cell r="AI1087">
            <v>2215.08</v>
          </cell>
          <cell r="AJ1087">
            <v>5537.7</v>
          </cell>
          <cell r="AK1087">
            <v>1107.54</v>
          </cell>
          <cell r="AL1087">
            <v>26897.4</v>
          </cell>
          <cell r="AM1087">
            <v>1186.6500000000001</v>
          </cell>
          <cell r="AN1087">
            <v>25315.200000000001</v>
          </cell>
          <cell r="AO1087">
            <v>16217.550000000001</v>
          </cell>
          <cell r="AP1087">
            <v>1700.865</v>
          </cell>
          <cell r="AQ1087">
            <v>5933.25</v>
          </cell>
        </row>
        <row r="1088">
          <cell r="A1088" t="str">
            <v>M003SNF340200</v>
          </cell>
          <cell r="B1088" t="str">
            <v>Neuroform-34x20mm</v>
          </cell>
          <cell r="C1088" t="str">
            <v>USD</v>
          </cell>
          <cell r="D1088">
            <v>805.67</v>
          </cell>
          <cell r="G1088">
            <v>805.67</v>
          </cell>
          <cell r="I1088">
            <v>805.67</v>
          </cell>
          <cell r="J1088">
            <v>3061.5459999999998</v>
          </cell>
          <cell r="K1088">
            <v>886.23700000000008</v>
          </cell>
          <cell r="L1088">
            <v>1047.3710000000001</v>
          </cell>
          <cell r="M1088">
            <v>1409.9224999999999</v>
          </cell>
          <cell r="N1088">
            <v>862.06690000000003</v>
          </cell>
          <cell r="O1088">
            <v>837.89679999999998</v>
          </cell>
          <cell r="P1088">
            <v>402835</v>
          </cell>
          <cell r="Q1088">
            <v>5502.7260999999999</v>
          </cell>
          <cell r="R1088">
            <v>1587169.9</v>
          </cell>
          <cell r="S1088">
            <v>13817.240499999998</v>
          </cell>
          <cell r="T1088">
            <v>4108.9169999999995</v>
          </cell>
          <cell r="U1088">
            <v>563.96899999999994</v>
          </cell>
          <cell r="V1088">
            <v>483.40199999999993</v>
          </cell>
          <cell r="W1088">
            <v>6284.2259999999997</v>
          </cell>
          <cell r="X1088">
            <v>145020.6</v>
          </cell>
          <cell r="Y1088">
            <v>3061.5459999999998</v>
          </cell>
          <cell r="Z1088">
            <v>38672.159999999996</v>
          </cell>
          <cell r="AA1088">
            <v>72510.3</v>
          </cell>
          <cell r="AB1088">
            <v>966804</v>
          </cell>
          <cell r="AC1088">
            <v>1214547.5249999999</v>
          </cell>
          <cell r="AD1088">
            <v>10473.709999999999</v>
          </cell>
          <cell r="AE1088">
            <v>2860.1284999999998</v>
          </cell>
          <cell r="AF1088">
            <v>4511.7519999999995</v>
          </cell>
          <cell r="AG1088">
            <v>1127.9379999999999</v>
          </cell>
          <cell r="AH1088">
            <v>37866.49</v>
          </cell>
          <cell r="AI1088">
            <v>2255.8759999999997</v>
          </cell>
          <cell r="AJ1088">
            <v>5639.69</v>
          </cell>
          <cell r="AK1088">
            <v>1127.9379999999999</v>
          </cell>
          <cell r="AL1088">
            <v>27392.78</v>
          </cell>
          <cell r="AM1088">
            <v>1208.5049999999999</v>
          </cell>
          <cell r="AN1088">
            <v>25781.439999999999</v>
          </cell>
          <cell r="AO1088">
            <v>16516.235000000001</v>
          </cell>
          <cell r="AP1088">
            <v>1732.1904999999999</v>
          </cell>
          <cell r="AQ1088">
            <v>6042.5249999999996</v>
          </cell>
        </row>
        <row r="1089">
          <cell r="A1089" t="str">
            <v>M003SNF340300</v>
          </cell>
          <cell r="B1089" t="str">
            <v>Neuroform-34x30mm</v>
          </cell>
          <cell r="C1089" t="str">
            <v>USD</v>
          </cell>
          <cell r="D1089">
            <v>822.11</v>
          </cell>
          <cell r="G1089">
            <v>822.11</v>
          </cell>
          <cell r="I1089">
            <v>822.11</v>
          </cell>
          <cell r="J1089">
            <v>3124.018</v>
          </cell>
          <cell r="K1089">
            <v>904.32100000000014</v>
          </cell>
          <cell r="L1089">
            <v>1068.7430000000002</v>
          </cell>
          <cell r="M1089">
            <v>1438.6925000000001</v>
          </cell>
          <cell r="N1089">
            <v>879.65770000000009</v>
          </cell>
          <cell r="O1089">
            <v>854.99440000000004</v>
          </cell>
          <cell r="P1089">
            <v>411055</v>
          </cell>
          <cell r="Q1089">
            <v>5615.0113000000001</v>
          </cell>
          <cell r="R1089">
            <v>1619556.7</v>
          </cell>
          <cell r="S1089">
            <v>14099.1865</v>
          </cell>
          <cell r="T1089">
            <v>4192.7609999999995</v>
          </cell>
          <cell r="U1089">
            <v>575.47699999999998</v>
          </cell>
          <cell r="V1089">
            <v>493.26599999999996</v>
          </cell>
          <cell r="W1089">
            <v>6412.4579999999996</v>
          </cell>
          <cell r="X1089">
            <v>147979.79999999999</v>
          </cell>
          <cell r="Y1089">
            <v>3124.018</v>
          </cell>
          <cell r="Z1089">
            <v>39461.279999999999</v>
          </cell>
          <cell r="AA1089">
            <v>73989.899999999994</v>
          </cell>
          <cell r="AB1089">
            <v>986532</v>
          </cell>
          <cell r="AC1089">
            <v>1239330.825</v>
          </cell>
          <cell r="AD1089">
            <v>10687.43</v>
          </cell>
          <cell r="AE1089">
            <v>2918.4904999999999</v>
          </cell>
          <cell r="AF1089">
            <v>4603.8159999999998</v>
          </cell>
          <cell r="AG1089">
            <v>1150.954</v>
          </cell>
          <cell r="AH1089">
            <v>38639.17</v>
          </cell>
          <cell r="AI1089">
            <v>2301.9079999999999</v>
          </cell>
          <cell r="AJ1089">
            <v>5754.77</v>
          </cell>
          <cell r="AK1089">
            <v>1150.954</v>
          </cell>
          <cell r="AL1089">
            <v>27951.74</v>
          </cell>
          <cell r="AM1089">
            <v>1233.165</v>
          </cell>
          <cell r="AN1089">
            <v>26307.52</v>
          </cell>
          <cell r="AO1089">
            <v>16853.255000000001</v>
          </cell>
          <cell r="AP1089">
            <v>1767.5364999999999</v>
          </cell>
          <cell r="AQ1089">
            <v>6165.8249999999998</v>
          </cell>
        </row>
        <row r="1090">
          <cell r="A1090" t="str">
            <v>M003SNF345100</v>
          </cell>
          <cell r="B1090" t="str">
            <v>Neuroform-34.5x10mm</v>
          </cell>
          <cell r="C1090" t="str">
            <v>USD</v>
          </cell>
          <cell r="D1090">
            <v>782.41</v>
          </cell>
          <cell r="G1090">
            <v>782.41</v>
          </cell>
          <cell r="I1090">
            <v>782.41</v>
          </cell>
          <cell r="J1090">
            <v>2973.1579999999999</v>
          </cell>
          <cell r="K1090">
            <v>860.65100000000007</v>
          </cell>
          <cell r="L1090">
            <v>1017.133</v>
          </cell>
          <cell r="M1090">
            <v>1369.2175</v>
          </cell>
          <cell r="N1090">
            <v>837.17870000000005</v>
          </cell>
          <cell r="O1090">
            <v>813.70640000000003</v>
          </cell>
          <cell r="P1090">
            <v>391205</v>
          </cell>
          <cell r="Q1090">
            <v>5343.8603000000003</v>
          </cell>
          <cell r="R1090">
            <v>1541347.7</v>
          </cell>
          <cell r="S1090">
            <v>13418.331499999998</v>
          </cell>
          <cell r="T1090">
            <v>3990.2909999999997</v>
          </cell>
          <cell r="U1090">
            <v>547.6869999999999</v>
          </cell>
          <cell r="V1090">
            <v>469.44599999999997</v>
          </cell>
          <cell r="W1090">
            <v>6102.7979999999998</v>
          </cell>
          <cell r="X1090">
            <v>140833.79999999999</v>
          </cell>
          <cell r="Y1090">
            <v>2973.1579999999999</v>
          </cell>
          <cell r="Z1090">
            <v>37555.68</v>
          </cell>
          <cell r="AA1090">
            <v>70416.899999999994</v>
          </cell>
          <cell r="AB1090">
            <v>938892</v>
          </cell>
          <cell r="AC1090">
            <v>1179483.075</v>
          </cell>
          <cell r="AD1090">
            <v>10171.33</v>
          </cell>
          <cell r="AE1090">
            <v>2777.5554999999999</v>
          </cell>
          <cell r="AF1090">
            <v>4381.4959999999992</v>
          </cell>
          <cell r="AG1090">
            <v>1095.3739999999998</v>
          </cell>
          <cell r="AH1090">
            <v>36773.269999999997</v>
          </cell>
          <cell r="AI1090">
            <v>2190.7479999999996</v>
          </cell>
          <cell r="AJ1090">
            <v>5476.87</v>
          </cell>
          <cell r="AK1090">
            <v>1095.3739999999998</v>
          </cell>
          <cell r="AL1090">
            <v>26601.94</v>
          </cell>
          <cell r="AM1090">
            <v>1173.615</v>
          </cell>
          <cell r="AN1090">
            <v>25037.119999999999</v>
          </cell>
          <cell r="AO1090">
            <v>16039.404999999999</v>
          </cell>
          <cell r="AP1090">
            <v>1682.1814999999999</v>
          </cell>
          <cell r="AQ1090">
            <v>5868.0749999999998</v>
          </cell>
        </row>
        <row r="1091">
          <cell r="A1091" t="str">
            <v>M003SNF345150</v>
          </cell>
          <cell r="B1091" t="str">
            <v>Neuroform-34.5x15mm</v>
          </cell>
          <cell r="C1091" t="str">
            <v>USD</v>
          </cell>
          <cell r="D1091">
            <v>791.1</v>
          </cell>
          <cell r="G1091">
            <v>791.1</v>
          </cell>
          <cell r="I1091">
            <v>791.1</v>
          </cell>
          <cell r="J1091">
            <v>3006.18</v>
          </cell>
          <cell r="K1091">
            <v>870.21000000000015</v>
          </cell>
          <cell r="L1091">
            <v>1028.43</v>
          </cell>
          <cell r="M1091">
            <v>1384.425</v>
          </cell>
          <cell r="N1091">
            <v>846.47700000000009</v>
          </cell>
          <cell r="O1091">
            <v>822.74400000000003</v>
          </cell>
          <cell r="P1091">
            <v>395550</v>
          </cell>
          <cell r="Q1091">
            <v>5403.2130000000006</v>
          </cell>
          <cell r="R1091">
            <v>1558467</v>
          </cell>
          <cell r="S1091">
            <v>13567.365</v>
          </cell>
          <cell r="T1091">
            <v>4034.6099999999997</v>
          </cell>
          <cell r="U1091">
            <v>553.77</v>
          </cell>
          <cell r="V1091">
            <v>474.65999999999997</v>
          </cell>
          <cell r="W1091">
            <v>6170.58</v>
          </cell>
          <cell r="X1091">
            <v>142398</v>
          </cell>
          <cell r="Y1091">
            <v>3006.18</v>
          </cell>
          <cell r="Z1091">
            <v>37972.800000000003</v>
          </cell>
          <cell r="AA1091">
            <v>71199</v>
          </cell>
          <cell r="AB1091">
            <v>949320</v>
          </cell>
          <cell r="AC1091">
            <v>1192583.25</v>
          </cell>
          <cell r="AD1091">
            <v>10284.300000000001</v>
          </cell>
          <cell r="AE1091">
            <v>2808.4049999999997</v>
          </cell>
          <cell r="AF1091">
            <v>4430.16</v>
          </cell>
          <cell r="AG1091">
            <v>1107.54</v>
          </cell>
          <cell r="AH1091">
            <v>37181.700000000004</v>
          </cell>
          <cell r="AI1091">
            <v>2215.08</v>
          </cell>
          <cell r="AJ1091">
            <v>5537.7</v>
          </cell>
          <cell r="AK1091">
            <v>1107.54</v>
          </cell>
          <cell r="AL1091">
            <v>26897.4</v>
          </cell>
          <cell r="AM1091">
            <v>1186.6500000000001</v>
          </cell>
          <cell r="AN1091">
            <v>25315.200000000001</v>
          </cell>
          <cell r="AO1091">
            <v>16217.550000000001</v>
          </cell>
          <cell r="AP1091">
            <v>1700.865</v>
          </cell>
          <cell r="AQ1091">
            <v>5933.25</v>
          </cell>
        </row>
        <row r="1092">
          <cell r="A1092" t="str">
            <v>M003SNF345200</v>
          </cell>
          <cell r="B1092" t="str">
            <v>Neuroform-34.5x20mm</v>
          </cell>
          <cell r="C1092" t="str">
            <v>USD</v>
          </cell>
          <cell r="D1092">
            <v>805.67</v>
          </cell>
          <cell r="G1092">
            <v>805.67</v>
          </cell>
          <cell r="I1092">
            <v>805.67</v>
          </cell>
          <cell r="J1092">
            <v>3061.5459999999998</v>
          </cell>
          <cell r="K1092">
            <v>886.23700000000008</v>
          </cell>
          <cell r="L1092">
            <v>1047.3710000000001</v>
          </cell>
          <cell r="M1092">
            <v>1409.9224999999999</v>
          </cell>
          <cell r="N1092">
            <v>862.06690000000003</v>
          </cell>
          <cell r="O1092">
            <v>837.89679999999998</v>
          </cell>
          <cell r="P1092">
            <v>402835</v>
          </cell>
          <cell r="Q1092">
            <v>5502.7260999999999</v>
          </cell>
          <cell r="R1092">
            <v>1587169.9</v>
          </cell>
          <cell r="S1092">
            <v>13817.240499999998</v>
          </cell>
          <cell r="T1092">
            <v>4108.9169999999995</v>
          </cell>
          <cell r="U1092">
            <v>563.96899999999994</v>
          </cell>
          <cell r="V1092">
            <v>483.40199999999993</v>
          </cell>
          <cell r="W1092">
            <v>6284.2259999999997</v>
          </cell>
          <cell r="X1092">
            <v>145020.6</v>
          </cell>
          <cell r="Y1092">
            <v>3061.5459999999998</v>
          </cell>
          <cell r="Z1092">
            <v>38672.159999999996</v>
          </cell>
          <cell r="AA1092">
            <v>72510.3</v>
          </cell>
          <cell r="AB1092">
            <v>966804</v>
          </cell>
          <cell r="AC1092">
            <v>1214547.5249999999</v>
          </cell>
          <cell r="AD1092">
            <v>10473.709999999999</v>
          </cell>
          <cell r="AE1092">
            <v>2860.1284999999998</v>
          </cell>
          <cell r="AF1092">
            <v>4511.7519999999995</v>
          </cell>
          <cell r="AG1092">
            <v>1127.9379999999999</v>
          </cell>
          <cell r="AH1092">
            <v>37866.49</v>
          </cell>
          <cell r="AI1092">
            <v>2255.8759999999997</v>
          </cell>
          <cell r="AJ1092">
            <v>5639.69</v>
          </cell>
          <cell r="AK1092">
            <v>1127.9379999999999</v>
          </cell>
          <cell r="AL1092">
            <v>27392.78</v>
          </cell>
          <cell r="AM1092">
            <v>1208.5049999999999</v>
          </cell>
          <cell r="AN1092">
            <v>25781.439999999999</v>
          </cell>
          <cell r="AO1092">
            <v>16516.235000000001</v>
          </cell>
          <cell r="AP1092">
            <v>1732.1904999999999</v>
          </cell>
          <cell r="AQ1092">
            <v>6042.5249999999996</v>
          </cell>
        </row>
        <row r="1093">
          <cell r="A1093" t="str">
            <v>M003SNF345300</v>
          </cell>
          <cell r="B1093" t="str">
            <v>Neuroform-34.5x30mm</v>
          </cell>
          <cell r="C1093" t="str">
            <v>USD</v>
          </cell>
          <cell r="D1093">
            <v>575.48</v>
          </cell>
          <cell r="F1093">
            <v>822.11</v>
          </cell>
          <cell r="G1093">
            <v>822.11</v>
          </cell>
          <cell r="I1093">
            <v>822.11</v>
          </cell>
          <cell r="J1093">
            <v>3124.018</v>
          </cell>
          <cell r="K1093">
            <v>904.32100000000014</v>
          </cell>
          <cell r="L1093">
            <v>1068.7430000000002</v>
          </cell>
          <cell r="M1093">
            <v>1438.6925000000001</v>
          </cell>
          <cell r="N1093">
            <v>879.65770000000009</v>
          </cell>
          <cell r="O1093">
            <v>854.99440000000004</v>
          </cell>
          <cell r="P1093">
            <v>411055</v>
          </cell>
          <cell r="Q1093">
            <v>5615.0113000000001</v>
          </cell>
          <cell r="R1093">
            <v>1619556.7</v>
          </cell>
          <cell r="S1093">
            <v>14099.1865</v>
          </cell>
          <cell r="T1093">
            <v>4192.7609999999995</v>
          </cell>
          <cell r="U1093">
            <v>575.47699999999998</v>
          </cell>
          <cell r="V1093">
            <v>493.26599999999996</v>
          </cell>
          <cell r="W1093">
            <v>6412.4579999999996</v>
          </cell>
          <cell r="X1093">
            <v>147979.79999999999</v>
          </cell>
          <cell r="Y1093">
            <v>3124.018</v>
          </cell>
          <cell r="Z1093">
            <v>39461.279999999999</v>
          </cell>
          <cell r="AA1093">
            <v>73989.899999999994</v>
          </cell>
          <cell r="AB1093">
            <v>986532</v>
          </cell>
          <cell r="AC1093">
            <v>1239330.825</v>
          </cell>
          <cell r="AD1093">
            <v>10687.43</v>
          </cell>
          <cell r="AE1093">
            <v>2918.4904999999999</v>
          </cell>
          <cell r="AF1093">
            <v>4603.8159999999998</v>
          </cell>
          <cell r="AG1093">
            <v>1150.954</v>
          </cell>
          <cell r="AH1093">
            <v>38639.17</v>
          </cell>
          <cell r="AI1093">
            <v>2301.9079999999999</v>
          </cell>
          <cell r="AJ1093">
            <v>5754.77</v>
          </cell>
          <cell r="AK1093">
            <v>1150.954</v>
          </cell>
          <cell r="AL1093">
            <v>27951.74</v>
          </cell>
          <cell r="AM1093">
            <v>1233.165</v>
          </cell>
          <cell r="AN1093">
            <v>26307.52</v>
          </cell>
          <cell r="AO1093">
            <v>16853.255000000001</v>
          </cell>
          <cell r="AP1093">
            <v>1767.5364999999999</v>
          </cell>
          <cell r="AQ1093">
            <v>6165.8249999999998</v>
          </cell>
        </row>
        <row r="1094">
          <cell r="A1094" t="str">
            <v>M003SNF3STA0</v>
          </cell>
          <cell r="B1094" t="str">
            <v>Neuroform3Stabilizer</v>
          </cell>
          <cell r="C1094" t="str">
            <v>USD</v>
          </cell>
          <cell r="D1094">
            <v>198.05</v>
          </cell>
          <cell r="F1094">
            <v>282.93</v>
          </cell>
          <cell r="G1094">
            <v>282.93</v>
          </cell>
          <cell r="I1094">
            <v>282.93</v>
          </cell>
          <cell r="J1094">
            <v>1075.134</v>
          </cell>
          <cell r="K1094">
            <v>311.22300000000001</v>
          </cell>
          <cell r="L1094">
            <v>367.80900000000003</v>
          </cell>
          <cell r="M1094">
            <v>495.1275</v>
          </cell>
          <cell r="N1094">
            <v>302.73510000000005</v>
          </cell>
          <cell r="O1094">
            <v>294.24720000000002</v>
          </cell>
          <cell r="P1094">
            <v>141465</v>
          </cell>
          <cell r="Q1094">
            <v>1932.4119000000001</v>
          </cell>
          <cell r="R1094">
            <v>557372.1</v>
          </cell>
          <cell r="S1094">
            <v>4852.2494999999999</v>
          </cell>
          <cell r="T1094">
            <v>1442.943</v>
          </cell>
          <cell r="U1094">
            <v>198.05099999999999</v>
          </cell>
          <cell r="V1094">
            <v>169.75800000000001</v>
          </cell>
          <cell r="W1094">
            <v>2206.8539999999998</v>
          </cell>
          <cell r="X1094">
            <v>50927.4</v>
          </cell>
          <cell r="Y1094">
            <v>1075.134</v>
          </cell>
          <cell r="Z1094">
            <v>13580.64</v>
          </cell>
          <cell r="AA1094">
            <v>25463.7</v>
          </cell>
          <cell r="AB1094">
            <v>339516</v>
          </cell>
          <cell r="AC1094">
            <v>426516.97500000003</v>
          </cell>
          <cell r="AD1094">
            <v>3678.09</v>
          </cell>
          <cell r="AE1094">
            <v>1004.4014999999999</v>
          </cell>
          <cell r="AF1094">
            <v>1584.4079999999999</v>
          </cell>
          <cell r="AG1094">
            <v>396.10199999999998</v>
          </cell>
          <cell r="AH1094">
            <v>13297.710000000001</v>
          </cell>
          <cell r="AI1094">
            <v>792.20399999999995</v>
          </cell>
          <cell r="AJ1094">
            <v>1980.51</v>
          </cell>
          <cell r="AK1094">
            <v>396.10199999999998</v>
          </cell>
          <cell r="AL1094">
            <v>9619.6200000000008</v>
          </cell>
          <cell r="AM1094">
            <v>424.39499999999998</v>
          </cell>
          <cell r="AN1094">
            <v>9053.76</v>
          </cell>
          <cell r="AO1094">
            <v>5800.0650000000005</v>
          </cell>
          <cell r="AP1094">
            <v>608.29949999999997</v>
          </cell>
          <cell r="AQ1094">
            <v>2121.9749999999999</v>
          </cell>
        </row>
        <row r="1095">
          <cell r="A1095" t="str">
            <v>M003WE0250090</v>
          </cell>
          <cell r="B1095" t="str">
            <v>F/GWingspanStentSystem,2.5</v>
          </cell>
          <cell r="C1095" t="str">
            <v>USD</v>
          </cell>
          <cell r="D1095">
            <v>879.63</v>
          </cell>
          <cell r="G1095">
            <v>879.63</v>
          </cell>
          <cell r="I1095">
            <v>879.63</v>
          </cell>
          <cell r="J1095">
            <v>3342.5940000000001</v>
          </cell>
          <cell r="K1095">
            <v>967.59300000000007</v>
          </cell>
          <cell r="L1095">
            <v>1143.519</v>
          </cell>
          <cell r="M1095">
            <v>1539.3525</v>
          </cell>
          <cell r="N1095">
            <v>941.20410000000004</v>
          </cell>
          <cell r="O1095">
            <v>914.8152</v>
          </cell>
          <cell r="P1095">
            <v>439815</v>
          </cell>
          <cell r="Q1095">
            <v>6007.8729000000003</v>
          </cell>
          <cell r="R1095">
            <v>1732871.1</v>
          </cell>
          <cell r="S1095">
            <v>15085.654499999999</v>
          </cell>
          <cell r="T1095">
            <v>4486.1129999999994</v>
          </cell>
          <cell r="U1095">
            <v>615.74099999999999</v>
          </cell>
          <cell r="V1095">
            <v>527.77800000000002</v>
          </cell>
          <cell r="W1095">
            <v>6861.1139999999996</v>
          </cell>
          <cell r="X1095">
            <v>158333.4</v>
          </cell>
          <cell r="Y1095">
            <v>3342.5940000000001</v>
          </cell>
          <cell r="Z1095">
            <v>42222.239999999998</v>
          </cell>
          <cell r="AA1095">
            <v>79166.7</v>
          </cell>
          <cell r="AB1095">
            <v>1055556</v>
          </cell>
          <cell r="AC1095">
            <v>1326042.2250000001</v>
          </cell>
          <cell r="AD1095">
            <v>11435.19</v>
          </cell>
          <cell r="AE1095">
            <v>3122.6864999999998</v>
          </cell>
          <cell r="AF1095">
            <v>4925.9279999999999</v>
          </cell>
          <cell r="AG1095">
            <v>1231.482</v>
          </cell>
          <cell r="AH1095">
            <v>41342.61</v>
          </cell>
          <cell r="AI1095">
            <v>2462.9639999999999</v>
          </cell>
          <cell r="AJ1095">
            <v>6157.41</v>
          </cell>
          <cell r="AK1095">
            <v>1231.482</v>
          </cell>
          <cell r="AL1095">
            <v>29907.42</v>
          </cell>
          <cell r="AM1095">
            <v>1319.4449999999999</v>
          </cell>
          <cell r="AN1095">
            <v>28148.16</v>
          </cell>
          <cell r="AO1095">
            <v>18032.415000000001</v>
          </cell>
          <cell r="AP1095">
            <v>1891.2044999999998</v>
          </cell>
          <cell r="AQ1095">
            <v>6597.2250000000004</v>
          </cell>
        </row>
        <row r="1096">
          <cell r="A1096" t="str">
            <v>M003WE0250150</v>
          </cell>
          <cell r="B1096" t="str">
            <v>F/GWingspanStentSystem,2.5</v>
          </cell>
          <cell r="C1096" t="str">
            <v>USD</v>
          </cell>
          <cell r="D1096">
            <v>897.41</v>
          </cell>
          <cell r="G1096">
            <v>897.41</v>
          </cell>
          <cell r="I1096">
            <v>897.41</v>
          </cell>
          <cell r="J1096">
            <v>3410.1579999999999</v>
          </cell>
          <cell r="K1096">
            <v>987.15100000000007</v>
          </cell>
          <cell r="L1096">
            <v>1166.633</v>
          </cell>
          <cell r="M1096">
            <v>1570.4675</v>
          </cell>
          <cell r="N1096">
            <v>960.2287</v>
          </cell>
          <cell r="O1096">
            <v>933.30640000000005</v>
          </cell>
          <cell r="P1096">
            <v>448705</v>
          </cell>
          <cell r="Q1096">
            <v>6129.3103000000001</v>
          </cell>
          <cell r="R1096">
            <v>1767897.7</v>
          </cell>
          <cell r="S1096">
            <v>15390.581499999998</v>
          </cell>
          <cell r="T1096">
            <v>4576.7909999999993</v>
          </cell>
          <cell r="U1096">
            <v>628.1869999999999</v>
          </cell>
          <cell r="V1096">
            <v>538.44599999999991</v>
          </cell>
          <cell r="W1096">
            <v>6999.7979999999998</v>
          </cell>
          <cell r="X1096">
            <v>161533.79999999999</v>
          </cell>
          <cell r="Y1096">
            <v>3410.1579999999999</v>
          </cell>
          <cell r="Z1096">
            <v>43075.68</v>
          </cell>
          <cell r="AA1096">
            <v>80766.899999999994</v>
          </cell>
          <cell r="AB1096">
            <v>1076892</v>
          </cell>
          <cell r="AC1096">
            <v>1352845.575</v>
          </cell>
          <cell r="AD1096">
            <v>11666.33</v>
          </cell>
          <cell r="AE1096">
            <v>3185.8054999999999</v>
          </cell>
          <cell r="AF1096">
            <v>5025.4959999999992</v>
          </cell>
          <cell r="AG1096">
            <v>1256.3739999999998</v>
          </cell>
          <cell r="AH1096">
            <v>42178.27</v>
          </cell>
          <cell r="AI1096">
            <v>2512.7479999999996</v>
          </cell>
          <cell r="AJ1096">
            <v>6281.87</v>
          </cell>
          <cell r="AK1096">
            <v>1256.3739999999998</v>
          </cell>
          <cell r="AL1096">
            <v>30511.94</v>
          </cell>
          <cell r="AM1096">
            <v>1346.115</v>
          </cell>
          <cell r="AN1096">
            <v>28717.119999999999</v>
          </cell>
          <cell r="AO1096">
            <v>18396.904999999999</v>
          </cell>
          <cell r="AP1096">
            <v>1929.4314999999999</v>
          </cell>
          <cell r="AQ1096">
            <v>6730.5749999999998</v>
          </cell>
        </row>
        <row r="1097">
          <cell r="A1097" t="str">
            <v>M003WE0250200</v>
          </cell>
          <cell r="B1097" t="str">
            <v>F/GWingspanStentSystem,2.5</v>
          </cell>
          <cell r="C1097" t="str">
            <v>USD</v>
          </cell>
          <cell r="D1097">
            <v>909.23</v>
          </cell>
          <cell r="G1097">
            <v>909.23</v>
          </cell>
          <cell r="I1097">
            <v>909.23</v>
          </cell>
          <cell r="J1097">
            <v>3455.0740000000001</v>
          </cell>
          <cell r="K1097">
            <v>1000.1530000000001</v>
          </cell>
          <cell r="L1097">
            <v>1181.999</v>
          </cell>
          <cell r="M1097">
            <v>1591.1525000000001</v>
          </cell>
          <cell r="N1097">
            <v>972.87610000000006</v>
          </cell>
          <cell r="O1097">
            <v>945.5992</v>
          </cell>
          <cell r="P1097">
            <v>454615</v>
          </cell>
          <cell r="Q1097">
            <v>6210.0409</v>
          </cell>
          <cell r="R1097">
            <v>1791183.1</v>
          </cell>
          <cell r="S1097">
            <v>15593.294499999998</v>
          </cell>
          <cell r="T1097">
            <v>4637.0729999999994</v>
          </cell>
          <cell r="U1097">
            <v>636.46100000000001</v>
          </cell>
          <cell r="V1097">
            <v>545.53800000000001</v>
          </cell>
          <cell r="W1097">
            <v>7091.9939999999997</v>
          </cell>
          <cell r="X1097">
            <v>163661.4</v>
          </cell>
          <cell r="Y1097">
            <v>3455.0740000000001</v>
          </cell>
          <cell r="Z1097">
            <v>43643.040000000001</v>
          </cell>
          <cell r="AA1097">
            <v>81830.7</v>
          </cell>
          <cell r="AB1097">
            <v>1091076</v>
          </cell>
          <cell r="AC1097">
            <v>1370664.2250000001</v>
          </cell>
          <cell r="AD1097">
            <v>11819.99</v>
          </cell>
          <cell r="AE1097">
            <v>3227.7664999999997</v>
          </cell>
          <cell r="AF1097">
            <v>5091.6880000000001</v>
          </cell>
          <cell r="AG1097">
            <v>1272.922</v>
          </cell>
          <cell r="AH1097">
            <v>42733.81</v>
          </cell>
          <cell r="AI1097">
            <v>2545.8440000000001</v>
          </cell>
          <cell r="AJ1097">
            <v>6364.6100000000006</v>
          </cell>
          <cell r="AK1097">
            <v>1272.922</v>
          </cell>
          <cell r="AL1097">
            <v>30913.82</v>
          </cell>
          <cell r="AM1097">
            <v>1363.845</v>
          </cell>
          <cell r="AN1097">
            <v>29095.360000000001</v>
          </cell>
          <cell r="AO1097">
            <v>18639.215</v>
          </cell>
          <cell r="AP1097">
            <v>1954.8444999999999</v>
          </cell>
          <cell r="AQ1097">
            <v>6819.2250000000004</v>
          </cell>
        </row>
        <row r="1098">
          <cell r="A1098" t="str">
            <v>M003WE0300090</v>
          </cell>
          <cell r="B1098" t="str">
            <v>F/GWingspanStentSystem,3</v>
          </cell>
          <cell r="C1098" t="str">
            <v>USD</v>
          </cell>
          <cell r="D1098">
            <v>883.44</v>
          </cell>
          <cell r="G1098">
            <v>883.44</v>
          </cell>
          <cell r="I1098">
            <v>883.44</v>
          </cell>
          <cell r="J1098">
            <v>3357.0720000000001</v>
          </cell>
          <cell r="K1098">
            <v>971.78400000000011</v>
          </cell>
          <cell r="L1098">
            <v>1148.4720000000002</v>
          </cell>
          <cell r="M1098">
            <v>1546.02</v>
          </cell>
          <cell r="N1098">
            <v>945.28080000000011</v>
          </cell>
          <cell r="O1098">
            <v>918.77760000000012</v>
          </cell>
          <cell r="P1098">
            <v>441720</v>
          </cell>
          <cell r="Q1098">
            <v>6033.8952000000008</v>
          </cell>
          <cell r="R1098">
            <v>1740376.8</v>
          </cell>
          <cell r="S1098">
            <v>15150.995999999999</v>
          </cell>
          <cell r="T1098">
            <v>4505.5439999999999</v>
          </cell>
          <cell r="U1098">
            <v>618.40800000000002</v>
          </cell>
          <cell r="V1098">
            <v>530.06399999999996</v>
          </cell>
          <cell r="W1098">
            <v>6890.8320000000003</v>
          </cell>
          <cell r="X1098">
            <v>159019.20000000001</v>
          </cell>
          <cell r="Y1098">
            <v>3357.0720000000001</v>
          </cell>
          <cell r="Z1098">
            <v>42405.120000000003</v>
          </cell>
          <cell r="AA1098">
            <v>79509.600000000006</v>
          </cell>
          <cell r="AB1098">
            <v>1060128</v>
          </cell>
          <cell r="AC1098">
            <v>1331785.8</v>
          </cell>
          <cell r="AD1098">
            <v>11484.720000000001</v>
          </cell>
          <cell r="AE1098">
            <v>3136.212</v>
          </cell>
          <cell r="AF1098">
            <v>4947.2640000000001</v>
          </cell>
          <cell r="AG1098">
            <v>1236.816</v>
          </cell>
          <cell r="AH1098">
            <v>41521.68</v>
          </cell>
          <cell r="AI1098">
            <v>2473.6320000000001</v>
          </cell>
          <cell r="AJ1098">
            <v>6184.08</v>
          </cell>
          <cell r="AK1098">
            <v>1236.816</v>
          </cell>
          <cell r="AL1098">
            <v>30036.960000000003</v>
          </cell>
          <cell r="AM1098">
            <v>1325.16</v>
          </cell>
          <cell r="AN1098">
            <v>28270.080000000002</v>
          </cell>
          <cell r="AO1098">
            <v>18110.52</v>
          </cell>
          <cell r="AP1098">
            <v>1899.396</v>
          </cell>
          <cell r="AQ1098">
            <v>6625.8</v>
          </cell>
        </row>
        <row r="1099">
          <cell r="A1099" t="str">
            <v>M003WE0300150</v>
          </cell>
          <cell r="B1099" t="str">
            <v>F/GWingspanStentSystem,3</v>
          </cell>
          <cell r="C1099" t="str">
            <v>USD</v>
          </cell>
          <cell r="D1099">
            <v>897.72</v>
          </cell>
          <cell r="G1099">
            <v>897.72</v>
          </cell>
          <cell r="I1099">
            <v>897.72</v>
          </cell>
          <cell r="J1099">
            <v>3411.3359999999998</v>
          </cell>
          <cell r="K1099">
            <v>987.49200000000008</v>
          </cell>
          <cell r="L1099">
            <v>1167.0360000000001</v>
          </cell>
          <cell r="M1099">
            <v>1571.01</v>
          </cell>
          <cell r="N1099">
            <v>960.56040000000007</v>
          </cell>
          <cell r="O1099">
            <v>933.62880000000007</v>
          </cell>
          <cell r="P1099">
            <v>448860</v>
          </cell>
          <cell r="Q1099">
            <v>6131.4276</v>
          </cell>
          <cell r="R1099">
            <v>1768508.4000000001</v>
          </cell>
          <cell r="S1099">
            <v>15395.897999999999</v>
          </cell>
          <cell r="T1099">
            <v>4578.3719999999994</v>
          </cell>
          <cell r="U1099">
            <v>628.404</v>
          </cell>
          <cell r="V1099">
            <v>538.63199999999995</v>
          </cell>
          <cell r="W1099">
            <v>7002.2160000000003</v>
          </cell>
          <cell r="X1099">
            <v>161589.6</v>
          </cell>
          <cell r="Y1099">
            <v>3411.3359999999998</v>
          </cell>
          <cell r="Z1099">
            <v>43090.559999999998</v>
          </cell>
          <cell r="AA1099">
            <v>80794.8</v>
          </cell>
          <cell r="AB1099">
            <v>1077264</v>
          </cell>
          <cell r="AC1099">
            <v>1353312.9000000001</v>
          </cell>
          <cell r="AD1099">
            <v>11670.36</v>
          </cell>
          <cell r="AE1099">
            <v>3186.9059999999999</v>
          </cell>
          <cell r="AF1099">
            <v>5027.232</v>
          </cell>
          <cell r="AG1099">
            <v>1256.808</v>
          </cell>
          <cell r="AH1099">
            <v>42192.840000000004</v>
          </cell>
          <cell r="AI1099">
            <v>2513.616</v>
          </cell>
          <cell r="AJ1099">
            <v>6284.04</v>
          </cell>
          <cell r="AK1099">
            <v>1256.808</v>
          </cell>
          <cell r="AL1099">
            <v>30522.48</v>
          </cell>
          <cell r="AM1099">
            <v>1346.58</v>
          </cell>
          <cell r="AN1099">
            <v>28727.040000000001</v>
          </cell>
          <cell r="AO1099">
            <v>18403.260000000002</v>
          </cell>
          <cell r="AP1099">
            <v>1930.098</v>
          </cell>
          <cell r="AQ1099">
            <v>6732.9000000000005</v>
          </cell>
        </row>
        <row r="1100">
          <cell r="A1100" t="str">
            <v>M003WE0300200</v>
          </cell>
          <cell r="B1100" t="str">
            <v>F/GWingspanStentSystem,3</v>
          </cell>
          <cell r="C1100" t="str">
            <v>USD</v>
          </cell>
          <cell r="D1100">
            <v>910.14</v>
          </cell>
          <cell r="G1100">
            <v>910.14</v>
          </cell>
          <cell r="I1100">
            <v>910.14</v>
          </cell>
          <cell r="J1100">
            <v>3458.5319999999997</v>
          </cell>
          <cell r="K1100">
            <v>1001.1540000000001</v>
          </cell>
          <cell r="L1100">
            <v>1183.182</v>
          </cell>
          <cell r="M1100">
            <v>1592.7449999999999</v>
          </cell>
          <cell r="N1100">
            <v>973.84980000000007</v>
          </cell>
          <cell r="O1100">
            <v>946.54560000000004</v>
          </cell>
          <cell r="P1100">
            <v>455070</v>
          </cell>
          <cell r="Q1100">
            <v>6216.2561999999998</v>
          </cell>
          <cell r="R1100">
            <v>1792975.8</v>
          </cell>
          <cell r="S1100">
            <v>15608.900999999998</v>
          </cell>
          <cell r="T1100">
            <v>4641.7139999999999</v>
          </cell>
          <cell r="U1100">
            <v>637.09799999999996</v>
          </cell>
          <cell r="V1100">
            <v>546.08399999999995</v>
          </cell>
          <cell r="W1100">
            <v>7099.0919999999996</v>
          </cell>
          <cell r="X1100">
            <v>163825.20000000001</v>
          </cell>
          <cell r="Y1100">
            <v>3458.5319999999997</v>
          </cell>
          <cell r="Z1100">
            <v>43686.720000000001</v>
          </cell>
          <cell r="AA1100">
            <v>81912.600000000006</v>
          </cell>
          <cell r="AB1100">
            <v>1092168</v>
          </cell>
          <cell r="AC1100">
            <v>1372036.05</v>
          </cell>
          <cell r="AD1100">
            <v>11831.82</v>
          </cell>
          <cell r="AE1100">
            <v>3230.9969999999998</v>
          </cell>
          <cell r="AF1100">
            <v>5096.7839999999997</v>
          </cell>
          <cell r="AG1100">
            <v>1274.1959999999999</v>
          </cell>
          <cell r="AH1100">
            <v>42776.58</v>
          </cell>
          <cell r="AI1100">
            <v>2548.3919999999998</v>
          </cell>
          <cell r="AJ1100">
            <v>6370.98</v>
          </cell>
          <cell r="AK1100">
            <v>1274.1959999999999</v>
          </cell>
          <cell r="AL1100">
            <v>30944.76</v>
          </cell>
          <cell r="AM1100">
            <v>1365.21</v>
          </cell>
          <cell r="AN1100">
            <v>29124.48</v>
          </cell>
          <cell r="AO1100">
            <v>18657.87</v>
          </cell>
          <cell r="AP1100">
            <v>1956.8009999999999</v>
          </cell>
          <cell r="AQ1100">
            <v>6826.05</v>
          </cell>
        </row>
        <row r="1101">
          <cell r="A1101" t="str">
            <v>M003WE0350090</v>
          </cell>
          <cell r="B1101" t="str">
            <v>F/GWingspanStentSystem,3.5</v>
          </cell>
          <cell r="C1101" t="str">
            <v>USD</v>
          </cell>
          <cell r="D1101">
            <v>883.44</v>
          </cell>
          <cell r="G1101">
            <v>883.44</v>
          </cell>
          <cell r="I1101">
            <v>883.44</v>
          </cell>
          <cell r="J1101">
            <v>3357.0720000000001</v>
          </cell>
          <cell r="K1101">
            <v>971.78400000000011</v>
          </cell>
          <cell r="L1101">
            <v>1148.4720000000002</v>
          </cell>
          <cell r="M1101">
            <v>1546.02</v>
          </cell>
          <cell r="N1101">
            <v>945.28080000000011</v>
          </cell>
          <cell r="O1101">
            <v>918.77760000000012</v>
          </cell>
          <cell r="P1101">
            <v>441720</v>
          </cell>
          <cell r="Q1101">
            <v>6033.8952000000008</v>
          </cell>
          <cell r="R1101">
            <v>1740376.8</v>
          </cell>
          <cell r="S1101">
            <v>15150.995999999999</v>
          </cell>
          <cell r="T1101">
            <v>4505.5439999999999</v>
          </cell>
          <cell r="U1101">
            <v>618.40800000000002</v>
          </cell>
          <cell r="V1101">
            <v>530.06399999999996</v>
          </cell>
          <cell r="W1101">
            <v>6890.8320000000003</v>
          </cell>
          <cell r="X1101">
            <v>159019.20000000001</v>
          </cell>
          <cell r="Y1101">
            <v>3357.0720000000001</v>
          </cell>
          <cell r="Z1101">
            <v>42405.120000000003</v>
          </cell>
          <cell r="AA1101">
            <v>79509.600000000006</v>
          </cell>
          <cell r="AB1101">
            <v>1060128</v>
          </cell>
          <cell r="AC1101">
            <v>1331785.8</v>
          </cell>
          <cell r="AD1101">
            <v>11484.720000000001</v>
          </cell>
          <cell r="AE1101">
            <v>3136.212</v>
          </cell>
          <cell r="AF1101">
            <v>4947.2640000000001</v>
          </cell>
          <cell r="AG1101">
            <v>1236.816</v>
          </cell>
          <cell r="AH1101">
            <v>41521.68</v>
          </cell>
          <cell r="AI1101">
            <v>2473.6320000000001</v>
          </cell>
          <cell r="AJ1101">
            <v>6184.08</v>
          </cell>
          <cell r="AK1101">
            <v>1236.816</v>
          </cell>
          <cell r="AL1101">
            <v>30036.960000000003</v>
          </cell>
          <cell r="AM1101">
            <v>1325.16</v>
          </cell>
          <cell r="AN1101">
            <v>28270.080000000002</v>
          </cell>
          <cell r="AO1101">
            <v>18110.52</v>
          </cell>
          <cell r="AP1101">
            <v>1899.396</v>
          </cell>
          <cell r="AQ1101">
            <v>6625.8</v>
          </cell>
        </row>
        <row r="1102">
          <cell r="A1102" t="str">
            <v>M003WE0350150</v>
          </cell>
          <cell r="B1102" t="str">
            <v>F/GWingspanStentSystem,3.5</v>
          </cell>
          <cell r="C1102" t="str">
            <v>USD</v>
          </cell>
          <cell r="D1102">
            <v>897.72</v>
          </cell>
          <cell r="G1102">
            <v>897.72</v>
          </cell>
          <cell r="I1102">
            <v>897.72</v>
          </cell>
          <cell r="J1102">
            <v>3411.3359999999998</v>
          </cell>
          <cell r="K1102">
            <v>987.49200000000008</v>
          </cell>
          <cell r="L1102">
            <v>1167.0360000000001</v>
          </cell>
          <cell r="M1102">
            <v>1571.01</v>
          </cell>
          <cell r="N1102">
            <v>960.56040000000007</v>
          </cell>
          <cell r="O1102">
            <v>933.62880000000007</v>
          </cell>
          <cell r="P1102">
            <v>448860</v>
          </cell>
          <cell r="Q1102">
            <v>6131.4276</v>
          </cell>
          <cell r="R1102">
            <v>1768508.4000000001</v>
          </cell>
          <cell r="S1102">
            <v>15395.897999999999</v>
          </cell>
          <cell r="T1102">
            <v>4578.3719999999994</v>
          </cell>
          <cell r="U1102">
            <v>628.404</v>
          </cell>
          <cell r="V1102">
            <v>538.63199999999995</v>
          </cell>
          <cell r="W1102">
            <v>7002.2160000000003</v>
          </cell>
          <cell r="X1102">
            <v>161589.6</v>
          </cell>
          <cell r="Y1102">
            <v>3411.3359999999998</v>
          </cell>
          <cell r="Z1102">
            <v>43090.559999999998</v>
          </cell>
          <cell r="AA1102">
            <v>80794.8</v>
          </cell>
          <cell r="AB1102">
            <v>1077264</v>
          </cell>
          <cell r="AC1102">
            <v>1353312.9000000001</v>
          </cell>
          <cell r="AD1102">
            <v>11670.36</v>
          </cell>
          <cell r="AE1102">
            <v>3186.9059999999999</v>
          </cell>
          <cell r="AF1102">
            <v>5027.232</v>
          </cell>
          <cell r="AG1102">
            <v>1256.808</v>
          </cell>
          <cell r="AH1102">
            <v>42192.840000000004</v>
          </cell>
          <cell r="AI1102">
            <v>2513.616</v>
          </cell>
          <cell r="AJ1102">
            <v>6284.04</v>
          </cell>
          <cell r="AK1102">
            <v>1256.808</v>
          </cell>
          <cell r="AL1102">
            <v>30522.48</v>
          </cell>
          <cell r="AM1102">
            <v>1346.58</v>
          </cell>
          <cell r="AN1102">
            <v>28727.040000000001</v>
          </cell>
          <cell r="AO1102">
            <v>18403.260000000002</v>
          </cell>
          <cell r="AP1102">
            <v>1930.098</v>
          </cell>
          <cell r="AQ1102">
            <v>6732.9000000000005</v>
          </cell>
        </row>
        <row r="1103">
          <cell r="A1103" t="str">
            <v>M003WE0350200</v>
          </cell>
          <cell r="B1103" t="str">
            <v>F/GWingspanStentSystem,3.5</v>
          </cell>
          <cell r="C1103" t="str">
            <v>USD</v>
          </cell>
          <cell r="D1103">
            <v>910.14</v>
          </cell>
          <cell r="G1103">
            <v>910.14</v>
          </cell>
          <cell r="I1103">
            <v>910.14</v>
          </cell>
          <cell r="J1103">
            <v>3458.5319999999997</v>
          </cell>
          <cell r="K1103">
            <v>1001.1540000000001</v>
          </cell>
          <cell r="L1103">
            <v>1183.182</v>
          </cell>
          <cell r="M1103">
            <v>1592.7449999999999</v>
          </cell>
          <cell r="N1103">
            <v>973.84980000000007</v>
          </cell>
          <cell r="O1103">
            <v>946.54560000000004</v>
          </cell>
          <cell r="P1103">
            <v>455070</v>
          </cell>
          <cell r="Q1103">
            <v>6216.2561999999998</v>
          </cell>
          <cell r="R1103">
            <v>1792975.8</v>
          </cell>
          <cell r="S1103">
            <v>15608.900999999998</v>
          </cell>
          <cell r="T1103">
            <v>4641.7139999999999</v>
          </cell>
          <cell r="U1103">
            <v>637.09799999999996</v>
          </cell>
          <cell r="V1103">
            <v>546.08399999999995</v>
          </cell>
          <cell r="W1103">
            <v>7099.0919999999996</v>
          </cell>
          <cell r="X1103">
            <v>163825.20000000001</v>
          </cell>
          <cell r="Y1103">
            <v>3458.5319999999997</v>
          </cell>
          <cell r="Z1103">
            <v>43686.720000000001</v>
          </cell>
          <cell r="AA1103">
            <v>81912.600000000006</v>
          </cell>
          <cell r="AB1103">
            <v>1092168</v>
          </cell>
          <cell r="AC1103">
            <v>1372036.05</v>
          </cell>
          <cell r="AD1103">
            <v>11831.82</v>
          </cell>
          <cell r="AE1103">
            <v>3230.9969999999998</v>
          </cell>
          <cell r="AF1103">
            <v>5096.7839999999997</v>
          </cell>
          <cell r="AG1103">
            <v>1274.1959999999999</v>
          </cell>
          <cell r="AH1103">
            <v>42776.58</v>
          </cell>
          <cell r="AI1103">
            <v>2548.3919999999998</v>
          </cell>
          <cell r="AJ1103">
            <v>6370.98</v>
          </cell>
          <cell r="AK1103">
            <v>1274.1959999999999</v>
          </cell>
          <cell r="AL1103">
            <v>30944.76</v>
          </cell>
          <cell r="AM1103">
            <v>1365.21</v>
          </cell>
          <cell r="AN1103">
            <v>29124.48</v>
          </cell>
          <cell r="AO1103">
            <v>18657.87</v>
          </cell>
          <cell r="AP1103">
            <v>1956.8009999999999</v>
          </cell>
          <cell r="AQ1103">
            <v>6826.05</v>
          </cell>
        </row>
        <row r="1104">
          <cell r="A1104" t="str">
            <v>M003WE0400090</v>
          </cell>
          <cell r="B1104" t="str">
            <v>F/GWingspanStentSystem,4</v>
          </cell>
          <cell r="C1104" t="str">
            <v>USD</v>
          </cell>
          <cell r="D1104">
            <v>880.55</v>
          </cell>
          <cell r="G1104">
            <v>880.55</v>
          </cell>
          <cell r="I1104">
            <v>880.55</v>
          </cell>
          <cell r="J1104">
            <v>3346.0899999999997</v>
          </cell>
          <cell r="K1104">
            <v>968.60500000000002</v>
          </cell>
          <cell r="L1104">
            <v>1144.7149999999999</v>
          </cell>
          <cell r="M1104">
            <v>1540.9624999999999</v>
          </cell>
          <cell r="N1104">
            <v>942.18849999999998</v>
          </cell>
          <cell r="O1104">
            <v>915.77199999999993</v>
          </cell>
          <cell r="P1104">
            <v>440275</v>
          </cell>
          <cell r="Q1104">
            <v>6014.1565000000001</v>
          </cell>
          <cell r="R1104">
            <v>1734683.5</v>
          </cell>
          <cell r="S1104">
            <v>15101.432499999997</v>
          </cell>
          <cell r="T1104">
            <v>4490.8049999999994</v>
          </cell>
          <cell r="U1104">
            <v>616.38499999999988</v>
          </cell>
          <cell r="V1104">
            <v>528.32999999999993</v>
          </cell>
          <cell r="W1104">
            <v>6868.2899999999991</v>
          </cell>
          <cell r="X1104">
            <v>158499</v>
          </cell>
          <cell r="Y1104">
            <v>3346.0899999999997</v>
          </cell>
          <cell r="Z1104">
            <v>42266.399999999994</v>
          </cell>
          <cell r="AA1104">
            <v>79249.5</v>
          </cell>
          <cell r="AB1104">
            <v>1056660</v>
          </cell>
          <cell r="AC1104">
            <v>1327429.125</v>
          </cell>
          <cell r="AD1104">
            <v>11447.15</v>
          </cell>
          <cell r="AE1104">
            <v>3125.9524999999999</v>
          </cell>
          <cell r="AF1104">
            <v>4931.079999999999</v>
          </cell>
          <cell r="AG1104">
            <v>1232.7699999999998</v>
          </cell>
          <cell r="AH1104">
            <v>41385.85</v>
          </cell>
          <cell r="AI1104">
            <v>2465.5399999999995</v>
          </cell>
          <cell r="AJ1104">
            <v>6163.8499999999995</v>
          </cell>
          <cell r="AK1104">
            <v>1232.7699999999998</v>
          </cell>
          <cell r="AL1104">
            <v>29938.699999999997</v>
          </cell>
          <cell r="AM1104">
            <v>1320.8249999999998</v>
          </cell>
          <cell r="AN1104">
            <v>28177.599999999999</v>
          </cell>
          <cell r="AO1104">
            <v>18051.274999999998</v>
          </cell>
          <cell r="AP1104">
            <v>1893.1824999999999</v>
          </cell>
          <cell r="AQ1104">
            <v>6604.125</v>
          </cell>
        </row>
        <row r="1105">
          <cell r="A1105" t="str">
            <v>M003WE0400150</v>
          </cell>
          <cell r="B1105" t="str">
            <v>F/GWingspanStentSystem,4</v>
          </cell>
          <cell r="C1105" t="str">
            <v>USD</v>
          </cell>
          <cell r="D1105">
            <v>896.33</v>
          </cell>
          <cell r="G1105">
            <v>896.33</v>
          </cell>
          <cell r="I1105">
            <v>896.33</v>
          </cell>
          <cell r="J1105">
            <v>3406.0540000000001</v>
          </cell>
          <cell r="K1105">
            <v>985.96300000000008</v>
          </cell>
          <cell r="L1105">
            <v>1165.229</v>
          </cell>
          <cell r="M1105">
            <v>1568.5775000000001</v>
          </cell>
          <cell r="N1105">
            <v>959.07310000000007</v>
          </cell>
          <cell r="O1105">
            <v>932.18320000000006</v>
          </cell>
          <cell r="P1105">
            <v>448165</v>
          </cell>
          <cell r="Q1105">
            <v>6121.9339</v>
          </cell>
          <cell r="R1105">
            <v>1765770.1</v>
          </cell>
          <cell r="S1105">
            <v>15372.059499999999</v>
          </cell>
          <cell r="T1105">
            <v>4571.2829999999994</v>
          </cell>
          <cell r="U1105">
            <v>627.43100000000004</v>
          </cell>
          <cell r="V1105">
            <v>537.798</v>
          </cell>
          <cell r="W1105">
            <v>6991.3739999999998</v>
          </cell>
          <cell r="X1105">
            <v>161339.4</v>
          </cell>
          <cell r="Y1105">
            <v>3406.0540000000001</v>
          </cell>
          <cell r="Z1105">
            <v>43023.840000000004</v>
          </cell>
          <cell r="AA1105">
            <v>80669.7</v>
          </cell>
          <cell r="AB1105">
            <v>1075596</v>
          </cell>
          <cell r="AC1105">
            <v>1351217.4750000001</v>
          </cell>
          <cell r="AD1105">
            <v>11652.29</v>
          </cell>
          <cell r="AE1105">
            <v>3181.9715000000001</v>
          </cell>
          <cell r="AF1105">
            <v>5019.4480000000003</v>
          </cell>
          <cell r="AG1105">
            <v>1254.8620000000001</v>
          </cell>
          <cell r="AH1105">
            <v>42127.51</v>
          </cell>
          <cell r="AI1105">
            <v>2509.7240000000002</v>
          </cell>
          <cell r="AJ1105">
            <v>6274.31</v>
          </cell>
          <cell r="AK1105">
            <v>1254.8620000000001</v>
          </cell>
          <cell r="AL1105">
            <v>30475.22</v>
          </cell>
          <cell r="AM1105">
            <v>1344.4950000000001</v>
          </cell>
          <cell r="AN1105">
            <v>28682.560000000001</v>
          </cell>
          <cell r="AO1105">
            <v>18374.764999999999</v>
          </cell>
          <cell r="AP1105">
            <v>1927.1095</v>
          </cell>
          <cell r="AQ1105">
            <v>6722.4750000000004</v>
          </cell>
        </row>
        <row r="1106">
          <cell r="A1106" t="str">
            <v>M003WE0400200</v>
          </cell>
          <cell r="B1106" t="str">
            <v>F/GWingspanStentSystem,4</v>
          </cell>
          <cell r="C1106" t="str">
            <v>USD</v>
          </cell>
          <cell r="D1106">
            <v>907.03</v>
          </cell>
          <cell r="G1106">
            <v>907.03</v>
          </cell>
          <cell r="I1106">
            <v>907.03</v>
          </cell>
          <cell r="J1106">
            <v>3446.7139999999999</v>
          </cell>
          <cell r="K1106">
            <v>997.73300000000006</v>
          </cell>
          <cell r="L1106">
            <v>1179.1389999999999</v>
          </cell>
          <cell r="M1106">
            <v>1587.3025</v>
          </cell>
          <cell r="N1106">
            <v>970.52210000000002</v>
          </cell>
          <cell r="O1106">
            <v>943.31119999999999</v>
          </cell>
          <cell r="P1106">
            <v>453515</v>
          </cell>
          <cell r="Q1106">
            <v>6195.0149000000001</v>
          </cell>
          <cell r="R1106">
            <v>1786849.0999999999</v>
          </cell>
          <cell r="S1106">
            <v>15555.564499999999</v>
          </cell>
          <cell r="T1106">
            <v>4625.8529999999992</v>
          </cell>
          <cell r="U1106">
            <v>634.92099999999994</v>
          </cell>
          <cell r="V1106">
            <v>544.21799999999996</v>
          </cell>
          <cell r="W1106">
            <v>7074.8339999999998</v>
          </cell>
          <cell r="X1106">
            <v>163265.4</v>
          </cell>
          <cell r="Y1106">
            <v>3446.7139999999999</v>
          </cell>
          <cell r="Z1106">
            <v>43537.440000000002</v>
          </cell>
          <cell r="AA1106">
            <v>81632.7</v>
          </cell>
          <cell r="AB1106">
            <v>1088436</v>
          </cell>
          <cell r="AC1106">
            <v>1367347.7249999999</v>
          </cell>
          <cell r="AD1106">
            <v>11791.39</v>
          </cell>
          <cell r="AE1106">
            <v>3219.9564999999998</v>
          </cell>
          <cell r="AF1106">
            <v>5079.3679999999995</v>
          </cell>
          <cell r="AG1106">
            <v>1269.8419999999999</v>
          </cell>
          <cell r="AH1106">
            <v>42630.409999999996</v>
          </cell>
          <cell r="AI1106">
            <v>2539.6839999999997</v>
          </cell>
          <cell r="AJ1106">
            <v>6349.21</v>
          </cell>
          <cell r="AK1106">
            <v>1269.8419999999999</v>
          </cell>
          <cell r="AL1106">
            <v>30839.02</v>
          </cell>
          <cell r="AM1106">
            <v>1360.5450000000001</v>
          </cell>
          <cell r="AN1106">
            <v>29024.959999999999</v>
          </cell>
          <cell r="AO1106">
            <v>18594.114999999998</v>
          </cell>
          <cell r="AP1106">
            <v>1950.1144999999999</v>
          </cell>
          <cell r="AQ1106">
            <v>6802.7249999999995</v>
          </cell>
        </row>
        <row r="1107">
          <cell r="A1107" t="str">
            <v>M003WE0450090</v>
          </cell>
          <cell r="B1107" t="str">
            <v>F/GWingspanStentSystem,4.5</v>
          </cell>
          <cell r="C1107" t="str">
            <v>USD</v>
          </cell>
          <cell r="D1107">
            <v>880.55</v>
          </cell>
          <cell r="G1107">
            <v>880.55</v>
          </cell>
          <cell r="I1107">
            <v>880.55</v>
          </cell>
          <cell r="J1107">
            <v>3346.0899999999997</v>
          </cell>
          <cell r="K1107">
            <v>968.60500000000002</v>
          </cell>
          <cell r="L1107">
            <v>1144.7149999999999</v>
          </cell>
          <cell r="M1107">
            <v>1540.9624999999999</v>
          </cell>
          <cell r="N1107">
            <v>942.18849999999998</v>
          </cell>
          <cell r="O1107">
            <v>915.77199999999993</v>
          </cell>
          <cell r="P1107">
            <v>440275</v>
          </cell>
          <cell r="Q1107">
            <v>6014.1565000000001</v>
          </cell>
          <cell r="R1107">
            <v>1734683.5</v>
          </cell>
          <cell r="S1107">
            <v>15101.432499999997</v>
          </cell>
          <cell r="T1107">
            <v>4490.8049999999994</v>
          </cell>
          <cell r="U1107">
            <v>616.38499999999988</v>
          </cell>
          <cell r="V1107">
            <v>528.32999999999993</v>
          </cell>
          <cell r="W1107">
            <v>6868.2899999999991</v>
          </cell>
          <cell r="X1107">
            <v>158499</v>
          </cell>
          <cell r="Y1107">
            <v>3346.0899999999997</v>
          </cell>
          <cell r="Z1107">
            <v>42266.399999999994</v>
          </cell>
          <cell r="AA1107">
            <v>79249.5</v>
          </cell>
          <cell r="AB1107">
            <v>1056660</v>
          </cell>
          <cell r="AC1107">
            <v>1327429.125</v>
          </cell>
          <cell r="AD1107">
            <v>11447.15</v>
          </cell>
          <cell r="AE1107">
            <v>3125.9524999999999</v>
          </cell>
          <cell r="AF1107">
            <v>4931.079999999999</v>
          </cell>
          <cell r="AG1107">
            <v>1232.7699999999998</v>
          </cell>
          <cell r="AH1107">
            <v>41385.85</v>
          </cell>
          <cell r="AI1107">
            <v>2465.5399999999995</v>
          </cell>
          <cell r="AJ1107">
            <v>6163.8499999999995</v>
          </cell>
          <cell r="AK1107">
            <v>1232.7699999999998</v>
          </cell>
          <cell r="AL1107">
            <v>29938.699999999997</v>
          </cell>
          <cell r="AM1107">
            <v>1320.8249999999998</v>
          </cell>
          <cell r="AN1107">
            <v>28177.599999999999</v>
          </cell>
          <cell r="AO1107">
            <v>18051.274999999998</v>
          </cell>
          <cell r="AP1107">
            <v>1893.1824999999999</v>
          </cell>
          <cell r="AQ1107">
            <v>6604.125</v>
          </cell>
        </row>
        <row r="1108">
          <cell r="A1108" t="str">
            <v>M003WE0450150</v>
          </cell>
          <cell r="B1108" t="str">
            <v>F/GWingspanStentSystem,4.5</v>
          </cell>
          <cell r="C1108" t="str">
            <v>USD</v>
          </cell>
          <cell r="D1108">
            <v>896.33</v>
          </cell>
          <cell r="G1108">
            <v>896.33</v>
          </cell>
          <cell r="I1108">
            <v>896.33</v>
          </cell>
          <cell r="J1108">
            <v>3406.0540000000001</v>
          </cell>
          <cell r="K1108">
            <v>985.96300000000008</v>
          </cell>
          <cell r="L1108">
            <v>1165.229</v>
          </cell>
          <cell r="M1108">
            <v>1568.5775000000001</v>
          </cell>
          <cell r="N1108">
            <v>959.07310000000007</v>
          </cell>
          <cell r="O1108">
            <v>932.18320000000006</v>
          </cell>
          <cell r="P1108">
            <v>448165</v>
          </cell>
          <cell r="Q1108">
            <v>6121.9339</v>
          </cell>
          <cell r="R1108">
            <v>1765770.1</v>
          </cell>
          <cell r="S1108">
            <v>15372.059499999999</v>
          </cell>
          <cell r="T1108">
            <v>4571.2829999999994</v>
          </cell>
          <cell r="U1108">
            <v>627.43100000000004</v>
          </cell>
          <cell r="V1108">
            <v>537.798</v>
          </cell>
          <cell r="W1108">
            <v>6991.3739999999998</v>
          </cell>
          <cell r="X1108">
            <v>161339.4</v>
          </cell>
          <cell r="Y1108">
            <v>3406.0540000000001</v>
          </cell>
          <cell r="Z1108">
            <v>43023.840000000004</v>
          </cell>
          <cell r="AA1108">
            <v>80669.7</v>
          </cell>
          <cell r="AB1108">
            <v>1075596</v>
          </cell>
          <cell r="AC1108">
            <v>1351217.4750000001</v>
          </cell>
          <cell r="AD1108">
            <v>11652.29</v>
          </cell>
          <cell r="AE1108">
            <v>3181.9715000000001</v>
          </cell>
          <cell r="AF1108">
            <v>5019.4480000000003</v>
          </cell>
          <cell r="AG1108">
            <v>1254.8620000000001</v>
          </cell>
          <cell r="AH1108">
            <v>42127.51</v>
          </cell>
          <cell r="AI1108">
            <v>2509.7240000000002</v>
          </cell>
          <cell r="AJ1108">
            <v>6274.31</v>
          </cell>
          <cell r="AK1108">
            <v>1254.8620000000001</v>
          </cell>
          <cell r="AL1108">
            <v>30475.22</v>
          </cell>
          <cell r="AM1108">
            <v>1344.4950000000001</v>
          </cell>
          <cell r="AN1108">
            <v>28682.560000000001</v>
          </cell>
          <cell r="AO1108">
            <v>18374.764999999999</v>
          </cell>
          <cell r="AP1108">
            <v>1927.1095</v>
          </cell>
          <cell r="AQ1108">
            <v>6722.4750000000004</v>
          </cell>
        </row>
        <row r="1109">
          <cell r="A1109" t="str">
            <v>M003WE0450200</v>
          </cell>
          <cell r="B1109" t="str">
            <v>F/GWingspanStentSystem,4.5</v>
          </cell>
          <cell r="C1109" t="str">
            <v>USD</v>
          </cell>
          <cell r="D1109">
            <v>907.03</v>
          </cell>
          <cell r="G1109">
            <v>907.03</v>
          </cell>
          <cell r="I1109">
            <v>907.03</v>
          </cell>
          <cell r="J1109">
            <v>3446.7139999999999</v>
          </cell>
          <cell r="K1109">
            <v>997.73300000000006</v>
          </cell>
          <cell r="L1109">
            <v>1179.1389999999999</v>
          </cell>
          <cell r="M1109">
            <v>1587.3025</v>
          </cell>
          <cell r="N1109">
            <v>970.52210000000002</v>
          </cell>
          <cell r="O1109">
            <v>943.31119999999999</v>
          </cell>
          <cell r="P1109">
            <v>453515</v>
          </cell>
          <cell r="Q1109">
            <v>6195.0149000000001</v>
          </cell>
          <cell r="R1109">
            <v>1786849.0999999999</v>
          </cell>
          <cell r="S1109">
            <v>15555.564499999999</v>
          </cell>
          <cell r="T1109">
            <v>4625.8529999999992</v>
          </cell>
          <cell r="U1109">
            <v>634.92099999999994</v>
          </cell>
          <cell r="V1109">
            <v>544.21799999999996</v>
          </cell>
          <cell r="W1109">
            <v>7074.8339999999998</v>
          </cell>
          <cell r="X1109">
            <v>163265.4</v>
          </cell>
          <cell r="Y1109">
            <v>3446.7139999999999</v>
          </cell>
          <cell r="Z1109">
            <v>43537.440000000002</v>
          </cell>
          <cell r="AA1109">
            <v>81632.7</v>
          </cell>
          <cell r="AB1109">
            <v>1088436</v>
          </cell>
          <cell r="AC1109">
            <v>1367347.7249999999</v>
          </cell>
          <cell r="AD1109">
            <v>11791.39</v>
          </cell>
          <cell r="AE1109">
            <v>3219.9564999999998</v>
          </cell>
          <cell r="AF1109">
            <v>5079.3679999999995</v>
          </cell>
          <cell r="AG1109">
            <v>1269.8419999999999</v>
          </cell>
          <cell r="AH1109">
            <v>42630.409999999996</v>
          </cell>
          <cell r="AI1109">
            <v>2539.6839999999997</v>
          </cell>
          <cell r="AJ1109">
            <v>6349.21</v>
          </cell>
          <cell r="AK1109">
            <v>1269.8419999999999</v>
          </cell>
          <cell r="AL1109">
            <v>30839.02</v>
          </cell>
          <cell r="AM1109">
            <v>1360.5450000000001</v>
          </cell>
          <cell r="AN1109">
            <v>29024.959999999999</v>
          </cell>
          <cell r="AO1109">
            <v>18594.114999999998</v>
          </cell>
          <cell r="AP1109">
            <v>1950.1144999999999</v>
          </cell>
          <cell r="AQ1109">
            <v>6802.7249999999995</v>
          </cell>
        </row>
        <row r="1110">
          <cell r="A1110" t="str">
            <v>M003WS0250090</v>
          </cell>
          <cell r="B1110" t="str">
            <v>F/GWingspanStentSystem,2.5</v>
          </cell>
          <cell r="C1110" t="str">
            <v>USD</v>
          </cell>
          <cell r="D1110">
            <v>880.32</v>
          </cell>
          <cell r="G1110">
            <v>880.32</v>
          </cell>
          <cell r="I1110">
            <v>880.32</v>
          </cell>
          <cell r="J1110">
            <v>3345.2159999999999</v>
          </cell>
          <cell r="K1110">
            <v>968.35200000000009</v>
          </cell>
          <cell r="L1110">
            <v>1144.4160000000002</v>
          </cell>
          <cell r="M1110">
            <v>1540.5600000000002</v>
          </cell>
          <cell r="N1110">
            <v>941.94240000000013</v>
          </cell>
          <cell r="O1110">
            <v>915.53280000000007</v>
          </cell>
          <cell r="P1110">
            <v>440160</v>
          </cell>
          <cell r="Q1110">
            <v>6012.5856000000003</v>
          </cell>
          <cell r="R1110">
            <v>1734230.4000000001</v>
          </cell>
          <cell r="S1110">
            <v>15097.487999999999</v>
          </cell>
          <cell r="T1110">
            <v>4489.6319999999996</v>
          </cell>
          <cell r="U1110">
            <v>616.22400000000005</v>
          </cell>
          <cell r="V1110">
            <v>528.19200000000001</v>
          </cell>
          <cell r="W1110">
            <v>6866.4960000000001</v>
          </cell>
          <cell r="X1110">
            <v>158457.60000000001</v>
          </cell>
          <cell r="Y1110">
            <v>3345.2159999999999</v>
          </cell>
          <cell r="Z1110">
            <v>42255.360000000001</v>
          </cell>
          <cell r="AA1110">
            <v>79228.800000000003</v>
          </cell>
          <cell r="AB1110">
            <v>1056384</v>
          </cell>
          <cell r="AC1110">
            <v>1327082.4000000001</v>
          </cell>
          <cell r="AD1110">
            <v>11444.16</v>
          </cell>
          <cell r="AE1110">
            <v>3125.136</v>
          </cell>
          <cell r="AF1110">
            <v>4929.7920000000004</v>
          </cell>
          <cell r="AG1110">
            <v>1232.4480000000001</v>
          </cell>
          <cell r="AH1110">
            <v>41375.040000000001</v>
          </cell>
          <cell r="AI1110">
            <v>2464.8960000000002</v>
          </cell>
          <cell r="AJ1110">
            <v>6162.2400000000007</v>
          </cell>
          <cell r="AK1110">
            <v>1232.4480000000001</v>
          </cell>
          <cell r="AL1110">
            <v>29930.880000000001</v>
          </cell>
          <cell r="AM1110">
            <v>1320.48</v>
          </cell>
          <cell r="AN1110">
            <v>28170.240000000002</v>
          </cell>
          <cell r="AO1110">
            <v>18046.560000000001</v>
          </cell>
          <cell r="AP1110">
            <v>1892.6880000000001</v>
          </cell>
          <cell r="AQ1110">
            <v>6602.4000000000005</v>
          </cell>
        </row>
        <row r="1111">
          <cell r="A1111" t="str">
            <v>M003WS0250150</v>
          </cell>
          <cell r="B1111" t="str">
            <v>F/GWingspanStentSystem,2.5</v>
          </cell>
          <cell r="C1111" t="str">
            <v>USD</v>
          </cell>
          <cell r="D1111">
            <v>898.1</v>
          </cell>
          <cell r="G1111">
            <v>898.1</v>
          </cell>
          <cell r="I1111">
            <v>898.1</v>
          </cell>
          <cell r="J1111">
            <v>3412.7799999999997</v>
          </cell>
          <cell r="K1111">
            <v>987.91000000000008</v>
          </cell>
          <cell r="L1111">
            <v>1167.53</v>
          </cell>
          <cell r="M1111">
            <v>1571.675</v>
          </cell>
          <cell r="N1111">
            <v>960.9670000000001</v>
          </cell>
          <cell r="O1111">
            <v>934.024</v>
          </cell>
          <cell r="P1111">
            <v>449050</v>
          </cell>
          <cell r="Q1111">
            <v>6134.0230000000001</v>
          </cell>
          <cell r="R1111">
            <v>1769257</v>
          </cell>
          <cell r="S1111">
            <v>15402.414999999999</v>
          </cell>
          <cell r="T1111">
            <v>4580.3099999999995</v>
          </cell>
          <cell r="U1111">
            <v>628.66999999999996</v>
          </cell>
          <cell r="V1111">
            <v>538.86</v>
          </cell>
          <cell r="W1111">
            <v>7005.18</v>
          </cell>
          <cell r="X1111">
            <v>161658</v>
          </cell>
          <cell r="Y1111">
            <v>3412.7799999999997</v>
          </cell>
          <cell r="Z1111">
            <v>43108.800000000003</v>
          </cell>
          <cell r="AA1111">
            <v>80829</v>
          </cell>
          <cell r="AB1111">
            <v>1077720</v>
          </cell>
          <cell r="AC1111">
            <v>1353885.75</v>
          </cell>
          <cell r="AD1111">
            <v>11675.300000000001</v>
          </cell>
          <cell r="AE1111">
            <v>3188.2550000000001</v>
          </cell>
          <cell r="AF1111">
            <v>5029.3599999999997</v>
          </cell>
          <cell r="AG1111">
            <v>1257.3399999999999</v>
          </cell>
          <cell r="AH1111">
            <v>42210.700000000004</v>
          </cell>
          <cell r="AI1111">
            <v>2514.6799999999998</v>
          </cell>
          <cell r="AJ1111">
            <v>6286.7</v>
          </cell>
          <cell r="AK1111">
            <v>1257.3399999999999</v>
          </cell>
          <cell r="AL1111">
            <v>30535.4</v>
          </cell>
          <cell r="AM1111">
            <v>1347.15</v>
          </cell>
          <cell r="AN1111">
            <v>28739.200000000001</v>
          </cell>
          <cell r="AO1111">
            <v>18411.05</v>
          </cell>
          <cell r="AP1111">
            <v>1930.915</v>
          </cell>
          <cell r="AQ1111">
            <v>6735.75</v>
          </cell>
        </row>
        <row r="1112">
          <cell r="A1112" t="str">
            <v>M003WS0250200</v>
          </cell>
          <cell r="B1112" t="str">
            <v>F/GWingspanStentSystem,2.5</v>
          </cell>
          <cell r="C1112" t="str">
            <v>USD</v>
          </cell>
          <cell r="D1112">
            <v>909.92</v>
          </cell>
          <cell r="G1112">
            <v>909.92</v>
          </cell>
          <cell r="I1112">
            <v>909.92</v>
          </cell>
          <cell r="J1112">
            <v>3457.6959999999995</v>
          </cell>
          <cell r="K1112">
            <v>1000.912</v>
          </cell>
          <cell r="L1112">
            <v>1182.896</v>
          </cell>
          <cell r="M1112">
            <v>1592.36</v>
          </cell>
          <cell r="N1112">
            <v>973.61440000000005</v>
          </cell>
          <cell r="O1112">
            <v>946.31679999999994</v>
          </cell>
          <cell r="P1112">
            <v>454960</v>
          </cell>
          <cell r="Q1112">
            <v>6214.7536</v>
          </cell>
          <cell r="R1112">
            <v>1792542.4</v>
          </cell>
          <cell r="S1112">
            <v>15605.127999999999</v>
          </cell>
          <cell r="T1112">
            <v>4640.5919999999996</v>
          </cell>
          <cell r="U1112">
            <v>636.94399999999996</v>
          </cell>
          <cell r="V1112">
            <v>545.952</v>
          </cell>
          <cell r="W1112">
            <v>7097.3759999999993</v>
          </cell>
          <cell r="X1112">
            <v>163785.60000000001</v>
          </cell>
          <cell r="Y1112">
            <v>3457.6959999999995</v>
          </cell>
          <cell r="Z1112">
            <v>43676.159999999996</v>
          </cell>
          <cell r="AA1112">
            <v>81892.800000000003</v>
          </cell>
          <cell r="AB1112">
            <v>1091904</v>
          </cell>
          <cell r="AC1112">
            <v>1371704.4</v>
          </cell>
          <cell r="AD1112">
            <v>11828.96</v>
          </cell>
          <cell r="AE1112">
            <v>3230.2159999999999</v>
          </cell>
          <cell r="AF1112">
            <v>5095.5519999999997</v>
          </cell>
          <cell r="AG1112">
            <v>1273.8879999999999</v>
          </cell>
          <cell r="AH1112">
            <v>42766.239999999998</v>
          </cell>
          <cell r="AI1112">
            <v>2547.7759999999998</v>
          </cell>
          <cell r="AJ1112">
            <v>6369.44</v>
          </cell>
          <cell r="AK1112">
            <v>1273.8879999999999</v>
          </cell>
          <cell r="AL1112">
            <v>30937.279999999999</v>
          </cell>
          <cell r="AM1112">
            <v>1364.8799999999999</v>
          </cell>
          <cell r="AN1112">
            <v>29117.439999999999</v>
          </cell>
          <cell r="AO1112">
            <v>18653.36</v>
          </cell>
          <cell r="AP1112">
            <v>1956.3279999999997</v>
          </cell>
          <cell r="AQ1112">
            <v>6824.4</v>
          </cell>
        </row>
        <row r="1113">
          <cell r="A1113" t="str">
            <v>M003WS0300090</v>
          </cell>
          <cell r="B1113" t="str">
            <v>F/GWingspanStentSystem,3</v>
          </cell>
          <cell r="C1113" t="str">
            <v>USD</v>
          </cell>
          <cell r="D1113">
            <v>884.12</v>
          </cell>
          <cell r="G1113">
            <v>884.12</v>
          </cell>
          <cell r="I1113">
            <v>884.12</v>
          </cell>
          <cell r="J1113">
            <v>3359.6559999999999</v>
          </cell>
          <cell r="K1113">
            <v>972.53200000000004</v>
          </cell>
          <cell r="L1113">
            <v>1149.356</v>
          </cell>
          <cell r="M1113">
            <v>1547.21</v>
          </cell>
          <cell r="N1113">
            <v>946.00840000000005</v>
          </cell>
          <cell r="O1113">
            <v>919.48480000000006</v>
          </cell>
          <cell r="P1113">
            <v>442060</v>
          </cell>
          <cell r="Q1113">
            <v>6038.5396000000001</v>
          </cell>
          <cell r="R1113">
            <v>1741716.4</v>
          </cell>
          <cell r="S1113">
            <v>15162.657999999999</v>
          </cell>
          <cell r="T1113">
            <v>4509.0119999999997</v>
          </cell>
          <cell r="U1113">
            <v>618.88400000000001</v>
          </cell>
          <cell r="V1113">
            <v>530.47199999999998</v>
          </cell>
          <cell r="W1113">
            <v>6896.1359999999995</v>
          </cell>
          <cell r="X1113">
            <v>159141.6</v>
          </cell>
          <cell r="Y1113">
            <v>3359.6559999999999</v>
          </cell>
          <cell r="Z1113">
            <v>42437.760000000002</v>
          </cell>
          <cell r="AA1113">
            <v>79570.8</v>
          </cell>
          <cell r="AB1113">
            <v>1060944</v>
          </cell>
          <cell r="AC1113">
            <v>1332810.8999999999</v>
          </cell>
          <cell r="AD1113">
            <v>11493.56</v>
          </cell>
          <cell r="AE1113">
            <v>3138.6259999999997</v>
          </cell>
          <cell r="AF1113">
            <v>4951.0720000000001</v>
          </cell>
          <cell r="AG1113">
            <v>1237.768</v>
          </cell>
          <cell r="AH1113">
            <v>41553.64</v>
          </cell>
          <cell r="AI1113">
            <v>2475.5360000000001</v>
          </cell>
          <cell r="AJ1113">
            <v>6188.84</v>
          </cell>
          <cell r="AK1113">
            <v>1237.768</v>
          </cell>
          <cell r="AL1113">
            <v>30060.080000000002</v>
          </cell>
          <cell r="AM1113">
            <v>1326.18</v>
          </cell>
          <cell r="AN1113">
            <v>28291.84</v>
          </cell>
          <cell r="AO1113">
            <v>18124.46</v>
          </cell>
          <cell r="AP1113">
            <v>1900.8579999999999</v>
          </cell>
          <cell r="AQ1113">
            <v>6630.9</v>
          </cell>
        </row>
        <row r="1114">
          <cell r="A1114" t="str">
            <v>M003WS0300150</v>
          </cell>
          <cell r="B1114" t="str">
            <v>F/GWingspanStentSystem,3</v>
          </cell>
          <cell r="C1114" t="str">
            <v>USD</v>
          </cell>
          <cell r="D1114">
            <v>898.41</v>
          </cell>
          <cell r="G1114">
            <v>898.41</v>
          </cell>
          <cell r="I1114">
            <v>898.41</v>
          </cell>
          <cell r="J1114">
            <v>3413.9579999999996</v>
          </cell>
          <cell r="K1114">
            <v>988.25100000000009</v>
          </cell>
          <cell r="L1114">
            <v>1167.933</v>
          </cell>
          <cell r="M1114">
            <v>1572.2175</v>
          </cell>
          <cell r="N1114">
            <v>961.29870000000005</v>
          </cell>
          <cell r="O1114">
            <v>934.34640000000002</v>
          </cell>
          <cell r="P1114">
            <v>449205</v>
          </cell>
          <cell r="Q1114">
            <v>6136.1403</v>
          </cell>
          <cell r="R1114">
            <v>1769867.7</v>
          </cell>
          <cell r="S1114">
            <v>15407.731499999998</v>
          </cell>
          <cell r="T1114">
            <v>4581.8909999999996</v>
          </cell>
          <cell r="U1114">
            <v>628.88699999999994</v>
          </cell>
          <cell r="V1114">
            <v>539.04599999999994</v>
          </cell>
          <cell r="W1114">
            <v>7007.598</v>
          </cell>
          <cell r="X1114">
            <v>161713.79999999999</v>
          </cell>
          <cell r="Y1114">
            <v>3413.9579999999996</v>
          </cell>
          <cell r="Z1114">
            <v>43123.68</v>
          </cell>
          <cell r="AA1114">
            <v>80856.899999999994</v>
          </cell>
          <cell r="AB1114">
            <v>1078092</v>
          </cell>
          <cell r="AC1114">
            <v>1354353.075</v>
          </cell>
          <cell r="AD1114">
            <v>11679.33</v>
          </cell>
          <cell r="AE1114">
            <v>3189.3554999999997</v>
          </cell>
          <cell r="AF1114">
            <v>5031.0959999999995</v>
          </cell>
          <cell r="AG1114">
            <v>1257.7739999999999</v>
          </cell>
          <cell r="AH1114">
            <v>42225.27</v>
          </cell>
          <cell r="AI1114">
            <v>2515.5479999999998</v>
          </cell>
          <cell r="AJ1114">
            <v>6288.87</v>
          </cell>
          <cell r="AK1114">
            <v>1257.7739999999999</v>
          </cell>
          <cell r="AL1114">
            <v>30545.94</v>
          </cell>
          <cell r="AM1114">
            <v>1347.615</v>
          </cell>
          <cell r="AN1114">
            <v>28749.119999999999</v>
          </cell>
          <cell r="AO1114">
            <v>18417.404999999999</v>
          </cell>
          <cell r="AP1114">
            <v>1931.5814999999998</v>
          </cell>
          <cell r="AQ1114">
            <v>6738.0749999999998</v>
          </cell>
        </row>
        <row r="1115">
          <cell r="A1115" t="str">
            <v>M003WS0300200</v>
          </cell>
          <cell r="B1115" t="str">
            <v>F/GWingspanStentSystem,3</v>
          </cell>
          <cell r="C1115" t="str">
            <v>USD</v>
          </cell>
          <cell r="D1115">
            <v>910.83</v>
          </cell>
          <cell r="G1115">
            <v>910.83</v>
          </cell>
          <cell r="I1115">
            <v>910.83</v>
          </cell>
          <cell r="J1115">
            <v>3461.154</v>
          </cell>
          <cell r="K1115">
            <v>1001.9130000000001</v>
          </cell>
          <cell r="L1115">
            <v>1184.0790000000002</v>
          </cell>
          <cell r="M1115">
            <v>1593.9525000000001</v>
          </cell>
          <cell r="N1115">
            <v>974.58810000000005</v>
          </cell>
          <cell r="O1115">
            <v>947.2632000000001</v>
          </cell>
          <cell r="P1115">
            <v>455415</v>
          </cell>
          <cell r="Q1115">
            <v>6220.9689000000008</v>
          </cell>
          <cell r="R1115">
            <v>1794335.1</v>
          </cell>
          <cell r="S1115">
            <v>15620.734499999999</v>
          </cell>
          <cell r="T1115">
            <v>4645.2330000000002</v>
          </cell>
          <cell r="U1115">
            <v>637.58100000000002</v>
          </cell>
          <cell r="V1115">
            <v>546.49800000000005</v>
          </cell>
          <cell r="W1115">
            <v>7104.4740000000002</v>
          </cell>
          <cell r="X1115">
            <v>163949.4</v>
          </cell>
          <cell r="Y1115">
            <v>3461.154</v>
          </cell>
          <cell r="Z1115">
            <v>43719.840000000004</v>
          </cell>
          <cell r="AA1115">
            <v>81974.7</v>
          </cell>
          <cell r="AB1115">
            <v>1092996</v>
          </cell>
          <cell r="AC1115">
            <v>1373076.2250000001</v>
          </cell>
          <cell r="AD1115">
            <v>11840.79</v>
          </cell>
          <cell r="AE1115">
            <v>3233.4465</v>
          </cell>
          <cell r="AF1115">
            <v>5100.6480000000001</v>
          </cell>
          <cell r="AG1115">
            <v>1275.162</v>
          </cell>
          <cell r="AH1115">
            <v>42809.01</v>
          </cell>
          <cell r="AI1115">
            <v>2550.3240000000001</v>
          </cell>
          <cell r="AJ1115">
            <v>6375.81</v>
          </cell>
          <cell r="AK1115">
            <v>1275.162</v>
          </cell>
          <cell r="AL1115">
            <v>30968.22</v>
          </cell>
          <cell r="AM1115">
            <v>1366.2450000000001</v>
          </cell>
          <cell r="AN1115">
            <v>29146.560000000001</v>
          </cell>
          <cell r="AO1115">
            <v>18672.014999999999</v>
          </cell>
          <cell r="AP1115">
            <v>1958.2845</v>
          </cell>
          <cell r="AQ1115">
            <v>6831.2250000000004</v>
          </cell>
        </row>
        <row r="1116">
          <cell r="A1116" t="str">
            <v>M003WS0350090</v>
          </cell>
          <cell r="B1116" t="str">
            <v>F/GWingspanStentSystem,3.5</v>
          </cell>
          <cell r="C1116" t="str">
            <v>USD</v>
          </cell>
          <cell r="D1116">
            <v>884.12</v>
          </cell>
          <cell r="G1116">
            <v>884.12</v>
          </cell>
          <cell r="I1116">
            <v>884.12</v>
          </cell>
          <cell r="J1116">
            <v>3359.6559999999999</v>
          </cell>
          <cell r="K1116">
            <v>972.53200000000004</v>
          </cell>
          <cell r="L1116">
            <v>1149.356</v>
          </cell>
          <cell r="M1116">
            <v>1547.21</v>
          </cell>
          <cell r="N1116">
            <v>946.00840000000005</v>
          </cell>
          <cell r="O1116">
            <v>919.48480000000006</v>
          </cell>
          <cell r="P1116">
            <v>442060</v>
          </cell>
          <cell r="Q1116">
            <v>6038.5396000000001</v>
          </cell>
          <cell r="R1116">
            <v>1741716.4</v>
          </cell>
          <cell r="S1116">
            <v>15162.657999999999</v>
          </cell>
          <cell r="T1116">
            <v>4509.0119999999997</v>
          </cell>
          <cell r="U1116">
            <v>618.88400000000001</v>
          </cell>
          <cell r="V1116">
            <v>530.47199999999998</v>
          </cell>
          <cell r="W1116">
            <v>6896.1359999999995</v>
          </cell>
          <cell r="X1116">
            <v>159141.6</v>
          </cell>
          <cell r="Y1116">
            <v>3359.6559999999999</v>
          </cell>
          <cell r="Z1116">
            <v>42437.760000000002</v>
          </cell>
          <cell r="AA1116">
            <v>79570.8</v>
          </cell>
          <cell r="AB1116">
            <v>1060944</v>
          </cell>
          <cell r="AC1116">
            <v>1332810.8999999999</v>
          </cell>
          <cell r="AD1116">
            <v>11493.56</v>
          </cell>
          <cell r="AE1116">
            <v>3138.6259999999997</v>
          </cell>
          <cell r="AF1116">
            <v>4951.0720000000001</v>
          </cell>
          <cell r="AG1116">
            <v>1237.768</v>
          </cell>
          <cell r="AH1116">
            <v>41553.64</v>
          </cell>
          <cell r="AI1116">
            <v>2475.5360000000001</v>
          </cell>
          <cell r="AJ1116">
            <v>6188.84</v>
          </cell>
          <cell r="AK1116">
            <v>1237.768</v>
          </cell>
          <cell r="AL1116">
            <v>30060.080000000002</v>
          </cell>
          <cell r="AM1116">
            <v>1326.18</v>
          </cell>
          <cell r="AN1116">
            <v>28291.84</v>
          </cell>
          <cell r="AO1116">
            <v>18124.46</v>
          </cell>
          <cell r="AP1116">
            <v>1900.8579999999999</v>
          </cell>
          <cell r="AQ1116">
            <v>6630.9</v>
          </cell>
        </row>
        <row r="1117">
          <cell r="A1117" t="str">
            <v>M003WS0350150</v>
          </cell>
          <cell r="B1117" t="str">
            <v>F/GWingspanStentSystem,3.5</v>
          </cell>
          <cell r="C1117" t="str">
            <v>USD</v>
          </cell>
          <cell r="D1117">
            <v>898.41</v>
          </cell>
          <cell r="G1117">
            <v>898.41</v>
          </cell>
          <cell r="I1117">
            <v>898.41</v>
          </cell>
          <cell r="J1117">
            <v>3413.9579999999996</v>
          </cell>
          <cell r="K1117">
            <v>988.25100000000009</v>
          </cell>
          <cell r="L1117">
            <v>1167.933</v>
          </cell>
          <cell r="M1117">
            <v>1572.2175</v>
          </cell>
          <cell r="N1117">
            <v>961.29870000000005</v>
          </cell>
          <cell r="O1117">
            <v>934.34640000000002</v>
          </cell>
          <cell r="P1117">
            <v>449205</v>
          </cell>
          <cell r="Q1117">
            <v>6136.1403</v>
          </cell>
          <cell r="R1117">
            <v>1769867.7</v>
          </cell>
          <cell r="S1117">
            <v>15407.731499999998</v>
          </cell>
          <cell r="T1117">
            <v>4581.8909999999996</v>
          </cell>
          <cell r="U1117">
            <v>628.88699999999994</v>
          </cell>
          <cell r="V1117">
            <v>539.04599999999994</v>
          </cell>
          <cell r="W1117">
            <v>7007.598</v>
          </cell>
          <cell r="X1117">
            <v>161713.79999999999</v>
          </cell>
          <cell r="Y1117">
            <v>3413.9579999999996</v>
          </cell>
          <cell r="Z1117">
            <v>43123.68</v>
          </cell>
          <cell r="AA1117">
            <v>80856.899999999994</v>
          </cell>
          <cell r="AB1117">
            <v>1078092</v>
          </cell>
          <cell r="AC1117">
            <v>1354353.075</v>
          </cell>
          <cell r="AD1117">
            <v>11679.33</v>
          </cell>
          <cell r="AE1117">
            <v>3189.3554999999997</v>
          </cell>
          <cell r="AF1117">
            <v>5031.0959999999995</v>
          </cell>
          <cell r="AG1117">
            <v>1257.7739999999999</v>
          </cell>
          <cell r="AH1117">
            <v>42225.27</v>
          </cell>
          <cell r="AI1117">
            <v>2515.5479999999998</v>
          </cell>
          <cell r="AJ1117">
            <v>6288.87</v>
          </cell>
          <cell r="AK1117">
            <v>1257.7739999999999</v>
          </cell>
          <cell r="AL1117">
            <v>30545.94</v>
          </cell>
          <cell r="AM1117">
            <v>1347.615</v>
          </cell>
          <cell r="AN1117">
            <v>28749.119999999999</v>
          </cell>
          <cell r="AO1117">
            <v>18417.404999999999</v>
          </cell>
          <cell r="AP1117">
            <v>1931.5814999999998</v>
          </cell>
          <cell r="AQ1117">
            <v>6738.0749999999998</v>
          </cell>
        </row>
        <row r="1118">
          <cell r="A1118" t="str">
            <v>M003WS0350200</v>
          </cell>
          <cell r="B1118" t="str">
            <v>F/GWingspanStentSystem,3.5</v>
          </cell>
          <cell r="C1118" t="str">
            <v>USD</v>
          </cell>
          <cell r="D1118">
            <v>910.83</v>
          </cell>
          <cell r="G1118">
            <v>910.83</v>
          </cell>
          <cell r="I1118">
            <v>910.83</v>
          </cell>
          <cell r="J1118">
            <v>3461.154</v>
          </cell>
          <cell r="K1118">
            <v>1001.9130000000001</v>
          </cell>
          <cell r="L1118">
            <v>1184.0790000000002</v>
          </cell>
          <cell r="M1118">
            <v>1593.9525000000001</v>
          </cell>
          <cell r="N1118">
            <v>974.58810000000005</v>
          </cell>
          <cell r="O1118">
            <v>947.2632000000001</v>
          </cell>
          <cell r="P1118">
            <v>455415</v>
          </cell>
          <cell r="Q1118">
            <v>6220.9689000000008</v>
          </cell>
          <cell r="R1118">
            <v>1794335.1</v>
          </cell>
          <cell r="S1118">
            <v>15620.734499999999</v>
          </cell>
          <cell r="T1118">
            <v>4645.2330000000002</v>
          </cell>
          <cell r="U1118">
            <v>637.58100000000002</v>
          </cell>
          <cell r="V1118">
            <v>546.49800000000005</v>
          </cell>
          <cell r="W1118">
            <v>7104.4740000000002</v>
          </cell>
          <cell r="X1118">
            <v>163949.4</v>
          </cell>
          <cell r="Y1118">
            <v>3461.154</v>
          </cell>
          <cell r="Z1118">
            <v>43719.840000000004</v>
          </cell>
          <cell r="AA1118">
            <v>81974.7</v>
          </cell>
          <cell r="AB1118">
            <v>1092996</v>
          </cell>
          <cell r="AC1118">
            <v>1373076.2250000001</v>
          </cell>
          <cell r="AD1118">
            <v>11840.79</v>
          </cell>
          <cell r="AE1118">
            <v>3233.4465</v>
          </cell>
          <cell r="AF1118">
            <v>5100.6480000000001</v>
          </cell>
          <cell r="AG1118">
            <v>1275.162</v>
          </cell>
          <cell r="AH1118">
            <v>42809.01</v>
          </cell>
          <cell r="AI1118">
            <v>2550.3240000000001</v>
          </cell>
          <cell r="AJ1118">
            <v>6375.81</v>
          </cell>
          <cell r="AK1118">
            <v>1275.162</v>
          </cell>
          <cell r="AL1118">
            <v>30968.22</v>
          </cell>
          <cell r="AM1118">
            <v>1366.2450000000001</v>
          </cell>
          <cell r="AN1118">
            <v>29146.560000000001</v>
          </cell>
          <cell r="AO1118">
            <v>18672.014999999999</v>
          </cell>
          <cell r="AP1118">
            <v>1958.2845</v>
          </cell>
          <cell r="AQ1118">
            <v>6831.2250000000004</v>
          </cell>
        </row>
        <row r="1119">
          <cell r="A1119" t="str">
            <v>M003WS0400090</v>
          </cell>
          <cell r="B1119" t="str">
            <v>F/GWingspanStentSystem,4</v>
          </cell>
          <cell r="C1119" t="str">
            <v>USD</v>
          </cell>
          <cell r="D1119">
            <v>881.24</v>
          </cell>
          <cell r="G1119">
            <v>881.24</v>
          </cell>
          <cell r="I1119">
            <v>881.24</v>
          </cell>
          <cell r="J1119">
            <v>3348.712</v>
          </cell>
          <cell r="K1119">
            <v>969.36400000000003</v>
          </cell>
          <cell r="L1119">
            <v>1145.6120000000001</v>
          </cell>
          <cell r="M1119">
            <v>1542.17</v>
          </cell>
          <cell r="N1119">
            <v>942.92680000000007</v>
          </cell>
          <cell r="O1119">
            <v>916.4896</v>
          </cell>
          <cell r="P1119">
            <v>440620</v>
          </cell>
          <cell r="Q1119">
            <v>6018.8692000000001</v>
          </cell>
          <cell r="R1119">
            <v>1736042.8</v>
          </cell>
          <cell r="S1119">
            <v>15113.266</v>
          </cell>
          <cell r="T1119">
            <v>4494.3239999999996</v>
          </cell>
          <cell r="U1119">
            <v>616.86799999999994</v>
          </cell>
          <cell r="V1119">
            <v>528.74400000000003</v>
          </cell>
          <cell r="W1119">
            <v>6873.6719999999996</v>
          </cell>
          <cell r="X1119">
            <v>158623.20000000001</v>
          </cell>
          <cell r="Y1119">
            <v>3348.712</v>
          </cell>
          <cell r="Z1119">
            <v>42299.520000000004</v>
          </cell>
          <cell r="AA1119">
            <v>79311.600000000006</v>
          </cell>
          <cell r="AB1119">
            <v>1057488</v>
          </cell>
          <cell r="AC1119">
            <v>1328469.3</v>
          </cell>
          <cell r="AD1119">
            <v>11456.12</v>
          </cell>
          <cell r="AE1119">
            <v>3128.402</v>
          </cell>
          <cell r="AF1119">
            <v>4934.9439999999995</v>
          </cell>
          <cell r="AG1119">
            <v>1233.7359999999999</v>
          </cell>
          <cell r="AH1119">
            <v>41418.28</v>
          </cell>
          <cell r="AI1119">
            <v>2467.4719999999998</v>
          </cell>
          <cell r="AJ1119">
            <v>6168.68</v>
          </cell>
          <cell r="AK1119">
            <v>1233.7359999999999</v>
          </cell>
          <cell r="AL1119">
            <v>29962.16</v>
          </cell>
          <cell r="AM1119">
            <v>1321.8600000000001</v>
          </cell>
          <cell r="AN1119">
            <v>28199.68</v>
          </cell>
          <cell r="AO1119">
            <v>18065.420000000002</v>
          </cell>
          <cell r="AP1119">
            <v>1894.6659999999999</v>
          </cell>
          <cell r="AQ1119">
            <v>6609.3</v>
          </cell>
        </row>
        <row r="1120">
          <cell r="A1120" t="str">
            <v>M003WS0400150</v>
          </cell>
          <cell r="B1120" t="str">
            <v>F/GWingspanStentSystem,4</v>
          </cell>
          <cell r="C1120" t="str">
            <v>USD</v>
          </cell>
          <cell r="D1120">
            <v>897.02</v>
          </cell>
          <cell r="G1120">
            <v>897.02</v>
          </cell>
          <cell r="I1120">
            <v>897.02</v>
          </cell>
          <cell r="J1120">
            <v>3408.6759999999999</v>
          </cell>
          <cell r="K1120">
            <v>986.72200000000009</v>
          </cell>
          <cell r="L1120">
            <v>1166.126</v>
          </cell>
          <cell r="M1120">
            <v>1569.7849999999999</v>
          </cell>
          <cell r="N1120">
            <v>959.81140000000005</v>
          </cell>
          <cell r="O1120">
            <v>932.9008</v>
          </cell>
          <cell r="P1120">
            <v>448510</v>
          </cell>
          <cell r="Q1120">
            <v>6126.6466</v>
          </cell>
          <cell r="R1120">
            <v>1767129.4</v>
          </cell>
          <cell r="S1120">
            <v>15383.892999999998</v>
          </cell>
          <cell r="T1120">
            <v>4574.8019999999997</v>
          </cell>
          <cell r="U1120">
            <v>627.91399999999999</v>
          </cell>
          <cell r="V1120">
            <v>538.21199999999999</v>
          </cell>
          <cell r="W1120">
            <v>6996.7559999999994</v>
          </cell>
          <cell r="X1120">
            <v>161463.6</v>
          </cell>
          <cell r="Y1120">
            <v>3408.6759999999999</v>
          </cell>
          <cell r="Z1120">
            <v>43056.959999999999</v>
          </cell>
          <cell r="AA1120">
            <v>80731.8</v>
          </cell>
          <cell r="AB1120">
            <v>1076424</v>
          </cell>
          <cell r="AC1120">
            <v>1352257.65</v>
          </cell>
          <cell r="AD1120">
            <v>11661.26</v>
          </cell>
          <cell r="AE1120">
            <v>3184.4209999999998</v>
          </cell>
          <cell r="AF1120">
            <v>5023.3119999999999</v>
          </cell>
          <cell r="AG1120">
            <v>1255.828</v>
          </cell>
          <cell r="AH1120">
            <v>42159.94</v>
          </cell>
          <cell r="AI1120">
            <v>2511.6559999999999</v>
          </cell>
          <cell r="AJ1120">
            <v>6279.1399999999994</v>
          </cell>
          <cell r="AK1120">
            <v>1255.828</v>
          </cell>
          <cell r="AL1120">
            <v>30498.68</v>
          </cell>
          <cell r="AM1120">
            <v>1345.53</v>
          </cell>
          <cell r="AN1120">
            <v>28704.639999999999</v>
          </cell>
          <cell r="AO1120">
            <v>18388.91</v>
          </cell>
          <cell r="AP1120">
            <v>1928.5929999999998</v>
          </cell>
          <cell r="AQ1120">
            <v>6727.65</v>
          </cell>
        </row>
        <row r="1121">
          <cell r="A1121" t="str">
            <v>M003WS0400200</v>
          </cell>
          <cell r="B1121" t="str">
            <v>F/GWingspanStentSystem,4</v>
          </cell>
          <cell r="C1121" t="str">
            <v>USD</v>
          </cell>
          <cell r="D1121">
            <v>907.72</v>
          </cell>
          <cell r="G1121">
            <v>907.72</v>
          </cell>
          <cell r="I1121">
            <v>907.72</v>
          </cell>
          <cell r="J1121">
            <v>3449.3359999999998</v>
          </cell>
          <cell r="K1121">
            <v>998.49200000000008</v>
          </cell>
          <cell r="L1121">
            <v>1180.0360000000001</v>
          </cell>
          <cell r="M1121">
            <v>1588.51</v>
          </cell>
          <cell r="N1121">
            <v>971.26040000000012</v>
          </cell>
          <cell r="O1121">
            <v>944.02880000000005</v>
          </cell>
          <cell r="P1121">
            <v>453860</v>
          </cell>
          <cell r="Q1121">
            <v>6199.7276000000002</v>
          </cell>
          <cell r="R1121">
            <v>1788208.4000000001</v>
          </cell>
          <cell r="S1121">
            <v>15567.397999999999</v>
          </cell>
          <cell r="T1121">
            <v>4629.3719999999994</v>
          </cell>
          <cell r="U1121">
            <v>635.404</v>
          </cell>
          <cell r="V1121">
            <v>544.63199999999995</v>
          </cell>
          <cell r="W1121">
            <v>7080.2160000000003</v>
          </cell>
          <cell r="X1121">
            <v>163389.6</v>
          </cell>
          <cell r="Y1121">
            <v>3449.3359999999998</v>
          </cell>
          <cell r="Z1121">
            <v>43570.559999999998</v>
          </cell>
          <cell r="AA1121">
            <v>81694.8</v>
          </cell>
          <cell r="AB1121">
            <v>1089264</v>
          </cell>
          <cell r="AC1121">
            <v>1368387.9000000001</v>
          </cell>
          <cell r="AD1121">
            <v>11800.36</v>
          </cell>
          <cell r="AE1121">
            <v>3222.4059999999999</v>
          </cell>
          <cell r="AF1121">
            <v>5083.232</v>
          </cell>
          <cell r="AG1121">
            <v>1270.808</v>
          </cell>
          <cell r="AH1121">
            <v>42662.840000000004</v>
          </cell>
          <cell r="AI1121">
            <v>2541.616</v>
          </cell>
          <cell r="AJ1121">
            <v>6354.04</v>
          </cell>
          <cell r="AK1121">
            <v>1270.808</v>
          </cell>
          <cell r="AL1121">
            <v>30862.48</v>
          </cell>
          <cell r="AM1121">
            <v>1361.58</v>
          </cell>
          <cell r="AN1121">
            <v>29047.040000000001</v>
          </cell>
          <cell r="AO1121">
            <v>18608.260000000002</v>
          </cell>
          <cell r="AP1121">
            <v>1951.598</v>
          </cell>
          <cell r="AQ1121">
            <v>6807.9000000000005</v>
          </cell>
        </row>
        <row r="1122">
          <cell r="A1122" t="str">
            <v>M003WS0450090</v>
          </cell>
          <cell r="B1122" t="str">
            <v>F/GWingspanStentSystem,4.5</v>
          </cell>
          <cell r="C1122" t="str">
            <v>USD</v>
          </cell>
          <cell r="D1122">
            <v>881.24</v>
          </cell>
          <cell r="G1122">
            <v>881.24</v>
          </cell>
          <cell r="I1122">
            <v>881.24</v>
          </cell>
          <cell r="J1122">
            <v>3348.712</v>
          </cell>
          <cell r="K1122">
            <v>969.36400000000003</v>
          </cell>
          <cell r="L1122">
            <v>1145.6120000000001</v>
          </cell>
          <cell r="M1122">
            <v>1542.17</v>
          </cell>
          <cell r="N1122">
            <v>942.92680000000007</v>
          </cell>
          <cell r="O1122">
            <v>916.4896</v>
          </cell>
          <cell r="P1122">
            <v>440620</v>
          </cell>
          <cell r="Q1122">
            <v>6018.8692000000001</v>
          </cell>
          <cell r="R1122">
            <v>1736042.8</v>
          </cell>
          <cell r="S1122">
            <v>15113.266</v>
          </cell>
          <cell r="T1122">
            <v>4494.3239999999996</v>
          </cell>
          <cell r="U1122">
            <v>616.86799999999994</v>
          </cell>
          <cell r="V1122">
            <v>528.74400000000003</v>
          </cell>
          <cell r="W1122">
            <v>6873.6719999999996</v>
          </cell>
          <cell r="X1122">
            <v>158623.20000000001</v>
          </cell>
          <cell r="Y1122">
            <v>3348.712</v>
          </cell>
          <cell r="Z1122">
            <v>42299.520000000004</v>
          </cell>
          <cell r="AA1122">
            <v>79311.600000000006</v>
          </cell>
          <cell r="AB1122">
            <v>1057488</v>
          </cell>
          <cell r="AC1122">
            <v>1328469.3</v>
          </cell>
          <cell r="AD1122">
            <v>11456.12</v>
          </cell>
          <cell r="AE1122">
            <v>3128.402</v>
          </cell>
          <cell r="AF1122">
            <v>4934.9439999999995</v>
          </cell>
          <cell r="AG1122">
            <v>1233.7359999999999</v>
          </cell>
          <cell r="AH1122">
            <v>41418.28</v>
          </cell>
          <cell r="AI1122">
            <v>2467.4719999999998</v>
          </cell>
          <cell r="AJ1122">
            <v>6168.68</v>
          </cell>
          <cell r="AK1122">
            <v>1233.7359999999999</v>
          </cell>
          <cell r="AL1122">
            <v>29962.16</v>
          </cell>
          <cell r="AM1122">
            <v>1321.8600000000001</v>
          </cell>
          <cell r="AN1122">
            <v>28199.68</v>
          </cell>
          <cell r="AO1122">
            <v>18065.420000000002</v>
          </cell>
          <cell r="AP1122">
            <v>1894.6659999999999</v>
          </cell>
          <cell r="AQ1122">
            <v>6609.3</v>
          </cell>
        </row>
        <row r="1123">
          <cell r="A1123" t="str">
            <v>M003WS0450150</v>
          </cell>
          <cell r="B1123" t="str">
            <v>F/GWingspanStentSystem,4.5</v>
          </cell>
          <cell r="C1123" t="str">
            <v>USD</v>
          </cell>
          <cell r="D1123">
            <v>897.02</v>
          </cell>
          <cell r="G1123">
            <v>897.02</v>
          </cell>
          <cell r="I1123">
            <v>897.02</v>
          </cell>
          <cell r="J1123">
            <v>3408.6759999999999</v>
          </cell>
          <cell r="K1123">
            <v>986.72200000000009</v>
          </cell>
          <cell r="L1123">
            <v>1166.126</v>
          </cell>
          <cell r="M1123">
            <v>1569.7849999999999</v>
          </cell>
          <cell r="N1123">
            <v>959.81140000000005</v>
          </cell>
          <cell r="O1123">
            <v>932.9008</v>
          </cell>
          <cell r="P1123">
            <v>448510</v>
          </cell>
          <cell r="Q1123">
            <v>6126.6466</v>
          </cell>
          <cell r="R1123">
            <v>1767129.4</v>
          </cell>
          <cell r="S1123">
            <v>15383.892999999998</v>
          </cell>
          <cell r="T1123">
            <v>4574.8019999999997</v>
          </cell>
          <cell r="U1123">
            <v>627.91399999999999</v>
          </cell>
          <cell r="V1123">
            <v>538.21199999999999</v>
          </cell>
          <cell r="W1123">
            <v>6996.7559999999994</v>
          </cell>
          <cell r="X1123">
            <v>161463.6</v>
          </cell>
          <cell r="Y1123">
            <v>3408.6759999999999</v>
          </cell>
          <cell r="Z1123">
            <v>43056.959999999999</v>
          </cell>
          <cell r="AA1123">
            <v>80731.8</v>
          </cell>
          <cell r="AB1123">
            <v>1076424</v>
          </cell>
          <cell r="AC1123">
            <v>1352257.65</v>
          </cell>
          <cell r="AD1123">
            <v>11661.26</v>
          </cell>
          <cell r="AE1123">
            <v>3184.4209999999998</v>
          </cell>
          <cell r="AF1123">
            <v>5023.3119999999999</v>
          </cell>
          <cell r="AG1123">
            <v>1255.828</v>
          </cell>
          <cell r="AH1123">
            <v>42159.94</v>
          </cell>
          <cell r="AI1123">
            <v>2511.6559999999999</v>
          </cell>
          <cell r="AJ1123">
            <v>6279.1399999999994</v>
          </cell>
          <cell r="AK1123">
            <v>1255.828</v>
          </cell>
          <cell r="AL1123">
            <v>30498.68</v>
          </cell>
          <cell r="AM1123">
            <v>1345.53</v>
          </cell>
          <cell r="AN1123">
            <v>28704.639999999999</v>
          </cell>
          <cell r="AO1123">
            <v>18388.91</v>
          </cell>
          <cell r="AP1123">
            <v>1928.5929999999998</v>
          </cell>
          <cell r="AQ1123">
            <v>6727.65</v>
          </cell>
        </row>
        <row r="1124">
          <cell r="A1124" t="str">
            <v>M003WS0450200</v>
          </cell>
          <cell r="B1124" t="str">
            <v>F/GWingspanStentSystem,4.5</v>
          </cell>
          <cell r="C1124" t="str">
            <v>USD</v>
          </cell>
          <cell r="D1124">
            <v>635.41</v>
          </cell>
          <cell r="F1124">
            <v>907.72</v>
          </cell>
          <cell r="G1124">
            <v>907.72</v>
          </cell>
          <cell r="I1124">
            <v>907.72</v>
          </cell>
          <cell r="J1124">
            <v>3449.3359999999998</v>
          </cell>
          <cell r="K1124">
            <v>998.49200000000008</v>
          </cell>
          <cell r="L1124">
            <v>1180.0360000000001</v>
          </cell>
          <cell r="M1124">
            <v>1588.51</v>
          </cell>
          <cell r="N1124">
            <v>971.26040000000012</v>
          </cell>
          <cell r="O1124">
            <v>944.02880000000005</v>
          </cell>
          <cell r="P1124">
            <v>453860</v>
          </cell>
          <cell r="Q1124">
            <v>6199.7276000000002</v>
          </cell>
          <cell r="R1124">
            <v>1788208.4000000001</v>
          </cell>
          <cell r="S1124">
            <v>15567.397999999999</v>
          </cell>
          <cell r="T1124">
            <v>4629.3719999999994</v>
          </cell>
          <cell r="U1124">
            <v>635.404</v>
          </cell>
          <cell r="V1124">
            <v>544.63199999999995</v>
          </cell>
          <cell r="W1124">
            <v>7080.2160000000003</v>
          </cell>
          <cell r="X1124">
            <v>163389.6</v>
          </cell>
          <cell r="Y1124">
            <v>3449.3359999999998</v>
          </cell>
          <cell r="Z1124">
            <v>43570.559999999998</v>
          </cell>
          <cell r="AA1124">
            <v>81694.8</v>
          </cell>
          <cell r="AB1124">
            <v>1089264</v>
          </cell>
          <cell r="AC1124">
            <v>1368387.9000000001</v>
          </cell>
          <cell r="AD1124">
            <v>11800.36</v>
          </cell>
          <cell r="AE1124">
            <v>3222.4059999999999</v>
          </cell>
          <cell r="AF1124">
            <v>5083.232</v>
          </cell>
          <cell r="AG1124">
            <v>1270.808</v>
          </cell>
          <cell r="AH1124">
            <v>42662.840000000004</v>
          </cell>
          <cell r="AI1124">
            <v>2541.616</v>
          </cell>
          <cell r="AJ1124">
            <v>6354.04</v>
          </cell>
          <cell r="AK1124">
            <v>1270.808</v>
          </cell>
          <cell r="AL1124">
            <v>30862.48</v>
          </cell>
          <cell r="AM1124">
            <v>1361.58</v>
          </cell>
          <cell r="AN1124">
            <v>29047.040000000001</v>
          </cell>
          <cell r="AO1124">
            <v>18608.260000000002</v>
          </cell>
          <cell r="AP1124">
            <v>1951.598</v>
          </cell>
          <cell r="AQ1124">
            <v>6807.9000000000005</v>
          </cell>
        </row>
        <row r="1125">
          <cell r="A1125" t="str">
            <v>M003WS09025C0</v>
          </cell>
          <cell r="B1125" t="str">
            <v>F/GWingspanStentSystem,IDE</v>
          </cell>
          <cell r="C1125" t="str">
            <v>USD</v>
          </cell>
          <cell r="D1125">
            <v>872.97</v>
          </cell>
          <cell r="G1125">
            <v>872.97</v>
          </cell>
          <cell r="I1125">
            <v>872.97</v>
          </cell>
          <cell r="J1125">
            <v>3317.2860000000001</v>
          </cell>
          <cell r="K1125">
            <v>960.26700000000005</v>
          </cell>
          <cell r="L1125">
            <v>1134.8610000000001</v>
          </cell>
          <cell r="M1125">
            <v>1527.6975</v>
          </cell>
          <cell r="N1125">
            <v>934.07790000000011</v>
          </cell>
          <cell r="O1125">
            <v>907.88880000000006</v>
          </cell>
          <cell r="P1125">
            <v>436485</v>
          </cell>
          <cell r="Q1125">
            <v>5962.3851000000004</v>
          </cell>
          <cell r="R1125">
            <v>1719750.9000000001</v>
          </cell>
          <cell r="S1125">
            <v>14971.4355</v>
          </cell>
          <cell r="T1125">
            <v>4452.1469999999999</v>
          </cell>
          <cell r="U1125">
            <v>611.07899999999995</v>
          </cell>
          <cell r="V1125">
            <v>523.78200000000004</v>
          </cell>
          <cell r="W1125">
            <v>6809.1660000000002</v>
          </cell>
          <cell r="X1125">
            <v>157134.6</v>
          </cell>
          <cell r="Y1125">
            <v>3317.2860000000001</v>
          </cell>
          <cell r="Z1125">
            <v>41902.559999999998</v>
          </cell>
          <cell r="AA1125">
            <v>78567.3</v>
          </cell>
          <cell r="AB1125">
            <v>1047564</v>
          </cell>
          <cell r="AC1125">
            <v>1316002.2750000001</v>
          </cell>
          <cell r="AD1125">
            <v>11348.61</v>
          </cell>
          <cell r="AE1125">
            <v>3099.0434999999998</v>
          </cell>
          <cell r="AF1125">
            <v>4888.6319999999996</v>
          </cell>
          <cell r="AG1125">
            <v>1222.1579999999999</v>
          </cell>
          <cell r="AH1125">
            <v>41029.590000000004</v>
          </cell>
          <cell r="AI1125">
            <v>2444.3159999999998</v>
          </cell>
          <cell r="AJ1125">
            <v>6110.79</v>
          </cell>
          <cell r="AK1125">
            <v>1222.1579999999999</v>
          </cell>
          <cell r="AL1125">
            <v>29680.98</v>
          </cell>
          <cell r="AM1125">
            <v>1309.4549999999999</v>
          </cell>
          <cell r="AN1125">
            <v>27935.040000000001</v>
          </cell>
          <cell r="AO1125">
            <v>17895.885000000002</v>
          </cell>
          <cell r="AP1125">
            <v>1876.8855000000001</v>
          </cell>
          <cell r="AQ1125">
            <v>6547.2750000000005</v>
          </cell>
        </row>
        <row r="1126">
          <cell r="A1126" t="str">
            <v>M003WS09030C0</v>
          </cell>
          <cell r="B1126" t="str">
            <v>F/GWingspanStentSystem,IDE</v>
          </cell>
          <cell r="C1126" t="str">
            <v>USD</v>
          </cell>
          <cell r="D1126">
            <v>876.78</v>
          </cell>
          <cell r="G1126">
            <v>876.78</v>
          </cell>
          <cell r="I1126">
            <v>876.78</v>
          </cell>
          <cell r="J1126">
            <v>3331.7639999999997</v>
          </cell>
          <cell r="K1126">
            <v>964.45800000000008</v>
          </cell>
          <cell r="L1126">
            <v>1139.8140000000001</v>
          </cell>
          <cell r="M1126">
            <v>1534.365</v>
          </cell>
          <cell r="N1126">
            <v>938.15460000000007</v>
          </cell>
          <cell r="O1126">
            <v>911.85119999999995</v>
          </cell>
          <cell r="P1126">
            <v>438390</v>
          </cell>
          <cell r="Q1126">
            <v>5988.4074000000001</v>
          </cell>
          <cell r="R1126">
            <v>1727256.5999999999</v>
          </cell>
          <cell r="S1126">
            <v>15036.776999999998</v>
          </cell>
          <cell r="T1126">
            <v>4471.5779999999995</v>
          </cell>
          <cell r="U1126">
            <v>613.74599999999998</v>
          </cell>
          <cell r="V1126">
            <v>526.06799999999998</v>
          </cell>
          <cell r="W1126">
            <v>6838.884</v>
          </cell>
          <cell r="X1126">
            <v>157820.4</v>
          </cell>
          <cell r="Y1126">
            <v>3331.7639999999997</v>
          </cell>
          <cell r="Z1126">
            <v>42085.440000000002</v>
          </cell>
          <cell r="AA1126">
            <v>78910.2</v>
          </cell>
          <cell r="AB1126">
            <v>1052136</v>
          </cell>
          <cell r="AC1126">
            <v>1321745.8499999999</v>
          </cell>
          <cell r="AD1126">
            <v>11398.14</v>
          </cell>
          <cell r="AE1126">
            <v>3112.569</v>
          </cell>
          <cell r="AF1126">
            <v>4909.9679999999998</v>
          </cell>
          <cell r="AG1126">
            <v>1227.492</v>
          </cell>
          <cell r="AH1126">
            <v>41208.659999999996</v>
          </cell>
          <cell r="AI1126">
            <v>2454.9839999999999</v>
          </cell>
          <cell r="AJ1126">
            <v>6137.46</v>
          </cell>
          <cell r="AK1126">
            <v>1227.492</v>
          </cell>
          <cell r="AL1126">
            <v>29810.52</v>
          </cell>
          <cell r="AM1126">
            <v>1315.17</v>
          </cell>
          <cell r="AN1126">
            <v>28056.959999999999</v>
          </cell>
          <cell r="AO1126">
            <v>17973.989999999998</v>
          </cell>
          <cell r="AP1126">
            <v>1885.0769999999998</v>
          </cell>
          <cell r="AQ1126">
            <v>6575.8499999999995</v>
          </cell>
        </row>
        <row r="1127">
          <cell r="A1127" t="str">
            <v>M003WS09035C0</v>
          </cell>
          <cell r="B1127" t="str">
            <v>F/GWingspanStentSystem,IDE</v>
          </cell>
          <cell r="C1127" t="str">
            <v>USD</v>
          </cell>
          <cell r="D1127">
            <v>876.78</v>
          </cell>
          <cell r="G1127">
            <v>876.78</v>
          </cell>
          <cell r="I1127">
            <v>876.78</v>
          </cell>
          <cell r="J1127">
            <v>3331.7639999999997</v>
          </cell>
          <cell r="K1127">
            <v>964.45800000000008</v>
          </cell>
          <cell r="L1127">
            <v>1139.8140000000001</v>
          </cell>
          <cell r="M1127">
            <v>1534.365</v>
          </cell>
          <cell r="N1127">
            <v>938.15460000000007</v>
          </cell>
          <cell r="O1127">
            <v>911.85119999999995</v>
          </cell>
          <cell r="P1127">
            <v>438390</v>
          </cell>
          <cell r="Q1127">
            <v>5988.4074000000001</v>
          </cell>
          <cell r="R1127">
            <v>1727256.5999999999</v>
          </cell>
          <cell r="S1127">
            <v>15036.776999999998</v>
          </cell>
          <cell r="T1127">
            <v>4471.5779999999995</v>
          </cell>
          <cell r="U1127">
            <v>613.74599999999998</v>
          </cell>
          <cell r="V1127">
            <v>526.06799999999998</v>
          </cell>
          <cell r="W1127">
            <v>6838.884</v>
          </cell>
          <cell r="X1127">
            <v>157820.4</v>
          </cell>
          <cell r="Y1127">
            <v>3331.7639999999997</v>
          </cell>
          <cell r="Z1127">
            <v>42085.440000000002</v>
          </cell>
          <cell r="AA1127">
            <v>78910.2</v>
          </cell>
          <cell r="AB1127">
            <v>1052136</v>
          </cell>
          <cell r="AC1127">
            <v>1321745.8499999999</v>
          </cell>
          <cell r="AD1127">
            <v>11398.14</v>
          </cell>
          <cell r="AE1127">
            <v>3112.569</v>
          </cell>
          <cell r="AF1127">
            <v>4909.9679999999998</v>
          </cell>
          <cell r="AG1127">
            <v>1227.492</v>
          </cell>
          <cell r="AH1127">
            <v>41208.659999999996</v>
          </cell>
          <cell r="AI1127">
            <v>2454.9839999999999</v>
          </cell>
          <cell r="AJ1127">
            <v>6137.46</v>
          </cell>
          <cell r="AK1127">
            <v>1227.492</v>
          </cell>
          <cell r="AL1127">
            <v>29810.52</v>
          </cell>
          <cell r="AM1127">
            <v>1315.17</v>
          </cell>
          <cell r="AN1127">
            <v>28056.959999999999</v>
          </cell>
          <cell r="AO1127">
            <v>17973.989999999998</v>
          </cell>
          <cell r="AP1127">
            <v>1885.0769999999998</v>
          </cell>
          <cell r="AQ1127">
            <v>6575.8499999999995</v>
          </cell>
        </row>
        <row r="1128">
          <cell r="A1128" t="str">
            <v>M003WS09040C0</v>
          </cell>
          <cell r="B1128" t="str">
            <v>F/GWingspanStentSystem,IDE</v>
          </cell>
          <cell r="C1128" t="str">
            <v>USD</v>
          </cell>
          <cell r="D1128">
            <v>873.9</v>
          </cell>
          <cell r="G1128">
            <v>873.9</v>
          </cell>
          <cell r="I1128">
            <v>873.9</v>
          </cell>
          <cell r="J1128">
            <v>3320.8199999999997</v>
          </cell>
          <cell r="K1128">
            <v>961.29000000000008</v>
          </cell>
          <cell r="L1128">
            <v>1136.07</v>
          </cell>
          <cell r="M1128">
            <v>1529.325</v>
          </cell>
          <cell r="N1128">
            <v>935.07299999999998</v>
          </cell>
          <cell r="O1128">
            <v>908.85599999999999</v>
          </cell>
          <cell r="P1128">
            <v>436950</v>
          </cell>
          <cell r="Q1128">
            <v>5968.7370000000001</v>
          </cell>
          <cell r="R1128">
            <v>1721583</v>
          </cell>
          <cell r="S1128">
            <v>14987.384999999998</v>
          </cell>
          <cell r="T1128">
            <v>4456.8899999999994</v>
          </cell>
          <cell r="U1128">
            <v>611.7299999999999</v>
          </cell>
          <cell r="V1128">
            <v>524.33999999999992</v>
          </cell>
          <cell r="W1128">
            <v>6816.42</v>
          </cell>
          <cell r="X1128">
            <v>157302</v>
          </cell>
          <cell r="Y1128">
            <v>3320.8199999999997</v>
          </cell>
          <cell r="Z1128">
            <v>41947.199999999997</v>
          </cell>
          <cell r="AA1128">
            <v>78651</v>
          </cell>
          <cell r="AB1128">
            <v>1048680</v>
          </cell>
          <cell r="AC1128">
            <v>1317404.25</v>
          </cell>
          <cell r="AD1128">
            <v>11360.699999999999</v>
          </cell>
          <cell r="AE1128">
            <v>3102.3449999999998</v>
          </cell>
          <cell r="AF1128">
            <v>4893.8399999999992</v>
          </cell>
          <cell r="AG1128">
            <v>1223.4599999999998</v>
          </cell>
          <cell r="AH1128">
            <v>41073.299999999996</v>
          </cell>
          <cell r="AI1128">
            <v>2446.9199999999996</v>
          </cell>
          <cell r="AJ1128">
            <v>6117.3</v>
          </cell>
          <cell r="AK1128">
            <v>1223.4599999999998</v>
          </cell>
          <cell r="AL1128">
            <v>29712.6</v>
          </cell>
          <cell r="AM1128">
            <v>1310.85</v>
          </cell>
          <cell r="AN1128">
            <v>27964.799999999999</v>
          </cell>
          <cell r="AO1128">
            <v>17914.95</v>
          </cell>
          <cell r="AP1128">
            <v>1878.8849999999998</v>
          </cell>
          <cell r="AQ1128">
            <v>6554.25</v>
          </cell>
        </row>
        <row r="1129">
          <cell r="A1129" t="str">
            <v>M003WS09045C0</v>
          </cell>
          <cell r="B1129" t="str">
            <v>F/GWingspanStentSystem,IDE</v>
          </cell>
          <cell r="C1129" t="str">
            <v>USD</v>
          </cell>
          <cell r="D1129">
            <v>873.9</v>
          </cell>
          <cell r="G1129">
            <v>873.9</v>
          </cell>
          <cell r="I1129">
            <v>873.9</v>
          </cell>
          <cell r="J1129">
            <v>3320.8199999999997</v>
          </cell>
          <cell r="K1129">
            <v>961.29000000000008</v>
          </cell>
          <cell r="L1129">
            <v>1136.07</v>
          </cell>
          <cell r="M1129">
            <v>1529.325</v>
          </cell>
          <cell r="N1129">
            <v>935.07299999999998</v>
          </cell>
          <cell r="O1129">
            <v>908.85599999999999</v>
          </cell>
          <cell r="P1129">
            <v>436950</v>
          </cell>
          <cell r="Q1129">
            <v>5968.7370000000001</v>
          </cell>
          <cell r="R1129">
            <v>1721583</v>
          </cell>
          <cell r="S1129">
            <v>14987.384999999998</v>
          </cell>
          <cell r="T1129">
            <v>4456.8899999999994</v>
          </cell>
          <cell r="U1129">
            <v>611.7299999999999</v>
          </cell>
          <cell r="V1129">
            <v>524.33999999999992</v>
          </cell>
          <cell r="W1129">
            <v>6816.42</v>
          </cell>
          <cell r="X1129">
            <v>157302</v>
          </cell>
          <cell r="Y1129">
            <v>3320.8199999999997</v>
          </cell>
          <cell r="Z1129">
            <v>41947.199999999997</v>
          </cell>
          <cell r="AA1129">
            <v>78651</v>
          </cell>
          <cell r="AB1129">
            <v>1048680</v>
          </cell>
          <cell r="AC1129">
            <v>1317404.25</v>
          </cell>
          <cell r="AD1129">
            <v>11360.699999999999</v>
          </cell>
          <cell r="AE1129">
            <v>3102.3449999999998</v>
          </cell>
          <cell r="AF1129">
            <v>4893.8399999999992</v>
          </cell>
          <cell r="AG1129">
            <v>1223.4599999999998</v>
          </cell>
          <cell r="AH1129">
            <v>41073.299999999996</v>
          </cell>
          <cell r="AI1129">
            <v>2446.9199999999996</v>
          </cell>
          <cell r="AJ1129">
            <v>6117.3</v>
          </cell>
          <cell r="AK1129">
            <v>1223.4599999999998</v>
          </cell>
          <cell r="AL1129">
            <v>29712.6</v>
          </cell>
          <cell r="AM1129">
            <v>1310.85</v>
          </cell>
          <cell r="AN1129">
            <v>27964.799999999999</v>
          </cell>
          <cell r="AO1129">
            <v>17914.95</v>
          </cell>
          <cell r="AP1129">
            <v>1878.8849999999998</v>
          </cell>
          <cell r="AQ1129">
            <v>6554.25</v>
          </cell>
        </row>
        <row r="1130">
          <cell r="A1130" t="str">
            <v>M003WS15025C0</v>
          </cell>
          <cell r="B1130" t="str">
            <v>F/GWingspanStentSystem,IDE</v>
          </cell>
          <cell r="C1130" t="str">
            <v>USD</v>
          </cell>
          <cell r="D1130">
            <v>890.76</v>
          </cell>
          <cell r="G1130">
            <v>890.76</v>
          </cell>
          <cell r="I1130">
            <v>890.76</v>
          </cell>
          <cell r="J1130">
            <v>3384.8879999999999</v>
          </cell>
          <cell r="K1130">
            <v>979.83600000000001</v>
          </cell>
          <cell r="L1130">
            <v>1157.9880000000001</v>
          </cell>
          <cell r="M1130">
            <v>1558.83</v>
          </cell>
          <cell r="N1130">
            <v>953.11320000000001</v>
          </cell>
          <cell r="O1130">
            <v>926.3904</v>
          </cell>
          <cell r="P1130">
            <v>445380</v>
          </cell>
          <cell r="Q1130">
            <v>6083.8908000000001</v>
          </cell>
          <cell r="R1130">
            <v>1754797.2</v>
          </cell>
          <cell r="S1130">
            <v>15276.533999999998</v>
          </cell>
          <cell r="T1130">
            <v>4542.8759999999993</v>
          </cell>
          <cell r="U1130">
            <v>623.53199999999993</v>
          </cell>
          <cell r="V1130">
            <v>534.45600000000002</v>
          </cell>
          <cell r="W1130">
            <v>6947.9279999999999</v>
          </cell>
          <cell r="X1130">
            <v>160336.79999999999</v>
          </cell>
          <cell r="Y1130">
            <v>3384.8879999999999</v>
          </cell>
          <cell r="Z1130">
            <v>42756.479999999996</v>
          </cell>
          <cell r="AA1130">
            <v>80168.399999999994</v>
          </cell>
          <cell r="AB1130">
            <v>1068912</v>
          </cell>
          <cell r="AC1130">
            <v>1342820.7</v>
          </cell>
          <cell r="AD1130">
            <v>11579.88</v>
          </cell>
          <cell r="AE1130">
            <v>3162.1979999999999</v>
          </cell>
          <cell r="AF1130">
            <v>4988.2559999999994</v>
          </cell>
          <cell r="AG1130">
            <v>1247.0639999999999</v>
          </cell>
          <cell r="AH1130">
            <v>41865.72</v>
          </cell>
          <cell r="AI1130">
            <v>2494.1279999999997</v>
          </cell>
          <cell r="AJ1130">
            <v>6235.32</v>
          </cell>
          <cell r="AK1130">
            <v>1247.0639999999999</v>
          </cell>
          <cell r="AL1130">
            <v>30285.84</v>
          </cell>
          <cell r="AM1130">
            <v>1336.1399999999999</v>
          </cell>
          <cell r="AN1130">
            <v>28504.32</v>
          </cell>
          <cell r="AO1130">
            <v>18260.579999999998</v>
          </cell>
          <cell r="AP1130">
            <v>1915.134</v>
          </cell>
          <cell r="AQ1130">
            <v>6680.7</v>
          </cell>
        </row>
        <row r="1131">
          <cell r="A1131" t="str">
            <v>M003WS15030C0</v>
          </cell>
          <cell r="B1131" t="str">
            <v>F/GWingspanStentSystem,IDE</v>
          </cell>
          <cell r="C1131" t="str">
            <v>USD</v>
          </cell>
          <cell r="D1131">
            <v>891.05</v>
          </cell>
          <cell r="G1131">
            <v>891.05</v>
          </cell>
          <cell r="I1131">
            <v>891.05</v>
          </cell>
          <cell r="J1131">
            <v>3385.99</v>
          </cell>
          <cell r="K1131">
            <v>980.15499999999997</v>
          </cell>
          <cell r="L1131">
            <v>1158.365</v>
          </cell>
          <cell r="M1131">
            <v>1559.3374999999999</v>
          </cell>
          <cell r="N1131">
            <v>953.42349999999999</v>
          </cell>
          <cell r="O1131">
            <v>926.69200000000001</v>
          </cell>
          <cell r="P1131">
            <v>445525</v>
          </cell>
          <cell r="Q1131">
            <v>6085.8715000000002</v>
          </cell>
          <cell r="R1131">
            <v>1755368.5</v>
          </cell>
          <cell r="S1131">
            <v>15281.507499999998</v>
          </cell>
          <cell r="T1131">
            <v>4544.3549999999996</v>
          </cell>
          <cell r="U1131">
            <v>623.7349999999999</v>
          </cell>
          <cell r="V1131">
            <v>534.63</v>
          </cell>
          <cell r="W1131">
            <v>6950.19</v>
          </cell>
          <cell r="X1131">
            <v>160389</v>
          </cell>
          <cell r="Y1131">
            <v>3385.99</v>
          </cell>
          <cell r="Z1131">
            <v>42770.399999999994</v>
          </cell>
          <cell r="AA1131">
            <v>80194.5</v>
          </cell>
          <cell r="AB1131">
            <v>1069260</v>
          </cell>
          <cell r="AC1131">
            <v>1343257.875</v>
          </cell>
          <cell r="AD1131">
            <v>11583.65</v>
          </cell>
          <cell r="AE1131">
            <v>3163.2274999999995</v>
          </cell>
          <cell r="AF1131">
            <v>4989.8799999999992</v>
          </cell>
          <cell r="AG1131">
            <v>1247.4699999999998</v>
          </cell>
          <cell r="AH1131">
            <v>41879.35</v>
          </cell>
          <cell r="AI1131">
            <v>2494.9399999999996</v>
          </cell>
          <cell r="AJ1131">
            <v>6237.3499999999995</v>
          </cell>
          <cell r="AK1131">
            <v>1247.4699999999998</v>
          </cell>
          <cell r="AL1131">
            <v>30295.699999999997</v>
          </cell>
          <cell r="AM1131">
            <v>1336.5749999999998</v>
          </cell>
          <cell r="AN1131">
            <v>28513.599999999999</v>
          </cell>
          <cell r="AO1131">
            <v>18266.524999999998</v>
          </cell>
          <cell r="AP1131">
            <v>1915.7574999999999</v>
          </cell>
          <cell r="AQ1131">
            <v>6682.875</v>
          </cell>
        </row>
        <row r="1132">
          <cell r="A1132" t="str">
            <v>M003WS15035C0</v>
          </cell>
          <cell r="B1132" t="str">
            <v>F/GWingspanStentSystem,IDE</v>
          </cell>
          <cell r="C1132" t="str">
            <v>USD</v>
          </cell>
          <cell r="D1132">
            <v>891.05</v>
          </cell>
          <cell r="G1132">
            <v>891.05</v>
          </cell>
          <cell r="I1132">
            <v>891.05</v>
          </cell>
          <cell r="J1132">
            <v>3385.99</v>
          </cell>
          <cell r="K1132">
            <v>980.15499999999997</v>
          </cell>
          <cell r="L1132">
            <v>1158.365</v>
          </cell>
          <cell r="M1132">
            <v>1559.3374999999999</v>
          </cell>
          <cell r="N1132">
            <v>953.42349999999999</v>
          </cell>
          <cell r="O1132">
            <v>926.69200000000001</v>
          </cell>
          <cell r="P1132">
            <v>445525</v>
          </cell>
          <cell r="Q1132">
            <v>6085.8715000000002</v>
          </cell>
          <cell r="R1132">
            <v>1755368.5</v>
          </cell>
          <cell r="S1132">
            <v>15281.507499999998</v>
          </cell>
          <cell r="T1132">
            <v>4544.3549999999996</v>
          </cell>
          <cell r="U1132">
            <v>623.7349999999999</v>
          </cell>
          <cell r="V1132">
            <v>534.63</v>
          </cell>
          <cell r="W1132">
            <v>6950.19</v>
          </cell>
          <cell r="X1132">
            <v>160389</v>
          </cell>
          <cell r="Y1132">
            <v>3385.99</v>
          </cell>
          <cell r="Z1132">
            <v>42770.399999999994</v>
          </cell>
          <cell r="AA1132">
            <v>80194.5</v>
          </cell>
          <cell r="AB1132">
            <v>1069260</v>
          </cell>
          <cell r="AC1132">
            <v>1343257.875</v>
          </cell>
          <cell r="AD1132">
            <v>11583.65</v>
          </cell>
          <cell r="AE1132">
            <v>3163.2274999999995</v>
          </cell>
          <cell r="AF1132">
            <v>4989.8799999999992</v>
          </cell>
          <cell r="AG1132">
            <v>1247.4699999999998</v>
          </cell>
          <cell r="AH1132">
            <v>41879.35</v>
          </cell>
          <cell r="AI1132">
            <v>2494.9399999999996</v>
          </cell>
          <cell r="AJ1132">
            <v>6237.3499999999995</v>
          </cell>
          <cell r="AK1132">
            <v>1247.4699999999998</v>
          </cell>
          <cell r="AL1132">
            <v>30295.699999999997</v>
          </cell>
          <cell r="AM1132">
            <v>1336.5749999999998</v>
          </cell>
          <cell r="AN1132">
            <v>28513.599999999999</v>
          </cell>
          <cell r="AO1132">
            <v>18266.524999999998</v>
          </cell>
          <cell r="AP1132">
            <v>1915.7574999999999</v>
          </cell>
          <cell r="AQ1132">
            <v>6682.875</v>
          </cell>
        </row>
        <row r="1133">
          <cell r="A1133" t="str">
            <v>M003WS15040C0</v>
          </cell>
          <cell r="B1133" t="str">
            <v>F/GWingspanStentSystem,IDE</v>
          </cell>
          <cell r="C1133" t="str">
            <v>USD</v>
          </cell>
          <cell r="D1133">
            <v>889.67</v>
          </cell>
          <cell r="G1133">
            <v>889.67</v>
          </cell>
          <cell r="I1133">
            <v>889.67</v>
          </cell>
          <cell r="J1133">
            <v>3380.7459999999996</v>
          </cell>
          <cell r="K1133">
            <v>978.63700000000006</v>
          </cell>
          <cell r="L1133">
            <v>1156.5709999999999</v>
          </cell>
          <cell r="M1133">
            <v>1556.9224999999999</v>
          </cell>
          <cell r="N1133">
            <v>951.94690000000003</v>
          </cell>
          <cell r="O1133">
            <v>925.2568</v>
          </cell>
          <cell r="P1133">
            <v>444835</v>
          </cell>
          <cell r="Q1133">
            <v>6076.4461000000001</v>
          </cell>
          <cell r="R1133">
            <v>1752649.9</v>
          </cell>
          <cell r="S1133">
            <v>15257.840499999998</v>
          </cell>
          <cell r="T1133">
            <v>4537.3169999999991</v>
          </cell>
          <cell r="U1133">
            <v>622.76899999999989</v>
          </cell>
          <cell r="V1133">
            <v>533.80199999999991</v>
          </cell>
          <cell r="W1133">
            <v>6939.4259999999995</v>
          </cell>
          <cell r="X1133">
            <v>160140.6</v>
          </cell>
          <cell r="Y1133">
            <v>3380.7459999999996</v>
          </cell>
          <cell r="Z1133">
            <v>42704.159999999996</v>
          </cell>
          <cell r="AA1133">
            <v>80070.3</v>
          </cell>
          <cell r="AB1133">
            <v>1067604</v>
          </cell>
          <cell r="AC1133">
            <v>1341177.5249999999</v>
          </cell>
          <cell r="AD1133">
            <v>11565.71</v>
          </cell>
          <cell r="AE1133">
            <v>3158.3284999999996</v>
          </cell>
          <cell r="AF1133">
            <v>4982.1519999999991</v>
          </cell>
          <cell r="AG1133">
            <v>1245.5379999999998</v>
          </cell>
          <cell r="AH1133">
            <v>41814.49</v>
          </cell>
          <cell r="AI1133">
            <v>2491.0759999999996</v>
          </cell>
          <cell r="AJ1133">
            <v>6227.69</v>
          </cell>
          <cell r="AK1133">
            <v>1245.5379999999998</v>
          </cell>
          <cell r="AL1133">
            <v>30248.78</v>
          </cell>
          <cell r="AM1133">
            <v>1334.5049999999999</v>
          </cell>
          <cell r="AN1133">
            <v>28469.439999999999</v>
          </cell>
          <cell r="AO1133">
            <v>18238.235000000001</v>
          </cell>
          <cell r="AP1133">
            <v>1912.7904999999998</v>
          </cell>
          <cell r="AQ1133">
            <v>6672.5249999999996</v>
          </cell>
        </row>
        <row r="1134">
          <cell r="A1134" t="str">
            <v>M003WS15045C0</v>
          </cell>
          <cell r="B1134" t="str">
            <v>F/GWingspanStentSystem,IDE</v>
          </cell>
          <cell r="C1134" t="str">
            <v>USD</v>
          </cell>
          <cell r="D1134">
            <v>889.67</v>
          </cell>
          <cell r="G1134">
            <v>889.67</v>
          </cell>
          <cell r="I1134">
            <v>889.67</v>
          </cell>
          <cell r="J1134">
            <v>3380.7459999999996</v>
          </cell>
          <cell r="K1134">
            <v>978.63700000000006</v>
          </cell>
          <cell r="L1134">
            <v>1156.5709999999999</v>
          </cell>
          <cell r="M1134">
            <v>1556.9224999999999</v>
          </cell>
          <cell r="N1134">
            <v>951.94690000000003</v>
          </cell>
          <cell r="O1134">
            <v>925.2568</v>
          </cell>
          <cell r="P1134">
            <v>444835</v>
          </cell>
          <cell r="Q1134">
            <v>6076.4461000000001</v>
          </cell>
          <cell r="R1134">
            <v>1752649.9</v>
          </cell>
          <cell r="S1134">
            <v>15257.840499999998</v>
          </cell>
          <cell r="T1134">
            <v>4537.3169999999991</v>
          </cell>
          <cell r="U1134">
            <v>622.76899999999989</v>
          </cell>
          <cell r="V1134">
            <v>533.80199999999991</v>
          </cell>
          <cell r="W1134">
            <v>6939.4259999999995</v>
          </cell>
          <cell r="X1134">
            <v>160140.6</v>
          </cell>
          <cell r="Y1134">
            <v>3380.7459999999996</v>
          </cell>
          <cell r="Z1134">
            <v>42704.159999999996</v>
          </cell>
          <cell r="AA1134">
            <v>80070.3</v>
          </cell>
          <cell r="AB1134">
            <v>1067604</v>
          </cell>
          <cell r="AC1134">
            <v>1341177.5249999999</v>
          </cell>
          <cell r="AD1134">
            <v>11565.71</v>
          </cell>
          <cell r="AE1134">
            <v>3158.3284999999996</v>
          </cell>
          <cell r="AF1134">
            <v>4982.1519999999991</v>
          </cell>
          <cell r="AG1134">
            <v>1245.5379999999998</v>
          </cell>
          <cell r="AH1134">
            <v>41814.49</v>
          </cell>
          <cell r="AI1134">
            <v>2491.0759999999996</v>
          </cell>
          <cell r="AJ1134">
            <v>6227.69</v>
          </cell>
          <cell r="AK1134">
            <v>1245.5379999999998</v>
          </cell>
          <cell r="AL1134">
            <v>30248.78</v>
          </cell>
          <cell r="AM1134">
            <v>1334.5049999999999</v>
          </cell>
          <cell r="AN1134">
            <v>28469.439999999999</v>
          </cell>
          <cell r="AO1134">
            <v>18238.235000000001</v>
          </cell>
          <cell r="AP1134">
            <v>1912.7904999999998</v>
          </cell>
          <cell r="AQ1134">
            <v>6672.5249999999996</v>
          </cell>
        </row>
        <row r="1135">
          <cell r="A1135" t="str">
            <v>M003WS20025C0</v>
          </cell>
          <cell r="B1135" t="str">
            <v>F/GWingspanStentSystem,IDE</v>
          </cell>
          <cell r="C1135" t="str">
            <v>USD</v>
          </cell>
          <cell r="D1135">
            <v>902.57</v>
          </cell>
          <cell r="G1135">
            <v>902.57</v>
          </cell>
          <cell r="I1135">
            <v>902.57</v>
          </cell>
          <cell r="J1135">
            <v>3429.7660000000001</v>
          </cell>
          <cell r="K1135">
            <v>992.82700000000011</v>
          </cell>
          <cell r="L1135">
            <v>1173.3410000000001</v>
          </cell>
          <cell r="M1135">
            <v>1579.4975000000002</v>
          </cell>
          <cell r="N1135">
            <v>965.74990000000014</v>
          </cell>
          <cell r="O1135">
            <v>938.67280000000005</v>
          </cell>
          <cell r="P1135">
            <v>451285</v>
          </cell>
          <cell r="Q1135">
            <v>6164.5531000000001</v>
          </cell>
          <cell r="R1135">
            <v>1778062.9000000001</v>
          </cell>
          <cell r="S1135">
            <v>15479.075499999999</v>
          </cell>
          <cell r="T1135">
            <v>4603.107</v>
          </cell>
          <cell r="U1135">
            <v>631.79899999999998</v>
          </cell>
          <cell r="V1135">
            <v>541.54200000000003</v>
          </cell>
          <cell r="W1135">
            <v>7040.0460000000003</v>
          </cell>
          <cell r="X1135">
            <v>162462.6</v>
          </cell>
          <cell r="Y1135">
            <v>3429.7660000000001</v>
          </cell>
          <cell r="Z1135">
            <v>43323.360000000001</v>
          </cell>
          <cell r="AA1135">
            <v>81231.3</v>
          </cell>
          <cell r="AB1135">
            <v>1083084</v>
          </cell>
          <cell r="AC1135">
            <v>1360624.2750000001</v>
          </cell>
          <cell r="AD1135">
            <v>11733.41</v>
          </cell>
          <cell r="AE1135">
            <v>3204.1235000000001</v>
          </cell>
          <cell r="AF1135">
            <v>5054.3919999999998</v>
          </cell>
          <cell r="AG1135">
            <v>1263.598</v>
          </cell>
          <cell r="AH1135">
            <v>42420.79</v>
          </cell>
          <cell r="AI1135">
            <v>2527.1959999999999</v>
          </cell>
          <cell r="AJ1135">
            <v>6317.9900000000007</v>
          </cell>
          <cell r="AK1135">
            <v>1263.598</v>
          </cell>
          <cell r="AL1135">
            <v>30687.38</v>
          </cell>
          <cell r="AM1135">
            <v>1353.855</v>
          </cell>
          <cell r="AN1135">
            <v>28882.240000000002</v>
          </cell>
          <cell r="AO1135">
            <v>18502.685000000001</v>
          </cell>
          <cell r="AP1135">
            <v>1940.5255</v>
          </cell>
          <cell r="AQ1135">
            <v>6769.2750000000005</v>
          </cell>
        </row>
        <row r="1136">
          <cell r="A1136" t="str">
            <v>M003WS20030C0</v>
          </cell>
          <cell r="B1136" t="str">
            <v>F/GWingspanStentSystem,IDE</v>
          </cell>
          <cell r="C1136" t="str">
            <v>USD</v>
          </cell>
          <cell r="D1136">
            <v>903.47</v>
          </cell>
          <cell r="G1136">
            <v>903.47</v>
          </cell>
          <cell r="I1136">
            <v>903.47</v>
          </cell>
          <cell r="J1136">
            <v>3433.1860000000001</v>
          </cell>
          <cell r="K1136">
            <v>993.81700000000012</v>
          </cell>
          <cell r="L1136">
            <v>1174.511</v>
          </cell>
          <cell r="M1136">
            <v>1581.0725</v>
          </cell>
          <cell r="N1136">
            <v>966.7129000000001</v>
          </cell>
          <cell r="O1136">
            <v>939.60880000000009</v>
          </cell>
          <cell r="P1136">
            <v>451735</v>
          </cell>
          <cell r="Q1136">
            <v>6170.7001</v>
          </cell>
          <cell r="R1136">
            <v>1779835.9000000001</v>
          </cell>
          <cell r="S1136">
            <v>15494.510499999999</v>
          </cell>
          <cell r="T1136">
            <v>4607.6970000000001</v>
          </cell>
          <cell r="U1136">
            <v>632.42899999999997</v>
          </cell>
          <cell r="V1136">
            <v>542.08199999999999</v>
          </cell>
          <cell r="W1136">
            <v>7047.0659999999998</v>
          </cell>
          <cell r="X1136">
            <v>162624.6</v>
          </cell>
          <cell r="Y1136">
            <v>3433.1860000000001</v>
          </cell>
          <cell r="Z1136">
            <v>43366.559999999998</v>
          </cell>
          <cell r="AA1136">
            <v>81312.3</v>
          </cell>
          <cell r="AB1136">
            <v>1084164</v>
          </cell>
          <cell r="AC1136">
            <v>1361981.0250000001</v>
          </cell>
          <cell r="AD1136">
            <v>11745.11</v>
          </cell>
          <cell r="AE1136">
            <v>3207.3184999999999</v>
          </cell>
          <cell r="AF1136">
            <v>5059.4319999999998</v>
          </cell>
          <cell r="AG1136">
            <v>1264.8579999999999</v>
          </cell>
          <cell r="AH1136">
            <v>42463.090000000004</v>
          </cell>
          <cell r="AI1136">
            <v>2529.7159999999999</v>
          </cell>
          <cell r="AJ1136">
            <v>6324.29</v>
          </cell>
          <cell r="AK1136">
            <v>1264.8579999999999</v>
          </cell>
          <cell r="AL1136">
            <v>30717.98</v>
          </cell>
          <cell r="AM1136">
            <v>1355.2049999999999</v>
          </cell>
          <cell r="AN1136">
            <v>28911.040000000001</v>
          </cell>
          <cell r="AO1136">
            <v>18521.135000000002</v>
          </cell>
          <cell r="AP1136">
            <v>1942.4604999999999</v>
          </cell>
          <cell r="AQ1136">
            <v>6776.0250000000005</v>
          </cell>
        </row>
        <row r="1137">
          <cell r="A1137" t="str">
            <v>M003WS20035C0</v>
          </cell>
          <cell r="B1137" t="str">
            <v>F/GWingspanStentSystem,IDE</v>
          </cell>
          <cell r="C1137" t="str">
            <v>USD</v>
          </cell>
          <cell r="D1137">
            <v>903.47</v>
          </cell>
          <cell r="G1137">
            <v>903.47</v>
          </cell>
          <cell r="I1137">
            <v>903.47</v>
          </cell>
          <cell r="J1137">
            <v>3433.1860000000001</v>
          </cell>
          <cell r="K1137">
            <v>993.81700000000012</v>
          </cell>
          <cell r="L1137">
            <v>1174.511</v>
          </cell>
          <cell r="M1137">
            <v>1581.0725</v>
          </cell>
          <cell r="N1137">
            <v>966.7129000000001</v>
          </cell>
          <cell r="O1137">
            <v>939.60880000000009</v>
          </cell>
          <cell r="P1137">
            <v>451735</v>
          </cell>
          <cell r="Q1137">
            <v>6170.7001</v>
          </cell>
          <cell r="R1137">
            <v>1779835.9000000001</v>
          </cell>
          <cell r="S1137">
            <v>15494.510499999999</v>
          </cell>
          <cell r="T1137">
            <v>4607.6970000000001</v>
          </cell>
          <cell r="U1137">
            <v>632.42899999999997</v>
          </cell>
          <cell r="V1137">
            <v>542.08199999999999</v>
          </cell>
          <cell r="W1137">
            <v>7047.0659999999998</v>
          </cell>
          <cell r="X1137">
            <v>162624.6</v>
          </cell>
          <cell r="Y1137">
            <v>3433.1860000000001</v>
          </cell>
          <cell r="Z1137">
            <v>43366.559999999998</v>
          </cell>
          <cell r="AA1137">
            <v>81312.3</v>
          </cell>
          <cell r="AB1137">
            <v>1084164</v>
          </cell>
          <cell r="AC1137">
            <v>1361981.0250000001</v>
          </cell>
          <cell r="AD1137">
            <v>11745.11</v>
          </cell>
          <cell r="AE1137">
            <v>3207.3184999999999</v>
          </cell>
          <cell r="AF1137">
            <v>5059.4319999999998</v>
          </cell>
          <cell r="AG1137">
            <v>1264.8579999999999</v>
          </cell>
          <cell r="AH1137">
            <v>42463.090000000004</v>
          </cell>
          <cell r="AI1137">
            <v>2529.7159999999999</v>
          </cell>
          <cell r="AJ1137">
            <v>6324.29</v>
          </cell>
          <cell r="AK1137">
            <v>1264.8579999999999</v>
          </cell>
          <cell r="AL1137">
            <v>30717.98</v>
          </cell>
          <cell r="AM1137">
            <v>1355.2049999999999</v>
          </cell>
          <cell r="AN1137">
            <v>28911.040000000001</v>
          </cell>
          <cell r="AO1137">
            <v>18521.135000000002</v>
          </cell>
          <cell r="AP1137">
            <v>1942.4604999999999</v>
          </cell>
          <cell r="AQ1137">
            <v>6776.0250000000005</v>
          </cell>
        </row>
        <row r="1138">
          <cell r="A1138" t="str">
            <v>M003WS20040C0</v>
          </cell>
          <cell r="B1138" t="str">
            <v>F/GWingspanStentSystem,IDE</v>
          </cell>
          <cell r="C1138" t="str">
            <v>USD</v>
          </cell>
          <cell r="D1138">
            <v>900.38</v>
          </cell>
          <cell r="G1138">
            <v>900.38</v>
          </cell>
          <cell r="I1138">
            <v>900.38</v>
          </cell>
          <cell r="J1138">
            <v>3421.444</v>
          </cell>
          <cell r="K1138">
            <v>990.41800000000012</v>
          </cell>
          <cell r="L1138">
            <v>1170.4940000000001</v>
          </cell>
          <cell r="M1138">
            <v>1575.665</v>
          </cell>
          <cell r="N1138">
            <v>963.40660000000003</v>
          </cell>
          <cell r="O1138">
            <v>936.39520000000005</v>
          </cell>
          <cell r="P1138">
            <v>450190</v>
          </cell>
          <cell r="Q1138">
            <v>6149.5954000000002</v>
          </cell>
          <cell r="R1138">
            <v>1773748.6</v>
          </cell>
          <cell r="S1138">
            <v>15441.516999999998</v>
          </cell>
          <cell r="T1138">
            <v>4591.9380000000001</v>
          </cell>
          <cell r="U1138">
            <v>630.26599999999996</v>
          </cell>
          <cell r="V1138">
            <v>540.22799999999995</v>
          </cell>
          <cell r="W1138">
            <v>7022.9639999999999</v>
          </cell>
          <cell r="X1138">
            <v>162068.4</v>
          </cell>
          <cell r="Y1138">
            <v>3421.444</v>
          </cell>
          <cell r="Z1138">
            <v>43218.239999999998</v>
          </cell>
          <cell r="AA1138">
            <v>81034.2</v>
          </cell>
          <cell r="AB1138">
            <v>1080456</v>
          </cell>
          <cell r="AC1138">
            <v>1357322.85</v>
          </cell>
          <cell r="AD1138">
            <v>11704.94</v>
          </cell>
          <cell r="AE1138">
            <v>3196.3489999999997</v>
          </cell>
          <cell r="AF1138">
            <v>5042.1279999999997</v>
          </cell>
          <cell r="AG1138">
            <v>1260.5319999999999</v>
          </cell>
          <cell r="AH1138">
            <v>42317.86</v>
          </cell>
          <cell r="AI1138">
            <v>2521.0639999999999</v>
          </cell>
          <cell r="AJ1138">
            <v>6302.66</v>
          </cell>
          <cell r="AK1138">
            <v>1260.5319999999999</v>
          </cell>
          <cell r="AL1138">
            <v>30612.92</v>
          </cell>
          <cell r="AM1138">
            <v>1350.57</v>
          </cell>
          <cell r="AN1138">
            <v>28812.16</v>
          </cell>
          <cell r="AO1138">
            <v>18457.79</v>
          </cell>
          <cell r="AP1138">
            <v>1935.817</v>
          </cell>
          <cell r="AQ1138">
            <v>6752.85</v>
          </cell>
        </row>
        <row r="1139">
          <cell r="A1139" t="str">
            <v>M003WS20045C0</v>
          </cell>
          <cell r="B1139" t="str">
            <v>F/GWingspanStentSystem,IDE</v>
          </cell>
          <cell r="C1139" t="str">
            <v>USD</v>
          </cell>
          <cell r="D1139">
            <v>900.38</v>
          </cell>
          <cell r="G1139">
            <v>900.38</v>
          </cell>
          <cell r="I1139">
            <v>900.38</v>
          </cell>
          <cell r="J1139">
            <v>3421.444</v>
          </cell>
          <cell r="K1139">
            <v>990.41800000000012</v>
          </cell>
          <cell r="L1139">
            <v>1170.4940000000001</v>
          </cell>
          <cell r="M1139">
            <v>1575.665</v>
          </cell>
          <cell r="N1139">
            <v>963.40660000000003</v>
          </cell>
          <cell r="O1139">
            <v>936.39520000000005</v>
          </cell>
          <cell r="P1139">
            <v>450190</v>
          </cell>
          <cell r="Q1139">
            <v>6149.5954000000002</v>
          </cell>
          <cell r="R1139">
            <v>1773748.6</v>
          </cell>
          <cell r="S1139">
            <v>15441.516999999998</v>
          </cell>
          <cell r="T1139">
            <v>4591.9380000000001</v>
          </cell>
          <cell r="U1139">
            <v>630.26599999999996</v>
          </cell>
          <cell r="V1139">
            <v>540.22799999999995</v>
          </cell>
          <cell r="W1139">
            <v>7022.9639999999999</v>
          </cell>
          <cell r="X1139">
            <v>162068.4</v>
          </cell>
          <cell r="Y1139">
            <v>3421.444</v>
          </cell>
          <cell r="Z1139">
            <v>43218.239999999998</v>
          </cell>
          <cell r="AA1139">
            <v>81034.2</v>
          </cell>
          <cell r="AB1139">
            <v>1080456</v>
          </cell>
          <cell r="AC1139">
            <v>1357322.85</v>
          </cell>
          <cell r="AD1139">
            <v>11704.94</v>
          </cell>
          <cell r="AE1139">
            <v>3196.3489999999997</v>
          </cell>
          <cell r="AF1139">
            <v>5042.1279999999997</v>
          </cell>
          <cell r="AG1139">
            <v>1260.5319999999999</v>
          </cell>
          <cell r="AH1139">
            <v>42317.86</v>
          </cell>
          <cell r="AI1139">
            <v>2521.0639999999999</v>
          </cell>
          <cell r="AJ1139">
            <v>6302.66</v>
          </cell>
          <cell r="AK1139">
            <v>1260.5319999999999</v>
          </cell>
          <cell r="AL1139">
            <v>30612.92</v>
          </cell>
          <cell r="AM1139">
            <v>1350.57</v>
          </cell>
          <cell r="AN1139">
            <v>28812.16</v>
          </cell>
          <cell r="AO1139">
            <v>18457.79</v>
          </cell>
          <cell r="AP1139">
            <v>1935.817</v>
          </cell>
          <cell r="AQ1139">
            <v>6752.85</v>
          </cell>
        </row>
      </sheetData>
      <sheetData sheetId="5" refreshError="1"/>
      <sheetData sheetId="6" refreshError="1"/>
      <sheetData sheetId="7" refreshError="1"/>
      <sheetData sheetId="8"/>
      <sheetData sheetId="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DRP Pivot"/>
      <sheetName val="ZAR6_Ret_DBase_Extract_Use_Summ"/>
      <sheetName val="modified standards"/>
      <sheetName val="AVG FXrates 2011"/>
      <sheetName val="DRP_Pivot"/>
      <sheetName val="modified_standards"/>
    </sheetNames>
    <sheetDataSet>
      <sheetData sheetId="0" refreshError="1"/>
      <sheetData sheetId="1" refreshError="1"/>
      <sheetData sheetId="2" refreshError="1"/>
      <sheetData sheetId="3" refreshError="1">
        <row r="6">
          <cell r="I6" t="str">
            <v>USD</v>
          </cell>
          <cell r="J6" t="str">
            <v>ARS</v>
          </cell>
          <cell r="K6" t="str">
            <v>AUD</v>
          </cell>
          <cell r="L6" t="str">
            <v>BGN</v>
          </cell>
          <cell r="M6" t="str">
            <v>BRL</v>
          </cell>
          <cell r="N6" t="str">
            <v>CAD</v>
          </cell>
          <cell r="O6" t="str">
            <v>CHF</v>
          </cell>
          <cell r="P6" t="str">
            <v>CLP</v>
          </cell>
          <cell r="Q6" t="str">
            <v>CNY</v>
          </cell>
          <cell r="R6" t="str">
            <v>COP</v>
          </cell>
          <cell r="S6" t="str">
            <v>CZK</v>
          </cell>
          <cell r="T6" t="str">
            <v>DKK</v>
          </cell>
          <cell r="U6" t="str">
            <v>EUR</v>
          </cell>
          <cell r="V6" t="str">
            <v>GBP</v>
          </cell>
          <cell r="W6" t="str">
            <v>HKD</v>
          </cell>
          <cell r="X6" t="str">
            <v>HUF</v>
          </cell>
          <cell r="Y6" t="str">
            <v>ILS</v>
          </cell>
          <cell r="Z6" t="str">
            <v>INR</v>
          </cell>
          <cell r="AA6" t="str">
            <v>JPY</v>
          </cell>
          <cell r="AB6" t="str">
            <v>KRW</v>
          </cell>
          <cell r="AC6" t="str">
            <v>LBP</v>
          </cell>
          <cell r="AD6" t="str">
            <v>MXN</v>
          </cell>
          <cell r="AE6" t="str">
            <v>MYR</v>
          </cell>
          <cell r="AF6" t="str">
            <v>NOK</v>
          </cell>
          <cell r="AG6" t="str">
            <v>NZD</v>
          </cell>
          <cell r="AH6" t="str">
            <v>PHP</v>
          </cell>
          <cell r="AI6" t="str">
            <v>PLN</v>
          </cell>
          <cell r="AJ6" t="str">
            <v>SEK</v>
          </cell>
          <cell r="AK6" t="str">
            <v>SGD</v>
          </cell>
          <cell r="AL6" t="str">
            <v>THB</v>
          </cell>
          <cell r="AM6" t="str">
            <v>TRY</v>
          </cell>
          <cell r="AN6" t="str">
            <v>TWD</v>
          </cell>
          <cell r="AO6" t="str">
            <v>UYU</v>
          </cell>
          <cell r="AP6" t="str">
            <v>VEB</v>
          </cell>
          <cell r="AQ6" t="str">
            <v>ZAR</v>
          </cell>
        </row>
        <row r="7">
          <cell r="A7" t="str">
            <v>H965100420</v>
          </cell>
          <cell r="B7" t="str">
            <v>GUIDER/40DEGXF/6FR/90CM</v>
          </cell>
          <cell r="C7" t="str">
            <v>USD</v>
          </cell>
          <cell r="D7">
            <v>45.98</v>
          </cell>
          <cell r="G7">
            <v>45.98</v>
          </cell>
          <cell r="I7">
            <v>45.98</v>
          </cell>
          <cell r="J7">
            <v>174.72399999999999</v>
          </cell>
          <cell r="K7">
            <v>50.578000000000003</v>
          </cell>
          <cell r="L7">
            <v>59.774000000000001</v>
          </cell>
          <cell r="M7">
            <v>80.464999999999989</v>
          </cell>
          <cell r="N7">
            <v>49.198599999999999</v>
          </cell>
          <cell r="O7">
            <v>47.819199999999995</v>
          </cell>
          <cell r="P7">
            <v>22990</v>
          </cell>
          <cell r="Q7">
            <v>314.04339999999996</v>
          </cell>
          <cell r="R7">
            <v>90580.599999999991</v>
          </cell>
          <cell r="S7">
            <v>788.5569999999999</v>
          </cell>
          <cell r="T7">
            <v>234.49799999999996</v>
          </cell>
          <cell r="U7">
            <v>32.185999999999993</v>
          </cell>
          <cell r="V7">
            <v>27.587999999999997</v>
          </cell>
          <cell r="W7">
            <v>358.64399999999995</v>
          </cell>
          <cell r="X7">
            <v>8276.4</v>
          </cell>
          <cell r="Y7">
            <v>174.72399999999999</v>
          </cell>
          <cell r="Z7">
            <v>2207.04</v>
          </cell>
          <cell r="AA7">
            <v>4138.2</v>
          </cell>
          <cell r="AB7">
            <v>55175.999999999993</v>
          </cell>
          <cell r="AC7">
            <v>69314.849999999991</v>
          </cell>
          <cell r="AD7">
            <v>597.74</v>
          </cell>
          <cell r="AE7">
            <v>163.22899999999998</v>
          </cell>
          <cell r="AF7">
            <v>257.48799999999994</v>
          </cell>
          <cell r="AG7">
            <v>64.371999999999986</v>
          </cell>
          <cell r="AH7">
            <v>2161.06</v>
          </cell>
          <cell r="AI7">
            <v>128.74399999999997</v>
          </cell>
          <cell r="AJ7">
            <v>321.85999999999996</v>
          </cell>
          <cell r="AK7">
            <v>64.371999999999986</v>
          </cell>
          <cell r="AL7">
            <v>1563.32</v>
          </cell>
          <cell r="AM7">
            <v>68.97</v>
          </cell>
          <cell r="AN7">
            <v>1471.36</v>
          </cell>
          <cell r="AO7">
            <v>942.58999999999992</v>
          </cell>
          <cell r="AP7">
            <v>98.856999999999985</v>
          </cell>
          <cell r="AQ7">
            <v>344.84999999999997</v>
          </cell>
        </row>
        <row r="8">
          <cell r="A8" t="str">
            <v>H965100430</v>
          </cell>
          <cell r="B8" t="str">
            <v>GUIDER/40DEGXF/7FR/90CM</v>
          </cell>
          <cell r="C8" t="str">
            <v>USD</v>
          </cell>
          <cell r="D8">
            <v>52.03</v>
          </cell>
          <cell r="G8">
            <v>52.03</v>
          </cell>
          <cell r="I8">
            <v>52.03</v>
          </cell>
          <cell r="J8">
            <v>197.714</v>
          </cell>
          <cell r="K8">
            <v>57.233000000000004</v>
          </cell>
          <cell r="L8">
            <v>67.63900000000001</v>
          </cell>
          <cell r="M8">
            <v>91.052500000000009</v>
          </cell>
          <cell r="N8">
            <v>55.672100000000007</v>
          </cell>
          <cell r="O8">
            <v>54.111200000000004</v>
          </cell>
          <cell r="P8">
            <v>26015</v>
          </cell>
          <cell r="Q8">
            <v>355.36490000000003</v>
          </cell>
          <cell r="R8">
            <v>102499.1</v>
          </cell>
          <cell r="S8">
            <v>892.31449999999995</v>
          </cell>
          <cell r="T8">
            <v>265.35300000000001</v>
          </cell>
          <cell r="U8">
            <v>36.420999999999999</v>
          </cell>
          <cell r="V8">
            <v>31.218</v>
          </cell>
          <cell r="W8">
            <v>405.834</v>
          </cell>
          <cell r="X8">
            <v>9365.4</v>
          </cell>
          <cell r="Y8">
            <v>197.714</v>
          </cell>
          <cell r="Z8">
            <v>2497.44</v>
          </cell>
          <cell r="AA8">
            <v>4682.7</v>
          </cell>
          <cell r="AB8">
            <v>62436</v>
          </cell>
          <cell r="AC8">
            <v>78435.225000000006</v>
          </cell>
          <cell r="AD8">
            <v>676.39</v>
          </cell>
          <cell r="AE8">
            <v>184.70650000000001</v>
          </cell>
          <cell r="AF8">
            <v>291.36799999999999</v>
          </cell>
          <cell r="AG8">
            <v>72.841999999999999</v>
          </cell>
          <cell r="AH8">
            <v>2445.41</v>
          </cell>
          <cell r="AI8">
            <v>145.684</v>
          </cell>
          <cell r="AJ8">
            <v>364.21000000000004</v>
          </cell>
          <cell r="AK8">
            <v>72.841999999999999</v>
          </cell>
          <cell r="AL8">
            <v>1769.02</v>
          </cell>
          <cell r="AM8">
            <v>78.045000000000002</v>
          </cell>
          <cell r="AN8">
            <v>1664.96</v>
          </cell>
          <cell r="AO8">
            <v>1066.615</v>
          </cell>
          <cell r="AP8">
            <v>111.86449999999999</v>
          </cell>
          <cell r="AQ8">
            <v>390.22500000000002</v>
          </cell>
        </row>
        <row r="9">
          <cell r="A9" t="str">
            <v>H965100440</v>
          </cell>
          <cell r="B9" t="str">
            <v>GUIDER/40XF/8FR/90CM</v>
          </cell>
          <cell r="C9" t="str">
            <v>USD</v>
          </cell>
          <cell r="D9">
            <v>48.06</v>
          </cell>
          <cell r="G9">
            <v>48.06</v>
          </cell>
          <cell r="I9">
            <v>48.06</v>
          </cell>
          <cell r="J9">
            <v>182.62799999999999</v>
          </cell>
          <cell r="K9">
            <v>52.866000000000007</v>
          </cell>
          <cell r="L9">
            <v>62.478000000000009</v>
          </cell>
          <cell r="M9">
            <v>84.105000000000004</v>
          </cell>
          <cell r="N9">
            <v>51.424200000000006</v>
          </cell>
          <cell r="O9">
            <v>49.982400000000005</v>
          </cell>
          <cell r="P9">
            <v>24030</v>
          </cell>
          <cell r="Q9">
            <v>328.24979999999999</v>
          </cell>
          <cell r="R9">
            <v>94678.200000000012</v>
          </cell>
          <cell r="S9">
            <v>824.22899999999993</v>
          </cell>
          <cell r="T9">
            <v>245.10599999999999</v>
          </cell>
          <cell r="U9">
            <v>33.641999999999996</v>
          </cell>
          <cell r="V9">
            <v>28.835999999999999</v>
          </cell>
          <cell r="W9">
            <v>374.86799999999999</v>
          </cell>
          <cell r="X9">
            <v>8650.8000000000011</v>
          </cell>
          <cell r="Y9">
            <v>182.62799999999999</v>
          </cell>
          <cell r="Z9">
            <v>2306.88</v>
          </cell>
          <cell r="AA9">
            <v>4325.4000000000005</v>
          </cell>
          <cell r="AB9">
            <v>57672</v>
          </cell>
          <cell r="AC9">
            <v>72450.45</v>
          </cell>
          <cell r="AD9">
            <v>624.78</v>
          </cell>
          <cell r="AE9">
            <v>170.613</v>
          </cell>
          <cell r="AF9">
            <v>269.13599999999997</v>
          </cell>
          <cell r="AG9">
            <v>67.283999999999992</v>
          </cell>
          <cell r="AH9">
            <v>2258.8200000000002</v>
          </cell>
          <cell r="AI9">
            <v>134.56799999999998</v>
          </cell>
          <cell r="AJ9">
            <v>336.42</v>
          </cell>
          <cell r="AK9">
            <v>67.283999999999992</v>
          </cell>
          <cell r="AL9">
            <v>1634.04</v>
          </cell>
          <cell r="AM9">
            <v>72.09</v>
          </cell>
          <cell r="AN9">
            <v>1537.92</v>
          </cell>
          <cell r="AO9">
            <v>985.23</v>
          </cell>
          <cell r="AP9">
            <v>103.32899999999999</v>
          </cell>
          <cell r="AQ9">
            <v>360.45000000000005</v>
          </cell>
        </row>
        <row r="10">
          <cell r="A10" t="str">
            <v>H965100450</v>
          </cell>
          <cell r="B10" t="str">
            <v>GUIDER/40DEGXF/9FR/90CM</v>
          </cell>
          <cell r="C10" t="str">
            <v>USD</v>
          </cell>
          <cell r="D10">
            <v>41.54</v>
          </cell>
          <cell r="G10">
            <v>41.54</v>
          </cell>
          <cell r="I10">
            <v>41.54</v>
          </cell>
          <cell r="J10">
            <v>157.85199999999998</v>
          </cell>
          <cell r="K10">
            <v>45.694000000000003</v>
          </cell>
          <cell r="L10">
            <v>54.002000000000002</v>
          </cell>
          <cell r="M10">
            <v>72.694999999999993</v>
          </cell>
          <cell r="N10">
            <v>44.447800000000001</v>
          </cell>
          <cell r="O10">
            <v>43.201599999999999</v>
          </cell>
          <cell r="P10">
            <v>20770</v>
          </cell>
          <cell r="Q10">
            <v>283.71820000000002</v>
          </cell>
          <cell r="R10">
            <v>81833.8</v>
          </cell>
          <cell r="S10">
            <v>712.41099999999994</v>
          </cell>
          <cell r="T10">
            <v>211.85399999999998</v>
          </cell>
          <cell r="U10">
            <v>29.077999999999996</v>
          </cell>
          <cell r="V10">
            <v>24.923999999999999</v>
          </cell>
          <cell r="W10">
            <v>324.012</v>
          </cell>
          <cell r="X10">
            <v>7477.2</v>
          </cell>
          <cell r="Y10">
            <v>157.85199999999998</v>
          </cell>
          <cell r="Z10">
            <v>1993.92</v>
          </cell>
          <cell r="AA10">
            <v>3738.6</v>
          </cell>
          <cell r="AB10">
            <v>49848</v>
          </cell>
          <cell r="AC10">
            <v>62621.549999999996</v>
          </cell>
          <cell r="AD10">
            <v>540.02</v>
          </cell>
          <cell r="AE10">
            <v>147.46699999999998</v>
          </cell>
          <cell r="AF10">
            <v>232.62399999999997</v>
          </cell>
          <cell r="AG10">
            <v>58.155999999999992</v>
          </cell>
          <cell r="AH10">
            <v>1952.3799999999999</v>
          </cell>
          <cell r="AI10">
            <v>116.31199999999998</v>
          </cell>
          <cell r="AJ10">
            <v>290.77999999999997</v>
          </cell>
          <cell r="AK10">
            <v>58.155999999999992</v>
          </cell>
          <cell r="AL10">
            <v>1412.36</v>
          </cell>
          <cell r="AM10">
            <v>62.31</v>
          </cell>
          <cell r="AN10">
            <v>1329.28</v>
          </cell>
          <cell r="AO10">
            <v>851.56999999999994</v>
          </cell>
          <cell r="AP10">
            <v>89.310999999999993</v>
          </cell>
          <cell r="AQ10">
            <v>311.55</v>
          </cell>
        </row>
        <row r="11">
          <cell r="A11" t="str">
            <v>H965100460</v>
          </cell>
          <cell r="B11" t="str">
            <v>GUIDER/MPXF/6FR/90CM</v>
          </cell>
          <cell r="C11" t="str">
            <v>USD</v>
          </cell>
          <cell r="D11">
            <v>45.98</v>
          </cell>
          <cell r="G11">
            <v>45.98</v>
          </cell>
          <cell r="I11">
            <v>45.98</v>
          </cell>
          <cell r="J11">
            <v>174.72399999999999</v>
          </cell>
          <cell r="K11">
            <v>50.578000000000003</v>
          </cell>
          <cell r="L11">
            <v>59.774000000000001</v>
          </cell>
          <cell r="M11">
            <v>80.464999999999989</v>
          </cell>
          <cell r="N11">
            <v>49.198599999999999</v>
          </cell>
          <cell r="O11">
            <v>47.819199999999995</v>
          </cell>
          <cell r="P11">
            <v>22990</v>
          </cell>
          <cell r="Q11">
            <v>314.04339999999996</v>
          </cell>
          <cell r="R11">
            <v>90580.599999999991</v>
          </cell>
          <cell r="S11">
            <v>788.5569999999999</v>
          </cell>
          <cell r="T11">
            <v>234.49799999999996</v>
          </cell>
          <cell r="U11">
            <v>32.185999999999993</v>
          </cell>
          <cell r="V11">
            <v>27.587999999999997</v>
          </cell>
          <cell r="W11">
            <v>358.64399999999995</v>
          </cell>
          <cell r="X11">
            <v>8276.4</v>
          </cell>
          <cell r="Y11">
            <v>174.72399999999999</v>
          </cell>
          <cell r="Z11">
            <v>2207.04</v>
          </cell>
          <cell r="AA11">
            <v>4138.2</v>
          </cell>
          <cell r="AB11">
            <v>55175.999999999993</v>
          </cell>
          <cell r="AC11">
            <v>69314.849999999991</v>
          </cell>
          <cell r="AD11">
            <v>597.74</v>
          </cell>
          <cell r="AE11">
            <v>163.22899999999998</v>
          </cell>
          <cell r="AF11">
            <v>257.48799999999994</v>
          </cell>
          <cell r="AG11">
            <v>64.371999999999986</v>
          </cell>
          <cell r="AH11">
            <v>2161.06</v>
          </cell>
          <cell r="AI11">
            <v>128.74399999999997</v>
          </cell>
          <cell r="AJ11">
            <v>321.85999999999996</v>
          </cell>
          <cell r="AK11">
            <v>64.371999999999986</v>
          </cell>
          <cell r="AL11">
            <v>1563.32</v>
          </cell>
          <cell r="AM11">
            <v>68.97</v>
          </cell>
          <cell r="AN11">
            <v>1471.36</v>
          </cell>
          <cell r="AO11">
            <v>942.58999999999992</v>
          </cell>
          <cell r="AP11">
            <v>98.856999999999985</v>
          </cell>
          <cell r="AQ11">
            <v>344.84999999999997</v>
          </cell>
        </row>
        <row r="12">
          <cell r="A12" t="str">
            <v>H965100470</v>
          </cell>
          <cell r="B12" t="str">
            <v>GUIDER/MPXF/7FR/90CM</v>
          </cell>
          <cell r="C12" t="str">
            <v>USD</v>
          </cell>
          <cell r="D12">
            <v>52.03</v>
          </cell>
          <cell r="G12">
            <v>52.03</v>
          </cell>
          <cell r="I12">
            <v>52.03</v>
          </cell>
          <cell r="J12">
            <v>197.714</v>
          </cell>
          <cell r="K12">
            <v>57.233000000000004</v>
          </cell>
          <cell r="L12">
            <v>67.63900000000001</v>
          </cell>
          <cell r="M12">
            <v>91.052500000000009</v>
          </cell>
          <cell r="N12">
            <v>55.672100000000007</v>
          </cell>
          <cell r="O12">
            <v>54.111200000000004</v>
          </cell>
          <cell r="P12">
            <v>26015</v>
          </cell>
          <cell r="Q12">
            <v>355.36490000000003</v>
          </cell>
          <cell r="R12">
            <v>102499.1</v>
          </cell>
          <cell r="S12">
            <v>892.31449999999995</v>
          </cell>
          <cell r="T12">
            <v>265.35300000000001</v>
          </cell>
          <cell r="U12">
            <v>36.420999999999999</v>
          </cell>
          <cell r="V12">
            <v>31.218</v>
          </cell>
          <cell r="W12">
            <v>405.834</v>
          </cell>
          <cell r="X12">
            <v>9365.4</v>
          </cell>
          <cell r="Y12">
            <v>197.714</v>
          </cell>
          <cell r="Z12">
            <v>2497.44</v>
          </cell>
          <cell r="AA12">
            <v>4682.7</v>
          </cell>
          <cell r="AB12">
            <v>62436</v>
          </cell>
          <cell r="AC12">
            <v>78435.225000000006</v>
          </cell>
          <cell r="AD12">
            <v>676.39</v>
          </cell>
          <cell r="AE12">
            <v>184.70650000000001</v>
          </cell>
          <cell r="AF12">
            <v>291.36799999999999</v>
          </cell>
          <cell r="AG12">
            <v>72.841999999999999</v>
          </cell>
          <cell r="AH12">
            <v>2445.41</v>
          </cell>
          <cell r="AI12">
            <v>145.684</v>
          </cell>
          <cell r="AJ12">
            <v>364.21000000000004</v>
          </cell>
          <cell r="AK12">
            <v>72.841999999999999</v>
          </cell>
          <cell r="AL12">
            <v>1769.02</v>
          </cell>
          <cell r="AM12">
            <v>78.045000000000002</v>
          </cell>
          <cell r="AN12">
            <v>1664.96</v>
          </cell>
          <cell r="AO12">
            <v>1066.615</v>
          </cell>
          <cell r="AP12">
            <v>111.86449999999999</v>
          </cell>
          <cell r="AQ12">
            <v>390.22500000000002</v>
          </cell>
        </row>
        <row r="13">
          <cell r="A13" t="str">
            <v>H965100480</v>
          </cell>
          <cell r="B13" t="str">
            <v>GUIDER/MPXF/8FR/90CM</v>
          </cell>
          <cell r="C13" t="str">
            <v>USD</v>
          </cell>
          <cell r="D13">
            <v>48.06</v>
          </cell>
          <cell r="G13">
            <v>48.06</v>
          </cell>
          <cell r="I13">
            <v>48.06</v>
          </cell>
          <cell r="J13">
            <v>182.62799999999999</v>
          </cell>
          <cell r="K13">
            <v>52.866000000000007</v>
          </cell>
          <cell r="L13">
            <v>62.478000000000009</v>
          </cell>
          <cell r="M13">
            <v>84.105000000000004</v>
          </cell>
          <cell r="N13">
            <v>51.424200000000006</v>
          </cell>
          <cell r="O13">
            <v>49.982400000000005</v>
          </cell>
          <cell r="P13">
            <v>24030</v>
          </cell>
          <cell r="Q13">
            <v>328.24979999999999</v>
          </cell>
          <cell r="R13">
            <v>94678.200000000012</v>
          </cell>
          <cell r="S13">
            <v>824.22899999999993</v>
          </cell>
          <cell r="T13">
            <v>245.10599999999999</v>
          </cell>
          <cell r="U13">
            <v>33.641999999999996</v>
          </cell>
          <cell r="V13">
            <v>28.835999999999999</v>
          </cell>
          <cell r="W13">
            <v>374.86799999999999</v>
          </cell>
          <cell r="X13">
            <v>8650.8000000000011</v>
          </cell>
          <cell r="Y13">
            <v>182.62799999999999</v>
          </cell>
          <cell r="Z13">
            <v>2306.88</v>
          </cell>
          <cell r="AA13">
            <v>4325.4000000000005</v>
          </cell>
          <cell r="AB13">
            <v>57672</v>
          </cell>
          <cell r="AC13">
            <v>72450.45</v>
          </cell>
          <cell r="AD13">
            <v>624.78</v>
          </cell>
          <cell r="AE13">
            <v>170.613</v>
          </cell>
          <cell r="AF13">
            <v>269.13599999999997</v>
          </cell>
          <cell r="AG13">
            <v>67.283999999999992</v>
          </cell>
          <cell r="AH13">
            <v>2258.8200000000002</v>
          </cell>
          <cell r="AI13">
            <v>134.56799999999998</v>
          </cell>
          <cell r="AJ13">
            <v>336.42</v>
          </cell>
          <cell r="AK13">
            <v>67.283999999999992</v>
          </cell>
          <cell r="AL13">
            <v>1634.04</v>
          </cell>
          <cell r="AM13">
            <v>72.09</v>
          </cell>
          <cell r="AN13">
            <v>1537.92</v>
          </cell>
          <cell r="AO13">
            <v>985.23</v>
          </cell>
          <cell r="AP13">
            <v>103.32899999999999</v>
          </cell>
          <cell r="AQ13">
            <v>360.45000000000005</v>
          </cell>
        </row>
        <row r="14">
          <cell r="A14" t="str">
            <v>H965100490</v>
          </cell>
          <cell r="B14" t="str">
            <v>GUIDER/MPXF/9FR/90CM</v>
          </cell>
          <cell r="C14" t="str">
            <v>USD</v>
          </cell>
          <cell r="D14">
            <v>41.54</v>
          </cell>
          <cell r="G14">
            <v>41.54</v>
          </cell>
          <cell r="I14">
            <v>41.54</v>
          </cell>
          <cell r="J14">
            <v>157.85199999999998</v>
          </cell>
          <cell r="K14">
            <v>45.694000000000003</v>
          </cell>
          <cell r="L14">
            <v>54.002000000000002</v>
          </cell>
          <cell r="M14">
            <v>72.694999999999993</v>
          </cell>
          <cell r="N14">
            <v>44.447800000000001</v>
          </cell>
          <cell r="O14">
            <v>43.201599999999999</v>
          </cell>
          <cell r="P14">
            <v>20770</v>
          </cell>
          <cell r="Q14">
            <v>283.71820000000002</v>
          </cell>
          <cell r="R14">
            <v>81833.8</v>
          </cell>
          <cell r="S14">
            <v>712.41099999999994</v>
          </cell>
          <cell r="T14">
            <v>211.85399999999998</v>
          </cell>
          <cell r="U14">
            <v>29.077999999999996</v>
          </cell>
          <cell r="V14">
            <v>24.923999999999999</v>
          </cell>
          <cell r="W14">
            <v>324.012</v>
          </cell>
          <cell r="X14">
            <v>7477.2</v>
          </cell>
          <cell r="Y14">
            <v>157.85199999999998</v>
          </cell>
          <cell r="Z14">
            <v>1993.92</v>
          </cell>
          <cell r="AA14">
            <v>3738.6</v>
          </cell>
          <cell r="AB14">
            <v>49848</v>
          </cell>
          <cell r="AC14">
            <v>62621.549999999996</v>
          </cell>
          <cell r="AD14">
            <v>540.02</v>
          </cell>
          <cell r="AE14">
            <v>147.46699999999998</v>
          </cell>
          <cell r="AF14">
            <v>232.62399999999997</v>
          </cell>
          <cell r="AG14">
            <v>58.155999999999992</v>
          </cell>
          <cell r="AH14">
            <v>1952.3799999999999</v>
          </cell>
          <cell r="AI14">
            <v>116.31199999999998</v>
          </cell>
          <cell r="AJ14">
            <v>290.77999999999997</v>
          </cell>
          <cell r="AK14">
            <v>58.155999999999992</v>
          </cell>
          <cell r="AL14">
            <v>1412.36</v>
          </cell>
          <cell r="AM14">
            <v>62.31</v>
          </cell>
          <cell r="AN14">
            <v>1329.28</v>
          </cell>
          <cell r="AO14">
            <v>851.56999999999994</v>
          </cell>
          <cell r="AP14">
            <v>89.310999999999993</v>
          </cell>
          <cell r="AQ14">
            <v>311.55</v>
          </cell>
        </row>
        <row r="15">
          <cell r="A15" t="str">
            <v>H965100500</v>
          </cell>
          <cell r="B15" t="str">
            <v>GUIDER/STXF/6FR/90CM</v>
          </cell>
          <cell r="C15" t="str">
            <v>USD</v>
          </cell>
          <cell r="D15">
            <v>45.98</v>
          </cell>
          <cell r="G15">
            <v>45.98</v>
          </cell>
          <cell r="I15">
            <v>45.98</v>
          </cell>
          <cell r="J15">
            <v>174.72399999999999</v>
          </cell>
          <cell r="K15">
            <v>50.578000000000003</v>
          </cell>
          <cell r="L15">
            <v>59.774000000000001</v>
          </cell>
          <cell r="M15">
            <v>80.464999999999989</v>
          </cell>
          <cell r="N15">
            <v>49.198599999999999</v>
          </cell>
          <cell r="O15">
            <v>47.819199999999995</v>
          </cell>
          <cell r="P15">
            <v>22990</v>
          </cell>
          <cell r="Q15">
            <v>314.04339999999996</v>
          </cell>
          <cell r="R15">
            <v>90580.599999999991</v>
          </cell>
          <cell r="S15">
            <v>788.5569999999999</v>
          </cell>
          <cell r="T15">
            <v>234.49799999999996</v>
          </cell>
          <cell r="U15">
            <v>32.185999999999993</v>
          </cell>
          <cell r="V15">
            <v>27.587999999999997</v>
          </cell>
          <cell r="W15">
            <v>358.64399999999995</v>
          </cell>
          <cell r="X15">
            <v>8276.4</v>
          </cell>
          <cell r="Y15">
            <v>174.72399999999999</v>
          </cell>
          <cell r="Z15">
            <v>2207.04</v>
          </cell>
          <cell r="AA15">
            <v>4138.2</v>
          </cell>
          <cell r="AB15">
            <v>55175.999999999993</v>
          </cell>
          <cell r="AC15">
            <v>69314.849999999991</v>
          </cell>
          <cell r="AD15">
            <v>597.74</v>
          </cell>
          <cell r="AE15">
            <v>163.22899999999998</v>
          </cell>
          <cell r="AF15">
            <v>257.48799999999994</v>
          </cell>
          <cell r="AG15">
            <v>64.371999999999986</v>
          </cell>
          <cell r="AH15">
            <v>2161.06</v>
          </cell>
          <cell r="AI15">
            <v>128.74399999999997</v>
          </cell>
          <cell r="AJ15">
            <v>321.85999999999996</v>
          </cell>
          <cell r="AK15">
            <v>64.371999999999986</v>
          </cell>
          <cell r="AL15">
            <v>1563.32</v>
          </cell>
          <cell r="AM15">
            <v>68.97</v>
          </cell>
          <cell r="AN15">
            <v>1471.36</v>
          </cell>
          <cell r="AO15">
            <v>942.58999999999992</v>
          </cell>
          <cell r="AP15">
            <v>98.856999999999985</v>
          </cell>
          <cell r="AQ15">
            <v>344.84999999999997</v>
          </cell>
        </row>
        <row r="16">
          <cell r="A16" t="str">
            <v>H965100510</v>
          </cell>
          <cell r="B16" t="str">
            <v>GUIDER/STXF/7FR/90CM</v>
          </cell>
          <cell r="C16" t="str">
            <v>USD</v>
          </cell>
          <cell r="D16">
            <v>52.03</v>
          </cell>
          <cell r="G16">
            <v>52.03</v>
          </cell>
          <cell r="I16">
            <v>52.03</v>
          </cell>
          <cell r="J16">
            <v>197.714</v>
          </cell>
          <cell r="K16">
            <v>57.233000000000004</v>
          </cell>
          <cell r="L16">
            <v>67.63900000000001</v>
          </cell>
          <cell r="M16">
            <v>91.052500000000009</v>
          </cell>
          <cell r="N16">
            <v>55.672100000000007</v>
          </cell>
          <cell r="O16">
            <v>54.111200000000004</v>
          </cell>
          <cell r="P16">
            <v>26015</v>
          </cell>
          <cell r="Q16">
            <v>355.36490000000003</v>
          </cell>
          <cell r="R16">
            <v>102499.1</v>
          </cell>
          <cell r="S16">
            <v>892.31449999999995</v>
          </cell>
          <cell r="T16">
            <v>265.35300000000001</v>
          </cell>
          <cell r="U16">
            <v>36.420999999999999</v>
          </cell>
          <cell r="V16">
            <v>31.218</v>
          </cell>
          <cell r="W16">
            <v>405.834</v>
          </cell>
          <cell r="X16">
            <v>9365.4</v>
          </cell>
          <cell r="Y16">
            <v>197.714</v>
          </cell>
          <cell r="Z16">
            <v>2497.44</v>
          </cell>
          <cell r="AA16">
            <v>4682.7</v>
          </cell>
          <cell r="AB16">
            <v>62436</v>
          </cell>
          <cell r="AC16">
            <v>78435.225000000006</v>
          </cell>
          <cell r="AD16">
            <v>676.39</v>
          </cell>
          <cell r="AE16">
            <v>184.70650000000001</v>
          </cell>
          <cell r="AF16">
            <v>291.36799999999999</v>
          </cell>
          <cell r="AG16">
            <v>72.841999999999999</v>
          </cell>
          <cell r="AH16">
            <v>2445.41</v>
          </cell>
          <cell r="AI16">
            <v>145.684</v>
          </cell>
          <cell r="AJ16">
            <v>364.21000000000004</v>
          </cell>
          <cell r="AK16">
            <v>72.841999999999999</v>
          </cell>
          <cell r="AL16">
            <v>1769.02</v>
          </cell>
          <cell r="AM16">
            <v>78.045000000000002</v>
          </cell>
          <cell r="AN16">
            <v>1664.96</v>
          </cell>
          <cell r="AO16">
            <v>1066.615</v>
          </cell>
          <cell r="AP16">
            <v>111.86449999999999</v>
          </cell>
          <cell r="AQ16">
            <v>390.22500000000002</v>
          </cell>
        </row>
        <row r="17">
          <cell r="A17" t="str">
            <v>H965100520</v>
          </cell>
          <cell r="B17" t="str">
            <v>GUIDER/STXF/8FR/90CM</v>
          </cell>
          <cell r="C17" t="str">
            <v>USD</v>
          </cell>
          <cell r="D17">
            <v>48.06</v>
          </cell>
          <cell r="G17">
            <v>48.06</v>
          </cell>
          <cell r="I17">
            <v>48.06</v>
          </cell>
          <cell r="J17">
            <v>182.62799999999999</v>
          </cell>
          <cell r="K17">
            <v>52.866000000000007</v>
          </cell>
          <cell r="L17">
            <v>62.478000000000009</v>
          </cell>
          <cell r="M17">
            <v>84.105000000000004</v>
          </cell>
          <cell r="N17">
            <v>51.424200000000006</v>
          </cell>
          <cell r="O17">
            <v>49.982400000000005</v>
          </cell>
          <cell r="P17">
            <v>24030</v>
          </cell>
          <cell r="Q17">
            <v>328.24979999999999</v>
          </cell>
          <cell r="R17">
            <v>94678.200000000012</v>
          </cell>
          <cell r="S17">
            <v>824.22899999999993</v>
          </cell>
          <cell r="T17">
            <v>245.10599999999999</v>
          </cell>
          <cell r="U17">
            <v>33.641999999999996</v>
          </cell>
          <cell r="V17">
            <v>28.835999999999999</v>
          </cell>
          <cell r="W17">
            <v>374.86799999999999</v>
          </cell>
          <cell r="X17">
            <v>8650.8000000000011</v>
          </cell>
          <cell r="Y17">
            <v>182.62799999999999</v>
          </cell>
          <cell r="Z17">
            <v>2306.88</v>
          </cell>
          <cell r="AA17">
            <v>4325.4000000000005</v>
          </cell>
          <cell r="AB17">
            <v>57672</v>
          </cell>
          <cell r="AC17">
            <v>72450.45</v>
          </cell>
          <cell r="AD17">
            <v>624.78</v>
          </cell>
          <cell r="AE17">
            <v>170.613</v>
          </cell>
          <cell r="AF17">
            <v>269.13599999999997</v>
          </cell>
          <cell r="AG17">
            <v>67.283999999999992</v>
          </cell>
          <cell r="AH17">
            <v>2258.8200000000002</v>
          </cell>
          <cell r="AI17">
            <v>134.56799999999998</v>
          </cell>
          <cell r="AJ17">
            <v>336.42</v>
          </cell>
          <cell r="AK17">
            <v>67.283999999999992</v>
          </cell>
          <cell r="AL17">
            <v>1634.04</v>
          </cell>
          <cell r="AM17">
            <v>72.09</v>
          </cell>
          <cell r="AN17">
            <v>1537.92</v>
          </cell>
          <cell r="AO17">
            <v>985.23</v>
          </cell>
          <cell r="AP17">
            <v>103.32899999999999</v>
          </cell>
          <cell r="AQ17">
            <v>360.45000000000005</v>
          </cell>
        </row>
        <row r="18">
          <cell r="A18" t="str">
            <v>H965100530</v>
          </cell>
          <cell r="B18" t="str">
            <v>GUIDER/STXF/9FR/90CM</v>
          </cell>
          <cell r="C18" t="str">
            <v>USD</v>
          </cell>
          <cell r="D18">
            <v>41.54</v>
          </cell>
          <cell r="G18">
            <v>41.54</v>
          </cell>
          <cell r="I18">
            <v>41.54</v>
          </cell>
          <cell r="J18">
            <v>157.85199999999998</v>
          </cell>
          <cell r="K18">
            <v>45.694000000000003</v>
          </cell>
          <cell r="L18">
            <v>54.002000000000002</v>
          </cell>
          <cell r="M18">
            <v>72.694999999999993</v>
          </cell>
          <cell r="N18">
            <v>44.447800000000001</v>
          </cell>
          <cell r="O18">
            <v>43.201599999999999</v>
          </cell>
          <cell r="P18">
            <v>20770</v>
          </cell>
          <cell r="Q18">
            <v>283.71820000000002</v>
          </cell>
          <cell r="R18">
            <v>81833.8</v>
          </cell>
          <cell r="S18">
            <v>712.41099999999994</v>
          </cell>
          <cell r="T18">
            <v>211.85399999999998</v>
          </cell>
          <cell r="U18">
            <v>29.077999999999996</v>
          </cell>
          <cell r="V18">
            <v>24.923999999999999</v>
          </cell>
          <cell r="W18">
            <v>324.012</v>
          </cell>
          <cell r="X18">
            <v>7477.2</v>
          </cell>
          <cell r="Y18">
            <v>157.85199999999998</v>
          </cell>
          <cell r="Z18">
            <v>1993.92</v>
          </cell>
          <cell r="AA18">
            <v>3738.6</v>
          </cell>
          <cell r="AB18">
            <v>49848</v>
          </cell>
          <cell r="AC18">
            <v>62621.549999999996</v>
          </cell>
          <cell r="AD18">
            <v>540.02</v>
          </cell>
          <cell r="AE18">
            <v>147.46699999999998</v>
          </cell>
          <cell r="AF18">
            <v>232.62399999999997</v>
          </cell>
          <cell r="AG18">
            <v>58.155999999999992</v>
          </cell>
          <cell r="AH18">
            <v>1952.3799999999999</v>
          </cell>
          <cell r="AI18">
            <v>116.31199999999998</v>
          </cell>
          <cell r="AJ18">
            <v>290.77999999999997</v>
          </cell>
          <cell r="AK18">
            <v>58.155999999999992</v>
          </cell>
          <cell r="AL18">
            <v>1412.36</v>
          </cell>
          <cell r="AM18">
            <v>62.31</v>
          </cell>
          <cell r="AN18">
            <v>1329.28</v>
          </cell>
          <cell r="AO18">
            <v>851.56999999999994</v>
          </cell>
          <cell r="AP18">
            <v>89.310999999999993</v>
          </cell>
          <cell r="AQ18">
            <v>311.55</v>
          </cell>
        </row>
        <row r="19">
          <cell r="A19" t="str">
            <v>M0011224020</v>
          </cell>
          <cell r="B19" t="str">
            <v>FASSTEALTH2.0MM/10MM</v>
          </cell>
          <cell r="C19" t="str">
            <v>USD</v>
          </cell>
          <cell r="D19">
            <v>298.10000000000002</v>
          </cell>
          <cell r="G19">
            <v>298.10000000000002</v>
          </cell>
          <cell r="I19">
            <v>298.10000000000002</v>
          </cell>
          <cell r="J19">
            <v>1132.78</v>
          </cell>
          <cell r="K19">
            <v>327.91</v>
          </cell>
          <cell r="L19">
            <v>387.53000000000003</v>
          </cell>
          <cell r="M19">
            <v>521.67500000000007</v>
          </cell>
          <cell r="N19">
            <v>318.96700000000004</v>
          </cell>
          <cell r="O19">
            <v>310.02400000000006</v>
          </cell>
          <cell r="P19">
            <v>149050</v>
          </cell>
          <cell r="Q19">
            <v>2036.0230000000001</v>
          </cell>
          <cell r="R19">
            <v>587257</v>
          </cell>
          <cell r="S19">
            <v>5112.415</v>
          </cell>
          <cell r="T19">
            <v>1520.31</v>
          </cell>
          <cell r="U19">
            <v>208.67000000000002</v>
          </cell>
          <cell r="V19">
            <v>178.86</v>
          </cell>
          <cell r="W19">
            <v>2325.1800000000003</v>
          </cell>
          <cell r="X19">
            <v>53658.000000000007</v>
          </cell>
          <cell r="Y19">
            <v>1132.78</v>
          </cell>
          <cell r="Z19">
            <v>14308.800000000001</v>
          </cell>
          <cell r="AA19">
            <v>26829.000000000004</v>
          </cell>
          <cell r="AB19">
            <v>357720</v>
          </cell>
          <cell r="AC19">
            <v>449385.75000000006</v>
          </cell>
          <cell r="AD19">
            <v>3875.3</v>
          </cell>
          <cell r="AE19">
            <v>1058.2550000000001</v>
          </cell>
          <cell r="AF19">
            <v>1669.3600000000001</v>
          </cell>
          <cell r="AG19">
            <v>417.34000000000003</v>
          </cell>
          <cell r="AH19">
            <v>14010.7</v>
          </cell>
          <cell r="AI19">
            <v>834.68000000000006</v>
          </cell>
          <cell r="AJ19">
            <v>2086.7000000000003</v>
          </cell>
          <cell r="AK19">
            <v>417.34000000000003</v>
          </cell>
          <cell r="AL19">
            <v>10135.400000000001</v>
          </cell>
          <cell r="AM19">
            <v>447.15000000000003</v>
          </cell>
          <cell r="AN19">
            <v>9539.2000000000007</v>
          </cell>
          <cell r="AO19">
            <v>6111.05</v>
          </cell>
          <cell r="AP19">
            <v>640.91500000000008</v>
          </cell>
          <cell r="AQ19">
            <v>2235.75</v>
          </cell>
        </row>
        <row r="20">
          <cell r="A20" t="str">
            <v>M0011224030</v>
          </cell>
          <cell r="B20" t="str">
            <v>FASSTEALTH2.0MM/15MM</v>
          </cell>
          <cell r="C20" t="str">
            <v>USD</v>
          </cell>
          <cell r="D20">
            <v>298.25</v>
          </cell>
          <cell r="G20">
            <v>298.25</v>
          </cell>
          <cell r="I20">
            <v>298.25</v>
          </cell>
          <cell r="J20">
            <v>1133.3499999999999</v>
          </cell>
          <cell r="K20">
            <v>328.07500000000005</v>
          </cell>
          <cell r="L20">
            <v>387.72500000000002</v>
          </cell>
          <cell r="M20">
            <v>521.9375</v>
          </cell>
          <cell r="N20">
            <v>319.1275</v>
          </cell>
          <cell r="O20">
            <v>310.18</v>
          </cell>
          <cell r="P20">
            <v>149125</v>
          </cell>
          <cell r="Q20">
            <v>2037.0475000000001</v>
          </cell>
          <cell r="R20">
            <v>587552.5</v>
          </cell>
          <cell r="S20">
            <v>5114.9874999999993</v>
          </cell>
          <cell r="T20">
            <v>1521.0749999999998</v>
          </cell>
          <cell r="U20">
            <v>208.77499999999998</v>
          </cell>
          <cell r="V20">
            <v>178.95</v>
          </cell>
          <cell r="W20">
            <v>2326.35</v>
          </cell>
          <cell r="X20">
            <v>53685</v>
          </cell>
          <cell r="Y20">
            <v>1133.3499999999999</v>
          </cell>
          <cell r="Z20">
            <v>14316</v>
          </cell>
          <cell r="AA20">
            <v>26842.5</v>
          </cell>
          <cell r="AB20">
            <v>357900</v>
          </cell>
          <cell r="AC20">
            <v>449611.875</v>
          </cell>
          <cell r="AD20">
            <v>3877.25</v>
          </cell>
          <cell r="AE20">
            <v>1058.7874999999999</v>
          </cell>
          <cell r="AF20">
            <v>1670.1999999999998</v>
          </cell>
          <cell r="AG20">
            <v>417.54999999999995</v>
          </cell>
          <cell r="AH20">
            <v>14017.75</v>
          </cell>
          <cell r="AI20">
            <v>835.09999999999991</v>
          </cell>
          <cell r="AJ20">
            <v>2087.75</v>
          </cell>
          <cell r="AK20">
            <v>417.54999999999995</v>
          </cell>
          <cell r="AL20">
            <v>10140.5</v>
          </cell>
          <cell r="AM20">
            <v>447.375</v>
          </cell>
          <cell r="AN20">
            <v>9544</v>
          </cell>
          <cell r="AO20">
            <v>6114.125</v>
          </cell>
          <cell r="AP20">
            <v>641.23749999999995</v>
          </cell>
          <cell r="AQ20">
            <v>2236.875</v>
          </cell>
        </row>
        <row r="21">
          <cell r="A21" t="str">
            <v>M0011224040</v>
          </cell>
          <cell r="B21" t="str">
            <v>FASSTEALTH2.0MM/20MM</v>
          </cell>
          <cell r="C21" t="str">
            <v>USD</v>
          </cell>
          <cell r="D21">
            <v>297.04000000000002</v>
          </cell>
          <cell r="G21">
            <v>297.04000000000002</v>
          </cell>
          <cell r="I21">
            <v>297.04000000000002</v>
          </cell>
          <cell r="J21">
            <v>1128.752</v>
          </cell>
          <cell r="K21">
            <v>326.74400000000003</v>
          </cell>
          <cell r="L21">
            <v>386.15200000000004</v>
          </cell>
          <cell r="M21">
            <v>519.82000000000005</v>
          </cell>
          <cell r="N21">
            <v>317.83280000000002</v>
          </cell>
          <cell r="O21">
            <v>308.92160000000001</v>
          </cell>
          <cell r="P21">
            <v>148520</v>
          </cell>
          <cell r="Q21">
            <v>2028.7832000000001</v>
          </cell>
          <cell r="R21">
            <v>585168.80000000005</v>
          </cell>
          <cell r="S21">
            <v>5094.2359999999999</v>
          </cell>
          <cell r="T21">
            <v>1514.904</v>
          </cell>
          <cell r="U21">
            <v>207.928</v>
          </cell>
          <cell r="V21">
            <v>178.22400000000002</v>
          </cell>
          <cell r="W21">
            <v>2316.9120000000003</v>
          </cell>
          <cell r="X21">
            <v>53467.200000000004</v>
          </cell>
          <cell r="Y21">
            <v>1128.752</v>
          </cell>
          <cell r="Z21">
            <v>14257.920000000002</v>
          </cell>
          <cell r="AA21">
            <v>26733.600000000002</v>
          </cell>
          <cell r="AB21">
            <v>356448</v>
          </cell>
          <cell r="AC21">
            <v>447787.80000000005</v>
          </cell>
          <cell r="AD21">
            <v>3861.5200000000004</v>
          </cell>
          <cell r="AE21">
            <v>1054.492</v>
          </cell>
          <cell r="AF21">
            <v>1663.424</v>
          </cell>
          <cell r="AG21">
            <v>415.85599999999999</v>
          </cell>
          <cell r="AH21">
            <v>13960.880000000001</v>
          </cell>
          <cell r="AI21">
            <v>831.71199999999999</v>
          </cell>
          <cell r="AJ21">
            <v>2079.2800000000002</v>
          </cell>
          <cell r="AK21">
            <v>415.85599999999999</v>
          </cell>
          <cell r="AL21">
            <v>10099.36</v>
          </cell>
          <cell r="AM21">
            <v>445.56000000000006</v>
          </cell>
          <cell r="AN21">
            <v>9505.2800000000007</v>
          </cell>
          <cell r="AO21">
            <v>6089.3200000000006</v>
          </cell>
          <cell r="AP21">
            <v>638.63599999999997</v>
          </cell>
          <cell r="AQ21">
            <v>2227.8000000000002</v>
          </cell>
        </row>
        <row r="22">
          <cell r="A22" t="str">
            <v>M0011225020</v>
          </cell>
          <cell r="B22" t="str">
            <v>FASSTEALTH2.5MM/10MM</v>
          </cell>
          <cell r="C22" t="str">
            <v>USD</v>
          </cell>
          <cell r="D22">
            <v>298.52999999999997</v>
          </cell>
          <cell r="G22">
            <v>298.52999999999997</v>
          </cell>
          <cell r="I22">
            <v>298.52999999999997</v>
          </cell>
          <cell r="J22">
            <v>1134.4139999999998</v>
          </cell>
          <cell r="K22">
            <v>328.38299999999998</v>
          </cell>
          <cell r="L22">
            <v>388.089</v>
          </cell>
          <cell r="M22">
            <v>522.42750000000001</v>
          </cell>
          <cell r="N22">
            <v>319.4271</v>
          </cell>
          <cell r="O22">
            <v>310.47120000000001</v>
          </cell>
          <cell r="P22">
            <v>149265</v>
          </cell>
          <cell r="Q22">
            <v>2038.9598999999998</v>
          </cell>
          <cell r="R22">
            <v>588104.1</v>
          </cell>
          <cell r="S22">
            <v>5119.789499999999</v>
          </cell>
          <cell r="T22">
            <v>1522.5029999999997</v>
          </cell>
          <cell r="U22">
            <v>208.97099999999998</v>
          </cell>
          <cell r="V22">
            <v>179.11799999999997</v>
          </cell>
          <cell r="W22">
            <v>2328.5339999999997</v>
          </cell>
          <cell r="X22">
            <v>53735.399999999994</v>
          </cell>
          <cell r="Y22">
            <v>1134.4139999999998</v>
          </cell>
          <cell r="Z22">
            <v>14329.439999999999</v>
          </cell>
          <cell r="AA22">
            <v>26867.699999999997</v>
          </cell>
          <cell r="AB22">
            <v>358235.99999999994</v>
          </cell>
          <cell r="AC22">
            <v>450033.97499999998</v>
          </cell>
          <cell r="AD22">
            <v>3880.8899999999994</v>
          </cell>
          <cell r="AE22">
            <v>1059.7814999999998</v>
          </cell>
          <cell r="AF22">
            <v>1671.7679999999998</v>
          </cell>
          <cell r="AG22">
            <v>417.94199999999995</v>
          </cell>
          <cell r="AH22">
            <v>14030.909999999998</v>
          </cell>
          <cell r="AI22">
            <v>835.8839999999999</v>
          </cell>
          <cell r="AJ22">
            <v>2089.71</v>
          </cell>
          <cell r="AK22">
            <v>417.94199999999995</v>
          </cell>
          <cell r="AL22">
            <v>10150.019999999999</v>
          </cell>
          <cell r="AM22">
            <v>447.79499999999996</v>
          </cell>
          <cell r="AN22">
            <v>9552.9599999999991</v>
          </cell>
          <cell r="AO22">
            <v>6119.8649999999998</v>
          </cell>
          <cell r="AP22">
            <v>641.83949999999993</v>
          </cell>
          <cell r="AQ22">
            <v>2238.9749999999999</v>
          </cell>
        </row>
        <row r="23">
          <cell r="A23" t="str">
            <v>M0011225030</v>
          </cell>
          <cell r="B23" t="str">
            <v>FASSTEALTH2.5MM/15MM</v>
          </cell>
          <cell r="C23" t="str">
            <v>USD</v>
          </cell>
          <cell r="D23">
            <v>298.68</v>
          </cell>
          <cell r="G23">
            <v>298.68</v>
          </cell>
          <cell r="I23">
            <v>298.68</v>
          </cell>
          <cell r="J23">
            <v>1134.9839999999999</v>
          </cell>
          <cell r="K23">
            <v>328.54800000000006</v>
          </cell>
          <cell r="L23">
            <v>388.28400000000005</v>
          </cell>
          <cell r="M23">
            <v>522.69000000000005</v>
          </cell>
          <cell r="N23">
            <v>319.58760000000001</v>
          </cell>
          <cell r="O23">
            <v>310.62720000000002</v>
          </cell>
          <cell r="P23">
            <v>149340</v>
          </cell>
          <cell r="Q23">
            <v>2039.9844000000001</v>
          </cell>
          <cell r="R23">
            <v>588399.6</v>
          </cell>
          <cell r="S23">
            <v>5122.3620000000001</v>
          </cell>
          <cell r="T23">
            <v>1523.268</v>
          </cell>
          <cell r="U23">
            <v>209.07599999999999</v>
          </cell>
          <cell r="V23">
            <v>179.208</v>
          </cell>
          <cell r="W23">
            <v>2329.7040000000002</v>
          </cell>
          <cell r="X23">
            <v>53762.400000000001</v>
          </cell>
          <cell r="Y23">
            <v>1134.9839999999999</v>
          </cell>
          <cell r="Z23">
            <v>14336.64</v>
          </cell>
          <cell r="AA23">
            <v>26881.200000000001</v>
          </cell>
          <cell r="AB23">
            <v>358416</v>
          </cell>
          <cell r="AC23">
            <v>450260.10000000003</v>
          </cell>
          <cell r="AD23">
            <v>3882.84</v>
          </cell>
          <cell r="AE23">
            <v>1060.3140000000001</v>
          </cell>
          <cell r="AF23">
            <v>1672.6079999999999</v>
          </cell>
          <cell r="AG23">
            <v>418.15199999999999</v>
          </cell>
          <cell r="AH23">
            <v>14037.960000000001</v>
          </cell>
          <cell r="AI23">
            <v>836.30399999999997</v>
          </cell>
          <cell r="AJ23">
            <v>2090.7600000000002</v>
          </cell>
          <cell r="AK23">
            <v>418.15199999999999</v>
          </cell>
          <cell r="AL23">
            <v>10155.120000000001</v>
          </cell>
          <cell r="AM23">
            <v>448.02</v>
          </cell>
          <cell r="AN23">
            <v>9557.76</v>
          </cell>
          <cell r="AO23">
            <v>6122.9400000000005</v>
          </cell>
          <cell r="AP23">
            <v>642.16200000000003</v>
          </cell>
          <cell r="AQ23">
            <v>2240.1</v>
          </cell>
        </row>
        <row r="24">
          <cell r="A24" t="str">
            <v>M0011225040</v>
          </cell>
          <cell r="B24" t="str">
            <v>FASSTEALTH2.5MM/20MM</v>
          </cell>
          <cell r="C24" t="str">
            <v>USD</v>
          </cell>
          <cell r="D24">
            <v>297.45999999999998</v>
          </cell>
          <cell r="G24">
            <v>297.45999999999998</v>
          </cell>
          <cell r="I24">
            <v>297.45999999999998</v>
          </cell>
          <cell r="J24">
            <v>1130.348</v>
          </cell>
          <cell r="K24">
            <v>327.20600000000002</v>
          </cell>
          <cell r="L24">
            <v>386.69799999999998</v>
          </cell>
          <cell r="M24">
            <v>520.55499999999995</v>
          </cell>
          <cell r="N24">
            <v>318.28219999999999</v>
          </cell>
          <cell r="O24">
            <v>309.35840000000002</v>
          </cell>
          <cell r="P24">
            <v>148730</v>
          </cell>
          <cell r="Q24">
            <v>2031.6517999999999</v>
          </cell>
          <cell r="R24">
            <v>585996.19999999995</v>
          </cell>
          <cell r="S24">
            <v>5101.4389999999994</v>
          </cell>
          <cell r="T24">
            <v>1517.0459999999998</v>
          </cell>
          <cell r="U24">
            <v>208.22199999999998</v>
          </cell>
          <cell r="V24">
            <v>178.47599999999997</v>
          </cell>
          <cell r="W24">
            <v>2320.1879999999996</v>
          </cell>
          <cell r="X24">
            <v>53542.799999999996</v>
          </cell>
          <cell r="Y24">
            <v>1130.348</v>
          </cell>
          <cell r="Z24">
            <v>14278.079999999998</v>
          </cell>
          <cell r="AA24">
            <v>26771.399999999998</v>
          </cell>
          <cell r="AB24">
            <v>356952</v>
          </cell>
          <cell r="AC24">
            <v>448420.94999999995</v>
          </cell>
          <cell r="AD24">
            <v>3866.9799999999996</v>
          </cell>
          <cell r="AE24">
            <v>1055.9829999999999</v>
          </cell>
          <cell r="AF24">
            <v>1665.7759999999998</v>
          </cell>
          <cell r="AG24">
            <v>416.44399999999996</v>
          </cell>
          <cell r="AH24">
            <v>13980.619999999999</v>
          </cell>
          <cell r="AI24">
            <v>832.88799999999992</v>
          </cell>
          <cell r="AJ24">
            <v>2082.2199999999998</v>
          </cell>
          <cell r="AK24">
            <v>416.44399999999996</v>
          </cell>
          <cell r="AL24">
            <v>10113.64</v>
          </cell>
          <cell r="AM24">
            <v>446.18999999999994</v>
          </cell>
          <cell r="AN24">
            <v>9518.7199999999993</v>
          </cell>
          <cell r="AO24">
            <v>6097.9299999999994</v>
          </cell>
          <cell r="AP24">
            <v>639.53899999999987</v>
          </cell>
          <cell r="AQ24">
            <v>2230.9499999999998</v>
          </cell>
        </row>
        <row r="25">
          <cell r="A25" t="str">
            <v>M0011226020</v>
          </cell>
          <cell r="B25" t="str">
            <v>FASSTEALTH3.0MM/10MM</v>
          </cell>
          <cell r="C25" t="str">
            <v>USD</v>
          </cell>
          <cell r="D25">
            <v>298.48</v>
          </cell>
          <cell r="G25">
            <v>298.48</v>
          </cell>
          <cell r="I25">
            <v>298.48</v>
          </cell>
          <cell r="J25">
            <v>1134.2239999999999</v>
          </cell>
          <cell r="K25">
            <v>328.32800000000003</v>
          </cell>
          <cell r="L25">
            <v>388.02400000000006</v>
          </cell>
          <cell r="M25">
            <v>522.34</v>
          </cell>
          <cell r="N25">
            <v>319.37360000000001</v>
          </cell>
          <cell r="O25">
            <v>310.41920000000005</v>
          </cell>
          <cell r="P25">
            <v>149240</v>
          </cell>
          <cell r="Q25">
            <v>2038.6184000000001</v>
          </cell>
          <cell r="R25">
            <v>588005.60000000009</v>
          </cell>
          <cell r="S25">
            <v>5118.9319999999998</v>
          </cell>
          <cell r="T25">
            <v>1522.248</v>
          </cell>
          <cell r="U25">
            <v>208.93600000000001</v>
          </cell>
          <cell r="V25">
            <v>179.08799999999999</v>
          </cell>
          <cell r="W25">
            <v>2328.1440000000002</v>
          </cell>
          <cell r="X25">
            <v>53726.400000000001</v>
          </cell>
          <cell r="Y25">
            <v>1134.2239999999999</v>
          </cell>
          <cell r="Z25">
            <v>14327.04</v>
          </cell>
          <cell r="AA25">
            <v>26863.200000000001</v>
          </cell>
          <cell r="AB25">
            <v>358176</v>
          </cell>
          <cell r="AC25">
            <v>449958.60000000003</v>
          </cell>
          <cell r="AD25">
            <v>3880.2400000000002</v>
          </cell>
          <cell r="AE25">
            <v>1059.604</v>
          </cell>
          <cell r="AF25">
            <v>1671.4880000000001</v>
          </cell>
          <cell r="AG25">
            <v>417.87200000000001</v>
          </cell>
          <cell r="AH25">
            <v>14028.560000000001</v>
          </cell>
          <cell r="AI25">
            <v>835.74400000000003</v>
          </cell>
          <cell r="AJ25">
            <v>2089.36</v>
          </cell>
          <cell r="AK25">
            <v>417.87200000000001</v>
          </cell>
          <cell r="AL25">
            <v>10148.32</v>
          </cell>
          <cell r="AM25">
            <v>447.72</v>
          </cell>
          <cell r="AN25">
            <v>9551.36</v>
          </cell>
          <cell r="AO25">
            <v>6118.84</v>
          </cell>
          <cell r="AP25">
            <v>641.73199999999997</v>
          </cell>
          <cell r="AQ25">
            <v>2238.6000000000004</v>
          </cell>
        </row>
        <row r="26">
          <cell r="A26" t="str">
            <v>M0011226030</v>
          </cell>
          <cell r="B26" t="str">
            <v>FASSTEALTH3.0MM/15MM</v>
          </cell>
          <cell r="C26" t="str">
            <v>USD</v>
          </cell>
          <cell r="D26">
            <v>298.63</v>
          </cell>
          <cell r="G26">
            <v>298.63</v>
          </cell>
          <cell r="I26">
            <v>298.63</v>
          </cell>
          <cell r="J26">
            <v>1134.7939999999999</v>
          </cell>
          <cell r="K26">
            <v>328.49299999999999</v>
          </cell>
          <cell r="L26">
            <v>388.21899999999999</v>
          </cell>
          <cell r="M26">
            <v>522.60249999999996</v>
          </cell>
          <cell r="N26">
            <v>319.53410000000002</v>
          </cell>
          <cell r="O26">
            <v>310.5752</v>
          </cell>
          <cell r="P26">
            <v>149315</v>
          </cell>
          <cell r="Q26">
            <v>2039.6429000000001</v>
          </cell>
          <cell r="R26">
            <v>588301.1</v>
          </cell>
          <cell r="S26">
            <v>5121.5044999999991</v>
          </cell>
          <cell r="T26">
            <v>1523.0129999999999</v>
          </cell>
          <cell r="U26">
            <v>209.041</v>
          </cell>
          <cell r="V26">
            <v>179.178</v>
          </cell>
          <cell r="W26">
            <v>2329.3139999999999</v>
          </cell>
          <cell r="X26">
            <v>53753.4</v>
          </cell>
          <cell r="Y26">
            <v>1134.7939999999999</v>
          </cell>
          <cell r="Z26">
            <v>14334.24</v>
          </cell>
          <cell r="AA26">
            <v>26876.7</v>
          </cell>
          <cell r="AB26">
            <v>358356</v>
          </cell>
          <cell r="AC26">
            <v>450184.72499999998</v>
          </cell>
          <cell r="AD26">
            <v>3882.19</v>
          </cell>
          <cell r="AE26">
            <v>1060.1364999999998</v>
          </cell>
          <cell r="AF26">
            <v>1672.328</v>
          </cell>
          <cell r="AG26">
            <v>418.08199999999999</v>
          </cell>
          <cell r="AH26">
            <v>14035.61</v>
          </cell>
          <cell r="AI26">
            <v>836.16399999999999</v>
          </cell>
          <cell r="AJ26">
            <v>2090.41</v>
          </cell>
          <cell r="AK26">
            <v>418.08199999999999</v>
          </cell>
          <cell r="AL26">
            <v>10153.42</v>
          </cell>
          <cell r="AM26">
            <v>447.94499999999999</v>
          </cell>
          <cell r="AN26">
            <v>9556.16</v>
          </cell>
          <cell r="AO26">
            <v>6121.915</v>
          </cell>
          <cell r="AP26">
            <v>642.05449999999996</v>
          </cell>
          <cell r="AQ26">
            <v>2239.7249999999999</v>
          </cell>
        </row>
        <row r="27">
          <cell r="A27" t="str">
            <v>M0011226040</v>
          </cell>
          <cell r="B27" t="str">
            <v>FASSTEALTH3.0MM/20MM</v>
          </cell>
          <cell r="C27" t="str">
            <v>USD</v>
          </cell>
          <cell r="D27">
            <v>297.42</v>
          </cell>
          <cell r="G27">
            <v>297.42</v>
          </cell>
          <cell r="I27">
            <v>297.42</v>
          </cell>
          <cell r="J27">
            <v>1130.1959999999999</v>
          </cell>
          <cell r="K27">
            <v>327.16200000000003</v>
          </cell>
          <cell r="L27">
            <v>386.64600000000002</v>
          </cell>
          <cell r="M27">
            <v>520.48500000000001</v>
          </cell>
          <cell r="N27">
            <v>318.23940000000005</v>
          </cell>
          <cell r="O27">
            <v>309.3168</v>
          </cell>
          <cell r="P27">
            <v>148710</v>
          </cell>
          <cell r="Q27">
            <v>2031.3786000000002</v>
          </cell>
          <cell r="R27">
            <v>585917.4</v>
          </cell>
          <cell r="S27">
            <v>5100.7529999999997</v>
          </cell>
          <cell r="T27">
            <v>1516.8419999999999</v>
          </cell>
          <cell r="U27">
            <v>208.19399999999999</v>
          </cell>
          <cell r="V27">
            <v>178.452</v>
          </cell>
          <cell r="W27">
            <v>2319.8760000000002</v>
          </cell>
          <cell r="X27">
            <v>53535.600000000006</v>
          </cell>
          <cell r="Y27">
            <v>1130.1959999999999</v>
          </cell>
          <cell r="Z27">
            <v>14276.16</v>
          </cell>
          <cell r="AA27">
            <v>26767.800000000003</v>
          </cell>
          <cell r="AB27">
            <v>356904</v>
          </cell>
          <cell r="AC27">
            <v>448360.65</v>
          </cell>
          <cell r="AD27">
            <v>3866.46</v>
          </cell>
          <cell r="AE27">
            <v>1055.8409999999999</v>
          </cell>
          <cell r="AF27">
            <v>1665.5519999999999</v>
          </cell>
          <cell r="AG27">
            <v>416.38799999999998</v>
          </cell>
          <cell r="AH27">
            <v>13978.740000000002</v>
          </cell>
          <cell r="AI27">
            <v>832.77599999999995</v>
          </cell>
          <cell r="AJ27">
            <v>2081.94</v>
          </cell>
          <cell r="AK27">
            <v>416.38799999999998</v>
          </cell>
          <cell r="AL27">
            <v>10112.280000000001</v>
          </cell>
          <cell r="AM27">
            <v>446.13</v>
          </cell>
          <cell r="AN27">
            <v>9517.44</v>
          </cell>
          <cell r="AO27">
            <v>6097.1100000000006</v>
          </cell>
          <cell r="AP27">
            <v>639.45299999999997</v>
          </cell>
          <cell r="AQ27">
            <v>2230.65</v>
          </cell>
        </row>
        <row r="28">
          <cell r="A28" t="str">
            <v>M0011227020</v>
          </cell>
          <cell r="B28" t="str">
            <v>FASSTEALTH3.5MM/10MM</v>
          </cell>
          <cell r="C28" t="str">
            <v>USD</v>
          </cell>
          <cell r="D28">
            <v>298.27</v>
          </cell>
          <cell r="G28">
            <v>298.27</v>
          </cell>
          <cell r="I28">
            <v>298.27</v>
          </cell>
          <cell r="J28">
            <v>1133.4259999999999</v>
          </cell>
          <cell r="K28">
            <v>328.09699999999998</v>
          </cell>
          <cell r="L28">
            <v>387.75099999999998</v>
          </cell>
          <cell r="M28">
            <v>521.97249999999997</v>
          </cell>
          <cell r="N28">
            <v>319.14890000000003</v>
          </cell>
          <cell r="O28">
            <v>310.20080000000002</v>
          </cell>
          <cell r="P28">
            <v>149135</v>
          </cell>
          <cell r="Q28">
            <v>2037.1840999999999</v>
          </cell>
          <cell r="R28">
            <v>587591.89999999991</v>
          </cell>
          <cell r="S28">
            <v>5115.3304999999991</v>
          </cell>
          <cell r="T28">
            <v>1521.1769999999999</v>
          </cell>
          <cell r="U28">
            <v>208.78899999999999</v>
          </cell>
          <cell r="V28">
            <v>178.96199999999999</v>
          </cell>
          <cell r="W28">
            <v>2326.5059999999999</v>
          </cell>
          <cell r="X28">
            <v>53688.6</v>
          </cell>
          <cell r="Y28">
            <v>1133.4259999999999</v>
          </cell>
          <cell r="Z28">
            <v>14316.96</v>
          </cell>
          <cell r="AA28">
            <v>26844.3</v>
          </cell>
          <cell r="AB28">
            <v>357924</v>
          </cell>
          <cell r="AC28">
            <v>449642.02499999997</v>
          </cell>
          <cell r="AD28">
            <v>3877.5099999999998</v>
          </cell>
          <cell r="AE28">
            <v>1058.8584999999998</v>
          </cell>
          <cell r="AF28">
            <v>1670.3119999999999</v>
          </cell>
          <cell r="AG28">
            <v>417.57799999999997</v>
          </cell>
          <cell r="AH28">
            <v>14018.689999999999</v>
          </cell>
          <cell r="AI28">
            <v>835.15599999999995</v>
          </cell>
          <cell r="AJ28">
            <v>2087.89</v>
          </cell>
          <cell r="AK28">
            <v>417.57799999999997</v>
          </cell>
          <cell r="AL28">
            <v>10141.18</v>
          </cell>
          <cell r="AM28">
            <v>447.40499999999997</v>
          </cell>
          <cell r="AN28">
            <v>9544.64</v>
          </cell>
          <cell r="AO28">
            <v>6114.5349999999999</v>
          </cell>
          <cell r="AP28">
            <v>641.28049999999996</v>
          </cell>
          <cell r="AQ28">
            <v>2237.0249999999996</v>
          </cell>
        </row>
        <row r="29">
          <cell r="A29" t="str">
            <v>M0011227030</v>
          </cell>
          <cell r="B29" t="str">
            <v>FASSTEALTH3.5MM/15MM</v>
          </cell>
          <cell r="C29" t="str">
            <v>USD</v>
          </cell>
          <cell r="D29">
            <v>298.42</v>
          </cell>
          <cell r="G29">
            <v>298.42</v>
          </cell>
          <cell r="I29">
            <v>298.42</v>
          </cell>
          <cell r="J29">
            <v>1133.9960000000001</v>
          </cell>
          <cell r="K29">
            <v>328.26200000000006</v>
          </cell>
          <cell r="L29">
            <v>387.94600000000003</v>
          </cell>
          <cell r="M29">
            <v>522.23500000000001</v>
          </cell>
          <cell r="N29">
            <v>319.30940000000004</v>
          </cell>
          <cell r="O29">
            <v>310.35680000000002</v>
          </cell>
          <cell r="P29">
            <v>149210</v>
          </cell>
          <cell r="Q29">
            <v>2038.2086000000002</v>
          </cell>
          <cell r="R29">
            <v>587887.4</v>
          </cell>
          <cell r="S29">
            <v>5117.9030000000002</v>
          </cell>
          <cell r="T29">
            <v>1521.942</v>
          </cell>
          <cell r="U29">
            <v>208.89400000000001</v>
          </cell>
          <cell r="V29">
            <v>179.05199999999999</v>
          </cell>
          <cell r="W29">
            <v>2327.6759999999999</v>
          </cell>
          <cell r="X29">
            <v>53715.600000000006</v>
          </cell>
          <cell r="Y29">
            <v>1133.9960000000001</v>
          </cell>
          <cell r="Z29">
            <v>14324.16</v>
          </cell>
          <cell r="AA29">
            <v>26857.800000000003</v>
          </cell>
          <cell r="AB29">
            <v>358104</v>
          </cell>
          <cell r="AC29">
            <v>449868.15</v>
          </cell>
          <cell r="AD29">
            <v>3879.46</v>
          </cell>
          <cell r="AE29">
            <v>1059.3910000000001</v>
          </cell>
          <cell r="AF29">
            <v>1671.152</v>
          </cell>
          <cell r="AG29">
            <v>417.78800000000001</v>
          </cell>
          <cell r="AH29">
            <v>14025.740000000002</v>
          </cell>
          <cell r="AI29">
            <v>835.57600000000002</v>
          </cell>
          <cell r="AJ29">
            <v>2088.94</v>
          </cell>
          <cell r="AK29">
            <v>417.78800000000001</v>
          </cell>
          <cell r="AL29">
            <v>10146.280000000001</v>
          </cell>
          <cell r="AM29">
            <v>447.63</v>
          </cell>
          <cell r="AN29">
            <v>9549.44</v>
          </cell>
          <cell r="AO29">
            <v>6117.6100000000006</v>
          </cell>
          <cell r="AP29">
            <v>641.60299999999995</v>
          </cell>
          <cell r="AQ29">
            <v>2238.15</v>
          </cell>
        </row>
        <row r="30">
          <cell r="A30" t="str">
            <v>M0011228030</v>
          </cell>
          <cell r="B30" t="str">
            <v>FASSTEALTH4.0MM/15MM</v>
          </cell>
          <cell r="C30" t="str">
            <v>USD</v>
          </cell>
          <cell r="D30">
            <v>301.79000000000002</v>
          </cell>
          <cell r="G30">
            <v>301.79000000000002</v>
          </cell>
          <cell r="I30">
            <v>301.79000000000002</v>
          </cell>
          <cell r="J30">
            <v>1146.8020000000001</v>
          </cell>
          <cell r="K30">
            <v>331.96900000000005</v>
          </cell>
          <cell r="L30">
            <v>392.32700000000006</v>
          </cell>
          <cell r="M30">
            <v>528.13250000000005</v>
          </cell>
          <cell r="N30">
            <v>322.91530000000006</v>
          </cell>
          <cell r="O30">
            <v>313.86160000000001</v>
          </cell>
          <cell r="P30">
            <v>150895</v>
          </cell>
          <cell r="Q30">
            <v>2061.2257</v>
          </cell>
          <cell r="R30">
            <v>594526.30000000005</v>
          </cell>
          <cell r="S30">
            <v>5175.6984999999995</v>
          </cell>
          <cell r="T30">
            <v>1539.1289999999999</v>
          </cell>
          <cell r="U30">
            <v>211.25300000000001</v>
          </cell>
          <cell r="V30">
            <v>181.07400000000001</v>
          </cell>
          <cell r="W30">
            <v>2353.962</v>
          </cell>
          <cell r="X30">
            <v>54322.200000000004</v>
          </cell>
          <cell r="Y30">
            <v>1146.8020000000001</v>
          </cell>
          <cell r="Z30">
            <v>14485.920000000002</v>
          </cell>
          <cell r="AA30">
            <v>27161.100000000002</v>
          </cell>
          <cell r="AB30">
            <v>362148</v>
          </cell>
          <cell r="AC30">
            <v>454948.42500000005</v>
          </cell>
          <cell r="AD30">
            <v>3923.2700000000004</v>
          </cell>
          <cell r="AE30">
            <v>1071.3544999999999</v>
          </cell>
          <cell r="AF30">
            <v>1690.0240000000001</v>
          </cell>
          <cell r="AG30">
            <v>422.50600000000003</v>
          </cell>
          <cell r="AH30">
            <v>14184.130000000001</v>
          </cell>
          <cell r="AI30">
            <v>845.01200000000006</v>
          </cell>
          <cell r="AJ30">
            <v>2112.5300000000002</v>
          </cell>
          <cell r="AK30">
            <v>422.50600000000003</v>
          </cell>
          <cell r="AL30">
            <v>10260.86</v>
          </cell>
          <cell r="AM30">
            <v>452.68500000000006</v>
          </cell>
          <cell r="AN30">
            <v>9657.2800000000007</v>
          </cell>
          <cell r="AO30">
            <v>6186.6950000000006</v>
          </cell>
          <cell r="AP30">
            <v>648.84850000000006</v>
          </cell>
          <cell r="AQ30">
            <v>2263.4250000000002</v>
          </cell>
        </row>
        <row r="31">
          <cell r="A31" t="str">
            <v>M0011228040</v>
          </cell>
          <cell r="B31" t="str">
            <v>FASSTEALTH4.0MM/20MM</v>
          </cell>
          <cell r="C31" t="str">
            <v>USD</v>
          </cell>
          <cell r="D31">
            <v>301.79000000000002</v>
          </cell>
          <cell r="G31">
            <v>301.79000000000002</v>
          </cell>
          <cell r="I31">
            <v>301.79000000000002</v>
          </cell>
          <cell r="J31">
            <v>1146.8020000000001</v>
          </cell>
          <cell r="K31">
            <v>331.96900000000005</v>
          </cell>
          <cell r="L31">
            <v>392.32700000000006</v>
          </cell>
          <cell r="M31">
            <v>528.13250000000005</v>
          </cell>
          <cell r="N31">
            <v>322.91530000000006</v>
          </cell>
          <cell r="O31">
            <v>313.86160000000001</v>
          </cell>
          <cell r="P31">
            <v>150895</v>
          </cell>
          <cell r="Q31">
            <v>2061.2257</v>
          </cell>
          <cell r="R31">
            <v>594526.30000000005</v>
          </cell>
          <cell r="S31">
            <v>5175.6984999999995</v>
          </cell>
          <cell r="T31">
            <v>1539.1289999999999</v>
          </cell>
          <cell r="U31">
            <v>211.25300000000001</v>
          </cell>
          <cell r="V31">
            <v>181.07400000000001</v>
          </cell>
          <cell r="W31">
            <v>2353.962</v>
          </cell>
          <cell r="X31">
            <v>54322.200000000004</v>
          </cell>
          <cell r="Y31">
            <v>1146.8020000000001</v>
          </cell>
          <cell r="Z31">
            <v>14485.920000000002</v>
          </cell>
          <cell r="AA31">
            <v>27161.100000000002</v>
          </cell>
          <cell r="AB31">
            <v>362148</v>
          </cell>
          <cell r="AC31">
            <v>454948.42500000005</v>
          </cell>
          <cell r="AD31">
            <v>3923.2700000000004</v>
          </cell>
          <cell r="AE31">
            <v>1071.3544999999999</v>
          </cell>
          <cell r="AF31">
            <v>1690.0240000000001</v>
          </cell>
          <cell r="AG31">
            <v>422.50600000000003</v>
          </cell>
          <cell r="AH31">
            <v>14184.130000000001</v>
          </cell>
          <cell r="AI31">
            <v>845.01200000000006</v>
          </cell>
          <cell r="AJ31">
            <v>2112.5300000000002</v>
          </cell>
          <cell r="AK31">
            <v>422.50600000000003</v>
          </cell>
          <cell r="AL31">
            <v>10260.86</v>
          </cell>
          <cell r="AM31">
            <v>452.68500000000006</v>
          </cell>
          <cell r="AN31">
            <v>9657.2800000000007</v>
          </cell>
          <cell r="AO31">
            <v>6186.6950000000006</v>
          </cell>
          <cell r="AP31">
            <v>648.84850000000006</v>
          </cell>
          <cell r="AQ31">
            <v>2263.4250000000002</v>
          </cell>
        </row>
        <row r="32">
          <cell r="A32" t="str">
            <v>M0011341080</v>
          </cell>
          <cell r="B32" t="str">
            <v>FASTRACKER18150CM/20CM€</v>
          </cell>
          <cell r="C32" t="str">
            <v>EUR</v>
          </cell>
          <cell r="D32">
            <v>62.13</v>
          </cell>
          <cell r="G32">
            <v>62.13</v>
          </cell>
          <cell r="I32">
            <v>88.757142857142867</v>
          </cell>
          <cell r="J32">
            <v>337.27714285714291</v>
          </cell>
          <cell r="K32">
            <v>97.632857142857162</v>
          </cell>
          <cell r="L32">
            <v>115.38428571428572</v>
          </cell>
          <cell r="M32">
            <v>155.32500000000002</v>
          </cell>
          <cell r="N32">
            <v>94.970142857142875</v>
          </cell>
          <cell r="O32">
            <v>92.307428571428588</v>
          </cell>
          <cell r="P32">
            <v>44378.571428571435</v>
          </cell>
          <cell r="Q32">
            <v>606.21128571428574</v>
          </cell>
          <cell r="R32">
            <v>174851.57142857145</v>
          </cell>
          <cell r="S32">
            <v>1522.1849999999999</v>
          </cell>
          <cell r="T32">
            <v>452.66142857142859</v>
          </cell>
          <cell r="U32">
            <v>62.13</v>
          </cell>
          <cell r="V32">
            <v>53.254285714285722</v>
          </cell>
          <cell r="W32">
            <v>692.30571428571432</v>
          </cell>
          <cell r="X32">
            <v>15976.285714285716</v>
          </cell>
          <cell r="Y32">
            <v>337.27714285714291</v>
          </cell>
          <cell r="Z32">
            <v>4260.3428571428576</v>
          </cell>
          <cell r="AA32">
            <v>7988.1428571428578</v>
          </cell>
          <cell r="AB32">
            <v>106508.57142857143</v>
          </cell>
          <cell r="AC32">
            <v>133801.39285714287</v>
          </cell>
          <cell r="AD32">
            <v>1153.8428571428572</v>
          </cell>
          <cell r="AE32">
            <v>315.08785714285716</v>
          </cell>
          <cell r="AF32">
            <v>497.04</v>
          </cell>
          <cell r="AG32">
            <v>124.26</v>
          </cell>
          <cell r="AH32">
            <v>4171.5857142857149</v>
          </cell>
          <cell r="AI32">
            <v>248.52</v>
          </cell>
          <cell r="AJ32">
            <v>621.30000000000007</v>
          </cell>
          <cell r="AK32">
            <v>124.26</v>
          </cell>
          <cell r="AL32">
            <v>3017.7428571428572</v>
          </cell>
          <cell r="AM32">
            <v>133.1357142857143</v>
          </cell>
          <cell r="AN32">
            <v>2840.2285714285717</v>
          </cell>
          <cell r="AO32">
            <v>1819.5214285714287</v>
          </cell>
          <cell r="AP32">
            <v>190.82785714285717</v>
          </cell>
          <cell r="AQ32">
            <v>665.67857142857156</v>
          </cell>
        </row>
        <row r="33">
          <cell r="A33" t="str">
            <v>M0011341090</v>
          </cell>
          <cell r="B33" t="str">
            <v>FASTRACKER-18150CM/18CM€</v>
          </cell>
          <cell r="C33" t="str">
            <v>EUR</v>
          </cell>
          <cell r="D33">
            <v>62.5</v>
          </cell>
          <cell r="G33">
            <v>62.5</v>
          </cell>
          <cell r="I33">
            <v>89.285714285714292</v>
          </cell>
          <cell r="J33">
            <v>339.28571428571428</v>
          </cell>
          <cell r="K33">
            <v>98.214285714285722</v>
          </cell>
          <cell r="L33">
            <v>116.07142857142858</v>
          </cell>
          <cell r="M33">
            <v>156.25</v>
          </cell>
          <cell r="N33">
            <v>95.535714285714292</v>
          </cell>
          <cell r="O33">
            <v>92.857142857142861</v>
          </cell>
          <cell r="P33">
            <v>44642.857142857145</v>
          </cell>
          <cell r="Q33">
            <v>609.82142857142867</v>
          </cell>
          <cell r="R33">
            <v>175892.85714285716</v>
          </cell>
          <cell r="S33">
            <v>1531.25</v>
          </cell>
          <cell r="T33">
            <v>455.35714285714283</v>
          </cell>
          <cell r="U33">
            <v>62.5</v>
          </cell>
          <cell r="V33">
            <v>53.571428571428577</v>
          </cell>
          <cell r="W33">
            <v>696.42857142857144</v>
          </cell>
          <cell r="X33">
            <v>16071.428571428572</v>
          </cell>
          <cell r="Y33">
            <v>339.28571428571428</v>
          </cell>
          <cell r="Z33">
            <v>4285.7142857142862</v>
          </cell>
          <cell r="AA33">
            <v>8035.7142857142862</v>
          </cell>
          <cell r="AB33">
            <v>107142.85714285714</v>
          </cell>
          <cell r="AC33">
            <v>134598.21428571429</v>
          </cell>
          <cell r="AD33">
            <v>1160.7142857142858</v>
          </cell>
          <cell r="AE33">
            <v>316.96428571428572</v>
          </cell>
          <cell r="AF33">
            <v>500</v>
          </cell>
          <cell r="AG33">
            <v>125</v>
          </cell>
          <cell r="AH33">
            <v>4196.4285714285716</v>
          </cell>
          <cell r="AI33">
            <v>250</v>
          </cell>
          <cell r="AJ33">
            <v>625</v>
          </cell>
          <cell r="AK33">
            <v>125</v>
          </cell>
          <cell r="AL33">
            <v>3035.7142857142858</v>
          </cell>
          <cell r="AM33">
            <v>133.92857142857144</v>
          </cell>
          <cell r="AN33">
            <v>2857.1428571428573</v>
          </cell>
          <cell r="AO33">
            <v>1830.3571428571429</v>
          </cell>
          <cell r="AP33">
            <v>191.96428571428572</v>
          </cell>
          <cell r="AQ33">
            <v>669.64285714285722</v>
          </cell>
        </row>
        <row r="34">
          <cell r="A34" t="str">
            <v>M0011342080</v>
          </cell>
          <cell r="B34" t="str">
            <v>FASTRACKER-18MX150CM/20CM€</v>
          </cell>
          <cell r="C34" t="str">
            <v>EUR</v>
          </cell>
          <cell r="D34">
            <v>63.59</v>
          </cell>
          <cell r="G34">
            <v>63.59</v>
          </cell>
          <cell r="I34">
            <v>90.842857142857156</v>
          </cell>
          <cell r="J34">
            <v>345.20285714285717</v>
          </cell>
          <cell r="K34">
            <v>99.927142857142883</v>
          </cell>
          <cell r="L34">
            <v>118.09571428571431</v>
          </cell>
          <cell r="M34">
            <v>158.97500000000002</v>
          </cell>
          <cell r="N34">
            <v>97.201857142857165</v>
          </cell>
          <cell r="O34">
            <v>94.476571428571447</v>
          </cell>
          <cell r="P34">
            <v>45421.42857142858</v>
          </cell>
          <cell r="Q34">
            <v>620.45671428571438</v>
          </cell>
          <cell r="R34">
            <v>178960.42857142861</v>
          </cell>
          <cell r="S34">
            <v>1557.9550000000002</v>
          </cell>
          <cell r="T34">
            <v>463.29857142857145</v>
          </cell>
          <cell r="U34">
            <v>63.59</v>
          </cell>
          <cell r="V34">
            <v>54.505714285714291</v>
          </cell>
          <cell r="W34">
            <v>708.57428571428579</v>
          </cell>
          <cell r="X34">
            <v>16351.714285714288</v>
          </cell>
          <cell r="Y34">
            <v>345.20285714285717</v>
          </cell>
          <cell r="Z34">
            <v>4360.4571428571435</v>
          </cell>
          <cell r="AA34">
            <v>8175.857142857144</v>
          </cell>
          <cell r="AB34">
            <v>109011.42857142858</v>
          </cell>
          <cell r="AC34">
            <v>136945.60714285716</v>
          </cell>
          <cell r="AD34">
            <v>1180.957142857143</v>
          </cell>
          <cell r="AE34">
            <v>322.49214285714288</v>
          </cell>
          <cell r="AF34">
            <v>508.72</v>
          </cell>
          <cell r="AG34">
            <v>127.18</v>
          </cell>
          <cell r="AH34">
            <v>4269.6142857142859</v>
          </cell>
          <cell r="AI34">
            <v>254.36</v>
          </cell>
          <cell r="AJ34">
            <v>635.90000000000009</v>
          </cell>
          <cell r="AK34">
            <v>127.18</v>
          </cell>
          <cell r="AL34">
            <v>3088.6571428571433</v>
          </cell>
          <cell r="AM34">
            <v>136.26428571428573</v>
          </cell>
          <cell r="AN34">
            <v>2906.971428571429</v>
          </cell>
          <cell r="AO34">
            <v>1862.2785714285717</v>
          </cell>
          <cell r="AP34">
            <v>195.31214285714287</v>
          </cell>
          <cell r="AQ34">
            <v>681.32142857142867</v>
          </cell>
        </row>
        <row r="35">
          <cell r="A35" t="str">
            <v>M0011711110</v>
          </cell>
          <cell r="B35" t="str">
            <v>TURBOTRACKER-18150CM/18CM€</v>
          </cell>
          <cell r="C35" t="str">
            <v>EUR</v>
          </cell>
          <cell r="D35">
            <v>127.96</v>
          </cell>
          <cell r="G35">
            <v>127.96</v>
          </cell>
          <cell r="I35">
            <v>182.8</v>
          </cell>
          <cell r="J35">
            <v>694.64</v>
          </cell>
          <cell r="K35">
            <v>201.08000000000004</v>
          </cell>
          <cell r="L35">
            <v>237.64000000000001</v>
          </cell>
          <cell r="M35">
            <v>319.90000000000003</v>
          </cell>
          <cell r="N35">
            <v>195.59600000000003</v>
          </cell>
          <cell r="O35">
            <v>190.11200000000002</v>
          </cell>
          <cell r="P35">
            <v>91400</v>
          </cell>
          <cell r="Q35">
            <v>1248.5240000000001</v>
          </cell>
          <cell r="R35">
            <v>360116</v>
          </cell>
          <cell r="S35">
            <v>3135.02</v>
          </cell>
          <cell r="T35">
            <v>932.28</v>
          </cell>
          <cell r="U35">
            <v>127.96</v>
          </cell>
          <cell r="V35">
            <v>109.68</v>
          </cell>
          <cell r="W35">
            <v>1425.8400000000001</v>
          </cell>
          <cell r="X35">
            <v>32904</v>
          </cell>
          <cell r="Y35">
            <v>694.64</v>
          </cell>
          <cell r="Z35">
            <v>8774.4000000000015</v>
          </cell>
          <cell r="AA35">
            <v>16452</v>
          </cell>
          <cell r="AB35">
            <v>219360</v>
          </cell>
          <cell r="AC35">
            <v>275571</v>
          </cell>
          <cell r="AD35">
            <v>2376.4</v>
          </cell>
          <cell r="AE35">
            <v>648.94000000000005</v>
          </cell>
          <cell r="AF35">
            <v>1023.68</v>
          </cell>
          <cell r="AG35">
            <v>255.92</v>
          </cell>
          <cell r="AH35">
            <v>8591.6</v>
          </cell>
          <cell r="AI35">
            <v>511.84</v>
          </cell>
          <cell r="AJ35">
            <v>1279.6000000000001</v>
          </cell>
          <cell r="AK35">
            <v>255.92</v>
          </cell>
          <cell r="AL35">
            <v>6215.2000000000007</v>
          </cell>
          <cell r="AM35">
            <v>274.20000000000005</v>
          </cell>
          <cell r="AN35">
            <v>5849.6</v>
          </cell>
          <cell r="AO35">
            <v>3747.4</v>
          </cell>
          <cell r="AP35">
            <v>393.02</v>
          </cell>
          <cell r="AQ35">
            <v>1371</v>
          </cell>
        </row>
        <row r="36">
          <cell r="A36" t="str">
            <v>M001182570</v>
          </cell>
          <cell r="B36" t="str">
            <v>F/GRENEGADE150/10/2TIP€</v>
          </cell>
          <cell r="C36" t="str">
            <v>EUR</v>
          </cell>
          <cell r="D36">
            <v>74.13</v>
          </cell>
          <cell r="E36">
            <v>85.249499999999983</v>
          </cell>
          <cell r="G36">
            <v>85.249499999999983</v>
          </cell>
          <cell r="I36">
            <v>121.78499999999998</v>
          </cell>
          <cell r="J36">
            <v>462.7829999999999</v>
          </cell>
          <cell r="K36">
            <v>133.96349999999998</v>
          </cell>
          <cell r="L36">
            <v>158.32049999999998</v>
          </cell>
          <cell r="M36">
            <v>213.12374999999997</v>
          </cell>
          <cell r="N36">
            <v>130.30994999999999</v>
          </cell>
          <cell r="O36">
            <v>126.65639999999999</v>
          </cell>
          <cell r="P36">
            <v>60892.499999999993</v>
          </cell>
          <cell r="Q36">
            <v>831.79154999999992</v>
          </cell>
          <cell r="R36">
            <v>239916.44999999995</v>
          </cell>
          <cell r="S36">
            <v>2088.6127499999993</v>
          </cell>
          <cell r="T36">
            <v>621.10349999999983</v>
          </cell>
          <cell r="U36">
            <v>85.249499999999983</v>
          </cell>
          <cell r="V36">
            <v>73.070999999999984</v>
          </cell>
          <cell r="W36">
            <v>949.92299999999989</v>
          </cell>
          <cell r="X36">
            <v>21921.299999999996</v>
          </cell>
          <cell r="Y36">
            <v>462.7829999999999</v>
          </cell>
          <cell r="Z36">
            <v>5845.6799999999994</v>
          </cell>
          <cell r="AA36">
            <v>10960.649999999998</v>
          </cell>
          <cell r="AB36">
            <v>146141.99999999997</v>
          </cell>
          <cell r="AC36">
            <v>183590.88749999998</v>
          </cell>
          <cell r="AD36">
            <v>1583.2049999999997</v>
          </cell>
          <cell r="AE36">
            <v>432.33674999999994</v>
          </cell>
          <cell r="AF36">
            <v>681.99599999999987</v>
          </cell>
          <cell r="AG36">
            <v>170.49899999999997</v>
          </cell>
          <cell r="AH36">
            <v>5723.8949999999995</v>
          </cell>
          <cell r="AI36">
            <v>340.99799999999993</v>
          </cell>
          <cell r="AJ36">
            <v>852.49499999999989</v>
          </cell>
          <cell r="AK36">
            <v>170.49899999999997</v>
          </cell>
          <cell r="AL36">
            <v>4140.6899999999996</v>
          </cell>
          <cell r="AM36">
            <v>182.67749999999998</v>
          </cell>
          <cell r="AN36">
            <v>3897.1199999999994</v>
          </cell>
          <cell r="AO36">
            <v>2496.5924999999997</v>
          </cell>
          <cell r="AP36">
            <v>261.83774999999997</v>
          </cell>
          <cell r="AQ36">
            <v>913.38749999999982</v>
          </cell>
        </row>
        <row r="37">
          <cell r="A37" t="str">
            <v>M001182590</v>
          </cell>
          <cell r="B37" t="str">
            <v>F/GRENEGADE150/20/2TIP€</v>
          </cell>
          <cell r="C37" t="str">
            <v>EUR</v>
          </cell>
          <cell r="D37">
            <v>74.13</v>
          </cell>
          <cell r="E37">
            <v>85.249499999999983</v>
          </cell>
          <cell r="G37">
            <v>85.249499999999983</v>
          </cell>
          <cell r="I37">
            <v>121.78499999999998</v>
          </cell>
          <cell r="J37">
            <v>462.7829999999999</v>
          </cell>
          <cell r="K37">
            <v>133.96349999999998</v>
          </cell>
          <cell r="L37">
            <v>158.32049999999998</v>
          </cell>
          <cell r="M37">
            <v>213.12374999999997</v>
          </cell>
          <cell r="N37">
            <v>130.30994999999999</v>
          </cell>
          <cell r="O37">
            <v>126.65639999999999</v>
          </cell>
          <cell r="P37">
            <v>60892.499999999993</v>
          </cell>
          <cell r="Q37">
            <v>831.79154999999992</v>
          </cell>
          <cell r="R37">
            <v>239916.44999999995</v>
          </cell>
          <cell r="S37">
            <v>2088.6127499999993</v>
          </cell>
          <cell r="T37">
            <v>621.10349999999983</v>
          </cell>
          <cell r="U37">
            <v>85.249499999999983</v>
          </cell>
          <cell r="V37">
            <v>73.070999999999984</v>
          </cell>
          <cell r="W37">
            <v>949.92299999999989</v>
          </cell>
          <cell r="X37">
            <v>21921.299999999996</v>
          </cell>
          <cell r="Y37">
            <v>462.7829999999999</v>
          </cell>
          <cell r="Z37">
            <v>5845.6799999999994</v>
          </cell>
          <cell r="AA37">
            <v>10960.649999999998</v>
          </cell>
          <cell r="AB37">
            <v>146141.99999999997</v>
          </cell>
          <cell r="AC37">
            <v>183590.88749999998</v>
          </cell>
          <cell r="AD37">
            <v>1583.2049999999997</v>
          </cell>
          <cell r="AE37">
            <v>432.33674999999994</v>
          </cell>
          <cell r="AF37">
            <v>681.99599999999987</v>
          </cell>
          <cell r="AG37">
            <v>170.49899999999997</v>
          </cell>
          <cell r="AH37">
            <v>5723.8949999999995</v>
          </cell>
          <cell r="AI37">
            <v>340.99799999999993</v>
          </cell>
          <cell r="AJ37">
            <v>852.49499999999989</v>
          </cell>
          <cell r="AK37">
            <v>170.49899999999997</v>
          </cell>
          <cell r="AL37">
            <v>4140.6899999999996</v>
          </cell>
          <cell r="AM37">
            <v>182.67749999999998</v>
          </cell>
          <cell r="AN37">
            <v>3897.1199999999994</v>
          </cell>
          <cell r="AO37">
            <v>2496.5924999999997</v>
          </cell>
          <cell r="AP37">
            <v>261.83774999999997</v>
          </cell>
          <cell r="AQ37">
            <v>913.38749999999982</v>
          </cell>
        </row>
        <row r="38">
          <cell r="A38" t="str">
            <v>M001182600</v>
          </cell>
          <cell r="B38" t="str">
            <v>F/GRENEGADE130/302ro</v>
          </cell>
          <cell r="C38" t="str">
            <v>USD</v>
          </cell>
          <cell r="D38">
            <v>104.9</v>
          </cell>
          <cell r="E38">
            <v>120.63499999999999</v>
          </cell>
          <cell r="G38">
            <v>120.63499999999999</v>
          </cell>
          <cell r="I38">
            <v>120.63499999999999</v>
          </cell>
          <cell r="J38">
            <v>458.41299999999995</v>
          </cell>
          <cell r="K38">
            <v>132.6985</v>
          </cell>
          <cell r="L38">
            <v>156.82550000000001</v>
          </cell>
          <cell r="M38">
            <v>211.11124999999998</v>
          </cell>
          <cell r="N38">
            <v>129.07945000000001</v>
          </cell>
          <cell r="O38">
            <v>125.46039999999999</v>
          </cell>
          <cell r="P38">
            <v>60317.499999999993</v>
          </cell>
          <cell r="Q38">
            <v>823.93705</v>
          </cell>
          <cell r="R38">
            <v>237650.94999999998</v>
          </cell>
          <cell r="S38">
            <v>2068.8902499999995</v>
          </cell>
          <cell r="T38">
            <v>615.23849999999993</v>
          </cell>
          <cell r="U38">
            <v>84.444499999999991</v>
          </cell>
          <cell r="V38">
            <v>72.380999999999986</v>
          </cell>
          <cell r="W38">
            <v>940.95299999999986</v>
          </cell>
          <cell r="X38">
            <v>21714.3</v>
          </cell>
          <cell r="Y38">
            <v>458.41299999999995</v>
          </cell>
          <cell r="Z38">
            <v>5790.48</v>
          </cell>
          <cell r="AA38">
            <v>10857.15</v>
          </cell>
          <cell r="AB38">
            <v>144762</v>
          </cell>
          <cell r="AC38">
            <v>181857.26249999998</v>
          </cell>
          <cell r="AD38">
            <v>1568.2549999999999</v>
          </cell>
          <cell r="AE38">
            <v>428.25424999999996</v>
          </cell>
          <cell r="AF38">
            <v>675.55599999999993</v>
          </cell>
          <cell r="AG38">
            <v>168.88899999999998</v>
          </cell>
          <cell r="AH38">
            <v>5669.8449999999993</v>
          </cell>
          <cell r="AI38">
            <v>337.77799999999996</v>
          </cell>
          <cell r="AJ38">
            <v>844.44499999999994</v>
          </cell>
          <cell r="AK38">
            <v>168.88899999999998</v>
          </cell>
          <cell r="AL38">
            <v>4101.59</v>
          </cell>
          <cell r="AM38">
            <v>180.95249999999999</v>
          </cell>
          <cell r="AN38">
            <v>3860.3199999999997</v>
          </cell>
          <cell r="AO38">
            <v>2473.0174999999999</v>
          </cell>
          <cell r="AP38">
            <v>259.36524999999995</v>
          </cell>
          <cell r="AQ38">
            <v>904.76249999999993</v>
          </cell>
        </row>
        <row r="39">
          <cell r="A39" t="str">
            <v>M001186000</v>
          </cell>
          <cell r="B39" t="str">
            <v>INTIMEINFUSION160CM/1CM</v>
          </cell>
          <cell r="C39" t="str">
            <v>USD</v>
          </cell>
          <cell r="D39">
            <v>114.3</v>
          </cell>
          <cell r="G39">
            <v>114.3</v>
          </cell>
          <cell r="I39">
            <v>114.3</v>
          </cell>
          <cell r="J39">
            <v>434.34</v>
          </cell>
          <cell r="K39">
            <v>125.73</v>
          </cell>
          <cell r="L39">
            <v>148.59</v>
          </cell>
          <cell r="M39">
            <v>200.02500000000001</v>
          </cell>
          <cell r="N39">
            <v>122.301</v>
          </cell>
          <cell r="O39">
            <v>118.872</v>
          </cell>
          <cell r="P39">
            <v>57150</v>
          </cell>
          <cell r="Q39">
            <v>780.66899999999998</v>
          </cell>
          <cell r="R39">
            <v>225171</v>
          </cell>
          <cell r="S39">
            <v>1960.2449999999999</v>
          </cell>
          <cell r="T39">
            <v>582.92999999999995</v>
          </cell>
          <cell r="U39">
            <v>80.009999999999991</v>
          </cell>
          <cell r="V39">
            <v>68.58</v>
          </cell>
          <cell r="W39">
            <v>891.54</v>
          </cell>
          <cell r="X39">
            <v>20574</v>
          </cell>
          <cell r="Y39">
            <v>434.34</v>
          </cell>
          <cell r="Z39">
            <v>5486.4</v>
          </cell>
          <cell r="AA39">
            <v>10287</v>
          </cell>
          <cell r="AB39">
            <v>137160</v>
          </cell>
          <cell r="AC39">
            <v>172307.25</v>
          </cell>
          <cell r="AD39">
            <v>1485.8999999999999</v>
          </cell>
          <cell r="AE39">
            <v>405.76499999999999</v>
          </cell>
          <cell r="AF39">
            <v>640.07999999999993</v>
          </cell>
          <cell r="AG39">
            <v>160.01999999999998</v>
          </cell>
          <cell r="AH39">
            <v>5372.0999999999995</v>
          </cell>
          <cell r="AI39">
            <v>320.03999999999996</v>
          </cell>
          <cell r="AJ39">
            <v>800.1</v>
          </cell>
          <cell r="AK39">
            <v>160.01999999999998</v>
          </cell>
          <cell r="AL39">
            <v>3886.2</v>
          </cell>
          <cell r="AM39">
            <v>171.45</v>
          </cell>
          <cell r="AN39">
            <v>3657.6</v>
          </cell>
          <cell r="AO39">
            <v>2343.15</v>
          </cell>
          <cell r="AP39">
            <v>245.74499999999998</v>
          </cell>
          <cell r="AQ39">
            <v>857.25</v>
          </cell>
        </row>
        <row r="40">
          <cell r="A40" t="str">
            <v>M0012242000</v>
          </cell>
          <cell r="B40" t="str">
            <v>0.014VALVEWIRE0TIP/175CM</v>
          </cell>
          <cell r="C40" t="str">
            <v>USD</v>
          </cell>
          <cell r="D40">
            <v>74.23</v>
          </cell>
          <cell r="G40">
            <v>74.23</v>
          </cell>
          <cell r="I40">
            <v>74.23</v>
          </cell>
          <cell r="J40">
            <v>282.07400000000001</v>
          </cell>
          <cell r="K40">
            <v>81.653000000000006</v>
          </cell>
          <cell r="L40">
            <v>96.499000000000009</v>
          </cell>
          <cell r="M40">
            <v>129.9025</v>
          </cell>
          <cell r="N40">
            <v>79.426100000000005</v>
          </cell>
          <cell r="O40">
            <v>77.199200000000005</v>
          </cell>
          <cell r="P40">
            <v>37115</v>
          </cell>
          <cell r="Q40">
            <v>506.99090000000001</v>
          </cell>
          <cell r="R40">
            <v>146233.1</v>
          </cell>
          <cell r="S40">
            <v>1273.0445</v>
          </cell>
          <cell r="T40">
            <v>378.57299999999998</v>
          </cell>
          <cell r="U40">
            <v>51.960999999999999</v>
          </cell>
          <cell r="V40">
            <v>44.538000000000004</v>
          </cell>
          <cell r="W40">
            <v>578.99400000000003</v>
          </cell>
          <cell r="X40">
            <v>13361.400000000001</v>
          </cell>
          <cell r="Y40">
            <v>282.07400000000001</v>
          </cell>
          <cell r="Z40">
            <v>3563.04</v>
          </cell>
          <cell r="AA40">
            <v>6680.7000000000007</v>
          </cell>
          <cell r="AB40">
            <v>89076</v>
          </cell>
          <cell r="AC40">
            <v>111901.72500000001</v>
          </cell>
          <cell r="AD40">
            <v>964.99</v>
          </cell>
          <cell r="AE40">
            <v>263.51650000000001</v>
          </cell>
          <cell r="AF40">
            <v>415.68799999999999</v>
          </cell>
          <cell r="AG40">
            <v>103.922</v>
          </cell>
          <cell r="AH40">
            <v>3488.8100000000004</v>
          </cell>
          <cell r="AI40">
            <v>207.84399999999999</v>
          </cell>
          <cell r="AJ40">
            <v>519.61</v>
          </cell>
          <cell r="AK40">
            <v>103.922</v>
          </cell>
          <cell r="AL40">
            <v>2523.8200000000002</v>
          </cell>
          <cell r="AM40">
            <v>111.345</v>
          </cell>
          <cell r="AN40">
            <v>2375.36</v>
          </cell>
          <cell r="AO40">
            <v>1521.7150000000001</v>
          </cell>
          <cell r="AP40">
            <v>159.59450000000001</v>
          </cell>
          <cell r="AQ40">
            <v>556.72500000000002</v>
          </cell>
        </row>
        <row r="41">
          <cell r="A41" t="str">
            <v>M0012242020</v>
          </cell>
          <cell r="B41" t="str">
            <v>0.014VALVEWIRE2TIP/175CM</v>
          </cell>
          <cell r="C41" t="str">
            <v>USD</v>
          </cell>
          <cell r="D41">
            <v>87.26</v>
          </cell>
          <cell r="G41">
            <v>87.26</v>
          </cell>
          <cell r="I41">
            <v>87.26</v>
          </cell>
          <cell r="J41">
            <v>331.58800000000002</v>
          </cell>
          <cell r="K41">
            <v>95.986000000000018</v>
          </cell>
          <cell r="L41">
            <v>113.43800000000002</v>
          </cell>
          <cell r="M41">
            <v>152.70500000000001</v>
          </cell>
          <cell r="N41">
            <v>93.368200000000016</v>
          </cell>
          <cell r="O41">
            <v>90.750400000000013</v>
          </cell>
          <cell r="P41">
            <v>43630</v>
          </cell>
          <cell r="Q41">
            <v>595.98580000000004</v>
          </cell>
          <cell r="R41">
            <v>171902.2</v>
          </cell>
          <cell r="S41">
            <v>1496.509</v>
          </cell>
          <cell r="T41">
            <v>445.02600000000001</v>
          </cell>
          <cell r="U41">
            <v>61.082000000000001</v>
          </cell>
          <cell r="V41">
            <v>52.356000000000002</v>
          </cell>
          <cell r="W41">
            <v>680.62800000000004</v>
          </cell>
          <cell r="X41">
            <v>15706.800000000001</v>
          </cell>
          <cell r="Y41">
            <v>331.58800000000002</v>
          </cell>
          <cell r="Z41">
            <v>4188.4800000000005</v>
          </cell>
          <cell r="AA41">
            <v>7853.4000000000005</v>
          </cell>
          <cell r="AB41">
            <v>104712</v>
          </cell>
          <cell r="AC41">
            <v>131544.45000000001</v>
          </cell>
          <cell r="AD41">
            <v>1134.3800000000001</v>
          </cell>
          <cell r="AE41">
            <v>309.77300000000002</v>
          </cell>
          <cell r="AF41">
            <v>488.65600000000001</v>
          </cell>
          <cell r="AG41">
            <v>122.164</v>
          </cell>
          <cell r="AH41">
            <v>4101.22</v>
          </cell>
          <cell r="AI41">
            <v>244.328</v>
          </cell>
          <cell r="AJ41">
            <v>610.82000000000005</v>
          </cell>
          <cell r="AK41">
            <v>122.164</v>
          </cell>
          <cell r="AL41">
            <v>2966.84</v>
          </cell>
          <cell r="AM41">
            <v>130.89000000000001</v>
          </cell>
          <cell r="AN41">
            <v>2792.32</v>
          </cell>
          <cell r="AO41">
            <v>1788.8300000000002</v>
          </cell>
          <cell r="AP41">
            <v>187.60900000000001</v>
          </cell>
          <cell r="AQ41">
            <v>654.45000000000005</v>
          </cell>
        </row>
        <row r="42">
          <cell r="A42" t="str">
            <v>M0014212420</v>
          </cell>
          <cell r="B42" t="str">
            <v>ROTATINGHEMOSTASISVALVE(SGL</v>
          </cell>
          <cell r="C42" t="str">
            <v>EUR</v>
          </cell>
          <cell r="D42">
            <v>1.91</v>
          </cell>
          <cell r="G42">
            <v>1.91</v>
          </cell>
          <cell r="I42">
            <v>2.7285714285714286</v>
          </cell>
          <cell r="J42">
            <v>10.368571428571428</v>
          </cell>
          <cell r="K42">
            <v>3.0014285714285718</v>
          </cell>
          <cell r="L42">
            <v>3.5471428571428572</v>
          </cell>
          <cell r="M42">
            <v>4.7750000000000004</v>
          </cell>
          <cell r="N42">
            <v>2.9195714285714289</v>
          </cell>
          <cell r="O42">
            <v>2.8377142857142861</v>
          </cell>
          <cell r="P42">
            <v>1364.2857142857142</v>
          </cell>
          <cell r="Q42">
            <v>18.636142857142858</v>
          </cell>
          <cell r="R42">
            <v>5375.2857142857147</v>
          </cell>
          <cell r="S42">
            <v>46.794999999999995</v>
          </cell>
          <cell r="T42">
            <v>13.915714285714285</v>
          </cell>
          <cell r="U42">
            <v>1.91</v>
          </cell>
          <cell r="V42">
            <v>1.6371428571428572</v>
          </cell>
          <cell r="W42">
            <v>21.282857142857143</v>
          </cell>
          <cell r="X42">
            <v>491.14285714285717</v>
          </cell>
          <cell r="Y42">
            <v>10.368571428571428</v>
          </cell>
          <cell r="Z42">
            <v>130.97142857142859</v>
          </cell>
          <cell r="AA42">
            <v>245.57142857142858</v>
          </cell>
          <cell r="AB42">
            <v>3274.2857142857142</v>
          </cell>
          <cell r="AC42">
            <v>4113.3214285714284</v>
          </cell>
          <cell r="AD42">
            <v>35.471428571428575</v>
          </cell>
          <cell r="AE42">
            <v>9.6864285714285714</v>
          </cell>
          <cell r="AF42">
            <v>15.28</v>
          </cell>
          <cell r="AG42">
            <v>3.82</v>
          </cell>
          <cell r="AH42">
            <v>128.24285714285713</v>
          </cell>
          <cell r="AI42">
            <v>7.64</v>
          </cell>
          <cell r="AJ42">
            <v>19.100000000000001</v>
          </cell>
          <cell r="AK42">
            <v>3.82</v>
          </cell>
          <cell r="AL42">
            <v>92.771428571428572</v>
          </cell>
          <cell r="AM42">
            <v>4.0928571428571434</v>
          </cell>
          <cell r="AN42">
            <v>87.314285714285717</v>
          </cell>
          <cell r="AO42">
            <v>55.93571428571429</v>
          </cell>
          <cell r="AP42">
            <v>5.8664285714285711</v>
          </cell>
          <cell r="AQ42">
            <v>20.464285714285715</v>
          </cell>
        </row>
        <row r="43">
          <cell r="A43" t="str">
            <v>M0014212421</v>
          </cell>
          <cell r="B43" t="str">
            <v>ROTATINGHEMOSTASISVALVEBX/5</v>
          </cell>
          <cell r="C43" t="str">
            <v>EUR</v>
          </cell>
          <cell r="D43">
            <v>30.21</v>
          </cell>
          <cell r="G43">
            <v>30.21</v>
          </cell>
          <cell r="I43">
            <v>43.157142857142858</v>
          </cell>
          <cell r="J43">
            <v>163.99714285714285</v>
          </cell>
          <cell r="K43">
            <v>47.472857142857151</v>
          </cell>
          <cell r="L43">
            <v>56.104285714285716</v>
          </cell>
          <cell r="M43">
            <v>75.525000000000006</v>
          </cell>
          <cell r="N43">
            <v>46.178142857142859</v>
          </cell>
          <cell r="O43">
            <v>44.883428571428574</v>
          </cell>
          <cell r="P43">
            <v>21578.571428571428</v>
          </cell>
          <cell r="Q43">
            <v>294.7632857142857</v>
          </cell>
          <cell r="R43">
            <v>85019.571428571435</v>
          </cell>
          <cell r="S43">
            <v>740.14499999999998</v>
          </cell>
          <cell r="T43">
            <v>220.10142857142856</v>
          </cell>
          <cell r="U43">
            <v>30.209999999999997</v>
          </cell>
          <cell r="V43">
            <v>25.894285714285715</v>
          </cell>
          <cell r="W43">
            <v>336.62571428571431</v>
          </cell>
          <cell r="X43">
            <v>7768.2857142857147</v>
          </cell>
          <cell r="Y43">
            <v>163.99714285714285</v>
          </cell>
          <cell r="Z43">
            <v>2071.5428571428574</v>
          </cell>
          <cell r="AA43">
            <v>3884.1428571428573</v>
          </cell>
          <cell r="AB43">
            <v>51788.571428571428</v>
          </cell>
          <cell r="AC43">
            <v>65059.392857142862</v>
          </cell>
          <cell r="AD43">
            <v>561.0428571428572</v>
          </cell>
          <cell r="AE43">
            <v>153.20785714285714</v>
          </cell>
          <cell r="AF43">
            <v>241.67999999999998</v>
          </cell>
          <cell r="AG43">
            <v>60.419999999999995</v>
          </cell>
          <cell r="AH43">
            <v>2028.3857142857144</v>
          </cell>
          <cell r="AI43">
            <v>120.83999999999999</v>
          </cell>
          <cell r="AJ43">
            <v>302.10000000000002</v>
          </cell>
          <cell r="AK43">
            <v>60.419999999999995</v>
          </cell>
          <cell r="AL43">
            <v>1467.3428571428572</v>
          </cell>
          <cell r="AM43">
            <v>64.735714285714295</v>
          </cell>
          <cell r="AN43">
            <v>1381.0285714285715</v>
          </cell>
          <cell r="AO43">
            <v>884.72142857142865</v>
          </cell>
          <cell r="AP43">
            <v>92.787857142857135</v>
          </cell>
          <cell r="AQ43">
            <v>323.67857142857144</v>
          </cell>
        </row>
        <row r="44">
          <cell r="A44" t="str">
            <v>M0014250181</v>
          </cell>
          <cell r="B44" t="str">
            <v>SHAPINGMANDREL18BX/5</v>
          </cell>
          <cell r="C44" t="str">
            <v>USD</v>
          </cell>
          <cell r="D44">
            <v>19.52</v>
          </cell>
          <cell r="G44">
            <v>19.52</v>
          </cell>
          <cell r="I44">
            <v>19.52</v>
          </cell>
          <cell r="J44">
            <v>74.176000000000002</v>
          </cell>
          <cell r="K44">
            <v>21.472000000000001</v>
          </cell>
          <cell r="L44">
            <v>25.376000000000001</v>
          </cell>
          <cell r="M44">
            <v>34.159999999999997</v>
          </cell>
          <cell r="N44">
            <v>20.886400000000002</v>
          </cell>
          <cell r="O44">
            <v>20.300799999999999</v>
          </cell>
          <cell r="P44">
            <v>9760</v>
          </cell>
          <cell r="Q44">
            <v>133.32159999999999</v>
          </cell>
          <cell r="R44">
            <v>38454.400000000001</v>
          </cell>
          <cell r="S44">
            <v>334.76799999999997</v>
          </cell>
          <cell r="T44">
            <v>99.551999999999992</v>
          </cell>
          <cell r="U44">
            <v>13.664</v>
          </cell>
          <cell r="V44">
            <v>11.712</v>
          </cell>
          <cell r="W44">
            <v>152.256</v>
          </cell>
          <cell r="X44">
            <v>3513.6</v>
          </cell>
          <cell r="Y44">
            <v>74.176000000000002</v>
          </cell>
          <cell r="Z44">
            <v>936.96</v>
          </cell>
          <cell r="AA44">
            <v>1756.8</v>
          </cell>
          <cell r="AB44">
            <v>23424</v>
          </cell>
          <cell r="AC44">
            <v>29426.399999999998</v>
          </cell>
          <cell r="AD44">
            <v>253.76</v>
          </cell>
          <cell r="AE44">
            <v>69.295999999999992</v>
          </cell>
          <cell r="AF44">
            <v>109.312</v>
          </cell>
          <cell r="AG44">
            <v>27.327999999999999</v>
          </cell>
          <cell r="AH44">
            <v>917.43999999999994</v>
          </cell>
          <cell r="AI44">
            <v>54.655999999999999</v>
          </cell>
          <cell r="AJ44">
            <v>136.63999999999999</v>
          </cell>
          <cell r="AK44">
            <v>27.327999999999999</v>
          </cell>
          <cell r="AL44">
            <v>663.68</v>
          </cell>
          <cell r="AM44">
            <v>29.28</v>
          </cell>
          <cell r="AN44">
            <v>624.64</v>
          </cell>
          <cell r="AO44">
            <v>400.15999999999997</v>
          </cell>
          <cell r="AP44">
            <v>41.967999999999996</v>
          </cell>
          <cell r="AQ44">
            <v>146.4</v>
          </cell>
        </row>
        <row r="45">
          <cell r="A45" t="str">
            <v>M0014301490</v>
          </cell>
          <cell r="B45" t="str">
            <v>TUBEVENT</v>
          </cell>
          <cell r="C45" t="str">
            <v>USD</v>
          </cell>
          <cell r="D45">
            <v>48.62</v>
          </cell>
          <cell r="G45">
            <v>48.62</v>
          </cell>
          <cell r="I45">
            <v>48.62</v>
          </cell>
          <cell r="J45">
            <v>184.75599999999997</v>
          </cell>
          <cell r="K45">
            <v>53.481999999999999</v>
          </cell>
          <cell r="L45">
            <v>63.205999999999996</v>
          </cell>
          <cell r="M45">
            <v>85.084999999999994</v>
          </cell>
          <cell r="N45">
            <v>52.023400000000002</v>
          </cell>
          <cell r="O45">
            <v>50.564799999999998</v>
          </cell>
          <cell r="P45">
            <v>24310</v>
          </cell>
          <cell r="Q45">
            <v>332.07459999999998</v>
          </cell>
          <cell r="R45">
            <v>95781.4</v>
          </cell>
          <cell r="S45">
            <v>833.83299999999986</v>
          </cell>
          <cell r="T45">
            <v>247.96199999999996</v>
          </cell>
          <cell r="U45">
            <v>34.033999999999999</v>
          </cell>
          <cell r="V45">
            <v>29.171999999999997</v>
          </cell>
          <cell r="W45">
            <v>379.23599999999999</v>
          </cell>
          <cell r="X45">
            <v>8751.6</v>
          </cell>
          <cell r="Y45">
            <v>184.75599999999997</v>
          </cell>
          <cell r="Z45">
            <v>2333.7599999999998</v>
          </cell>
          <cell r="AA45">
            <v>4375.8</v>
          </cell>
          <cell r="AB45">
            <v>58344</v>
          </cell>
          <cell r="AC45">
            <v>73294.649999999994</v>
          </cell>
          <cell r="AD45">
            <v>632.05999999999995</v>
          </cell>
          <cell r="AE45">
            <v>172.60099999999997</v>
          </cell>
          <cell r="AF45">
            <v>272.27199999999999</v>
          </cell>
          <cell r="AG45">
            <v>68.067999999999998</v>
          </cell>
          <cell r="AH45">
            <v>2285.14</v>
          </cell>
          <cell r="AI45">
            <v>136.136</v>
          </cell>
          <cell r="AJ45">
            <v>340.34</v>
          </cell>
          <cell r="AK45">
            <v>68.067999999999998</v>
          </cell>
          <cell r="AL45">
            <v>1653.08</v>
          </cell>
          <cell r="AM45">
            <v>72.929999999999993</v>
          </cell>
          <cell r="AN45">
            <v>1555.84</v>
          </cell>
          <cell r="AO45">
            <v>996.70999999999992</v>
          </cell>
          <cell r="AP45">
            <v>104.53299999999999</v>
          </cell>
          <cell r="AQ45">
            <v>364.65</v>
          </cell>
        </row>
        <row r="46">
          <cell r="A46" t="str">
            <v>M0014301700</v>
          </cell>
          <cell r="B46" t="str">
            <v>MANDRELVENT</v>
          </cell>
          <cell r="C46" t="str">
            <v>USD</v>
          </cell>
          <cell r="D46">
            <v>45.52</v>
          </cell>
          <cell r="G46">
            <v>45.52</v>
          </cell>
          <cell r="I46">
            <v>45.52</v>
          </cell>
          <cell r="J46">
            <v>172.976</v>
          </cell>
          <cell r="K46">
            <v>50.07200000000001</v>
          </cell>
          <cell r="L46">
            <v>59.176000000000009</v>
          </cell>
          <cell r="M46">
            <v>79.660000000000011</v>
          </cell>
          <cell r="N46">
            <v>48.706400000000009</v>
          </cell>
          <cell r="O46">
            <v>47.340800000000002</v>
          </cell>
          <cell r="P46">
            <v>22760</v>
          </cell>
          <cell r="Q46">
            <v>310.90160000000003</v>
          </cell>
          <cell r="R46">
            <v>89674.400000000009</v>
          </cell>
          <cell r="S46">
            <v>780.66800000000001</v>
          </cell>
          <cell r="T46">
            <v>232.15199999999999</v>
          </cell>
          <cell r="U46">
            <v>31.864000000000001</v>
          </cell>
          <cell r="V46">
            <v>27.312000000000001</v>
          </cell>
          <cell r="W46">
            <v>355.05600000000004</v>
          </cell>
          <cell r="X46">
            <v>8193.6</v>
          </cell>
          <cell r="Y46">
            <v>172.976</v>
          </cell>
          <cell r="Z46">
            <v>2184.96</v>
          </cell>
          <cell r="AA46">
            <v>4096.8</v>
          </cell>
          <cell r="AB46">
            <v>54624.000000000007</v>
          </cell>
          <cell r="AC46">
            <v>68621.400000000009</v>
          </cell>
          <cell r="AD46">
            <v>591.76</v>
          </cell>
          <cell r="AE46">
            <v>161.596</v>
          </cell>
          <cell r="AF46">
            <v>254.91200000000001</v>
          </cell>
          <cell r="AG46">
            <v>63.728000000000002</v>
          </cell>
          <cell r="AH46">
            <v>2139.44</v>
          </cell>
          <cell r="AI46">
            <v>127.456</v>
          </cell>
          <cell r="AJ46">
            <v>318.64000000000004</v>
          </cell>
          <cell r="AK46">
            <v>63.728000000000002</v>
          </cell>
          <cell r="AL46">
            <v>1547.68</v>
          </cell>
          <cell r="AM46">
            <v>68.28</v>
          </cell>
          <cell r="AN46">
            <v>1456.64</v>
          </cell>
          <cell r="AO46">
            <v>933.16000000000008</v>
          </cell>
          <cell r="AP46">
            <v>97.868000000000009</v>
          </cell>
          <cell r="AQ46">
            <v>341.40000000000003</v>
          </cell>
        </row>
        <row r="47">
          <cell r="A47" t="str">
            <v>M001468050</v>
          </cell>
          <cell r="B47" t="str">
            <v>TRANSENDEX14</v>
          </cell>
          <cell r="C47" t="str">
            <v>USD</v>
          </cell>
          <cell r="D47">
            <v>38.19</v>
          </cell>
          <cell r="E47">
            <v>43.918499999999995</v>
          </cell>
          <cell r="G47">
            <v>43.918499999999995</v>
          </cell>
          <cell r="I47">
            <v>43.918499999999995</v>
          </cell>
          <cell r="J47">
            <v>166.89029999999997</v>
          </cell>
          <cell r="K47">
            <v>48.31035</v>
          </cell>
          <cell r="L47">
            <v>57.094049999999996</v>
          </cell>
          <cell r="M47">
            <v>76.85737499999999</v>
          </cell>
          <cell r="N47">
            <v>46.992794999999994</v>
          </cell>
          <cell r="O47">
            <v>45.675239999999995</v>
          </cell>
          <cell r="P47">
            <v>21959.249999999996</v>
          </cell>
          <cell r="Q47">
            <v>299.96335499999998</v>
          </cell>
          <cell r="R47">
            <v>86519.444999999992</v>
          </cell>
          <cell r="S47">
            <v>753.20227499999987</v>
          </cell>
          <cell r="T47">
            <v>223.98434999999995</v>
          </cell>
          <cell r="U47">
            <v>30.742949999999993</v>
          </cell>
          <cell r="V47">
            <v>26.351099999999995</v>
          </cell>
          <cell r="W47">
            <v>342.56429999999995</v>
          </cell>
          <cell r="X47">
            <v>7905.329999999999</v>
          </cell>
          <cell r="Y47">
            <v>166.89029999999997</v>
          </cell>
          <cell r="Z47">
            <v>2108.0879999999997</v>
          </cell>
          <cell r="AA47">
            <v>3952.6649999999995</v>
          </cell>
          <cell r="AB47">
            <v>52702.2</v>
          </cell>
          <cell r="AC47">
            <v>66207.138749999998</v>
          </cell>
          <cell r="AD47">
            <v>570.94049999999993</v>
          </cell>
          <cell r="AE47">
            <v>155.91067499999997</v>
          </cell>
          <cell r="AF47">
            <v>245.94359999999995</v>
          </cell>
          <cell r="AG47">
            <v>61.485899999999987</v>
          </cell>
          <cell r="AH47">
            <v>2064.1695</v>
          </cell>
          <cell r="AI47">
            <v>122.97179999999997</v>
          </cell>
          <cell r="AJ47">
            <v>307.42949999999996</v>
          </cell>
          <cell r="AK47">
            <v>61.485899999999987</v>
          </cell>
          <cell r="AL47">
            <v>1493.2289999999998</v>
          </cell>
          <cell r="AM47">
            <v>65.877749999999992</v>
          </cell>
          <cell r="AN47">
            <v>1405.3919999999998</v>
          </cell>
          <cell r="AO47">
            <v>900.32924999999989</v>
          </cell>
          <cell r="AP47">
            <v>94.424774999999983</v>
          </cell>
          <cell r="AQ47">
            <v>329.38874999999996</v>
          </cell>
        </row>
        <row r="48">
          <cell r="A48" t="str">
            <v>M001468060</v>
          </cell>
          <cell r="B48" t="str">
            <v>TRANSENDEX014/205SOFTTIP</v>
          </cell>
          <cell r="C48" t="str">
            <v>USD</v>
          </cell>
          <cell r="D48">
            <v>39.200000000000003</v>
          </cell>
          <cell r="E48">
            <v>45.08</v>
          </cell>
          <cell r="G48">
            <v>45.08</v>
          </cell>
          <cell r="I48">
            <v>45.08</v>
          </cell>
          <cell r="J48">
            <v>171.30399999999997</v>
          </cell>
          <cell r="K48">
            <v>49.588000000000001</v>
          </cell>
          <cell r="L48">
            <v>58.603999999999999</v>
          </cell>
          <cell r="M48">
            <v>78.89</v>
          </cell>
          <cell r="N48">
            <v>48.235599999999998</v>
          </cell>
          <cell r="O48">
            <v>46.883200000000002</v>
          </cell>
          <cell r="P48">
            <v>22540</v>
          </cell>
          <cell r="Q48">
            <v>307.89639999999997</v>
          </cell>
          <cell r="R48">
            <v>88807.599999999991</v>
          </cell>
          <cell r="S48">
            <v>773.12199999999996</v>
          </cell>
          <cell r="T48">
            <v>229.90799999999999</v>
          </cell>
          <cell r="U48">
            <v>31.555999999999997</v>
          </cell>
          <cell r="V48">
            <v>27.047999999999998</v>
          </cell>
          <cell r="W48">
            <v>351.62399999999997</v>
          </cell>
          <cell r="X48">
            <v>8114.4</v>
          </cell>
          <cell r="Y48">
            <v>171.30399999999997</v>
          </cell>
          <cell r="Z48">
            <v>2163.84</v>
          </cell>
          <cell r="AA48">
            <v>4057.2</v>
          </cell>
          <cell r="AB48">
            <v>54096</v>
          </cell>
          <cell r="AC48">
            <v>67958.099999999991</v>
          </cell>
          <cell r="AD48">
            <v>586.04</v>
          </cell>
          <cell r="AE48">
            <v>160.03399999999999</v>
          </cell>
          <cell r="AF48">
            <v>252.44799999999998</v>
          </cell>
          <cell r="AG48">
            <v>63.111999999999995</v>
          </cell>
          <cell r="AH48">
            <v>2118.7599999999998</v>
          </cell>
          <cell r="AI48">
            <v>126.22399999999999</v>
          </cell>
          <cell r="AJ48">
            <v>315.56</v>
          </cell>
          <cell r="AK48">
            <v>63.111999999999995</v>
          </cell>
          <cell r="AL48">
            <v>1532.72</v>
          </cell>
          <cell r="AM48">
            <v>67.62</v>
          </cell>
          <cell r="AN48">
            <v>1442.56</v>
          </cell>
          <cell r="AO48">
            <v>924.14</v>
          </cell>
          <cell r="AP48">
            <v>96.921999999999997</v>
          </cell>
          <cell r="AQ48">
            <v>338.09999999999997</v>
          </cell>
        </row>
        <row r="49">
          <cell r="A49" t="str">
            <v>M001468070</v>
          </cell>
          <cell r="B49" t="str">
            <v>TRANSENDEX014/205FLOPPY</v>
          </cell>
          <cell r="C49" t="str">
            <v>USD</v>
          </cell>
          <cell r="D49">
            <v>38.72</v>
          </cell>
          <cell r="E49">
            <v>44.527999999999999</v>
          </cell>
          <cell r="G49">
            <v>44.527999999999999</v>
          </cell>
          <cell r="I49">
            <v>44.527999999999999</v>
          </cell>
          <cell r="J49">
            <v>169.20639999999997</v>
          </cell>
          <cell r="K49">
            <v>48.980800000000002</v>
          </cell>
          <cell r="L49">
            <v>57.886400000000002</v>
          </cell>
          <cell r="M49">
            <v>77.923999999999992</v>
          </cell>
          <cell r="N49">
            <v>47.644960000000005</v>
          </cell>
          <cell r="O49">
            <v>46.30912</v>
          </cell>
          <cell r="P49">
            <v>22264</v>
          </cell>
          <cell r="Q49">
            <v>304.12624</v>
          </cell>
          <cell r="R49">
            <v>87720.16</v>
          </cell>
          <cell r="S49">
            <v>763.65519999999992</v>
          </cell>
          <cell r="T49">
            <v>227.09279999999998</v>
          </cell>
          <cell r="U49">
            <v>31.169599999999996</v>
          </cell>
          <cell r="V49">
            <v>26.716799999999999</v>
          </cell>
          <cell r="W49">
            <v>347.3184</v>
          </cell>
          <cell r="X49">
            <v>8015.04</v>
          </cell>
          <cell r="Y49">
            <v>169.20639999999997</v>
          </cell>
          <cell r="Z49">
            <v>2137.3440000000001</v>
          </cell>
          <cell r="AA49">
            <v>4007.52</v>
          </cell>
          <cell r="AB49">
            <v>53433.599999999999</v>
          </cell>
          <cell r="AC49">
            <v>67125.959999999992</v>
          </cell>
          <cell r="AD49">
            <v>578.86400000000003</v>
          </cell>
          <cell r="AE49">
            <v>158.0744</v>
          </cell>
          <cell r="AF49">
            <v>249.35679999999996</v>
          </cell>
          <cell r="AG49">
            <v>62.339199999999991</v>
          </cell>
          <cell r="AH49">
            <v>2092.8159999999998</v>
          </cell>
          <cell r="AI49">
            <v>124.67839999999998</v>
          </cell>
          <cell r="AJ49">
            <v>311.69599999999997</v>
          </cell>
          <cell r="AK49">
            <v>62.339199999999991</v>
          </cell>
          <cell r="AL49">
            <v>1513.952</v>
          </cell>
          <cell r="AM49">
            <v>66.792000000000002</v>
          </cell>
          <cell r="AN49">
            <v>1424.896</v>
          </cell>
          <cell r="AO49">
            <v>912.82399999999996</v>
          </cell>
          <cell r="AP49">
            <v>95.735199999999992</v>
          </cell>
          <cell r="AQ49">
            <v>333.96</v>
          </cell>
        </row>
        <row r="50">
          <cell r="A50" t="str">
            <v>M001468080</v>
          </cell>
          <cell r="B50" t="str">
            <v>TRANSENDEX014/205PLATINUM</v>
          </cell>
          <cell r="C50" t="str">
            <v>USD</v>
          </cell>
          <cell r="D50">
            <v>44.09</v>
          </cell>
          <cell r="E50">
            <v>50.703499999999998</v>
          </cell>
          <cell r="G50">
            <v>50.703499999999998</v>
          </cell>
          <cell r="I50">
            <v>50.703499999999998</v>
          </cell>
          <cell r="J50">
            <v>192.67329999999998</v>
          </cell>
          <cell r="K50">
            <v>55.773850000000003</v>
          </cell>
          <cell r="L50">
            <v>65.914550000000006</v>
          </cell>
          <cell r="M50">
            <v>88.731124999999992</v>
          </cell>
          <cell r="N50">
            <v>54.252745000000004</v>
          </cell>
          <cell r="O50">
            <v>52.731639999999999</v>
          </cell>
          <cell r="P50">
            <v>25351.75</v>
          </cell>
          <cell r="Q50">
            <v>346.30490500000002</v>
          </cell>
          <cell r="R50">
            <v>99885.89499999999</v>
          </cell>
          <cell r="S50">
            <v>869.56502499999988</v>
          </cell>
          <cell r="T50">
            <v>258.58784999999995</v>
          </cell>
          <cell r="U50">
            <v>35.492449999999998</v>
          </cell>
          <cell r="V50">
            <v>30.422099999999997</v>
          </cell>
          <cell r="W50">
            <v>395.4873</v>
          </cell>
          <cell r="X50">
            <v>9126.6299999999992</v>
          </cell>
          <cell r="Y50">
            <v>192.67329999999998</v>
          </cell>
          <cell r="Z50">
            <v>2433.768</v>
          </cell>
          <cell r="AA50">
            <v>4563.3149999999996</v>
          </cell>
          <cell r="AB50">
            <v>60844.2</v>
          </cell>
          <cell r="AC50">
            <v>76435.526249999995</v>
          </cell>
          <cell r="AD50">
            <v>659.14549999999997</v>
          </cell>
          <cell r="AE50">
            <v>179.99742499999999</v>
          </cell>
          <cell r="AF50">
            <v>283.93959999999998</v>
          </cell>
          <cell r="AG50">
            <v>70.984899999999996</v>
          </cell>
          <cell r="AH50">
            <v>2383.0645</v>
          </cell>
          <cell r="AI50">
            <v>141.96979999999999</v>
          </cell>
          <cell r="AJ50">
            <v>354.92449999999997</v>
          </cell>
          <cell r="AK50">
            <v>70.984899999999996</v>
          </cell>
          <cell r="AL50">
            <v>1723.9189999999999</v>
          </cell>
          <cell r="AM50">
            <v>76.055250000000001</v>
          </cell>
          <cell r="AN50">
            <v>1622.5119999999999</v>
          </cell>
          <cell r="AO50">
            <v>1039.42175</v>
          </cell>
          <cell r="AP50">
            <v>109.012525</v>
          </cell>
          <cell r="AQ50">
            <v>380.27625</v>
          </cell>
        </row>
        <row r="51">
          <cell r="A51" t="str">
            <v>M0017501600</v>
          </cell>
          <cell r="B51" t="str">
            <v>CATHSET2.0/4.2FR</v>
          </cell>
          <cell r="C51" t="str">
            <v>USD</v>
          </cell>
          <cell r="D51">
            <v>78.150000000000006</v>
          </cell>
          <cell r="G51">
            <v>78.150000000000006</v>
          </cell>
          <cell r="I51">
            <v>78.150000000000006</v>
          </cell>
          <cell r="J51">
            <v>296.97000000000003</v>
          </cell>
          <cell r="K51">
            <v>85.965000000000018</v>
          </cell>
          <cell r="L51">
            <v>101.59500000000001</v>
          </cell>
          <cell r="M51">
            <v>136.76250000000002</v>
          </cell>
          <cell r="N51">
            <v>83.620500000000007</v>
          </cell>
          <cell r="O51">
            <v>81.27600000000001</v>
          </cell>
          <cell r="P51">
            <v>39075</v>
          </cell>
          <cell r="Q51">
            <v>533.7645</v>
          </cell>
          <cell r="R51">
            <v>153955.5</v>
          </cell>
          <cell r="S51">
            <v>1340.2725</v>
          </cell>
          <cell r="T51">
            <v>398.565</v>
          </cell>
          <cell r="U51">
            <v>54.704999999999998</v>
          </cell>
          <cell r="V51">
            <v>46.89</v>
          </cell>
          <cell r="W51">
            <v>609.57000000000005</v>
          </cell>
          <cell r="X51">
            <v>14067.000000000002</v>
          </cell>
          <cell r="Y51">
            <v>296.97000000000003</v>
          </cell>
          <cell r="Z51">
            <v>3751.2000000000003</v>
          </cell>
          <cell r="AA51">
            <v>7033.5000000000009</v>
          </cell>
          <cell r="AB51">
            <v>93780</v>
          </cell>
          <cell r="AC51">
            <v>117811.12500000001</v>
          </cell>
          <cell r="AD51">
            <v>1015.95</v>
          </cell>
          <cell r="AE51">
            <v>277.4325</v>
          </cell>
          <cell r="AF51">
            <v>437.64</v>
          </cell>
          <cell r="AG51">
            <v>109.41</v>
          </cell>
          <cell r="AH51">
            <v>3673.05</v>
          </cell>
          <cell r="AI51">
            <v>218.82</v>
          </cell>
          <cell r="AJ51">
            <v>547.05000000000007</v>
          </cell>
          <cell r="AK51">
            <v>109.41</v>
          </cell>
          <cell r="AL51">
            <v>2657.1000000000004</v>
          </cell>
          <cell r="AM51">
            <v>117.22500000000001</v>
          </cell>
          <cell r="AN51">
            <v>2500.8000000000002</v>
          </cell>
          <cell r="AO51">
            <v>1602.075</v>
          </cell>
          <cell r="AP51">
            <v>168.02250000000001</v>
          </cell>
          <cell r="AQ51">
            <v>586.125</v>
          </cell>
        </row>
        <row r="52">
          <cell r="A52" t="str">
            <v>M0017501700</v>
          </cell>
          <cell r="B52" t="str">
            <v>CATHSET3.0/2.0FR</v>
          </cell>
          <cell r="C52" t="str">
            <v>USD</v>
          </cell>
          <cell r="D52">
            <v>90.84</v>
          </cell>
          <cell r="G52">
            <v>90.84</v>
          </cell>
          <cell r="I52">
            <v>90.84</v>
          </cell>
          <cell r="J52">
            <v>345.19200000000001</v>
          </cell>
          <cell r="K52">
            <v>99.924000000000007</v>
          </cell>
          <cell r="L52">
            <v>118.09200000000001</v>
          </cell>
          <cell r="M52">
            <v>158.97</v>
          </cell>
          <cell r="N52">
            <v>97.198800000000006</v>
          </cell>
          <cell r="O52">
            <v>94.473600000000005</v>
          </cell>
          <cell r="P52">
            <v>45420</v>
          </cell>
          <cell r="Q52">
            <v>620.43720000000008</v>
          </cell>
          <cell r="R52">
            <v>178954.80000000002</v>
          </cell>
          <cell r="S52">
            <v>1557.9059999999999</v>
          </cell>
          <cell r="T52">
            <v>463.28399999999999</v>
          </cell>
          <cell r="U52">
            <v>63.588000000000001</v>
          </cell>
          <cell r="V52">
            <v>54.503999999999998</v>
          </cell>
          <cell r="W52">
            <v>708.55200000000002</v>
          </cell>
          <cell r="X52">
            <v>16351.2</v>
          </cell>
          <cell r="Y52">
            <v>345.19200000000001</v>
          </cell>
          <cell r="Z52">
            <v>4360.32</v>
          </cell>
          <cell r="AA52">
            <v>8175.6</v>
          </cell>
          <cell r="AB52">
            <v>109008</v>
          </cell>
          <cell r="AC52">
            <v>136941.30000000002</v>
          </cell>
          <cell r="AD52">
            <v>1180.92</v>
          </cell>
          <cell r="AE52">
            <v>322.48199999999997</v>
          </cell>
          <cell r="AF52">
            <v>508.70400000000001</v>
          </cell>
          <cell r="AG52">
            <v>127.176</v>
          </cell>
          <cell r="AH52">
            <v>4269.4800000000005</v>
          </cell>
          <cell r="AI52">
            <v>254.352</v>
          </cell>
          <cell r="AJ52">
            <v>635.88</v>
          </cell>
          <cell r="AK52">
            <v>127.176</v>
          </cell>
          <cell r="AL52">
            <v>3088.56</v>
          </cell>
          <cell r="AM52">
            <v>136.26</v>
          </cell>
          <cell r="AN52">
            <v>2906.88</v>
          </cell>
          <cell r="AO52">
            <v>1862.22</v>
          </cell>
          <cell r="AP52">
            <v>195.30600000000001</v>
          </cell>
          <cell r="AQ52">
            <v>681.30000000000007</v>
          </cell>
        </row>
        <row r="53">
          <cell r="A53" t="str">
            <v>M0017715510</v>
          </cell>
          <cell r="B53" t="str">
            <v>DSB.50CCVOLUMELOW</v>
          </cell>
          <cell r="C53" t="str">
            <v>USD</v>
          </cell>
          <cell r="D53">
            <v>196.31</v>
          </cell>
          <cell r="G53">
            <v>196.31</v>
          </cell>
          <cell r="I53">
            <v>196.31</v>
          </cell>
          <cell r="J53">
            <v>745.97799999999995</v>
          </cell>
          <cell r="K53">
            <v>215.94100000000003</v>
          </cell>
          <cell r="L53">
            <v>255.203</v>
          </cell>
          <cell r="M53">
            <v>343.54250000000002</v>
          </cell>
          <cell r="N53">
            <v>210.05170000000001</v>
          </cell>
          <cell r="O53">
            <v>204.16240000000002</v>
          </cell>
          <cell r="P53">
            <v>98155</v>
          </cell>
          <cell r="Q53">
            <v>1340.7973</v>
          </cell>
          <cell r="R53">
            <v>386730.7</v>
          </cell>
          <cell r="S53">
            <v>3366.7164999999995</v>
          </cell>
          <cell r="T53">
            <v>1001.1809999999999</v>
          </cell>
          <cell r="U53">
            <v>137.417</v>
          </cell>
          <cell r="V53">
            <v>117.786</v>
          </cell>
          <cell r="W53">
            <v>1531.2180000000001</v>
          </cell>
          <cell r="X53">
            <v>35335.800000000003</v>
          </cell>
          <cell r="Y53">
            <v>745.97799999999995</v>
          </cell>
          <cell r="Z53">
            <v>9422.880000000001</v>
          </cell>
          <cell r="AA53">
            <v>17667.900000000001</v>
          </cell>
          <cell r="AB53">
            <v>235572</v>
          </cell>
          <cell r="AC53">
            <v>295937.32500000001</v>
          </cell>
          <cell r="AD53">
            <v>2552.0300000000002</v>
          </cell>
          <cell r="AE53">
            <v>696.90049999999997</v>
          </cell>
          <cell r="AF53">
            <v>1099.336</v>
          </cell>
          <cell r="AG53">
            <v>274.834</v>
          </cell>
          <cell r="AH53">
            <v>9226.57</v>
          </cell>
          <cell r="AI53">
            <v>549.66800000000001</v>
          </cell>
          <cell r="AJ53">
            <v>1374.17</v>
          </cell>
          <cell r="AK53">
            <v>274.834</v>
          </cell>
          <cell r="AL53">
            <v>6674.54</v>
          </cell>
          <cell r="AM53">
            <v>294.46500000000003</v>
          </cell>
          <cell r="AN53">
            <v>6281.92</v>
          </cell>
          <cell r="AO53">
            <v>4024.355</v>
          </cell>
          <cell r="AP53">
            <v>422.06649999999996</v>
          </cell>
          <cell r="AQ53">
            <v>1472.325</v>
          </cell>
        </row>
        <row r="54">
          <cell r="A54" t="str">
            <v>M0017715520</v>
          </cell>
          <cell r="B54" t="str">
            <v>DSB.50CCVOLUMEMEDIUM</v>
          </cell>
          <cell r="C54" t="str">
            <v>USD</v>
          </cell>
          <cell r="D54">
            <v>196.24</v>
          </cell>
          <cell r="G54">
            <v>196.24</v>
          </cell>
          <cell r="I54">
            <v>196.24</v>
          </cell>
          <cell r="J54">
            <v>745.71199999999999</v>
          </cell>
          <cell r="K54">
            <v>215.86400000000003</v>
          </cell>
          <cell r="L54">
            <v>255.11200000000002</v>
          </cell>
          <cell r="M54">
            <v>343.42</v>
          </cell>
          <cell r="N54">
            <v>209.97680000000003</v>
          </cell>
          <cell r="O54">
            <v>204.08960000000002</v>
          </cell>
          <cell r="P54">
            <v>98120</v>
          </cell>
          <cell r="Q54">
            <v>1340.3192000000001</v>
          </cell>
          <cell r="R54">
            <v>386592.80000000005</v>
          </cell>
          <cell r="S54">
            <v>3365.5160000000001</v>
          </cell>
          <cell r="T54">
            <v>1000.824</v>
          </cell>
          <cell r="U54">
            <v>137.36799999999999</v>
          </cell>
          <cell r="V54">
            <v>117.744</v>
          </cell>
          <cell r="W54">
            <v>1530.672</v>
          </cell>
          <cell r="X54">
            <v>35323.200000000004</v>
          </cell>
          <cell r="Y54">
            <v>745.71199999999999</v>
          </cell>
          <cell r="Z54">
            <v>9419.52</v>
          </cell>
          <cell r="AA54">
            <v>17661.600000000002</v>
          </cell>
          <cell r="AB54">
            <v>235488</v>
          </cell>
          <cell r="AC54">
            <v>295831.8</v>
          </cell>
          <cell r="AD54">
            <v>2551.12</v>
          </cell>
          <cell r="AE54">
            <v>696.65200000000004</v>
          </cell>
          <cell r="AF54">
            <v>1098.944</v>
          </cell>
          <cell r="AG54">
            <v>274.73599999999999</v>
          </cell>
          <cell r="AH54">
            <v>9223.2800000000007</v>
          </cell>
          <cell r="AI54">
            <v>549.47199999999998</v>
          </cell>
          <cell r="AJ54">
            <v>1373.68</v>
          </cell>
          <cell r="AK54">
            <v>274.73599999999999</v>
          </cell>
          <cell r="AL54">
            <v>6672.16</v>
          </cell>
          <cell r="AM54">
            <v>294.36</v>
          </cell>
          <cell r="AN54">
            <v>6279.68</v>
          </cell>
          <cell r="AO54">
            <v>4022.92</v>
          </cell>
          <cell r="AP54">
            <v>421.916</v>
          </cell>
          <cell r="AQ54">
            <v>1471.8000000000002</v>
          </cell>
        </row>
        <row r="55">
          <cell r="A55" t="str">
            <v>M0017715530</v>
          </cell>
          <cell r="B55" t="str">
            <v>DSB.50CCVOLUMEHIGH</v>
          </cell>
          <cell r="C55" t="str">
            <v>USD</v>
          </cell>
          <cell r="D55">
            <v>196.24</v>
          </cell>
          <cell r="G55">
            <v>196.24</v>
          </cell>
          <cell r="I55">
            <v>196.24</v>
          </cell>
          <cell r="J55">
            <v>745.71199999999999</v>
          </cell>
          <cell r="K55">
            <v>215.86400000000003</v>
          </cell>
          <cell r="L55">
            <v>255.11200000000002</v>
          </cell>
          <cell r="M55">
            <v>343.42</v>
          </cell>
          <cell r="N55">
            <v>209.97680000000003</v>
          </cell>
          <cell r="O55">
            <v>204.08960000000002</v>
          </cell>
          <cell r="P55">
            <v>98120</v>
          </cell>
          <cell r="Q55">
            <v>1340.3192000000001</v>
          </cell>
          <cell r="R55">
            <v>386592.80000000005</v>
          </cell>
          <cell r="S55">
            <v>3365.5160000000001</v>
          </cell>
          <cell r="T55">
            <v>1000.824</v>
          </cell>
          <cell r="U55">
            <v>137.36799999999999</v>
          </cell>
          <cell r="V55">
            <v>117.744</v>
          </cell>
          <cell r="W55">
            <v>1530.672</v>
          </cell>
          <cell r="X55">
            <v>35323.200000000004</v>
          </cell>
          <cell r="Y55">
            <v>745.71199999999999</v>
          </cell>
          <cell r="Z55">
            <v>9419.52</v>
          </cell>
          <cell r="AA55">
            <v>17661.600000000002</v>
          </cell>
          <cell r="AB55">
            <v>235488</v>
          </cell>
          <cell r="AC55">
            <v>295831.8</v>
          </cell>
          <cell r="AD55">
            <v>2551.12</v>
          </cell>
          <cell r="AE55">
            <v>696.65200000000004</v>
          </cell>
          <cell r="AF55">
            <v>1098.944</v>
          </cell>
          <cell r="AG55">
            <v>274.73599999999999</v>
          </cell>
          <cell r="AH55">
            <v>9223.2800000000007</v>
          </cell>
          <cell r="AI55">
            <v>549.47199999999998</v>
          </cell>
          <cell r="AJ55">
            <v>1373.68</v>
          </cell>
          <cell r="AK55">
            <v>274.73599999999999</v>
          </cell>
          <cell r="AL55">
            <v>6672.16</v>
          </cell>
          <cell r="AM55">
            <v>294.36</v>
          </cell>
          <cell r="AN55">
            <v>6279.68</v>
          </cell>
          <cell r="AO55">
            <v>4022.92</v>
          </cell>
          <cell r="AP55">
            <v>421.916</v>
          </cell>
          <cell r="AQ55">
            <v>1471.8000000000002</v>
          </cell>
        </row>
        <row r="56">
          <cell r="A56" t="str">
            <v>M0017715920</v>
          </cell>
          <cell r="B56" t="str">
            <v>DSB.90CCVOLUMEMEDIUM</v>
          </cell>
          <cell r="C56" t="str">
            <v>USD</v>
          </cell>
          <cell r="D56">
            <v>196.24</v>
          </cell>
          <cell r="G56">
            <v>196.24</v>
          </cell>
          <cell r="I56">
            <v>196.24</v>
          </cell>
          <cell r="J56">
            <v>745.71199999999999</v>
          </cell>
          <cell r="K56">
            <v>215.86400000000003</v>
          </cell>
          <cell r="L56">
            <v>255.11200000000002</v>
          </cell>
          <cell r="M56">
            <v>343.42</v>
          </cell>
          <cell r="N56">
            <v>209.97680000000003</v>
          </cell>
          <cell r="O56">
            <v>204.08960000000002</v>
          </cell>
          <cell r="P56">
            <v>98120</v>
          </cell>
          <cell r="Q56">
            <v>1340.3192000000001</v>
          </cell>
          <cell r="R56">
            <v>386592.80000000005</v>
          </cell>
          <cell r="S56">
            <v>3365.5160000000001</v>
          </cell>
          <cell r="T56">
            <v>1000.824</v>
          </cell>
          <cell r="U56">
            <v>137.36799999999999</v>
          </cell>
          <cell r="V56">
            <v>117.744</v>
          </cell>
          <cell r="W56">
            <v>1530.672</v>
          </cell>
          <cell r="X56">
            <v>35323.200000000004</v>
          </cell>
          <cell r="Y56">
            <v>745.71199999999999</v>
          </cell>
          <cell r="Z56">
            <v>9419.52</v>
          </cell>
          <cell r="AA56">
            <v>17661.600000000002</v>
          </cell>
          <cell r="AB56">
            <v>235488</v>
          </cell>
          <cell r="AC56">
            <v>295831.8</v>
          </cell>
          <cell r="AD56">
            <v>2551.12</v>
          </cell>
          <cell r="AE56">
            <v>696.65200000000004</v>
          </cell>
          <cell r="AF56">
            <v>1098.944</v>
          </cell>
          <cell r="AG56">
            <v>274.73599999999999</v>
          </cell>
          <cell r="AH56">
            <v>9223.2800000000007</v>
          </cell>
          <cell r="AI56">
            <v>549.47199999999998</v>
          </cell>
          <cell r="AJ56">
            <v>1373.68</v>
          </cell>
          <cell r="AK56">
            <v>274.73599999999999</v>
          </cell>
          <cell r="AL56">
            <v>6672.16</v>
          </cell>
          <cell r="AM56">
            <v>294.36</v>
          </cell>
          <cell r="AN56">
            <v>6279.68</v>
          </cell>
          <cell r="AO56">
            <v>4022.92</v>
          </cell>
          <cell r="AP56">
            <v>421.916</v>
          </cell>
          <cell r="AQ56">
            <v>1471.8000000000002</v>
          </cell>
        </row>
        <row r="57">
          <cell r="A57" t="str">
            <v>M0017718110</v>
          </cell>
          <cell r="B57" t="str">
            <v>DSB1.0CCVOLUMELOW</v>
          </cell>
          <cell r="C57" t="str">
            <v>USD</v>
          </cell>
          <cell r="D57">
            <v>196.31</v>
          </cell>
          <cell r="G57">
            <v>196.31</v>
          </cell>
          <cell r="I57">
            <v>196.31</v>
          </cell>
          <cell r="J57">
            <v>745.97799999999995</v>
          </cell>
          <cell r="K57">
            <v>215.94100000000003</v>
          </cell>
          <cell r="L57">
            <v>255.203</v>
          </cell>
          <cell r="M57">
            <v>343.54250000000002</v>
          </cell>
          <cell r="N57">
            <v>210.05170000000001</v>
          </cell>
          <cell r="O57">
            <v>204.16240000000002</v>
          </cell>
          <cell r="P57">
            <v>98155</v>
          </cell>
          <cell r="Q57">
            <v>1340.7973</v>
          </cell>
          <cell r="R57">
            <v>386730.7</v>
          </cell>
          <cell r="S57">
            <v>3366.7164999999995</v>
          </cell>
          <cell r="T57">
            <v>1001.1809999999999</v>
          </cell>
          <cell r="U57">
            <v>137.417</v>
          </cell>
          <cell r="V57">
            <v>117.786</v>
          </cell>
          <cell r="W57">
            <v>1531.2180000000001</v>
          </cell>
          <cell r="X57">
            <v>35335.800000000003</v>
          </cell>
          <cell r="Y57">
            <v>745.97799999999995</v>
          </cell>
          <cell r="Z57">
            <v>9422.880000000001</v>
          </cell>
          <cell r="AA57">
            <v>17667.900000000001</v>
          </cell>
          <cell r="AB57">
            <v>235572</v>
          </cell>
          <cell r="AC57">
            <v>295937.32500000001</v>
          </cell>
          <cell r="AD57">
            <v>2552.0300000000002</v>
          </cell>
          <cell r="AE57">
            <v>696.90049999999997</v>
          </cell>
          <cell r="AF57">
            <v>1099.336</v>
          </cell>
          <cell r="AG57">
            <v>274.834</v>
          </cell>
          <cell r="AH57">
            <v>9226.57</v>
          </cell>
          <cell r="AI57">
            <v>549.66800000000001</v>
          </cell>
          <cell r="AJ57">
            <v>1374.17</v>
          </cell>
          <cell r="AK57">
            <v>274.834</v>
          </cell>
          <cell r="AL57">
            <v>6674.54</v>
          </cell>
          <cell r="AM57">
            <v>294.46500000000003</v>
          </cell>
          <cell r="AN57">
            <v>6281.92</v>
          </cell>
          <cell r="AO57">
            <v>4024.355</v>
          </cell>
          <cell r="AP57">
            <v>422.06649999999996</v>
          </cell>
          <cell r="AQ57">
            <v>1472.325</v>
          </cell>
        </row>
        <row r="58">
          <cell r="A58" t="str">
            <v>M0017718120</v>
          </cell>
          <cell r="B58" t="str">
            <v>DSB1.0CCVOLUMEMEDIUM</v>
          </cell>
          <cell r="C58" t="str">
            <v>USD</v>
          </cell>
          <cell r="D58">
            <v>196.24</v>
          </cell>
          <cell r="G58">
            <v>196.24</v>
          </cell>
          <cell r="I58">
            <v>196.24</v>
          </cell>
          <cell r="J58">
            <v>745.71199999999999</v>
          </cell>
          <cell r="K58">
            <v>215.86400000000003</v>
          </cell>
          <cell r="L58">
            <v>255.11200000000002</v>
          </cell>
          <cell r="M58">
            <v>343.42</v>
          </cell>
          <cell r="N58">
            <v>209.97680000000003</v>
          </cell>
          <cell r="O58">
            <v>204.08960000000002</v>
          </cell>
          <cell r="P58">
            <v>98120</v>
          </cell>
          <cell r="Q58">
            <v>1340.3192000000001</v>
          </cell>
          <cell r="R58">
            <v>386592.80000000005</v>
          </cell>
          <cell r="S58">
            <v>3365.5160000000001</v>
          </cell>
          <cell r="T58">
            <v>1000.824</v>
          </cell>
          <cell r="U58">
            <v>137.36799999999999</v>
          </cell>
          <cell r="V58">
            <v>117.744</v>
          </cell>
          <cell r="W58">
            <v>1530.672</v>
          </cell>
          <cell r="X58">
            <v>35323.200000000004</v>
          </cell>
          <cell r="Y58">
            <v>745.71199999999999</v>
          </cell>
          <cell r="Z58">
            <v>9419.52</v>
          </cell>
          <cell r="AA58">
            <v>17661.600000000002</v>
          </cell>
          <cell r="AB58">
            <v>235488</v>
          </cell>
          <cell r="AC58">
            <v>295831.8</v>
          </cell>
          <cell r="AD58">
            <v>2551.12</v>
          </cell>
          <cell r="AE58">
            <v>696.65200000000004</v>
          </cell>
          <cell r="AF58">
            <v>1098.944</v>
          </cell>
          <cell r="AG58">
            <v>274.73599999999999</v>
          </cell>
          <cell r="AH58">
            <v>9223.2800000000007</v>
          </cell>
          <cell r="AI58">
            <v>549.47199999999998</v>
          </cell>
          <cell r="AJ58">
            <v>1373.68</v>
          </cell>
          <cell r="AK58">
            <v>274.73599999999999</v>
          </cell>
          <cell r="AL58">
            <v>6672.16</v>
          </cell>
          <cell r="AM58">
            <v>294.36</v>
          </cell>
          <cell r="AN58">
            <v>6279.68</v>
          </cell>
          <cell r="AO58">
            <v>4022.92</v>
          </cell>
          <cell r="AP58">
            <v>421.916</v>
          </cell>
          <cell r="AQ58">
            <v>1471.8000000000002</v>
          </cell>
        </row>
        <row r="59">
          <cell r="A59" t="str">
            <v>M0017718510</v>
          </cell>
          <cell r="B59" t="str">
            <v>DSB1.5CCVOLUMELOW</v>
          </cell>
          <cell r="C59" t="str">
            <v>USD</v>
          </cell>
          <cell r="D59">
            <v>196.31</v>
          </cell>
          <cell r="G59">
            <v>196.31</v>
          </cell>
          <cell r="I59">
            <v>196.31</v>
          </cell>
          <cell r="J59">
            <v>745.97799999999995</v>
          </cell>
          <cell r="K59">
            <v>215.94100000000003</v>
          </cell>
          <cell r="L59">
            <v>255.203</v>
          </cell>
          <cell r="M59">
            <v>343.54250000000002</v>
          </cell>
          <cell r="N59">
            <v>210.05170000000001</v>
          </cell>
          <cell r="O59">
            <v>204.16240000000002</v>
          </cell>
          <cell r="P59">
            <v>98155</v>
          </cell>
          <cell r="Q59">
            <v>1340.7973</v>
          </cell>
          <cell r="R59">
            <v>386730.7</v>
          </cell>
          <cell r="S59">
            <v>3366.7164999999995</v>
          </cell>
          <cell r="T59">
            <v>1001.1809999999999</v>
          </cell>
          <cell r="U59">
            <v>137.417</v>
          </cell>
          <cell r="V59">
            <v>117.786</v>
          </cell>
          <cell r="W59">
            <v>1531.2180000000001</v>
          </cell>
          <cell r="X59">
            <v>35335.800000000003</v>
          </cell>
          <cell r="Y59">
            <v>745.97799999999995</v>
          </cell>
          <cell r="Z59">
            <v>9422.880000000001</v>
          </cell>
          <cell r="AA59">
            <v>17667.900000000001</v>
          </cell>
          <cell r="AB59">
            <v>235572</v>
          </cell>
          <cell r="AC59">
            <v>295937.32500000001</v>
          </cell>
          <cell r="AD59">
            <v>2552.0300000000002</v>
          </cell>
          <cell r="AE59">
            <v>696.90049999999997</v>
          </cell>
          <cell r="AF59">
            <v>1099.336</v>
          </cell>
          <cell r="AG59">
            <v>274.834</v>
          </cell>
          <cell r="AH59">
            <v>9226.57</v>
          </cell>
          <cell r="AI59">
            <v>549.66800000000001</v>
          </cell>
          <cell r="AJ59">
            <v>1374.17</v>
          </cell>
          <cell r="AK59">
            <v>274.834</v>
          </cell>
          <cell r="AL59">
            <v>6674.54</v>
          </cell>
          <cell r="AM59">
            <v>294.46500000000003</v>
          </cell>
          <cell r="AN59">
            <v>6281.92</v>
          </cell>
          <cell r="AO59">
            <v>4024.355</v>
          </cell>
          <cell r="AP59">
            <v>422.06649999999996</v>
          </cell>
          <cell r="AQ59">
            <v>1472.325</v>
          </cell>
        </row>
        <row r="60">
          <cell r="A60" t="str">
            <v>M0017718520</v>
          </cell>
          <cell r="B60" t="str">
            <v>DSB1.5CCVOLUMEMEDIUM</v>
          </cell>
          <cell r="C60" t="str">
            <v>USD</v>
          </cell>
          <cell r="D60">
            <v>196.24</v>
          </cell>
          <cell r="G60">
            <v>196.24</v>
          </cell>
          <cell r="I60">
            <v>196.24</v>
          </cell>
          <cell r="J60">
            <v>745.71199999999999</v>
          </cell>
          <cell r="K60">
            <v>215.86400000000003</v>
          </cell>
          <cell r="L60">
            <v>255.11200000000002</v>
          </cell>
          <cell r="M60">
            <v>343.42</v>
          </cell>
          <cell r="N60">
            <v>209.97680000000003</v>
          </cell>
          <cell r="O60">
            <v>204.08960000000002</v>
          </cell>
          <cell r="P60">
            <v>98120</v>
          </cell>
          <cell r="Q60">
            <v>1340.3192000000001</v>
          </cell>
          <cell r="R60">
            <v>386592.80000000005</v>
          </cell>
          <cell r="S60">
            <v>3365.5160000000001</v>
          </cell>
          <cell r="T60">
            <v>1000.824</v>
          </cell>
          <cell r="U60">
            <v>137.36799999999999</v>
          </cell>
          <cell r="V60">
            <v>117.744</v>
          </cell>
          <cell r="W60">
            <v>1530.672</v>
          </cell>
          <cell r="X60">
            <v>35323.200000000004</v>
          </cell>
          <cell r="Y60">
            <v>745.71199999999999</v>
          </cell>
          <cell r="Z60">
            <v>9419.52</v>
          </cell>
          <cell r="AA60">
            <v>17661.600000000002</v>
          </cell>
          <cell r="AB60">
            <v>235488</v>
          </cell>
          <cell r="AC60">
            <v>295831.8</v>
          </cell>
          <cell r="AD60">
            <v>2551.12</v>
          </cell>
          <cell r="AE60">
            <v>696.65200000000004</v>
          </cell>
          <cell r="AF60">
            <v>1098.944</v>
          </cell>
          <cell r="AG60">
            <v>274.73599999999999</v>
          </cell>
          <cell r="AH60">
            <v>9223.2800000000007</v>
          </cell>
          <cell r="AI60">
            <v>549.47199999999998</v>
          </cell>
          <cell r="AJ60">
            <v>1373.68</v>
          </cell>
          <cell r="AK60">
            <v>274.73599999999999</v>
          </cell>
          <cell r="AL60">
            <v>6672.16</v>
          </cell>
          <cell r="AM60">
            <v>294.36</v>
          </cell>
          <cell r="AN60">
            <v>6279.68</v>
          </cell>
          <cell r="AO60">
            <v>4022.92</v>
          </cell>
          <cell r="AP60">
            <v>421.916</v>
          </cell>
          <cell r="AQ60">
            <v>1471.8000000000002</v>
          </cell>
        </row>
        <row r="61">
          <cell r="A61" t="str">
            <v>M003100620</v>
          </cell>
          <cell r="B61" t="str">
            <v>GUIDER40XF5F90CM</v>
          </cell>
          <cell r="C61" t="str">
            <v>USD</v>
          </cell>
          <cell r="D61">
            <v>48.27</v>
          </cell>
          <cell r="G61">
            <v>48.27</v>
          </cell>
          <cell r="I61">
            <v>48.27</v>
          </cell>
          <cell r="J61">
            <v>183.42600000000002</v>
          </cell>
          <cell r="K61">
            <v>53.097000000000008</v>
          </cell>
          <cell r="L61">
            <v>62.751000000000005</v>
          </cell>
          <cell r="M61">
            <v>84.472500000000011</v>
          </cell>
          <cell r="N61">
            <v>51.648900000000005</v>
          </cell>
          <cell r="O61">
            <v>50.200800000000008</v>
          </cell>
          <cell r="P61">
            <v>24135</v>
          </cell>
          <cell r="Q61">
            <v>329.6841</v>
          </cell>
          <cell r="R61">
            <v>95091.900000000009</v>
          </cell>
          <cell r="S61">
            <v>827.83050000000003</v>
          </cell>
          <cell r="T61">
            <v>246.17699999999999</v>
          </cell>
          <cell r="U61">
            <v>33.789000000000001</v>
          </cell>
          <cell r="V61">
            <v>28.962</v>
          </cell>
          <cell r="W61">
            <v>376.50600000000003</v>
          </cell>
          <cell r="X61">
            <v>8688.6</v>
          </cell>
          <cell r="Y61">
            <v>183.42600000000002</v>
          </cell>
          <cell r="Z61">
            <v>2316.96</v>
          </cell>
          <cell r="AA61">
            <v>4344.3</v>
          </cell>
          <cell r="AB61">
            <v>57924.000000000007</v>
          </cell>
          <cell r="AC61">
            <v>72767.025000000009</v>
          </cell>
          <cell r="AD61">
            <v>627.51</v>
          </cell>
          <cell r="AE61">
            <v>171.35849999999999</v>
          </cell>
          <cell r="AF61">
            <v>270.31200000000001</v>
          </cell>
          <cell r="AG61">
            <v>67.578000000000003</v>
          </cell>
          <cell r="AH61">
            <v>2268.69</v>
          </cell>
          <cell r="AI61">
            <v>135.15600000000001</v>
          </cell>
          <cell r="AJ61">
            <v>337.89000000000004</v>
          </cell>
          <cell r="AK61">
            <v>67.578000000000003</v>
          </cell>
          <cell r="AL61">
            <v>1641.18</v>
          </cell>
          <cell r="AM61">
            <v>72.405000000000001</v>
          </cell>
          <cell r="AN61">
            <v>1544.64</v>
          </cell>
          <cell r="AO61">
            <v>989.53500000000008</v>
          </cell>
          <cell r="AP61">
            <v>103.7805</v>
          </cell>
          <cell r="AQ61">
            <v>362.02500000000003</v>
          </cell>
        </row>
        <row r="62">
          <cell r="A62" t="str">
            <v>M003100630</v>
          </cell>
          <cell r="B62" t="str">
            <v>GUIDERMPXF5F90CM</v>
          </cell>
          <cell r="C62" t="str">
            <v>USD</v>
          </cell>
          <cell r="D62">
            <v>48.27</v>
          </cell>
          <cell r="G62">
            <v>48.27</v>
          </cell>
          <cell r="I62">
            <v>48.27</v>
          </cell>
          <cell r="J62">
            <v>183.42600000000002</v>
          </cell>
          <cell r="K62">
            <v>53.097000000000008</v>
          </cell>
          <cell r="L62">
            <v>62.751000000000005</v>
          </cell>
          <cell r="M62">
            <v>84.472500000000011</v>
          </cell>
          <cell r="N62">
            <v>51.648900000000005</v>
          </cell>
          <cell r="O62">
            <v>50.200800000000008</v>
          </cell>
          <cell r="P62">
            <v>24135</v>
          </cell>
          <cell r="Q62">
            <v>329.6841</v>
          </cell>
          <cell r="R62">
            <v>95091.900000000009</v>
          </cell>
          <cell r="S62">
            <v>827.83050000000003</v>
          </cell>
          <cell r="T62">
            <v>246.17699999999999</v>
          </cell>
          <cell r="U62">
            <v>33.789000000000001</v>
          </cell>
          <cell r="V62">
            <v>28.962</v>
          </cell>
          <cell r="W62">
            <v>376.50600000000003</v>
          </cell>
          <cell r="X62">
            <v>8688.6</v>
          </cell>
          <cell r="Y62">
            <v>183.42600000000002</v>
          </cell>
          <cell r="Z62">
            <v>2316.96</v>
          </cell>
          <cell r="AA62">
            <v>4344.3</v>
          </cell>
          <cell r="AB62">
            <v>57924.000000000007</v>
          </cell>
          <cell r="AC62">
            <v>72767.025000000009</v>
          </cell>
          <cell r="AD62">
            <v>627.51</v>
          </cell>
          <cell r="AE62">
            <v>171.35849999999999</v>
          </cell>
          <cell r="AF62">
            <v>270.31200000000001</v>
          </cell>
          <cell r="AG62">
            <v>67.578000000000003</v>
          </cell>
          <cell r="AH62">
            <v>2268.69</v>
          </cell>
          <cell r="AI62">
            <v>135.15600000000001</v>
          </cell>
          <cell r="AJ62">
            <v>337.89000000000004</v>
          </cell>
          <cell r="AK62">
            <v>67.578000000000003</v>
          </cell>
          <cell r="AL62">
            <v>1641.18</v>
          </cell>
          <cell r="AM62">
            <v>72.405000000000001</v>
          </cell>
          <cell r="AN62">
            <v>1544.64</v>
          </cell>
          <cell r="AO62">
            <v>989.53500000000008</v>
          </cell>
          <cell r="AP62">
            <v>103.7805</v>
          </cell>
          <cell r="AQ62">
            <v>362.02500000000003</v>
          </cell>
        </row>
        <row r="63">
          <cell r="A63" t="str">
            <v>M003100640</v>
          </cell>
          <cell r="B63" t="str">
            <v>GUIDERSTRAIGHTXF5F90CM</v>
          </cell>
          <cell r="C63" t="str">
            <v>USD</v>
          </cell>
          <cell r="D63">
            <v>48.27</v>
          </cell>
          <cell r="G63">
            <v>48.27</v>
          </cell>
          <cell r="I63">
            <v>48.27</v>
          </cell>
          <cell r="J63">
            <v>183.42600000000002</v>
          </cell>
          <cell r="K63">
            <v>53.097000000000008</v>
          </cell>
          <cell r="L63">
            <v>62.751000000000005</v>
          </cell>
          <cell r="M63">
            <v>84.472500000000011</v>
          </cell>
          <cell r="N63">
            <v>51.648900000000005</v>
          </cell>
          <cell r="O63">
            <v>50.200800000000008</v>
          </cell>
          <cell r="P63">
            <v>24135</v>
          </cell>
          <cell r="Q63">
            <v>329.6841</v>
          </cell>
          <cell r="R63">
            <v>95091.900000000009</v>
          </cell>
          <cell r="S63">
            <v>827.83050000000003</v>
          </cell>
          <cell r="T63">
            <v>246.17699999999999</v>
          </cell>
          <cell r="U63">
            <v>33.789000000000001</v>
          </cell>
          <cell r="V63">
            <v>28.962</v>
          </cell>
          <cell r="W63">
            <v>376.50600000000003</v>
          </cell>
          <cell r="X63">
            <v>8688.6</v>
          </cell>
          <cell r="Y63">
            <v>183.42600000000002</v>
          </cell>
          <cell r="Z63">
            <v>2316.96</v>
          </cell>
          <cell r="AA63">
            <v>4344.3</v>
          </cell>
          <cell r="AB63">
            <v>57924.000000000007</v>
          </cell>
          <cell r="AC63">
            <v>72767.025000000009</v>
          </cell>
          <cell r="AD63">
            <v>627.51</v>
          </cell>
          <cell r="AE63">
            <v>171.35849999999999</v>
          </cell>
          <cell r="AF63">
            <v>270.31200000000001</v>
          </cell>
          <cell r="AG63">
            <v>67.578000000000003</v>
          </cell>
          <cell r="AH63">
            <v>2268.69</v>
          </cell>
          <cell r="AI63">
            <v>135.15600000000001</v>
          </cell>
          <cell r="AJ63">
            <v>337.89000000000004</v>
          </cell>
          <cell r="AK63">
            <v>67.578000000000003</v>
          </cell>
          <cell r="AL63">
            <v>1641.18</v>
          </cell>
          <cell r="AM63">
            <v>72.405000000000001</v>
          </cell>
          <cell r="AN63">
            <v>1544.64</v>
          </cell>
          <cell r="AO63">
            <v>989.53500000000008</v>
          </cell>
          <cell r="AP63">
            <v>103.7805</v>
          </cell>
          <cell r="AQ63">
            <v>362.02500000000003</v>
          </cell>
        </row>
        <row r="64">
          <cell r="A64" t="str">
            <v>M003101420</v>
          </cell>
          <cell r="B64" t="str">
            <v>GUIDER/40DEGXF/6FR/100cm</v>
          </cell>
          <cell r="C64" t="str">
            <v>USD</v>
          </cell>
          <cell r="D64">
            <v>27.13</v>
          </cell>
          <cell r="G64">
            <v>27.13</v>
          </cell>
          <cell r="I64">
            <v>27.13</v>
          </cell>
          <cell r="J64">
            <v>103.09399999999999</v>
          </cell>
          <cell r="K64">
            <v>29.843</v>
          </cell>
          <cell r="L64">
            <v>35.268999999999998</v>
          </cell>
          <cell r="M64">
            <v>47.477499999999999</v>
          </cell>
          <cell r="N64">
            <v>29.0291</v>
          </cell>
          <cell r="O64">
            <v>28.215199999999999</v>
          </cell>
          <cell r="P64">
            <v>13565</v>
          </cell>
          <cell r="Q64">
            <v>185.2979</v>
          </cell>
          <cell r="R64">
            <v>53446.1</v>
          </cell>
          <cell r="S64">
            <v>465.27949999999993</v>
          </cell>
          <cell r="T64">
            <v>138.36299999999997</v>
          </cell>
          <cell r="U64">
            <v>18.991</v>
          </cell>
          <cell r="V64">
            <v>16.277999999999999</v>
          </cell>
          <cell r="W64">
            <v>211.61399999999998</v>
          </cell>
          <cell r="X64">
            <v>4883.3999999999996</v>
          </cell>
          <cell r="Y64">
            <v>103.09399999999999</v>
          </cell>
          <cell r="Z64">
            <v>1302.24</v>
          </cell>
          <cell r="AA64">
            <v>2441.6999999999998</v>
          </cell>
          <cell r="AB64">
            <v>32556</v>
          </cell>
          <cell r="AC64">
            <v>40898.474999999999</v>
          </cell>
          <cell r="AD64">
            <v>352.69</v>
          </cell>
          <cell r="AE64">
            <v>96.311499999999995</v>
          </cell>
          <cell r="AF64">
            <v>151.928</v>
          </cell>
          <cell r="AG64">
            <v>37.981999999999999</v>
          </cell>
          <cell r="AH64">
            <v>1275.1099999999999</v>
          </cell>
          <cell r="AI64">
            <v>75.963999999999999</v>
          </cell>
          <cell r="AJ64">
            <v>189.91</v>
          </cell>
          <cell r="AK64">
            <v>37.981999999999999</v>
          </cell>
          <cell r="AL64">
            <v>922.42</v>
          </cell>
          <cell r="AM64">
            <v>40.695</v>
          </cell>
          <cell r="AN64">
            <v>868.16</v>
          </cell>
          <cell r="AO64">
            <v>556.16499999999996</v>
          </cell>
          <cell r="AP64">
            <v>58.329499999999996</v>
          </cell>
          <cell r="AQ64">
            <v>203.47499999999999</v>
          </cell>
        </row>
        <row r="65">
          <cell r="A65" t="str">
            <v>M003101430</v>
          </cell>
          <cell r="B65" t="str">
            <v>GUIDER/40DEGXF/7FR/100cm</v>
          </cell>
          <cell r="C65" t="str">
            <v>USD</v>
          </cell>
          <cell r="D65">
            <v>29.84</v>
          </cell>
          <cell r="G65">
            <v>29.84</v>
          </cell>
          <cell r="I65">
            <v>29.84</v>
          </cell>
          <cell r="J65">
            <v>113.392</v>
          </cell>
          <cell r="K65">
            <v>32.824000000000005</v>
          </cell>
          <cell r="L65">
            <v>38.792000000000002</v>
          </cell>
          <cell r="M65">
            <v>52.22</v>
          </cell>
          <cell r="N65">
            <v>31.928800000000003</v>
          </cell>
          <cell r="O65">
            <v>31.0336</v>
          </cell>
          <cell r="P65">
            <v>14920</v>
          </cell>
          <cell r="Q65">
            <v>203.80719999999999</v>
          </cell>
          <cell r="R65">
            <v>58784.800000000003</v>
          </cell>
          <cell r="S65">
            <v>511.75599999999997</v>
          </cell>
          <cell r="T65">
            <v>152.184</v>
          </cell>
          <cell r="U65">
            <v>20.887999999999998</v>
          </cell>
          <cell r="V65">
            <v>17.904</v>
          </cell>
          <cell r="W65">
            <v>232.75199999999998</v>
          </cell>
          <cell r="X65">
            <v>5371.2</v>
          </cell>
          <cell r="Y65">
            <v>113.392</v>
          </cell>
          <cell r="Z65">
            <v>1432.32</v>
          </cell>
          <cell r="AA65">
            <v>2685.6</v>
          </cell>
          <cell r="AB65">
            <v>35808</v>
          </cell>
          <cell r="AC65">
            <v>44983.8</v>
          </cell>
          <cell r="AD65">
            <v>387.92</v>
          </cell>
          <cell r="AE65">
            <v>105.93199999999999</v>
          </cell>
          <cell r="AF65">
            <v>167.10399999999998</v>
          </cell>
          <cell r="AG65">
            <v>41.775999999999996</v>
          </cell>
          <cell r="AH65">
            <v>1402.48</v>
          </cell>
          <cell r="AI65">
            <v>83.551999999999992</v>
          </cell>
          <cell r="AJ65">
            <v>208.88</v>
          </cell>
          <cell r="AK65">
            <v>41.775999999999996</v>
          </cell>
          <cell r="AL65">
            <v>1014.56</v>
          </cell>
          <cell r="AM65">
            <v>44.76</v>
          </cell>
          <cell r="AN65">
            <v>954.88</v>
          </cell>
          <cell r="AO65">
            <v>611.72</v>
          </cell>
          <cell r="AP65">
            <v>64.155999999999992</v>
          </cell>
          <cell r="AQ65">
            <v>223.8</v>
          </cell>
        </row>
        <row r="66">
          <cell r="A66" t="str">
            <v>M003101440</v>
          </cell>
          <cell r="B66" t="str">
            <v>GUIDER/40XF/8FR/100cm</v>
          </cell>
          <cell r="C66" t="str">
            <v>USD</v>
          </cell>
          <cell r="D66">
            <v>27.74</v>
          </cell>
          <cell r="G66">
            <v>27.74</v>
          </cell>
          <cell r="I66">
            <v>27.74</v>
          </cell>
          <cell r="J66">
            <v>105.41199999999999</v>
          </cell>
          <cell r="K66">
            <v>30.513999999999999</v>
          </cell>
          <cell r="L66">
            <v>36.061999999999998</v>
          </cell>
          <cell r="M66">
            <v>48.544999999999995</v>
          </cell>
          <cell r="N66">
            <v>29.681799999999999</v>
          </cell>
          <cell r="O66">
            <v>28.849599999999999</v>
          </cell>
          <cell r="P66">
            <v>13870</v>
          </cell>
          <cell r="Q66">
            <v>189.46420000000001</v>
          </cell>
          <cell r="R66">
            <v>54647.799999999996</v>
          </cell>
          <cell r="S66">
            <v>475.74099999999993</v>
          </cell>
          <cell r="T66">
            <v>141.47399999999999</v>
          </cell>
          <cell r="U66">
            <v>19.417999999999999</v>
          </cell>
          <cell r="V66">
            <v>16.643999999999998</v>
          </cell>
          <cell r="W66">
            <v>216.37199999999999</v>
          </cell>
          <cell r="X66">
            <v>4993.2</v>
          </cell>
          <cell r="Y66">
            <v>105.41199999999999</v>
          </cell>
          <cell r="Z66">
            <v>1331.52</v>
          </cell>
          <cell r="AA66">
            <v>2496.6</v>
          </cell>
          <cell r="AB66">
            <v>33288</v>
          </cell>
          <cell r="AC66">
            <v>41818.049999999996</v>
          </cell>
          <cell r="AD66">
            <v>360.62</v>
          </cell>
          <cell r="AE66">
            <v>98.47699999999999</v>
          </cell>
          <cell r="AF66">
            <v>155.34399999999999</v>
          </cell>
          <cell r="AG66">
            <v>38.835999999999999</v>
          </cell>
          <cell r="AH66">
            <v>1303.78</v>
          </cell>
          <cell r="AI66">
            <v>77.671999999999997</v>
          </cell>
          <cell r="AJ66">
            <v>194.17999999999998</v>
          </cell>
          <cell r="AK66">
            <v>38.835999999999999</v>
          </cell>
          <cell r="AL66">
            <v>943.16</v>
          </cell>
          <cell r="AM66">
            <v>41.61</v>
          </cell>
          <cell r="AN66">
            <v>887.68</v>
          </cell>
          <cell r="AO66">
            <v>568.66999999999996</v>
          </cell>
          <cell r="AP66">
            <v>59.640999999999991</v>
          </cell>
          <cell r="AQ66">
            <v>208.04999999999998</v>
          </cell>
        </row>
        <row r="67">
          <cell r="A67" t="str">
            <v>M003101450</v>
          </cell>
          <cell r="B67" t="str">
            <v>GUIDER/40DEGXF/9FR/100cm</v>
          </cell>
          <cell r="C67" t="str">
            <v>USD</v>
          </cell>
          <cell r="D67">
            <v>29.84</v>
          </cell>
          <cell r="G67">
            <v>29.84</v>
          </cell>
          <cell r="I67">
            <v>29.84</v>
          </cell>
          <cell r="J67">
            <v>113.392</v>
          </cell>
          <cell r="K67">
            <v>32.824000000000005</v>
          </cell>
          <cell r="L67">
            <v>38.792000000000002</v>
          </cell>
          <cell r="M67">
            <v>52.22</v>
          </cell>
          <cell r="N67">
            <v>31.928800000000003</v>
          </cell>
          <cell r="O67">
            <v>31.0336</v>
          </cell>
          <cell r="P67">
            <v>14920</v>
          </cell>
          <cell r="Q67">
            <v>203.80719999999999</v>
          </cell>
          <cell r="R67">
            <v>58784.800000000003</v>
          </cell>
          <cell r="S67">
            <v>511.75599999999997</v>
          </cell>
          <cell r="T67">
            <v>152.184</v>
          </cell>
          <cell r="U67">
            <v>20.887999999999998</v>
          </cell>
          <cell r="V67">
            <v>17.904</v>
          </cell>
          <cell r="W67">
            <v>232.75199999999998</v>
          </cell>
          <cell r="X67">
            <v>5371.2</v>
          </cell>
          <cell r="Y67">
            <v>113.392</v>
          </cell>
          <cell r="Z67">
            <v>1432.32</v>
          </cell>
          <cell r="AA67">
            <v>2685.6</v>
          </cell>
          <cell r="AB67">
            <v>35808</v>
          </cell>
          <cell r="AC67">
            <v>44983.8</v>
          </cell>
          <cell r="AD67">
            <v>387.92</v>
          </cell>
          <cell r="AE67">
            <v>105.93199999999999</v>
          </cell>
          <cell r="AF67">
            <v>167.10399999999998</v>
          </cell>
          <cell r="AG67">
            <v>41.775999999999996</v>
          </cell>
          <cell r="AH67">
            <v>1402.48</v>
          </cell>
          <cell r="AI67">
            <v>83.551999999999992</v>
          </cell>
          <cell r="AJ67">
            <v>208.88</v>
          </cell>
          <cell r="AK67">
            <v>41.775999999999996</v>
          </cell>
          <cell r="AL67">
            <v>1014.56</v>
          </cell>
          <cell r="AM67">
            <v>44.76</v>
          </cell>
          <cell r="AN67">
            <v>954.88</v>
          </cell>
          <cell r="AO67">
            <v>611.72</v>
          </cell>
          <cell r="AP67">
            <v>64.155999999999992</v>
          </cell>
          <cell r="AQ67">
            <v>223.8</v>
          </cell>
        </row>
        <row r="68">
          <cell r="A68" t="str">
            <v>M003101460</v>
          </cell>
          <cell r="B68" t="str">
            <v>GUIDER/MPXF/6FR/100cm</v>
          </cell>
          <cell r="C68" t="str">
            <v>USD</v>
          </cell>
          <cell r="D68">
            <v>27.13</v>
          </cell>
          <cell r="G68">
            <v>27.13</v>
          </cell>
          <cell r="I68">
            <v>27.13</v>
          </cell>
          <cell r="J68">
            <v>103.09399999999999</v>
          </cell>
          <cell r="K68">
            <v>29.843</v>
          </cell>
          <cell r="L68">
            <v>35.268999999999998</v>
          </cell>
          <cell r="M68">
            <v>47.477499999999999</v>
          </cell>
          <cell r="N68">
            <v>29.0291</v>
          </cell>
          <cell r="O68">
            <v>28.215199999999999</v>
          </cell>
          <cell r="P68">
            <v>13565</v>
          </cell>
          <cell r="Q68">
            <v>185.2979</v>
          </cell>
          <cell r="R68">
            <v>53446.1</v>
          </cell>
          <cell r="S68">
            <v>465.27949999999993</v>
          </cell>
          <cell r="T68">
            <v>138.36299999999997</v>
          </cell>
          <cell r="U68">
            <v>18.991</v>
          </cell>
          <cell r="V68">
            <v>16.277999999999999</v>
          </cell>
          <cell r="W68">
            <v>211.61399999999998</v>
          </cell>
          <cell r="X68">
            <v>4883.3999999999996</v>
          </cell>
          <cell r="Y68">
            <v>103.09399999999999</v>
          </cell>
          <cell r="Z68">
            <v>1302.24</v>
          </cell>
          <cell r="AA68">
            <v>2441.6999999999998</v>
          </cell>
          <cell r="AB68">
            <v>32556</v>
          </cell>
          <cell r="AC68">
            <v>40898.474999999999</v>
          </cell>
          <cell r="AD68">
            <v>352.69</v>
          </cell>
          <cell r="AE68">
            <v>96.311499999999995</v>
          </cell>
          <cell r="AF68">
            <v>151.928</v>
          </cell>
          <cell r="AG68">
            <v>37.981999999999999</v>
          </cell>
          <cell r="AH68">
            <v>1275.1099999999999</v>
          </cell>
          <cell r="AI68">
            <v>75.963999999999999</v>
          </cell>
          <cell r="AJ68">
            <v>189.91</v>
          </cell>
          <cell r="AK68">
            <v>37.981999999999999</v>
          </cell>
          <cell r="AL68">
            <v>922.42</v>
          </cell>
          <cell r="AM68">
            <v>40.695</v>
          </cell>
          <cell r="AN68">
            <v>868.16</v>
          </cell>
          <cell r="AO68">
            <v>556.16499999999996</v>
          </cell>
          <cell r="AP68">
            <v>58.329499999999996</v>
          </cell>
          <cell r="AQ68">
            <v>203.47499999999999</v>
          </cell>
        </row>
        <row r="69">
          <cell r="A69" t="str">
            <v>M003101470</v>
          </cell>
          <cell r="B69" t="str">
            <v>GUIDER/MPXF/7FR/100cm</v>
          </cell>
          <cell r="C69" t="str">
            <v>USD</v>
          </cell>
          <cell r="D69">
            <v>29.84</v>
          </cell>
          <cell r="G69">
            <v>29.84</v>
          </cell>
          <cell r="I69">
            <v>29.84</v>
          </cell>
          <cell r="J69">
            <v>113.392</v>
          </cell>
          <cell r="K69">
            <v>32.824000000000005</v>
          </cell>
          <cell r="L69">
            <v>38.792000000000002</v>
          </cell>
          <cell r="M69">
            <v>52.22</v>
          </cell>
          <cell r="N69">
            <v>31.928800000000003</v>
          </cell>
          <cell r="O69">
            <v>31.0336</v>
          </cell>
          <cell r="P69">
            <v>14920</v>
          </cell>
          <cell r="Q69">
            <v>203.80719999999999</v>
          </cell>
          <cell r="R69">
            <v>58784.800000000003</v>
          </cell>
          <cell r="S69">
            <v>511.75599999999997</v>
          </cell>
          <cell r="T69">
            <v>152.184</v>
          </cell>
          <cell r="U69">
            <v>20.887999999999998</v>
          </cell>
          <cell r="V69">
            <v>17.904</v>
          </cell>
          <cell r="W69">
            <v>232.75199999999998</v>
          </cell>
          <cell r="X69">
            <v>5371.2</v>
          </cell>
          <cell r="Y69">
            <v>113.392</v>
          </cell>
          <cell r="Z69">
            <v>1432.32</v>
          </cell>
          <cell r="AA69">
            <v>2685.6</v>
          </cell>
          <cell r="AB69">
            <v>35808</v>
          </cell>
          <cell r="AC69">
            <v>44983.8</v>
          </cell>
          <cell r="AD69">
            <v>387.92</v>
          </cell>
          <cell r="AE69">
            <v>105.93199999999999</v>
          </cell>
          <cell r="AF69">
            <v>167.10399999999998</v>
          </cell>
          <cell r="AG69">
            <v>41.775999999999996</v>
          </cell>
          <cell r="AH69">
            <v>1402.48</v>
          </cell>
          <cell r="AI69">
            <v>83.551999999999992</v>
          </cell>
          <cell r="AJ69">
            <v>208.88</v>
          </cell>
          <cell r="AK69">
            <v>41.775999999999996</v>
          </cell>
          <cell r="AL69">
            <v>1014.56</v>
          </cell>
          <cell r="AM69">
            <v>44.76</v>
          </cell>
          <cell r="AN69">
            <v>954.88</v>
          </cell>
          <cell r="AO69">
            <v>611.72</v>
          </cell>
          <cell r="AP69">
            <v>64.155999999999992</v>
          </cell>
          <cell r="AQ69">
            <v>223.8</v>
          </cell>
        </row>
        <row r="70">
          <cell r="A70" t="str">
            <v>M003101480</v>
          </cell>
          <cell r="B70" t="str">
            <v>GUIDER/MPXF/8FR/100cm</v>
          </cell>
          <cell r="C70" t="str">
            <v>USD</v>
          </cell>
          <cell r="D70">
            <v>27.74</v>
          </cell>
          <cell r="G70">
            <v>27.74</v>
          </cell>
          <cell r="I70">
            <v>27.74</v>
          </cell>
          <cell r="J70">
            <v>105.41199999999999</v>
          </cell>
          <cell r="K70">
            <v>30.513999999999999</v>
          </cell>
          <cell r="L70">
            <v>36.061999999999998</v>
          </cell>
          <cell r="M70">
            <v>48.544999999999995</v>
          </cell>
          <cell r="N70">
            <v>29.681799999999999</v>
          </cell>
          <cell r="O70">
            <v>28.849599999999999</v>
          </cell>
          <cell r="P70">
            <v>13870</v>
          </cell>
          <cell r="Q70">
            <v>189.46420000000001</v>
          </cell>
          <cell r="R70">
            <v>54647.799999999996</v>
          </cell>
          <cell r="S70">
            <v>475.74099999999993</v>
          </cell>
          <cell r="T70">
            <v>141.47399999999999</v>
          </cell>
          <cell r="U70">
            <v>19.417999999999999</v>
          </cell>
          <cell r="V70">
            <v>16.643999999999998</v>
          </cell>
          <cell r="W70">
            <v>216.37199999999999</v>
          </cell>
          <cell r="X70">
            <v>4993.2</v>
          </cell>
          <cell r="Y70">
            <v>105.41199999999999</v>
          </cell>
          <cell r="Z70">
            <v>1331.52</v>
          </cell>
          <cell r="AA70">
            <v>2496.6</v>
          </cell>
          <cell r="AB70">
            <v>33288</v>
          </cell>
          <cell r="AC70">
            <v>41818.049999999996</v>
          </cell>
          <cell r="AD70">
            <v>360.62</v>
          </cell>
          <cell r="AE70">
            <v>98.47699999999999</v>
          </cell>
          <cell r="AF70">
            <v>155.34399999999999</v>
          </cell>
          <cell r="AG70">
            <v>38.835999999999999</v>
          </cell>
          <cell r="AH70">
            <v>1303.78</v>
          </cell>
          <cell r="AI70">
            <v>77.671999999999997</v>
          </cell>
          <cell r="AJ70">
            <v>194.17999999999998</v>
          </cell>
          <cell r="AK70">
            <v>38.835999999999999</v>
          </cell>
          <cell r="AL70">
            <v>943.16</v>
          </cell>
          <cell r="AM70">
            <v>41.61</v>
          </cell>
          <cell r="AN70">
            <v>887.68</v>
          </cell>
          <cell r="AO70">
            <v>568.66999999999996</v>
          </cell>
          <cell r="AP70">
            <v>59.640999999999991</v>
          </cell>
          <cell r="AQ70">
            <v>208.04999999999998</v>
          </cell>
        </row>
        <row r="71">
          <cell r="A71" t="str">
            <v>M003101490</v>
          </cell>
          <cell r="B71" t="str">
            <v>GUIDER/MPXF/9FR/100cm</v>
          </cell>
          <cell r="C71" t="str">
            <v>USD</v>
          </cell>
          <cell r="D71">
            <v>29.84</v>
          </cell>
          <cell r="G71">
            <v>29.84</v>
          </cell>
          <cell r="I71">
            <v>29.84</v>
          </cell>
          <cell r="J71">
            <v>113.392</v>
          </cell>
          <cell r="K71">
            <v>32.824000000000005</v>
          </cell>
          <cell r="L71">
            <v>38.792000000000002</v>
          </cell>
          <cell r="M71">
            <v>52.22</v>
          </cell>
          <cell r="N71">
            <v>31.928800000000003</v>
          </cell>
          <cell r="O71">
            <v>31.0336</v>
          </cell>
          <cell r="P71">
            <v>14920</v>
          </cell>
          <cell r="Q71">
            <v>203.80719999999999</v>
          </cell>
          <cell r="R71">
            <v>58784.800000000003</v>
          </cell>
          <cell r="S71">
            <v>511.75599999999997</v>
          </cell>
          <cell r="T71">
            <v>152.184</v>
          </cell>
          <cell r="U71">
            <v>20.887999999999998</v>
          </cell>
          <cell r="V71">
            <v>17.904</v>
          </cell>
          <cell r="W71">
            <v>232.75199999999998</v>
          </cell>
          <cell r="X71">
            <v>5371.2</v>
          </cell>
          <cell r="Y71">
            <v>113.392</v>
          </cell>
          <cell r="Z71">
            <v>1432.32</v>
          </cell>
          <cell r="AA71">
            <v>2685.6</v>
          </cell>
          <cell r="AB71">
            <v>35808</v>
          </cell>
          <cell r="AC71">
            <v>44983.8</v>
          </cell>
          <cell r="AD71">
            <v>387.92</v>
          </cell>
          <cell r="AE71">
            <v>105.93199999999999</v>
          </cell>
          <cell r="AF71">
            <v>167.10399999999998</v>
          </cell>
          <cell r="AG71">
            <v>41.775999999999996</v>
          </cell>
          <cell r="AH71">
            <v>1402.48</v>
          </cell>
          <cell r="AI71">
            <v>83.551999999999992</v>
          </cell>
          <cell r="AJ71">
            <v>208.88</v>
          </cell>
          <cell r="AK71">
            <v>41.775999999999996</v>
          </cell>
          <cell r="AL71">
            <v>1014.56</v>
          </cell>
          <cell r="AM71">
            <v>44.76</v>
          </cell>
          <cell r="AN71">
            <v>954.88</v>
          </cell>
          <cell r="AO71">
            <v>611.72</v>
          </cell>
          <cell r="AP71">
            <v>64.155999999999992</v>
          </cell>
          <cell r="AQ71">
            <v>223.8</v>
          </cell>
        </row>
        <row r="72">
          <cell r="A72" t="str">
            <v>M003101500</v>
          </cell>
          <cell r="B72" t="str">
            <v>GUIDER/STXF/6FR/100cm</v>
          </cell>
          <cell r="C72" t="str">
            <v>USD</v>
          </cell>
          <cell r="D72">
            <v>27.13</v>
          </cell>
          <cell r="G72">
            <v>27.13</v>
          </cell>
          <cell r="I72">
            <v>27.13</v>
          </cell>
          <cell r="J72">
            <v>103.09399999999999</v>
          </cell>
          <cell r="K72">
            <v>29.843</v>
          </cell>
          <cell r="L72">
            <v>35.268999999999998</v>
          </cell>
          <cell r="M72">
            <v>47.477499999999999</v>
          </cell>
          <cell r="N72">
            <v>29.0291</v>
          </cell>
          <cell r="O72">
            <v>28.215199999999999</v>
          </cell>
          <cell r="P72">
            <v>13565</v>
          </cell>
          <cell r="Q72">
            <v>185.2979</v>
          </cell>
          <cell r="R72">
            <v>53446.1</v>
          </cell>
          <cell r="S72">
            <v>465.27949999999993</v>
          </cell>
          <cell r="T72">
            <v>138.36299999999997</v>
          </cell>
          <cell r="U72">
            <v>18.991</v>
          </cell>
          <cell r="V72">
            <v>16.277999999999999</v>
          </cell>
          <cell r="W72">
            <v>211.61399999999998</v>
          </cell>
          <cell r="X72">
            <v>4883.3999999999996</v>
          </cell>
          <cell r="Y72">
            <v>103.09399999999999</v>
          </cell>
          <cell r="Z72">
            <v>1302.24</v>
          </cell>
          <cell r="AA72">
            <v>2441.6999999999998</v>
          </cell>
          <cell r="AB72">
            <v>32556</v>
          </cell>
          <cell r="AC72">
            <v>40898.474999999999</v>
          </cell>
          <cell r="AD72">
            <v>352.69</v>
          </cell>
          <cell r="AE72">
            <v>96.311499999999995</v>
          </cell>
          <cell r="AF72">
            <v>151.928</v>
          </cell>
          <cell r="AG72">
            <v>37.981999999999999</v>
          </cell>
          <cell r="AH72">
            <v>1275.1099999999999</v>
          </cell>
          <cell r="AI72">
            <v>75.963999999999999</v>
          </cell>
          <cell r="AJ72">
            <v>189.91</v>
          </cell>
          <cell r="AK72">
            <v>37.981999999999999</v>
          </cell>
          <cell r="AL72">
            <v>922.42</v>
          </cell>
          <cell r="AM72">
            <v>40.695</v>
          </cell>
          <cell r="AN72">
            <v>868.16</v>
          </cell>
          <cell r="AO72">
            <v>556.16499999999996</v>
          </cell>
          <cell r="AP72">
            <v>58.329499999999996</v>
          </cell>
          <cell r="AQ72">
            <v>203.47499999999999</v>
          </cell>
        </row>
        <row r="73">
          <cell r="A73" t="str">
            <v>M003101510</v>
          </cell>
          <cell r="B73" t="str">
            <v>GUIDER/STXF/7FR/100cm</v>
          </cell>
          <cell r="C73" t="str">
            <v>USD</v>
          </cell>
          <cell r="D73">
            <v>29.84</v>
          </cell>
          <cell r="G73">
            <v>29.84</v>
          </cell>
          <cell r="I73">
            <v>29.84</v>
          </cell>
          <cell r="J73">
            <v>113.392</v>
          </cell>
          <cell r="K73">
            <v>32.824000000000005</v>
          </cell>
          <cell r="L73">
            <v>38.792000000000002</v>
          </cell>
          <cell r="M73">
            <v>52.22</v>
          </cell>
          <cell r="N73">
            <v>31.928800000000003</v>
          </cell>
          <cell r="O73">
            <v>31.0336</v>
          </cell>
          <cell r="P73">
            <v>14920</v>
          </cell>
          <cell r="Q73">
            <v>203.80719999999999</v>
          </cell>
          <cell r="R73">
            <v>58784.800000000003</v>
          </cell>
          <cell r="S73">
            <v>511.75599999999997</v>
          </cell>
          <cell r="T73">
            <v>152.184</v>
          </cell>
          <cell r="U73">
            <v>20.887999999999998</v>
          </cell>
          <cell r="V73">
            <v>17.904</v>
          </cell>
          <cell r="W73">
            <v>232.75199999999998</v>
          </cell>
          <cell r="X73">
            <v>5371.2</v>
          </cell>
          <cell r="Y73">
            <v>113.392</v>
          </cell>
          <cell r="Z73">
            <v>1432.32</v>
          </cell>
          <cell r="AA73">
            <v>2685.6</v>
          </cell>
          <cell r="AB73">
            <v>35808</v>
          </cell>
          <cell r="AC73">
            <v>44983.8</v>
          </cell>
          <cell r="AD73">
            <v>387.92</v>
          </cell>
          <cell r="AE73">
            <v>105.93199999999999</v>
          </cell>
          <cell r="AF73">
            <v>167.10399999999998</v>
          </cell>
          <cell r="AG73">
            <v>41.775999999999996</v>
          </cell>
          <cell r="AH73">
            <v>1402.48</v>
          </cell>
          <cell r="AI73">
            <v>83.551999999999992</v>
          </cell>
          <cell r="AJ73">
            <v>208.88</v>
          </cell>
          <cell r="AK73">
            <v>41.775999999999996</v>
          </cell>
          <cell r="AL73">
            <v>1014.56</v>
          </cell>
          <cell r="AM73">
            <v>44.76</v>
          </cell>
          <cell r="AN73">
            <v>954.88</v>
          </cell>
          <cell r="AO73">
            <v>611.72</v>
          </cell>
          <cell r="AP73">
            <v>64.155999999999992</v>
          </cell>
          <cell r="AQ73">
            <v>223.8</v>
          </cell>
        </row>
        <row r="74">
          <cell r="A74" t="str">
            <v>M003101520</v>
          </cell>
          <cell r="B74" t="str">
            <v>GUIDER/STXF/8FR/100cm</v>
          </cell>
          <cell r="C74" t="str">
            <v>USD</v>
          </cell>
          <cell r="D74">
            <v>27.74</v>
          </cell>
          <cell r="G74">
            <v>27.74</v>
          </cell>
          <cell r="I74">
            <v>27.74</v>
          </cell>
          <cell r="J74">
            <v>105.41199999999999</v>
          </cell>
          <cell r="K74">
            <v>30.513999999999999</v>
          </cell>
          <cell r="L74">
            <v>36.061999999999998</v>
          </cell>
          <cell r="M74">
            <v>48.544999999999995</v>
          </cell>
          <cell r="N74">
            <v>29.681799999999999</v>
          </cell>
          <cell r="O74">
            <v>28.849599999999999</v>
          </cell>
          <cell r="P74">
            <v>13870</v>
          </cell>
          <cell r="Q74">
            <v>189.46420000000001</v>
          </cell>
          <cell r="R74">
            <v>54647.799999999996</v>
          </cell>
          <cell r="S74">
            <v>475.74099999999993</v>
          </cell>
          <cell r="T74">
            <v>141.47399999999999</v>
          </cell>
          <cell r="U74">
            <v>19.417999999999999</v>
          </cell>
          <cell r="V74">
            <v>16.643999999999998</v>
          </cell>
          <cell r="W74">
            <v>216.37199999999999</v>
          </cell>
          <cell r="X74">
            <v>4993.2</v>
          </cell>
          <cell r="Y74">
            <v>105.41199999999999</v>
          </cell>
          <cell r="Z74">
            <v>1331.52</v>
          </cell>
          <cell r="AA74">
            <v>2496.6</v>
          </cell>
          <cell r="AB74">
            <v>33288</v>
          </cell>
          <cell r="AC74">
            <v>41818.049999999996</v>
          </cell>
          <cell r="AD74">
            <v>360.62</v>
          </cell>
          <cell r="AE74">
            <v>98.47699999999999</v>
          </cell>
          <cell r="AF74">
            <v>155.34399999999999</v>
          </cell>
          <cell r="AG74">
            <v>38.835999999999999</v>
          </cell>
          <cell r="AH74">
            <v>1303.78</v>
          </cell>
          <cell r="AI74">
            <v>77.671999999999997</v>
          </cell>
          <cell r="AJ74">
            <v>194.17999999999998</v>
          </cell>
          <cell r="AK74">
            <v>38.835999999999999</v>
          </cell>
          <cell r="AL74">
            <v>943.16</v>
          </cell>
          <cell r="AM74">
            <v>41.61</v>
          </cell>
          <cell r="AN74">
            <v>887.68</v>
          </cell>
          <cell r="AO74">
            <v>568.66999999999996</v>
          </cell>
          <cell r="AP74">
            <v>59.640999999999991</v>
          </cell>
          <cell r="AQ74">
            <v>208.04999999999998</v>
          </cell>
        </row>
        <row r="75">
          <cell r="A75" t="str">
            <v>M003101530</v>
          </cell>
          <cell r="B75" t="str">
            <v>GUIDER/STXF/9FR/100cm</v>
          </cell>
          <cell r="C75" t="str">
            <v>USD</v>
          </cell>
          <cell r="D75">
            <v>29.84</v>
          </cell>
          <cell r="G75">
            <v>29.84</v>
          </cell>
          <cell r="I75">
            <v>29.84</v>
          </cell>
          <cell r="J75">
            <v>113.392</v>
          </cell>
          <cell r="K75">
            <v>32.824000000000005</v>
          </cell>
          <cell r="L75">
            <v>38.792000000000002</v>
          </cell>
          <cell r="M75">
            <v>52.22</v>
          </cell>
          <cell r="N75">
            <v>31.928800000000003</v>
          </cell>
          <cell r="O75">
            <v>31.0336</v>
          </cell>
          <cell r="P75">
            <v>14920</v>
          </cell>
          <cell r="Q75">
            <v>203.80719999999999</v>
          </cell>
          <cell r="R75">
            <v>58784.800000000003</v>
          </cell>
          <cell r="S75">
            <v>511.75599999999997</v>
          </cell>
          <cell r="T75">
            <v>152.184</v>
          </cell>
          <cell r="U75">
            <v>20.887999999999998</v>
          </cell>
          <cell r="V75">
            <v>17.904</v>
          </cell>
          <cell r="W75">
            <v>232.75199999999998</v>
          </cell>
          <cell r="X75">
            <v>5371.2</v>
          </cell>
          <cell r="Y75">
            <v>113.392</v>
          </cell>
          <cell r="Z75">
            <v>1432.32</v>
          </cell>
          <cell r="AA75">
            <v>2685.6</v>
          </cell>
          <cell r="AB75">
            <v>35808</v>
          </cell>
          <cell r="AC75">
            <v>44983.8</v>
          </cell>
          <cell r="AD75">
            <v>387.92</v>
          </cell>
          <cell r="AE75">
            <v>105.93199999999999</v>
          </cell>
          <cell r="AF75">
            <v>167.10399999999998</v>
          </cell>
          <cell r="AG75">
            <v>41.775999999999996</v>
          </cell>
          <cell r="AH75">
            <v>1402.48</v>
          </cell>
          <cell r="AI75">
            <v>83.551999999999992</v>
          </cell>
          <cell r="AJ75">
            <v>208.88</v>
          </cell>
          <cell r="AK75">
            <v>41.775999999999996</v>
          </cell>
          <cell r="AL75">
            <v>1014.56</v>
          </cell>
          <cell r="AM75">
            <v>44.76</v>
          </cell>
          <cell r="AN75">
            <v>954.88</v>
          </cell>
          <cell r="AO75">
            <v>611.72</v>
          </cell>
          <cell r="AP75">
            <v>64.155999999999992</v>
          </cell>
          <cell r="AQ75">
            <v>223.8</v>
          </cell>
        </row>
        <row r="76">
          <cell r="A76" t="str">
            <v>M003101620</v>
          </cell>
          <cell r="B76" t="str">
            <v>GUIDER40XF5F100CM</v>
          </cell>
          <cell r="C76" t="str">
            <v>USD</v>
          </cell>
          <cell r="D76">
            <v>48.27</v>
          </cell>
          <cell r="G76">
            <v>48.27</v>
          </cell>
          <cell r="I76">
            <v>48.27</v>
          </cell>
          <cell r="J76">
            <v>183.42600000000002</v>
          </cell>
          <cell r="K76">
            <v>53.097000000000008</v>
          </cell>
          <cell r="L76">
            <v>62.751000000000005</v>
          </cell>
          <cell r="M76">
            <v>84.472500000000011</v>
          </cell>
          <cell r="N76">
            <v>51.648900000000005</v>
          </cell>
          <cell r="O76">
            <v>50.200800000000008</v>
          </cell>
          <cell r="P76">
            <v>24135</v>
          </cell>
          <cell r="Q76">
            <v>329.6841</v>
          </cell>
          <cell r="R76">
            <v>95091.900000000009</v>
          </cell>
          <cell r="S76">
            <v>827.83050000000003</v>
          </cell>
          <cell r="T76">
            <v>246.17699999999999</v>
          </cell>
          <cell r="U76">
            <v>33.789000000000001</v>
          </cell>
          <cell r="V76">
            <v>28.962</v>
          </cell>
          <cell r="W76">
            <v>376.50600000000003</v>
          </cell>
          <cell r="X76">
            <v>8688.6</v>
          </cell>
          <cell r="Y76">
            <v>183.42600000000002</v>
          </cell>
          <cell r="Z76">
            <v>2316.96</v>
          </cell>
          <cell r="AA76">
            <v>4344.3</v>
          </cell>
          <cell r="AB76">
            <v>57924.000000000007</v>
          </cell>
          <cell r="AC76">
            <v>72767.025000000009</v>
          </cell>
          <cell r="AD76">
            <v>627.51</v>
          </cell>
          <cell r="AE76">
            <v>171.35849999999999</v>
          </cell>
          <cell r="AF76">
            <v>270.31200000000001</v>
          </cell>
          <cell r="AG76">
            <v>67.578000000000003</v>
          </cell>
          <cell r="AH76">
            <v>2268.69</v>
          </cell>
          <cell r="AI76">
            <v>135.15600000000001</v>
          </cell>
          <cell r="AJ76">
            <v>337.89000000000004</v>
          </cell>
          <cell r="AK76">
            <v>67.578000000000003</v>
          </cell>
          <cell r="AL76">
            <v>1641.18</v>
          </cell>
          <cell r="AM76">
            <v>72.405000000000001</v>
          </cell>
          <cell r="AN76">
            <v>1544.64</v>
          </cell>
          <cell r="AO76">
            <v>989.53500000000008</v>
          </cell>
          <cell r="AP76">
            <v>103.7805</v>
          </cell>
          <cell r="AQ76">
            <v>362.02500000000003</v>
          </cell>
        </row>
        <row r="77">
          <cell r="A77" t="str">
            <v>M003101630</v>
          </cell>
          <cell r="B77" t="str">
            <v>GUIDERMPXF5F100CM</v>
          </cell>
          <cell r="C77" t="str">
            <v>USD</v>
          </cell>
          <cell r="D77">
            <v>48.27</v>
          </cell>
          <cell r="G77">
            <v>48.27</v>
          </cell>
          <cell r="I77">
            <v>48.27</v>
          </cell>
          <cell r="J77">
            <v>183.42600000000002</v>
          </cell>
          <cell r="K77">
            <v>53.097000000000008</v>
          </cell>
          <cell r="L77">
            <v>62.751000000000005</v>
          </cell>
          <cell r="M77">
            <v>84.472500000000011</v>
          </cell>
          <cell r="N77">
            <v>51.648900000000005</v>
          </cell>
          <cell r="O77">
            <v>50.200800000000008</v>
          </cell>
          <cell r="P77">
            <v>24135</v>
          </cell>
          <cell r="Q77">
            <v>329.6841</v>
          </cell>
          <cell r="R77">
            <v>95091.900000000009</v>
          </cell>
          <cell r="S77">
            <v>827.83050000000003</v>
          </cell>
          <cell r="T77">
            <v>246.17699999999999</v>
          </cell>
          <cell r="U77">
            <v>33.789000000000001</v>
          </cell>
          <cell r="V77">
            <v>28.962</v>
          </cell>
          <cell r="W77">
            <v>376.50600000000003</v>
          </cell>
          <cell r="X77">
            <v>8688.6</v>
          </cell>
          <cell r="Y77">
            <v>183.42600000000002</v>
          </cell>
          <cell r="Z77">
            <v>2316.96</v>
          </cell>
          <cell r="AA77">
            <v>4344.3</v>
          </cell>
          <cell r="AB77">
            <v>57924.000000000007</v>
          </cell>
          <cell r="AC77">
            <v>72767.025000000009</v>
          </cell>
          <cell r="AD77">
            <v>627.51</v>
          </cell>
          <cell r="AE77">
            <v>171.35849999999999</v>
          </cell>
          <cell r="AF77">
            <v>270.31200000000001</v>
          </cell>
          <cell r="AG77">
            <v>67.578000000000003</v>
          </cell>
          <cell r="AH77">
            <v>2268.69</v>
          </cell>
          <cell r="AI77">
            <v>135.15600000000001</v>
          </cell>
          <cell r="AJ77">
            <v>337.89000000000004</v>
          </cell>
          <cell r="AK77">
            <v>67.578000000000003</v>
          </cell>
          <cell r="AL77">
            <v>1641.18</v>
          </cell>
          <cell r="AM77">
            <v>72.405000000000001</v>
          </cell>
          <cell r="AN77">
            <v>1544.64</v>
          </cell>
          <cell r="AO77">
            <v>989.53500000000008</v>
          </cell>
          <cell r="AP77">
            <v>103.7805</v>
          </cell>
          <cell r="AQ77">
            <v>362.02500000000003</v>
          </cell>
        </row>
        <row r="78">
          <cell r="A78" t="str">
            <v>M003101640</v>
          </cell>
          <cell r="B78" t="str">
            <v>GUIDERSTRAIGHTXF5F100CM</v>
          </cell>
          <cell r="C78" t="str">
            <v>USD</v>
          </cell>
          <cell r="D78">
            <v>48.27</v>
          </cell>
          <cell r="G78">
            <v>48.27</v>
          </cell>
          <cell r="I78">
            <v>48.27</v>
          </cell>
          <cell r="J78">
            <v>183.42600000000002</v>
          </cell>
          <cell r="K78">
            <v>53.097000000000008</v>
          </cell>
          <cell r="L78">
            <v>62.751000000000005</v>
          </cell>
          <cell r="M78">
            <v>84.472500000000011</v>
          </cell>
          <cell r="N78">
            <v>51.648900000000005</v>
          </cell>
          <cell r="O78">
            <v>50.200800000000008</v>
          </cell>
          <cell r="P78">
            <v>24135</v>
          </cell>
          <cell r="Q78">
            <v>329.6841</v>
          </cell>
          <cell r="R78">
            <v>95091.900000000009</v>
          </cell>
          <cell r="S78">
            <v>827.83050000000003</v>
          </cell>
          <cell r="T78">
            <v>246.17699999999999</v>
          </cell>
          <cell r="U78">
            <v>33.789000000000001</v>
          </cell>
          <cell r="V78">
            <v>28.962</v>
          </cell>
          <cell r="W78">
            <v>376.50600000000003</v>
          </cell>
          <cell r="X78">
            <v>8688.6</v>
          </cell>
          <cell r="Y78">
            <v>183.42600000000002</v>
          </cell>
          <cell r="Z78">
            <v>2316.96</v>
          </cell>
          <cell r="AA78">
            <v>4344.3</v>
          </cell>
          <cell r="AB78">
            <v>57924.000000000007</v>
          </cell>
          <cell r="AC78">
            <v>72767.025000000009</v>
          </cell>
          <cell r="AD78">
            <v>627.51</v>
          </cell>
          <cell r="AE78">
            <v>171.35849999999999</v>
          </cell>
          <cell r="AF78">
            <v>270.31200000000001</v>
          </cell>
          <cell r="AG78">
            <v>67.578000000000003</v>
          </cell>
          <cell r="AH78">
            <v>2268.69</v>
          </cell>
          <cell r="AI78">
            <v>135.15600000000001</v>
          </cell>
          <cell r="AJ78">
            <v>337.89000000000004</v>
          </cell>
          <cell r="AK78">
            <v>67.578000000000003</v>
          </cell>
          <cell r="AL78">
            <v>1641.18</v>
          </cell>
          <cell r="AM78">
            <v>72.405000000000001</v>
          </cell>
          <cell r="AN78">
            <v>1544.64</v>
          </cell>
          <cell r="AO78">
            <v>989.53500000000008</v>
          </cell>
          <cell r="AP78">
            <v>103.7805</v>
          </cell>
          <cell r="AQ78">
            <v>362.02500000000003</v>
          </cell>
        </row>
        <row r="79">
          <cell r="A79" t="str">
            <v>M00313010</v>
          </cell>
          <cell r="B79" t="str">
            <v>Synchro.014"</v>
          </cell>
          <cell r="C79" t="str">
            <v>USD</v>
          </cell>
          <cell r="D79">
            <v>118.45</v>
          </cell>
          <cell r="G79">
            <v>118.45</v>
          </cell>
          <cell r="I79">
            <v>118.45</v>
          </cell>
          <cell r="J79">
            <v>450.11</v>
          </cell>
          <cell r="K79">
            <v>130.29500000000002</v>
          </cell>
          <cell r="L79">
            <v>153.98500000000001</v>
          </cell>
          <cell r="M79">
            <v>207.28749999999999</v>
          </cell>
          <cell r="N79">
            <v>126.74150000000002</v>
          </cell>
          <cell r="O79">
            <v>123.188</v>
          </cell>
          <cell r="P79">
            <v>59225</v>
          </cell>
          <cell r="Q79">
            <v>809.01350000000002</v>
          </cell>
          <cell r="R79">
            <v>233346.5</v>
          </cell>
          <cell r="S79">
            <v>2031.4174999999998</v>
          </cell>
          <cell r="T79">
            <v>604.09500000000003</v>
          </cell>
          <cell r="U79">
            <v>82.914999999999992</v>
          </cell>
          <cell r="V79">
            <v>71.069999999999993</v>
          </cell>
          <cell r="W79">
            <v>923.91</v>
          </cell>
          <cell r="X79">
            <v>21321</v>
          </cell>
          <cell r="Y79">
            <v>450.11</v>
          </cell>
          <cell r="Z79">
            <v>5685.6</v>
          </cell>
          <cell r="AA79">
            <v>10660.5</v>
          </cell>
          <cell r="AB79">
            <v>142140</v>
          </cell>
          <cell r="AC79">
            <v>178563.375</v>
          </cell>
          <cell r="AD79">
            <v>1539.8500000000001</v>
          </cell>
          <cell r="AE79">
            <v>420.4975</v>
          </cell>
          <cell r="AF79">
            <v>663.31999999999994</v>
          </cell>
          <cell r="AG79">
            <v>165.82999999999998</v>
          </cell>
          <cell r="AH79">
            <v>5567.1500000000005</v>
          </cell>
          <cell r="AI79">
            <v>331.65999999999997</v>
          </cell>
          <cell r="AJ79">
            <v>829.15</v>
          </cell>
          <cell r="AK79">
            <v>165.82999999999998</v>
          </cell>
          <cell r="AL79">
            <v>4027.3</v>
          </cell>
          <cell r="AM79">
            <v>177.67500000000001</v>
          </cell>
          <cell r="AN79">
            <v>3790.4</v>
          </cell>
          <cell r="AO79">
            <v>2428.2249999999999</v>
          </cell>
          <cell r="AP79">
            <v>254.66749999999999</v>
          </cell>
          <cell r="AQ79">
            <v>888.375</v>
          </cell>
        </row>
        <row r="80">
          <cell r="A80" t="str">
            <v>M00313020</v>
          </cell>
          <cell r="B80" t="str">
            <v>Synchro.014"</v>
          </cell>
          <cell r="C80" t="str">
            <v>USD</v>
          </cell>
          <cell r="D80">
            <v>125.12</v>
          </cell>
          <cell r="G80">
            <v>125.12</v>
          </cell>
          <cell r="I80">
            <v>125.12</v>
          </cell>
          <cell r="J80">
            <v>475.45600000000002</v>
          </cell>
          <cell r="K80">
            <v>137.63200000000001</v>
          </cell>
          <cell r="L80">
            <v>162.65600000000001</v>
          </cell>
          <cell r="M80">
            <v>218.96</v>
          </cell>
          <cell r="N80">
            <v>133.8784</v>
          </cell>
          <cell r="O80">
            <v>130.12480000000002</v>
          </cell>
          <cell r="P80">
            <v>62560</v>
          </cell>
          <cell r="Q80">
            <v>854.56960000000004</v>
          </cell>
          <cell r="R80">
            <v>246486.40000000002</v>
          </cell>
          <cell r="S80">
            <v>2145.808</v>
          </cell>
          <cell r="T80">
            <v>638.11199999999997</v>
          </cell>
          <cell r="U80">
            <v>87.584000000000003</v>
          </cell>
          <cell r="V80">
            <v>75.072000000000003</v>
          </cell>
          <cell r="W80">
            <v>975.93600000000004</v>
          </cell>
          <cell r="X80">
            <v>22521.600000000002</v>
          </cell>
          <cell r="Y80">
            <v>475.45600000000002</v>
          </cell>
          <cell r="Z80">
            <v>6005.76</v>
          </cell>
          <cell r="AA80">
            <v>11260.800000000001</v>
          </cell>
          <cell r="AB80">
            <v>150144</v>
          </cell>
          <cell r="AC80">
            <v>188618.4</v>
          </cell>
          <cell r="AD80">
            <v>1626.56</v>
          </cell>
          <cell r="AE80">
            <v>444.17599999999999</v>
          </cell>
          <cell r="AF80">
            <v>700.67200000000003</v>
          </cell>
          <cell r="AG80">
            <v>175.16800000000001</v>
          </cell>
          <cell r="AH80">
            <v>5880.64</v>
          </cell>
          <cell r="AI80">
            <v>350.33600000000001</v>
          </cell>
          <cell r="AJ80">
            <v>875.84</v>
          </cell>
          <cell r="AK80">
            <v>175.16800000000001</v>
          </cell>
          <cell r="AL80">
            <v>4254.08</v>
          </cell>
          <cell r="AM80">
            <v>187.68</v>
          </cell>
          <cell r="AN80">
            <v>4003.84</v>
          </cell>
          <cell r="AO80">
            <v>2564.96</v>
          </cell>
          <cell r="AP80">
            <v>269.00799999999998</v>
          </cell>
          <cell r="AQ80">
            <v>938.40000000000009</v>
          </cell>
        </row>
        <row r="81">
          <cell r="A81" t="str">
            <v>M00313310</v>
          </cell>
          <cell r="B81" t="str">
            <v>Synchro.014"</v>
          </cell>
          <cell r="C81" t="str">
            <v>USD</v>
          </cell>
          <cell r="D81">
            <v>121.15</v>
          </cell>
          <cell r="G81">
            <v>121.15</v>
          </cell>
          <cell r="I81">
            <v>121.15</v>
          </cell>
          <cell r="J81">
            <v>460.37</v>
          </cell>
          <cell r="K81">
            <v>133.26500000000001</v>
          </cell>
          <cell r="L81">
            <v>157.495</v>
          </cell>
          <cell r="M81">
            <v>212.01250000000002</v>
          </cell>
          <cell r="N81">
            <v>129.63050000000001</v>
          </cell>
          <cell r="O81">
            <v>125.99600000000001</v>
          </cell>
          <cell r="P81">
            <v>60575</v>
          </cell>
          <cell r="Q81">
            <v>827.45450000000005</v>
          </cell>
          <cell r="R81">
            <v>238665.5</v>
          </cell>
          <cell r="S81">
            <v>2077.7224999999999</v>
          </cell>
          <cell r="T81">
            <v>617.86500000000001</v>
          </cell>
          <cell r="U81">
            <v>84.804999999999993</v>
          </cell>
          <cell r="V81">
            <v>72.69</v>
          </cell>
          <cell r="W81">
            <v>944.97</v>
          </cell>
          <cell r="X81">
            <v>21807</v>
          </cell>
          <cell r="Y81">
            <v>460.37</v>
          </cell>
          <cell r="Z81">
            <v>5815.2000000000007</v>
          </cell>
          <cell r="AA81">
            <v>10903.5</v>
          </cell>
          <cell r="AB81">
            <v>145380</v>
          </cell>
          <cell r="AC81">
            <v>182633.625</v>
          </cell>
          <cell r="AD81">
            <v>1574.95</v>
          </cell>
          <cell r="AE81">
            <v>430.08249999999998</v>
          </cell>
          <cell r="AF81">
            <v>678.43999999999994</v>
          </cell>
          <cell r="AG81">
            <v>169.60999999999999</v>
          </cell>
          <cell r="AH81">
            <v>5694.05</v>
          </cell>
          <cell r="AI81">
            <v>339.21999999999997</v>
          </cell>
          <cell r="AJ81">
            <v>848.05000000000007</v>
          </cell>
          <cell r="AK81">
            <v>169.60999999999999</v>
          </cell>
          <cell r="AL81">
            <v>4119.1000000000004</v>
          </cell>
          <cell r="AM81">
            <v>181.72500000000002</v>
          </cell>
          <cell r="AN81">
            <v>3876.8</v>
          </cell>
          <cell r="AO81">
            <v>2483.5750000000003</v>
          </cell>
          <cell r="AP81">
            <v>260.47250000000003</v>
          </cell>
          <cell r="AQ81">
            <v>908.625</v>
          </cell>
        </row>
        <row r="82">
          <cell r="A82" t="str">
            <v>M00313320</v>
          </cell>
          <cell r="B82" t="str">
            <v>Synchro.014"</v>
          </cell>
          <cell r="C82" t="str">
            <v>USD</v>
          </cell>
          <cell r="D82">
            <v>125.33</v>
          </cell>
          <cell r="G82">
            <v>125.33</v>
          </cell>
          <cell r="I82">
            <v>125.33</v>
          </cell>
          <cell r="J82">
            <v>476.25399999999996</v>
          </cell>
          <cell r="K82">
            <v>137.863</v>
          </cell>
          <cell r="L82">
            <v>162.929</v>
          </cell>
          <cell r="M82">
            <v>219.32749999999999</v>
          </cell>
          <cell r="N82">
            <v>134.10310000000001</v>
          </cell>
          <cell r="O82">
            <v>130.3432</v>
          </cell>
          <cell r="P82">
            <v>62665</v>
          </cell>
          <cell r="Q82">
            <v>856.00390000000004</v>
          </cell>
          <cell r="R82">
            <v>246900.1</v>
          </cell>
          <cell r="S82">
            <v>2149.4094999999998</v>
          </cell>
          <cell r="T82">
            <v>639.18299999999999</v>
          </cell>
          <cell r="U82">
            <v>87.730999999999995</v>
          </cell>
          <cell r="V82">
            <v>75.197999999999993</v>
          </cell>
          <cell r="W82">
            <v>977.57399999999996</v>
          </cell>
          <cell r="X82">
            <v>22559.4</v>
          </cell>
          <cell r="Y82">
            <v>476.25399999999996</v>
          </cell>
          <cell r="Z82">
            <v>6015.84</v>
          </cell>
          <cell r="AA82">
            <v>11279.7</v>
          </cell>
          <cell r="AB82">
            <v>150396</v>
          </cell>
          <cell r="AC82">
            <v>188934.97500000001</v>
          </cell>
          <cell r="AD82">
            <v>1629.29</v>
          </cell>
          <cell r="AE82">
            <v>444.92149999999998</v>
          </cell>
          <cell r="AF82">
            <v>701.84799999999996</v>
          </cell>
          <cell r="AG82">
            <v>175.46199999999999</v>
          </cell>
          <cell r="AH82">
            <v>5890.51</v>
          </cell>
          <cell r="AI82">
            <v>350.92399999999998</v>
          </cell>
          <cell r="AJ82">
            <v>877.31</v>
          </cell>
          <cell r="AK82">
            <v>175.46199999999999</v>
          </cell>
          <cell r="AL82">
            <v>4261.22</v>
          </cell>
          <cell r="AM82">
            <v>187.995</v>
          </cell>
          <cell r="AN82">
            <v>4010.56</v>
          </cell>
          <cell r="AO82">
            <v>2569.2649999999999</v>
          </cell>
          <cell r="AP82">
            <v>269.45949999999999</v>
          </cell>
          <cell r="AQ82">
            <v>939.97500000000002</v>
          </cell>
        </row>
        <row r="83">
          <cell r="A83" t="str">
            <v>M00313410</v>
          </cell>
          <cell r="B83" t="str">
            <v>Synchro-14SGW,200cm,35cm</v>
          </cell>
          <cell r="C83" t="str">
            <v>USD</v>
          </cell>
          <cell r="D83">
            <v>116.46</v>
          </cell>
          <cell r="G83">
            <v>116.46</v>
          </cell>
          <cell r="I83">
            <v>116.46</v>
          </cell>
          <cell r="J83">
            <v>442.54799999999994</v>
          </cell>
          <cell r="K83">
            <v>128.10599999999999</v>
          </cell>
          <cell r="L83">
            <v>151.398</v>
          </cell>
          <cell r="M83">
            <v>203.80499999999998</v>
          </cell>
          <cell r="N83">
            <v>124.6122</v>
          </cell>
          <cell r="O83">
            <v>121.11839999999999</v>
          </cell>
          <cell r="P83">
            <v>58230</v>
          </cell>
          <cell r="Q83">
            <v>795.42179999999996</v>
          </cell>
          <cell r="R83">
            <v>229426.19999999998</v>
          </cell>
          <cell r="S83">
            <v>1997.2889999999998</v>
          </cell>
          <cell r="T83">
            <v>593.94599999999991</v>
          </cell>
          <cell r="U83">
            <v>81.521999999999991</v>
          </cell>
          <cell r="V83">
            <v>69.875999999999991</v>
          </cell>
          <cell r="W83">
            <v>908.38799999999992</v>
          </cell>
          <cell r="X83">
            <v>20962.8</v>
          </cell>
          <cell r="Y83">
            <v>442.54799999999994</v>
          </cell>
          <cell r="Z83">
            <v>5590.08</v>
          </cell>
          <cell r="AA83">
            <v>10481.4</v>
          </cell>
          <cell r="AB83">
            <v>139752</v>
          </cell>
          <cell r="AC83">
            <v>175563.44999999998</v>
          </cell>
          <cell r="AD83">
            <v>1513.98</v>
          </cell>
          <cell r="AE83">
            <v>413.43299999999994</v>
          </cell>
          <cell r="AF83">
            <v>652.17599999999993</v>
          </cell>
          <cell r="AG83">
            <v>163.04399999999998</v>
          </cell>
          <cell r="AH83">
            <v>5473.62</v>
          </cell>
          <cell r="AI83">
            <v>326.08799999999997</v>
          </cell>
          <cell r="AJ83">
            <v>815.21999999999991</v>
          </cell>
          <cell r="AK83">
            <v>163.04399999999998</v>
          </cell>
          <cell r="AL83">
            <v>3959.64</v>
          </cell>
          <cell r="AM83">
            <v>174.69</v>
          </cell>
          <cell r="AN83">
            <v>3726.72</v>
          </cell>
          <cell r="AO83">
            <v>2387.4299999999998</v>
          </cell>
          <cell r="AP83">
            <v>250.38899999999998</v>
          </cell>
          <cell r="AQ83">
            <v>873.44999999999993</v>
          </cell>
        </row>
        <row r="84">
          <cell r="A84" t="str">
            <v>M0031341100</v>
          </cell>
          <cell r="B84" t="str">
            <v>FASTRACKER-18175CM/25CM€</v>
          </cell>
          <cell r="C84" t="str">
            <v>EUR</v>
          </cell>
          <cell r="D84">
            <v>62.8</v>
          </cell>
          <cell r="G84">
            <v>62.8</v>
          </cell>
          <cell r="I84">
            <v>89.714285714285722</v>
          </cell>
          <cell r="J84">
            <v>340.91428571428571</v>
          </cell>
          <cell r="K84">
            <v>98.685714285714297</v>
          </cell>
          <cell r="L84">
            <v>116.62857142857145</v>
          </cell>
          <cell r="M84">
            <v>157</v>
          </cell>
          <cell r="N84">
            <v>95.994285714285724</v>
          </cell>
          <cell r="O84">
            <v>93.30285714285715</v>
          </cell>
          <cell r="P84">
            <v>44857.142857142862</v>
          </cell>
          <cell r="Q84">
            <v>612.74857142857149</v>
          </cell>
          <cell r="R84">
            <v>176737.14285714287</v>
          </cell>
          <cell r="S84">
            <v>1538.6</v>
          </cell>
          <cell r="T84">
            <v>457.54285714285714</v>
          </cell>
          <cell r="U84">
            <v>62.800000000000004</v>
          </cell>
          <cell r="V84">
            <v>53.828571428571429</v>
          </cell>
          <cell r="W84">
            <v>699.7714285714286</v>
          </cell>
          <cell r="X84">
            <v>16148.571428571429</v>
          </cell>
          <cell r="Y84">
            <v>340.91428571428571</v>
          </cell>
          <cell r="Z84">
            <v>4306.2857142857147</v>
          </cell>
          <cell r="AA84">
            <v>8074.2857142857147</v>
          </cell>
          <cell r="AB84">
            <v>107657.14285714287</v>
          </cell>
          <cell r="AC84">
            <v>135244.28571428574</v>
          </cell>
          <cell r="AD84">
            <v>1166.2857142857144</v>
          </cell>
          <cell r="AE84">
            <v>318.48571428571432</v>
          </cell>
          <cell r="AF84">
            <v>502.40000000000003</v>
          </cell>
          <cell r="AG84">
            <v>125.60000000000001</v>
          </cell>
          <cell r="AH84">
            <v>4216.5714285714294</v>
          </cell>
          <cell r="AI84">
            <v>251.20000000000002</v>
          </cell>
          <cell r="AJ84">
            <v>628</v>
          </cell>
          <cell r="AK84">
            <v>125.60000000000001</v>
          </cell>
          <cell r="AL84">
            <v>3050.2857142857147</v>
          </cell>
          <cell r="AM84">
            <v>134.57142857142858</v>
          </cell>
          <cell r="AN84">
            <v>2870.8571428571431</v>
          </cell>
          <cell r="AO84">
            <v>1839.1428571428573</v>
          </cell>
          <cell r="AP84">
            <v>192.8857142857143</v>
          </cell>
          <cell r="AQ84">
            <v>672.85714285714289</v>
          </cell>
        </row>
        <row r="85">
          <cell r="A85" t="str">
            <v>M0031342090</v>
          </cell>
          <cell r="B85" t="str">
            <v>FASTRACKER-18MXwith2TIPS</v>
          </cell>
          <cell r="C85" t="str">
            <v>EUR</v>
          </cell>
          <cell r="D85">
            <v>63.97</v>
          </cell>
          <cell r="G85">
            <v>63.97</v>
          </cell>
          <cell r="I85">
            <v>91.385714285714286</v>
          </cell>
          <cell r="J85">
            <v>347.2657142857143</v>
          </cell>
          <cell r="K85">
            <v>100.52428571428572</v>
          </cell>
          <cell r="L85">
            <v>118.80142857142857</v>
          </cell>
          <cell r="M85">
            <v>159.92500000000001</v>
          </cell>
          <cell r="N85">
            <v>97.782714285714292</v>
          </cell>
          <cell r="O85">
            <v>95.041142857142859</v>
          </cell>
          <cell r="P85">
            <v>45692.857142857145</v>
          </cell>
          <cell r="Q85">
            <v>624.16442857142863</v>
          </cell>
          <cell r="R85">
            <v>180029.85714285713</v>
          </cell>
          <cell r="S85">
            <v>1567.2649999999999</v>
          </cell>
          <cell r="T85">
            <v>466.06714285714281</v>
          </cell>
          <cell r="U85">
            <v>63.97</v>
          </cell>
          <cell r="V85">
            <v>54.831428571428567</v>
          </cell>
          <cell r="W85">
            <v>712.80857142857144</v>
          </cell>
          <cell r="X85">
            <v>16449.428571428572</v>
          </cell>
          <cell r="Y85">
            <v>347.2657142857143</v>
          </cell>
          <cell r="Z85">
            <v>4386.5142857142855</v>
          </cell>
          <cell r="AA85">
            <v>8224.7142857142862</v>
          </cell>
          <cell r="AB85">
            <v>109662.85714285714</v>
          </cell>
          <cell r="AC85">
            <v>137763.96428571429</v>
          </cell>
          <cell r="AD85">
            <v>1188.0142857142857</v>
          </cell>
          <cell r="AE85">
            <v>324.41928571428571</v>
          </cell>
          <cell r="AF85">
            <v>511.76</v>
          </cell>
          <cell r="AG85">
            <v>127.94</v>
          </cell>
          <cell r="AH85">
            <v>4295.1285714285714</v>
          </cell>
          <cell r="AI85">
            <v>255.88</v>
          </cell>
          <cell r="AJ85">
            <v>639.70000000000005</v>
          </cell>
          <cell r="AK85">
            <v>127.94</v>
          </cell>
          <cell r="AL85">
            <v>3107.1142857142859</v>
          </cell>
          <cell r="AM85">
            <v>137.07857142857142</v>
          </cell>
          <cell r="AN85">
            <v>2924.3428571428572</v>
          </cell>
          <cell r="AO85">
            <v>1873.4071428571428</v>
          </cell>
          <cell r="AP85">
            <v>196.47928571428571</v>
          </cell>
          <cell r="AQ85">
            <v>685.39285714285711</v>
          </cell>
        </row>
        <row r="86">
          <cell r="A86" t="str">
            <v>M0031342100</v>
          </cell>
          <cell r="B86" t="str">
            <v>FASTRACKER-18MX175/25CM</v>
          </cell>
          <cell r="C86" t="str">
            <v>EUR</v>
          </cell>
          <cell r="D86">
            <v>64.319999999999993</v>
          </cell>
          <cell r="G86">
            <v>64.319999999999993</v>
          </cell>
          <cell r="I86">
            <v>91.885714285714286</v>
          </cell>
          <cell r="J86">
            <v>349.16571428571427</v>
          </cell>
          <cell r="K86">
            <v>101.07428571428572</v>
          </cell>
          <cell r="L86">
            <v>119.45142857142858</v>
          </cell>
          <cell r="M86">
            <v>160.80000000000001</v>
          </cell>
          <cell r="N86">
            <v>98.317714285714288</v>
          </cell>
          <cell r="O86">
            <v>95.561142857142855</v>
          </cell>
          <cell r="P86">
            <v>45942.857142857145</v>
          </cell>
          <cell r="Q86">
            <v>627.57942857142859</v>
          </cell>
          <cell r="R86">
            <v>181014.85714285713</v>
          </cell>
          <cell r="S86">
            <v>1575.84</v>
          </cell>
          <cell r="T86">
            <v>468.61714285714282</v>
          </cell>
          <cell r="U86">
            <v>64.319999999999993</v>
          </cell>
          <cell r="V86">
            <v>55.131428571428572</v>
          </cell>
          <cell r="W86">
            <v>716.70857142857142</v>
          </cell>
          <cell r="X86">
            <v>16539.428571428572</v>
          </cell>
          <cell r="Y86">
            <v>349.16571428571427</v>
          </cell>
          <cell r="Z86">
            <v>4410.5142857142855</v>
          </cell>
          <cell r="AA86">
            <v>8269.7142857142862</v>
          </cell>
          <cell r="AB86">
            <v>110262.85714285714</v>
          </cell>
          <cell r="AC86">
            <v>138517.71428571429</v>
          </cell>
          <cell r="AD86">
            <v>1194.5142857142857</v>
          </cell>
          <cell r="AE86">
            <v>326.19428571428568</v>
          </cell>
          <cell r="AF86">
            <v>514.55999999999995</v>
          </cell>
          <cell r="AG86">
            <v>128.63999999999999</v>
          </cell>
          <cell r="AH86">
            <v>4318.6285714285714</v>
          </cell>
          <cell r="AI86">
            <v>257.27999999999997</v>
          </cell>
          <cell r="AJ86">
            <v>643.20000000000005</v>
          </cell>
          <cell r="AK86">
            <v>128.63999999999999</v>
          </cell>
          <cell r="AL86">
            <v>3124.1142857142859</v>
          </cell>
          <cell r="AM86">
            <v>137.82857142857142</v>
          </cell>
          <cell r="AN86">
            <v>2940.3428571428572</v>
          </cell>
          <cell r="AO86">
            <v>1883.6571428571428</v>
          </cell>
          <cell r="AP86">
            <v>197.5542857142857</v>
          </cell>
          <cell r="AQ86">
            <v>689.14285714285711</v>
          </cell>
        </row>
        <row r="87">
          <cell r="A87" t="str">
            <v>M00313510</v>
          </cell>
          <cell r="B87" t="str">
            <v>Synchro-14S,300cm,35cm</v>
          </cell>
          <cell r="C87" t="str">
            <v>USD</v>
          </cell>
          <cell r="D87">
            <v>116.6</v>
          </cell>
          <cell r="G87">
            <v>116.6</v>
          </cell>
          <cell r="I87">
            <v>116.6</v>
          </cell>
          <cell r="J87">
            <v>443.08</v>
          </cell>
          <cell r="K87">
            <v>128.26</v>
          </cell>
          <cell r="L87">
            <v>151.57999999999998</v>
          </cell>
          <cell r="M87">
            <v>204.04999999999998</v>
          </cell>
          <cell r="N87">
            <v>124.762</v>
          </cell>
          <cell r="O87">
            <v>121.264</v>
          </cell>
          <cell r="P87">
            <v>58300</v>
          </cell>
          <cell r="Q87">
            <v>796.37799999999993</v>
          </cell>
          <cell r="R87">
            <v>229702</v>
          </cell>
          <cell r="S87">
            <v>1999.6899999999998</v>
          </cell>
          <cell r="T87">
            <v>594.66</v>
          </cell>
          <cell r="U87">
            <v>81.61999999999999</v>
          </cell>
          <cell r="V87">
            <v>69.959999999999994</v>
          </cell>
          <cell r="W87">
            <v>909.4799999999999</v>
          </cell>
          <cell r="X87">
            <v>20988</v>
          </cell>
          <cell r="Y87">
            <v>443.08</v>
          </cell>
          <cell r="Z87">
            <v>5596.7999999999993</v>
          </cell>
          <cell r="AA87">
            <v>10494</v>
          </cell>
          <cell r="AB87">
            <v>139920</v>
          </cell>
          <cell r="AC87">
            <v>175774.5</v>
          </cell>
          <cell r="AD87">
            <v>1515.8</v>
          </cell>
          <cell r="AE87">
            <v>413.92999999999995</v>
          </cell>
          <cell r="AF87">
            <v>652.95999999999992</v>
          </cell>
          <cell r="AG87">
            <v>163.23999999999998</v>
          </cell>
          <cell r="AH87">
            <v>5480.2</v>
          </cell>
          <cell r="AI87">
            <v>326.47999999999996</v>
          </cell>
          <cell r="AJ87">
            <v>816.19999999999993</v>
          </cell>
          <cell r="AK87">
            <v>163.23999999999998</v>
          </cell>
          <cell r="AL87">
            <v>3964.3999999999996</v>
          </cell>
          <cell r="AM87">
            <v>174.89999999999998</v>
          </cell>
          <cell r="AN87">
            <v>3731.2</v>
          </cell>
          <cell r="AO87">
            <v>2390.2999999999997</v>
          </cell>
          <cell r="AP87">
            <v>250.68999999999997</v>
          </cell>
          <cell r="AQ87">
            <v>874.5</v>
          </cell>
        </row>
        <row r="88">
          <cell r="A88" t="str">
            <v>M0031351020</v>
          </cell>
          <cell r="B88" t="str">
            <v>FASTRACKER10155CM/15CM€</v>
          </cell>
          <cell r="C88" t="str">
            <v>EUR</v>
          </cell>
          <cell r="D88">
            <v>63.17</v>
          </cell>
          <cell r="G88">
            <v>63.17</v>
          </cell>
          <cell r="I88">
            <v>90.242857142857147</v>
          </cell>
          <cell r="J88">
            <v>342.92285714285714</v>
          </cell>
          <cell r="K88">
            <v>99.267142857142872</v>
          </cell>
          <cell r="L88">
            <v>117.31571428571429</v>
          </cell>
          <cell r="M88">
            <v>157.92500000000001</v>
          </cell>
          <cell r="N88">
            <v>96.559857142857155</v>
          </cell>
          <cell r="O88">
            <v>93.852571428571437</v>
          </cell>
          <cell r="P88">
            <v>45121.428571428572</v>
          </cell>
          <cell r="Q88">
            <v>616.35871428571431</v>
          </cell>
          <cell r="R88">
            <v>177778.42857142858</v>
          </cell>
          <cell r="S88">
            <v>1547.665</v>
          </cell>
          <cell r="T88">
            <v>460.23857142857145</v>
          </cell>
          <cell r="U88">
            <v>63.17</v>
          </cell>
          <cell r="V88">
            <v>54.145714285714284</v>
          </cell>
          <cell r="W88">
            <v>703.89428571428573</v>
          </cell>
          <cell r="X88">
            <v>16243.714285714286</v>
          </cell>
          <cell r="Y88">
            <v>342.92285714285714</v>
          </cell>
          <cell r="Z88">
            <v>4331.6571428571433</v>
          </cell>
          <cell r="AA88">
            <v>8121.8571428571431</v>
          </cell>
          <cell r="AB88">
            <v>108291.42857142858</v>
          </cell>
          <cell r="AC88">
            <v>136041.10714285716</v>
          </cell>
          <cell r="AD88">
            <v>1173.1571428571428</v>
          </cell>
          <cell r="AE88">
            <v>320.36214285714289</v>
          </cell>
          <cell r="AF88">
            <v>505.36</v>
          </cell>
          <cell r="AG88">
            <v>126.34</v>
          </cell>
          <cell r="AH88">
            <v>4241.4142857142861</v>
          </cell>
          <cell r="AI88">
            <v>252.68</v>
          </cell>
          <cell r="AJ88">
            <v>631.70000000000005</v>
          </cell>
          <cell r="AK88">
            <v>126.34</v>
          </cell>
          <cell r="AL88">
            <v>3068.2571428571432</v>
          </cell>
          <cell r="AM88">
            <v>135.36428571428573</v>
          </cell>
          <cell r="AN88">
            <v>2887.7714285714287</v>
          </cell>
          <cell r="AO88">
            <v>1849.9785714285715</v>
          </cell>
          <cell r="AP88">
            <v>194.02214285714285</v>
          </cell>
          <cell r="AQ88">
            <v>676.82142857142856</v>
          </cell>
        </row>
        <row r="89">
          <cell r="A89" t="str">
            <v>M0031351090</v>
          </cell>
          <cell r="B89" t="str">
            <v>FASTRACKER10150CM/3CM€</v>
          </cell>
          <cell r="C89" t="str">
            <v>EUR</v>
          </cell>
          <cell r="D89">
            <v>63.29</v>
          </cell>
          <cell r="G89">
            <v>63.29</v>
          </cell>
          <cell r="I89">
            <v>90.414285714285725</v>
          </cell>
          <cell r="J89">
            <v>343.57428571428574</v>
          </cell>
          <cell r="K89">
            <v>99.455714285714308</v>
          </cell>
          <cell r="L89">
            <v>117.53857142857144</v>
          </cell>
          <cell r="M89">
            <v>158.22500000000002</v>
          </cell>
          <cell r="N89">
            <v>96.743285714285733</v>
          </cell>
          <cell r="O89">
            <v>94.030857142857158</v>
          </cell>
          <cell r="P89">
            <v>45207.142857142862</v>
          </cell>
          <cell r="Q89">
            <v>617.52957142857156</v>
          </cell>
          <cell r="R89">
            <v>178116.14285714287</v>
          </cell>
          <cell r="S89">
            <v>1550.605</v>
          </cell>
          <cell r="T89">
            <v>461.11285714285719</v>
          </cell>
          <cell r="U89">
            <v>63.290000000000006</v>
          </cell>
          <cell r="V89">
            <v>54.248571428571431</v>
          </cell>
          <cell r="W89">
            <v>705.23142857142864</v>
          </cell>
          <cell r="X89">
            <v>16274.571428571431</v>
          </cell>
          <cell r="Y89">
            <v>343.57428571428574</v>
          </cell>
          <cell r="Z89">
            <v>4339.885714285715</v>
          </cell>
          <cell r="AA89">
            <v>8137.2857142857156</v>
          </cell>
          <cell r="AB89">
            <v>108497.14285714287</v>
          </cell>
          <cell r="AC89">
            <v>136299.53571428574</v>
          </cell>
          <cell r="AD89">
            <v>1175.3857142857144</v>
          </cell>
          <cell r="AE89">
            <v>320.97071428571434</v>
          </cell>
          <cell r="AF89">
            <v>506.32000000000005</v>
          </cell>
          <cell r="AG89">
            <v>126.58000000000001</v>
          </cell>
          <cell r="AH89">
            <v>4249.471428571429</v>
          </cell>
          <cell r="AI89">
            <v>253.16000000000003</v>
          </cell>
          <cell r="AJ89">
            <v>632.90000000000009</v>
          </cell>
          <cell r="AK89">
            <v>126.58000000000001</v>
          </cell>
          <cell r="AL89">
            <v>3074.0857142857149</v>
          </cell>
          <cell r="AM89">
            <v>135.62142857142859</v>
          </cell>
          <cell r="AN89">
            <v>2893.2571428571432</v>
          </cell>
          <cell r="AO89">
            <v>1853.4928571428575</v>
          </cell>
          <cell r="AP89">
            <v>194.3907142857143</v>
          </cell>
          <cell r="AQ89">
            <v>678.10714285714289</v>
          </cell>
        </row>
        <row r="90">
          <cell r="A90" t="str">
            <v>M0031351100</v>
          </cell>
          <cell r="B90" t="str">
            <v>FASTRACKER-10175CM/20CM€</v>
          </cell>
          <cell r="C90" t="str">
            <v>EUR</v>
          </cell>
          <cell r="D90">
            <v>64.16</v>
          </cell>
          <cell r="G90">
            <v>64.16</v>
          </cell>
          <cell r="I90">
            <v>91.657142857142858</v>
          </cell>
          <cell r="J90">
            <v>348.29714285714283</v>
          </cell>
          <cell r="K90">
            <v>100.82285714285715</v>
          </cell>
          <cell r="L90">
            <v>119.15428571428572</v>
          </cell>
          <cell r="M90">
            <v>160.4</v>
          </cell>
          <cell r="N90">
            <v>98.073142857142869</v>
          </cell>
          <cell r="O90">
            <v>95.323428571428579</v>
          </cell>
          <cell r="P90">
            <v>45828.571428571428</v>
          </cell>
          <cell r="Q90">
            <v>626.01828571428575</v>
          </cell>
          <cell r="R90">
            <v>180564.57142857142</v>
          </cell>
          <cell r="S90">
            <v>1571.9199999999998</v>
          </cell>
          <cell r="T90">
            <v>467.45142857142855</v>
          </cell>
          <cell r="U90">
            <v>64.16</v>
          </cell>
          <cell r="V90">
            <v>54.994285714285716</v>
          </cell>
          <cell r="W90">
            <v>714.92571428571432</v>
          </cell>
          <cell r="X90">
            <v>16498.285714285714</v>
          </cell>
          <cell r="Y90">
            <v>348.29714285714283</v>
          </cell>
          <cell r="Z90">
            <v>4399.5428571428574</v>
          </cell>
          <cell r="AA90">
            <v>8249.1428571428569</v>
          </cell>
          <cell r="AB90">
            <v>109988.57142857143</v>
          </cell>
          <cell r="AC90">
            <v>138173.14285714287</v>
          </cell>
          <cell r="AD90">
            <v>1191.5428571428572</v>
          </cell>
          <cell r="AE90">
            <v>325.38285714285712</v>
          </cell>
          <cell r="AF90">
            <v>513.28</v>
          </cell>
          <cell r="AG90">
            <v>128.32</v>
          </cell>
          <cell r="AH90">
            <v>4307.8857142857141</v>
          </cell>
          <cell r="AI90">
            <v>256.64</v>
          </cell>
          <cell r="AJ90">
            <v>641.6</v>
          </cell>
          <cell r="AK90">
            <v>128.32</v>
          </cell>
          <cell r="AL90">
            <v>3116.3428571428572</v>
          </cell>
          <cell r="AM90">
            <v>137.48571428571429</v>
          </cell>
          <cell r="AN90">
            <v>2933.0285714285715</v>
          </cell>
          <cell r="AO90">
            <v>1878.9714285714285</v>
          </cell>
          <cell r="AP90">
            <v>197.06285714285713</v>
          </cell>
          <cell r="AQ90">
            <v>687.42857142857144</v>
          </cell>
        </row>
        <row r="91">
          <cell r="A91" t="str">
            <v>M0031426010</v>
          </cell>
          <cell r="B91" t="str">
            <v>TrackerExcel141-TIP150cm/15€</v>
          </cell>
          <cell r="C91" t="str">
            <v>EUR</v>
          </cell>
          <cell r="D91">
            <v>104.28</v>
          </cell>
          <cell r="G91">
            <v>104.28</v>
          </cell>
          <cell r="I91">
            <v>148.97142857142859</v>
          </cell>
          <cell r="J91">
            <v>566.09142857142865</v>
          </cell>
          <cell r="K91">
            <v>163.86857142857147</v>
          </cell>
          <cell r="L91">
            <v>193.66285714285718</v>
          </cell>
          <cell r="M91">
            <v>260.70000000000005</v>
          </cell>
          <cell r="N91">
            <v>159.39942857142859</v>
          </cell>
          <cell r="O91">
            <v>154.93028571428573</v>
          </cell>
          <cell r="P91">
            <v>74485.71428571429</v>
          </cell>
          <cell r="Q91">
            <v>1017.4748571428573</v>
          </cell>
          <cell r="R91">
            <v>293473.71428571432</v>
          </cell>
          <cell r="S91">
            <v>2554.86</v>
          </cell>
          <cell r="T91">
            <v>759.75428571428574</v>
          </cell>
          <cell r="U91">
            <v>104.28</v>
          </cell>
          <cell r="V91">
            <v>89.382857142857148</v>
          </cell>
          <cell r="W91">
            <v>1161.977142857143</v>
          </cell>
          <cell r="X91">
            <v>26814.857142857145</v>
          </cell>
          <cell r="Y91">
            <v>566.09142857142865</v>
          </cell>
          <cell r="Z91">
            <v>7150.6285714285723</v>
          </cell>
          <cell r="AA91">
            <v>13407.428571428572</v>
          </cell>
          <cell r="AB91">
            <v>178765.71428571432</v>
          </cell>
          <cell r="AC91">
            <v>224574.42857142861</v>
          </cell>
          <cell r="AD91">
            <v>1936.6285714285716</v>
          </cell>
          <cell r="AE91">
            <v>528.84857142857152</v>
          </cell>
          <cell r="AF91">
            <v>834.24</v>
          </cell>
          <cell r="AG91">
            <v>208.56</v>
          </cell>
          <cell r="AH91">
            <v>7001.6571428571433</v>
          </cell>
          <cell r="AI91">
            <v>417.12</v>
          </cell>
          <cell r="AJ91">
            <v>1042.8000000000002</v>
          </cell>
          <cell r="AK91">
            <v>208.56</v>
          </cell>
          <cell r="AL91">
            <v>5065.0285714285719</v>
          </cell>
          <cell r="AM91">
            <v>223.45714285714288</v>
          </cell>
          <cell r="AN91">
            <v>4767.0857142857149</v>
          </cell>
          <cell r="AO91">
            <v>3053.9142857142861</v>
          </cell>
          <cell r="AP91">
            <v>320.28857142857146</v>
          </cell>
          <cell r="AQ91">
            <v>1117.2857142857144</v>
          </cell>
        </row>
        <row r="92">
          <cell r="A92" t="str">
            <v>M0031426090</v>
          </cell>
          <cell r="B92" t="str">
            <v>TrackerExcel-142-TIP150cm/15€99.01</v>
          </cell>
          <cell r="C92" t="str">
            <v>EUR</v>
          </cell>
          <cell r="D92">
            <v>99.01</v>
          </cell>
          <cell r="G92">
            <v>99.01</v>
          </cell>
          <cell r="I92">
            <v>141.44285714285715</v>
          </cell>
          <cell r="J92">
            <v>537.48285714285714</v>
          </cell>
          <cell r="K92">
            <v>155.58714285714288</v>
          </cell>
          <cell r="L92">
            <v>183.87571428571431</v>
          </cell>
          <cell r="M92">
            <v>247.52500000000001</v>
          </cell>
          <cell r="N92">
            <v>151.34385714285716</v>
          </cell>
          <cell r="O92">
            <v>147.10057142857144</v>
          </cell>
          <cell r="P92">
            <v>70721.42857142858</v>
          </cell>
          <cell r="Q92">
            <v>966.05471428571434</v>
          </cell>
          <cell r="R92">
            <v>278642.42857142858</v>
          </cell>
          <cell r="S92">
            <v>2425.7449999999999</v>
          </cell>
          <cell r="T92">
            <v>721.35857142857139</v>
          </cell>
          <cell r="U92">
            <v>99.01</v>
          </cell>
          <cell r="V92">
            <v>84.86571428571429</v>
          </cell>
          <cell r="W92">
            <v>1103.2542857142857</v>
          </cell>
          <cell r="X92">
            <v>25459.714285714286</v>
          </cell>
          <cell r="Y92">
            <v>537.48285714285714</v>
          </cell>
          <cell r="Z92">
            <v>6789.2571428571428</v>
          </cell>
          <cell r="AA92">
            <v>12729.857142857143</v>
          </cell>
          <cell r="AB92">
            <v>169731.42857142858</v>
          </cell>
          <cell r="AC92">
            <v>213225.10714285716</v>
          </cell>
          <cell r="AD92">
            <v>1838.757142857143</v>
          </cell>
          <cell r="AE92">
            <v>502.12214285714288</v>
          </cell>
          <cell r="AF92">
            <v>792.08</v>
          </cell>
          <cell r="AG92">
            <v>198.02</v>
          </cell>
          <cell r="AH92">
            <v>6647.8142857142857</v>
          </cell>
          <cell r="AI92">
            <v>396.04</v>
          </cell>
          <cell r="AJ92">
            <v>990.1</v>
          </cell>
          <cell r="AK92">
            <v>198.02</v>
          </cell>
          <cell r="AL92">
            <v>4809.0571428571429</v>
          </cell>
          <cell r="AM92">
            <v>212.16428571428571</v>
          </cell>
          <cell r="AN92">
            <v>4526.1714285714288</v>
          </cell>
          <cell r="AO92">
            <v>2899.5785714285716</v>
          </cell>
          <cell r="AP92">
            <v>304.10214285714284</v>
          </cell>
          <cell r="AQ92">
            <v>1060.8214285714287</v>
          </cell>
        </row>
        <row r="93">
          <cell r="A93" t="str">
            <v>M0031426100</v>
          </cell>
          <cell r="B93" t="str">
            <v>TrackerExcel-14Pre-Shaped45€107.94</v>
          </cell>
          <cell r="C93" t="str">
            <v>EUR</v>
          </cell>
          <cell r="D93">
            <v>107.94</v>
          </cell>
          <cell r="G93">
            <v>107.94</v>
          </cell>
          <cell r="I93">
            <v>154.20000000000002</v>
          </cell>
          <cell r="J93">
            <v>585.96</v>
          </cell>
          <cell r="K93">
            <v>169.62000000000003</v>
          </cell>
          <cell r="L93">
            <v>200.46000000000004</v>
          </cell>
          <cell r="M93">
            <v>269.85000000000002</v>
          </cell>
          <cell r="N93">
            <v>164.99400000000003</v>
          </cell>
          <cell r="O93">
            <v>160.36800000000002</v>
          </cell>
          <cell r="P93">
            <v>77100.000000000015</v>
          </cell>
          <cell r="Q93">
            <v>1053.1860000000001</v>
          </cell>
          <cell r="R93">
            <v>303774.00000000006</v>
          </cell>
          <cell r="S93">
            <v>2644.53</v>
          </cell>
          <cell r="T93">
            <v>786.42000000000007</v>
          </cell>
          <cell r="U93">
            <v>107.94000000000001</v>
          </cell>
          <cell r="V93">
            <v>92.52000000000001</v>
          </cell>
          <cell r="W93">
            <v>1202.7600000000002</v>
          </cell>
          <cell r="X93">
            <v>27756.000000000004</v>
          </cell>
          <cell r="Y93">
            <v>585.96</v>
          </cell>
          <cell r="Z93">
            <v>7401.6</v>
          </cell>
          <cell r="AA93">
            <v>13878.000000000002</v>
          </cell>
          <cell r="AB93">
            <v>185040.00000000003</v>
          </cell>
          <cell r="AC93">
            <v>232456.50000000003</v>
          </cell>
          <cell r="AD93">
            <v>2004.6000000000001</v>
          </cell>
          <cell r="AE93">
            <v>547.41000000000008</v>
          </cell>
          <cell r="AF93">
            <v>863.5200000000001</v>
          </cell>
          <cell r="AG93">
            <v>215.88000000000002</v>
          </cell>
          <cell r="AH93">
            <v>7247.4000000000005</v>
          </cell>
          <cell r="AI93">
            <v>431.76000000000005</v>
          </cell>
          <cell r="AJ93">
            <v>1079.4000000000001</v>
          </cell>
          <cell r="AK93">
            <v>215.88000000000002</v>
          </cell>
          <cell r="AL93">
            <v>5242.8</v>
          </cell>
          <cell r="AM93">
            <v>231.3</v>
          </cell>
          <cell r="AN93">
            <v>4934.4000000000005</v>
          </cell>
          <cell r="AO93">
            <v>3161.1000000000004</v>
          </cell>
          <cell r="AP93">
            <v>331.53000000000003</v>
          </cell>
          <cell r="AQ93">
            <v>1156.5000000000002</v>
          </cell>
        </row>
        <row r="94">
          <cell r="A94" t="str">
            <v>M0031426110</v>
          </cell>
          <cell r="B94" t="str">
            <v>TrackerExcel-14Pre-Shaped90€107.94</v>
          </cell>
          <cell r="C94" t="str">
            <v>EUR</v>
          </cell>
          <cell r="D94">
            <v>107.94</v>
          </cell>
          <cell r="G94">
            <v>107.94</v>
          </cell>
          <cell r="I94">
            <v>154.20000000000002</v>
          </cell>
          <cell r="J94">
            <v>585.96</v>
          </cell>
          <cell r="K94">
            <v>169.62000000000003</v>
          </cell>
          <cell r="L94">
            <v>200.46000000000004</v>
          </cell>
          <cell r="M94">
            <v>269.85000000000002</v>
          </cell>
          <cell r="N94">
            <v>164.99400000000003</v>
          </cell>
          <cell r="O94">
            <v>160.36800000000002</v>
          </cell>
          <cell r="P94">
            <v>77100.000000000015</v>
          </cell>
          <cell r="Q94">
            <v>1053.1860000000001</v>
          </cell>
          <cell r="R94">
            <v>303774.00000000006</v>
          </cell>
          <cell r="S94">
            <v>2644.53</v>
          </cell>
          <cell r="T94">
            <v>786.42000000000007</v>
          </cell>
          <cell r="U94">
            <v>107.94000000000001</v>
          </cell>
          <cell r="V94">
            <v>92.52000000000001</v>
          </cell>
          <cell r="W94">
            <v>1202.7600000000002</v>
          </cell>
          <cell r="X94">
            <v>27756.000000000004</v>
          </cell>
          <cell r="Y94">
            <v>585.96</v>
          </cell>
          <cell r="Z94">
            <v>7401.6</v>
          </cell>
          <cell r="AA94">
            <v>13878.000000000002</v>
          </cell>
          <cell r="AB94">
            <v>185040.00000000003</v>
          </cell>
          <cell r="AC94">
            <v>232456.50000000003</v>
          </cell>
          <cell r="AD94">
            <v>2004.6000000000001</v>
          </cell>
          <cell r="AE94">
            <v>547.41000000000008</v>
          </cell>
          <cell r="AF94">
            <v>863.5200000000001</v>
          </cell>
          <cell r="AG94">
            <v>215.88000000000002</v>
          </cell>
          <cell r="AH94">
            <v>7247.4000000000005</v>
          </cell>
          <cell r="AI94">
            <v>431.76000000000005</v>
          </cell>
          <cell r="AJ94">
            <v>1079.4000000000001</v>
          </cell>
          <cell r="AK94">
            <v>215.88000000000002</v>
          </cell>
          <cell r="AL94">
            <v>5242.8</v>
          </cell>
          <cell r="AM94">
            <v>231.3</v>
          </cell>
          <cell r="AN94">
            <v>4934.4000000000005</v>
          </cell>
          <cell r="AO94">
            <v>3161.1000000000004</v>
          </cell>
          <cell r="AP94">
            <v>331.53000000000003</v>
          </cell>
          <cell r="AQ94">
            <v>1156.5000000000002</v>
          </cell>
        </row>
        <row r="95">
          <cell r="A95" t="str">
            <v>M0031426120</v>
          </cell>
          <cell r="B95" t="str">
            <v>TrackerExcel-14Pre-ShapedJ1€</v>
          </cell>
          <cell r="C95" t="str">
            <v>EUR</v>
          </cell>
          <cell r="D95">
            <v>107.85</v>
          </cell>
          <cell r="G95">
            <v>107.85</v>
          </cell>
          <cell r="I95">
            <v>154.07142857142858</v>
          </cell>
          <cell r="J95">
            <v>585.47142857142865</v>
          </cell>
          <cell r="K95">
            <v>169.47857142857146</v>
          </cell>
          <cell r="L95">
            <v>200.29285714285717</v>
          </cell>
          <cell r="M95">
            <v>269.625</v>
          </cell>
          <cell r="N95">
            <v>164.85642857142858</v>
          </cell>
          <cell r="O95">
            <v>160.23428571428573</v>
          </cell>
          <cell r="P95">
            <v>77035.71428571429</v>
          </cell>
          <cell r="Q95">
            <v>1052.3078571428573</v>
          </cell>
          <cell r="R95">
            <v>303520.71428571432</v>
          </cell>
          <cell r="S95">
            <v>2642.3249999999998</v>
          </cell>
          <cell r="T95">
            <v>785.76428571428573</v>
          </cell>
          <cell r="U95">
            <v>107.85000000000001</v>
          </cell>
          <cell r="V95">
            <v>92.44285714285715</v>
          </cell>
          <cell r="W95">
            <v>1201.757142857143</v>
          </cell>
          <cell r="X95">
            <v>27732.857142857145</v>
          </cell>
          <cell r="Y95">
            <v>585.47142857142865</v>
          </cell>
          <cell r="Z95">
            <v>7395.4285714285725</v>
          </cell>
          <cell r="AA95">
            <v>13866.428571428572</v>
          </cell>
          <cell r="AB95">
            <v>184885.71428571429</v>
          </cell>
          <cell r="AC95">
            <v>232262.67857142858</v>
          </cell>
          <cell r="AD95">
            <v>2002.9285714285716</v>
          </cell>
          <cell r="AE95">
            <v>546.95357142857142</v>
          </cell>
          <cell r="AF95">
            <v>862.80000000000007</v>
          </cell>
          <cell r="AG95">
            <v>215.70000000000002</v>
          </cell>
          <cell r="AH95">
            <v>7241.3571428571431</v>
          </cell>
          <cell r="AI95">
            <v>431.40000000000003</v>
          </cell>
          <cell r="AJ95">
            <v>1078.5</v>
          </cell>
          <cell r="AK95">
            <v>215.70000000000002</v>
          </cell>
          <cell r="AL95">
            <v>5238.4285714285716</v>
          </cell>
          <cell r="AM95">
            <v>231.10714285714289</v>
          </cell>
          <cell r="AN95">
            <v>4930.2857142857147</v>
          </cell>
          <cell r="AO95">
            <v>3158.4642857142858</v>
          </cell>
          <cell r="AP95">
            <v>331.25357142857143</v>
          </cell>
          <cell r="AQ95">
            <v>1155.5357142857144</v>
          </cell>
        </row>
        <row r="96">
          <cell r="A96" t="str">
            <v>M0031426130</v>
          </cell>
          <cell r="B96" t="str">
            <v>TrackerExcel-14Pre-ShapedC1€</v>
          </cell>
          <cell r="C96" t="str">
            <v>EUR</v>
          </cell>
          <cell r="D96">
            <v>111.21</v>
          </cell>
          <cell r="G96">
            <v>111.21</v>
          </cell>
          <cell r="I96">
            <v>158.87142857142857</v>
          </cell>
          <cell r="J96">
            <v>603.71142857142854</v>
          </cell>
          <cell r="K96">
            <v>174.75857142857143</v>
          </cell>
          <cell r="L96">
            <v>206.53285714285715</v>
          </cell>
          <cell r="M96">
            <v>278.02499999999998</v>
          </cell>
          <cell r="N96">
            <v>169.99242857142858</v>
          </cell>
          <cell r="O96">
            <v>165.22628571428572</v>
          </cell>
          <cell r="P96">
            <v>79435.71428571429</v>
          </cell>
          <cell r="Q96">
            <v>1085.0918571428572</v>
          </cell>
          <cell r="R96">
            <v>312976.71428571426</v>
          </cell>
          <cell r="S96">
            <v>2724.6449999999995</v>
          </cell>
          <cell r="T96">
            <v>810.24428571428564</v>
          </cell>
          <cell r="U96">
            <v>111.21</v>
          </cell>
          <cell r="V96">
            <v>95.322857142857131</v>
          </cell>
          <cell r="W96">
            <v>1239.1971428571428</v>
          </cell>
          <cell r="X96">
            <v>28596.857142857141</v>
          </cell>
          <cell r="Y96">
            <v>603.71142857142854</v>
          </cell>
          <cell r="Z96">
            <v>7625.8285714285712</v>
          </cell>
          <cell r="AA96">
            <v>14298.428571428571</v>
          </cell>
          <cell r="AB96">
            <v>190645.71428571429</v>
          </cell>
          <cell r="AC96">
            <v>239498.67857142855</v>
          </cell>
          <cell r="AD96">
            <v>2065.3285714285712</v>
          </cell>
          <cell r="AE96">
            <v>563.99357142857139</v>
          </cell>
          <cell r="AF96">
            <v>889.68</v>
          </cell>
          <cell r="AG96">
            <v>222.42</v>
          </cell>
          <cell r="AH96">
            <v>7466.9571428571426</v>
          </cell>
          <cell r="AI96">
            <v>444.84</v>
          </cell>
          <cell r="AJ96">
            <v>1112.0999999999999</v>
          </cell>
          <cell r="AK96">
            <v>222.42</v>
          </cell>
          <cell r="AL96">
            <v>5401.6285714285714</v>
          </cell>
          <cell r="AM96">
            <v>238.30714285714285</v>
          </cell>
          <cell r="AN96">
            <v>5083.8857142857141</v>
          </cell>
          <cell r="AO96">
            <v>3256.8642857142854</v>
          </cell>
          <cell r="AP96">
            <v>341.57357142857143</v>
          </cell>
          <cell r="AQ96">
            <v>1191.5357142857142</v>
          </cell>
        </row>
        <row r="97">
          <cell r="A97" t="str">
            <v>M0031426140</v>
          </cell>
          <cell r="B97" t="str">
            <v>TrackerExcel-14Pre-ShapedS1€</v>
          </cell>
          <cell r="C97" t="str">
            <v>EUR</v>
          </cell>
          <cell r="D97">
            <v>111.21</v>
          </cell>
          <cell r="G97">
            <v>111.21</v>
          </cell>
          <cell r="I97">
            <v>158.87142857142857</v>
          </cell>
          <cell r="J97">
            <v>603.71142857142854</v>
          </cell>
          <cell r="K97">
            <v>174.75857142857143</v>
          </cell>
          <cell r="L97">
            <v>206.53285714285715</v>
          </cell>
          <cell r="M97">
            <v>278.02499999999998</v>
          </cell>
          <cell r="N97">
            <v>169.99242857142858</v>
          </cell>
          <cell r="O97">
            <v>165.22628571428572</v>
          </cell>
          <cell r="P97">
            <v>79435.71428571429</v>
          </cell>
          <cell r="Q97">
            <v>1085.0918571428572</v>
          </cell>
          <cell r="R97">
            <v>312976.71428571426</v>
          </cell>
          <cell r="S97">
            <v>2724.6449999999995</v>
          </cell>
          <cell r="T97">
            <v>810.24428571428564</v>
          </cell>
          <cell r="U97">
            <v>111.21</v>
          </cell>
          <cell r="V97">
            <v>95.322857142857131</v>
          </cell>
          <cell r="W97">
            <v>1239.1971428571428</v>
          </cell>
          <cell r="X97">
            <v>28596.857142857141</v>
          </cell>
          <cell r="Y97">
            <v>603.71142857142854</v>
          </cell>
          <cell r="Z97">
            <v>7625.8285714285712</v>
          </cell>
          <cell r="AA97">
            <v>14298.428571428571</v>
          </cell>
          <cell r="AB97">
            <v>190645.71428571429</v>
          </cell>
          <cell r="AC97">
            <v>239498.67857142855</v>
          </cell>
          <cell r="AD97">
            <v>2065.3285714285712</v>
          </cell>
          <cell r="AE97">
            <v>563.99357142857139</v>
          </cell>
          <cell r="AF97">
            <v>889.68</v>
          </cell>
          <cell r="AG97">
            <v>222.42</v>
          </cell>
          <cell r="AH97">
            <v>7466.9571428571426</v>
          </cell>
          <cell r="AI97">
            <v>444.84</v>
          </cell>
          <cell r="AJ97">
            <v>1112.0999999999999</v>
          </cell>
          <cell r="AK97">
            <v>222.42</v>
          </cell>
          <cell r="AL97">
            <v>5401.6285714285714</v>
          </cell>
          <cell r="AM97">
            <v>238.30714285714285</v>
          </cell>
          <cell r="AN97">
            <v>5083.8857142857141</v>
          </cell>
          <cell r="AO97">
            <v>3256.8642857142854</v>
          </cell>
          <cell r="AP97">
            <v>341.57357142857143</v>
          </cell>
          <cell r="AQ97">
            <v>1191.5357142857142</v>
          </cell>
        </row>
        <row r="98">
          <cell r="A98" t="str">
            <v>M0031427010</v>
          </cell>
          <cell r="B98" t="str">
            <v>TrackerExcel141-TIP150cm/7.€</v>
          </cell>
          <cell r="C98" t="str">
            <v>EUR</v>
          </cell>
          <cell r="D98">
            <v>104.1</v>
          </cell>
          <cell r="G98">
            <v>104.1</v>
          </cell>
          <cell r="I98">
            <v>148.71428571428572</v>
          </cell>
          <cell r="J98">
            <v>565.11428571428576</v>
          </cell>
          <cell r="K98">
            <v>163.58571428571432</v>
          </cell>
          <cell r="L98">
            <v>193.32857142857145</v>
          </cell>
          <cell r="M98">
            <v>260.25</v>
          </cell>
          <cell r="N98">
            <v>159.12428571428572</v>
          </cell>
          <cell r="O98">
            <v>154.66285714285715</v>
          </cell>
          <cell r="P98">
            <v>74357.142857142855</v>
          </cell>
          <cell r="Q98">
            <v>1015.7185714285715</v>
          </cell>
          <cell r="R98">
            <v>292967.1428571429</v>
          </cell>
          <cell r="S98">
            <v>2550.4499999999998</v>
          </cell>
          <cell r="T98">
            <v>758.44285714285718</v>
          </cell>
          <cell r="U98">
            <v>104.1</v>
          </cell>
          <cell r="V98">
            <v>89.228571428571428</v>
          </cell>
          <cell r="W98">
            <v>1159.9714285714285</v>
          </cell>
          <cell r="X98">
            <v>26768.571428571431</v>
          </cell>
          <cell r="Y98">
            <v>565.11428571428576</v>
          </cell>
          <cell r="Z98">
            <v>7138.2857142857147</v>
          </cell>
          <cell r="AA98">
            <v>13384.285714285716</v>
          </cell>
          <cell r="AB98">
            <v>178457.14285714287</v>
          </cell>
          <cell r="AC98">
            <v>224186.78571428574</v>
          </cell>
          <cell r="AD98">
            <v>1933.2857142857144</v>
          </cell>
          <cell r="AE98">
            <v>527.93571428571431</v>
          </cell>
          <cell r="AF98">
            <v>832.8</v>
          </cell>
          <cell r="AG98">
            <v>208.2</v>
          </cell>
          <cell r="AH98">
            <v>6989.5714285714294</v>
          </cell>
          <cell r="AI98">
            <v>416.4</v>
          </cell>
          <cell r="AJ98">
            <v>1041</v>
          </cell>
          <cell r="AK98">
            <v>208.2</v>
          </cell>
          <cell r="AL98">
            <v>5056.2857142857147</v>
          </cell>
          <cell r="AM98">
            <v>223.07142857142858</v>
          </cell>
          <cell r="AN98">
            <v>4758.8571428571431</v>
          </cell>
          <cell r="AO98">
            <v>3048.6428571428573</v>
          </cell>
          <cell r="AP98">
            <v>319.73571428571427</v>
          </cell>
          <cell r="AQ98">
            <v>1115.3571428571429</v>
          </cell>
        </row>
        <row r="99">
          <cell r="A99" t="str">
            <v>M0031427090</v>
          </cell>
          <cell r="B99" t="str">
            <v>TrackerExcel142-TIP150cm/7.€</v>
          </cell>
          <cell r="C99" t="str">
            <v>EUR</v>
          </cell>
          <cell r="D99">
            <v>99.01</v>
          </cell>
          <cell r="G99">
            <v>99.01</v>
          </cell>
          <cell r="I99">
            <v>141.44285714285715</v>
          </cell>
          <cell r="J99">
            <v>537.48285714285714</v>
          </cell>
          <cell r="K99">
            <v>155.58714285714288</v>
          </cell>
          <cell r="L99">
            <v>183.87571428571431</v>
          </cell>
          <cell r="M99">
            <v>247.52500000000001</v>
          </cell>
          <cell r="N99">
            <v>151.34385714285716</v>
          </cell>
          <cell r="O99">
            <v>147.10057142857144</v>
          </cell>
          <cell r="P99">
            <v>70721.42857142858</v>
          </cell>
          <cell r="Q99">
            <v>966.05471428571434</v>
          </cell>
          <cell r="R99">
            <v>278642.42857142858</v>
          </cell>
          <cell r="S99">
            <v>2425.7449999999999</v>
          </cell>
          <cell r="T99">
            <v>721.35857142857139</v>
          </cell>
          <cell r="U99">
            <v>99.01</v>
          </cell>
          <cell r="V99">
            <v>84.86571428571429</v>
          </cell>
          <cell r="W99">
            <v>1103.2542857142857</v>
          </cell>
          <cell r="X99">
            <v>25459.714285714286</v>
          </cell>
          <cell r="Y99">
            <v>537.48285714285714</v>
          </cell>
          <cell r="Z99">
            <v>6789.2571428571428</v>
          </cell>
          <cell r="AA99">
            <v>12729.857142857143</v>
          </cell>
          <cell r="AB99">
            <v>169731.42857142858</v>
          </cell>
          <cell r="AC99">
            <v>213225.10714285716</v>
          </cell>
          <cell r="AD99">
            <v>1838.757142857143</v>
          </cell>
          <cell r="AE99">
            <v>502.12214285714288</v>
          </cell>
          <cell r="AF99">
            <v>792.08</v>
          </cell>
          <cell r="AG99">
            <v>198.02</v>
          </cell>
          <cell r="AH99">
            <v>6647.8142857142857</v>
          </cell>
          <cell r="AI99">
            <v>396.04</v>
          </cell>
          <cell r="AJ99">
            <v>990.1</v>
          </cell>
          <cell r="AK99">
            <v>198.02</v>
          </cell>
          <cell r="AL99">
            <v>4809.0571428571429</v>
          </cell>
          <cell r="AM99">
            <v>212.16428571428571</v>
          </cell>
          <cell r="AN99">
            <v>4526.1714285714288</v>
          </cell>
          <cell r="AO99">
            <v>2899.5785714285716</v>
          </cell>
          <cell r="AP99">
            <v>304.10214285714284</v>
          </cell>
          <cell r="AQ99">
            <v>1060.8214285714287</v>
          </cell>
        </row>
        <row r="100">
          <cell r="A100" t="str">
            <v>M0031427100</v>
          </cell>
          <cell r="B100" t="str">
            <v>TrackerExcel-14Pre-Shaped45€</v>
          </cell>
          <cell r="C100" t="str">
            <v>EUR</v>
          </cell>
          <cell r="D100">
            <v>107.94</v>
          </cell>
          <cell r="G100">
            <v>107.94</v>
          </cell>
          <cell r="I100">
            <v>154.20000000000002</v>
          </cell>
          <cell r="J100">
            <v>585.96</v>
          </cell>
          <cell r="K100">
            <v>169.62000000000003</v>
          </cell>
          <cell r="L100">
            <v>200.46000000000004</v>
          </cell>
          <cell r="M100">
            <v>269.85000000000002</v>
          </cell>
          <cell r="N100">
            <v>164.99400000000003</v>
          </cell>
          <cell r="O100">
            <v>160.36800000000002</v>
          </cell>
          <cell r="P100">
            <v>77100.000000000015</v>
          </cell>
          <cell r="Q100">
            <v>1053.1860000000001</v>
          </cell>
          <cell r="R100">
            <v>303774.00000000006</v>
          </cell>
          <cell r="S100">
            <v>2644.53</v>
          </cell>
          <cell r="T100">
            <v>786.42000000000007</v>
          </cell>
          <cell r="U100">
            <v>107.94000000000001</v>
          </cell>
          <cell r="V100">
            <v>92.52000000000001</v>
          </cell>
          <cell r="W100">
            <v>1202.7600000000002</v>
          </cell>
          <cell r="X100">
            <v>27756.000000000004</v>
          </cell>
          <cell r="Y100">
            <v>585.96</v>
          </cell>
          <cell r="Z100">
            <v>7401.6</v>
          </cell>
          <cell r="AA100">
            <v>13878.000000000002</v>
          </cell>
          <cell r="AB100">
            <v>185040.00000000003</v>
          </cell>
          <cell r="AC100">
            <v>232456.50000000003</v>
          </cell>
          <cell r="AD100">
            <v>2004.6000000000001</v>
          </cell>
          <cell r="AE100">
            <v>547.41000000000008</v>
          </cell>
          <cell r="AF100">
            <v>863.5200000000001</v>
          </cell>
          <cell r="AG100">
            <v>215.88000000000002</v>
          </cell>
          <cell r="AH100">
            <v>7247.4000000000005</v>
          </cell>
          <cell r="AI100">
            <v>431.76000000000005</v>
          </cell>
          <cell r="AJ100">
            <v>1079.4000000000001</v>
          </cell>
          <cell r="AK100">
            <v>215.88000000000002</v>
          </cell>
          <cell r="AL100">
            <v>5242.8</v>
          </cell>
          <cell r="AM100">
            <v>231.3</v>
          </cell>
          <cell r="AN100">
            <v>4934.4000000000005</v>
          </cell>
          <cell r="AO100">
            <v>3161.1000000000004</v>
          </cell>
          <cell r="AP100">
            <v>331.53000000000003</v>
          </cell>
          <cell r="AQ100">
            <v>1156.5000000000002</v>
          </cell>
        </row>
        <row r="101">
          <cell r="A101" t="str">
            <v>M0031427110</v>
          </cell>
          <cell r="B101" t="str">
            <v>TrackerExcel-14Pre-Shaped90€</v>
          </cell>
          <cell r="C101" t="str">
            <v>EUR</v>
          </cell>
          <cell r="D101">
            <v>107.94</v>
          </cell>
          <cell r="G101">
            <v>107.94</v>
          </cell>
          <cell r="I101">
            <v>154.20000000000002</v>
          </cell>
          <cell r="J101">
            <v>585.96</v>
          </cell>
          <cell r="K101">
            <v>169.62000000000003</v>
          </cell>
          <cell r="L101">
            <v>200.46000000000004</v>
          </cell>
          <cell r="M101">
            <v>269.85000000000002</v>
          </cell>
          <cell r="N101">
            <v>164.99400000000003</v>
          </cell>
          <cell r="O101">
            <v>160.36800000000002</v>
          </cell>
          <cell r="P101">
            <v>77100.000000000015</v>
          </cell>
          <cell r="Q101">
            <v>1053.1860000000001</v>
          </cell>
          <cell r="R101">
            <v>303774.00000000006</v>
          </cell>
          <cell r="S101">
            <v>2644.53</v>
          </cell>
          <cell r="T101">
            <v>786.42000000000007</v>
          </cell>
          <cell r="U101">
            <v>107.94000000000001</v>
          </cell>
          <cell r="V101">
            <v>92.52000000000001</v>
          </cell>
          <cell r="W101">
            <v>1202.7600000000002</v>
          </cell>
          <cell r="X101">
            <v>27756.000000000004</v>
          </cell>
          <cell r="Y101">
            <v>585.96</v>
          </cell>
          <cell r="Z101">
            <v>7401.6</v>
          </cell>
          <cell r="AA101">
            <v>13878.000000000002</v>
          </cell>
          <cell r="AB101">
            <v>185040.00000000003</v>
          </cell>
          <cell r="AC101">
            <v>232456.50000000003</v>
          </cell>
          <cell r="AD101">
            <v>2004.6000000000001</v>
          </cell>
          <cell r="AE101">
            <v>547.41000000000008</v>
          </cell>
          <cell r="AF101">
            <v>863.5200000000001</v>
          </cell>
          <cell r="AG101">
            <v>215.88000000000002</v>
          </cell>
          <cell r="AH101">
            <v>7247.4000000000005</v>
          </cell>
          <cell r="AI101">
            <v>431.76000000000005</v>
          </cell>
          <cell r="AJ101">
            <v>1079.4000000000001</v>
          </cell>
          <cell r="AK101">
            <v>215.88000000000002</v>
          </cell>
          <cell r="AL101">
            <v>5242.8</v>
          </cell>
          <cell r="AM101">
            <v>231.3</v>
          </cell>
          <cell r="AN101">
            <v>4934.4000000000005</v>
          </cell>
          <cell r="AO101">
            <v>3161.1000000000004</v>
          </cell>
          <cell r="AP101">
            <v>331.53000000000003</v>
          </cell>
          <cell r="AQ101">
            <v>1156.5000000000002</v>
          </cell>
        </row>
        <row r="102">
          <cell r="A102" t="str">
            <v>M0031427120</v>
          </cell>
          <cell r="B102" t="str">
            <v>TrackerExcel-14Pre-ShapedJ1€</v>
          </cell>
          <cell r="C102" t="str">
            <v>EUR</v>
          </cell>
          <cell r="D102">
            <v>107.85</v>
          </cell>
          <cell r="G102">
            <v>107.85</v>
          </cell>
          <cell r="I102">
            <v>154.07142857142858</v>
          </cell>
          <cell r="J102">
            <v>585.47142857142865</v>
          </cell>
          <cell r="K102">
            <v>169.47857142857146</v>
          </cell>
          <cell r="L102">
            <v>200.29285714285717</v>
          </cell>
          <cell r="M102">
            <v>269.625</v>
          </cell>
          <cell r="N102">
            <v>164.85642857142858</v>
          </cell>
          <cell r="O102">
            <v>160.23428571428573</v>
          </cell>
          <cell r="P102">
            <v>77035.71428571429</v>
          </cell>
          <cell r="Q102">
            <v>1052.3078571428573</v>
          </cell>
          <cell r="R102">
            <v>303520.71428571432</v>
          </cell>
          <cell r="S102">
            <v>2642.3249999999998</v>
          </cell>
          <cell r="T102">
            <v>785.76428571428573</v>
          </cell>
          <cell r="U102">
            <v>107.85000000000001</v>
          </cell>
          <cell r="V102">
            <v>92.44285714285715</v>
          </cell>
          <cell r="W102">
            <v>1201.757142857143</v>
          </cell>
          <cell r="X102">
            <v>27732.857142857145</v>
          </cell>
          <cell r="Y102">
            <v>585.47142857142865</v>
          </cell>
          <cell r="Z102">
            <v>7395.4285714285725</v>
          </cell>
          <cell r="AA102">
            <v>13866.428571428572</v>
          </cell>
          <cell r="AB102">
            <v>184885.71428571429</v>
          </cell>
          <cell r="AC102">
            <v>232262.67857142858</v>
          </cell>
          <cell r="AD102">
            <v>2002.9285714285716</v>
          </cell>
          <cell r="AE102">
            <v>546.95357142857142</v>
          </cell>
          <cell r="AF102">
            <v>862.80000000000007</v>
          </cell>
          <cell r="AG102">
            <v>215.70000000000002</v>
          </cell>
          <cell r="AH102">
            <v>7241.3571428571431</v>
          </cell>
          <cell r="AI102">
            <v>431.40000000000003</v>
          </cell>
          <cell r="AJ102">
            <v>1078.5</v>
          </cell>
          <cell r="AK102">
            <v>215.70000000000002</v>
          </cell>
          <cell r="AL102">
            <v>5238.4285714285716</v>
          </cell>
          <cell r="AM102">
            <v>231.10714285714289</v>
          </cell>
          <cell r="AN102">
            <v>4930.2857142857147</v>
          </cell>
          <cell r="AO102">
            <v>3158.4642857142858</v>
          </cell>
          <cell r="AP102">
            <v>331.25357142857143</v>
          </cell>
          <cell r="AQ102">
            <v>1155.5357142857144</v>
          </cell>
        </row>
        <row r="103">
          <cell r="A103" t="str">
            <v>M0031427130</v>
          </cell>
          <cell r="B103" t="str">
            <v>TrackerExcel-14Pre-ShapedC1€</v>
          </cell>
          <cell r="C103" t="str">
            <v>EUR</v>
          </cell>
          <cell r="D103">
            <v>111.22</v>
          </cell>
          <cell r="G103">
            <v>111.22</v>
          </cell>
          <cell r="I103">
            <v>158.8857142857143</v>
          </cell>
          <cell r="J103">
            <v>603.76571428571435</v>
          </cell>
          <cell r="K103">
            <v>174.77428571428575</v>
          </cell>
          <cell r="L103">
            <v>206.5514285714286</v>
          </cell>
          <cell r="M103">
            <v>278.05</v>
          </cell>
          <cell r="N103">
            <v>170.00771428571431</v>
          </cell>
          <cell r="O103">
            <v>165.24114285714288</v>
          </cell>
          <cell r="P103">
            <v>79442.857142857145</v>
          </cell>
          <cell r="Q103">
            <v>1085.1894285714286</v>
          </cell>
          <cell r="R103">
            <v>313004.85714285716</v>
          </cell>
          <cell r="S103">
            <v>2724.89</v>
          </cell>
          <cell r="T103">
            <v>810.31714285714293</v>
          </cell>
          <cell r="U103">
            <v>111.22</v>
          </cell>
          <cell r="V103">
            <v>95.331428571428575</v>
          </cell>
          <cell r="W103">
            <v>1239.3085714285714</v>
          </cell>
          <cell r="X103">
            <v>28599.428571428572</v>
          </cell>
          <cell r="Y103">
            <v>603.76571428571435</v>
          </cell>
          <cell r="Z103">
            <v>7626.5142857142864</v>
          </cell>
          <cell r="AA103">
            <v>14299.714285714286</v>
          </cell>
          <cell r="AB103">
            <v>190662.85714285716</v>
          </cell>
          <cell r="AC103">
            <v>239520.21428571432</v>
          </cell>
          <cell r="AD103">
            <v>2065.514285714286</v>
          </cell>
          <cell r="AE103">
            <v>564.04428571428571</v>
          </cell>
          <cell r="AF103">
            <v>889.76</v>
          </cell>
          <cell r="AG103">
            <v>222.44</v>
          </cell>
          <cell r="AH103">
            <v>7467.6285714285723</v>
          </cell>
          <cell r="AI103">
            <v>444.88</v>
          </cell>
          <cell r="AJ103">
            <v>1112.2</v>
          </cell>
          <cell r="AK103">
            <v>222.44</v>
          </cell>
          <cell r="AL103">
            <v>5402.1142857142859</v>
          </cell>
          <cell r="AM103">
            <v>238.32857142857145</v>
          </cell>
          <cell r="AN103">
            <v>5084.3428571428576</v>
          </cell>
          <cell r="AO103">
            <v>3257.1571428571433</v>
          </cell>
          <cell r="AP103">
            <v>341.60428571428571</v>
          </cell>
          <cell r="AQ103">
            <v>1191.6428571428573</v>
          </cell>
        </row>
        <row r="104">
          <cell r="A104" t="str">
            <v>M0031427140</v>
          </cell>
          <cell r="B104" t="str">
            <v>TrackerExcel-14Pre-ShapedS1€</v>
          </cell>
          <cell r="C104" t="str">
            <v>EUR</v>
          </cell>
          <cell r="D104">
            <v>111.22</v>
          </cell>
          <cell r="G104">
            <v>111.22</v>
          </cell>
          <cell r="I104">
            <v>158.8857142857143</v>
          </cell>
          <cell r="J104">
            <v>603.76571428571435</v>
          </cell>
          <cell r="K104">
            <v>174.77428571428575</v>
          </cell>
          <cell r="L104">
            <v>206.5514285714286</v>
          </cell>
          <cell r="M104">
            <v>278.05</v>
          </cell>
          <cell r="N104">
            <v>170.00771428571431</v>
          </cell>
          <cell r="O104">
            <v>165.24114285714288</v>
          </cell>
          <cell r="P104">
            <v>79442.857142857145</v>
          </cell>
          <cell r="Q104">
            <v>1085.1894285714286</v>
          </cell>
          <cell r="R104">
            <v>313004.85714285716</v>
          </cell>
          <cell r="S104">
            <v>2724.89</v>
          </cell>
          <cell r="T104">
            <v>810.31714285714293</v>
          </cell>
          <cell r="U104">
            <v>111.22</v>
          </cell>
          <cell r="V104">
            <v>95.331428571428575</v>
          </cell>
          <cell r="W104">
            <v>1239.3085714285714</v>
          </cell>
          <cell r="X104">
            <v>28599.428571428572</v>
          </cell>
          <cell r="Y104">
            <v>603.76571428571435</v>
          </cell>
          <cell r="Z104">
            <v>7626.5142857142864</v>
          </cell>
          <cell r="AA104">
            <v>14299.714285714286</v>
          </cell>
          <cell r="AB104">
            <v>190662.85714285716</v>
          </cell>
          <cell r="AC104">
            <v>239520.21428571432</v>
          </cell>
          <cell r="AD104">
            <v>2065.514285714286</v>
          </cell>
          <cell r="AE104">
            <v>564.04428571428571</v>
          </cell>
          <cell r="AF104">
            <v>889.76</v>
          </cell>
          <cell r="AG104">
            <v>222.44</v>
          </cell>
          <cell r="AH104">
            <v>7467.6285714285723</v>
          </cell>
          <cell r="AI104">
            <v>444.88</v>
          </cell>
          <cell r="AJ104">
            <v>1112.2</v>
          </cell>
          <cell r="AK104">
            <v>222.44</v>
          </cell>
          <cell r="AL104">
            <v>5402.1142857142859</v>
          </cell>
          <cell r="AM104">
            <v>238.32857142857145</v>
          </cell>
          <cell r="AN104">
            <v>5084.3428571428576</v>
          </cell>
          <cell r="AO104">
            <v>3257.1571428571433</v>
          </cell>
          <cell r="AP104">
            <v>341.60428571428571</v>
          </cell>
          <cell r="AQ104">
            <v>1191.6428571428573</v>
          </cell>
        </row>
        <row r="105">
          <cell r="A105" t="str">
            <v>M0031441810</v>
          </cell>
          <cell r="B105" t="str">
            <v>EXCELSIOR150CM1TIP</v>
          </cell>
          <cell r="C105" t="str">
            <v>EUR</v>
          </cell>
          <cell r="D105">
            <v>105.55</v>
          </cell>
          <cell r="G105">
            <v>105.55</v>
          </cell>
          <cell r="I105">
            <v>150.78571428571428</v>
          </cell>
          <cell r="J105">
            <v>572.98571428571427</v>
          </cell>
          <cell r="K105">
            <v>165.86428571428573</v>
          </cell>
          <cell r="L105">
            <v>196.02142857142857</v>
          </cell>
          <cell r="M105">
            <v>263.875</v>
          </cell>
          <cell r="N105">
            <v>161.34071428571428</v>
          </cell>
          <cell r="O105">
            <v>156.81714285714284</v>
          </cell>
          <cell r="P105">
            <v>75392.857142857145</v>
          </cell>
          <cell r="Q105">
            <v>1029.8664285714285</v>
          </cell>
          <cell r="R105">
            <v>297047.8571428571</v>
          </cell>
          <cell r="S105">
            <v>2585.9749999999995</v>
          </cell>
          <cell r="T105">
            <v>769.00714285714275</v>
          </cell>
          <cell r="U105">
            <v>105.54999999999998</v>
          </cell>
          <cell r="V105">
            <v>90.471428571428561</v>
          </cell>
          <cell r="W105">
            <v>1176.1285714285714</v>
          </cell>
          <cell r="X105">
            <v>27141.428571428569</v>
          </cell>
          <cell r="Y105">
            <v>572.98571428571427</v>
          </cell>
          <cell r="Z105">
            <v>7237.7142857142853</v>
          </cell>
          <cell r="AA105">
            <v>13570.714285714284</v>
          </cell>
          <cell r="AB105">
            <v>180942.85714285713</v>
          </cell>
          <cell r="AC105">
            <v>227309.46428571426</v>
          </cell>
          <cell r="AD105">
            <v>1960.2142857142856</v>
          </cell>
          <cell r="AE105">
            <v>535.28928571428571</v>
          </cell>
          <cell r="AF105">
            <v>844.39999999999986</v>
          </cell>
          <cell r="AG105">
            <v>211.09999999999997</v>
          </cell>
          <cell r="AH105">
            <v>7086.9285714285706</v>
          </cell>
          <cell r="AI105">
            <v>422.19999999999993</v>
          </cell>
          <cell r="AJ105">
            <v>1055.5</v>
          </cell>
          <cell r="AK105">
            <v>211.09999999999997</v>
          </cell>
          <cell r="AL105">
            <v>5126.7142857142853</v>
          </cell>
          <cell r="AM105">
            <v>226.17857142857142</v>
          </cell>
          <cell r="AN105">
            <v>4825.1428571428569</v>
          </cell>
          <cell r="AO105">
            <v>3091.1071428571427</v>
          </cell>
          <cell r="AP105">
            <v>324.18928571428569</v>
          </cell>
          <cell r="AQ105">
            <v>1130.8928571428571</v>
          </cell>
        </row>
        <row r="106">
          <cell r="A106" t="str">
            <v>M0031441890</v>
          </cell>
          <cell r="B106" t="str">
            <v>EXCELSIOR150CM2TIP</v>
          </cell>
          <cell r="C106" t="str">
            <v>EUR</v>
          </cell>
          <cell r="D106">
            <v>100.99</v>
          </cell>
          <cell r="G106">
            <v>100.99</v>
          </cell>
          <cell r="I106">
            <v>144.27142857142857</v>
          </cell>
          <cell r="J106">
            <v>548.23142857142852</v>
          </cell>
          <cell r="K106">
            <v>158.69857142857146</v>
          </cell>
          <cell r="L106">
            <v>187.55285714285716</v>
          </cell>
          <cell r="M106">
            <v>252.47499999999999</v>
          </cell>
          <cell r="N106">
            <v>154.37042857142859</v>
          </cell>
          <cell r="O106">
            <v>150.04228571428573</v>
          </cell>
          <cell r="P106">
            <v>72135.71428571429</v>
          </cell>
          <cell r="Q106">
            <v>985.3738571428571</v>
          </cell>
          <cell r="R106">
            <v>284214.71428571426</v>
          </cell>
          <cell r="S106">
            <v>2474.2549999999997</v>
          </cell>
          <cell r="T106">
            <v>735.78428571428572</v>
          </cell>
          <cell r="U106">
            <v>100.99</v>
          </cell>
          <cell r="V106">
            <v>86.562857142857141</v>
          </cell>
          <cell r="W106">
            <v>1125.3171428571429</v>
          </cell>
          <cell r="X106">
            <v>25968.857142857141</v>
          </cell>
          <cell r="Y106">
            <v>548.23142857142852</v>
          </cell>
          <cell r="Z106">
            <v>6925.028571428571</v>
          </cell>
          <cell r="AA106">
            <v>12984.428571428571</v>
          </cell>
          <cell r="AB106">
            <v>173125.71428571429</v>
          </cell>
          <cell r="AC106">
            <v>217489.17857142858</v>
          </cell>
          <cell r="AD106">
            <v>1875.5285714285715</v>
          </cell>
          <cell r="AE106">
            <v>512.16357142857146</v>
          </cell>
          <cell r="AF106">
            <v>807.92</v>
          </cell>
          <cell r="AG106">
            <v>201.98</v>
          </cell>
          <cell r="AH106">
            <v>6780.7571428571428</v>
          </cell>
          <cell r="AI106">
            <v>403.96</v>
          </cell>
          <cell r="AJ106">
            <v>1009.9</v>
          </cell>
          <cell r="AK106">
            <v>201.98</v>
          </cell>
          <cell r="AL106">
            <v>4905.2285714285717</v>
          </cell>
          <cell r="AM106">
            <v>216.40714285714284</v>
          </cell>
          <cell r="AN106">
            <v>4616.6857142857143</v>
          </cell>
          <cell r="AO106">
            <v>2957.5642857142857</v>
          </cell>
          <cell r="AP106">
            <v>310.18357142857144</v>
          </cell>
          <cell r="AQ106">
            <v>1082.0357142857142</v>
          </cell>
        </row>
        <row r="107">
          <cell r="A107" t="str">
            <v>M0031441900</v>
          </cell>
          <cell r="B107" t="str">
            <v>Excelsior1018Pre-Shaped451</v>
          </cell>
          <cell r="C107" t="str">
            <v>EUR</v>
          </cell>
          <cell r="D107">
            <v>129.63999999999999</v>
          </cell>
          <cell r="G107">
            <v>129.63999999999999</v>
          </cell>
          <cell r="I107">
            <v>185.2</v>
          </cell>
          <cell r="J107">
            <v>703.75999999999988</v>
          </cell>
          <cell r="K107">
            <v>203.72</v>
          </cell>
          <cell r="L107">
            <v>240.76</v>
          </cell>
          <cell r="M107">
            <v>324.09999999999997</v>
          </cell>
          <cell r="N107">
            <v>198.16399999999999</v>
          </cell>
          <cell r="O107">
            <v>192.608</v>
          </cell>
          <cell r="P107">
            <v>92600</v>
          </cell>
          <cell r="Q107">
            <v>1264.9159999999999</v>
          </cell>
          <cell r="R107">
            <v>364844</v>
          </cell>
          <cell r="S107">
            <v>3176.1799999999994</v>
          </cell>
          <cell r="T107">
            <v>944.51999999999987</v>
          </cell>
          <cell r="U107">
            <v>129.63999999999999</v>
          </cell>
          <cell r="V107">
            <v>111.11999999999999</v>
          </cell>
          <cell r="W107">
            <v>1444.56</v>
          </cell>
          <cell r="X107">
            <v>33336</v>
          </cell>
          <cell r="Y107">
            <v>703.75999999999988</v>
          </cell>
          <cell r="Z107">
            <v>8889.5999999999985</v>
          </cell>
          <cell r="AA107">
            <v>16668</v>
          </cell>
          <cell r="AB107">
            <v>222240</v>
          </cell>
          <cell r="AC107">
            <v>279189</v>
          </cell>
          <cell r="AD107">
            <v>2407.6</v>
          </cell>
          <cell r="AE107">
            <v>657.45999999999992</v>
          </cell>
          <cell r="AF107">
            <v>1037.1199999999999</v>
          </cell>
          <cell r="AG107">
            <v>259.27999999999997</v>
          </cell>
          <cell r="AH107">
            <v>8704.4</v>
          </cell>
          <cell r="AI107">
            <v>518.55999999999995</v>
          </cell>
          <cell r="AJ107">
            <v>1296.3999999999999</v>
          </cell>
          <cell r="AK107">
            <v>259.27999999999997</v>
          </cell>
          <cell r="AL107">
            <v>6296.7999999999993</v>
          </cell>
          <cell r="AM107">
            <v>277.79999999999995</v>
          </cell>
          <cell r="AN107">
            <v>5926.4</v>
          </cell>
          <cell r="AO107">
            <v>3796.6</v>
          </cell>
          <cell r="AP107">
            <v>398.17999999999995</v>
          </cell>
          <cell r="AQ107">
            <v>1389</v>
          </cell>
        </row>
        <row r="108">
          <cell r="A108" t="str">
            <v>M0031441910</v>
          </cell>
          <cell r="B108" t="str">
            <v>Excelsior1018Pre-Shaped901</v>
          </cell>
          <cell r="C108" t="str">
            <v>EUR</v>
          </cell>
          <cell r="D108">
            <v>129.63999999999999</v>
          </cell>
          <cell r="G108">
            <v>129.63999999999999</v>
          </cell>
          <cell r="I108">
            <v>185.2</v>
          </cell>
          <cell r="J108">
            <v>703.75999999999988</v>
          </cell>
          <cell r="K108">
            <v>203.72</v>
          </cell>
          <cell r="L108">
            <v>240.76</v>
          </cell>
          <cell r="M108">
            <v>324.09999999999997</v>
          </cell>
          <cell r="N108">
            <v>198.16399999999999</v>
          </cell>
          <cell r="O108">
            <v>192.608</v>
          </cell>
          <cell r="P108">
            <v>92600</v>
          </cell>
          <cell r="Q108">
            <v>1264.9159999999999</v>
          </cell>
          <cell r="R108">
            <v>364844</v>
          </cell>
          <cell r="S108">
            <v>3176.1799999999994</v>
          </cell>
          <cell r="T108">
            <v>944.51999999999987</v>
          </cell>
          <cell r="U108">
            <v>129.63999999999999</v>
          </cell>
          <cell r="V108">
            <v>111.11999999999999</v>
          </cell>
          <cell r="W108">
            <v>1444.56</v>
          </cell>
          <cell r="X108">
            <v>33336</v>
          </cell>
          <cell r="Y108">
            <v>703.75999999999988</v>
          </cell>
          <cell r="Z108">
            <v>8889.5999999999985</v>
          </cell>
          <cell r="AA108">
            <v>16668</v>
          </cell>
          <cell r="AB108">
            <v>222240</v>
          </cell>
          <cell r="AC108">
            <v>279189</v>
          </cell>
          <cell r="AD108">
            <v>2407.6</v>
          </cell>
          <cell r="AE108">
            <v>657.45999999999992</v>
          </cell>
          <cell r="AF108">
            <v>1037.1199999999999</v>
          </cell>
          <cell r="AG108">
            <v>259.27999999999997</v>
          </cell>
          <cell r="AH108">
            <v>8704.4</v>
          </cell>
          <cell r="AI108">
            <v>518.55999999999995</v>
          </cell>
          <cell r="AJ108">
            <v>1296.3999999999999</v>
          </cell>
          <cell r="AK108">
            <v>259.27999999999997</v>
          </cell>
          <cell r="AL108">
            <v>6296.7999999999993</v>
          </cell>
          <cell r="AM108">
            <v>277.79999999999995</v>
          </cell>
          <cell r="AN108">
            <v>5926.4</v>
          </cell>
          <cell r="AO108">
            <v>3796.6</v>
          </cell>
          <cell r="AP108">
            <v>398.17999999999995</v>
          </cell>
          <cell r="AQ108">
            <v>1389</v>
          </cell>
        </row>
        <row r="109">
          <cell r="A109" t="str">
            <v>M0031441920</v>
          </cell>
          <cell r="B109" t="str">
            <v>Excelsior1018Pre-ShapedJ15</v>
          </cell>
          <cell r="C109" t="str">
            <v>EUR</v>
          </cell>
          <cell r="D109">
            <v>129.55000000000001</v>
          </cell>
          <cell r="G109">
            <v>129.55000000000001</v>
          </cell>
          <cell r="I109">
            <v>185.07142857142861</v>
          </cell>
          <cell r="J109">
            <v>703.27142857142871</v>
          </cell>
          <cell r="K109">
            <v>203.57857142857148</v>
          </cell>
          <cell r="L109">
            <v>240.59285714285721</v>
          </cell>
          <cell r="M109">
            <v>323.87500000000006</v>
          </cell>
          <cell r="N109">
            <v>198.02642857142862</v>
          </cell>
          <cell r="O109">
            <v>192.47428571428577</v>
          </cell>
          <cell r="P109">
            <v>92535.714285714304</v>
          </cell>
          <cell r="Q109">
            <v>1264.0378571428575</v>
          </cell>
          <cell r="R109">
            <v>364590.71428571438</v>
          </cell>
          <cell r="S109">
            <v>3173.9750000000004</v>
          </cell>
          <cell r="T109">
            <v>943.86428571428587</v>
          </cell>
          <cell r="U109">
            <v>129.55000000000001</v>
          </cell>
          <cell r="V109">
            <v>111.04285714285716</v>
          </cell>
          <cell r="W109">
            <v>1443.5571428571432</v>
          </cell>
          <cell r="X109">
            <v>33312.857142857152</v>
          </cell>
          <cell r="Y109">
            <v>703.27142857142871</v>
          </cell>
          <cell r="Z109">
            <v>8883.4285714285725</v>
          </cell>
          <cell r="AA109">
            <v>16656.428571428576</v>
          </cell>
          <cell r="AB109">
            <v>222085.71428571435</v>
          </cell>
          <cell r="AC109">
            <v>278995.17857142864</v>
          </cell>
          <cell r="AD109">
            <v>2405.928571428572</v>
          </cell>
          <cell r="AE109">
            <v>657.00357142857149</v>
          </cell>
          <cell r="AF109">
            <v>1036.4000000000001</v>
          </cell>
          <cell r="AG109">
            <v>259.10000000000002</v>
          </cell>
          <cell r="AH109">
            <v>8698.3571428571449</v>
          </cell>
          <cell r="AI109">
            <v>518.20000000000005</v>
          </cell>
          <cell r="AJ109">
            <v>1295.5000000000002</v>
          </cell>
          <cell r="AK109">
            <v>259.10000000000002</v>
          </cell>
          <cell r="AL109">
            <v>6292.4285714285725</v>
          </cell>
          <cell r="AM109">
            <v>277.60714285714289</v>
          </cell>
          <cell r="AN109">
            <v>5922.2857142857156</v>
          </cell>
          <cell r="AO109">
            <v>3793.9642857142867</v>
          </cell>
          <cell r="AP109">
            <v>397.90357142857152</v>
          </cell>
          <cell r="AQ109">
            <v>1388.0357142857147</v>
          </cell>
        </row>
        <row r="110">
          <cell r="A110" t="str">
            <v>M0031441930</v>
          </cell>
          <cell r="B110" t="str">
            <v>Excelsior1018Pre-ShapedC15</v>
          </cell>
          <cell r="C110" t="str">
            <v>EUR</v>
          </cell>
          <cell r="D110">
            <v>132.91999999999999</v>
          </cell>
          <cell r="G110">
            <v>132.91999999999999</v>
          </cell>
          <cell r="I110">
            <v>189.88571428571427</v>
          </cell>
          <cell r="J110">
            <v>721.56571428571419</v>
          </cell>
          <cell r="K110">
            <v>208.87428571428572</v>
          </cell>
          <cell r="L110">
            <v>246.85142857142856</v>
          </cell>
          <cell r="M110">
            <v>332.29999999999995</v>
          </cell>
          <cell r="N110">
            <v>203.17771428571427</v>
          </cell>
          <cell r="O110">
            <v>197.48114285714286</v>
          </cell>
          <cell r="P110">
            <v>94942.85714285713</v>
          </cell>
          <cell r="Q110">
            <v>1296.9194285714284</v>
          </cell>
          <cell r="R110">
            <v>374074.8571428571</v>
          </cell>
          <cell r="S110">
            <v>3256.5399999999995</v>
          </cell>
          <cell r="T110">
            <v>968.41714285714272</v>
          </cell>
          <cell r="U110">
            <v>132.91999999999999</v>
          </cell>
          <cell r="V110">
            <v>113.93142857142855</v>
          </cell>
          <cell r="W110">
            <v>1481.1085714285714</v>
          </cell>
          <cell r="X110">
            <v>34179.428571428572</v>
          </cell>
          <cell r="Y110">
            <v>721.56571428571419</v>
          </cell>
          <cell r="Z110">
            <v>9114.5142857142855</v>
          </cell>
          <cell r="AA110">
            <v>17089.714285714286</v>
          </cell>
          <cell r="AB110">
            <v>227862.85714285713</v>
          </cell>
          <cell r="AC110">
            <v>286252.71428571426</v>
          </cell>
          <cell r="AD110">
            <v>2468.5142857142855</v>
          </cell>
          <cell r="AE110">
            <v>674.09428571428566</v>
          </cell>
          <cell r="AF110">
            <v>1063.3599999999999</v>
          </cell>
          <cell r="AG110">
            <v>265.83999999999997</v>
          </cell>
          <cell r="AH110">
            <v>8924.6285714285714</v>
          </cell>
          <cell r="AI110">
            <v>531.67999999999995</v>
          </cell>
          <cell r="AJ110">
            <v>1329.1999999999998</v>
          </cell>
          <cell r="AK110">
            <v>265.83999999999997</v>
          </cell>
          <cell r="AL110">
            <v>6456.114285714285</v>
          </cell>
          <cell r="AM110">
            <v>284.82857142857142</v>
          </cell>
          <cell r="AN110">
            <v>6076.3428571428567</v>
          </cell>
          <cell r="AO110">
            <v>3892.6571428571424</v>
          </cell>
          <cell r="AP110">
            <v>408.25428571428569</v>
          </cell>
          <cell r="AQ110">
            <v>1424.1428571428571</v>
          </cell>
        </row>
        <row r="111">
          <cell r="A111" t="str">
            <v>M0031441940</v>
          </cell>
          <cell r="B111" t="str">
            <v>Excelsior1018Pre-ShapedS15</v>
          </cell>
          <cell r="C111" t="str">
            <v>EUR</v>
          </cell>
          <cell r="D111">
            <v>133.01</v>
          </cell>
          <cell r="G111">
            <v>133.01</v>
          </cell>
          <cell r="I111">
            <v>190.01428571428571</v>
          </cell>
          <cell r="J111">
            <v>722.0542857142857</v>
          </cell>
          <cell r="K111">
            <v>209.0157142857143</v>
          </cell>
          <cell r="L111">
            <v>247.01857142857142</v>
          </cell>
          <cell r="M111">
            <v>332.52499999999998</v>
          </cell>
          <cell r="N111">
            <v>203.31528571428572</v>
          </cell>
          <cell r="O111">
            <v>197.61485714285715</v>
          </cell>
          <cell r="P111">
            <v>95007.142857142855</v>
          </cell>
          <cell r="Q111">
            <v>1297.7975714285715</v>
          </cell>
          <cell r="R111">
            <v>374328.14285714284</v>
          </cell>
          <cell r="S111">
            <v>3258.7449999999994</v>
          </cell>
          <cell r="T111">
            <v>969.07285714285706</v>
          </cell>
          <cell r="U111">
            <v>133.01</v>
          </cell>
          <cell r="V111">
            <v>114.00857142857141</v>
          </cell>
          <cell r="W111">
            <v>1482.1114285714284</v>
          </cell>
          <cell r="X111">
            <v>34202.571428571428</v>
          </cell>
          <cell r="Y111">
            <v>722.0542857142857</v>
          </cell>
          <cell r="Z111">
            <v>9120.6857142857134</v>
          </cell>
          <cell r="AA111">
            <v>17101.285714285714</v>
          </cell>
          <cell r="AB111">
            <v>228017.14285714284</v>
          </cell>
          <cell r="AC111">
            <v>286446.53571428568</v>
          </cell>
          <cell r="AD111">
            <v>2470.1857142857143</v>
          </cell>
          <cell r="AE111">
            <v>674.55071428571421</v>
          </cell>
          <cell r="AF111">
            <v>1064.08</v>
          </cell>
          <cell r="AG111">
            <v>266.02</v>
          </cell>
          <cell r="AH111">
            <v>8930.6714285714279</v>
          </cell>
          <cell r="AI111">
            <v>532.04</v>
          </cell>
          <cell r="AJ111">
            <v>1330.1</v>
          </cell>
          <cell r="AK111">
            <v>266.02</v>
          </cell>
          <cell r="AL111">
            <v>6460.4857142857136</v>
          </cell>
          <cell r="AM111">
            <v>285.02142857142854</v>
          </cell>
          <cell r="AN111">
            <v>6080.4571428571426</v>
          </cell>
          <cell r="AO111">
            <v>3895.292857142857</v>
          </cell>
          <cell r="AP111">
            <v>408.53071428571423</v>
          </cell>
          <cell r="AQ111">
            <v>1425.1071428571429</v>
          </cell>
        </row>
        <row r="112">
          <cell r="A112" t="str">
            <v>M0031443810</v>
          </cell>
          <cell r="B112" t="str">
            <v>EXCELSIOR130CM1TIP</v>
          </cell>
          <cell r="C112" t="str">
            <v>USD</v>
          </cell>
          <cell r="D112">
            <v>136.04</v>
          </cell>
          <cell r="G112">
            <v>136.04</v>
          </cell>
          <cell r="I112">
            <v>136.04</v>
          </cell>
          <cell r="J112">
            <v>516.952</v>
          </cell>
          <cell r="K112">
            <v>149.64400000000001</v>
          </cell>
          <cell r="L112">
            <v>176.852</v>
          </cell>
          <cell r="M112">
            <v>238.07</v>
          </cell>
          <cell r="N112">
            <v>145.56280000000001</v>
          </cell>
          <cell r="O112">
            <v>141.48159999999999</v>
          </cell>
          <cell r="P112">
            <v>68020</v>
          </cell>
          <cell r="Q112">
            <v>929.15319999999997</v>
          </cell>
          <cell r="R112">
            <v>267998.8</v>
          </cell>
          <cell r="S112">
            <v>2333.0859999999998</v>
          </cell>
          <cell r="T112">
            <v>693.80399999999986</v>
          </cell>
          <cell r="U112">
            <v>95.227999999999994</v>
          </cell>
          <cell r="V112">
            <v>81.623999999999995</v>
          </cell>
          <cell r="W112">
            <v>1061.1119999999999</v>
          </cell>
          <cell r="X112">
            <v>24487.199999999997</v>
          </cell>
          <cell r="Y112">
            <v>516.952</v>
          </cell>
          <cell r="Z112">
            <v>6529.92</v>
          </cell>
          <cell r="AA112">
            <v>12243.599999999999</v>
          </cell>
          <cell r="AB112">
            <v>163248</v>
          </cell>
          <cell r="AC112">
            <v>205080.3</v>
          </cell>
          <cell r="AD112">
            <v>1768.52</v>
          </cell>
          <cell r="AE112">
            <v>482.94199999999995</v>
          </cell>
          <cell r="AF112">
            <v>761.82399999999996</v>
          </cell>
          <cell r="AG112">
            <v>190.45599999999999</v>
          </cell>
          <cell r="AH112">
            <v>6393.8799999999992</v>
          </cell>
          <cell r="AI112">
            <v>380.91199999999998</v>
          </cell>
          <cell r="AJ112">
            <v>952.28</v>
          </cell>
          <cell r="AK112">
            <v>190.45599999999999</v>
          </cell>
          <cell r="AL112">
            <v>4625.3599999999997</v>
          </cell>
          <cell r="AM112">
            <v>204.06</v>
          </cell>
          <cell r="AN112">
            <v>4353.28</v>
          </cell>
          <cell r="AO112">
            <v>2788.8199999999997</v>
          </cell>
          <cell r="AP112">
            <v>292.48599999999999</v>
          </cell>
          <cell r="AQ112">
            <v>1020.3</v>
          </cell>
        </row>
        <row r="113">
          <cell r="A113" t="str">
            <v>M0031445810</v>
          </cell>
          <cell r="B113" t="str">
            <v>EXCELSIOR105CM1TIP</v>
          </cell>
          <cell r="C113" t="str">
            <v>USD</v>
          </cell>
          <cell r="D113">
            <v>136</v>
          </cell>
          <cell r="G113">
            <v>136</v>
          </cell>
          <cell r="I113">
            <v>136</v>
          </cell>
          <cell r="J113">
            <v>516.79999999999995</v>
          </cell>
          <cell r="K113">
            <v>149.60000000000002</v>
          </cell>
          <cell r="L113">
            <v>176.8</v>
          </cell>
          <cell r="M113">
            <v>238</v>
          </cell>
          <cell r="N113">
            <v>145.52000000000001</v>
          </cell>
          <cell r="O113">
            <v>141.44</v>
          </cell>
          <cell r="P113">
            <v>68000</v>
          </cell>
          <cell r="Q113">
            <v>928.88</v>
          </cell>
          <cell r="R113">
            <v>267920</v>
          </cell>
          <cell r="S113">
            <v>2332.3999999999996</v>
          </cell>
          <cell r="T113">
            <v>693.59999999999991</v>
          </cell>
          <cell r="U113">
            <v>95.199999999999989</v>
          </cell>
          <cell r="V113">
            <v>81.599999999999994</v>
          </cell>
          <cell r="W113">
            <v>1060.8</v>
          </cell>
          <cell r="X113">
            <v>24480</v>
          </cell>
          <cell r="Y113">
            <v>516.79999999999995</v>
          </cell>
          <cell r="Z113">
            <v>6528</v>
          </cell>
          <cell r="AA113">
            <v>12240</v>
          </cell>
          <cell r="AB113">
            <v>163200</v>
          </cell>
          <cell r="AC113">
            <v>205020</v>
          </cell>
          <cell r="AD113">
            <v>1768</v>
          </cell>
          <cell r="AE113">
            <v>482.79999999999995</v>
          </cell>
          <cell r="AF113">
            <v>761.59999999999991</v>
          </cell>
          <cell r="AG113">
            <v>190.39999999999998</v>
          </cell>
          <cell r="AH113">
            <v>6392</v>
          </cell>
          <cell r="AI113">
            <v>380.79999999999995</v>
          </cell>
          <cell r="AJ113">
            <v>952</v>
          </cell>
          <cell r="AK113">
            <v>190.39999999999998</v>
          </cell>
          <cell r="AL113">
            <v>4624</v>
          </cell>
          <cell r="AM113">
            <v>204</v>
          </cell>
          <cell r="AN113">
            <v>4352</v>
          </cell>
          <cell r="AO113">
            <v>2788</v>
          </cell>
          <cell r="AP113">
            <v>292.39999999999998</v>
          </cell>
          <cell r="AQ113">
            <v>1020</v>
          </cell>
        </row>
        <row r="114">
          <cell r="A114" t="str">
            <v>M00316310</v>
          </cell>
          <cell r="B114" t="str">
            <v>SYNCHRO0.01WIRESOFTSTRAIGH</v>
          </cell>
          <cell r="C114" t="str">
            <v>USD</v>
          </cell>
          <cell r="D114">
            <v>173.58</v>
          </cell>
          <cell r="G114">
            <v>173.58</v>
          </cell>
          <cell r="I114">
            <v>173.58</v>
          </cell>
          <cell r="J114">
            <v>659.60400000000004</v>
          </cell>
          <cell r="K114">
            <v>190.93800000000002</v>
          </cell>
          <cell r="L114">
            <v>225.65400000000002</v>
          </cell>
          <cell r="M114">
            <v>303.76500000000004</v>
          </cell>
          <cell r="N114">
            <v>185.73060000000004</v>
          </cell>
          <cell r="O114">
            <v>180.52320000000003</v>
          </cell>
          <cell r="P114">
            <v>86790</v>
          </cell>
          <cell r="Q114">
            <v>1185.5514000000001</v>
          </cell>
          <cell r="R114">
            <v>341952.60000000003</v>
          </cell>
          <cell r="S114">
            <v>2976.8969999999999</v>
          </cell>
          <cell r="T114">
            <v>885.25800000000004</v>
          </cell>
          <cell r="U114">
            <v>121.506</v>
          </cell>
          <cell r="V114">
            <v>104.14800000000001</v>
          </cell>
          <cell r="W114">
            <v>1353.924</v>
          </cell>
          <cell r="X114">
            <v>31244.400000000001</v>
          </cell>
          <cell r="Y114">
            <v>659.60400000000004</v>
          </cell>
          <cell r="Z114">
            <v>8331.84</v>
          </cell>
          <cell r="AA114">
            <v>15622.2</v>
          </cell>
          <cell r="AB114">
            <v>208296.00000000003</v>
          </cell>
          <cell r="AC114">
            <v>261671.85</v>
          </cell>
          <cell r="AD114">
            <v>2256.54</v>
          </cell>
          <cell r="AE114">
            <v>616.20900000000006</v>
          </cell>
          <cell r="AF114">
            <v>972.048</v>
          </cell>
          <cell r="AG114">
            <v>243.012</v>
          </cell>
          <cell r="AH114">
            <v>8158.26</v>
          </cell>
          <cell r="AI114">
            <v>486.024</v>
          </cell>
          <cell r="AJ114">
            <v>1215.0600000000002</v>
          </cell>
          <cell r="AK114">
            <v>243.012</v>
          </cell>
          <cell r="AL114">
            <v>5901.72</v>
          </cell>
          <cell r="AM114">
            <v>260.37</v>
          </cell>
          <cell r="AN114">
            <v>5554.56</v>
          </cell>
          <cell r="AO114">
            <v>3558.3900000000003</v>
          </cell>
          <cell r="AP114">
            <v>373.197</v>
          </cell>
          <cell r="AQ114">
            <v>1301.8500000000001</v>
          </cell>
        </row>
        <row r="115">
          <cell r="A115" t="str">
            <v>M00316330</v>
          </cell>
          <cell r="B115" t="str">
            <v>SYNCHRO0.01WIRESOFTSTRAIGH</v>
          </cell>
          <cell r="C115" t="str">
            <v>USD</v>
          </cell>
          <cell r="D115">
            <v>174.1</v>
          </cell>
          <cell r="G115">
            <v>174.1</v>
          </cell>
          <cell r="I115">
            <v>174.1</v>
          </cell>
          <cell r="J115">
            <v>661.57999999999993</v>
          </cell>
          <cell r="K115">
            <v>191.51000000000002</v>
          </cell>
          <cell r="L115">
            <v>226.33</v>
          </cell>
          <cell r="M115">
            <v>304.67500000000001</v>
          </cell>
          <cell r="N115">
            <v>186.28700000000001</v>
          </cell>
          <cell r="O115">
            <v>181.06399999999999</v>
          </cell>
          <cell r="P115">
            <v>87050</v>
          </cell>
          <cell r="Q115">
            <v>1189.1030000000001</v>
          </cell>
          <cell r="R115">
            <v>342977</v>
          </cell>
          <cell r="S115">
            <v>2985.8149999999996</v>
          </cell>
          <cell r="T115">
            <v>887.90999999999985</v>
          </cell>
          <cell r="U115">
            <v>121.86999999999999</v>
          </cell>
          <cell r="V115">
            <v>104.46</v>
          </cell>
          <cell r="W115">
            <v>1357.98</v>
          </cell>
          <cell r="X115">
            <v>31338</v>
          </cell>
          <cell r="Y115">
            <v>661.57999999999993</v>
          </cell>
          <cell r="Z115">
            <v>8356.7999999999993</v>
          </cell>
          <cell r="AA115">
            <v>15669</v>
          </cell>
          <cell r="AB115">
            <v>208920</v>
          </cell>
          <cell r="AC115">
            <v>262455.75</v>
          </cell>
          <cell r="AD115">
            <v>2263.2999999999997</v>
          </cell>
          <cell r="AE115">
            <v>618.05499999999995</v>
          </cell>
          <cell r="AF115">
            <v>974.95999999999992</v>
          </cell>
          <cell r="AG115">
            <v>243.73999999999998</v>
          </cell>
          <cell r="AH115">
            <v>8182.7</v>
          </cell>
          <cell r="AI115">
            <v>487.47999999999996</v>
          </cell>
          <cell r="AJ115">
            <v>1218.7</v>
          </cell>
          <cell r="AK115">
            <v>243.73999999999998</v>
          </cell>
          <cell r="AL115">
            <v>5919.4</v>
          </cell>
          <cell r="AM115">
            <v>261.14999999999998</v>
          </cell>
          <cell r="AN115">
            <v>5571.2</v>
          </cell>
          <cell r="AO115">
            <v>3569.0499999999997</v>
          </cell>
          <cell r="AP115">
            <v>374.315</v>
          </cell>
          <cell r="AQ115">
            <v>1305.75</v>
          </cell>
        </row>
        <row r="116">
          <cell r="A116" t="str">
            <v>M00316510</v>
          </cell>
          <cell r="B116" t="str">
            <v>SYNCHRO0.01WIRESUPPORTSTRA</v>
          </cell>
          <cell r="C116" t="str">
            <v>USD</v>
          </cell>
          <cell r="D116">
            <v>190.03</v>
          </cell>
          <cell r="G116">
            <v>190.03</v>
          </cell>
          <cell r="I116">
            <v>190.03</v>
          </cell>
          <cell r="J116">
            <v>722.11399999999992</v>
          </cell>
          <cell r="K116">
            <v>209.03300000000002</v>
          </cell>
          <cell r="L116">
            <v>247.03900000000002</v>
          </cell>
          <cell r="M116">
            <v>332.55250000000001</v>
          </cell>
          <cell r="N116">
            <v>203.33210000000003</v>
          </cell>
          <cell r="O116">
            <v>197.63120000000001</v>
          </cell>
          <cell r="P116">
            <v>95015</v>
          </cell>
          <cell r="Q116">
            <v>1297.9049</v>
          </cell>
          <cell r="R116">
            <v>374359.1</v>
          </cell>
          <cell r="S116">
            <v>3259.0144999999998</v>
          </cell>
          <cell r="T116">
            <v>969.15299999999991</v>
          </cell>
          <cell r="U116">
            <v>133.02099999999999</v>
          </cell>
          <cell r="V116">
            <v>114.018</v>
          </cell>
          <cell r="W116">
            <v>1482.2339999999999</v>
          </cell>
          <cell r="X116">
            <v>34205.4</v>
          </cell>
          <cell r="Y116">
            <v>722.11399999999992</v>
          </cell>
          <cell r="Z116">
            <v>9121.44</v>
          </cell>
          <cell r="AA116">
            <v>17102.7</v>
          </cell>
          <cell r="AB116">
            <v>228036</v>
          </cell>
          <cell r="AC116">
            <v>286470.22499999998</v>
          </cell>
          <cell r="AD116">
            <v>2470.39</v>
          </cell>
          <cell r="AE116">
            <v>674.60649999999998</v>
          </cell>
          <cell r="AF116">
            <v>1064.1679999999999</v>
          </cell>
          <cell r="AG116">
            <v>266.04199999999997</v>
          </cell>
          <cell r="AH116">
            <v>8931.41</v>
          </cell>
          <cell r="AI116">
            <v>532.08399999999995</v>
          </cell>
          <cell r="AJ116">
            <v>1330.21</v>
          </cell>
          <cell r="AK116">
            <v>266.04199999999997</v>
          </cell>
          <cell r="AL116">
            <v>6461.02</v>
          </cell>
          <cell r="AM116">
            <v>285.04500000000002</v>
          </cell>
          <cell r="AN116">
            <v>6080.96</v>
          </cell>
          <cell r="AO116">
            <v>3895.6150000000002</v>
          </cell>
          <cell r="AP116">
            <v>408.56450000000001</v>
          </cell>
          <cell r="AQ116">
            <v>1425.2249999999999</v>
          </cell>
        </row>
        <row r="117">
          <cell r="A117" t="str">
            <v>M00316530</v>
          </cell>
          <cell r="B117" t="str">
            <v>SYNCHRO0.01WIRESUPPORTSTRA</v>
          </cell>
          <cell r="C117" t="str">
            <v>USD</v>
          </cell>
          <cell r="D117">
            <v>230.96</v>
          </cell>
          <cell r="G117">
            <v>230.96</v>
          </cell>
          <cell r="I117">
            <v>230.96</v>
          </cell>
          <cell r="J117">
            <v>877.64800000000002</v>
          </cell>
          <cell r="K117">
            <v>254.05600000000004</v>
          </cell>
          <cell r="L117">
            <v>300.24800000000005</v>
          </cell>
          <cell r="M117">
            <v>404.18</v>
          </cell>
          <cell r="N117">
            <v>247.12720000000002</v>
          </cell>
          <cell r="O117">
            <v>240.19840000000002</v>
          </cell>
          <cell r="P117">
            <v>115480</v>
          </cell>
          <cell r="Q117">
            <v>1577.4568000000002</v>
          </cell>
          <cell r="R117">
            <v>454991.2</v>
          </cell>
          <cell r="S117">
            <v>3960.9639999999999</v>
          </cell>
          <cell r="T117">
            <v>1177.896</v>
          </cell>
          <cell r="U117">
            <v>161.672</v>
          </cell>
          <cell r="V117">
            <v>138.57599999999999</v>
          </cell>
          <cell r="W117">
            <v>1801.4880000000001</v>
          </cell>
          <cell r="X117">
            <v>41572.800000000003</v>
          </cell>
          <cell r="Y117">
            <v>877.64800000000002</v>
          </cell>
          <cell r="Z117">
            <v>11086.08</v>
          </cell>
          <cell r="AA117">
            <v>20786.400000000001</v>
          </cell>
          <cell r="AB117">
            <v>277152</v>
          </cell>
          <cell r="AC117">
            <v>348172.2</v>
          </cell>
          <cell r="AD117">
            <v>3002.48</v>
          </cell>
          <cell r="AE117">
            <v>819.90800000000002</v>
          </cell>
          <cell r="AF117">
            <v>1293.376</v>
          </cell>
          <cell r="AG117">
            <v>323.34399999999999</v>
          </cell>
          <cell r="AH117">
            <v>10855.12</v>
          </cell>
          <cell r="AI117">
            <v>646.68799999999999</v>
          </cell>
          <cell r="AJ117">
            <v>1616.72</v>
          </cell>
          <cell r="AK117">
            <v>323.34399999999999</v>
          </cell>
          <cell r="AL117">
            <v>7852.64</v>
          </cell>
          <cell r="AM117">
            <v>346.44</v>
          </cell>
          <cell r="AN117">
            <v>7390.72</v>
          </cell>
          <cell r="AO117">
            <v>4734.68</v>
          </cell>
          <cell r="AP117">
            <v>496.56400000000002</v>
          </cell>
          <cell r="AQ117">
            <v>1732.2</v>
          </cell>
        </row>
        <row r="118">
          <cell r="A118" t="str">
            <v>M0031681810</v>
          </cell>
          <cell r="B118" t="str">
            <v>EXCELSIORSL-10150cm1TIP</v>
          </cell>
          <cell r="C118" t="str">
            <v>EUR</v>
          </cell>
          <cell r="D118">
            <v>128.37</v>
          </cell>
          <cell r="G118">
            <v>128.37</v>
          </cell>
          <cell r="I118">
            <v>183.3857142857143</v>
          </cell>
          <cell r="J118">
            <v>696.86571428571426</v>
          </cell>
          <cell r="K118">
            <v>201.72428571428574</v>
          </cell>
          <cell r="L118">
            <v>238.4014285714286</v>
          </cell>
          <cell r="M118">
            <v>320.92500000000001</v>
          </cell>
          <cell r="N118">
            <v>196.22271428571432</v>
          </cell>
          <cell r="O118">
            <v>190.72114285714287</v>
          </cell>
          <cell r="P118">
            <v>91692.857142857145</v>
          </cell>
          <cell r="Q118">
            <v>1252.5244285714286</v>
          </cell>
          <cell r="R118">
            <v>361269.85714285716</v>
          </cell>
          <cell r="S118">
            <v>3145.0650000000001</v>
          </cell>
          <cell r="T118">
            <v>935.26714285714286</v>
          </cell>
          <cell r="U118">
            <v>128.37</v>
          </cell>
          <cell r="V118">
            <v>110.03142857142858</v>
          </cell>
          <cell r="W118">
            <v>1430.4085714285716</v>
          </cell>
          <cell r="X118">
            <v>33009.428571428572</v>
          </cell>
          <cell r="Y118">
            <v>696.86571428571426</v>
          </cell>
          <cell r="Z118">
            <v>8802.5142857142855</v>
          </cell>
          <cell r="AA118">
            <v>16504.714285714286</v>
          </cell>
          <cell r="AB118">
            <v>220062.85714285716</v>
          </cell>
          <cell r="AC118">
            <v>276453.96428571432</v>
          </cell>
          <cell r="AD118">
            <v>2384.014285714286</v>
          </cell>
          <cell r="AE118">
            <v>651.01928571428573</v>
          </cell>
          <cell r="AF118">
            <v>1026.96</v>
          </cell>
          <cell r="AG118">
            <v>256.74</v>
          </cell>
          <cell r="AH118">
            <v>8619.1285714285714</v>
          </cell>
          <cell r="AI118">
            <v>513.48</v>
          </cell>
          <cell r="AJ118">
            <v>1283.7</v>
          </cell>
          <cell r="AK118">
            <v>256.74</v>
          </cell>
          <cell r="AL118">
            <v>6235.1142857142859</v>
          </cell>
          <cell r="AM118">
            <v>275.07857142857142</v>
          </cell>
          <cell r="AN118">
            <v>5868.3428571428576</v>
          </cell>
          <cell r="AO118">
            <v>3759.4071428571433</v>
          </cell>
          <cell r="AP118">
            <v>394.27928571428572</v>
          </cell>
          <cell r="AQ118">
            <v>1375.3928571428573</v>
          </cell>
        </row>
        <row r="119">
          <cell r="A119" t="str">
            <v>M0031681890</v>
          </cell>
          <cell r="B119" t="str">
            <v>EXCELSIORSL-10150cm2TIP</v>
          </cell>
          <cell r="C119" t="str">
            <v>EUR</v>
          </cell>
          <cell r="D119">
            <v>125.02</v>
          </cell>
          <cell r="G119">
            <v>125.02</v>
          </cell>
          <cell r="I119">
            <v>178.6</v>
          </cell>
          <cell r="J119">
            <v>678.68</v>
          </cell>
          <cell r="K119">
            <v>196.46</v>
          </cell>
          <cell r="L119">
            <v>232.18</v>
          </cell>
          <cell r="M119">
            <v>312.55</v>
          </cell>
          <cell r="N119">
            <v>191.102</v>
          </cell>
          <cell r="O119">
            <v>185.744</v>
          </cell>
          <cell r="P119">
            <v>89300</v>
          </cell>
          <cell r="Q119">
            <v>1219.838</v>
          </cell>
          <cell r="R119">
            <v>351842</v>
          </cell>
          <cell r="S119">
            <v>3062.99</v>
          </cell>
          <cell r="T119">
            <v>910.8599999999999</v>
          </cell>
          <cell r="U119">
            <v>125.01999999999998</v>
          </cell>
          <cell r="V119">
            <v>107.16</v>
          </cell>
          <cell r="W119">
            <v>1393.08</v>
          </cell>
          <cell r="X119">
            <v>32148</v>
          </cell>
          <cell r="Y119">
            <v>678.68</v>
          </cell>
          <cell r="Z119">
            <v>8572.7999999999993</v>
          </cell>
          <cell r="AA119">
            <v>16074</v>
          </cell>
          <cell r="AB119">
            <v>214320</v>
          </cell>
          <cell r="AC119">
            <v>269239.5</v>
          </cell>
          <cell r="AD119">
            <v>2321.7999999999997</v>
          </cell>
          <cell r="AE119">
            <v>634.03</v>
          </cell>
          <cell r="AF119">
            <v>1000.1599999999999</v>
          </cell>
          <cell r="AG119">
            <v>250.03999999999996</v>
          </cell>
          <cell r="AH119">
            <v>8394.1999999999989</v>
          </cell>
          <cell r="AI119">
            <v>500.07999999999993</v>
          </cell>
          <cell r="AJ119">
            <v>1250.2</v>
          </cell>
          <cell r="AK119">
            <v>250.03999999999996</v>
          </cell>
          <cell r="AL119">
            <v>6072.4</v>
          </cell>
          <cell r="AM119">
            <v>267.89999999999998</v>
          </cell>
          <cell r="AN119">
            <v>5715.2</v>
          </cell>
          <cell r="AO119">
            <v>3661.2999999999997</v>
          </cell>
          <cell r="AP119">
            <v>383.98999999999995</v>
          </cell>
          <cell r="AQ119">
            <v>1339.5</v>
          </cell>
        </row>
        <row r="120">
          <cell r="A120" t="str">
            <v>M0031681900</v>
          </cell>
          <cell r="B120" t="str">
            <v>ExcelsiorSL-10Pre-Shaped45</v>
          </cell>
          <cell r="C120" t="str">
            <v>EUR</v>
          </cell>
          <cell r="D120">
            <v>147.33000000000001</v>
          </cell>
          <cell r="G120">
            <v>147.33000000000001</v>
          </cell>
          <cell r="I120">
            <v>210.47142857142859</v>
          </cell>
          <cell r="J120">
            <v>799.79142857142858</v>
          </cell>
          <cell r="K120">
            <v>231.51857142857148</v>
          </cell>
          <cell r="L120">
            <v>273.61285714285719</v>
          </cell>
          <cell r="M120">
            <v>368.32500000000005</v>
          </cell>
          <cell r="N120">
            <v>225.20442857142859</v>
          </cell>
          <cell r="O120">
            <v>218.89028571428574</v>
          </cell>
          <cell r="P120">
            <v>105235.71428571429</v>
          </cell>
          <cell r="Q120">
            <v>1437.5198571428573</v>
          </cell>
          <cell r="R120">
            <v>414628.71428571432</v>
          </cell>
          <cell r="S120">
            <v>3609.585</v>
          </cell>
          <cell r="T120">
            <v>1073.4042857142858</v>
          </cell>
          <cell r="U120">
            <v>147.33000000000001</v>
          </cell>
          <cell r="V120">
            <v>126.28285714285715</v>
          </cell>
          <cell r="W120">
            <v>1641.6771428571431</v>
          </cell>
          <cell r="X120">
            <v>37884.857142857145</v>
          </cell>
          <cell r="Y120">
            <v>799.79142857142858</v>
          </cell>
          <cell r="Z120">
            <v>10102.628571428573</v>
          </cell>
          <cell r="AA120">
            <v>18942.428571428572</v>
          </cell>
          <cell r="AB120">
            <v>252565.71428571432</v>
          </cell>
          <cell r="AC120">
            <v>317285.67857142858</v>
          </cell>
          <cell r="AD120">
            <v>2736.1285714285718</v>
          </cell>
          <cell r="AE120">
            <v>747.17357142857145</v>
          </cell>
          <cell r="AF120">
            <v>1178.6400000000001</v>
          </cell>
          <cell r="AG120">
            <v>294.66000000000003</v>
          </cell>
          <cell r="AH120">
            <v>9892.1571428571442</v>
          </cell>
          <cell r="AI120">
            <v>589.32000000000005</v>
          </cell>
          <cell r="AJ120">
            <v>1473.3000000000002</v>
          </cell>
          <cell r="AK120">
            <v>294.66000000000003</v>
          </cell>
          <cell r="AL120">
            <v>7156.0285714285719</v>
          </cell>
          <cell r="AM120">
            <v>315.70714285714291</v>
          </cell>
          <cell r="AN120">
            <v>6735.0857142857149</v>
          </cell>
          <cell r="AO120">
            <v>4314.6642857142861</v>
          </cell>
          <cell r="AP120">
            <v>452.51357142857142</v>
          </cell>
          <cell r="AQ120">
            <v>1578.5357142857144</v>
          </cell>
        </row>
        <row r="121">
          <cell r="A121" t="str">
            <v>M0031681910</v>
          </cell>
          <cell r="B121" t="str">
            <v>ExcelsiorSL-10Pre-Shaped90</v>
          </cell>
          <cell r="C121" t="str">
            <v>EUR</v>
          </cell>
          <cell r="D121">
            <v>147.33000000000001</v>
          </cell>
          <cell r="G121">
            <v>147.33000000000001</v>
          </cell>
          <cell r="I121">
            <v>210.47142857142859</v>
          </cell>
          <cell r="J121">
            <v>799.79142857142858</v>
          </cell>
          <cell r="K121">
            <v>231.51857142857148</v>
          </cell>
          <cell r="L121">
            <v>273.61285714285719</v>
          </cell>
          <cell r="M121">
            <v>368.32500000000005</v>
          </cell>
          <cell r="N121">
            <v>225.20442857142859</v>
          </cell>
          <cell r="O121">
            <v>218.89028571428574</v>
          </cell>
          <cell r="P121">
            <v>105235.71428571429</v>
          </cell>
          <cell r="Q121">
            <v>1437.5198571428573</v>
          </cell>
          <cell r="R121">
            <v>414628.71428571432</v>
          </cell>
          <cell r="S121">
            <v>3609.585</v>
          </cell>
          <cell r="T121">
            <v>1073.4042857142858</v>
          </cell>
          <cell r="U121">
            <v>147.33000000000001</v>
          </cell>
          <cell r="V121">
            <v>126.28285714285715</v>
          </cell>
          <cell r="W121">
            <v>1641.6771428571431</v>
          </cell>
          <cell r="X121">
            <v>37884.857142857145</v>
          </cell>
          <cell r="Y121">
            <v>799.79142857142858</v>
          </cell>
          <cell r="Z121">
            <v>10102.628571428573</v>
          </cell>
          <cell r="AA121">
            <v>18942.428571428572</v>
          </cell>
          <cell r="AB121">
            <v>252565.71428571432</v>
          </cell>
          <cell r="AC121">
            <v>317285.67857142858</v>
          </cell>
          <cell r="AD121">
            <v>2736.1285714285718</v>
          </cell>
          <cell r="AE121">
            <v>747.17357142857145</v>
          </cell>
          <cell r="AF121">
            <v>1178.6400000000001</v>
          </cell>
          <cell r="AG121">
            <v>294.66000000000003</v>
          </cell>
          <cell r="AH121">
            <v>9892.1571428571442</v>
          </cell>
          <cell r="AI121">
            <v>589.32000000000005</v>
          </cell>
          <cell r="AJ121">
            <v>1473.3000000000002</v>
          </cell>
          <cell r="AK121">
            <v>294.66000000000003</v>
          </cell>
          <cell r="AL121">
            <v>7156.0285714285719</v>
          </cell>
          <cell r="AM121">
            <v>315.70714285714291</v>
          </cell>
          <cell r="AN121">
            <v>6735.0857142857149</v>
          </cell>
          <cell r="AO121">
            <v>4314.6642857142861</v>
          </cell>
          <cell r="AP121">
            <v>452.51357142857142</v>
          </cell>
          <cell r="AQ121">
            <v>1578.5357142857144</v>
          </cell>
        </row>
        <row r="122">
          <cell r="A122" t="str">
            <v>M0031681920</v>
          </cell>
          <cell r="B122" t="str">
            <v>ExcelsiorSL-10Pre-ShapedJ1</v>
          </cell>
          <cell r="C122" t="str">
            <v>EUR</v>
          </cell>
          <cell r="D122">
            <v>147.24</v>
          </cell>
          <cell r="G122">
            <v>147.24</v>
          </cell>
          <cell r="I122">
            <v>210.34285714285716</v>
          </cell>
          <cell r="J122">
            <v>799.30285714285719</v>
          </cell>
          <cell r="K122">
            <v>231.3771428571429</v>
          </cell>
          <cell r="L122">
            <v>273.4457142857143</v>
          </cell>
          <cell r="M122">
            <v>368.1</v>
          </cell>
          <cell r="N122">
            <v>225.06685714285717</v>
          </cell>
          <cell r="O122">
            <v>218.75657142857145</v>
          </cell>
          <cell r="P122">
            <v>105171.42857142858</v>
          </cell>
          <cell r="Q122">
            <v>1436.6417142857144</v>
          </cell>
          <cell r="R122">
            <v>414375.42857142858</v>
          </cell>
          <cell r="S122">
            <v>3607.38</v>
          </cell>
          <cell r="T122">
            <v>1072.7485714285715</v>
          </cell>
          <cell r="U122">
            <v>147.24</v>
          </cell>
          <cell r="V122">
            <v>126.20571428571429</v>
          </cell>
          <cell r="W122">
            <v>1640.6742857142858</v>
          </cell>
          <cell r="X122">
            <v>37861.71428571429</v>
          </cell>
          <cell r="Y122">
            <v>799.30285714285719</v>
          </cell>
          <cell r="Z122">
            <v>10096.457142857143</v>
          </cell>
          <cell r="AA122">
            <v>18930.857142857145</v>
          </cell>
          <cell r="AB122">
            <v>252411.42857142858</v>
          </cell>
          <cell r="AC122">
            <v>317091.85714285716</v>
          </cell>
          <cell r="AD122">
            <v>2734.457142857143</v>
          </cell>
          <cell r="AE122">
            <v>746.7171428571429</v>
          </cell>
          <cell r="AF122">
            <v>1177.92</v>
          </cell>
          <cell r="AG122">
            <v>294.48</v>
          </cell>
          <cell r="AH122">
            <v>9886.1142857142859</v>
          </cell>
          <cell r="AI122">
            <v>588.96</v>
          </cell>
          <cell r="AJ122">
            <v>1472.4</v>
          </cell>
          <cell r="AK122">
            <v>294.48</v>
          </cell>
          <cell r="AL122">
            <v>7151.6571428571433</v>
          </cell>
          <cell r="AM122">
            <v>315.51428571428573</v>
          </cell>
          <cell r="AN122">
            <v>6730.971428571429</v>
          </cell>
          <cell r="AO122">
            <v>4312.0285714285719</v>
          </cell>
          <cell r="AP122">
            <v>452.23714285714289</v>
          </cell>
          <cell r="AQ122">
            <v>1577.5714285714287</v>
          </cell>
        </row>
        <row r="123">
          <cell r="A123" t="str">
            <v>M0031681930</v>
          </cell>
          <cell r="B123" t="str">
            <v>ExcelsiorSL-10Pre-ShapedC1</v>
          </cell>
          <cell r="C123" t="str">
            <v>EUR</v>
          </cell>
          <cell r="D123">
            <v>150.6</v>
          </cell>
          <cell r="G123">
            <v>150.6</v>
          </cell>
          <cell r="I123">
            <v>215.14285714285714</v>
          </cell>
          <cell r="J123">
            <v>817.54285714285709</v>
          </cell>
          <cell r="K123">
            <v>236.65714285714287</v>
          </cell>
          <cell r="L123">
            <v>279.68571428571431</v>
          </cell>
          <cell r="M123">
            <v>376.5</v>
          </cell>
          <cell r="N123">
            <v>230.20285714285714</v>
          </cell>
          <cell r="O123">
            <v>223.74857142857144</v>
          </cell>
          <cell r="P123">
            <v>107571.42857142857</v>
          </cell>
          <cell r="Q123">
            <v>1469.4257142857143</v>
          </cell>
          <cell r="R123">
            <v>423831.42857142858</v>
          </cell>
          <cell r="S123">
            <v>3689.7</v>
          </cell>
          <cell r="T123">
            <v>1097.2285714285713</v>
          </cell>
          <cell r="U123">
            <v>150.6</v>
          </cell>
          <cell r="V123">
            <v>129.08571428571429</v>
          </cell>
          <cell r="W123">
            <v>1678.1142857142856</v>
          </cell>
          <cell r="X123">
            <v>38725.714285714283</v>
          </cell>
          <cell r="Y123">
            <v>817.54285714285709</v>
          </cell>
          <cell r="Z123">
            <v>10326.857142857143</v>
          </cell>
          <cell r="AA123">
            <v>19362.857142857141</v>
          </cell>
          <cell r="AB123">
            <v>258171.42857142858</v>
          </cell>
          <cell r="AC123">
            <v>324327.85714285716</v>
          </cell>
          <cell r="AD123">
            <v>2796.8571428571427</v>
          </cell>
          <cell r="AE123">
            <v>763.75714285714275</v>
          </cell>
          <cell r="AF123">
            <v>1204.8</v>
          </cell>
          <cell r="AG123">
            <v>301.2</v>
          </cell>
          <cell r="AH123">
            <v>10111.714285714286</v>
          </cell>
          <cell r="AI123">
            <v>602.4</v>
          </cell>
          <cell r="AJ123">
            <v>1506</v>
          </cell>
          <cell r="AK123">
            <v>301.2</v>
          </cell>
          <cell r="AL123">
            <v>7314.8571428571431</v>
          </cell>
          <cell r="AM123">
            <v>322.71428571428572</v>
          </cell>
          <cell r="AN123">
            <v>6884.5714285714284</v>
          </cell>
          <cell r="AO123">
            <v>4410.4285714285716</v>
          </cell>
          <cell r="AP123">
            <v>462.55714285714282</v>
          </cell>
          <cell r="AQ123">
            <v>1613.5714285714284</v>
          </cell>
        </row>
        <row r="124">
          <cell r="A124" t="str">
            <v>M0031681940</v>
          </cell>
          <cell r="B124" t="str">
            <v>ExcelsiorSL-10Pre-ShapedS1</v>
          </cell>
          <cell r="C124" t="str">
            <v>EUR</v>
          </cell>
          <cell r="D124">
            <v>150.6</v>
          </cell>
          <cell r="G124">
            <v>150.6</v>
          </cell>
          <cell r="I124">
            <v>215.14285714285714</v>
          </cell>
          <cell r="J124">
            <v>817.54285714285709</v>
          </cell>
          <cell r="K124">
            <v>236.65714285714287</v>
          </cell>
          <cell r="L124">
            <v>279.68571428571431</v>
          </cell>
          <cell r="M124">
            <v>376.5</v>
          </cell>
          <cell r="N124">
            <v>230.20285714285714</v>
          </cell>
          <cell r="O124">
            <v>223.74857142857144</v>
          </cell>
          <cell r="P124">
            <v>107571.42857142857</v>
          </cell>
          <cell r="Q124">
            <v>1469.4257142857143</v>
          </cell>
          <cell r="R124">
            <v>423831.42857142858</v>
          </cell>
          <cell r="S124">
            <v>3689.7</v>
          </cell>
          <cell r="T124">
            <v>1097.2285714285713</v>
          </cell>
          <cell r="U124">
            <v>150.6</v>
          </cell>
          <cell r="V124">
            <v>129.08571428571429</v>
          </cell>
          <cell r="W124">
            <v>1678.1142857142856</v>
          </cell>
          <cell r="X124">
            <v>38725.714285714283</v>
          </cell>
          <cell r="Y124">
            <v>817.54285714285709</v>
          </cell>
          <cell r="Z124">
            <v>10326.857142857143</v>
          </cell>
          <cell r="AA124">
            <v>19362.857142857141</v>
          </cell>
          <cell r="AB124">
            <v>258171.42857142858</v>
          </cell>
          <cell r="AC124">
            <v>324327.85714285716</v>
          </cell>
          <cell r="AD124">
            <v>2796.8571428571427</v>
          </cell>
          <cell r="AE124">
            <v>763.75714285714275</v>
          </cell>
          <cell r="AF124">
            <v>1204.8</v>
          </cell>
          <cell r="AG124">
            <v>301.2</v>
          </cell>
          <cell r="AH124">
            <v>10111.714285714286</v>
          </cell>
          <cell r="AI124">
            <v>602.4</v>
          </cell>
          <cell r="AJ124">
            <v>1506</v>
          </cell>
          <cell r="AK124">
            <v>301.2</v>
          </cell>
          <cell r="AL124">
            <v>7314.8571428571431</v>
          </cell>
          <cell r="AM124">
            <v>322.71428571428572</v>
          </cell>
          <cell r="AN124">
            <v>6884.5714285714284</v>
          </cell>
          <cell r="AO124">
            <v>4410.4285714285716</v>
          </cell>
          <cell r="AP124">
            <v>462.55714285714282</v>
          </cell>
          <cell r="AQ124">
            <v>1613.5714285714284</v>
          </cell>
        </row>
        <row r="125">
          <cell r="A125" t="str">
            <v>M0031682890</v>
          </cell>
          <cell r="B125" t="str">
            <v>EXCELSIORPETITE150cm2TIP</v>
          </cell>
          <cell r="C125" t="str">
            <v>USD</v>
          </cell>
          <cell r="D125">
            <v>167.6</v>
          </cell>
          <cell r="G125">
            <v>167.6</v>
          </cell>
          <cell r="I125">
            <v>167.6</v>
          </cell>
          <cell r="J125">
            <v>636.88</v>
          </cell>
          <cell r="K125">
            <v>184.36</v>
          </cell>
          <cell r="L125">
            <v>217.88</v>
          </cell>
          <cell r="M125">
            <v>293.3</v>
          </cell>
          <cell r="N125">
            <v>179.33199999999999</v>
          </cell>
          <cell r="O125">
            <v>174.304</v>
          </cell>
          <cell r="P125">
            <v>83800</v>
          </cell>
          <cell r="Q125">
            <v>1144.7080000000001</v>
          </cell>
          <cell r="R125">
            <v>330172</v>
          </cell>
          <cell r="S125">
            <v>2874.3399999999997</v>
          </cell>
          <cell r="T125">
            <v>854.75999999999988</v>
          </cell>
          <cell r="U125">
            <v>117.32</v>
          </cell>
          <cell r="V125">
            <v>100.55999999999999</v>
          </cell>
          <cell r="W125">
            <v>1307.28</v>
          </cell>
          <cell r="X125">
            <v>30168</v>
          </cell>
          <cell r="Y125">
            <v>636.88</v>
          </cell>
          <cell r="Z125">
            <v>8044.7999999999993</v>
          </cell>
          <cell r="AA125">
            <v>15084</v>
          </cell>
          <cell r="AB125">
            <v>201120</v>
          </cell>
          <cell r="AC125">
            <v>252657</v>
          </cell>
          <cell r="AD125">
            <v>2178.7999999999997</v>
          </cell>
          <cell r="AE125">
            <v>594.9799999999999</v>
          </cell>
          <cell r="AF125">
            <v>938.56</v>
          </cell>
          <cell r="AG125">
            <v>234.64</v>
          </cell>
          <cell r="AH125">
            <v>7877.2</v>
          </cell>
          <cell r="AI125">
            <v>469.28</v>
          </cell>
          <cell r="AJ125">
            <v>1173.2</v>
          </cell>
          <cell r="AK125">
            <v>234.64</v>
          </cell>
          <cell r="AL125">
            <v>5698.4</v>
          </cell>
          <cell r="AM125">
            <v>251.39999999999998</v>
          </cell>
          <cell r="AN125">
            <v>5363.2</v>
          </cell>
          <cell r="AO125">
            <v>3435.7999999999997</v>
          </cell>
          <cell r="AP125">
            <v>360.34</v>
          </cell>
          <cell r="AQ125">
            <v>1257</v>
          </cell>
        </row>
        <row r="126">
          <cell r="A126" t="str">
            <v>M0031683810</v>
          </cell>
          <cell r="B126" t="str">
            <v>EXCELSIORSL-10130cm1TIP</v>
          </cell>
          <cell r="C126" t="str">
            <v>USD</v>
          </cell>
          <cell r="D126">
            <v>162.91</v>
          </cell>
          <cell r="G126">
            <v>162.91</v>
          </cell>
          <cell r="I126">
            <v>162.91</v>
          </cell>
          <cell r="J126">
            <v>619.05799999999999</v>
          </cell>
          <cell r="K126">
            <v>179.20100000000002</v>
          </cell>
          <cell r="L126">
            <v>211.78300000000002</v>
          </cell>
          <cell r="M126">
            <v>285.09249999999997</v>
          </cell>
          <cell r="N126">
            <v>174.31370000000001</v>
          </cell>
          <cell r="O126">
            <v>169.4264</v>
          </cell>
          <cell r="P126">
            <v>81455</v>
          </cell>
          <cell r="Q126">
            <v>1112.6752999999999</v>
          </cell>
          <cell r="R126">
            <v>320932.7</v>
          </cell>
          <cell r="S126">
            <v>2793.9064999999996</v>
          </cell>
          <cell r="T126">
            <v>830.84099999999989</v>
          </cell>
          <cell r="U126">
            <v>114.03699999999999</v>
          </cell>
          <cell r="V126">
            <v>97.745999999999995</v>
          </cell>
          <cell r="W126">
            <v>1270.6979999999999</v>
          </cell>
          <cell r="X126">
            <v>29323.8</v>
          </cell>
          <cell r="Y126">
            <v>619.05799999999999</v>
          </cell>
          <cell r="Z126">
            <v>7819.68</v>
          </cell>
          <cell r="AA126">
            <v>14661.9</v>
          </cell>
          <cell r="AB126">
            <v>195492</v>
          </cell>
          <cell r="AC126">
            <v>245586.82499999998</v>
          </cell>
          <cell r="AD126">
            <v>2117.83</v>
          </cell>
          <cell r="AE126">
            <v>578.33049999999992</v>
          </cell>
          <cell r="AF126">
            <v>912.29599999999994</v>
          </cell>
          <cell r="AG126">
            <v>228.07399999999998</v>
          </cell>
          <cell r="AH126">
            <v>7656.7699999999995</v>
          </cell>
          <cell r="AI126">
            <v>456.14799999999997</v>
          </cell>
          <cell r="AJ126">
            <v>1140.3699999999999</v>
          </cell>
          <cell r="AK126">
            <v>228.07399999999998</v>
          </cell>
          <cell r="AL126">
            <v>5538.94</v>
          </cell>
          <cell r="AM126">
            <v>244.36500000000001</v>
          </cell>
          <cell r="AN126">
            <v>5213.12</v>
          </cell>
          <cell r="AO126">
            <v>3339.6549999999997</v>
          </cell>
          <cell r="AP126">
            <v>350.25649999999996</v>
          </cell>
          <cell r="AQ126">
            <v>1221.825</v>
          </cell>
        </row>
        <row r="127">
          <cell r="A127" t="str">
            <v>M0031685810</v>
          </cell>
          <cell r="B127" t="str">
            <v>EXCELSIORSL-10105cm1TIP</v>
          </cell>
          <cell r="C127" t="str">
            <v>USD</v>
          </cell>
          <cell r="D127">
            <v>162.80000000000001</v>
          </cell>
          <cell r="G127">
            <v>162.80000000000001</v>
          </cell>
          <cell r="I127">
            <v>162.80000000000001</v>
          </cell>
          <cell r="J127">
            <v>618.64</v>
          </cell>
          <cell r="K127">
            <v>179.08000000000004</v>
          </cell>
          <cell r="L127">
            <v>211.64000000000001</v>
          </cell>
          <cell r="M127">
            <v>284.90000000000003</v>
          </cell>
          <cell r="N127">
            <v>174.19600000000003</v>
          </cell>
          <cell r="O127">
            <v>169.31200000000001</v>
          </cell>
          <cell r="P127">
            <v>81400</v>
          </cell>
          <cell r="Q127">
            <v>1111.924</v>
          </cell>
          <cell r="R127">
            <v>320716</v>
          </cell>
          <cell r="S127">
            <v>2792.02</v>
          </cell>
          <cell r="T127">
            <v>830.28</v>
          </cell>
          <cell r="U127">
            <v>113.96</v>
          </cell>
          <cell r="V127">
            <v>97.68</v>
          </cell>
          <cell r="W127">
            <v>1269.8400000000001</v>
          </cell>
          <cell r="X127">
            <v>29304.000000000004</v>
          </cell>
          <cell r="Y127">
            <v>618.64</v>
          </cell>
          <cell r="Z127">
            <v>7814.4000000000005</v>
          </cell>
          <cell r="AA127">
            <v>14652.000000000002</v>
          </cell>
          <cell r="AB127">
            <v>195360</v>
          </cell>
          <cell r="AC127">
            <v>245421.00000000003</v>
          </cell>
          <cell r="AD127">
            <v>2116.4</v>
          </cell>
          <cell r="AE127">
            <v>577.94000000000005</v>
          </cell>
          <cell r="AF127">
            <v>911.68</v>
          </cell>
          <cell r="AG127">
            <v>227.92</v>
          </cell>
          <cell r="AH127">
            <v>7651.6</v>
          </cell>
          <cell r="AI127">
            <v>455.84</v>
          </cell>
          <cell r="AJ127">
            <v>1139.6000000000001</v>
          </cell>
          <cell r="AK127">
            <v>227.92</v>
          </cell>
          <cell r="AL127">
            <v>5535.2000000000007</v>
          </cell>
          <cell r="AM127">
            <v>244.20000000000002</v>
          </cell>
          <cell r="AN127">
            <v>5209.6000000000004</v>
          </cell>
          <cell r="AO127">
            <v>3337.4</v>
          </cell>
          <cell r="AP127">
            <v>350.02</v>
          </cell>
          <cell r="AQ127">
            <v>1221</v>
          </cell>
        </row>
        <row r="128">
          <cell r="A128" t="str">
            <v>M0031711190</v>
          </cell>
          <cell r="B128" t="str">
            <v>TURBOTRACKER18150/182TM</v>
          </cell>
          <cell r="C128" t="str">
            <v>EUR</v>
          </cell>
          <cell r="D128">
            <v>147.66</v>
          </cell>
          <cell r="G128">
            <v>147.66</v>
          </cell>
          <cell r="I128">
            <v>210.94285714285715</v>
          </cell>
          <cell r="J128">
            <v>801.58285714285716</v>
          </cell>
          <cell r="K128">
            <v>232.0371428571429</v>
          </cell>
          <cell r="L128">
            <v>274.22571428571433</v>
          </cell>
          <cell r="M128">
            <v>369.15000000000003</v>
          </cell>
          <cell r="N128">
            <v>225.70885714285717</v>
          </cell>
          <cell r="O128">
            <v>219.38057142857144</v>
          </cell>
          <cell r="P128">
            <v>105471.42857142858</v>
          </cell>
          <cell r="Q128">
            <v>1440.7397142857144</v>
          </cell>
          <cell r="R128">
            <v>415557.42857142858</v>
          </cell>
          <cell r="S128">
            <v>3617.6699999999996</v>
          </cell>
          <cell r="T128">
            <v>1075.8085714285714</v>
          </cell>
          <cell r="U128">
            <v>147.66</v>
          </cell>
          <cell r="V128">
            <v>126.56571428571428</v>
          </cell>
          <cell r="W128">
            <v>1645.3542857142857</v>
          </cell>
          <cell r="X128">
            <v>37969.71428571429</v>
          </cell>
          <cell r="Y128">
            <v>801.58285714285716</v>
          </cell>
          <cell r="Z128">
            <v>10125.257142857143</v>
          </cell>
          <cell r="AA128">
            <v>18984.857142857145</v>
          </cell>
          <cell r="AB128">
            <v>253131.42857142858</v>
          </cell>
          <cell r="AC128">
            <v>317996.35714285716</v>
          </cell>
          <cell r="AD128">
            <v>2742.2571428571428</v>
          </cell>
          <cell r="AE128">
            <v>748.8471428571429</v>
          </cell>
          <cell r="AF128">
            <v>1181.28</v>
          </cell>
          <cell r="AG128">
            <v>295.32</v>
          </cell>
          <cell r="AH128">
            <v>9914.3142857142866</v>
          </cell>
          <cell r="AI128">
            <v>590.64</v>
          </cell>
          <cell r="AJ128">
            <v>1476.6000000000001</v>
          </cell>
          <cell r="AK128">
            <v>295.32</v>
          </cell>
          <cell r="AL128">
            <v>7172.0571428571429</v>
          </cell>
          <cell r="AM128">
            <v>316.41428571428571</v>
          </cell>
          <cell r="AN128">
            <v>6750.1714285714288</v>
          </cell>
          <cell r="AO128">
            <v>4324.3285714285712</v>
          </cell>
          <cell r="AP128">
            <v>453.52714285714285</v>
          </cell>
          <cell r="AQ128">
            <v>1582.0714285714287</v>
          </cell>
        </row>
        <row r="129">
          <cell r="A129" t="str">
            <v>M00317210</v>
          </cell>
          <cell r="B129" t="str">
            <v>PivotSteerableMicrocatheter,</v>
          </cell>
          <cell r="C129" t="str">
            <v>USD</v>
          </cell>
          <cell r="D129">
            <v>387.57</v>
          </cell>
          <cell r="G129">
            <v>387.57</v>
          </cell>
          <cell r="I129">
            <v>387.57</v>
          </cell>
          <cell r="J129">
            <v>1472.7659999999998</v>
          </cell>
          <cell r="K129">
            <v>426.32700000000006</v>
          </cell>
          <cell r="L129">
            <v>503.84100000000001</v>
          </cell>
          <cell r="M129">
            <v>678.24749999999995</v>
          </cell>
          <cell r="N129">
            <v>414.69990000000001</v>
          </cell>
          <cell r="O129">
            <v>403.07280000000003</v>
          </cell>
          <cell r="P129">
            <v>193785</v>
          </cell>
          <cell r="Q129">
            <v>2647.1030999999998</v>
          </cell>
          <cell r="R129">
            <v>763512.9</v>
          </cell>
          <cell r="S129">
            <v>6646.825499999999</v>
          </cell>
          <cell r="T129">
            <v>1976.6069999999997</v>
          </cell>
          <cell r="U129">
            <v>271.29899999999998</v>
          </cell>
          <cell r="V129">
            <v>232.54199999999997</v>
          </cell>
          <cell r="W129">
            <v>3023.0459999999998</v>
          </cell>
          <cell r="X129">
            <v>69762.600000000006</v>
          </cell>
          <cell r="Y129">
            <v>1472.7659999999998</v>
          </cell>
          <cell r="Z129">
            <v>18603.36</v>
          </cell>
          <cell r="AA129">
            <v>34881.300000000003</v>
          </cell>
          <cell r="AB129">
            <v>465084</v>
          </cell>
          <cell r="AC129">
            <v>584261.77500000002</v>
          </cell>
          <cell r="AD129">
            <v>5038.41</v>
          </cell>
          <cell r="AE129">
            <v>1375.8734999999999</v>
          </cell>
          <cell r="AF129">
            <v>2170.3919999999998</v>
          </cell>
          <cell r="AG129">
            <v>542.59799999999996</v>
          </cell>
          <cell r="AH129">
            <v>18215.79</v>
          </cell>
          <cell r="AI129">
            <v>1085.1959999999999</v>
          </cell>
          <cell r="AJ129">
            <v>2712.99</v>
          </cell>
          <cell r="AK129">
            <v>542.59799999999996</v>
          </cell>
          <cell r="AL129">
            <v>13177.38</v>
          </cell>
          <cell r="AM129">
            <v>581.35500000000002</v>
          </cell>
          <cell r="AN129">
            <v>12402.24</v>
          </cell>
          <cell r="AO129">
            <v>7945.1849999999995</v>
          </cell>
          <cell r="AP129">
            <v>833.27549999999997</v>
          </cell>
          <cell r="AQ129">
            <v>2906.7750000000001</v>
          </cell>
        </row>
        <row r="130">
          <cell r="A130" t="str">
            <v>M00317220</v>
          </cell>
          <cell r="B130" t="str">
            <v>PivotMCPre-Shaped45,2-Tip</v>
          </cell>
          <cell r="C130" t="str">
            <v>USD</v>
          </cell>
          <cell r="D130">
            <v>394.78</v>
          </cell>
          <cell r="G130">
            <v>394.78</v>
          </cell>
          <cell r="I130">
            <v>394.78</v>
          </cell>
          <cell r="J130">
            <v>1500.1639999999998</v>
          </cell>
          <cell r="K130">
            <v>434.25799999999998</v>
          </cell>
          <cell r="L130">
            <v>513.21399999999994</v>
          </cell>
          <cell r="M130">
            <v>690.86500000000001</v>
          </cell>
          <cell r="N130">
            <v>422.41460000000001</v>
          </cell>
          <cell r="O130">
            <v>410.57119999999998</v>
          </cell>
          <cell r="P130">
            <v>197390</v>
          </cell>
          <cell r="Q130">
            <v>2696.3473999999997</v>
          </cell>
          <cell r="R130">
            <v>777716.6</v>
          </cell>
          <cell r="S130">
            <v>6770.476999999999</v>
          </cell>
          <cell r="T130">
            <v>2013.3779999999997</v>
          </cell>
          <cell r="U130">
            <v>276.34599999999995</v>
          </cell>
          <cell r="V130">
            <v>236.86799999999997</v>
          </cell>
          <cell r="W130">
            <v>3079.2839999999997</v>
          </cell>
          <cell r="X130">
            <v>71060.399999999994</v>
          </cell>
          <cell r="Y130">
            <v>1500.1639999999998</v>
          </cell>
          <cell r="Z130">
            <v>18949.439999999999</v>
          </cell>
          <cell r="AA130">
            <v>35530.199999999997</v>
          </cell>
          <cell r="AB130">
            <v>473735.99999999994</v>
          </cell>
          <cell r="AC130">
            <v>595130.85</v>
          </cell>
          <cell r="AD130">
            <v>5132.1399999999994</v>
          </cell>
          <cell r="AE130">
            <v>1401.4689999999998</v>
          </cell>
          <cell r="AF130">
            <v>2210.7679999999996</v>
          </cell>
          <cell r="AG130">
            <v>552.69199999999989</v>
          </cell>
          <cell r="AH130">
            <v>18554.66</v>
          </cell>
          <cell r="AI130">
            <v>1105.3839999999998</v>
          </cell>
          <cell r="AJ130">
            <v>2763.46</v>
          </cell>
          <cell r="AK130">
            <v>552.69199999999989</v>
          </cell>
          <cell r="AL130">
            <v>13422.519999999999</v>
          </cell>
          <cell r="AM130">
            <v>592.16999999999996</v>
          </cell>
          <cell r="AN130">
            <v>12632.96</v>
          </cell>
          <cell r="AO130">
            <v>8092.99</v>
          </cell>
          <cell r="AP130">
            <v>848.77699999999993</v>
          </cell>
          <cell r="AQ130">
            <v>2960.85</v>
          </cell>
        </row>
        <row r="131">
          <cell r="A131" t="str">
            <v>M00317230</v>
          </cell>
          <cell r="B131" t="str">
            <v>PivotMCPre-Shaped90,2-Tip</v>
          </cell>
          <cell r="C131" t="str">
            <v>USD</v>
          </cell>
          <cell r="D131">
            <v>394.78</v>
          </cell>
          <cell r="G131">
            <v>394.78</v>
          </cell>
          <cell r="I131">
            <v>394.78</v>
          </cell>
          <cell r="J131">
            <v>1500.1639999999998</v>
          </cell>
          <cell r="K131">
            <v>434.25799999999998</v>
          </cell>
          <cell r="L131">
            <v>513.21399999999994</v>
          </cell>
          <cell r="M131">
            <v>690.86500000000001</v>
          </cell>
          <cell r="N131">
            <v>422.41460000000001</v>
          </cell>
          <cell r="O131">
            <v>410.57119999999998</v>
          </cell>
          <cell r="P131">
            <v>197390</v>
          </cell>
          <cell r="Q131">
            <v>2696.3473999999997</v>
          </cell>
          <cell r="R131">
            <v>777716.6</v>
          </cell>
          <cell r="S131">
            <v>6770.476999999999</v>
          </cell>
          <cell r="T131">
            <v>2013.3779999999997</v>
          </cell>
          <cell r="U131">
            <v>276.34599999999995</v>
          </cell>
          <cell r="V131">
            <v>236.86799999999997</v>
          </cell>
          <cell r="W131">
            <v>3079.2839999999997</v>
          </cell>
          <cell r="X131">
            <v>71060.399999999994</v>
          </cell>
          <cell r="Y131">
            <v>1500.1639999999998</v>
          </cell>
          <cell r="Z131">
            <v>18949.439999999999</v>
          </cell>
          <cell r="AA131">
            <v>35530.199999999997</v>
          </cell>
          <cell r="AB131">
            <v>473735.99999999994</v>
          </cell>
          <cell r="AC131">
            <v>595130.85</v>
          </cell>
          <cell r="AD131">
            <v>5132.1399999999994</v>
          </cell>
          <cell r="AE131">
            <v>1401.4689999999998</v>
          </cell>
          <cell r="AF131">
            <v>2210.7679999999996</v>
          </cell>
          <cell r="AG131">
            <v>552.69199999999989</v>
          </cell>
          <cell r="AH131">
            <v>18554.66</v>
          </cell>
          <cell r="AI131">
            <v>1105.3839999999998</v>
          </cell>
          <cell r="AJ131">
            <v>2763.46</v>
          </cell>
          <cell r="AK131">
            <v>552.69199999999989</v>
          </cell>
          <cell r="AL131">
            <v>13422.519999999999</v>
          </cell>
          <cell r="AM131">
            <v>592.16999999999996</v>
          </cell>
          <cell r="AN131">
            <v>12632.96</v>
          </cell>
          <cell r="AO131">
            <v>8092.99</v>
          </cell>
          <cell r="AP131">
            <v>848.77699999999993</v>
          </cell>
          <cell r="AQ131">
            <v>2960.85</v>
          </cell>
        </row>
        <row r="132">
          <cell r="A132" t="str">
            <v>M00317240</v>
          </cell>
          <cell r="B132" t="str">
            <v>PivotMCPre-ShapedJ,2-Tip</v>
          </cell>
          <cell r="C132" t="str">
            <v>USD</v>
          </cell>
          <cell r="D132">
            <v>394.95</v>
          </cell>
          <cell r="G132">
            <v>394.95</v>
          </cell>
          <cell r="I132">
            <v>394.95</v>
          </cell>
          <cell r="J132">
            <v>1500.81</v>
          </cell>
          <cell r="K132">
            <v>434.44500000000005</v>
          </cell>
          <cell r="L132">
            <v>513.43500000000006</v>
          </cell>
          <cell r="M132">
            <v>691.16250000000002</v>
          </cell>
          <cell r="N132">
            <v>422.59649999999999</v>
          </cell>
          <cell r="O132">
            <v>410.74799999999999</v>
          </cell>
          <cell r="P132">
            <v>197475</v>
          </cell>
          <cell r="Q132">
            <v>2697.5084999999999</v>
          </cell>
          <cell r="R132">
            <v>778051.5</v>
          </cell>
          <cell r="S132">
            <v>6773.392499999999</v>
          </cell>
          <cell r="T132">
            <v>2014.2449999999999</v>
          </cell>
          <cell r="U132">
            <v>276.46499999999997</v>
          </cell>
          <cell r="V132">
            <v>236.96999999999997</v>
          </cell>
          <cell r="W132">
            <v>3080.6099999999997</v>
          </cell>
          <cell r="X132">
            <v>71091</v>
          </cell>
          <cell r="Y132">
            <v>1500.81</v>
          </cell>
          <cell r="Z132">
            <v>18957.599999999999</v>
          </cell>
          <cell r="AA132">
            <v>35545.5</v>
          </cell>
          <cell r="AB132">
            <v>473940</v>
          </cell>
          <cell r="AC132">
            <v>595387.125</v>
          </cell>
          <cell r="AD132">
            <v>5134.3499999999995</v>
          </cell>
          <cell r="AE132">
            <v>1402.0725</v>
          </cell>
          <cell r="AF132">
            <v>2211.7199999999998</v>
          </cell>
          <cell r="AG132">
            <v>552.92999999999995</v>
          </cell>
          <cell r="AH132">
            <v>18562.649999999998</v>
          </cell>
          <cell r="AI132">
            <v>1105.8599999999999</v>
          </cell>
          <cell r="AJ132">
            <v>2764.65</v>
          </cell>
          <cell r="AK132">
            <v>552.92999999999995</v>
          </cell>
          <cell r="AL132">
            <v>13428.3</v>
          </cell>
          <cell r="AM132">
            <v>592.42499999999995</v>
          </cell>
          <cell r="AN132">
            <v>12638.4</v>
          </cell>
          <cell r="AO132">
            <v>8096.4749999999995</v>
          </cell>
          <cell r="AP132">
            <v>849.14249999999993</v>
          </cell>
          <cell r="AQ132">
            <v>2962.125</v>
          </cell>
        </row>
        <row r="133">
          <cell r="A133" t="str">
            <v>M003182880US0</v>
          </cell>
          <cell r="B133" t="str">
            <v>RenegadeHiFlo135/10(Neuro)</v>
          </cell>
          <cell r="C133" t="str">
            <v>EUR</v>
          </cell>
          <cell r="D133">
            <v>82.6</v>
          </cell>
          <cell r="E133">
            <v>94.989999999999981</v>
          </cell>
          <cell r="G133">
            <v>94.989999999999981</v>
          </cell>
          <cell r="I133">
            <v>135.69999999999999</v>
          </cell>
          <cell r="J133">
            <v>515.66</v>
          </cell>
          <cell r="K133">
            <v>149.27000000000001</v>
          </cell>
          <cell r="L133">
            <v>176.41</v>
          </cell>
          <cell r="M133">
            <v>237.47499999999997</v>
          </cell>
          <cell r="N133">
            <v>145.19899999999998</v>
          </cell>
          <cell r="O133">
            <v>141.12799999999999</v>
          </cell>
          <cell r="P133">
            <v>67850</v>
          </cell>
          <cell r="Q133">
            <v>926.8309999999999</v>
          </cell>
          <cell r="R133">
            <v>267329</v>
          </cell>
          <cell r="S133">
            <v>2327.2549999999997</v>
          </cell>
          <cell r="T133">
            <v>692.06999999999994</v>
          </cell>
          <cell r="U133">
            <v>94.989999999999981</v>
          </cell>
          <cell r="V133">
            <v>81.419999999999987</v>
          </cell>
          <cell r="W133">
            <v>1058.4599999999998</v>
          </cell>
          <cell r="X133">
            <v>24425.999999999996</v>
          </cell>
          <cell r="Y133">
            <v>515.66</v>
          </cell>
          <cell r="Z133">
            <v>6513.5999999999995</v>
          </cell>
          <cell r="AA133">
            <v>12212.999999999998</v>
          </cell>
          <cell r="AB133">
            <v>162840</v>
          </cell>
          <cell r="AC133">
            <v>204567.74999999997</v>
          </cell>
          <cell r="AD133">
            <v>1764.1</v>
          </cell>
          <cell r="AE133">
            <v>481.73499999999996</v>
          </cell>
          <cell r="AF133">
            <v>759.91999999999985</v>
          </cell>
          <cell r="AG133">
            <v>189.97999999999996</v>
          </cell>
          <cell r="AH133">
            <v>6377.9</v>
          </cell>
          <cell r="AI133">
            <v>379.95999999999992</v>
          </cell>
          <cell r="AJ133">
            <v>949.89999999999986</v>
          </cell>
          <cell r="AK133">
            <v>189.97999999999996</v>
          </cell>
          <cell r="AL133">
            <v>4613.7999999999993</v>
          </cell>
          <cell r="AM133">
            <v>203.54999999999998</v>
          </cell>
          <cell r="AN133">
            <v>4342.3999999999996</v>
          </cell>
          <cell r="AO133">
            <v>2781.85</v>
          </cell>
          <cell r="AP133">
            <v>291.75499999999994</v>
          </cell>
          <cell r="AQ133">
            <v>1017.7499999999999</v>
          </cell>
        </row>
        <row r="134">
          <cell r="A134" t="str">
            <v>M003182890US0</v>
          </cell>
          <cell r="B134" t="str">
            <v>RenegadeHiFlo135/20(Neuro)</v>
          </cell>
          <cell r="C134" t="str">
            <v>EUR</v>
          </cell>
          <cell r="D134">
            <v>82.66</v>
          </cell>
          <cell r="E134">
            <v>95.058999999999983</v>
          </cell>
          <cell r="G134">
            <v>95.058999999999983</v>
          </cell>
          <cell r="I134">
            <v>135.79857142857142</v>
          </cell>
          <cell r="J134">
            <v>516.03457142857133</v>
          </cell>
          <cell r="K134">
            <v>149.37842857142857</v>
          </cell>
          <cell r="L134">
            <v>176.53814285714284</v>
          </cell>
          <cell r="M134">
            <v>237.64749999999998</v>
          </cell>
          <cell r="N134">
            <v>145.30447142857142</v>
          </cell>
          <cell r="O134">
            <v>141.23051428571429</v>
          </cell>
          <cell r="P134">
            <v>67899.28571428571</v>
          </cell>
          <cell r="Q134">
            <v>927.5042428571428</v>
          </cell>
          <cell r="R134">
            <v>267523.1857142857</v>
          </cell>
          <cell r="S134">
            <v>2328.9454999999998</v>
          </cell>
          <cell r="T134">
            <v>692.57271428571426</v>
          </cell>
          <cell r="U134">
            <v>95.058999999999983</v>
          </cell>
          <cell r="V134">
            <v>81.479142857142847</v>
          </cell>
          <cell r="W134">
            <v>1059.2288571428571</v>
          </cell>
          <cell r="X134">
            <v>24443.742857142857</v>
          </cell>
          <cell r="Y134">
            <v>516.03457142857133</v>
          </cell>
          <cell r="Z134">
            <v>6518.3314285714278</v>
          </cell>
          <cell r="AA134">
            <v>12221.871428571429</v>
          </cell>
          <cell r="AB134">
            <v>162958.28571428571</v>
          </cell>
          <cell r="AC134">
            <v>204716.34642857141</v>
          </cell>
          <cell r="AD134">
            <v>1765.3814285714284</v>
          </cell>
          <cell r="AE134">
            <v>482.08492857142852</v>
          </cell>
          <cell r="AF134">
            <v>760.47199999999987</v>
          </cell>
          <cell r="AG134">
            <v>190.11799999999997</v>
          </cell>
          <cell r="AH134">
            <v>6382.5328571428572</v>
          </cell>
          <cell r="AI134">
            <v>380.23599999999993</v>
          </cell>
          <cell r="AJ134">
            <v>950.58999999999992</v>
          </cell>
          <cell r="AK134">
            <v>190.11799999999997</v>
          </cell>
          <cell r="AL134">
            <v>4617.1514285714284</v>
          </cell>
          <cell r="AM134">
            <v>203.69785714285712</v>
          </cell>
          <cell r="AN134">
            <v>4345.5542857142855</v>
          </cell>
          <cell r="AO134">
            <v>2783.8707142857143</v>
          </cell>
          <cell r="AP134">
            <v>291.96692857142853</v>
          </cell>
          <cell r="AQ134">
            <v>1018.4892857142856</v>
          </cell>
        </row>
        <row r="135">
          <cell r="A135" t="str">
            <v>M003182900US0</v>
          </cell>
          <cell r="B135" t="str">
            <v>RenegadeHiFlo150/10(Neuro)</v>
          </cell>
          <cell r="C135" t="str">
            <v>EUR</v>
          </cell>
          <cell r="D135">
            <v>84.6</v>
          </cell>
          <cell r="E135">
            <v>97.289999999999992</v>
          </cell>
          <cell r="G135">
            <v>97.289999999999992</v>
          </cell>
          <cell r="I135">
            <v>138.98571428571429</v>
          </cell>
          <cell r="J135">
            <v>528.14571428571435</v>
          </cell>
          <cell r="K135">
            <v>152.88428571428574</v>
          </cell>
          <cell r="L135">
            <v>180.6814285714286</v>
          </cell>
          <cell r="M135">
            <v>243.22500000000002</v>
          </cell>
          <cell r="N135">
            <v>148.71471428571431</v>
          </cell>
          <cell r="O135">
            <v>144.54514285714288</v>
          </cell>
          <cell r="P135">
            <v>69492.857142857145</v>
          </cell>
          <cell r="Q135">
            <v>949.27242857142869</v>
          </cell>
          <cell r="R135">
            <v>273801.85714285716</v>
          </cell>
          <cell r="S135">
            <v>2383.605</v>
          </cell>
          <cell r="T135">
            <v>708.8271428571428</v>
          </cell>
          <cell r="U135">
            <v>97.29</v>
          </cell>
          <cell r="V135">
            <v>83.391428571428577</v>
          </cell>
          <cell r="W135">
            <v>1084.0885714285714</v>
          </cell>
          <cell r="X135">
            <v>25017.428571428572</v>
          </cell>
          <cell r="Y135">
            <v>528.14571428571435</v>
          </cell>
          <cell r="Z135">
            <v>6671.3142857142866</v>
          </cell>
          <cell r="AA135">
            <v>12508.714285714286</v>
          </cell>
          <cell r="AB135">
            <v>166782.85714285716</v>
          </cell>
          <cell r="AC135">
            <v>209520.96428571429</v>
          </cell>
          <cell r="AD135">
            <v>1806.8142857142859</v>
          </cell>
          <cell r="AE135">
            <v>493.39928571428572</v>
          </cell>
          <cell r="AF135">
            <v>778.32</v>
          </cell>
          <cell r="AG135">
            <v>194.58</v>
          </cell>
          <cell r="AH135">
            <v>6532.3285714285721</v>
          </cell>
          <cell r="AI135">
            <v>389.16</v>
          </cell>
          <cell r="AJ135">
            <v>972.90000000000009</v>
          </cell>
          <cell r="AK135">
            <v>194.58</v>
          </cell>
          <cell r="AL135">
            <v>4725.5142857142864</v>
          </cell>
          <cell r="AM135">
            <v>208.47857142857146</v>
          </cell>
          <cell r="AN135">
            <v>4447.5428571428574</v>
          </cell>
          <cell r="AO135">
            <v>2849.207142857143</v>
          </cell>
          <cell r="AP135">
            <v>298.81928571428574</v>
          </cell>
          <cell r="AQ135">
            <v>1042.3928571428571</v>
          </cell>
        </row>
        <row r="136">
          <cell r="A136" t="str">
            <v>M003182910US0</v>
          </cell>
          <cell r="B136" t="str">
            <v>RenegadeHiFlo150/20(Neuro)</v>
          </cell>
          <cell r="C136" t="str">
            <v>EUR</v>
          </cell>
          <cell r="D136">
            <v>84.65</v>
          </cell>
          <cell r="E136">
            <v>97.347499999999997</v>
          </cell>
          <cell r="G136">
            <v>97.347499999999997</v>
          </cell>
          <cell r="I136">
            <v>139.06785714285715</v>
          </cell>
          <cell r="J136">
            <v>528.45785714285716</v>
          </cell>
          <cell r="K136">
            <v>152.97464285714287</v>
          </cell>
          <cell r="L136">
            <v>180.7882142857143</v>
          </cell>
          <cell r="M136">
            <v>243.36875000000001</v>
          </cell>
          <cell r="N136">
            <v>148.80260714285717</v>
          </cell>
          <cell r="O136">
            <v>144.63057142857144</v>
          </cell>
          <cell r="P136">
            <v>69533.92857142858</v>
          </cell>
          <cell r="Q136">
            <v>949.8334642857144</v>
          </cell>
          <cell r="R136">
            <v>273963.67857142858</v>
          </cell>
          <cell r="S136">
            <v>2385.0137500000001</v>
          </cell>
          <cell r="T136">
            <v>709.24607142857144</v>
          </cell>
          <cell r="U136">
            <v>97.347499999999997</v>
          </cell>
          <cell r="V136">
            <v>83.440714285714293</v>
          </cell>
          <cell r="W136">
            <v>1084.7292857142857</v>
          </cell>
          <cell r="X136">
            <v>25032.214285714286</v>
          </cell>
          <cell r="Y136">
            <v>528.45785714285716</v>
          </cell>
          <cell r="Z136">
            <v>6675.2571428571428</v>
          </cell>
          <cell r="AA136">
            <v>12516.107142857143</v>
          </cell>
          <cell r="AB136">
            <v>166881.42857142858</v>
          </cell>
          <cell r="AC136">
            <v>209644.79464285716</v>
          </cell>
          <cell r="AD136">
            <v>1807.882142857143</v>
          </cell>
          <cell r="AE136">
            <v>493.69089285714284</v>
          </cell>
          <cell r="AF136">
            <v>778.78</v>
          </cell>
          <cell r="AG136">
            <v>194.69499999999999</v>
          </cell>
          <cell r="AH136">
            <v>6536.1892857142857</v>
          </cell>
          <cell r="AI136">
            <v>389.39</v>
          </cell>
          <cell r="AJ136">
            <v>973.47500000000002</v>
          </cell>
          <cell r="AK136">
            <v>194.69499999999999</v>
          </cell>
          <cell r="AL136">
            <v>4728.3071428571429</v>
          </cell>
          <cell r="AM136">
            <v>208.60178571428571</v>
          </cell>
          <cell r="AN136">
            <v>4450.1714285714288</v>
          </cell>
          <cell r="AO136">
            <v>2850.8910714285716</v>
          </cell>
          <cell r="AP136">
            <v>298.99589285714285</v>
          </cell>
          <cell r="AQ136">
            <v>1043.0089285714287</v>
          </cell>
        </row>
        <row r="137">
          <cell r="A137" t="str">
            <v>M0032072009150</v>
          </cell>
          <cell r="B137" t="str">
            <v>9X1.5GATEWAY</v>
          </cell>
          <cell r="C137" t="str">
            <v>USD</v>
          </cell>
          <cell r="D137">
            <v>39.11</v>
          </cell>
          <cell r="E137">
            <v>44.976499999999994</v>
          </cell>
          <cell r="G137">
            <v>44.976499999999994</v>
          </cell>
          <cell r="I137">
            <v>44.976499999999994</v>
          </cell>
          <cell r="J137">
            <v>170.91069999999996</v>
          </cell>
          <cell r="K137">
            <v>49.474149999999995</v>
          </cell>
          <cell r="L137">
            <v>58.469449999999995</v>
          </cell>
          <cell r="M137">
            <v>78.708874999999992</v>
          </cell>
          <cell r="N137">
            <v>48.124854999999997</v>
          </cell>
          <cell r="O137">
            <v>46.775559999999999</v>
          </cell>
          <cell r="P137">
            <v>22488.249999999996</v>
          </cell>
          <cell r="Q137">
            <v>307.18949499999997</v>
          </cell>
          <cell r="R137">
            <v>88603.704999999987</v>
          </cell>
          <cell r="S137">
            <v>771.34697499999982</v>
          </cell>
          <cell r="T137">
            <v>229.38014999999996</v>
          </cell>
          <cell r="U137">
            <v>31.483549999999994</v>
          </cell>
          <cell r="V137">
            <v>26.985899999999997</v>
          </cell>
          <cell r="W137">
            <v>350.81669999999997</v>
          </cell>
          <cell r="X137">
            <v>8095.7699999999986</v>
          </cell>
          <cell r="Y137">
            <v>170.91069999999996</v>
          </cell>
          <cell r="Z137">
            <v>2158.8719999999998</v>
          </cell>
          <cell r="AA137">
            <v>4047.8849999999993</v>
          </cell>
          <cell r="AB137">
            <v>53971.799999999996</v>
          </cell>
          <cell r="AC137">
            <v>67802.073749999996</v>
          </cell>
          <cell r="AD137">
            <v>584.69449999999995</v>
          </cell>
          <cell r="AE137">
            <v>159.66657499999997</v>
          </cell>
          <cell r="AF137">
            <v>251.86839999999995</v>
          </cell>
          <cell r="AG137">
            <v>62.967099999999988</v>
          </cell>
          <cell r="AH137">
            <v>2113.8954999999996</v>
          </cell>
          <cell r="AI137">
            <v>125.93419999999998</v>
          </cell>
          <cell r="AJ137">
            <v>314.83549999999997</v>
          </cell>
          <cell r="AK137">
            <v>62.967099999999988</v>
          </cell>
          <cell r="AL137">
            <v>1529.2009999999998</v>
          </cell>
          <cell r="AM137">
            <v>67.464749999999995</v>
          </cell>
          <cell r="AN137">
            <v>1439.2479999999998</v>
          </cell>
          <cell r="AO137">
            <v>922.01824999999985</v>
          </cell>
          <cell r="AP137">
            <v>96.699474999999978</v>
          </cell>
          <cell r="AQ137">
            <v>337.32374999999996</v>
          </cell>
        </row>
        <row r="138">
          <cell r="A138" t="str">
            <v>M0032072009200</v>
          </cell>
          <cell r="B138" t="str">
            <v>9X2GATEWAY</v>
          </cell>
          <cell r="C138" t="str">
            <v>USD</v>
          </cell>
          <cell r="D138">
            <v>39.25</v>
          </cell>
          <cell r="E138">
            <v>45.137499999999996</v>
          </cell>
          <cell r="G138">
            <v>45.137499999999996</v>
          </cell>
          <cell r="I138">
            <v>45.137499999999996</v>
          </cell>
          <cell r="J138">
            <v>171.52249999999998</v>
          </cell>
          <cell r="K138">
            <v>49.651249999999997</v>
          </cell>
          <cell r="L138">
            <v>58.678749999999994</v>
          </cell>
          <cell r="M138">
            <v>78.990624999999994</v>
          </cell>
          <cell r="N138">
            <v>48.297125000000001</v>
          </cell>
          <cell r="O138">
            <v>46.942999999999998</v>
          </cell>
          <cell r="P138">
            <v>22568.749999999996</v>
          </cell>
          <cell r="Q138">
            <v>308.28912499999996</v>
          </cell>
          <cell r="R138">
            <v>88920.874999999985</v>
          </cell>
          <cell r="S138">
            <v>774.10812499999986</v>
          </cell>
          <cell r="T138">
            <v>230.20124999999996</v>
          </cell>
          <cell r="U138">
            <v>31.596249999999994</v>
          </cell>
          <cell r="V138">
            <v>27.082499999999996</v>
          </cell>
          <cell r="W138">
            <v>352.07249999999993</v>
          </cell>
          <cell r="X138">
            <v>8124.7499999999991</v>
          </cell>
          <cell r="Y138">
            <v>171.52249999999998</v>
          </cell>
          <cell r="Z138">
            <v>2166.6</v>
          </cell>
          <cell r="AA138">
            <v>4062.3749999999995</v>
          </cell>
          <cell r="AB138">
            <v>54164.999999999993</v>
          </cell>
          <cell r="AC138">
            <v>68044.78125</v>
          </cell>
          <cell r="AD138">
            <v>586.78749999999991</v>
          </cell>
          <cell r="AE138">
            <v>160.23812499999997</v>
          </cell>
          <cell r="AF138">
            <v>252.76999999999995</v>
          </cell>
          <cell r="AG138">
            <v>63.192499999999988</v>
          </cell>
          <cell r="AH138">
            <v>2121.4624999999996</v>
          </cell>
          <cell r="AI138">
            <v>126.38499999999998</v>
          </cell>
          <cell r="AJ138">
            <v>315.96249999999998</v>
          </cell>
          <cell r="AK138">
            <v>63.192499999999988</v>
          </cell>
          <cell r="AL138">
            <v>1534.675</v>
          </cell>
          <cell r="AM138">
            <v>67.706249999999997</v>
          </cell>
          <cell r="AN138">
            <v>1444.3999999999999</v>
          </cell>
          <cell r="AO138">
            <v>925.31874999999991</v>
          </cell>
          <cell r="AP138">
            <v>97.045624999999987</v>
          </cell>
          <cell r="AQ138">
            <v>338.53124999999994</v>
          </cell>
        </row>
        <row r="139">
          <cell r="A139" t="str">
            <v>M0032072009220</v>
          </cell>
          <cell r="B139" t="str">
            <v>9X2.25GATEWAY</v>
          </cell>
          <cell r="C139" t="str">
            <v>USD</v>
          </cell>
          <cell r="D139">
            <v>39.6</v>
          </cell>
          <cell r="E139">
            <v>45.54</v>
          </cell>
          <cell r="G139">
            <v>45.54</v>
          </cell>
          <cell r="I139">
            <v>45.54</v>
          </cell>
          <cell r="J139">
            <v>173.05199999999999</v>
          </cell>
          <cell r="K139">
            <v>50.094000000000001</v>
          </cell>
          <cell r="L139">
            <v>59.201999999999998</v>
          </cell>
          <cell r="M139">
            <v>79.694999999999993</v>
          </cell>
          <cell r="N139">
            <v>48.727800000000002</v>
          </cell>
          <cell r="O139">
            <v>47.361600000000003</v>
          </cell>
          <cell r="P139">
            <v>22770</v>
          </cell>
          <cell r="Q139">
            <v>311.03820000000002</v>
          </cell>
          <cell r="R139">
            <v>89713.8</v>
          </cell>
          <cell r="S139">
            <v>781.01099999999997</v>
          </cell>
          <cell r="T139">
            <v>232.25399999999999</v>
          </cell>
          <cell r="U139">
            <v>31.877999999999997</v>
          </cell>
          <cell r="V139">
            <v>27.323999999999998</v>
          </cell>
          <cell r="W139">
            <v>355.21199999999999</v>
          </cell>
          <cell r="X139">
            <v>8197.2000000000007</v>
          </cell>
          <cell r="Y139">
            <v>173.05199999999999</v>
          </cell>
          <cell r="Z139">
            <v>2185.92</v>
          </cell>
          <cell r="AA139">
            <v>4098.6000000000004</v>
          </cell>
          <cell r="AB139">
            <v>54648</v>
          </cell>
          <cell r="AC139">
            <v>68651.55</v>
          </cell>
          <cell r="AD139">
            <v>592.02</v>
          </cell>
          <cell r="AE139">
            <v>161.667</v>
          </cell>
          <cell r="AF139">
            <v>255.02399999999997</v>
          </cell>
          <cell r="AG139">
            <v>63.755999999999993</v>
          </cell>
          <cell r="AH139">
            <v>2140.38</v>
          </cell>
          <cell r="AI139">
            <v>127.51199999999999</v>
          </cell>
          <cell r="AJ139">
            <v>318.77999999999997</v>
          </cell>
          <cell r="AK139">
            <v>63.755999999999993</v>
          </cell>
          <cell r="AL139">
            <v>1548.36</v>
          </cell>
          <cell r="AM139">
            <v>68.31</v>
          </cell>
          <cell r="AN139">
            <v>1457.28</v>
          </cell>
          <cell r="AO139">
            <v>933.56999999999994</v>
          </cell>
          <cell r="AP139">
            <v>97.910999999999987</v>
          </cell>
          <cell r="AQ139">
            <v>341.55</v>
          </cell>
        </row>
        <row r="140">
          <cell r="A140" t="str">
            <v>M0032072009250</v>
          </cell>
          <cell r="B140" t="str">
            <v>9X2.5GATEWAY</v>
          </cell>
          <cell r="C140" t="str">
            <v>USD</v>
          </cell>
          <cell r="D140">
            <v>39.6</v>
          </cell>
          <cell r="E140">
            <v>45.54</v>
          </cell>
          <cell r="G140">
            <v>45.54</v>
          </cell>
          <cell r="I140">
            <v>45.54</v>
          </cell>
          <cell r="J140">
            <v>173.05199999999999</v>
          </cell>
          <cell r="K140">
            <v>50.094000000000001</v>
          </cell>
          <cell r="L140">
            <v>59.201999999999998</v>
          </cell>
          <cell r="M140">
            <v>79.694999999999993</v>
          </cell>
          <cell r="N140">
            <v>48.727800000000002</v>
          </cell>
          <cell r="O140">
            <v>47.361600000000003</v>
          </cell>
          <cell r="P140">
            <v>22770</v>
          </cell>
          <cell r="Q140">
            <v>311.03820000000002</v>
          </cell>
          <cell r="R140">
            <v>89713.8</v>
          </cell>
          <cell r="S140">
            <v>781.01099999999997</v>
          </cell>
          <cell r="T140">
            <v>232.25399999999999</v>
          </cell>
          <cell r="U140">
            <v>31.877999999999997</v>
          </cell>
          <cell r="V140">
            <v>27.323999999999998</v>
          </cell>
          <cell r="W140">
            <v>355.21199999999999</v>
          </cell>
          <cell r="X140">
            <v>8197.2000000000007</v>
          </cell>
          <cell r="Y140">
            <v>173.05199999999999</v>
          </cell>
          <cell r="Z140">
            <v>2185.92</v>
          </cell>
          <cell r="AA140">
            <v>4098.6000000000004</v>
          </cell>
          <cell r="AB140">
            <v>54648</v>
          </cell>
          <cell r="AC140">
            <v>68651.55</v>
          </cell>
          <cell r="AD140">
            <v>592.02</v>
          </cell>
          <cell r="AE140">
            <v>161.667</v>
          </cell>
          <cell r="AF140">
            <v>255.02399999999997</v>
          </cell>
          <cell r="AG140">
            <v>63.755999999999993</v>
          </cell>
          <cell r="AH140">
            <v>2140.38</v>
          </cell>
          <cell r="AI140">
            <v>127.51199999999999</v>
          </cell>
          <cell r="AJ140">
            <v>318.77999999999997</v>
          </cell>
          <cell r="AK140">
            <v>63.755999999999993</v>
          </cell>
          <cell r="AL140">
            <v>1548.36</v>
          </cell>
          <cell r="AM140">
            <v>68.31</v>
          </cell>
          <cell r="AN140">
            <v>1457.28</v>
          </cell>
          <cell r="AO140">
            <v>933.56999999999994</v>
          </cell>
          <cell r="AP140">
            <v>97.910999999999987</v>
          </cell>
          <cell r="AQ140">
            <v>341.55</v>
          </cell>
        </row>
        <row r="141">
          <cell r="A141" t="str">
            <v>M0032072009270</v>
          </cell>
          <cell r="B141" t="str">
            <v>9X2.75GATEWAY</v>
          </cell>
          <cell r="C141" t="str">
            <v>USD</v>
          </cell>
          <cell r="D141">
            <v>39.6</v>
          </cell>
          <cell r="E141">
            <v>45.54</v>
          </cell>
          <cell r="G141">
            <v>45.54</v>
          </cell>
          <cell r="I141">
            <v>45.54</v>
          </cell>
          <cell r="J141">
            <v>173.05199999999999</v>
          </cell>
          <cell r="K141">
            <v>50.094000000000001</v>
          </cell>
          <cell r="L141">
            <v>59.201999999999998</v>
          </cell>
          <cell r="M141">
            <v>79.694999999999993</v>
          </cell>
          <cell r="N141">
            <v>48.727800000000002</v>
          </cell>
          <cell r="O141">
            <v>47.361600000000003</v>
          </cell>
          <cell r="P141">
            <v>22770</v>
          </cell>
          <cell r="Q141">
            <v>311.03820000000002</v>
          </cell>
          <cell r="R141">
            <v>89713.8</v>
          </cell>
          <cell r="S141">
            <v>781.01099999999997</v>
          </cell>
          <cell r="T141">
            <v>232.25399999999999</v>
          </cell>
          <cell r="U141">
            <v>31.877999999999997</v>
          </cell>
          <cell r="V141">
            <v>27.323999999999998</v>
          </cell>
          <cell r="W141">
            <v>355.21199999999999</v>
          </cell>
          <cell r="X141">
            <v>8197.2000000000007</v>
          </cell>
          <cell r="Y141">
            <v>173.05199999999999</v>
          </cell>
          <cell r="Z141">
            <v>2185.92</v>
          </cell>
          <cell r="AA141">
            <v>4098.6000000000004</v>
          </cell>
          <cell r="AB141">
            <v>54648</v>
          </cell>
          <cell r="AC141">
            <v>68651.55</v>
          </cell>
          <cell r="AD141">
            <v>592.02</v>
          </cell>
          <cell r="AE141">
            <v>161.667</v>
          </cell>
          <cell r="AF141">
            <v>255.02399999999997</v>
          </cell>
          <cell r="AG141">
            <v>63.755999999999993</v>
          </cell>
          <cell r="AH141">
            <v>2140.38</v>
          </cell>
          <cell r="AI141">
            <v>127.51199999999999</v>
          </cell>
          <cell r="AJ141">
            <v>318.77999999999997</v>
          </cell>
          <cell r="AK141">
            <v>63.755999999999993</v>
          </cell>
          <cell r="AL141">
            <v>1548.36</v>
          </cell>
          <cell r="AM141">
            <v>68.31</v>
          </cell>
          <cell r="AN141">
            <v>1457.28</v>
          </cell>
          <cell r="AO141">
            <v>933.56999999999994</v>
          </cell>
          <cell r="AP141">
            <v>97.910999999999987</v>
          </cell>
          <cell r="AQ141">
            <v>341.55</v>
          </cell>
        </row>
        <row r="142">
          <cell r="A142" t="str">
            <v>M0032072009300</v>
          </cell>
          <cell r="B142" t="str">
            <v>9X3GATEWAY</v>
          </cell>
          <cell r="C142" t="str">
            <v>USD</v>
          </cell>
          <cell r="D142">
            <v>39.61</v>
          </cell>
          <cell r="E142">
            <v>45.551499999999997</v>
          </cell>
          <cell r="G142">
            <v>45.551499999999997</v>
          </cell>
          <cell r="I142">
            <v>45.551499999999997</v>
          </cell>
          <cell r="J142">
            <v>173.09569999999999</v>
          </cell>
          <cell r="K142">
            <v>50.106650000000002</v>
          </cell>
          <cell r="L142">
            <v>59.216949999999997</v>
          </cell>
          <cell r="M142">
            <v>79.715125</v>
          </cell>
          <cell r="N142">
            <v>48.740105</v>
          </cell>
          <cell r="O142">
            <v>47.373559999999998</v>
          </cell>
          <cell r="P142">
            <v>22775.75</v>
          </cell>
          <cell r="Q142">
            <v>311.11674499999998</v>
          </cell>
          <cell r="R142">
            <v>89736.455000000002</v>
          </cell>
          <cell r="S142">
            <v>781.20822499999986</v>
          </cell>
          <cell r="T142">
            <v>232.31264999999996</v>
          </cell>
          <cell r="U142">
            <v>31.886049999999997</v>
          </cell>
          <cell r="V142">
            <v>27.330899999999996</v>
          </cell>
          <cell r="W142">
            <v>355.30169999999998</v>
          </cell>
          <cell r="X142">
            <v>8199.2699999999986</v>
          </cell>
          <cell r="Y142">
            <v>173.09569999999999</v>
          </cell>
          <cell r="Z142">
            <v>2186.4719999999998</v>
          </cell>
          <cell r="AA142">
            <v>4099.6349999999993</v>
          </cell>
          <cell r="AB142">
            <v>54661.799999999996</v>
          </cell>
          <cell r="AC142">
            <v>68668.886249999996</v>
          </cell>
          <cell r="AD142">
            <v>592.16949999999997</v>
          </cell>
          <cell r="AE142">
            <v>161.70782499999999</v>
          </cell>
          <cell r="AF142">
            <v>255.08839999999998</v>
          </cell>
          <cell r="AG142">
            <v>63.772099999999995</v>
          </cell>
          <cell r="AH142">
            <v>2140.9204999999997</v>
          </cell>
          <cell r="AI142">
            <v>127.54419999999999</v>
          </cell>
          <cell r="AJ142">
            <v>318.8605</v>
          </cell>
          <cell r="AK142">
            <v>63.772099999999995</v>
          </cell>
          <cell r="AL142">
            <v>1548.751</v>
          </cell>
          <cell r="AM142">
            <v>68.327249999999992</v>
          </cell>
          <cell r="AN142">
            <v>1457.6479999999999</v>
          </cell>
          <cell r="AO142">
            <v>933.80574999999999</v>
          </cell>
          <cell r="AP142">
            <v>97.935724999999991</v>
          </cell>
          <cell r="AQ142">
            <v>341.63624999999996</v>
          </cell>
        </row>
        <row r="143">
          <cell r="A143" t="str">
            <v>M0032072009320</v>
          </cell>
          <cell r="B143" t="str">
            <v>9X3.25GATEWAY</v>
          </cell>
          <cell r="C143" t="str">
            <v>USD</v>
          </cell>
          <cell r="D143">
            <v>40.24</v>
          </cell>
          <cell r="E143">
            <v>46.275999999999996</v>
          </cell>
          <cell r="G143">
            <v>46.275999999999996</v>
          </cell>
          <cell r="I143">
            <v>46.275999999999996</v>
          </cell>
          <cell r="J143">
            <v>175.84879999999998</v>
          </cell>
          <cell r="K143">
            <v>50.903599999999997</v>
          </cell>
          <cell r="L143">
            <v>60.158799999999999</v>
          </cell>
          <cell r="M143">
            <v>80.98299999999999</v>
          </cell>
          <cell r="N143">
            <v>49.515319999999996</v>
          </cell>
          <cell r="O143">
            <v>48.127040000000001</v>
          </cell>
          <cell r="P143">
            <v>23137.999999999996</v>
          </cell>
          <cell r="Q143">
            <v>316.06507999999997</v>
          </cell>
          <cell r="R143">
            <v>91163.719999999987</v>
          </cell>
          <cell r="S143">
            <v>793.63339999999982</v>
          </cell>
          <cell r="T143">
            <v>236.00759999999997</v>
          </cell>
          <cell r="U143">
            <v>32.393199999999993</v>
          </cell>
          <cell r="V143">
            <v>27.765599999999996</v>
          </cell>
          <cell r="W143">
            <v>360.95279999999997</v>
          </cell>
          <cell r="X143">
            <v>8329.6799999999985</v>
          </cell>
          <cell r="Y143">
            <v>175.84879999999998</v>
          </cell>
          <cell r="Z143">
            <v>2221.2479999999996</v>
          </cell>
          <cell r="AA143">
            <v>4164.8399999999992</v>
          </cell>
          <cell r="AB143">
            <v>55531.199999999997</v>
          </cell>
          <cell r="AC143">
            <v>69761.069999999992</v>
          </cell>
          <cell r="AD143">
            <v>601.58799999999997</v>
          </cell>
          <cell r="AE143">
            <v>164.27979999999997</v>
          </cell>
          <cell r="AF143">
            <v>259.14559999999994</v>
          </cell>
          <cell r="AG143">
            <v>64.786399999999986</v>
          </cell>
          <cell r="AH143">
            <v>2174.9719999999998</v>
          </cell>
          <cell r="AI143">
            <v>129.57279999999997</v>
          </cell>
          <cell r="AJ143">
            <v>323.93199999999996</v>
          </cell>
          <cell r="AK143">
            <v>64.786399999999986</v>
          </cell>
          <cell r="AL143">
            <v>1573.3839999999998</v>
          </cell>
          <cell r="AM143">
            <v>69.413999999999987</v>
          </cell>
          <cell r="AN143">
            <v>1480.8319999999999</v>
          </cell>
          <cell r="AO143">
            <v>948.6579999999999</v>
          </cell>
          <cell r="AP143">
            <v>99.493399999999994</v>
          </cell>
          <cell r="AQ143">
            <v>347.07</v>
          </cell>
        </row>
        <row r="144">
          <cell r="A144" t="str">
            <v>M0032072009350</v>
          </cell>
          <cell r="B144" t="str">
            <v>9X3.5GATEWAY</v>
          </cell>
          <cell r="C144" t="str">
            <v>USD</v>
          </cell>
          <cell r="D144">
            <v>41.42</v>
          </cell>
          <cell r="E144">
            <v>47.632999999999996</v>
          </cell>
          <cell r="G144">
            <v>47.632999999999996</v>
          </cell>
          <cell r="I144">
            <v>47.632999999999996</v>
          </cell>
          <cell r="J144">
            <v>181.00539999999998</v>
          </cell>
          <cell r="K144">
            <v>52.396299999999997</v>
          </cell>
          <cell r="L144">
            <v>61.922899999999998</v>
          </cell>
          <cell r="M144">
            <v>83.357749999999996</v>
          </cell>
          <cell r="N144">
            <v>50.967309999999998</v>
          </cell>
          <cell r="O144">
            <v>49.538319999999999</v>
          </cell>
          <cell r="P144">
            <v>23816.499999999996</v>
          </cell>
          <cell r="Q144">
            <v>325.33338999999995</v>
          </cell>
          <cell r="R144">
            <v>93837.01</v>
          </cell>
          <cell r="S144">
            <v>816.90594999999985</v>
          </cell>
          <cell r="T144">
            <v>242.92829999999995</v>
          </cell>
          <cell r="U144">
            <v>33.343099999999993</v>
          </cell>
          <cell r="V144">
            <v>28.579799999999995</v>
          </cell>
          <cell r="W144">
            <v>371.53739999999993</v>
          </cell>
          <cell r="X144">
            <v>8573.9399999999987</v>
          </cell>
          <cell r="Y144">
            <v>181.00539999999998</v>
          </cell>
          <cell r="Z144">
            <v>2286.384</v>
          </cell>
          <cell r="AA144">
            <v>4286.9699999999993</v>
          </cell>
          <cell r="AB144">
            <v>57159.599999999991</v>
          </cell>
          <cell r="AC144">
            <v>71806.747499999998</v>
          </cell>
          <cell r="AD144">
            <v>619.22899999999993</v>
          </cell>
          <cell r="AE144">
            <v>169.09714999999997</v>
          </cell>
          <cell r="AF144">
            <v>266.74479999999994</v>
          </cell>
          <cell r="AG144">
            <v>66.686199999999985</v>
          </cell>
          <cell r="AH144">
            <v>2238.7509999999997</v>
          </cell>
          <cell r="AI144">
            <v>133.37239999999997</v>
          </cell>
          <cell r="AJ144">
            <v>333.43099999999998</v>
          </cell>
          <cell r="AK144">
            <v>66.686199999999985</v>
          </cell>
          <cell r="AL144">
            <v>1619.5219999999999</v>
          </cell>
          <cell r="AM144">
            <v>71.4495</v>
          </cell>
          <cell r="AN144">
            <v>1524.2559999999999</v>
          </cell>
          <cell r="AO144">
            <v>976.47649999999987</v>
          </cell>
          <cell r="AP144">
            <v>102.41094999999999</v>
          </cell>
          <cell r="AQ144">
            <v>357.24749999999995</v>
          </cell>
        </row>
        <row r="145">
          <cell r="A145" t="str">
            <v>M0032072009370</v>
          </cell>
          <cell r="B145" t="str">
            <v>9X3.75GATEWAY</v>
          </cell>
          <cell r="C145" t="str">
            <v>USD</v>
          </cell>
          <cell r="D145">
            <v>41.42</v>
          </cell>
          <cell r="E145">
            <v>47.632999999999996</v>
          </cell>
          <cell r="G145">
            <v>47.632999999999996</v>
          </cell>
          <cell r="I145">
            <v>47.632999999999996</v>
          </cell>
          <cell r="J145">
            <v>181.00539999999998</v>
          </cell>
          <cell r="K145">
            <v>52.396299999999997</v>
          </cell>
          <cell r="L145">
            <v>61.922899999999998</v>
          </cell>
          <cell r="M145">
            <v>83.357749999999996</v>
          </cell>
          <cell r="N145">
            <v>50.967309999999998</v>
          </cell>
          <cell r="O145">
            <v>49.538319999999999</v>
          </cell>
          <cell r="P145">
            <v>23816.499999999996</v>
          </cell>
          <cell r="Q145">
            <v>325.33338999999995</v>
          </cell>
          <cell r="R145">
            <v>93837.01</v>
          </cell>
          <cell r="S145">
            <v>816.90594999999985</v>
          </cell>
          <cell r="T145">
            <v>242.92829999999995</v>
          </cell>
          <cell r="U145">
            <v>33.343099999999993</v>
          </cell>
          <cell r="V145">
            <v>28.579799999999995</v>
          </cell>
          <cell r="W145">
            <v>371.53739999999993</v>
          </cell>
          <cell r="X145">
            <v>8573.9399999999987</v>
          </cell>
          <cell r="Y145">
            <v>181.00539999999998</v>
          </cell>
          <cell r="Z145">
            <v>2286.384</v>
          </cell>
          <cell r="AA145">
            <v>4286.9699999999993</v>
          </cell>
          <cell r="AB145">
            <v>57159.599999999991</v>
          </cell>
          <cell r="AC145">
            <v>71806.747499999998</v>
          </cell>
          <cell r="AD145">
            <v>619.22899999999993</v>
          </cell>
          <cell r="AE145">
            <v>169.09714999999997</v>
          </cell>
          <cell r="AF145">
            <v>266.74479999999994</v>
          </cell>
          <cell r="AG145">
            <v>66.686199999999985</v>
          </cell>
          <cell r="AH145">
            <v>2238.7509999999997</v>
          </cell>
          <cell r="AI145">
            <v>133.37239999999997</v>
          </cell>
          <cell r="AJ145">
            <v>333.43099999999998</v>
          </cell>
          <cell r="AK145">
            <v>66.686199999999985</v>
          </cell>
          <cell r="AL145">
            <v>1619.5219999999999</v>
          </cell>
          <cell r="AM145">
            <v>71.4495</v>
          </cell>
          <cell r="AN145">
            <v>1524.2559999999999</v>
          </cell>
          <cell r="AO145">
            <v>976.47649999999987</v>
          </cell>
          <cell r="AP145">
            <v>102.41094999999999</v>
          </cell>
          <cell r="AQ145">
            <v>357.24749999999995</v>
          </cell>
        </row>
        <row r="146">
          <cell r="A146" t="str">
            <v>M0032072009400</v>
          </cell>
          <cell r="B146" t="str">
            <v>9X4GATEWAY</v>
          </cell>
          <cell r="C146" t="str">
            <v>USD</v>
          </cell>
          <cell r="D146">
            <v>41.42</v>
          </cell>
          <cell r="E146">
            <v>47.632999999999996</v>
          </cell>
          <cell r="G146">
            <v>47.632999999999996</v>
          </cell>
          <cell r="I146">
            <v>47.632999999999996</v>
          </cell>
          <cell r="J146">
            <v>181.00539999999998</v>
          </cell>
          <cell r="K146">
            <v>52.396299999999997</v>
          </cell>
          <cell r="L146">
            <v>61.922899999999998</v>
          </cell>
          <cell r="M146">
            <v>83.357749999999996</v>
          </cell>
          <cell r="N146">
            <v>50.967309999999998</v>
          </cell>
          <cell r="O146">
            <v>49.538319999999999</v>
          </cell>
          <cell r="P146">
            <v>23816.499999999996</v>
          </cell>
          <cell r="Q146">
            <v>325.33338999999995</v>
          </cell>
          <cell r="R146">
            <v>93837.01</v>
          </cell>
          <cell r="S146">
            <v>816.90594999999985</v>
          </cell>
          <cell r="T146">
            <v>242.92829999999995</v>
          </cell>
          <cell r="U146">
            <v>33.343099999999993</v>
          </cell>
          <cell r="V146">
            <v>28.579799999999995</v>
          </cell>
          <cell r="W146">
            <v>371.53739999999993</v>
          </cell>
          <cell r="X146">
            <v>8573.9399999999987</v>
          </cell>
          <cell r="Y146">
            <v>181.00539999999998</v>
          </cell>
          <cell r="Z146">
            <v>2286.384</v>
          </cell>
          <cell r="AA146">
            <v>4286.9699999999993</v>
          </cell>
          <cell r="AB146">
            <v>57159.599999999991</v>
          </cell>
          <cell r="AC146">
            <v>71806.747499999998</v>
          </cell>
          <cell r="AD146">
            <v>619.22899999999993</v>
          </cell>
          <cell r="AE146">
            <v>169.09714999999997</v>
          </cell>
          <cell r="AF146">
            <v>266.74479999999994</v>
          </cell>
          <cell r="AG146">
            <v>66.686199999999985</v>
          </cell>
          <cell r="AH146">
            <v>2238.7509999999997</v>
          </cell>
          <cell r="AI146">
            <v>133.37239999999997</v>
          </cell>
          <cell r="AJ146">
            <v>333.43099999999998</v>
          </cell>
          <cell r="AK146">
            <v>66.686199999999985</v>
          </cell>
          <cell r="AL146">
            <v>1619.5219999999999</v>
          </cell>
          <cell r="AM146">
            <v>71.4495</v>
          </cell>
          <cell r="AN146">
            <v>1524.2559999999999</v>
          </cell>
          <cell r="AO146">
            <v>976.47649999999987</v>
          </cell>
          <cell r="AP146">
            <v>102.41094999999999</v>
          </cell>
          <cell r="AQ146">
            <v>357.24749999999995</v>
          </cell>
        </row>
        <row r="147">
          <cell r="A147" t="str">
            <v>M0032072012200</v>
          </cell>
          <cell r="B147" t="str">
            <v>12X2GATEWAY</v>
          </cell>
          <cell r="C147" t="str">
            <v>USD</v>
          </cell>
          <cell r="D147">
            <v>39.25</v>
          </cell>
          <cell r="E147">
            <v>45.137499999999996</v>
          </cell>
          <cell r="G147">
            <v>45.137499999999996</v>
          </cell>
          <cell r="I147">
            <v>45.137499999999996</v>
          </cell>
          <cell r="J147">
            <v>171.52249999999998</v>
          </cell>
          <cell r="K147">
            <v>49.651249999999997</v>
          </cell>
          <cell r="L147">
            <v>58.678749999999994</v>
          </cell>
          <cell r="M147">
            <v>78.990624999999994</v>
          </cell>
          <cell r="N147">
            <v>48.297125000000001</v>
          </cell>
          <cell r="O147">
            <v>46.942999999999998</v>
          </cell>
          <cell r="P147">
            <v>22568.749999999996</v>
          </cell>
          <cell r="Q147">
            <v>308.28912499999996</v>
          </cell>
          <cell r="R147">
            <v>88920.874999999985</v>
          </cell>
          <cell r="S147">
            <v>774.10812499999986</v>
          </cell>
          <cell r="T147">
            <v>230.20124999999996</v>
          </cell>
          <cell r="U147">
            <v>31.596249999999994</v>
          </cell>
          <cell r="V147">
            <v>27.082499999999996</v>
          </cell>
          <cell r="W147">
            <v>352.07249999999993</v>
          </cell>
          <cell r="X147">
            <v>8124.7499999999991</v>
          </cell>
          <cell r="Y147">
            <v>171.52249999999998</v>
          </cell>
          <cell r="Z147">
            <v>2166.6</v>
          </cell>
          <cell r="AA147">
            <v>4062.3749999999995</v>
          </cell>
          <cell r="AB147">
            <v>54164.999999999993</v>
          </cell>
          <cell r="AC147">
            <v>68044.78125</v>
          </cell>
          <cell r="AD147">
            <v>586.78749999999991</v>
          </cell>
          <cell r="AE147">
            <v>160.23812499999997</v>
          </cell>
          <cell r="AF147">
            <v>252.76999999999995</v>
          </cell>
          <cell r="AG147">
            <v>63.192499999999988</v>
          </cell>
          <cell r="AH147">
            <v>2121.4624999999996</v>
          </cell>
          <cell r="AI147">
            <v>126.38499999999998</v>
          </cell>
          <cell r="AJ147">
            <v>315.96249999999998</v>
          </cell>
          <cell r="AK147">
            <v>63.192499999999988</v>
          </cell>
          <cell r="AL147">
            <v>1534.675</v>
          </cell>
          <cell r="AM147">
            <v>67.706249999999997</v>
          </cell>
          <cell r="AN147">
            <v>1444.3999999999999</v>
          </cell>
          <cell r="AO147">
            <v>925.31874999999991</v>
          </cell>
          <cell r="AP147">
            <v>97.045624999999987</v>
          </cell>
          <cell r="AQ147">
            <v>338.53124999999994</v>
          </cell>
        </row>
        <row r="148">
          <cell r="A148" t="str">
            <v>M0032072012220</v>
          </cell>
          <cell r="B148" t="str">
            <v>12X2.25GATEWAY</v>
          </cell>
          <cell r="C148" t="str">
            <v>USD</v>
          </cell>
          <cell r="D148">
            <v>39.6</v>
          </cell>
          <cell r="E148">
            <v>45.54</v>
          </cell>
          <cell r="G148">
            <v>45.54</v>
          </cell>
          <cell r="I148">
            <v>45.54</v>
          </cell>
          <cell r="J148">
            <v>173.05199999999999</v>
          </cell>
          <cell r="K148">
            <v>50.094000000000001</v>
          </cell>
          <cell r="L148">
            <v>59.201999999999998</v>
          </cell>
          <cell r="M148">
            <v>79.694999999999993</v>
          </cell>
          <cell r="N148">
            <v>48.727800000000002</v>
          </cell>
          <cell r="O148">
            <v>47.361600000000003</v>
          </cell>
          <cell r="P148">
            <v>22770</v>
          </cell>
          <cell r="Q148">
            <v>311.03820000000002</v>
          </cell>
          <cell r="R148">
            <v>89713.8</v>
          </cell>
          <cell r="S148">
            <v>781.01099999999997</v>
          </cell>
          <cell r="T148">
            <v>232.25399999999999</v>
          </cell>
          <cell r="U148">
            <v>31.877999999999997</v>
          </cell>
          <cell r="V148">
            <v>27.323999999999998</v>
          </cell>
          <cell r="W148">
            <v>355.21199999999999</v>
          </cell>
          <cell r="X148">
            <v>8197.2000000000007</v>
          </cell>
          <cell r="Y148">
            <v>173.05199999999999</v>
          </cell>
          <cell r="Z148">
            <v>2185.92</v>
          </cell>
          <cell r="AA148">
            <v>4098.6000000000004</v>
          </cell>
          <cell r="AB148">
            <v>54648</v>
          </cell>
          <cell r="AC148">
            <v>68651.55</v>
          </cell>
          <cell r="AD148">
            <v>592.02</v>
          </cell>
          <cell r="AE148">
            <v>161.667</v>
          </cell>
          <cell r="AF148">
            <v>255.02399999999997</v>
          </cell>
          <cell r="AG148">
            <v>63.755999999999993</v>
          </cell>
          <cell r="AH148">
            <v>2140.38</v>
          </cell>
          <cell r="AI148">
            <v>127.51199999999999</v>
          </cell>
          <cell r="AJ148">
            <v>318.77999999999997</v>
          </cell>
          <cell r="AK148">
            <v>63.755999999999993</v>
          </cell>
          <cell r="AL148">
            <v>1548.36</v>
          </cell>
          <cell r="AM148">
            <v>68.31</v>
          </cell>
          <cell r="AN148">
            <v>1457.28</v>
          </cell>
          <cell r="AO148">
            <v>933.56999999999994</v>
          </cell>
          <cell r="AP148">
            <v>97.910999999999987</v>
          </cell>
          <cell r="AQ148">
            <v>341.55</v>
          </cell>
        </row>
        <row r="149">
          <cell r="A149" t="str">
            <v>M0032072012250</v>
          </cell>
          <cell r="B149" t="str">
            <v>12X2.5GATEWAY</v>
          </cell>
          <cell r="C149" t="str">
            <v>USD</v>
          </cell>
          <cell r="D149">
            <v>39.590000000000003</v>
          </cell>
          <cell r="E149">
            <v>45.528500000000001</v>
          </cell>
          <cell r="G149">
            <v>45.528500000000001</v>
          </cell>
          <cell r="I149">
            <v>45.528500000000001</v>
          </cell>
          <cell r="J149">
            <v>173.00829999999999</v>
          </cell>
          <cell r="K149">
            <v>50.081350000000008</v>
          </cell>
          <cell r="L149">
            <v>59.187050000000006</v>
          </cell>
          <cell r="M149">
            <v>79.674875</v>
          </cell>
          <cell r="N149">
            <v>48.715495000000004</v>
          </cell>
          <cell r="O149">
            <v>47.349640000000001</v>
          </cell>
          <cell r="P149">
            <v>22764.25</v>
          </cell>
          <cell r="Q149">
            <v>310.959655</v>
          </cell>
          <cell r="R149">
            <v>89691.145000000004</v>
          </cell>
          <cell r="S149">
            <v>780.81377499999996</v>
          </cell>
          <cell r="T149">
            <v>232.19534999999999</v>
          </cell>
          <cell r="U149">
            <v>31.869949999999999</v>
          </cell>
          <cell r="V149">
            <v>27.3171</v>
          </cell>
          <cell r="W149">
            <v>355.1223</v>
          </cell>
          <cell r="X149">
            <v>8195.130000000001</v>
          </cell>
          <cell r="Y149">
            <v>173.00829999999999</v>
          </cell>
          <cell r="Z149">
            <v>2185.3679999999999</v>
          </cell>
          <cell r="AA149">
            <v>4097.5650000000005</v>
          </cell>
          <cell r="AB149">
            <v>54634.200000000004</v>
          </cell>
          <cell r="AC149">
            <v>68634.213749999995</v>
          </cell>
          <cell r="AD149">
            <v>591.87049999999999</v>
          </cell>
          <cell r="AE149">
            <v>161.62617499999999</v>
          </cell>
          <cell r="AF149">
            <v>254.95959999999999</v>
          </cell>
          <cell r="AG149">
            <v>63.739899999999999</v>
          </cell>
          <cell r="AH149">
            <v>2139.8395</v>
          </cell>
          <cell r="AI149">
            <v>127.4798</v>
          </cell>
          <cell r="AJ149">
            <v>318.6995</v>
          </cell>
          <cell r="AK149">
            <v>63.739899999999999</v>
          </cell>
          <cell r="AL149">
            <v>1547.9690000000001</v>
          </cell>
          <cell r="AM149">
            <v>68.292749999999998</v>
          </cell>
          <cell r="AN149">
            <v>1456.912</v>
          </cell>
          <cell r="AO149">
            <v>933.33425</v>
          </cell>
          <cell r="AP149">
            <v>97.886274999999998</v>
          </cell>
          <cell r="AQ149">
            <v>341.46375</v>
          </cell>
        </row>
        <row r="150">
          <cell r="A150" t="str">
            <v>M0032072012270</v>
          </cell>
          <cell r="B150" t="str">
            <v>12X2.75GATEWAY</v>
          </cell>
          <cell r="C150" t="str">
            <v>USD</v>
          </cell>
          <cell r="D150">
            <v>39.6</v>
          </cell>
          <cell r="E150">
            <v>45.54</v>
          </cell>
          <cell r="G150">
            <v>45.54</v>
          </cell>
          <cell r="I150">
            <v>45.54</v>
          </cell>
          <cell r="J150">
            <v>173.05199999999999</v>
          </cell>
          <cell r="K150">
            <v>50.094000000000001</v>
          </cell>
          <cell r="L150">
            <v>59.201999999999998</v>
          </cell>
          <cell r="M150">
            <v>79.694999999999993</v>
          </cell>
          <cell r="N150">
            <v>48.727800000000002</v>
          </cell>
          <cell r="O150">
            <v>47.361600000000003</v>
          </cell>
          <cell r="P150">
            <v>22770</v>
          </cell>
          <cell r="Q150">
            <v>311.03820000000002</v>
          </cell>
          <cell r="R150">
            <v>89713.8</v>
          </cell>
          <cell r="S150">
            <v>781.01099999999997</v>
          </cell>
          <cell r="T150">
            <v>232.25399999999999</v>
          </cell>
          <cell r="U150">
            <v>31.877999999999997</v>
          </cell>
          <cell r="V150">
            <v>27.323999999999998</v>
          </cell>
          <cell r="W150">
            <v>355.21199999999999</v>
          </cell>
          <cell r="X150">
            <v>8197.2000000000007</v>
          </cell>
          <cell r="Y150">
            <v>173.05199999999999</v>
          </cell>
          <cell r="Z150">
            <v>2185.92</v>
          </cell>
          <cell r="AA150">
            <v>4098.6000000000004</v>
          </cell>
          <cell r="AB150">
            <v>54648</v>
          </cell>
          <cell r="AC150">
            <v>68651.55</v>
          </cell>
          <cell r="AD150">
            <v>592.02</v>
          </cell>
          <cell r="AE150">
            <v>161.667</v>
          </cell>
          <cell r="AF150">
            <v>255.02399999999997</v>
          </cell>
          <cell r="AG150">
            <v>63.755999999999993</v>
          </cell>
          <cell r="AH150">
            <v>2140.38</v>
          </cell>
          <cell r="AI150">
            <v>127.51199999999999</v>
          </cell>
          <cell r="AJ150">
            <v>318.77999999999997</v>
          </cell>
          <cell r="AK150">
            <v>63.755999999999993</v>
          </cell>
          <cell r="AL150">
            <v>1548.36</v>
          </cell>
          <cell r="AM150">
            <v>68.31</v>
          </cell>
          <cell r="AN150">
            <v>1457.28</v>
          </cell>
          <cell r="AO150">
            <v>933.56999999999994</v>
          </cell>
          <cell r="AP150">
            <v>97.910999999999987</v>
          </cell>
          <cell r="AQ150">
            <v>341.55</v>
          </cell>
        </row>
        <row r="151">
          <cell r="A151" t="str">
            <v>M0032072012300</v>
          </cell>
          <cell r="B151" t="str">
            <v>12X3GATEWAY</v>
          </cell>
          <cell r="C151" t="str">
            <v>USD</v>
          </cell>
          <cell r="D151">
            <v>39.61</v>
          </cell>
          <cell r="E151">
            <v>45.551499999999997</v>
          </cell>
          <cell r="G151">
            <v>45.551499999999997</v>
          </cell>
          <cell r="I151">
            <v>45.551499999999997</v>
          </cell>
          <cell r="J151">
            <v>173.09569999999999</v>
          </cell>
          <cell r="K151">
            <v>50.106650000000002</v>
          </cell>
          <cell r="L151">
            <v>59.216949999999997</v>
          </cell>
          <cell r="M151">
            <v>79.715125</v>
          </cell>
          <cell r="N151">
            <v>48.740105</v>
          </cell>
          <cell r="O151">
            <v>47.373559999999998</v>
          </cell>
          <cell r="P151">
            <v>22775.75</v>
          </cell>
          <cell r="Q151">
            <v>311.11674499999998</v>
          </cell>
          <cell r="R151">
            <v>89736.455000000002</v>
          </cell>
          <cell r="S151">
            <v>781.20822499999986</v>
          </cell>
          <cell r="T151">
            <v>232.31264999999996</v>
          </cell>
          <cell r="U151">
            <v>31.886049999999997</v>
          </cell>
          <cell r="V151">
            <v>27.330899999999996</v>
          </cell>
          <cell r="W151">
            <v>355.30169999999998</v>
          </cell>
          <cell r="X151">
            <v>8199.2699999999986</v>
          </cell>
          <cell r="Y151">
            <v>173.09569999999999</v>
          </cell>
          <cell r="Z151">
            <v>2186.4719999999998</v>
          </cell>
          <cell r="AA151">
            <v>4099.6349999999993</v>
          </cell>
          <cell r="AB151">
            <v>54661.799999999996</v>
          </cell>
          <cell r="AC151">
            <v>68668.886249999996</v>
          </cell>
          <cell r="AD151">
            <v>592.16949999999997</v>
          </cell>
          <cell r="AE151">
            <v>161.70782499999999</v>
          </cell>
          <cell r="AF151">
            <v>255.08839999999998</v>
          </cell>
          <cell r="AG151">
            <v>63.772099999999995</v>
          </cell>
          <cell r="AH151">
            <v>2140.9204999999997</v>
          </cell>
          <cell r="AI151">
            <v>127.54419999999999</v>
          </cell>
          <cell r="AJ151">
            <v>318.8605</v>
          </cell>
          <cell r="AK151">
            <v>63.772099999999995</v>
          </cell>
          <cell r="AL151">
            <v>1548.751</v>
          </cell>
          <cell r="AM151">
            <v>68.327249999999992</v>
          </cell>
          <cell r="AN151">
            <v>1457.6479999999999</v>
          </cell>
          <cell r="AO151">
            <v>933.80574999999999</v>
          </cell>
          <cell r="AP151">
            <v>97.935724999999991</v>
          </cell>
          <cell r="AQ151">
            <v>341.63624999999996</v>
          </cell>
        </row>
        <row r="152">
          <cell r="A152" t="str">
            <v>M0032072012320</v>
          </cell>
          <cell r="B152" t="str">
            <v>12X3.25GATEWAY</v>
          </cell>
          <cell r="C152" t="str">
            <v>USD</v>
          </cell>
          <cell r="D152">
            <v>40.24</v>
          </cell>
          <cell r="E152">
            <v>46.275999999999996</v>
          </cell>
          <cell r="G152">
            <v>46.275999999999996</v>
          </cell>
          <cell r="I152">
            <v>46.275999999999996</v>
          </cell>
          <cell r="J152">
            <v>175.84879999999998</v>
          </cell>
          <cell r="K152">
            <v>50.903599999999997</v>
          </cell>
          <cell r="L152">
            <v>60.158799999999999</v>
          </cell>
          <cell r="M152">
            <v>80.98299999999999</v>
          </cell>
          <cell r="N152">
            <v>49.515319999999996</v>
          </cell>
          <cell r="O152">
            <v>48.127040000000001</v>
          </cell>
          <cell r="P152">
            <v>23137.999999999996</v>
          </cell>
          <cell r="Q152">
            <v>316.06507999999997</v>
          </cell>
          <cell r="R152">
            <v>91163.719999999987</v>
          </cell>
          <cell r="S152">
            <v>793.63339999999982</v>
          </cell>
          <cell r="T152">
            <v>236.00759999999997</v>
          </cell>
          <cell r="U152">
            <v>32.393199999999993</v>
          </cell>
          <cell r="V152">
            <v>27.765599999999996</v>
          </cell>
          <cell r="W152">
            <v>360.95279999999997</v>
          </cell>
          <cell r="X152">
            <v>8329.6799999999985</v>
          </cell>
          <cell r="Y152">
            <v>175.84879999999998</v>
          </cell>
          <cell r="Z152">
            <v>2221.2479999999996</v>
          </cell>
          <cell r="AA152">
            <v>4164.8399999999992</v>
          </cell>
          <cell r="AB152">
            <v>55531.199999999997</v>
          </cell>
          <cell r="AC152">
            <v>69761.069999999992</v>
          </cell>
          <cell r="AD152">
            <v>601.58799999999997</v>
          </cell>
          <cell r="AE152">
            <v>164.27979999999997</v>
          </cell>
          <cell r="AF152">
            <v>259.14559999999994</v>
          </cell>
          <cell r="AG152">
            <v>64.786399999999986</v>
          </cell>
          <cell r="AH152">
            <v>2174.9719999999998</v>
          </cell>
          <cell r="AI152">
            <v>129.57279999999997</v>
          </cell>
          <cell r="AJ152">
            <v>323.93199999999996</v>
          </cell>
          <cell r="AK152">
            <v>64.786399999999986</v>
          </cell>
          <cell r="AL152">
            <v>1573.3839999999998</v>
          </cell>
          <cell r="AM152">
            <v>69.413999999999987</v>
          </cell>
          <cell r="AN152">
            <v>1480.8319999999999</v>
          </cell>
          <cell r="AO152">
            <v>948.6579999999999</v>
          </cell>
          <cell r="AP152">
            <v>99.493399999999994</v>
          </cell>
          <cell r="AQ152">
            <v>347.07</v>
          </cell>
        </row>
        <row r="153">
          <cell r="A153" t="str">
            <v>M0032072012350</v>
          </cell>
          <cell r="B153" t="str">
            <v>12X3.5GATEWAY</v>
          </cell>
          <cell r="C153" t="str">
            <v>USD</v>
          </cell>
          <cell r="D153">
            <v>41.42</v>
          </cell>
          <cell r="E153">
            <v>47.632999999999996</v>
          </cell>
          <cell r="G153">
            <v>47.632999999999996</v>
          </cell>
          <cell r="I153">
            <v>47.632999999999996</v>
          </cell>
          <cell r="J153">
            <v>181.00539999999998</v>
          </cell>
          <cell r="K153">
            <v>52.396299999999997</v>
          </cell>
          <cell r="L153">
            <v>61.922899999999998</v>
          </cell>
          <cell r="M153">
            <v>83.357749999999996</v>
          </cell>
          <cell r="N153">
            <v>50.967309999999998</v>
          </cell>
          <cell r="O153">
            <v>49.538319999999999</v>
          </cell>
          <cell r="P153">
            <v>23816.499999999996</v>
          </cell>
          <cell r="Q153">
            <v>325.33338999999995</v>
          </cell>
          <cell r="R153">
            <v>93837.01</v>
          </cell>
          <cell r="S153">
            <v>816.90594999999985</v>
          </cell>
          <cell r="T153">
            <v>242.92829999999995</v>
          </cell>
          <cell r="U153">
            <v>33.343099999999993</v>
          </cell>
          <cell r="V153">
            <v>28.579799999999995</v>
          </cell>
          <cell r="W153">
            <v>371.53739999999993</v>
          </cell>
          <cell r="X153">
            <v>8573.9399999999987</v>
          </cell>
          <cell r="Y153">
            <v>181.00539999999998</v>
          </cell>
          <cell r="Z153">
            <v>2286.384</v>
          </cell>
          <cell r="AA153">
            <v>4286.9699999999993</v>
          </cell>
          <cell r="AB153">
            <v>57159.599999999991</v>
          </cell>
          <cell r="AC153">
            <v>71806.747499999998</v>
          </cell>
          <cell r="AD153">
            <v>619.22899999999993</v>
          </cell>
          <cell r="AE153">
            <v>169.09714999999997</v>
          </cell>
          <cell r="AF153">
            <v>266.74479999999994</v>
          </cell>
          <cell r="AG153">
            <v>66.686199999999985</v>
          </cell>
          <cell r="AH153">
            <v>2238.7509999999997</v>
          </cell>
          <cell r="AI153">
            <v>133.37239999999997</v>
          </cell>
          <cell r="AJ153">
            <v>333.43099999999998</v>
          </cell>
          <cell r="AK153">
            <v>66.686199999999985</v>
          </cell>
          <cell r="AL153">
            <v>1619.5219999999999</v>
          </cell>
          <cell r="AM153">
            <v>71.4495</v>
          </cell>
          <cell r="AN153">
            <v>1524.2559999999999</v>
          </cell>
          <cell r="AO153">
            <v>976.47649999999987</v>
          </cell>
          <cell r="AP153">
            <v>102.41094999999999</v>
          </cell>
          <cell r="AQ153">
            <v>357.24749999999995</v>
          </cell>
        </row>
        <row r="154">
          <cell r="A154" t="str">
            <v>M0032072012370</v>
          </cell>
          <cell r="B154" t="str">
            <v>12X3.75GATEWAY</v>
          </cell>
          <cell r="C154" t="str">
            <v>USD</v>
          </cell>
          <cell r="D154">
            <v>41.42</v>
          </cell>
          <cell r="E154">
            <v>47.632999999999996</v>
          </cell>
          <cell r="G154">
            <v>47.632999999999996</v>
          </cell>
          <cell r="I154">
            <v>47.632999999999996</v>
          </cell>
          <cell r="J154">
            <v>181.00539999999998</v>
          </cell>
          <cell r="K154">
            <v>52.396299999999997</v>
          </cell>
          <cell r="L154">
            <v>61.922899999999998</v>
          </cell>
          <cell r="M154">
            <v>83.357749999999996</v>
          </cell>
          <cell r="N154">
            <v>50.967309999999998</v>
          </cell>
          <cell r="O154">
            <v>49.538319999999999</v>
          </cell>
          <cell r="P154">
            <v>23816.499999999996</v>
          </cell>
          <cell r="Q154">
            <v>325.33338999999995</v>
          </cell>
          <cell r="R154">
            <v>93837.01</v>
          </cell>
          <cell r="S154">
            <v>816.90594999999985</v>
          </cell>
          <cell r="T154">
            <v>242.92829999999995</v>
          </cell>
          <cell r="U154">
            <v>33.343099999999993</v>
          </cell>
          <cell r="V154">
            <v>28.579799999999995</v>
          </cell>
          <cell r="W154">
            <v>371.53739999999993</v>
          </cell>
          <cell r="X154">
            <v>8573.9399999999987</v>
          </cell>
          <cell r="Y154">
            <v>181.00539999999998</v>
          </cell>
          <cell r="Z154">
            <v>2286.384</v>
          </cell>
          <cell r="AA154">
            <v>4286.9699999999993</v>
          </cell>
          <cell r="AB154">
            <v>57159.599999999991</v>
          </cell>
          <cell r="AC154">
            <v>71806.747499999998</v>
          </cell>
          <cell r="AD154">
            <v>619.22899999999993</v>
          </cell>
          <cell r="AE154">
            <v>169.09714999999997</v>
          </cell>
          <cell r="AF154">
            <v>266.74479999999994</v>
          </cell>
          <cell r="AG154">
            <v>66.686199999999985</v>
          </cell>
          <cell r="AH154">
            <v>2238.7509999999997</v>
          </cell>
          <cell r="AI154">
            <v>133.37239999999997</v>
          </cell>
          <cell r="AJ154">
            <v>333.43099999999998</v>
          </cell>
          <cell r="AK154">
            <v>66.686199999999985</v>
          </cell>
          <cell r="AL154">
            <v>1619.5219999999999</v>
          </cell>
          <cell r="AM154">
            <v>71.4495</v>
          </cell>
          <cell r="AN154">
            <v>1524.2559999999999</v>
          </cell>
          <cell r="AO154">
            <v>976.47649999999987</v>
          </cell>
          <cell r="AP154">
            <v>102.41094999999999</v>
          </cell>
          <cell r="AQ154">
            <v>357.24749999999995</v>
          </cell>
        </row>
        <row r="155">
          <cell r="A155" t="str">
            <v>M0032072012400</v>
          </cell>
          <cell r="B155" t="str">
            <v>12X4GATEWAY</v>
          </cell>
          <cell r="C155" t="str">
            <v>USD</v>
          </cell>
          <cell r="D155">
            <v>41.42</v>
          </cell>
          <cell r="E155">
            <v>47.632999999999996</v>
          </cell>
          <cell r="G155">
            <v>47.632999999999996</v>
          </cell>
          <cell r="I155">
            <v>47.632999999999996</v>
          </cell>
          <cell r="J155">
            <v>181.00539999999998</v>
          </cell>
          <cell r="K155">
            <v>52.396299999999997</v>
          </cell>
          <cell r="L155">
            <v>61.922899999999998</v>
          </cell>
          <cell r="M155">
            <v>83.357749999999996</v>
          </cell>
          <cell r="N155">
            <v>50.967309999999998</v>
          </cell>
          <cell r="O155">
            <v>49.538319999999999</v>
          </cell>
          <cell r="P155">
            <v>23816.499999999996</v>
          </cell>
          <cell r="Q155">
            <v>325.33338999999995</v>
          </cell>
          <cell r="R155">
            <v>93837.01</v>
          </cell>
          <cell r="S155">
            <v>816.90594999999985</v>
          </cell>
          <cell r="T155">
            <v>242.92829999999995</v>
          </cell>
          <cell r="U155">
            <v>33.343099999999993</v>
          </cell>
          <cell r="V155">
            <v>28.579799999999995</v>
          </cell>
          <cell r="W155">
            <v>371.53739999999993</v>
          </cell>
          <cell r="X155">
            <v>8573.9399999999987</v>
          </cell>
          <cell r="Y155">
            <v>181.00539999999998</v>
          </cell>
          <cell r="Z155">
            <v>2286.384</v>
          </cell>
          <cell r="AA155">
            <v>4286.9699999999993</v>
          </cell>
          <cell r="AB155">
            <v>57159.599999999991</v>
          </cell>
          <cell r="AC155">
            <v>71806.747499999998</v>
          </cell>
          <cell r="AD155">
            <v>619.22899999999993</v>
          </cell>
          <cell r="AE155">
            <v>169.09714999999997</v>
          </cell>
          <cell r="AF155">
            <v>266.74479999999994</v>
          </cell>
          <cell r="AG155">
            <v>66.686199999999985</v>
          </cell>
          <cell r="AH155">
            <v>2238.7509999999997</v>
          </cell>
          <cell r="AI155">
            <v>133.37239999999997</v>
          </cell>
          <cell r="AJ155">
            <v>333.43099999999998</v>
          </cell>
          <cell r="AK155">
            <v>66.686199999999985</v>
          </cell>
          <cell r="AL155">
            <v>1619.5219999999999</v>
          </cell>
          <cell r="AM155">
            <v>71.4495</v>
          </cell>
          <cell r="AN155">
            <v>1524.2559999999999</v>
          </cell>
          <cell r="AO155">
            <v>976.47649999999987</v>
          </cell>
          <cell r="AP155">
            <v>102.41094999999999</v>
          </cell>
          <cell r="AQ155">
            <v>357.24749999999995</v>
          </cell>
        </row>
        <row r="156">
          <cell r="A156" t="str">
            <v>M0032072015150</v>
          </cell>
          <cell r="B156" t="str">
            <v>15X1.5GATEWAY</v>
          </cell>
          <cell r="C156" t="str">
            <v>USD</v>
          </cell>
          <cell r="D156">
            <v>39.11</v>
          </cell>
          <cell r="E156">
            <v>44.976499999999994</v>
          </cell>
          <cell r="G156">
            <v>44.976499999999994</v>
          </cell>
          <cell r="I156">
            <v>44.976499999999994</v>
          </cell>
          <cell r="J156">
            <v>170.91069999999996</v>
          </cell>
          <cell r="K156">
            <v>49.474149999999995</v>
          </cell>
          <cell r="L156">
            <v>58.469449999999995</v>
          </cell>
          <cell r="M156">
            <v>78.708874999999992</v>
          </cell>
          <cell r="N156">
            <v>48.124854999999997</v>
          </cell>
          <cell r="O156">
            <v>46.775559999999999</v>
          </cell>
          <cell r="P156">
            <v>22488.249999999996</v>
          </cell>
          <cell r="Q156">
            <v>307.18949499999997</v>
          </cell>
          <cell r="R156">
            <v>88603.704999999987</v>
          </cell>
          <cell r="S156">
            <v>771.34697499999982</v>
          </cell>
          <cell r="T156">
            <v>229.38014999999996</v>
          </cell>
          <cell r="U156">
            <v>31.483549999999994</v>
          </cell>
          <cell r="V156">
            <v>26.985899999999997</v>
          </cell>
          <cell r="W156">
            <v>350.81669999999997</v>
          </cell>
          <cell r="X156">
            <v>8095.7699999999986</v>
          </cell>
          <cell r="Y156">
            <v>170.91069999999996</v>
          </cell>
          <cell r="Z156">
            <v>2158.8719999999998</v>
          </cell>
          <cell r="AA156">
            <v>4047.8849999999993</v>
          </cell>
          <cell r="AB156">
            <v>53971.799999999996</v>
          </cell>
          <cell r="AC156">
            <v>67802.073749999996</v>
          </cell>
          <cell r="AD156">
            <v>584.69449999999995</v>
          </cell>
          <cell r="AE156">
            <v>159.66657499999997</v>
          </cell>
          <cell r="AF156">
            <v>251.86839999999995</v>
          </cell>
          <cell r="AG156">
            <v>62.967099999999988</v>
          </cell>
          <cell r="AH156">
            <v>2113.8954999999996</v>
          </cell>
          <cell r="AI156">
            <v>125.93419999999998</v>
          </cell>
          <cell r="AJ156">
            <v>314.83549999999997</v>
          </cell>
          <cell r="AK156">
            <v>62.967099999999988</v>
          </cell>
          <cell r="AL156">
            <v>1529.2009999999998</v>
          </cell>
          <cell r="AM156">
            <v>67.464749999999995</v>
          </cell>
          <cell r="AN156">
            <v>1439.2479999999998</v>
          </cell>
          <cell r="AO156">
            <v>922.01824999999985</v>
          </cell>
          <cell r="AP156">
            <v>96.699474999999978</v>
          </cell>
          <cell r="AQ156">
            <v>337.32374999999996</v>
          </cell>
        </row>
        <row r="157">
          <cell r="A157" t="str">
            <v>M0032072015200</v>
          </cell>
          <cell r="B157" t="str">
            <v>15X2GATEWAY</v>
          </cell>
          <cell r="C157" t="str">
            <v>USD</v>
          </cell>
          <cell r="D157">
            <v>39.25</v>
          </cell>
          <cell r="E157">
            <v>45.137499999999996</v>
          </cell>
          <cell r="G157">
            <v>45.137499999999996</v>
          </cell>
          <cell r="I157">
            <v>45.137499999999996</v>
          </cell>
          <cell r="J157">
            <v>171.52249999999998</v>
          </cell>
          <cell r="K157">
            <v>49.651249999999997</v>
          </cell>
          <cell r="L157">
            <v>58.678749999999994</v>
          </cell>
          <cell r="M157">
            <v>78.990624999999994</v>
          </cell>
          <cell r="N157">
            <v>48.297125000000001</v>
          </cell>
          <cell r="O157">
            <v>46.942999999999998</v>
          </cell>
          <cell r="P157">
            <v>22568.749999999996</v>
          </cell>
          <cell r="Q157">
            <v>308.28912499999996</v>
          </cell>
          <cell r="R157">
            <v>88920.874999999985</v>
          </cell>
          <cell r="S157">
            <v>774.10812499999986</v>
          </cell>
          <cell r="T157">
            <v>230.20124999999996</v>
          </cell>
          <cell r="U157">
            <v>31.596249999999994</v>
          </cell>
          <cell r="V157">
            <v>27.082499999999996</v>
          </cell>
          <cell r="W157">
            <v>352.07249999999993</v>
          </cell>
          <cell r="X157">
            <v>8124.7499999999991</v>
          </cell>
          <cell r="Y157">
            <v>171.52249999999998</v>
          </cell>
          <cell r="Z157">
            <v>2166.6</v>
          </cell>
          <cell r="AA157">
            <v>4062.3749999999995</v>
          </cell>
          <cell r="AB157">
            <v>54164.999999999993</v>
          </cell>
          <cell r="AC157">
            <v>68044.78125</v>
          </cell>
          <cell r="AD157">
            <v>586.78749999999991</v>
          </cell>
          <cell r="AE157">
            <v>160.23812499999997</v>
          </cell>
          <cell r="AF157">
            <v>252.76999999999995</v>
          </cell>
          <cell r="AG157">
            <v>63.192499999999988</v>
          </cell>
          <cell r="AH157">
            <v>2121.4624999999996</v>
          </cell>
          <cell r="AI157">
            <v>126.38499999999998</v>
          </cell>
          <cell r="AJ157">
            <v>315.96249999999998</v>
          </cell>
          <cell r="AK157">
            <v>63.192499999999988</v>
          </cell>
          <cell r="AL157">
            <v>1534.675</v>
          </cell>
          <cell r="AM157">
            <v>67.706249999999997</v>
          </cell>
          <cell r="AN157">
            <v>1444.3999999999999</v>
          </cell>
          <cell r="AO157">
            <v>925.31874999999991</v>
          </cell>
          <cell r="AP157">
            <v>97.045624999999987</v>
          </cell>
          <cell r="AQ157">
            <v>338.53124999999994</v>
          </cell>
        </row>
        <row r="158">
          <cell r="A158" t="str">
            <v>M0032072015220</v>
          </cell>
          <cell r="B158" t="str">
            <v>15X2.25GATEWAY</v>
          </cell>
          <cell r="C158" t="str">
            <v>USD</v>
          </cell>
          <cell r="D158">
            <v>39.6</v>
          </cell>
          <cell r="E158">
            <v>45.54</v>
          </cell>
          <cell r="G158">
            <v>45.54</v>
          </cell>
          <cell r="I158">
            <v>45.54</v>
          </cell>
          <cell r="J158">
            <v>173.05199999999999</v>
          </cell>
          <cell r="K158">
            <v>50.094000000000001</v>
          </cell>
          <cell r="L158">
            <v>59.201999999999998</v>
          </cell>
          <cell r="M158">
            <v>79.694999999999993</v>
          </cell>
          <cell r="N158">
            <v>48.727800000000002</v>
          </cell>
          <cell r="O158">
            <v>47.361600000000003</v>
          </cell>
          <cell r="P158">
            <v>22770</v>
          </cell>
          <cell r="Q158">
            <v>311.03820000000002</v>
          </cell>
          <cell r="R158">
            <v>89713.8</v>
          </cell>
          <cell r="S158">
            <v>781.01099999999997</v>
          </cell>
          <cell r="T158">
            <v>232.25399999999999</v>
          </cell>
          <cell r="U158">
            <v>31.877999999999997</v>
          </cell>
          <cell r="V158">
            <v>27.323999999999998</v>
          </cell>
          <cell r="W158">
            <v>355.21199999999999</v>
          </cell>
          <cell r="X158">
            <v>8197.2000000000007</v>
          </cell>
          <cell r="Y158">
            <v>173.05199999999999</v>
          </cell>
          <cell r="Z158">
            <v>2185.92</v>
          </cell>
          <cell r="AA158">
            <v>4098.6000000000004</v>
          </cell>
          <cell r="AB158">
            <v>54648</v>
          </cell>
          <cell r="AC158">
            <v>68651.55</v>
          </cell>
          <cell r="AD158">
            <v>592.02</v>
          </cell>
          <cell r="AE158">
            <v>161.667</v>
          </cell>
          <cell r="AF158">
            <v>255.02399999999997</v>
          </cell>
          <cell r="AG158">
            <v>63.755999999999993</v>
          </cell>
          <cell r="AH158">
            <v>2140.38</v>
          </cell>
          <cell r="AI158">
            <v>127.51199999999999</v>
          </cell>
          <cell r="AJ158">
            <v>318.77999999999997</v>
          </cell>
          <cell r="AK158">
            <v>63.755999999999993</v>
          </cell>
          <cell r="AL158">
            <v>1548.36</v>
          </cell>
          <cell r="AM158">
            <v>68.31</v>
          </cell>
          <cell r="AN158">
            <v>1457.28</v>
          </cell>
          <cell r="AO158">
            <v>933.56999999999994</v>
          </cell>
          <cell r="AP158">
            <v>97.910999999999987</v>
          </cell>
          <cell r="AQ158">
            <v>341.55</v>
          </cell>
        </row>
        <row r="159">
          <cell r="A159" t="str">
            <v>M0032072015250</v>
          </cell>
          <cell r="B159" t="str">
            <v>15X2.5GATEWAY</v>
          </cell>
          <cell r="C159" t="str">
            <v>USD</v>
          </cell>
          <cell r="D159">
            <v>39.590000000000003</v>
          </cell>
          <cell r="E159">
            <v>45.528500000000001</v>
          </cell>
          <cell r="G159">
            <v>45.528500000000001</v>
          </cell>
          <cell r="I159">
            <v>45.528500000000001</v>
          </cell>
          <cell r="J159">
            <v>173.00829999999999</v>
          </cell>
          <cell r="K159">
            <v>50.081350000000008</v>
          </cell>
          <cell r="L159">
            <v>59.187050000000006</v>
          </cell>
          <cell r="M159">
            <v>79.674875</v>
          </cell>
          <cell r="N159">
            <v>48.715495000000004</v>
          </cell>
          <cell r="O159">
            <v>47.349640000000001</v>
          </cell>
          <cell r="P159">
            <v>22764.25</v>
          </cell>
          <cell r="Q159">
            <v>310.959655</v>
          </cell>
          <cell r="R159">
            <v>89691.145000000004</v>
          </cell>
          <cell r="S159">
            <v>780.81377499999996</v>
          </cell>
          <cell r="T159">
            <v>232.19534999999999</v>
          </cell>
          <cell r="U159">
            <v>31.869949999999999</v>
          </cell>
          <cell r="V159">
            <v>27.3171</v>
          </cell>
          <cell r="W159">
            <v>355.1223</v>
          </cell>
          <cell r="X159">
            <v>8195.130000000001</v>
          </cell>
          <cell r="Y159">
            <v>173.00829999999999</v>
          </cell>
          <cell r="Z159">
            <v>2185.3679999999999</v>
          </cell>
          <cell r="AA159">
            <v>4097.5650000000005</v>
          </cell>
          <cell r="AB159">
            <v>54634.200000000004</v>
          </cell>
          <cell r="AC159">
            <v>68634.213749999995</v>
          </cell>
          <cell r="AD159">
            <v>591.87049999999999</v>
          </cell>
          <cell r="AE159">
            <v>161.62617499999999</v>
          </cell>
          <cell r="AF159">
            <v>254.95959999999999</v>
          </cell>
          <cell r="AG159">
            <v>63.739899999999999</v>
          </cell>
          <cell r="AH159">
            <v>2139.8395</v>
          </cell>
          <cell r="AI159">
            <v>127.4798</v>
          </cell>
          <cell r="AJ159">
            <v>318.6995</v>
          </cell>
          <cell r="AK159">
            <v>63.739899999999999</v>
          </cell>
          <cell r="AL159">
            <v>1547.9690000000001</v>
          </cell>
          <cell r="AM159">
            <v>68.292749999999998</v>
          </cell>
          <cell r="AN159">
            <v>1456.912</v>
          </cell>
          <cell r="AO159">
            <v>933.33425</v>
          </cell>
          <cell r="AP159">
            <v>97.886274999999998</v>
          </cell>
          <cell r="AQ159">
            <v>341.46375</v>
          </cell>
        </row>
        <row r="160">
          <cell r="A160" t="str">
            <v>M0032072015270</v>
          </cell>
          <cell r="B160" t="str">
            <v>15X2.75GATEWAY</v>
          </cell>
          <cell r="C160" t="str">
            <v>USD</v>
          </cell>
          <cell r="D160">
            <v>39.6</v>
          </cell>
          <cell r="E160">
            <v>45.54</v>
          </cell>
          <cell r="G160">
            <v>45.54</v>
          </cell>
          <cell r="I160">
            <v>45.54</v>
          </cell>
          <cell r="J160">
            <v>173.05199999999999</v>
          </cell>
          <cell r="K160">
            <v>50.094000000000001</v>
          </cell>
          <cell r="L160">
            <v>59.201999999999998</v>
          </cell>
          <cell r="M160">
            <v>79.694999999999993</v>
          </cell>
          <cell r="N160">
            <v>48.727800000000002</v>
          </cell>
          <cell r="O160">
            <v>47.361600000000003</v>
          </cell>
          <cell r="P160">
            <v>22770</v>
          </cell>
          <cell r="Q160">
            <v>311.03820000000002</v>
          </cell>
          <cell r="R160">
            <v>89713.8</v>
          </cell>
          <cell r="S160">
            <v>781.01099999999997</v>
          </cell>
          <cell r="T160">
            <v>232.25399999999999</v>
          </cell>
          <cell r="U160">
            <v>31.877999999999997</v>
          </cell>
          <cell r="V160">
            <v>27.323999999999998</v>
          </cell>
          <cell r="W160">
            <v>355.21199999999999</v>
          </cell>
          <cell r="X160">
            <v>8197.2000000000007</v>
          </cell>
          <cell r="Y160">
            <v>173.05199999999999</v>
          </cell>
          <cell r="Z160">
            <v>2185.92</v>
          </cell>
          <cell r="AA160">
            <v>4098.6000000000004</v>
          </cell>
          <cell r="AB160">
            <v>54648</v>
          </cell>
          <cell r="AC160">
            <v>68651.55</v>
          </cell>
          <cell r="AD160">
            <v>592.02</v>
          </cell>
          <cell r="AE160">
            <v>161.667</v>
          </cell>
          <cell r="AF160">
            <v>255.02399999999997</v>
          </cell>
          <cell r="AG160">
            <v>63.755999999999993</v>
          </cell>
          <cell r="AH160">
            <v>2140.38</v>
          </cell>
          <cell r="AI160">
            <v>127.51199999999999</v>
          </cell>
          <cell r="AJ160">
            <v>318.77999999999997</v>
          </cell>
          <cell r="AK160">
            <v>63.755999999999993</v>
          </cell>
          <cell r="AL160">
            <v>1548.36</v>
          </cell>
          <cell r="AM160">
            <v>68.31</v>
          </cell>
          <cell r="AN160">
            <v>1457.28</v>
          </cell>
          <cell r="AO160">
            <v>933.56999999999994</v>
          </cell>
          <cell r="AP160">
            <v>97.910999999999987</v>
          </cell>
          <cell r="AQ160">
            <v>341.55</v>
          </cell>
        </row>
        <row r="161">
          <cell r="A161" t="str">
            <v>M0032072015300</v>
          </cell>
          <cell r="B161" t="str">
            <v>15X3GATEWAY</v>
          </cell>
          <cell r="C161" t="str">
            <v>USD</v>
          </cell>
          <cell r="D161">
            <v>39.61</v>
          </cell>
          <cell r="E161">
            <v>45.551499999999997</v>
          </cell>
          <cell r="G161">
            <v>45.551499999999997</v>
          </cell>
          <cell r="I161">
            <v>45.551499999999997</v>
          </cell>
          <cell r="J161">
            <v>173.09569999999999</v>
          </cell>
          <cell r="K161">
            <v>50.106650000000002</v>
          </cell>
          <cell r="L161">
            <v>59.216949999999997</v>
          </cell>
          <cell r="M161">
            <v>79.715125</v>
          </cell>
          <cell r="N161">
            <v>48.740105</v>
          </cell>
          <cell r="O161">
            <v>47.373559999999998</v>
          </cell>
          <cell r="P161">
            <v>22775.75</v>
          </cell>
          <cell r="Q161">
            <v>311.11674499999998</v>
          </cell>
          <cell r="R161">
            <v>89736.455000000002</v>
          </cell>
          <cell r="S161">
            <v>781.20822499999986</v>
          </cell>
          <cell r="T161">
            <v>232.31264999999996</v>
          </cell>
          <cell r="U161">
            <v>31.886049999999997</v>
          </cell>
          <cell r="V161">
            <v>27.330899999999996</v>
          </cell>
          <cell r="W161">
            <v>355.30169999999998</v>
          </cell>
          <cell r="X161">
            <v>8199.2699999999986</v>
          </cell>
          <cell r="Y161">
            <v>173.09569999999999</v>
          </cell>
          <cell r="Z161">
            <v>2186.4719999999998</v>
          </cell>
          <cell r="AA161">
            <v>4099.6349999999993</v>
          </cell>
          <cell r="AB161">
            <v>54661.799999999996</v>
          </cell>
          <cell r="AC161">
            <v>68668.886249999996</v>
          </cell>
          <cell r="AD161">
            <v>592.16949999999997</v>
          </cell>
          <cell r="AE161">
            <v>161.70782499999999</v>
          </cell>
          <cell r="AF161">
            <v>255.08839999999998</v>
          </cell>
          <cell r="AG161">
            <v>63.772099999999995</v>
          </cell>
          <cell r="AH161">
            <v>2140.9204999999997</v>
          </cell>
          <cell r="AI161">
            <v>127.54419999999999</v>
          </cell>
          <cell r="AJ161">
            <v>318.8605</v>
          </cell>
          <cell r="AK161">
            <v>63.772099999999995</v>
          </cell>
          <cell r="AL161">
            <v>1548.751</v>
          </cell>
          <cell r="AM161">
            <v>68.327249999999992</v>
          </cell>
          <cell r="AN161">
            <v>1457.6479999999999</v>
          </cell>
          <cell r="AO161">
            <v>933.80574999999999</v>
          </cell>
          <cell r="AP161">
            <v>97.935724999999991</v>
          </cell>
          <cell r="AQ161">
            <v>341.63624999999996</v>
          </cell>
        </row>
        <row r="162">
          <cell r="A162" t="str">
            <v>M0032072015320</v>
          </cell>
          <cell r="B162" t="str">
            <v>15X3.25GATEWAY</v>
          </cell>
          <cell r="C162" t="str">
            <v>USD</v>
          </cell>
          <cell r="D162">
            <v>40.24</v>
          </cell>
          <cell r="E162">
            <v>46.275999999999996</v>
          </cell>
          <cell r="G162">
            <v>46.275999999999996</v>
          </cell>
          <cell r="I162">
            <v>46.275999999999996</v>
          </cell>
          <cell r="J162">
            <v>175.84879999999998</v>
          </cell>
          <cell r="K162">
            <v>50.903599999999997</v>
          </cell>
          <cell r="L162">
            <v>60.158799999999999</v>
          </cell>
          <cell r="M162">
            <v>80.98299999999999</v>
          </cell>
          <cell r="N162">
            <v>49.515319999999996</v>
          </cell>
          <cell r="O162">
            <v>48.127040000000001</v>
          </cell>
          <cell r="P162">
            <v>23137.999999999996</v>
          </cell>
          <cell r="Q162">
            <v>316.06507999999997</v>
          </cell>
          <cell r="R162">
            <v>91163.719999999987</v>
          </cell>
          <cell r="S162">
            <v>793.63339999999982</v>
          </cell>
          <cell r="T162">
            <v>236.00759999999997</v>
          </cell>
          <cell r="U162">
            <v>32.393199999999993</v>
          </cell>
          <cell r="V162">
            <v>27.765599999999996</v>
          </cell>
          <cell r="W162">
            <v>360.95279999999997</v>
          </cell>
          <cell r="X162">
            <v>8329.6799999999985</v>
          </cell>
          <cell r="Y162">
            <v>175.84879999999998</v>
          </cell>
          <cell r="Z162">
            <v>2221.2479999999996</v>
          </cell>
          <cell r="AA162">
            <v>4164.8399999999992</v>
          </cell>
          <cell r="AB162">
            <v>55531.199999999997</v>
          </cell>
          <cell r="AC162">
            <v>69761.069999999992</v>
          </cell>
          <cell r="AD162">
            <v>601.58799999999997</v>
          </cell>
          <cell r="AE162">
            <v>164.27979999999997</v>
          </cell>
          <cell r="AF162">
            <v>259.14559999999994</v>
          </cell>
          <cell r="AG162">
            <v>64.786399999999986</v>
          </cell>
          <cell r="AH162">
            <v>2174.9719999999998</v>
          </cell>
          <cell r="AI162">
            <v>129.57279999999997</v>
          </cell>
          <cell r="AJ162">
            <v>323.93199999999996</v>
          </cell>
          <cell r="AK162">
            <v>64.786399999999986</v>
          </cell>
          <cell r="AL162">
            <v>1573.3839999999998</v>
          </cell>
          <cell r="AM162">
            <v>69.413999999999987</v>
          </cell>
          <cell r="AN162">
            <v>1480.8319999999999</v>
          </cell>
          <cell r="AO162">
            <v>948.6579999999999</v>
          </cell>
          <cell r="AP162">
            <v>99.493399999999994</v>
          </cell>
          <cell r="AQ162">
            <v>347.07</v>
          </cell>
        </row>
        <row r="163">
          <cell r="A163" t="str">
            <v>M0032072015350</v>
          </cell>
          <cell r="B163" t="str">
            <v>15X3.5GATEWAY</v>
          </cell>
          <cell r="C163" t="str">
            <v>USD</v>
          </cell>
          <cell r="D163">
            <v>41.42</v>
          </cell>
          <cell r="E163">
            <v>47.632999999999996</v>
          </cell>
          <cell r="G163">
            <v>47.632999999999996</v>
          </cell>
          <cell r="I163">
            <v>47.632999999999996</v>
          </cell>
          <cell r="J163">
            <v>181.00539999999998</v>
          </cell>
          <cell r="K163">
            <v>52.396299999999997</v>
          </cell>
          <cell r="L163">
            <v>61.922899999999998</v>
          </cell>
          <cell r="M163">
            <v>83.357749999999996</v>
          </cell>
          <cell r="N163">
            <v>50.967309999999998</v>
          </cell>
          <cell r="O163">
            <v>49.538319999999999</v>
          </cell>
          <cell r="P163">
            <v>23816.499999999996</v>
          </cell>
          <cell r="Q163">
            <v>325.33338999999995</v>
          </cell>
          <cell r="R163">
            <v>93837.01</v>
          </cell>
          <cell r="S163">
            <v>816.90594999999985</v>
          </cell>
          <cell r="T163">
            <v>242.92829999999995</v>
          </cell>
          <cell r="U163">
            <v>33.343099999999993</v>
          </cell>
          <cell r="V163">
            <v>28.579799999999995</v>
          </cell>
          <cell r="W163">
            <v>371.53739999999993</v>
          </cell>
          <cell r="X163">
            <v>8573.9399999999987</v>
          </cell>
          <cell r="Y163">
            <v>181.00539999999998</v>
          </cell>
          <cell r="Z163">
            <v>2286.384</v>
          </cell>
          <cell r="AA163">
            <v>4286.9699999999993</v>
          </cell>
          <cell r="AB163">
            <v>57159.599999999991</v>
          </cell>
          <cell r="AC163">
            <v>71806.747499999998</v>
          </cell>
          <cell r="AD163">
            <v>619.22899999999993</v>
          </cell>
          <cell r="AE163">
            <v>169.09714999999997</v>
          </cell>
          <cell r="AF163">
            <v>266.74479999999994</v>
          </cell>
          <cell r="AG163">
            <v>66.686199999999985</v>
          </cell>
          <cell r="AH163">
            <v>2238.7509999999997</v>
          </cell>
          <cell r="AI163">
            <v>133.37239999999997</v>
          </cell>
          <cell r="AJ163">
            <v>333.43099999999998</v>
          </cell>
          <cell r="AK163">
            <v>66.686199999999985</v>
          </cell>
          <cell r="AL163">
            <v>1619.5219999999999</v>
          </cell>
          <cell r="AM163">
            <v>71.4495</v>
          </cell>
          <cell r="AN163">
            <v>1524.2559999999999</v>
          </cell>
          <cell r="AO163">
            <v>976.47649999999987</v>
          </cell>
          <cell r="AP163">
            <v>102.41094999999999</v>
          </cell>
          <cell r="AQ163">
            <v>357.24749999999995</v>
          </cell>
        </row>
        <row r="164">
          <cell r="A164" t="str">
            <v>M0032072015370</v>
          </cell>
          <cell r="B164" t="str">
            <v>15X3.75GATEWAY</v>
          </cell>
          <cell r="C164" t="str">
            <v>USD</v>
          </cell>
          <cell r="D164">
            <v>41.42</v>
          </cell>
          <cell r="E164">
            <v>47.632999999999996</v>
          </cell>
          <cell r="G164">
            <v>47.632999999999996</v>
          </cell>
          <cell r="I164">
            <v>47.632999999999996</v>
          </cell>
          <cell r="J164">
            <v>181.00539999999998</v>
          </cell>
          <cell r="K164">
            <v>52.396299999999997</v>
          </cell>
          <cell r="L164">
            <v>61.922899999999998</v>
          </cell>
          <cell r="M164">
            <v>83.357749999999996</v>
          </cell>
          <cell r="N164">
            <v>50.967309999999998</v>
          </cell>
          <cell r="O164">
            <v>49.538319999999999</v>
          </cell>
          <cell r="P164">
            <v>23816.499999999996</v>
          </cell>
          <cell r="Q164">
            <v>325.33338999999995</v>
          </cell>
          <cell r="R164">
            <v>93837.01</v>
          </cell>
          <cell r="S164">
            <v>816.90594999999985</v>
          </cell>
          <cell r="T164">
            <v>242.92829999999995</v>
          </cell>
          <cell r="U164">
            <v>33.343099999999993</v>
          </cell>
          <cell r="V164">
            <v>28.579799999999995</v>
          </cell>
          <cell r="W164">
            <v>371.53739999999993</v>
          </cell>
          <cell r="X164">
            <v>8573.9399999999987</v>
          </cell>
          <cell r="Y164">
            <v>181.00539999999998</v>
          </cell>
          <cell r="Z164">
            <v>2286.384</v>
          </cell>
          <cell r="AA164">
            <v>4286.9699999999993</v>
          </cell>
          <cell r="AB164">
            <v>57159.599999999991</v>
          </cell>
          <cell r="AC164">
            <v>71806.747499999998</v>
          </cell>
          <cell r="AD164">
            <v>619.22899999999993</v>
          </cell>
          <cell r="AE164">
            <v>169.09714999999997</v>
          </cell>
          <cell r="AF164">
            <v>266.74479999999994</v>
          </cell>
          <cell r="AG164">
            <v>66.686199999999985</v>
          </cell>
          <cell r="AH164">
            <v>2238.7509999999997</v>
          </cell>
          <cell r="AI164">
            <v>133.37239999999997</v>
          </cell>
          <cell r="AJ164">
            <v>333.43099999999998</v>
          </cell>
          <cell r="AK164">
            <v>66.686199999999985</v>
          </cell>
          <cell r="AL164">
            <v>1619.5219999999999</v>
          </cell>
          <cell r="AM164">
            <v>71.4495</v>
          </cell>
          <cell r="AN164">
            <v>1524.2559999999999</v>
          </cell>
          <cell r="AO164">
            <v>976.47649999999987</v>
          </cell>
          <cell r="AP164">
            <v>102.41094999999999</v>
          </cell>
          <cell r="AQ164">
            <v>357.24749999999995</v>
          </cell>
        </row>
        <row r="165">
          <cell r="A165" t="str">
            <v>M0032072015400</v>
          </cell>
          <cell r="B165" t="str">
            <v>15X4GATEWAY</v>
          </cell>
          <cell r="C165" t="str">
            <v>USD</v>
          </cell>
          <cell r="D165">
            <v>41.42</v>
          </cell>
          <cell r="E165">
            <v>47.632999999999996</v>
          </cell>
          <cell r="G165">
            <v>47.632999999999996</v>
          </cell>
          <cell r="I165">
            <v>47.632999999999996</v>
          </cell>
          <cell r="J165">
            <v>181.00539999999998</v>
          </cell>
          <cell r="K165">
            <v>52.396299999999997</v>
          </cell>
          <cell r="L165">
            <v>61.922899999999998</v>
          </cell>
          <cell r="M165">
            <v>83.357749999999996</v>
          </cell>
          <cell r="N165">
            <v>50.967309999999998</v>
          </cell>
          <cell r="O165">
            <v>49.538319999999999</v>
          </cell>
          <cell r="P165">
            <v>23816.499999999996</v>
          </cell>
          <cell r="Q165">
            <v>325.33338999999995</v>
          </cell>
          <cell r="R165">
            <v>93837.01</v>
          </cell>
          <cell r="S165">
            <v>816.90594999999985</v>
          </cell>
          <cell r="T165">
            <v>242.92829999999995</v>
          </cell>
          <cell r="U165">
            <v>33.343099999999993</v>
          </cell>
          <cell r="V165">
            <v>28.579799999999995</v>
          </cell>
          <cell r="W165">
            <v>371.53739999999993</v>
          </cell>
          <cell r="X165">
            <v>8573.9399999999987</v>
          </cell>
          <cell r="Y165">
            <v>181.00539999999998</v>
          </cell>
          <cell r="Z165">
            <v>2286.384</v>
          </cell>
          <cell r="AA165">
            <v>4286.9699999999993</v>
          </cell>
          <cell r="AB165">
            <v>57159.599999999991</v>
          </cell>
          <cell r="AC165">
            <v>71806.747499999998</v>
          </cell>
          <cell r="AD165">
            <v>619.22899999999993</v>
          </cell>
          <cell r="AE165">
            <v>169.09714999999997</v>
          </cell>
          <cell r="AF165">
            <v>266.74479999999994</v>
          </cell>
          <cell r="AG165">
            <v>66.686199999999985</v>
          </cell>
          <cell r="AH165">
            <v>2238.7509999999997</v>
          </cell>
          <cell r="AI165">
            <v>133.37239999999997</v>
          </cell>
          <cell r="AJ165">
            <v>333.43099999999998</v>
          </cell>
          <cell r="AK165">
            <v>66.686199999999985</v>
          </cell>
          <cell r="AL165">
            <v>1619.5219999999999</v>
          </cell>
          <cell r="AM165">
            <v>71.4495</v>
          </cell>
          <cell r="AN165">
            <v>1524.2559999999999</v>
          </cell>
          <cell r="AO165">
            <v>976.47649999999987</v>
          </cell>
          <cell r="AP165">
            <v>102.41094999999999</v>
          </cell>
          <cell r="AQ165">
            <v>357.24749999999995</v>
          </cell>
        </row>
        <row r="166">
          <cell r="A166" t="str">
            <v>M00320720159C0</v>
          </cell>
          <cell r="B166" t="str">
            <v>9x1.5GatewayIDE</v>
          </cell>
          <cell r="C166" t="str">
            <v>USD</v>
          </cell>
          <cell r="D166">
            <v>38.54</v>
          </cell>
          <cell r="E166">
            <v>44.320999999999998</v>
          </cell>
          <cell r="G166">
            <v>44.320999999999998</v>
          </cell>
          <cell r="I166">
            <v>44.320999999999998</v>
          </cell>
          <cell r="J166">
            <v>168.41979999999998</v>
          </cell>
          <cell r="K166">
            <v>48.753100000000003</v>
          </cell>
          <cell r="L166">
            <v>57.6173</v>
          </cell>
          <cell r="M166">
            <v>77.561749999999989</v>
          </cell>
          <cell r="N166">
            <v>47.423470000000002</v>
          </cell>
          <cell r="O166">
            <v>46.09384</v>
          </cell>
          <cell r="P166">
            <v>22160.5</v>
          </cell>
          <cell r="Q166">
            <v>302.71242999999998</v>
          </cell>
          <cell r="R166">
            <v>87312.37</v>
          </cell>
          <cell r="S166">
            <v>760.10514999999987</v>
          </cell>
          <cell r="T166">
            <v>226.03709999999998</v>
          </cell>
          <cell r="U166">
            <v>31.024699999999996</v>
          </cell>
          <cell r="V166">
            <v>26.592599999999997</v>
          </cell>
          <cell r="W166">
            <v>345.7038</v>
          </cell>
          <cell r="X166">
            <v>7977.78</v>
          </cell>
          <cell r="Y166">
            <v>168.41979999999998</v>
          </cell>
          <cell r="Z166">
            <v>2127.4079999999999</v>
          </cell>
          <cell r="AA166">
            <v>3988.89</v>
          </cell>
          <cell r="AB166">
            <v>53185.2</v>
          </cell>
          <cell r="AC166">
            <v>66813.907500000001</v>
          </cell>
          <cell r="AD166">
            <v>576.173</v>
          </cell>
          <cell r="AE166">
            <v>157.33954999999997</v>
          </cell>
          <cell r="AF166">
            <v>248.19759999999997</v>
          </cell>
          <cell r="AG166">
            <v>62.049399999999991</v>
          </cell>
          <cell r="AH166">
            <v>2083.087</v>
          </cell>
          <cell r="AI166">
            <v>124.09879999999998</v>
          </cell>
          <cell r="AJ166">
            <v>310.24699999999996</v>
          </cell>
          <cell r="AK166">
            <v>62.049399999999991</v>
          </cell>
          <cell r="AL166">
            <v>1506.914</v>
          </cell>
          <cell r="AM166">
            <v>66.481499999999997</v>
          </cell>
          <cell r="AN166">
            <v>1418.2719999999999</v>
          </cell>
          <cell r="AO166">
            <v>908.58049999999992</v>
          </cell>
          <cell r="AP166">
            <v>95.290149999999997</v>
          </cell>
          <cell r="AQ166">
            <v>332.40749999999997</v>
          </cell>
        </row>
        <row r="167">
          <cell r="A167" t="str">
            <v>M0032072020150</v>
          </cell>
          <cell r="B167" t="str">
            <v>20X1.5GATEWAY</v>
          </cell>
          <cell r="C167" t="str">
            <v>USD</v>
          </cell>
          <cell r="D167">
            <v>39.11</v>
          </cell>
          <cell r="E167">
            <v>44.976499999999994</v>
          </cell>
          <cell r="G167">
            <v>44.976499999999994</v>
          </cell>
          <cell r="I167">
            <v>44.976499999999994</v>
          </cell>
          <cell r="J167">
            <v>170.91069999999996</v>
          </cell>
          <cell r="K167">
            <v>49.474149999999995</v>
          </cell>
          <cell r="L167">
            <v>58.469449999999995</v>
          </cell>
          <cell r="M167">
            <v>78.708874999999992</v>
          </cell>
          <cell r="N167">
            <v>48.124854999999997</v>
          </cell>
          <cell r="O167">
            <v>46.775559999999999</v>
          </cell>
          <cell r="P167">
            <v>22488.249999999996</v>
          </cell>
          <cell r="Q167">
            <v>307.18949499999997</v>
          </cell>
          <cell r="R167">
            <v>88603.704999999987</v>
          </cell>
          <cell r="S167">
            <v>771.34697499999982</v>
          </cell>
          <cell r="T167">
            <v>229.38014999999996</v>
          </cell>
          <cell r="U167">
            <v>31.483549999999994</v>
          </cell>
          <cell r="V167">
            <v>26.985899999999997</v>
          </cell>
          <cell r="W167">
            <v>350.81669999999997</v>
          </cell>
          <cell r="X167">
            <v>8095.7699999999986</v>
          </cell>
          <cell r="Y167">
            <v>170.91069999999996</v>
          </cell>
          <cell r="Z167">
            <v>2158.8719999999998</v>
          </cell>
          <cell r="AA167">
            <v>4047.8849999999993</v>
          </cell>
          <cell r="AB167">
            <v>53971.799999999996</v>
          </cell>
          <cell r="AC167">
            <v>67802.073749999996</v>
          </cell>
          <cell r="AD167">
            <v>584.69449999999995</v>
          </cell>
          <cell r="AE167">
            <v>159.66657499999997</v>
          </cell>
          <cell r="AF167">
            <v>251.86839999999995</v>
          </cell>
          <cell r="AG167">
            <v>62.967099999999988</v>
          </cell>
          <cell r="AH167">
            <v>2113.8954999999996</v>
          </cell>
          <cell r="AI167">
            <v>125.93419999999998</v>
          </cell>
          <cell r="AJ167">
            <v>314.83549999999997</v>
          </cell>
          <cell r="AK167">
            <v>62.967099999999988</v>
          </cell>
          <cell r="AL167">
            <v>1529.2009999999998</v>
          </cell>
          <cell r="AM167">
            <v>67.464749999999995</v>
          </cell>
          <cell r="AN167">
            <v>1439.2479999999998</v>
          </cell>
          <cell r="AO167">
            <v>922.01824999999985</v>
          </cell>
          <cell r="AP167">
            <v>96.699474999999978</v>
          </cell>
          <cell r="AQ167">
            <v>337.32374999999996</v>
          </cell>
        </row>
        <row r="168">
          <cell r="A168" t="str">
            <v>M0032072020200</v>
          </cell>
          <cell r="B168" t="str">
            <v>20X2GATEWAY</v>
          </cell>
          <cell r="C168" t="str">
            <v>USD</v>
          </cell>
          <cell r="D168">
            <v>39.25</v>
          </cell>
          <cell r="E168">
            <v>45.137499999999996</v>
          </cell>
          <cell r="G168">
            <v>45.137499999999996</v>
          </cell>
          <cell r="I168">
            <v>45.137499999999996</v>
          </cell>
          <cell r="J168">
            <v>171.52249999999998</v>
          </cell>
          <cell r="K168">
            <v>49.651249999999997</v>
          </cell>
          <cell r="L168">
            <v>58.678749999999994</v>
          </cell>
          <cell r="M168">
            <v>78.990624999999994</v>
          </cell>
          <cell r="N168">
            <v>48.297125000000001</v>
          </cell>
          <cell r="O168">
            <v>46.942999999999998</v>
          </cell>
          <cell r="P168">
            <v>22568.749999999996</v>
          </cell>
          <cell r="Q168">
            <v>308.28912499999996</v>
          </cell>
          <cell r="R168">
            <v>88920.874999999985</v>
          </cell>
          <cell r="S168">
            <v>774.10812499999986</v>
          </cell>
          <cell r="T168">
            <v>230.20124999999996</v>
          </cell>
          <cell r="U168">
            <v>31.596249999999994</v>
          </cell>
          <cell r="V168">
            <v>27.082499999999996</v>
          </cell>
          <cell r="W168">
            <v>352.07249999999993</v>
          </cell>
          <cell r="X168">
            <v>8124.7499999999991</v>
          </cell>
          <cell r="Y168">
            <v>171.52249999999998</v>
          </cell>
          <cell r="Z168">
            <v>2166.6</v>
          </cell>
          <cell r="AA168">
            <v>4062.3749999999995</v>
          </cell>
          <cell r="AB168">
            <v>54164.999999999993</v>
          </cell>
          <cell r="AC168">
            <v>68044.78125</v>
          </cell>
          <cell r="AD168">
            <v>586.78749999999991</v>
          </cell>
          <cell r="AE168">
            <v>160.23812499999997</v>
          </cell>
          <cell r="AF168">
            <v>252.76999999999995</v>
          </cell>
          <cell r="AG168">
            <v>63.192499999999988</v>
          </cell>
          <cell r="AH168">
            <v>2121.4624999999996</v>
          </cell>
          <cell r="AI168">
            <v>126.38499999999998</v>
          </cell>
          <cell r="AJ168">
            <v>315.96249999999998</v>
          </cell>
          <cell r="AK168">
            <v>63.192499999999988</v>
          </cell>
          <cell r="AL168">
            <v>1534.675</v>
          </cell>
          <cell r="AM168">
            <v>67.706249999999997</v>
          </cell>
          <cell r="AN168">
            <v>1444.3999999999999</v>
          </cell>
          <cell r="AO168">
            <v>925.31874999999991</v>
          </cell>
          <cell r="AP168">
            <v>97.045624999999987</v>
          </cell>
          <cell r="AQ168">
            <v>338.53124999999994</v>
          </cell>
        </row>
        <row r="169">
          <cell r="A169" t="str">
            <v>M0032072020220</v>
          </cell>
          <cell r="B169" t="str">
            <v>20X2.25GATEWAY</v>
          </cell>
          <cell r="C169" t="str">
            <v>USD</v>
          </cell>
          <cell r="D169">
            <v>39.6</v>
          </cell>
          <cell r="E169">
            <v>45.54</v>
          </cell>
          <cell r="G169">
            <v>45.54</v>
          </cell>
          <cell r="I169">
            <v>45.54</v>
          </cell>
          <cell r="J169">
            <v>173.05199999999999</v>
          </cell>
          <cell r="K169">
            <v>50.094000000000001</v>
          </cell>
          <cell r="L169">
            <v>59.201999999999998</v>
          </cell>
          <cell r="M169">
            <v>79.694999999999993</v>
          </cell>
          <cell r="N169">
            <v>48.727800000000002</v>
          </cell>
          <cell r="O169">
            <v>47.361600000000003</v>
          </cell>
          <cell r="P169">
            <v>22770</v>
          </cell>
          <cell r="Q169">
            <v>311.03820000000002</v>
          </cell>
          <cell r="R169">
            <v>89713.8</v>
          </cell>
          <cell r="S169">
            <v>781.01099999999997</v>
          </cell>
          <cell r="T169">
            <v>232.25399999999999</v>
          </cell>
          <cell r="U169">
            <v>31.877999999999997</v>
          </cell>
          <cell r="V169">
            <v>27.323999999999998</v>
          </cell>
          <cell r="W169">
            <v>355.21199999999999</v>
          </cell>
          <cell r="X169">
            <v>8197.2000000000007</v>
          </cell>
          <cell r="Y169">
            <v>173.05199999999999</v>
          </cell>
          <cell r="Z169">
            <v>2185.92</v>
          </cell>
          <cell r="AA169">
            <v>4098.6000000000004</v>
          </cell>
          <cell r="AB169">
            <v>54648</v>
          </cell>
          <cell r="AC169">
            <v>68651.55</v>
          </cell>
          <cell r="AD169">
            <v>592.02</v>
          </cell>
          <cell r="AE169">
            <v>161.667</v>
          </cell>
          <cell r="AF169">
            <v>255.02399999999997</v>
          </cell>
          <cell r="AG169">
            <v>63.755999999999993</v>
          </cell>
          <cell r="AH169">
            <v>2140.38</v>
          </cell>
          <cell r="AI169">
            <v>127.51199999999999</v>
          </cell>
          <cell r="AJ169">
            <v>318.77999999999997</v>
          </cell>
          <cell r="AK169">
            <v>63.755999999999993</v>
          </cell>
          <cell r="AL169">
            <v>1548.36</v>
          </cell>
          <cell r="AM169">
            <v>68.31</v>
          </cell>
          <cell r="AN169">
            <v>1457.28</v>
          </cell>
          <cell r="AO169">
            <v>933.56999999999994</v>
          </cell>
          <cell r="AP169">
            <v>97.910999999999987</v>
          </cell>
          <cell r="AQ169">
            <v>341.55</v>
          </cell>
        </row>
        <row r="170">
          <cell r="A170" t="str">
            <v>M0032072020250</v>
          </cell>
          <cell r="B170" t="str">
            <v>20X2.5GATEWAY</v>
          </cell>
          <cell r="C170" t="str">
            <v>USD</v>
          </cell>
          <cell r="D170">
            <v>39.590000000000003</v>
          </cell>
          <cell r="E170">
            <v>45.528500000000001</v>
          </cell>
          <cell r="G170">
            <v>45.528500000000001</v>
          </cell>
          <cell r="I170">
            <v>45.528500000000001</v>
          </cell>
          <cell r="J170">
            <v>173.00829999999999</v>
          </cell>
          <cell r="K170">
            <v>50.081350000000008</v>
          </cell>
          <cell r="L170">
            <v>59.187050000000006</v>
          </cell>
          <cell r="M170">
            <v>79.674875</v>
          </cell>
          <cell r="N170">
            <v>48.715495000000004</v>
          </cell>
          <cell r="O170">
            <v>47.349640000000001</v>
          </cell>
          <cell r="P170">
            <v>22764.25</v>
          </cell>
          <cell r="Q170">
            <v>310.959655</v>
          </cell>
          <cell r="R170">
            <v>89691.145000000004</v>
          </cell>
          <cell r="S170">
            <v>780.81377499999996</v>
          </cell>
          <cell r="T170">
            <v>232.19534999999999</v>
          </cell>
          <cell r="U170">
            <v>31.869949999999999</v>
          </cell>
          <cell r="V170">
            <v>27.3171</v>
          </cell>
          <cell r="W170">
            <v>355.1223</v>
          </cell>
          <cell r="X170">
            <v>8195.130000000001</v>
          </cell>
          <cell r="Y170">
            <v>173.00829999999999</v>
          </cell>
          <cell r="Z170">
            <v>2185.3679999999999</v>
          </cell>
          <cell r="AA170">
            <v>4097.5650000000005</v>
          </cell>
          <cell r="AB170">
            <v>54634.200000000004</v>
          </cell>
          <cell r="AC170">
            <v>68634.213749999995</v>
          </cell>
          <cell r="AD170">
            <v>591.87049999999999</v>
          </cell>
          <cell r="AE170">
            <v>161.62617499999999</v>
          </cell>
          <cell r="AF170">
            <v>254.95959999999999</v>
          </cell>
          <cell r="AG170">
            <v>63.739899999999999</v>
          </cell>
          <cell r="AH170">
            <v>2139.8395</v>
          </cell>
          <cell r="AI170">
            <v>127.4798</v>
          </cell>
          <cell r="AJ170">
            <v>318.6995</v>
          </cell>
          <cell r="AK170">
            <v>63.739899999999999</v>
          </cell>
          <cell r="AL170">
            <v>1547.9690000000001</v>
          </cell>
          <cell r="AM170">
            <v>68.292749999999998</v>
          </cell>
          <cell r="AN170">
            <v>1456.912</v>
          </cell>
          <cell r="AO170">
            <v>933.33425</v>
          </cell>
          <cell r="AP170">
            <v>97.886274999999998</v>
          </cell>
          <cell r="AQ170">
            <v>341.46375</v>
          </cell>
        </row>
        <row r="171">
          <cell r="A171" t="str">
            <v>M0032072020270</v>
          </cell>
          <cell r="B171" t="str">
            <v>20X2.75GATEWAY</v>
          </cell>
          <cell r="C171" t="str">
            <v>USD</v>
          </cell>
          <cell r="D171">
            <v>39.6</v>
          </cell>
          <cell r="E171">
            <v>45.54</v>
          </cell>
          <cell r="G171">
            <v>45.54</v>
          </cell>
          <cell r="I171">
            <v>45.54</v>
          </cell>
          <cell r="J171">
            <v>173.05199999999999</v>
          </cell>
          <cell r="K171">
            <v>50.094000000000001</v>
          </cell>
          <cell r="L171">
            <v>59.201999999999998</v>
          </cell>
          <cell r="M171">
            <v>79.694999999999993</v>
          </cell>
          <cell r="N171">
            <v>48.727800000000002</v>
          </cell>
          <cell r="O171">
            <v>47.361600000000003</v>
          </cell>
          <cell r="P171">
            <v>22770</v>
          </cell>
          <cell r="Q171">
            <v>311.03820000000002</v>
          </cell>
          <cell r="R171">
            <v>89713.8</v>
          </cell>
          <cell r="S171">
            <v>781.01099999999997</v>
          </cell>
          <cell r="T171">
            <v>232.25399999999999</v>
          </cell>
          <cell r="U171">
            <v>31.877999999999997</v>
          </cell>
          <cell r="V171">
            <v>27.323999999999998</v>
          </cell>
          <cell r="W171">
            <v>355.21199999999999</v>
          </cell>
          <cell r="X171">
            <v>8197.2000000000007</v>
          </cell>
          <cell r="Y171">
            <v>173.05199999999999</v>
          </cell>
          <cell r="Z171">
            <v>2185.92</v>
          </cell>
          <cell r="AA171">
            <v>4098.6000000000004</v>
          </cell>
          <cell r="AB171">
            <v>54648</v>
          </cell>
          <cell r="AC171">
            <v>68651.55</v>
          </cell>
          <cell r="AD171">
            <v>592.02</v>
          </cell>
          <cell r="AE171">
            <v>161.667</v>
          </cell>
          <cell r="AF171">
            <v>255.02399999999997</v>
          </cell>
          <cell r="AG171">
            <v>63.755999999999993</v>
          </cell>
          <cell r="AH171">
            <v>2140.38</v>
          </cell>
          <cell r="AI171">
            <v>127.51199999999999</v>
          </cell>
          <cell r="AJ171">
            <v>318.77999999999997</v>
          </cell>
          <cell r="AK171">
            <v>63.755999999999993</v>
          </cell>
          <cell r="AL171">
            <v>1548.36</v>
          </cell>
          <cell r="AM171">
            <v>68.31</v>
          </cell>
          <cell r="AN171">
            <v>1457.28</v>
          </cell>
          <cell r="AO171">
            <v>933.56999999999994</v>
          </cell>
          <cell r="AP171">
            <v>97.910999999999987</v>
          </cell>
          <cell r="AQ171">
            <v>341.55</v>
          </cell>
        </row>
        <row r="172">
          <cell r="A172" t="str">
            <v>M0032072020300</v>
          </cell>
          <cell r="B172" t="str">
            <v>20X3GATEWAY</v>
          </cell>
          <cell r="C172" t="str">
            <v>USD</v>
          </cell>
          <cell r="D172">
            <v>40.26</v>
          </cell>
          <cell r="E172">
            <v>46.298999999999992</v>
          </cell>
          <cell r="G172">
            <v>46.298999999999992</v>
          </cell>
          <cell r="I172">
            <v>46.298999999999992</v>
          </cell>
          <cell r="J172">
            <v>175.93619999999996</v>
          </cell>
          <cell r="K172">
            <v>50.928899999999999</v>
          </cell>
          <cell r="L172">
            <v>60.18869999999999</v>
          </cell>
          <cell r="M172">
            <v>81.02324999999999</v>
          </cell>
          <cell r="N172">
            <v>49.539929999999998</v>
          </cell>
          <cell r="O172">
            <v>48.150959999999991</v>
          </cell>
          <cell r="P172">
            <v>23149.499999999996</v>
          </cell>
          <cell r="Q172">
            <v>316.22216999999995</v>
          </cell>
          <cell r="R172">
            <v>91209.029999999984</v>
          </cell>
          <cell r="S172">
            <v>794.02784999999983</v>
          </cell>
          <cell r="T172">
            <v>236.12489999999994</v>
          </cell>
          <cell r="U172">
            <v>32.409299999999995</v>
          </cell>
          <cell r="V172">
            <v>27.779399999999995</v>
          </cell>
          <cell r="W172">
            <v>361.13219999999995</v>
          </cell>
          <cell r="X172">
            <v>8333.8199999999979</v>
          </cell>
          <cell r="Y172">
            <v>175.93619999999996</v>
          </cell>
          <cell r="Z172">
            <v>2222.3519999999999</v>
          </cell>
          <cell r="AA172">
            <v>4166.9099999999989</v>
          </cell>
          <cell r="AB172">
            <v>55558.799999999988</v>
          </cell>
          <cell r="AC172">
            <v>69795.742499999993</v>
          </cell>
          <cell r="AD172">
            <v>601.88699999999994</v>
          </cell>
          <cell r="AE172">
            <v>164.36144999999996</v>
          </cell>
          <cell r="AF172">
            <v>259.27439999999996</v>
          </cell>
          <cell r="AG172">
            <v>64.818599999999989</v>
          </cell>
          <cell r="AH172">
            <v>2176.0529999999994</v>
          </cell>
          <cell r="AI172">
            <v>129.63719999999998</v>
          </cell>
          <cell r="AJ172">
            <v>324.09299999999996</v>
          </cell>
          <cell r="AK172">
            <v>64.818599999999989</v>
          </cell>
          <cell r="AL172">
            <v>1574.1659999999997</v>
          </cell>
          <cell r="AM172">
            <v>69.448499999999996</v>
          </cell>
          <cell r="AN172">
            <v>1481.5679999999998</v>
          </cell>
          <cell r="AO172">
            <v>949.12949999999989</v>
          </cell>
          <cell r="AP172">
            <v>99.542849999999973</v>
          </cell>
          <cell r="AQ172">
            <v>347.24249999999995</v>
          </cell>
        </row>
        <row r="173">
          <cell r="A173" t="str">
            <v>M0032072020320</v>
          </cell>
          <cell r="B173" t="str">
            <v>20X3.25GATEWAY</v>
          </cell>
          <cell r="C173" t="str">
            <v>USD</v>
          </cell>
          <cell r="D173">
            <v>40.24</v>
          </cell>
          <cell r="E173">
            <v>46.275999999999996</v>
          </cell>
          <cell r="G173">
            <v>46.275999999999996</v>
          </cell>
          <cell r="I173">
            <v>46.275999999999996</v>
          </cell>
          <cell r="J173">
            <v>175.84879999999998</v>
          </cell>
          <cell r="K173">
            <v>50.903599999999997</v>
          </cell>
          <cell r="L173">
            <v>60.158799999999999</v>
          </cell>
          <cell r="M173">
            <v>80.98299999999999</v>
          </cell>
          <cell r="N173">
            <v>49.515319999999996</v>
          </cell>
          <cell r="O173">
            <v>48.127040000000001</v>
          </cell>
          <cell r="P173">
            <v>23137.999999999996</v>
          </cell>
          <cell r="Q173">
            <v>316.06507999999997</v>
          </cell>
          <cell r="R173">
            <v>91163.719999999987</v>
          </cell>
          <cell r="S173">
            <v>793.63339999999982</v>
          </cell>
          <cell r="T173">
            <v>236.00759999999997</v>
          </cell>
          <cell r="U173">
            <v>32.393199999999993</v>
          </cell>
          <cell r="V173">
            <v>27.765599999999996</v>
          </cell>
          <cell r="W173">
            <v>360.95279999999997</v>
          </cell>
          <cell r="X173">
            <v>8329.6799999999985</v>
          </cell>
          <cell r="Y173">
            <v>175.84879999999998</v>
          </cell>
          <cell r="Z173">
            <v>2221.2479999999996</v>
          </cell>
          <cell r="AA173">
            <v>4164.8399999999992</v>
          </cell>
          <cell r="AB173">
            <v>55531.199999999997</v>
          </cell>
          <cell r="AC173">
            <v>69761.069999999992</v>
          </cell>
          <cell r="AD173">
            <v>601.58799999999997</v>
          </cell>
          <cell r="AE173">
            <v>164.27979999999997</v>
          </cell>
          <cell r="AF173">
            <v>259.14559999999994</v>
          </cell>
          <cell r="AG173">
            <v>64.786399999999986</v>
          </cell>
          <cell r="AH173">
            <v>2174.9719999999998</v>
          </cell>
          <cell r="AI173">
            <v>129.57279999999997</v>
          </cell>
          <cell r="AJ173">
            <v>323.93199999999996</v>
          </cell>
          <cell r="AK173">
            <v>64.786399999999986</v>
          </cell>
          <cell r="AL173">
            <v>1573.3839999999998</v>
          </cell>
          <cell r="AM173">
            <v>69.413999999999987</v>
          </cell>
          <cell r="AN173">
            <v>1480.8319999999999</v>
          </cell>
          <cell r="AO173">
            <v>948.6579999999999</v>
          </cell>
          <cell r="AP173">
            <v>99.493399999999994</v>
          </cell>
          <cell r="AQ173">
            <v>347.07</v>
          </cell>
        </row>
        <row r="174">
          <cell r="A174" t="str">
            <v>M0032072020350</v>
          </cell>
          <cell r="B174" t="str">
            <v>20X3.5GATEWAY</v>
          </cell>
          <cell r="C174" t="str">
            <v>USD</v>
          </cell>
          <cell r="D174">
            <v>41.42</v>
          </cell>
          <cell r="E174">
            <v>47.632999999999996</v>
          </cell>
          <cell r="G174">
            <v>47.632999999999996</v>
          </cell>
          <cell r="I174">
            <v>47.632999999999996</v>
          </cell>
          <cell r="J174">
            <v>181.00539999999998</v>
          </cell>
          <cell r="K174">
            <v>52.396299999999997</v>
          </cell>
          <cell r="L174">
            <v>61.922899999999998</v>
          </cell>
          <cell r="M174">
            <v>83.357749999999996</v>
          </cell>
          <cell r="N174">
            <v>50.967309999999998</v>
          </cell>
          <cell r="O174">
            <v>49.538319999999999</v>
          </cell>
          <cell r="P174">
            <v>23816.499999999996</v>
          </cell>
          <cell r="Q174">
            <v>325.33338999999995</v>
          </cell>
          <cell r="R174">
            <v>93837.01</v>
          </cell>
          <cell r="S174">
            <v>816.90594999999985</v>
          </cell>
          <cell r="T174">
            <v>242.92829999999995</v>
          </cell>
          <cell r="U174">
            <v>33.343099999999993</v>
          </cell>
          <cell r="V174">
            <v>28.579799999999995</v>
          </cell>
          <cell r="W174">
            <v>371.53739999999993</v>
          </cell>
          <cell r="X174">
            <v>8573.9399999999987</v>
          </cell>
          <cell r="Y174">
            <v>181.00539999999998</v>
          </cell>
          <cell r="Z174">
            <v>2286.384</v>
          </cell>
          <cell r="AA174">
            <v>4286.9699999999993</v>
          </cell>
          <cell r="AB174">
            <v>57159.599999999991</v>
          </cell>
          <cell r="AC174">
            <v>71806.747499999998</v>
          </cell>
          <cell r="AD174">
            <v>619.22899999999993</v>
          </cell>
          <cell r="AE174">
            <v>169.09714999999997</v>
          </cell>
          <cell r="AF174">
            <v>266.74479999999994</v>
          </cell>
          <cell r="AG174">
            <v>66.686199999999985</v>
          </cell>
          <cell r="AH174">
            <v>2238.7509999999997</v>
          </cell>
          <cell r="AI174">
            <v>133.37239999999997</v>
          </cell>
          <cell r="AJ174">
            <v>333.43099999999998</v>
          </cell>
          <cell r="AK174">
            <v>66.686199999999985</v>
          </cell>
          <cell r="AL174">
            <v>1619.5219999999999</v>
          </cell>
          <cell r="AM174">
            <v>71.4495</v>
          </cell>
          <cell r="AN174">
            <v>1524.2559999999999</v>
          </cell>
          <cell r="AO174">
            <v>976.47649999999987</v>
          </cell>
          <cell r="AP174">
            <v>102.41094999999999</v>
          </cell>
          <cell r="AQ174">
            <v>357.24749999999995</v>
          </cell>
        </row>
        <row r="175">
          <cell r="A175" t="str">
            <v>M0032072020370</v>
          </cell>
          <cell r="B175" t="str">
            <v>20X3.75GATEWAY</v>
          </cell>
          <cell r="C175" t="str">
            <v>USD</v>
          </cell>
          <cell r="D175">
            <v>41.42</v>
          </cell>
          <cell r="E175">
            <v>47.632999999999996</v>
          </cell>
          <cell r="G175">
            <v>47.632999999999996</v>
          </cell>
          <cell r="I175">
            <v>47.632999999999996</v>
          </cell>
          <cell r="J175">
            <v>181.00539999999998</v>
          </cell>
          <cell r="K175">
            <v>52.396299999999997</v>
          </cell>
          <cell r="L175">
            <v>61.922899999999998</v>
          </cell>
          <cell r="M175">
            <v>83.357749999999996</v>
          </cell>
          <cell r="N175">
            <v>50.967309999999998</v>
          </cell>
          <cell r="O175">
            <v>49.538319999999999</v>
          </cell>
          <cell r="P175">
            <v>23816.499999999996</v>
          </cell>
          <cell r="Q175">
            <v>325.33338999999995</v>
          </cell>
          <cell r="R175">
            <v>93837.01</v>
          </cell>
          <cell r="S175">
            <v>816.90594999999985</v>
          </cell>
          <cell r="T175">
            <v>242.92829999999995</v>
          </cell>
          <cell r="U175">
            <v>33.343099999999993</v>
          </cell>
          <cell r="V175">
            <v>28.579799999999995</v>
          </cell>
          <cell r="W175">
            <v>371.53739999999993</v>
          </cell>
          <cell r="X175">
            <v>8573.9399999999987</v>
          </cell>
          <cell r="Y175">
            <v>181.00539999999998</v>
          </cell>
          <cell r="Z175">
            <v>2286.384</v>
          </cell>
          <cell r="AA175">
            <v>4286.9699999999993</v>
          </cell>
          <cell r="AB175">
            <v>57159.599999999991</v>
          </cell>
          <cell r="AC175">
            <v>71806.747499999998</v>
          </cell>
          <cell r="AD175">
            <v>619.22899999999993</v>
          </cell>
          <cell r="AE175">
            <v>169.09714999999997</v>
          </cell>
          <cell r="AF175">
            <v>266.74479999999994</v>
          </cell>
          <cell r="AG175">
            <v>66.686199999999985</v>
          </cell>
          <cell r="AH175">
            <v>2238.7509999999997</v>
          </cell>
          <cell r="AI175">
            <v>133.37239999999997</v>
          </cell>
          <cell r="AJ175">
            <v>333.43099999999998</v>
          </cell>
          <cell r="AK175">
            <v>66.686199999999985</v>
          </cell>
          <cell r="AL175">
            <v>1619.5219999999999</v>
          </cell>
          <cell r="AM175">
            <v>71.4495</v>
          </cell>
          <cell r="AN175">
            <v>1524.2559999999999</v>
          </cell>
          <cell r="AO175">
            <v>976.47649999999987</v>
          </cell>
          <cell r="AP175">
            <v>102.41094999999999</v>
          </cell>
          <cell r="AQ175">
            <v>357.24749999999995</v>
          </cell>
        </row>
        <row r="176">
          <cell r="A176" t="str">
            <v>M0032072020400</v>
          </cell>
          <cell r="B176" t="str">
            <v>20X4GATEWAY</v>
          </cell>
          <cell r="C176" t="str">
            <v>USD</v>
          </cell>
          <cell r="D176">
            <v>41.42</v>
          </cell>
          <cell r="E176">
            <v>47.632999999999996</v>
          </cell>
          <cell r="G176">
            <v>47.632999999999996</v>
          </cell>
          <cell r="I176">
            <v>47.632999999999996</v>
          </cell>
          <cell r="J176">
            <v>181.00539999999998</v>
          </cell>
          <cell r="K176">
            <v>52.396299999999997</v>
          </cell>
          <cell r="L176">
            <v>61.922899999999998</v>
          </cell>
          <cell r="M176">
            <v>83.357749999999996</v>
          </cell>
          <cell r="N176">
            <v>50.967309999999998</v>
          </cell>
          <cell r="O176">
            <v>49.538319999999999</v>
          </cell>
          <cell r="P176">
            <v>23816.499999999996</v>
          </cell>
          <cell r="Q176">
            <v>325.33338999999995</v>
          </cell>
          <cell r="R176">
            <v>93837.01</v>
          </cell>
          <cell r="S176">
            <v>816.90594999999985</v>
          </cell>
          <cell r="T176">
            <v>242.92829999999995</v>
          </cell>
          <cell r="U176">
            <v>33.343099999999993</v>
          </cell>
          <cell r="V176">
            <v>28.579799999999995</v>
          </cell>
          <cell r="W176">
            <v>371.53739999999993</v>
          </cell>
          <cell r="X176">
            <v>8573.9399999999987</v>
          </cell>
          <cell r="Y176">
            <v>181.00539999999998</v>
          </cell>
          <cell r="Z176">
            <v>2286.384</v>
          </cell>
          <cell r="AA176">
            <v>4286.9699999999993</v>
          </cell>
          <cell r="AB176">
            <v>57159.599999999991</v>
          </cell>
          <cell r="AC176">
            <v>71806.747499999998</v>
          </cell>
          <cell r="AD176">
            <v>619.22899999999993</v>
          </cell>
          <cell r="AE176">
            <v>169.09714999999997</v>
          </cell>
          <cell r="AF176">
            <v>266.74479999999994</v>
          </cell>
          <cell r="AG176">
            <v>66.686199999999985</v>
          </cell>
          <cell r="AH176">
            <v>2238.7509999999997</v>
          </cell>
          <cell r="AI176">
            <v>133.37239999999997</v>
          </cell>
          <cell r="AJ176">
            <v>333.43099999999998</v>
          </cell>
          <cell r="AK176">
            <v>66.686199999999985</v>
          </cell>
          <cell r="AL176">
            <v>1619.5219999999999</v>
          </cell>
          <cell r="AM176">
            <v>71.4495</v>
          </cell>
          <cell r="AN176">
            <v>1524.2559999999999</v>
          </cell>
          <cell r="AO176">
            <v>976.47649999999987</v>
          </cell>
          <cell r="AP176">
            <v>102.41094999999999</v>
          </cell>
          <cell r="AQ176">
            <v>357.24749999999995</v>
          </cell>
        </row>
        <row r="177">
          <cell r="A177" t="str">
            <v>M00320720209C0</v>
          </cell>
          <cell r="B177" t="str">
            <v>9x2GatewayIDE</v>
          </cell>
          <cell r="C177" t="str">
            <v>USD</v>
          </cell>
          <cell r="D177">
            <v>38.68</v>
          </cell>
          <cell r="E177">
            <v>44.481999999999999</v>
          </cell>
          <cell r="G177">
            <v>44.481999999999999</v>
          </cell>
          <cell r="I177">
            <v>44.481999999999999</v>
          </cell>
          <cell r="J177">
            <v>169.0316</v>
          </cell>
          <cell r="K177">
            <v>48.930200000000006</v>
          </cell>
          <cell r="L177">
            <v>57.826599999999999</v>
          </cell>
          <cell r="M177">
            <v>77.843500000000006</v>
          </cell>
          <cell r="N177">
            <v>47.595739999999999</v>
          </cell>
          <cell r="O177">
            <v>46.261279999999999</v>
          </cell>
          <cell r="P177">
            <v>22241</v>
          </cell>
          <cell r="Q177">
            <v>303.81205999999997</v>
          </cell>
          <cell r="R177">
            <v>87629.54</v>
          </cell>
          <cell r="S177">
            <v>762.86629999999991</v>
          </cell>
          <cell r="T177">
            <v>226.85819999999998</v>
          </cell>
          <cell r="U177">
            <v>31.137399999999996</v>
          </cell>
          <cell r="V177">
            <v>26.6892</v>
          </cell>
          <cell r="W177">
            <v>346.95959999999997</v>
          </cell>
          <cell r="X177">
            <v>8006.76</v>
          </cell>
          <cell r="Y177">
            <v>169.0316</v>
          </cell>
          <cell r="Z177">
            <v>2135.136</v>
          </cell>
          <cell r="AA177">
            <v>4003.38</v>
          </cell>
          <cell r="AB177">
            <v>53378.400000000001</v>
          </cell>
          <cell r="AC177">
            <v>67056.615000000005</v>
          </cell>
          <cell r="AD177">
            <v>578.26599999999996</v>
          </cell>
          <cell r="AE177">
            <v>157.91109999999998</v>
          </cell>
          <cell r="AF177">
            <v>249.09919999999997</v>
          </cell>
          <cell r="AG177">
            <v>62.274799999999992</v>
          </cell>
          <cell r="AH177">
            <v>2090.654</v>
          </cell>
          <cell r="AI177">
            <v>124.54959999999998</v>
          </cell>
          <cell r="AJ177">
            <v>311.37400000000002</v>
          </cell>
          <cell r="AK177">
            <v>62.274799999999992</v>
          </cell>
          <cell r="AL177">
            <v>1512.3879999999999</v>
          </cell>
          <cell r="AM177">
            <v>66.722999999999999</v>
          </cell>
          <cell r="AN177">
            <v>1423.424</v>
          </cell>
          <cell r="AO177">
            <v>911.88099999999997</v>
          </cell>
          <cell r="AP177">
            <v>95.636299999999991</v>
          </cell>
          <cell r="AQ177">
            <v>333.61500000000001</v>
          </cell>
        </row>
        <row r="178">
          <cell r="A178" t="str">
            <v>M00320720229C0</v>
          </cell>
          <cell r="B178" t="str">
            <v>9x2.25GatewayIDE</v>
          </cell>
          <cell r="C178" t="str">
            <v>USD</v>
          </cell>
          <cell r="D178">
            <v>39.03</v>
          </cell>
          <cell r="E178">
            <v>44.884499999999996</v>
          </cell>
          <cell r="G178">
            <v>44.884499999999996</v>
          </cell>
          <cell r="I178">
            <v>44.884499999999996</v>
          </cell>
          <cell r="J178">
            <v>170.56109999999998</v>
          </cell>
          <cell r="K178">
            <v>49.372949999999996</v>
          </cell>
          <cell r="L178">
            <v>58.349849999999996</v>
          </cell>
          <cell r="M178">
            <v>78.547874999999991</v>
          </cell>
          <cell r="N178">
            <v>48.026415</v>
          </cell>
          <cell r="O178">
            <v>46.679879999999997</v>
          </cell>
          <cell r="P178">
            <v>22442.249999999996</v>
          </cell>
          <cell r="Q178">
            <v>306.56113499999998</v>
          </cell>
          <cell r="R178">
            <v>88422.464999999997</v>
          </cell>
          <cell r="S178">
            <v>769.7691749999999</v>
          </cell>
          <cell r="T178">
            <v>228.91094999999996</v>
          </cell>
          <cell r="U178">
            <v>31.419149999999995</v>
          </cell>
          <cell r="V178">
            <v>26.930699999999998</v>
          </cell>
          <cell r="W178">
            <v>350.09909999999996</v>
          </cell>
          <cell r="X178">
            <v>8079.2099999999991</v>
          </cell>
          <cell r="Y178">
            <v>170.56109999999998</v>
          </cell>
          <cell r="Z178">
            <v>2154.4559999999997</v>
          </cell>
          <cell r="AA178">
            <v>4039.6049999999996</v>
          </cell>
          <cell r="AB178">
            <v>53861.399999999994</v>
          </cell>
          <cell r="AC178">
            <v>67663.383749999994</v>
          </cell>
          <cell r="AD178">
            <v>583.49849999999992</v>
          </cell>
          <cell r="AE178">
            <v>159.33997499999998</v>
          </cell>
          <cell r="AF178">
            <v>251.35319999999996</v>
          </cell>
          <cell r="AG178">
            <v>62.83829999999999</v>
          </cell>
          <cell r="AH178">
            <v>2109.5715</v>
          </cell>
          <cell r="AI178">
            <v>125.67659999999998</v>
          </cell>
          <cell r="AJ178">
            <v>314.19149999999996</v>
          </cell>
          <cell r="AK178">
            <v>62.83829999999999</v>
          </cell>
          <cell r="AL178">
            <v>1526.0729999999999</v>
          </cell>
          <cell r="AM178">
            <v>67.32674999999999</v>
          </cell>
          <cell r="AN178">
            <v>1436.3039999999999</v>
          </cell>
          <cell r="AO178">
            <v>920.13224999999989</v>
          </cell>
          <cell r="AP178">
            <v>96.501674999999992</v>
          </cell>
          <cell r="AQ178">
            <v>336.63374999999996</v>
          </cell>
        </row>
        <row r="179">
          <cell r="A179" t="str">
            <v>M00320720259C0</v>
          </cell>
          <cell r="B179" t="str">
            <v>9x2.5GatewayIDE</v>
          </cell>
          <cell r="C179" t="str">
            <v>USD</v>
          </cell>
          <cell r="D179">
            <v>39.03</v>
          </cell>
          <cell r="E179">
            <v>44.884499999999996</v>
          </cell>
          <cell r="G179">
            <v>44.884499999999996</v>
          </cell>
          <cell r="I179">
            <v>44.884499999999996</v>
          </cell>
          <cell r="J179">
            <v>170.56109999999998</v>
          </cell>
          <cell r="K179">
            <v>49.372949999999996</v>
          </cell>
          <cell r="L179">
            <v>58.349849999999996</v>
          </cell>
          <cell r="M179">
            <v>78.547874999999991</v>
          </cell>
          <cell r="N179">
            <v>48.026415</v>
          </cell>
          <cell r="O179">
            <v>46.679879999999997</v>
          </cell>
          <cell r="P179">
            <v>22442.249999999996</v>
          </cell>
          <cell r="Q179">
            <v>306.56113499999998</v>
          </cell>
          <cell r="R179">
            <v>88422.464999999997</v>
          </cell>
          <cell r="S179">
            <v>769.7691749999999</v>
          </cell>
          <cell r="T179">
            <v>228.91094999999996</v>
          </cell>
          <cell r="U179">
            <v>31.419149999999995</v>
          </cell>
          <cell r="V179">
            <v>26.930699999999998</v>
          </cell>
          <cell r="W179">
            <v>350.09909999999996</v>
          </cell>
          <cell r="X179">
            <v>8079.2099999999991</v>
          </cell>
          <cell r="Y179">
            <v>170.56109999999998</v>
          </cell>
          <cell r="Z179">
            <v>2154.4559999999997</v>
          </cell>
          <cell r="AA179">
            <v>4039.6049999999996</v>
          </cell>
          <cell r="AB179">
            <v>53861.399999999994</v>
          </cell>
          <cell r="AC179">
            <v>67663.383749999994</v>
          </cell>
          <cell r="AD179">
            <v>583.49849999999992</v>
          </cell>
          <cell r="AE179">
            <v>159.33997499999998</v>
          </cell>
          <cell r="AF179">
            <v>251.35319999999996</v>
          </cell>
          <cell r="AG179">
            <v>62.83829999999999</v>
          </cell>
          <cell r="AH179">
            <v>2109.5715</v>
          </cell>
          <cell r="AI179">
            <v>125.67659999999998</v>
          </cell>
          <cell r="AJ179">
            <v>314.19149999999996</v>
          </cell>
          <cell r="AK179">
            <v>62.83829999999999</v>
          </cell>
          <cell r="AL179">
            <v>1526.0729999999999</v>
          </cell>
          <cell r="AM179">
            <v>67.32674999999999</v>
          </cell>
          <cell r="AN179">
            <v>1436.3039999999999</v>
          </cell>
          <cell r="AO179">
            <v>920.13224999999989</v>
          </cell>
          <cell r="AP179">
            <v>96.501674999999992</v>
          </cell>
          <cell r="AQ179">
            <v>336.63374999999996</v>
          </cell>
        </row>
        <row r="180">
          <cell r="A180" t="str">
            <v>M00320720279C0</v>
          </cell>
          <cell r="B180" t="str">
            <v>9x2.75GatewayIDE</v>
          </cell>
          <cell r="C180" t="str">
            <v>USD</v>
          </cell>
          <cell r="D180">
            <v>39.020000000000003</v>
          </cell>
          <cell r="E180">
            <v>44.872999999999998</v>
          </cell>
          <cell r="G180">
            <v>44.872999999999998</v>
          </cell>
          <cell r="I180">
            <v>44.872999999999998</v>
          </cell>
          <cell r="J180">
            <v>170.51739999999998</v>
          </cell>
          <cell r="K180">
            <v>49.360300000000002</v>
          </cell>
          <cell r="L180">
            <v>58.334899999999998</v>
          </cell>
          <cell r="M180">
            <v>78.527749999999997</v>
          </cell>
          <cell r="N180">
            <v>48.014110000000002</v>
          </cell>
          <cell r="O180">
            <v>46.667920000000002</v>
          </cell>
          <cell r="P180">
            <v>22436.5</v>
          </cell>
          <cell r="Q180">
            <v>306.48258999999996</v>
          </cell>
          <cell r="R180">
            <v>88399.81</v>
          </cell>
          <cell r="S180">
            <v>769.5719499999999</v>
          </cell>
          <cell r="T180">
            <v>228.85229999999999</v>
          </cell>
          <cell r="U180">
            <v>31.411099999999998</v>
          </cell>
          <cell r="V180">
            <v>26.923799999999996</v>
          </cell>
          <cell r="W180">
            <v>350.00939999999997</v>
          </cell>
          <cell r="X180">
            <v>8077.1399999999994</v>
          </cell>
          <cell r="Y180">
            <v>170.51739999999998</v>
          </cell>
          <cell r="Z180">
            <v>2153.904</v>
          </cell>
          <cell r="AA180">
            <v>4038.5699999999997</v>
          </cell>
          <cell r="AB180">
            <v>53847.6</v>
          </cell>
          <cell r="AC180">
            <v>67646.047500000001</v>
          </cell>
          <cell r="AD180">
            <v>583.34899999999993</v>
          </cell>
          <cell r="AE180">
            <v>159.29915</v>
          </cell>
          <cell r="AF180">
            <v>251.28879999999998</v>
          </cell>
          <cell r="AG180">
            <v>62.822199999999995</v>
          </cell>
          <cell r="AH180">
            <v>2109.0309999999999</v>
          </cell>
          <cell r="AI180">
            <v>125.64439999999999</v>
          </cell>
          <cell r="AJ180">
            <v>314.11099999999999</v>
          </cell>
          <cell r="AK180">
            <v>62.822199999999995</v>
          </cell>
          <cell r="AL180">
            <v>1525.682</v>
          </cell>
          <cell r="AM180">
            <v>67.3095</v>
          </cell>
          <cell r="AN180">
            <v>1435.9359999999999</v>
          </cell>
          <cell r="AO180">
            <v>919.89649999999995</v>
          </cell>
          <cell r="AP180">
            <v>96.476949999999988</v>
          </cell>
          <cell r="AQ180">
            <v>336.54749999999996</v>
          </cell>
        </row>
        <row r="181">
          <cell r="A181" t="str">
            <v>M0032072030200</v>
          </cell>
          <cell r="B181" t="str">
            <v>30X2GATEWAY</v>
          </cell>
          <cell r="C181" t="str">
            <v>USD</v>
          </cell>
          <cell r="D181">
            <v>43.95</v>
          </cell>
          <cell r="E181">
            <v>50.542499999999997</v>
          </cell>
          <cell r="G181">
            <v>50.542499999999997</v>
          </cell>
          <cell r="I181">
            <v>50.542499999999997</v>
          </cell>
          <cell r="J181">
            <v>192.06149999999997</v>
          </cell>
          <cell r="K181">
            <v>55.59675</v>
          </cell>
          <cell r="L181">
            <v>65.705249999999992</v>
          </cell>
          <cell r="M181">
            <v>88.449374999999989</v>
          </cell>
          <cell r="N181">
            <v>54.080475</v>
          </cell>
          <cell r="O181">
            <v>52.5642</v>
          </cell>
          <cell r="P181">
            <v>25271.25</v>
          </cell>
          <cell r="Q181">
            <v>345.20527499999997</v>
          </cell>
          <cell r="R181">
            <v>99568.724999999991</v>
          </cell>
          <cell r="S181">
            <v>866.80387499999983</v>
          </cell>
          <cell r="T181">
            <v>257.76674999999994</v>
          </cell>
          <cell r="U181">
            <v>35.379749999999994</v>
          </cell>
          <cell r="V181">
            <v>30.325499999999998</v>
          </cell>
          <cell r="W181">
            <v>394.23149999999998</v>
          </cell>
          <cell r="X181">
            <v>9097.65</v>
          </cell>
          <cell r="Y181">
            <v>192.06149999999997</v>
          </cell>
          <cell r="Z181">
            <v>2426.04</v>
          </cell>
          <cell r="AA181">
            <v>4548.8249999999998</v>
          </cell>
          <cell r="AB181">
            <v>60650.999999999993</v>
          </cell>
          <cell r="AC181">
            <v>76192.818749999991</v>
          </cell>
          <cell r="AD181">
            <v>657.05250000000001</v>
          </cell>
          <cell r="AE181">
            <v>179.42587499999999</v>
          </cell>
          <cell r="AF181">
            <v>283.03799999999995</v>
          </cell>
          <cell r="AG181">
            <v>70.759499999999989</v>
          </cell>
          <cell r="AH181">
            <v>2375.4974999999999</v>
          </cell>
          <cell r="AI181">
            <v>141.51899999999998</v>
          </cell>
          <cell r="AJ181">
            <v>353.79749999999996</v>
          </cell>
          <cell r="AK181">
            <v>70.759499999999989</v>
          </cell>
          <cell r="AL181">
            <v>1718.4449999999999</v>
          </cell>
          <cell r="AM181">
            <v>75.813749999999999</v>
          </cell>
          <cell r="AN181">
            <v>1617.36</v>
          </cell>
          <cell r="AO181">
            <v>1036.1212499999999</v>
          </cell>
          <cell r="AP181">
            <v>108.66637499999999</v>
          </cell>
          <cell r="AQ181">
            <v>379.06874999999997</v>
          </cell>
        </row>
        <row r="182">
          <cell r="A182" t="str">
            <v>M0032072030220</v>
          </cell>
          <cell r="B182" t="str">
            <v>30X2.25GATEWAY</v>
          </cell>
          <cell r="C182" t="str">
            <v>USD</v>
          </cell>
          <cell r="D182">
            <v>44.44</v>
          </cell>
          <cell r="E182">
            <v>51.105999999999995</v>
          </cell>
          <cell r="G182">
            <v>51.105999999999995</v>
          </cell>
          <cell r="I182">
            <v>51.105999999999995</v>
          </cell>
          <cell r="J182">
            <v>194.20279999999997</v>
          </cell>
          <cell r="K182">
            <v>56.2166</v>
          </cell>
          <cell r="L182">
            <v>66.437799999999996</v>
          </cell>
          <cell r="M182">
            <v>89.43549999999999</v>
          </cell>
          <cell r="N182">
            <v>54.683419999999998</v>
          </cell>
          <cell r="O182">
            <v>53.150239999999997</v>
          </cell>
          <cell r="P182">
            <v>25552.999999999996</v>
          </cell>
          <cell r="Q182">
            <v>349.05397999999997</v>
          </cell>
          <cell r="R182">
            <v>100678.81999999999</v>
          </cell>
          <cell r="S182">
            <v>876.46789999999987</v>
          </cell>
          <cell r="T182">
            <v>260.64059999999995</v>
          </cell>
          <cell r="U182">
            <v>35.774199999999993</v>
          </cell>
          <cell r="V182">
            <v>30.663599999999995</v>
          </cell>
          <cell r="W182">
            <v>398.62679999999995</v>
          </cell>
          <cell r="X182">
            <v>9199.0799999999981</v>
          </cell>
          <cell r="Y182">
            <v>194.20279999999997</v>
          </cell>
          <cell r="Z182">
            <v>2453.0879999999997</v>
          </cell>
          <cell r="AA182">
            <v>4599.5399999999991</v>
          </cell>
          <cell r="AB182">
            <v>61327.199999999997</v>
          </cell>
          <cell r="AC182">
            <v>77042.294999999998</v>
          </cell>
          <cell r="AD182">
            <v>664.37799999999993</v>
          </cell>
          <cell r="AE182">
            <v>181.42629999999997</v>
          </cell>
          <cell r="AF182">
            <v>286.19359999999995</v>
          </cell>
          <cell r="AG182">
            <v>71.548399999999987</v>
          </cell>
          <cell r="AH182">
            <v>2401.982</v>
          </cell>
          <cell r="AI182">
            <v>143.09679999999997</v>
          </cell>
          <cell r="AJ182">
            <v>357.74199999999996</v>
          </cell>
          <cell r="AK182">
            <v>71.548399999999987</v>
          </cell>
          <cell r="AL182">
            <v>1737.6039999999998</v>
          </cell>
          <cell r="AM182">
            <v>76.658999999999992</v>
          </cell>
          <cell r="AN182">
            <v>1635.3919999999998</v>
          </cell>
          <cell r="AO182">
            <v>1047.6729999999998</v>
          </cell>
          <cell r="AP182">
            <v>109.87789999999998</v>
          </cell>
          <cell r="AQ182">
            <v>383.29499999999996</v>
          </cell>
        </row>
        <row r="183">
          <cell r="A183" t="str">
            <v>M0032072030250</v>
          </cell>
          <cell r="B183" t="str">
            <v>30X2.5GATEWAY</v>
          </cell>
          <cell r="C183" t="str">
            <v>USD</v>
          </cell>
          <cell r="D183">
            <v>44.44</v>
          </cell>
          <cell r="E183">
            <v>51.105999999999995</v>
          </cell>
          <cell r="G183">
            <v>51.105999999999995</v>
          </cell>
          <cell r="I183">
            <v>51.105999999999995</v>
          </cell>
          <cell r="J183">
            <v>194.20279999999997</v>
          </cell>
          <cell r="K183">
            <v>56.2166</v>
          </cell>
          <cell r="L183">
            <v>66.437799999999996</v>
          </cell>
          <cell r="M183">
            <v>89.43549999999999</v>
          </cell>
          <cell r="N183">
            <v>54.683419999999998</v>
          </cell>
          <cell r="O183">
            <v>53.150239999999997</v>
          </cell>
          <cell r="P183">
            <v>25552.999999999996</v>
          </cell>
          <cell r="Q183">
            <v>349.05397999999997</v>
          </cell>
          <cell r="R183">
            <v>100678.81999999999</v>
          </cell>
          <cell r="S183">
            <v>876.46789999999987</v>
          </cell>
          <cell r="T183">
            <v>260.64059999999995</v>
          </cell>
          <cell r="U183">
            <v>35.774199999999993</v>
          </cell>
          <cell r="V183">
            <v>30.663599999999995</v>
          </cell>
          <cell r="W183">
            <v>398.62679999999995</v>
          </cell>
          <cell r="X183">
            <v>9199.0799999999981</v>
          </cell>
          <cell r="Y183">
            <v>194.20279999999997</v>
          </cell>
          <cell r="Z183">
            <v>2453.0879999999997</v>
          </cell>
          <cell r="AA183">
            <v>4599.5399999999991</v>
          </cell>
          <cell r="AB183">
            <v>61327.199999999997</v>
          </cell>
          <cell r="AC183">
            <v>77042.294999999998</v>
          </cell>
          <cell r="AD183">
            <v>664.37799999999993</v>
          </cell>
          <cell r="AE183">
            <v>181.42629999999997</v>
          </cell>
          <cell r="AF183">
            <v>286.19359999999995</v>
          </cell>
          <cell r="AG183">
            <v>71.548399999999987</v>
          </cell>
          <cell r="AH183">
            <v>2401.982</v>
          </cell>
          <cell r="AI183">
            <v>143.09679999999997</v>
          </cell>
          <cell r="AJ183">
            <v>357.74199999999996</v>
          </cell>
          <cell r="AK183">
            <v>71.548399999999987</v>
          </cell>
          <cell r="AL183">
            <v>1737.6039999999998</v>
          </cell>
          <cell r="AM183">
            <v>76.658999999999992</v>
          </cell>
          <cell r="AN183">
            <v>1635.3919999999998</v>
          </cell>
          <cell r="AO183">
            <v>1047.6729999999998</v>
          </cell>
          <cell r="AP183">
            <v>109.87789999999998</v>
          </cell>
          <cell r="AQ183">
            <v>383.29499999999996</v>
          </cell>
        </row>
        <row r="184">
          <cell r="A184" t="str">
            <v>M0032072030300</v>
          </cell>
          <cell r="B184" t="str">
            <v>30X3GATEWAY</v>
          </cell>
          <cell r="C184" t="str">
            <v>USD</v>
          </cell>
          <cell r="D184">
            <v>47.83</v>
          </cell>
          <cell r="E184">
            <v>55.004499999999993</v>
          </cell>
          <cell r="G184">
            <v>55.004499999999993</v>
          </cell>
          <cell r="I184">
            <v>55.004499999999993</v>
          </cell>
          <cell r="J184">
            <v>209.01709999999997</v>
          </cell>
          <cell r="K184">
            <v>60.504949999999994</v>
          </cell>
          <cell r="L184">
            <v>71.505849999999995</v>
          </cell>
          <cell r="M184">
            <v>96.257874999999984</v>
          </cell>
          <cell r="N184">
            <v>58.854814999999995</v>
          </cell>
          <cell r="O184">
            <v>57.204679999999996</v>
          </cell>
          <cell r="P184">
            <v>27502.249999999996</v>
          </cell>
          <cell r="Q184">
            <v>375.68073499999997</v>
          </cell>
          <cell r="R184">
            <v>108358.86499999999</v>
          </cell>
          <cell r="S184">
            <v>943.32717499999978</v>
          </cell>
          <cell r="T184">
            <v>280.52294999999992</v>
          </cell>
          <cell r="U184">
            <v>38.503149999999991</v>
          </cell>
          <cell r="V184">
            <v>33.002699999999997</v>
          </cell>
          <cell r="W184">
            <v>429.03509999999994</v>
          </cell>
          <cell r="X184">
            <v>9900.81</v>
          </cell>
          <cell r="Y184">
            <v>209.01709999999997</v>
          </cell>
          <cell r="Z184">
            <v>2640.2159999999994</v>
          </cell>
          <cell r="AA184">
            <v>4950.4049999999997</v>
          </cell>
          <cell r="AB184">
            <v>66005.399999999994</v>
          </cell>
          <cell r="AC184">
            <v>82919.283749999988</v>
          </cell>
          <cell r="AD184">
            <v>715.05849999999987</v>
          </cell>
          <cell r="AE184">
            <v>195.26597499999997</v>
          </cell>
          <cell r="AF184">
            <v>308.02519999999993</v>
          </cell>
          <cell r="AG184">
            <v>77.006299999999982</v>
          </cell>
          <cell r="AH184">
            <v>2585.2114999999999</v>
          </cell>
          <cell r="AI184">
            <v>154.01259999999996</v>
          </cell>
          <cell r="AJ184">
            <v>385.03149999999994</v>
          </cell>
          <cell r="AK184">
            <v>77.006299999999982</v>
          </cell>
          <cell r="AL184">
            <v>1870.1529999999998</v>
          </cell>
          <cell r="AM184">
            <v>82.506749999999982</v>
          </cell>
          <cell r="AN184">
            <v>1760.1439999999998</v>
          </cell>
          <cell r="AO184">
            <v>1127.5922499999999</v>
          </cell>
          <cell r="AP184">
            <v>118.25967499999999</v>
          </cell>
          <cell r="AQ184">
            <v>412.53374999999994</v>
          </cell>
        </row>
        <row r="185">
          <cell r="A185" t="str">
            <v>M0032072030320</v>
          </cell>
          <cell r="B185" t="str">
            <v>30X3.25GATEWAY</v>
          </cell>
          <cell r="C185" t="str">
            <v>USD</v>
          </cell>
          <cell r="D185">
            <v>47.73</v>
          </cell>
          <cell r="E185">
            <v>54.889499999999991</v>
          </cell>
          <cell r="G185">
            <v>54.889499999999991</v>
          </cell>
          <cell r="I185">
            <v>54.889499999999991</v>
          </cell>
          <cell r="J185">
            <v>208.58009999999996</v>
          </cell>
          <cell r="K185">
            <v>60.378449999999994</v>
          </cell>
          <cell r="L185">
            <v>71.356349999999992</v>
          </cell>
          <cell r="M185">
            <v>96.056624999999983</v>
          </cell>
          <cell r="N185">
            <v>58.731764999999996</v>
          </cell>
          <cell r="O185">
            <v>57.085079999999991</v>
          </cell>
          <cell r="P185">
            <v>27444.749999999996</v>
          </cell>
          <cell r="Q185">
            <v>374.89528499999994</v>
          </cell>
          <cell r="R185">
            <v>108132.31499999999</v>
          </cell>
          <cell r="S185">
            <v>941.35492499999975</v>
          </cell>
          <cell r="T185">
            <v>279.93644999999992</v>
          </cell>
          <cell r="U185">
            <v>38.42264999999999</v>
          </cell>
          <cell r="V185">
            <v>32.933699999999995</v>
          </cell>
          <cell r="W185">
            <v>428.13809999999989</v>
          </cell>
          <cell r="X185">
            <v>9880.1099999999988</v>
          </cell>
          <cell r="Y185">
            <v>208.58009999999996</v>
          </cell>
          <cell r="Z185">
            <v>2634.6959999999995</v>
          </cell>
          <cell r="AA185">
            <v>4940.0549999999994</v>
          </cell>
          <cell r="AB185">
            <v>65867.399999999994</v>
          </cell>
          <cell r="AC185">
            <v>82745.921249999985</v>
          </cell>
          <cell r="AD185">
            <v>713.56349999999986</v>
          </cell>
          <cell r="AE185">
            <v>194.85772499999996</v>
          </cell>
          <cell r="AF185">
            <v>307.38119999999992</v>
          </cell>
          <cell r="AG185">
            <v>76.84529999999998</v>
          </cell>
          <cell r="AH185">
            <v>2579.8064999999997</v>
          </cell>
          <cell r="AI185">
            <v>153.69059999999996</v>
          </cell>
          <cell r="AJ185">
            <v>384.22649999999993</v>
          </cell>
          <cell r="AK185">
            <v>76.84529999999998</v>
          </cell>
          <cell r="AL185">
            <v>1866.2429999999997</v>
          </cell>
          <cell r="AM185">
            <v>82.334249999999983</v>
          </cell>
          <cell r="AN185">
            <v>1756.4639999999997</v>
          </cell>
          <cell r="AO185">
            <v>1125.2347499999998</v>
          </cell>
          <cell r="AP185">
            <v>118.01242499999998</v>
          </cell>
          <cell r="AQ185">
            <v>411.67124999999993</v>
          </cell>
        </row>
        <row r="186">
          <cell r="A186" t="str">
            <v>M0032072030350</v>
          </cell>
          <cell r="B186" t="str">
            <v>30X3.5GATEWAY</v>
          </cell>
          <cell r="C186" t="str">
            <v>USD</v>
          </cell>
          <cell r="D186">
            <v>47.73</v>
          </cell>
          <cell r="E186">
            <v>54.889499999999991</v>
          </cell>
          <cell r="G186">
            <v>54.889499999999991</v>
          </cell>
          <cell r="I186">
            <v>54.889499999999991</v>
          </cell>
          <cell r="J186">
            <v>208.58009999999996</v>
          </cell>
          <cell r="K186">
            <v>60.378449999999994</v>
          </cell>
          <cell r="L186">
            <v>71.356349999999992</v>
          </cell>
          <cell r="M186">
            <v>96.056624999999983</v>
          </cell>
          <cell r="N186">
            <v>58.731764999999996</v>
          </cell>
          <cell r="O186">
            <v>57.085079999999991</v>
          </cell>
          <cell r="P186">
            <v>27444.749999999996</v>
          </cell>
          <cell r="Q186">
            <v>374.89528499999994</v>
          </cell>
          <cell r="R186">
            <v>108132.31499999999</v>
          </cell>
          <cell r="S186">
            <v>941.35492499999975</v>
          </cell>
          <cell r="T186">
            <v>279.93644999999992</v>
          </cell>
          <cell r="U186">
            <v>38.42264999999999</v>
          </cell>
          <cell r="V186">
            <v>32.933699999999995</v>
          </cell>
          <cell r="W186">
            <v>428.13809999999989</v>
          </cell>
          <cell r="X186">
            <v>9880.1099999999988</v>
          </cell>
          <cell r="Y186">
            <v>208.58009999999996</v>
          </cell>
          <cell r="Z186">
            <v>2634.6959999999995</v>
          </cell>
          <cell r="AA186">
            <v>4940.0549999999994</v>
          </cell>
          <cell r="AB186">
            <v>65867.399999999994</v>
          </cell>
          <cell r="AC186">
            <v>82745.921249999985</v>
          </cell>
          <cell r="AD186">
            <v>713.56349999999986</v>
          </cell>
          <cell r="AE186">
            <v>194.85772499999996</v>
          </cell>
          <cell r="AF186">
            <v>307.38119999999992</v>
          </cell>
          <cell r="AG186">
            <v>76.84529999999998</v>
          </cell>
          <cell r="AH186">
            <v>2579.8064999999997</v>
          </cell>
          <cell r="AI186">
            <v>153.69059999999996</v>
          </cell>
          <cell r="AJ186">
            <v>384.22649999999993</v>
          </cell>
          <cell r="AK186">
            <v>76.84529999999998</v>
          </cell>
          <cell r="AL186">
            <v>1866.2429999999997</v>
          </cell>
          <cell r="AM186">
            <v>82.334249999999983</v>
          </cell>
          <cell r="AN186">
            <v>1756.4639999999997</v>
          </cell>
          <cell r="AO186">
            <v>1125.2347499999998</v>
          </cell>
          <cell r="AP186">
            <v>118.01242499999998</v>
          </cell>
          <cell r="AQ186">
            <v>411.67124999999993</v>
          </cell>
        </row>
        <row r="187">
          <cell r="A187" t="str">
            <v>M0032072030370</v>
          </cell>
          <cell r="B187" t="str">
            <v>30X3.75GATEWAY</v>
          </cell>
          <cell r="C187" t="str">
            <v>USD</v>
          </cell>
          <cell r="D187">
            <v>47.73</v>
          </cell>
          <cell r="E187">
            <v>54.889499999999991</v>
          </cell>
          <cell r="G187">
            <v>54.889499999999991</v>
          </cell>
          <cell r="I187">
            <v>54.889499999999991</v>
          </cell>
          <cell r="J187">
            <v>208.58009999999996</v>
          </cell>
          <cell r="K187">
            <v>60.378449999999994</v>
          </cell>
          <cell r="L187">
            <v>71.356349999999992</v>
          </cell>
          <cell r="M187">
            <v>96.056624999999983</v>
          </cell>
          <cell r="N187">
            <v>58.731764999999996</v>
          </cell>
          <cell r="O187">
            <v>57.085079999999991</v>
          </cell>
          <cell r="P187">
            <v>27444.749999999996</v>
          </cell>
          <cell r="Q187">
            <v>374.89528499999994</v>
          </cell>
          <cell r="R187">
            <v>108132.31499999999</v>
          </cell>
          <cell r="S187">
            <v>941.35492499999975</v>
          </cell>
          <cell r="T187">
            <v>279.93644999999992</v>
          </cell>
          <cell r="U187">
            <v>38.42264999999999</v>
          </cell>
          <cell r="V187">
            <v>32.933699999999995</v>
          </cell>
          <cell r="W187">
            <v>428.13809999999989</v>
          </cell>
          <cell r="X187">
            <v>9880.1099999999988</v>
          </cell>
          <cell r="Y187">
            <v>208.58009999999996</v>
          </cell>
          <cell r="Z187">
            <v>2634.6959999999995</v>
          </cell>
          <cell r="AA187">
            <v>4940.0549999999994</v>
          </cell>
          <cell r="AB187">
            <v>65867.399999999994</v>
          </cell>
          <cell r="AC187">
            <v>82745.921249999985</v>
          </cell>
          <cell r="AD187">
            <v>713.56349999999986</v>
          </cell>
          <cell r="AE187">
            <v>194.85772499999996</v>
          </cell>
          <cell r="AF187">
            <v>307.38119999999992</v>
          </cell>
          <cell r="AG187">
            <v>76.84529999999998</v>
          </cell>
          <cell r="AH187">
            <v>2579.8064999999997</v>
          </cell>
          <cell r="AI187">
            <v>153.69059999999996</v>
          </cell>
          <cell r="AJ187">
            <v>384.22649999999993</v>
          </cell>
          <cell r="AK187">
            <v>76.84529999999998</v>
          </cell>
          <cell r="AL187">
            <v>1866.2429999999997</v>
          </cell>
          <cell r="AM187">
            <v>82.334249999999983</v>
          </cell>
          <cell r="AN187">
            <v>1756.4639999999997</v>
          </cell>
          <cell r="AO187">
            <v>1125.2347499999998</v>
          </cell>
          <cell r="AP187">
            <v>118.01242499999998</v>
          </cell>
          <cell r="AQ187">
            <v>411.67124999999993</v>
          </cell>
        </row>
        <row r="188">
          <cell r="A188" t="str">
            <v>M0032072030400</v>
          </cell>
          <cell r="B188" t="str">
            <v>30X4GATEWAY</v>
          </cell>
          <cell r="C188" t="str">
            <v>USD</v>
          </cell>
          <cell r="D188">
            <v>47.73</v>
          </cell>
          <cell r="E188">
            <v>54.889499999999991</v>
          </cell>
          <cell r="G188">
            <v>54.889499999999991</v>
          </cell>
          <cell r="I188">
            <v>54.889499999999991</v>
          </cell>
          <cell r="J188">
            <v>208.58009999999996</v>
          </cell>
          <cell r="K188">
            <v>60.378449999999994</v>
          </cell>
          <cell r="L188">
            <v>71.356349999999992</v>
          </cell>
          <cell r="M188">
            <v>96.056624999999983</v>
          </cell>
          <cell r="N188">
            <v>58.731764999999996</v>
          </cell>
          <cell r="O188">
            <v>57.085079999999991</v>
          </cell>
          <cell r="P188">
            <v>27444.749999999996</v>
          </cell>
          <cell r="Q188">
            <v>374.89528499999994</v>
          </cell>
          <cell r="R188">
            <v>108132.31499999999</v>
          </cell>
          <cell r="S188">
            <v>941.35492499999975</v>
          </cell>
          <cell r="T188">
            <v>279.93644999999992</v>
          </cell>
          <cell r="U188">
            <v>38.42264999999999</v>
          </cell>
          <cell r="V188">
            <v>32.933699999999995</v>
          </cell>
          <cell r="W188">
            <v>428.13809999999989</v>
          </cell>
          <cell r="X188">
            <v>9880.1099999999988</v>
          </cell>
          <cell r="Y188">
            <v>208.58009999999996</v>
          </cell>
          <cell r="Z188">
            <v>2634.6959999999995</v>
          </cell>
          <cell r="AA188">
            <v>4940.0549999999994</v>
          </cell>
          <cell r="AB188">
            <v>65867.399999999994</v>
          </cell>
          <cell r="AC188">
            <v>82745.921249999985</v>
          </cell>
          <cell r="AD188">
            <v>713.56349999999986</v>
          </cell>
          <cell r="AE188">
            <v>194.85772499999996</v>
          </cell>
          <cell r="AF188">
            <v>307.38119999999992</v>
          </cell>
          <cell r="AG188">
            <v>76.84529999999998</v>
          </cell>
          <cell r="AH188">
            <v>2579.8064999999997</v>
          </cell>
          <cell r="AI188">
            <v>153.69059999999996</v>
          </cell>
          <cell r="AJ188">
            <v>384.22649999999993</v>
          </cell>
          <cell r="AK188">
            <v>76.84529999999998</v>
          </cell>
          <cell r="AL188">
            <v>1866.2429999999997</v>
          </cell>
          <cell r="AM188">
            <v>82.334249999999983</v>
          </cell>
          <cell r="AN188">
            <v>1756.4639999999997</v>
          </cell>
          <cell r="AO188">
            <v>1125.2347499999998</v>
          </cell>
          <cell r="AP188">
            <v>118.01242499999998</v>
          </cell>
          <cell r="AQ188">
            <v>411.67124999999993</v>
          </cell>
        </row>
        <row r="189">
          <cell r="A189" t="str">
            <v>M00320720309C0</v>
          </cell>
          <cell r="B189" t="str">
            <v>9x3GatewayIDE</v>
          </cell>
          <cell r="C189" t="str">
            <v>USD</v>
          </cell>
          <cell r="D189">
            <v>39.04</v>
          </cell>
          <cell r="E189">
            <v>44.895999999999994</v>
          </cell>
          <cell r="G189">
            <v>44.895999999999994</v>
          </cell>
          <cell r="I189">
            <v>44.895999999999994</v>
          </cell>
          <cell r="J189">
            <v>170.60479999999995</v>
          </cell>
          <cell r="K189">
            <v>49.385599999999997</v>
          </cell>
          <cell r="L189">
            <v>58.364799999999995</v>
          </cell>
          <cell r="M189">
            <v>78.567999999999984</v>
          </cell>
          <cell r="N189">
            <v>48.038719999999998</v>
          </cell>
          <cell r="O189">
            <v>46.691839999999992</v>
          </cell>
          <cell r="P189">
            <v>22447.999999999996</v>
          </cell>
          <cell r="Q189">
            <v>306.63967999999994</v>
          </cell>
          <cell r="R189">
            <v>88445.119999999981</v>
          </cell>
          <cell r="S189">
            <v>769.96639999999979</v>
          </cell>
          <cell r="T189">
            <v>228.96959999999996</v>
          </cell>
          <cell r="U189">
            <v>31.427199999999992</v>
          </cell>
          <cell r="V189">
            <v>26.937599999999996</v>
          </cell>
          <cell r="W189">
            <v>350.18879999999996</v>
          </cell>
          <cell r="X189">
            <v>8081.2799999999988</v>
          </cell>
          <cell r="Y189">
            <v>170.60479999999995</v>
          </cell>
          <cell r="Z189">
            <v>2155.0079999999998</v>
          </cell>
          <cell r="AA189">
            <v>4040.6399999999994</v>
          </cell>
          <cell r="AB189">
            <v>53875.19999999999</v>
          </cell>
          <cell r="AC189">
            <v>67680.719999999987</v>
          </cell>
          <cell r="AD189">
            <v>583.64799999999991</v>
          </cell>
          <cell r="AE189">
            <v>159.38079999999997</v>
          </cell>
          <cell r="AF189">
            <v>251.41759999999994</v>
          </cell>
          <cell r="AG189">
            <v>62.854399999999984</v>
          </cell>
          <cell r="AH189">
            <v>2110.1119999999996</v>
          </cell>
          <cell r="AI189">
            <v>125.70879999999997</v>
          </cell>
          <cell r="AJ189">
            <v>314.27199999999993</v>
          </cell>
          <cell r="AK189">
            <v>62.854399999999984</v>
          </cell>
          <cell r="AL189">
            <v>1526.4639999999997</v>
          </cell>
          <cell r="AM189">
            <v>67.343999999999994</v>
          </cell>
          <cell r="AN189">
            <v>1436.6719999999998</v>
          </cell>
          <cell r="AO189">
            <v>920.36799999999982</v>
          </cell>
          <cell r="AP189">
            <v>96.526399999999981</v>
          </cell>
          <cell r="AQ189">
            <v>336.71999999999997</v>
          </cell>
        </row>
        <row r="190">
          <cell r="A190" t="str">
            <v>M00320720329C0</v>
          </cell>
          <cell r="B190" t="str">
            <v>9x3.25GatewayIDE</v>
          </cell>
          <cell r="C190" t="str">
            <v>USD</v>
          </cell>
          <cell r="D190">
            <v>39.67</v>
          </cell>
          <cell r="E190">
            <v>45.6205</v>
          </cell>
          <cell r="G190">
            <v>45.6205</v>
          </cell>
          <cell r="I190">
            <v>45.6205</v>
          </cell>
          <cell r="J190">
            <v>173.3579</v>
          </cell>
          <cell r="K190">
            <v>50.182550000000006</v>
          </cell>
          <cell r="L190">
            <v>59.306650000000005</v>
          </cell>
          <cell r="M190">
            <v>79.835875000000001</v>
          </cell>
          <cell r="N190">
            <v>48.813935000000001</v>
          </cell>
          <cell r="O190">
            <v>47.445320000000002</v>
          </cell>
          <cell r="P190">
            <v>22810.25</v>
          </cell>
          <cell r="Q190">
            <v>311.58801499999998</v>
          </cell>
          <cell r="R190">
            <v>89872.384999999995</v>
          </cell>
          <cell r="S190">
            <v>782.39157499999999</v>
          </cell>
          <cell r="T190">
            <v>232.66454999999999</v>
          </cell>
          <cell r="U190">
            <v>31.934349999999998</v>
          </cell>
          <cell r="V190">
            <v>27.372299999999999</v>
          </cell>
          <cell r="W190">
            <v>355.8399</v>
          </cell>
          <cell r="X190">
            <v>8211.69</v>
          </cell>
          <cell r="Y190">
            <v>173.3579</v>
          </cell>
          <cell r="Z190">
            <v>2189.7840000000001</v>
          </cell>
          <cell r="AA190">
            <v>4105.8450000000003</v>
          </cell>
          <cell r="AB190">
            <v>54744.6</v>
          </cell>
          <cell r="AC190">
            <v>68772.903749999998</v>
          </cell>
          <cell r="AD190">
            <v>593.06650000000002</v>
          </cell>
          <cell r="AE190">
            <v>161.952775</v>
          </cell>
          <cell r="AF190">
            <v>255.47479999999999</v>
          </cell>
          <cell r="AG190">
            <v>63.868699999999997</v>
          </cell>
          <cell r="AH190">
            <v>2144.1635000000001</v>
          </cell>
          <cell r="AI190">
            <v>127.73739999999999</v>
          </cell>
          <cell r="AJ190">
            <v>319.34350000000001</v>
          </cell>
          <cell r="AK190">
            <v>63.868699999999997</v>
          </cell>
          <cell r="AL190">
            <v>1551.097</v>
          </cell>
          <cell r="AM190">
            <v>68.430750000000003</v>
          </cell>
          <cell r="AN190">
            <v>1459.856</v>
          </cell>
          <cell r="AO190">
            <v>935.22024999999996</v>
          </cell>
          <cell r="AP190">
            <v>98.084074999999999</v>
          </cell>
          <cell r="AQ190">
            <v>342.15375</v>
          </cell>
        </row>
        <row r="191">
          <cell r="A191" t="str">
            <v>M00320720359C0</v>
          </cell>
          <cell r="B191" t="str">
            <v>9x3.5GatewayIDE</v>
          </cell>
          <cell r="C191" t="str">
            <v>USD</v>
          </cell>
          <cell r="D191">
            <v>40.85</v>
          </cell>
          <cell r="E191">
            <v>46.977499999999999</v>
          </cell>
          <cell r="G191">
            <v>46.977499999999999</v>
          </cell>
          <cell r="I191">
            <v>46.977499999999999</v>
          </cell>
          <cell r="J191">
            <v>178.5145</v>
          </cell>
          <cell r="K191">
            <v>51.675250000000005</v>
          </cell>
          <cell r="L191">
            <v>61.070750000000004</v>
          </cell>
          <cell r="M191">
            <v>82.210624999999993</v>
          </cell>
          <cell r="N191">
            <v>50.265925000000003</v>
          </cell>
          <cell r="O191">
            <v>48.8566</v>
          </cell>
          <cell r="P191">
            <v>23488.75</v>
          </cell>
          <cell r="Q191">
            <v>320.85632499999997</v>
          </cell>
          <cell r="R191">
            <v>92545.675000000003</v>
          </cell>
          <cell r="S191">
            <v>805.6641249999999</v>
          </cell>
          <cell r="T191">
            <v>239.58524999999997</v>
          </cell>
          <cell r="U191">
            <v>32.884249999999994</v>
          </cell>
          <cell r="V191">
            <v>28.186499999999999</v>
          </cell>
          <cell r="W191">
            <v>366.42449999999997</v>
          </cell>
          <cell r="X191">
            <v>8455.9500000000007</v>
          </cell>
          <cell r="Y191">
            <v>178.5145</v>
          </cell>
          <cell r="Z191">
            <v>2254.92</v>
          </cell>
          <cell r="AA191">
            <v>4227.9750000000004</v>
          </cell>
          <cell r="AB191">
            <v>56373</v>
          </cell>
          <cell r="AC191">
            <v>70818.581250000003</v>
          </cell>
          <cell r="AD191">
            <v>610.70749999999998</v>
          </cell>
          <cell r="AE191">
            <v>166.77012499999998</v>
          </cell>
          <cell r="AF191">
            <v>263.07399999999996</v>
          </cell>
          <cell r="AG191">
            <v>65.768499999999989</v>
          </cell>
          <cell r="AH191">
            <v>2207.9425000000001</v>
          </cell>
          <cell r="AI191">
            <v>131.53699999999998</v>
          </cell>
          <cell r="AJ191">
            <v>328.84249999999997</v>
          </cell>
          <cell r="AK191">
            <v>65.768499999999989</v>
          </cell>
          <cell r="AL191">
            <v>1597.2349999999999</v>
          </cell>
          <cell r="AM191">
            <v>70.466250000000002</v>
          </cell>
          <cell r="AN191">
            <v>1503.28</v>
          </cell>
          <cell r="AO191">
            <v>963.03874999999994</v>
          </cell>
          <cell r="AP191">
            <v>101.00162499999999</v>
          </cell>
          <cell r="AQ191">
            <v>352.33125000000001</v>
          </cell>
        </row>
        <row r="192">
          <cell r="A192" t="str">
            <v>M00320720379C0</v>
          </cell>
          <cell r="B192" t="str">
            <v>9x3.75GatewayIDE</v>
          </cell>
          <cell r="C192" t="str">
            <v>USD</v>
          </cell>
          <cell r="D192">
            <v>40.85</v>
          </cell>
          <cell r="E192">
            <v>46.977499999999999</v>
          </cell>
          <cell r="G192">
            <v>46.977499999999999</v>
          </cell>
          <cell r="I192">
            <v>46.977499999999999</v>
          </cell>
          <cell r="J192">
            <v>178.5145</v>
          </cell>
          <cell r="K192">
            <v>51.675250000000005</v>
          </cell>
          <cell r="L192">
            <v>61.070750000000004</v>
          </cell>
          <cell r="M192">
            <v>82.210624999999993</v>
          </cell>
          <cell r="N192">
            <v>50.265925000000003</v>
          </cell>
          <cell r="O192">
            <v>48.8566</v>
          </cell>
          <cell r="P192">
            <v>23488.75</v>
          </cell>
          <cell r="Q192">
            <v>320.85632499999997</v>
          </cell>
          <cell r="R192">
            <v>92545.675000000003</v>
          </cell>
          <cell r="S192">
            <v>805.6641249999999</v>
          </cell>
          <cell r="T192">
            <v>239.58524999999997</v>
          </cell>
          <cell r="U192">
            <v>32.884249999999994</v>
          </cell>
          <cell r="V192">
            <v>28.186499999999999</v>
          </cell>
          <cell r="W192">
            <v>366.42449999999997</v>
          </cell>
          <cell r="X192">
            <v>8455.9500000000007</v>
          </cell>
          <cell r="Y192">
            <v>178.5145</v>
          </cell>
          <cell r="Z192">
            <v>2254.92</v>
          </cell>
          <cell r="AA192">
            <v>4227.9750000000004</v>
          </cell>
          <cell r="AB192">
            <v>56373</v>
          </cell>
          <cell r="AC192">
            <v>70818.581250000003</v>
          </cell>
          <cell r="AD192">
            <v>610.70749999999998</v>
          </cell>
          <cell r="AE192">
            <v>166.77012499999998</v>
          </cell>
          <cell r="AF192">
            <v>263.07399999999996</v>
          </cell>
          <cell r="AG192">
            <v>65.768499999999989</v>
          </cell>
          <cell r="AH192">
            <v>2207.9425000000001</v>
          </cell>
          <cell r="AI192">
            <v>131.53699999999998</v>
          </cell>
          <cell r="AJ192">
            <v>328.84249999999997</v>
          </cell>
          <cell r="AK192">
            <v>65.768499999999989</v>
          </cell>
          <cell r="AL192">
            <v>1597.2349999999999</v>
          </cell>
          <cell r="AM192">
            <v>70.466250000000002</v>
          </cell>
          <cell r="AN192">
            <v>1503.28</v>
          </cell>
          <cell r="AO192">
            <v>963.03874999999994</v>
          </cell>
          <cell r="AP192">
            <v>101.00162499999999</v>
          </cell>
          <cell r="AQ192">
            <v>352.33125000000001</v>
          </cell>
        </row>
        <row r="193">
          <cell r="A193" t="str">
            <v>M00320720409C0</v>
          </cell>
          <cell r="B193" t="str">
            <v>9x4GatewayIDE</v>
          </cell>
          <cell r="C193" t="str">
            <v>USD</v>
          </cell>
          <cell r="D193">
            <v>40.85</v>
          </cell>
          <cell r="E193">
            <v>46.977499999999999</v>
          </cell>
          <cell r="G193">
            <v>46.977499999999999</v>
          </cell>
          <cell r="I193">
            <v>46.977499999999999</v>
          </cell>
          <cell r="J193">
            <v>178.5145</v>
          </cell>
          <cell r="K193">
            <v>51.675250000000005</v>
          </cell>
          <cell r="L193">
            <v>61.070750000000004</v>
          </cell>
          <cell r="M193">
            <v>82.210624999999993</v>
          </cell>
          <cell r="N193">
            <v>50.265925000000003</v>
          </cell>
          <cell r="O193">
            <v>48.8566</v>
          </cell>
          <cell r="P193">
            <v>23488.75</v>
          </cell>
          <cell r="Q193">
            <v>320.85632499999997</v>
          </cell>
          <cell r="R193">
            <v>92545.675000000003</v>
          </cell>
          <cell r="S193">
            <v>805.6641249999999</v>
          </cell>
          <cell r="T193">
            <v>239.58524999999997</v>
          </cell>
          <cell r="U193">
            <v>32.884249999999994</v>
          </cell>
          <cell r="V193">
            <v>28.186499999999999</v>
          </cell>
          <cell r="W193">
            <v>366.42449999999997</v>
          </cell>
          <cell r="X193">
            <v>8455.9500000000007</v>
          </cell>
          <cell r="Y193">
            <v>178.5145</v>
          </cell>
          <cell r="Z193">
            <v>2254.92</v>
          </cell>
          <cell r="AA193">
            <v>4227.9750000000004</v>
          </cell>
          <cell r="AB193">
            <v>56373</v>
          </cell>
          <cell r="AC193">
            <v>70818.581250000003</v>
          </cell>
          <cell r="AD193">
            <v>610.70749999999998</v>
          </cell>
          <cell r="AE193">
            <v>166.77012499999998</v>
          </cell>
          <cell r="AF193">
            <v>263.07399999999996</v>
          </cell>
          <cell r="AG193">
            <v>65.768499999999989</v>
          </cell>
          <cell r="AH193">
            <v>2207.9425000000001</v>
          </cell>
          <cell r="AI193">
            <v>131.53699999999998</v>
          </cell>
          <cell r="AJ193">
            <v>328.84249999999997</v>
          </cell>
          <cell r="AK193">
            <v>65.768499999999989</v>
          </cell>
          <cell r="AL193">
            <v>1597.2349999999999</v>
          </cell>
          <cell r="AM193">
            <v>70.466250000000002</v>
          </cell>
          <cell r="AN193">
            <v>1503.28</v>
          </cell>
          <cell r="AO193">
            <v>963.03874999999994</v>
          </cell>
          <cell r="AP193">
            <v>101.00162499999999</v>
          </cell>
          <cell r="AQ193">
            <v>352.33125000000001</v>
          </cell>
        </row>
        <row r="194">
          <cell r="A194" t="str">
            <v>M0032072109200</v>
          </cell>
          <cell r="B194" t="str">
            <v>9x2GatewayMR</v>
          </cell>
          <cell r="C194" t="str">
            <v>USD</v>
          </cell>
          <cell r="D194">
            <v>39.82</v>
          </cell>
          <cell r="E194">
            <v>45.792999999999999</v>
          </cell>
          <cell r="G194">
            <v>45.792999999999999</v>
          </cell>
          <cell r="I194">
            <v>45.792999999999999</v>
          </cell>
          <cell r="J194">
            <v>174.01339999999999</v>
          </cell>
          <cell r="K194">
            <v>50.372300000000003</v>
          </cell>
          <cell r="L194">
            <v>59.530900000000003</v>
          </cell>
          <cell r="M194">
            <v>80.137749999999997</v>
          </cell>
          <cell r="N194">
            <v>48.998510000000003</v>
          </cell>
          <cell r="O194">
            <v>47.624720000000003</v>
          </cell>
          <cell r="P194">
            <v>22896.5</v>
          </cell>
          <cell r="Q194">
            <v>312.76618999999999</v>
          </cell>
          <cell r="R194">
            <v>90212.209999999992</v>
          </cell>
          <cell r="S194">
            <v>785.34994999999992</v>
          </cell>
          <cell r="T194">
            <v>233.54429999999999</v>
          </cell>
          <cell r="U194">
            <v>32.055099999999996</v>
          </cell>
          <cell r="V194">
            <v>27.4758</v>
          </cell>
          <cell r="W194">
            <v>357.18539999999996</v>
          </cell>
          <cell r="X194">
            <v>8242.74</v>
          </cell>
          <cell r="Y194">
            <v>174.01339999999999</v>
          </cell>
          <cell r="Z194">
            <v>2198.0639999999999</v>
          </cell>
          <cell r="AA194">
            <v>4121.37</v>
          </cell>
          <cell r="AB194">
            <v>54951.6</v>
          </cell>
          <cell r="AC194">
            <v>69032.947499999995</v>
          </cell>
          <cell r="AD194">
            <v>595.30899999999997</v>
          </cell>
          <cell r="AE194">
            <v>162.56514999999999</v>
          </cell>
          <cell r="AF194">
            <v>256.44079999999997</v>
          </cell>
          <cell r="AG194">
            <v>64.110199999999992</v>
          </cell>
          <cell r="AH194">
            <v>2152.2710000000002</v>
          </cell>
          <cell r="AI194">
            <v>128.22039999999998</v>
          </cell>
          <cell r="AJ194">
            <v>320.55099999999999</v>
          </cell>
          <cell r="AK194">
            <v>64.110199999999992</v>
          </cell>
          <cell r="AL194">
            <v>1556.962</v>
          </cell>
          <cell r="AM194">
            <v>68.689499999999995</v>
          </cell>
          <cell r="AN194">
            <v>1465.376</v>
          </cell>
          <cell r="AO194">
            <v>938.75649999999996</v>
          </cell>
          <cell r="AP194">
            <v>98.454949999999997</v>
          </cell>
          <cell r="AQ194">
            <v>343.44749999999999</v>
          </cell>
        </row>
        <row r="195">
          <cell r="A195" t="str">
            <v>M0032072109220</v>
          </cell>
          <cell r="B195" t="str">
            <v>9x2.25GatewayMR</v>
          </cell>
          <cell r="C195" t="str">
            <v>USD</v>
          </cell>
          <cell r="D195">
            <v>40.159999999999997</v>
          </cell>
          <cell r="E195">
            <v>46.18399999999999</v>
          </cell>
          <cell r="G195">
            <v>46.18399999999999</v>
          </cell>
          <cell r="I195">
            <v>46.18399999999999</v>
          </cell>
          <cell r="J195">
            <v>175.49919999999995</v>
          </cell>
          <cell r="K195">
            <v>50.802399999999992</v>
          </cell>
          <cell r="L195">
            <v>60.039199999999987</v>
          </cell>
          <cell r="M195">
            <v>80.821999999999989</v>
          </cell>
          <cell r="N195">
            <v>49.416879999999992</v>
          </cell>
          <cell r="O195">
            <v>48.031359999999992</v>
          </cell>
          <cell r="P195">
            <v>23091.999999999996</v>
          </cell>
          <cell r="Q195">
            <v>315.43671999999992</v>
          </cell>
          <cell r="R195">
            <v>90982.479999999981</v>
          </cell>
          <cell r="S195">
            <v>792.0555999999998</v>
          </cell>
          <cell r="T195">
            <v>235.53839999999994</v>
          </cell>
          <cell r="U195">
            <v>32.328799999999994</v>
          </cell>
          <cell r="V195">
            <v>27.710399999999993</v>
          </cell>
          <cell r="W195">
            <v>360.23519999999991</v>
          </cell>
          <cell r="X195">
            <v>8313.119999999999</v>
          </cell>
          <cell r="Y195">
            <v>175.49919999999995</v>
          </cell>
          <cell r="Z195">
            <v>2216.8319999999994</v>
          </cell>
          <cell r="AA195">
            <v>4156.5599999999995</v>
          </cell>
          <cell r="AB195">
            <v>55420.799999999988</v>
          </cell>
          <cell r="AC195">
            <v>69622.37999999999</v>
          </cell>
          <cell r="AD195">
            <v>600.39199999999983</v>
          </cell>
          <cell r="AE195">
            <v>163.95319999999995</v>
          </cell>
          <cell r="AF195">
            <v>258.63039999999995</v>
          </cell>
          <cell r="AG195">
            <v>64.657599999999988</v>
          </cell>
          <cell r="AH195">
            <v>2170.6479999999997</v>
          </cell>
          <cell r="AI195">
            <v>129.31519999999998</v>
          </cell>
          <cell r="AJ195">
            <v>323.28799999999995</v>
          </cell>
          <cell r="AK195">
            <v>64.657599999999988</v>
          </cell>
          <cell r="AL195">
            <v>1570.2559999999996</v>
          </cell>
          <cell r="AM195">
            <v>69.275999999999982</v>
          </cell>
          <cell r="AN195">
            <v>1477.8879999999997</v>
          </cell>
          <cell r="AO195">
            <v>946.77199999999982</v>
          </cell>
          <cell r="AP195">
            <v>99.295599999999979</v>
          </cell>
          <cell r="AQ195">
            <v>346.37999999999994</v>
          </cell>
        </row>
        <row r="196">
          <cell r="A196" t="str">
            <v>M0032072109250</v>
          </cell>
          <cell r="B196" t="str">
            <v>9x2.5GatewayMR</v>
          </cell>
          <cell r="C196" t="str">
            <v>USD</v>
          </cell>
          <cell r="D196">
            <v>40.159999999999997</v>
          </cell>
          <cell r="E196">
            <v>46.18399999999999</v>
          </cell>
          <cell r="G196">
            <v>46.18399999999999</v>
          </cell>
          <cell r="I196">
            <v>46.18399999999999</v>
          </cell>
          <cell r="J196">
            <v>175.49919999999995</v>
          </cell>
          <cell r="K196">
            <v>50.802399999999992</v>
          </cell>
          <cell r="L196">
            <v>60.039199999999987</v>
          </cell>
          <cell r="M196">
            <v>80.821999999999989</v>
          </cell>
          <cell r="N196">
            <v>49.416879999999992</v>
          </cell>
          <cell r="O196">
            <v>48.031359999999992</v>
          </cell>
          <cell r="P196">
            <v>23091.999999999996</v>
          </cell>
          <cell r="Q196">
            <v>315.43671999999992</v>
          </cell>
          <cell r="R196">
            <v>90982.479999999981</v>
          </cell>
          <cell r="S196">
            <v>792.0555999999998</v>
          </cell>
          <cell r="T196">
            <v>235.53839999999994</v>
          </cell>
          <cell r="U196">
            <v>32.328799999999994</v>
          </cell>
          <cell r="V196">
            <v>27.710399999999993</v>
          </cell>
          <cell r="W196">
            <v>360.23519999999991</v>
          </cell>
          <cell r="X196">
            <v>8313.119999999999</v>
          </cell>
          <cell r="Y196">
            <v>175.49919999999995</v>
          </cell>
          <cell r="Z196">
            <v>2216.8319999999994</v>
          </cell>
          <cell r="AA196">
            <v>4156.5599999999995</v>
          </cell>
          <cell r="AB196">
            <v>55420.799999999988</v>
          </cell>
          <cell r="AC196">
            <v>69622.37999999999</v>
          </cell>
          <cell r="AD196">
            <v>600.39199999999983</v>
          </cell>
          <cell r="AE196">
            <v>163.95319999999995</v>
          </cell>
          <cell r="AF196">
            <v>258.63039999999995</v>
          </cell>
          <cell r="AG196">
            <v>64.657599999999988</v>
          </cell>
          <cell r="AH196">
            <v>2170.6479999999997</v>
          </cell>
          <cell r="AI196">
            <v>129.31519999999998</v>
          </cell>
          <cell r="AJ196">
            <v>323.28799999999995</v>
          </cell>
          <cell r="AK196">
            <v>64.657599999999988</v>
          </cell>
          <cell r="AL196">
            <v>1570.2559999999996</v>
          </cell>
          <cell r="AM196">
            <v>69.275999999999982</v>
          </cell>
          <cell r="AN196">
            <v>1477.8879999999997</v>
          </cell>
          <cell r="AO196">
            <v>946.77199999999982</v>
          </cell>
          <cell r="AP196">
            <v>99.295599999999979</v>
          </cell>
          <cell r="AQ196">
            <v>346.37999999999994</v>
          </cell>
        </row>
        <row r="197">
          <cell r="A197" t="str">
            <v>M0032072109270</v>
          </cell>
          <cell r="B197" t="str">
            <v>9x2.75GatewayMR</v>
          </cell>
          <cell r="C197" t="str">
            <v>USD</v>
          </cell>
          <cell r="D197">
            <v>40.159999999999997</v>
          </cell>
          <cell r="E197">
            <v>46.18399999999999</v>
          </cell>
          <cell r="G197">
            <v>46.18399999999999</v>
          </cell>
          <cell r="I197">
            <v>46.18399999999999</v>
          </cell>
          <cell r="J197">
            <v>175.49919999999995</v>
          </cell>
          <cell r="K197">
            <v>50.802399999999992</v>
          </cell>
          <cell r="L197">
            <v>60.039199999999987</v>
          </cell>
          <cell r="M197">
            <v>80.821999999999989</v>
          </cell>
          <cell r="N197">
            <v>49.416879999999992</v>
          </cell>
          <cell r="O197">
            <v>48.031359999999992</v>
          </cell>
          <cell r="P197">
            <v>23091.999999999996</v>
          </cell>
          <cell r="Q197">
            <v>315.43671999999992</v>
          </cell>
          <cell r="R197">
            <v>90982.479999999981</v>
          </cell>
          <cell r="S197">
            <v>792.0555999999998</v>
          </cell>
          <cell r="T197">
            <v>235.53839999999994</v>
          </cell>
          <cell r="U197">
            <v>32.328799999999994</v>
          </cell>
          <cell r="V197">
            <v>27.710399999999993</v>
          </cell>
          <cell r="W197">
            <v>360.23519999999991</v>
          </cell>
          <cell r="X197">
            <v>8313.119999999999</v>
          </cell>
          <cell r="Y197">
            <v>175.49919999999995</v>
          </cell>
          <cell r="Z197">
            <v>2216.8319999999994</v>
          </cell>
          <cell r="AA197">
            <v>4156.5599999999995</v>
          </cell>
          <cell r="AB197">
            <v>55420.799999999988</v>
          </cell>
          <cell r="AC197">
            <v>69622.37999999999</v>
          </cell>
          <cell r="AD197">
            <v>600.39199999999983</v>
          </cell>
          <cell r="AE197">
            <v>163.95319999999995</v>
          </cell>
          <cell r="AF197">
            <v>258.63039999999995</v>
          </cell>
          <cell r="AG197">
            <v>64.657599999999988</v>
          </cell>
          <cell r="AH197">
            <v>2170.6479999999997</v>
          </cell>
          <cell r="AI197">
            <v>129.31519999999998</v>
          </cell>
          <cell r="AJ197">
            <v>323.28799999999995</v>
          </cell>
          <cell r="AK197">
            <v>64.657599999999988</v>
          </cell>
          <cell r="AL197">
            <v>1570.2559999999996</v>
          </cell>
          <cell r="AM197">
            <v>69.275999999999982</v>
          </cell>
          <cell r="AN197">
            <v>1477.8879999999997</v>
          </cell>
          <cell r="AO197">
            <v>946.77199999999982</v>
          </cell>
          <cell r="AP197">
            <v>99.295599999999979</v>
          </cell>
          <cell r="AQ197">
            <v>346.37999999999994</v>
          </cell>
        </row>
        <row r="198">
          <cell r="A198" t="str">
            <v>M0032072109300</v>
          </cell>
          <cell r="B198" t="str">
            <v>9x3GatewayMR</v>
          </cell>
          <cell r="C198" t="str">
            <v>USD</v>
          </cell>
          <cell r="D198">
            <v>40.18</v>
          </cell>
          <cell r="E198">
            <v>46.206999999999994</v>
          </cell>
          <cell r="G198">
            <v>46.206999999999994</v>
          </cell>
          <cell r="I198">
            <v>46.206999999999994</v>
          </cell>
          <cell r="J198">
            <v>175.58659999999998</v>
          </cell>
          <cell r="K198">
            <v>50.8277</v>
          </cell>
          <cell r="L198">
            <v>60.069099999999992</v>
          </cell>
          <cell r="M198">
            <v>80.862249999999989</v>
          </cell>
          <cell r="N198">
            <v>49.441489999999995</v>
          </cell>
          <cell r="O198">
            <v>48.055279999999996</v>
          </cell>
          <cell r="P198">
            <v>23103.499999999996</v>
          </cell>
          <cell r="Q198">
            <v>315.59380999999996</v>
          </cell>
          <cell r="R198">
            <v>91027.79</v>
          </cell>
          <cell r="S198">
            <v>792.45004999999981</v>
          </cell>
          <cell r="T198">
            <v>235.65569999999994</v>
          </cell>
          <cell r="U198">
            <v>32.344899999999996</v>
          </cell>
          <cell r="V198">
            <v>27.724199999999996</v>
          </cell>
          <cell r="W198">
            <v>360.41459999999995</v>
          </cell>
          <cell r="X198">
            <v>8317.2599999999984</v>
          </cell>
          <cell r="Y198">
            <v>175.58659999999998</v>
          </cell>
          <cell r="Z198">
            <v>2217.9359999999997</v>
          </cell>
          <cell r="AA198">
            <v>4158.6299999999992</v>
          </cell>
          <cell r="AB198">
            <v>55448.399999999994</v>
          </cell>
          <cell r="AC198">
            <v>69657.052499999991</v>
          </cell>
          <cell r="AD198">
            <v>600.69099999999992</v>
          </cell>
          <cell r="AE198">
            <v>164.03484999999998</v>
          </cell>
          <cell r="AF198">
            <v>258.75919999999996</v>
          </cell>
          <cell r="AG198">
            <v>64.689799999999991</v>
          </cell>
          <cell r="AH198">
            <v>2171.7289999999998</v>
          </cell>
          <cell r="AI198">
            <v>129.37959999999998</v>
          </cell>
          <cell r="AJ198">
            <v>323.44899999999996</v>
          </cell>
          <cell r="AK198">
            <v>64.689799999999991</v>
          </cell>
          <cell r="AL198">
            <v>1571.0379999999998</v>
          </cell>
          <cell r="AM198">
            <v>69.31049999999999</v>
          </cell>
          <cell r="AN198">
            <v>1478.6239999999998</v>
          </cell>
          <cell r="AO198">
            <v>947.24349999999981</v>
          </cell>
          <cell r="AP198">
            <v>99.345049999999986</v>
          </cell>
          <cell r="AQ198">
            <v>346.55249999999995</v>
          </cell>
        </row>
        <row r="199">
          <cell r="A199" t="str">
            <v>M0032072109320</v>
          </cell>
          <cell r="B199" t="str">
            <v>9x3.25GatewayMR</v>
          </cell>
          <cell r="C199" t="str">
            <v>USD</v>
          </cell>
          <cell r="D199">
            <v>40.799999999999997</v>
          </cell>
          <cell r="E199">
            <v>46.919999999999995</v>
          </cell>
          <cell r="G199">
            <v>46.919999999999995</v>
          </cell>
          <cell r="I199">
            <v>46.919999999999995</v>
          </cell>
          <cell r="J199">
            <v>178.29599999999996</v>
          </cell>
          <cell r="K199">
            <v>51.611999999999995</v>
          </cell>
          <cell r="L199">
            <v>60.995999999999995</v>
          </cell>
          <cell r="M199">
            <v>82.109999999999985</v>
          </cell>
          <cell r="N199">
            <v>50.2044</v>
          </cell>
          <cell r="O199">
            <v>48.796799999999998</v>
          </cell>
          <cell r="P199">
            <v>23459.999999999996</v>
          </cell>
          <cell r="Q199">
            <v>320.46359999999999</v>
          </cell>
          <cell r="R199">
            <v>92432.4</v>
          </cell>
          <cell r="S199">
            <v>804.67799999999988</v>
          </cell>
          <cell r="T199">
            <v>239.29199999999994</v>
          </cell>
          <cell r="U199">
            <v>32.843999999999994</v>
          </cell>
          <cell r="V199">
            <v>28.151999999999997</v>
          </cell>
          <cell r="W199">
            <v>365.97599999999994</v>
          </cell>
          <cell r="X199">
            <v>8445.5999999999985</v>
          </cell>
          <cell r="Y199">
            <v>178.29599999999996</v>
          </cell>
          <cell r="Z199">
            <v>2252.16</v>
          </cell>
          <cell r="AA199">
            <v>4222.7999999999993</v>
          </cell>
          <cell r="AB199">
            <v>56303.999999999993</v>
          </cell>
          <cell r="AC199">
            <v>70731.899999999994</v>
          </cell>
          <cell r="AD199">
            <v>609.95999999999992</v>
          </cell>
          <cell r="AE199">
            <v>166.56599999999997</v>
          </cell>
          <cell r="AF199">
            <v>262.75199999999995</v>
          </cell>
          <cell r="AG199">
            <v>65.687999999999988</v>
          </cell>
          <cell r="AH199">
            <v>2205.2399999999998</v>
          </cell>
          <cell r="AI199">
            <v>131.37599999999998</v>
          </cell>
          <cell r="AJ199">
            <v>328.43999999999994</v>
          </cell>
          <cell r="AK199">
            <v>65.687999999999988</v>
          </cell>
          <cell r="AL199">
            <v>1595.2799999999997</v>
          </cell>
          <cell r="AM199">
            <v>70.38</v>
          </cell>
          <cell r="AN199">
            <v>1501.4399999999998</v>
          </cell>
          <cell r="AO199">
            <v>961.8599999999999</v>
          </cell>
          <cell r="AP199">
            <v>100.87799999999999</v>
          </cell>
          <cell r="AQ199">
            <v>351.9</v>
          </cell>
        </row>
        <row r="200">
          <cell r="A200" t="str">
            <v>M0032072109350</v>
          </cell>
          <cell r="B200" t="str">
            <v>9x3.5GatewayMR</v>
          </cell>
          <cell r="C200" t="str">
            <v>USD</v>
          </cell>
          <cell r="D200">
            <v>41.65</v>
          </cell>
          <cell r="E200">
            <v>47.897499999999994</v>
          </cell>
          <cell r="G200">
            <v>47.897499999999994</v>
          </cell>
          <cell r="I200">
            <v>47.897499999999994</v>
          </cell>
          <cell r="J200">
            <v>182.01049999999998</v>
          </cell>
          <cell r="K200">
            <v>52.687249999999999</v>
          </cell>
          <cell r="L200">
            <v>62.266749999999995</v>
          </cell>
          <cell r="M200">
            <v>83.820624999999993</v>
          </cell>
          <cell r="N200">
            <v>51.250324999999997</v>
          </cell>
          <cell r="O200">
            <v>49.813399999999994</v>
          </cell>
          <cell r="P200">
            <v>23948.749999999996</v>
          </cell>
          <cell r="Q200">
            <v>327.13992499999995</v>
          </cell>
          <cell r="R200">
            <v>94358.074999999983</v>
          </cell>
          <cell r="S200">
            <v>821.44212499999981</v>
          </cell>
          <cell r="T200">
            <v>244.27724999999995</v>
          </cell>
          <cell r="U200">
            <v>33.528249999999993</v>
          </cell>
          <cell r="V200">
            <v>28.738499999999995</v>
          </cell>
          <cell r="W200">
            <v>373.60049999999995</v>
          </cell>
          <cell r="X200">
            <v>8621.5499999999993</v>
          </cell>
          <cell r="Y200">
            <v>182.01049999999998</v>
          </cell>
          <cell r="Z200">
            <v>2299.08</v>
          </cell>
          <cell r="AA200">
            <v>4310.7749999999996</v>
          </cell>
          <cell r="AB200">
            <v>57476.999999999993</v>
          </cell>
          <cell r="AC200">
            <v>72205.481249999997</v>
          </cell>
          <cell r="AD200">
            <v>622.6674999999999</v>
          </cell>
          <cell r="AE200">
            <v>170.03612499999997</v>
          </cell>
          <cell r="AF200">
            <v>268.22599999999994</v>
          </cell>
          <cell r="AG200">
            <v>67.056499999999986</v>
          </cell>
          <cell r="AH200">
            <v>2251.1824999999999</v>
          </cell>
          <cell r="AI200">
            <v>134.11299999999997</v>
          </cell>
          <cell r="AJ200">
            <v>335.28249999999997</v>
          </cell>
          <cell r="AK200">
            <v>67.056499999999986</v>
          </cell>
          <cell r="AL200">
            <v>1628.5149999999999</v>
          </cell>
          <cell r="AM200">
            <v>71.846249999999998</v>
          </cell>
          <cell r="AN200">
            <v>1532.7199999999998</v>
          </cell>
          <cell r="AO200">
            <v>981.89874999999984</v>
          </cell>
          <cell r="AP200">
            <v>102.97962499999998</v>
          </cell>
          <cell r="AQ200">
            <v>359.23124999999993</v>
          </cell>
        </row>
        <row r="201">
          <cell r="A201" t="str">
            <v>M0032072109370</v>
          </cell>
          <cell r="B201" t="str">
            <v>9x3.75GatewayMR</v>
          </cell>
          <cell r="C201" t="str">
            <v>USD</v>
          </cell>
          <cell r="D201">
            <v>41.65</v>
          </cell>
          <cell r="E201">
            <v>47.897499999999994</v>
          </cell>
          <cell r="G201">
            <v>47.897499999999994</v>
          </cell>
          <cell r="I201">
            <v>47.897499999999994</v>
          </cell>
          <cell r="J201">
            <v>182.01049999999998</v>
          </cell>
          <cell r="K201">
            <v>52.687249999999999</v>
          </cell>
          <cell r="L201">
            <v>62.266749999999995</v>
          </cell>
          <cell r="M201">
            <v>83.820624999999993</v>
          </cell>
          <cell r="N201">
            <v>51.250324999999997</v>
          </cell>
          <cell r="O201">
            <v>49.813399999999994</v>
          </cell>
          <cell r="P201">
            <v>23948.749999999996</v>
          </cell>
          <cell r="Q201">
            <v>327.13992499999995</v>
          </cell>
          <cell r="R201">
            <v>94358.074999999983</v>
          </cell>
          <cell r="S201">
            <v>821.44212499999981</v>
          </cell>
          <cell r="T201">
            <v>244.27724999999995</v>
          </cell>
          <cell r="U201">
            <v>33.528249999999993</v>
          </cell>
          <cell r="V201">
            <v>28.738499999999995</v>
          </cell>
          <cell r="W201">
            <v>373.60049999999995</v>
          </cell>
          <cell r="X201">
            <v>8621.5499999999993</v>
          </cell>
          <cell r="Y201">
            <v>182.01049999999998</v>
          </cell>
          <cell r="Z201">
            <v>2299.08</v>
          </cell>
          <cell r="AA201">
            <v>4310.7749999999996</v>
          </cell>
          <cell r="AB201">
            <v>57476.999999999993</v>
          </cell>
          <cell r="AC201">
            <v>72205.481249999997</v>
          </cell>
          <cell r="AD201">
            <v>622.6674999999999</v>
          </cell>
          <cell r="AE201">
            <v>170.03612499999997</v>
          </cell>
          <cell r="AF201">
            <v>268.22599999999994</v>
          </cell>
          <cell r="AG201">
            <v>67.056499999999986</v>
          </cell>
          <cell r="AH201">
            <v>2251.1824999999999</v>
          </cell>
          <cell r="AI201">
            <v>134.11299999999997</v>
          </cell>
          <cell r="AJ201">
            <v>335.28249999999997</v>
          </cell>
          <cell r="AK201">
            <v>67.056499999999986</v>
          </cell>
          <cell r="AL201">
            <v>1628.5149999999999</v>
          </cell>
          <cell r="AM201">
            <v>71.846249999999998</v>
          </cell>
          <cell r="AN201">
            <v>1532.7199999999998</v>
          </cell>
          <cell r="AO201">
            <v>981.89874999999984</v>
          </cell>
          <cell r="AP201">
            <v>102.97962499999998</v>
          </cell>
          <cell r="AQ201">
            <v>359.23124999999993</v>
          </cell>
        </row>
        <row r="202">
          <cell r="A202" t="str">
            <v>M0032072109400</v>
          </cell>
          <cell r="B202" t="str">
            <v>9x4GatewayMR</v>
          </cell>
          <cell r="C202" t="str">
            <v>USD</v>
          </cell>
          <cell r="D202">
            <v>41.65</v>
          </cell>
          <cell r="E202">
            <v>47.897499999999994</v>
          </cell>
          <cell r="G202">
            <v>47.897499999999994</v>
          </cell>
          <cell r="I202">
            <v>47.897499999999994</v>
          </cell>
          <cell r="J202">
            <v>182.01049999999998</v>
          </cell>
          <cell r="K202">
            <v>52.687249999999999</v>
          </cell>
          <cell r="L202">
            <v>62.266749999999995</v>
          </cell>
          <cell r="M202">
            <v>83.820624999999993</v>
          </cell>
          <cell r="N202">
            <v>51.250324999999997</v>
          </cell>
          <cell r="O202">
            <v>49.813399999999994</v>
          </cell>
          <cell r="P202">
            <v>23948.749999999996</v>
          </cell>
          <cell r="Q202">
            <v>327.13992499999995</v>
          </cell>
          <cell r="R202">
            <v>94358.074999999983</v>
          </cell>
          <cell r="S202">
            <v>821.44212499999981</v>
          </cell>
          <cell r="T202">
            <v>244.27724999999995</v>
          </cell>
          <cell r="U202">
            <v>33.528249999999993</v>
          </cell>
          <cell r="V202">
            <v>28.738499999999995</v>
          </cell>
          <cell r="W202">
            <v>373.60049999999995</v>
          </cell>
          <cell r="X202">
            <v>8621.5499999999993</v>
          </cell>
          <cell r="Y202">
            <v>182.01049999999998</v>
          </cell>
          <cell r="Z202">
            <v>2299.08</v>
          </cell>
          <cell r="AA202">
            <v>4310.7749999999996</v>
          </cell>
          <cell r="AB202">
            <v>57476.999999999993</v>
          </cell>
          <cell r="AC202">
            <v>72205.481249999997</v>
          </cell>
          <cell r="AD202">
            <v>622.6674999999999</v>
          </cell>
          <cell r="AE202">
            <v>170.03612499999997</v>
          </cell>
          <cell r="AF202">
            <v>268.22599999999994</v>
          </cell>
          <cell r="AG202">
            <v>67.056499999999986</v>
          </cell>
          <cell r="AH202">
            <v>2251.1824999999999</v>
          </cell>
          <cell r="AI202">
            <v>134.11299999999997</v>
          </cell>
          <cell r="AJ202">
            <v>335.28249999999997</v>
          </cell>
          <cell r="AK202">
            <v>67.056499999999986</v>
          </cell>
          <cell r="AL202">
            <v>1628.5149999999999</v>
          </cell>
          <cell r="AM202">
            <v>71.846249999999998</v>
          </cell>
          <cell r="AN202">
            <v>1532.7199999999998</v>
          </cell>
          <cell r="AO202">
            <v>981.89874999999984</v>
          </cell>
          <cell r="AP202">
            <v>102.97962499999998</v>
          </cell>
          <cell r="AQ202">
            <v>359.23124999999993</v>
          </cell>
        </row>
        <row r="203">
          <cell r="A203" t="str">
            <v>M0032072112200</v>
          </cell>
          <cell r="B203" t="str">
            <v>12x2GatewayMR</v>
          </cell>
          <cell r="C203" t="str">
            <v>USD</v>
          </cell>
          <cell r="D203">
            <v>39.82</v>
          </cell>
          <cell r="E203">
            <v>45.792999999999999</v>
          </cell>
          <cell r="G203">
            <v>45.792999999999999</v>
          </cell>
          <cell r="I203">
            <v>45.792999999999999</v>
          </cell>
          <cell r="J203">
            <v>174.01339999999999</v>
          </cell>
          <cell r="K203">
            <v>50.372300000000003</v>
          </cell>
          <cell r="L203">
            <v>59.530900000000003</v>
          </cell>
          <cell r="M203">
            <v>80.137749999999997</v>
          </cell>
          <cell r="N203">
            <v>48.998510000000003</v>
          </cell>
          <cell r="O203">
            <v>47.624720000000003</v>
          </cell>
          <cell r="P203">
            <v>22896.5</v>
          </cell>
          <cell r="Q203">
            <v>312.76618999999999</v>
          </cell>
          <cell r="R203">
            <v>90212.209999999992</v>
          </cell>
          <cell r="S203">
            <v>785.34994999999992</v>
          </cell>
          <cell r="T203">
            <v>233.54429999999999</v>
          </cell>
          <cell r="U203">
            <v>32.055099999999996</v>
          </cell>
          <cell r="V203">
            <v>27.4758</v>
          </cell>
          <cell r="W203">
            <v>357.18539999999996</v>
          </cell>
          <cell r="X203">
            <v>8242.74</v>
          </cell>
          <cell r="Y203">
            <v>174.01339999999999</v>
          </cell>
          <cell r="Z203">
            <v>2198.0639999999999</v>
          </cell>
          <cell r="AA203">
            <v>4121.37</v>
          </cell>
          <cell r="AB203">
            <v>54951.6</v>
          </cell>
          <cell r="AC203">
            <v>69032.947499999995</v>
          </cell>
          <cell r="AD203">
            <v>595.30899999999997</v>
          </cell>
          <cell r="AE203">
            <v>162.56514999999999</v>
          </cell>
          <cell r="AF203">
            <v>256.44079999999997</v>
          </cell>
          <cell r="AG203">
            <v>64.110199999999992</v>
          </cell>
          <cell r="AH203">
            <v>2152.2710000000002</v>
          </cell>
          <cell r="AI203">
            <v>128.22039999999998</v>
          </cell>
          <cell r="AJ203">
            <v>320.55099999999999</v>
          </cell>
          <cell r="AK203">
            <v>64.110199999999992</v>
          </cell>
          <cell r="AL203">
            <v>1556.962</v>
          </cell>
          <cell r="AM203">
            <v>68.689499999999995</v>
          </cell>
          <cell r="AN203">
            <v>1465.376</v>
          </cell>
          <cell r="AO203">
            <v>938.75649999999996</v>
          </cell>
          <cell r="AP203">
            <v>98.454949999999997</v>
          </cell>
          <cell r="AQ203">
            <v>343.44749999999999</v>
          </cell>
        </row>
        <row r="204">
          <cell r="A204" t="str">
            <v>M0032072112220</v>
          </cell>
          <cell r="B204" t="str">
            <v>12x2.25GatewayMR</v>
          </cell>
          <cell r="C204" t="str">
            <v>USD</v>
          </cell>
          <cell r="D204">
            <v>40.159999999999997</v>
          </cell>
          <cell r="E204">
            <v>46.18399999999999</v>
          </cell>
          <cell r="G204">
            <v>46.18399999999999</v>
          </cell>
          <cell r="I204">
            <v>46.18399999999999</v>
          </cell>
          <cell r="J204">
            <v>175.49919999999995</v>
          </cell>
          <cell r="K204">
            <v>50.802399999999992</v>
          </cell>
          <cell r="L204">
            <v>60.039199999999987</v>
          </cell>
          <cell r="M204">
            <v>80.821999999999989</v>
          </cell>
          <cell r="N204">
            <v>49.416879999999992</v>
          </cell>
          <cell r="O204">
            <v>48.031359999999992</v>
          </cell>
          <cell r="P204">
            <v>23091.999999999996</v>
          </cell>
          <cell r="Q204">
            <v>315.43671999999992</v>
          </cell>
          <cell r="R204">
            <v>90982.479999999981</v>
          </cell>
          <cell r="S204">
            <v>792.0555999999998</v>
          </cell>
          <cell r="T204">
            <v>235.53839999999994</v>
          </cell>
          <cell r="U204">
            <v>32.328799999999994</v>
          </cell>
          <cell r="V204">
            <v>27.710399999999993</v>
          </cell>
          <cell r="W204">
            <v>360.23519999999991</v>
          </cell>
          <cell r="X204">
            <v>8313.119999999999</v>
          </cell>
          <cell r="Y204">
            <v>175.49919999999995</v>
          </cell>
          <cell r="Z204">
            <v>2216.8319999999994</v>
          </cell>
          <cell r="AA204">
            <v>4156.5599999999995</v>
          </cell>
          <cell r="AB204">
            <v>55420.799999999988</v>
          </cell>
          <cell r="AC204">
            <v>69622.37999999999</v>
          </cell>
          <cell r="AD204">
            <v>600.39199999999983</v>
          </cell>
          <cell r="AE204">
            <v>163.95319999999995</v>
          </cell>
          <cell r="AF204">
            <v>258.63039999999995</v>
          </cell>
          <cell r="AG204">
            <v>64.657599999999988</v>
          </cell>
          <cell r="AH204">
            <v>2170.6479999999997</v>
          </cell>
          <cell r="AI204">
            <v>129.31519999999998</v>
          </cell>
          <cell r="AJ204">
            <v>323.28799999999995</v>
          </cell>
          <cell r="AK204">
            <v>64.657599999999988</v>
          </cell>
          <cell r="AL204">
            <v>1570.2559999999996</v>
          </cell>
          <cell r="AM204">
            <v>69.275999999999982</v>
          </cell>
          <cell r="AN204">
            <v>1477.8879999999997</v>
          </cell>
          <cell r="AO204">
            <v>946.77199999999982</v>
          </cell>
          <cell r="AP204">
            <v>99.295599999999979</v>
          </cell>
          <cell r="AQ204">
            <v>346.37999999999994</v>
          </cell>
        </row>
        <row r="205">
          <cell r="A205" t="str">
            <v>M0032072112250</v>
          </cell>
          <cell r="B205" t="str">
            <v>12x2.5GatewayMR</v>
          </cell>
          <cell r="C205" t="str">
            <v>USD</v>
          </cell>
          <cell r="D205">
            <v>40.159999999999997</v>
          </cell>
          <cell r="E205">
            <v>46.18399999999999</v>
          </cell>
          <cell r="G205">
            <v>46.18399999999999</v>
          </cell>
          <cell r="I205">
            <v>46.18399999999999</v>
          </cell>
          <cell r="J205">
            <v>175.49919999999995</v>
          </cell>
          <cell r="K205">
            <v>50.802399999999992</v>
          </cell>
          <cell r="L205">
            <v>60.039199999999987</v>
          </cell>
          <cell r="M205">
            <v>80.821999999999989</v>
          </cell>
          <cell r="N205">
            <v>49.416879999999992</v>
          </cell>
          <cell r="O205">
            <v>48.031359999999992</v>
          </cell>
          <cell r="P205">
            <v>23091.999999999996</v>
          </cell>
          <cell r="Q205">
            <v>315.43671999999992</v>
          </cell>
          <cell r="R205">
            <v>90982.479999999981</v>
          </cell>
          <cell r="S205">
            <v>792.0555999999998</v>
          </cell>
          <cell r="T205">
            <v>235.53839999999994</v>
          </cell>
          <cell r="U205">
            <v>32.328799999999994</v>
          </cell>
          <cell r="V205">
            <v>27.710399999999993</v>
          </cell>
          <cell r="W205">
            <v>360.23519999999991</v>
          </cell>
          <cell r="X205">
            <v>8313.119999999999</v>
          </cell>
          <cell r="Y205">
            <v>175.49919999999995</v>
          </cell>
          <cell r="Z205">
            <v>2216.8319999999994</v>
          </cell>
          <cell r="AA205">
            <v>4156.5599999999995</v>
          </cell>
          <cell r="AB205">
            <v>55420.799999999988</v>
          </cell>
          <cell r="AC205">
            <v>69622.37999999999</v>
          </cell>
          <cell r="AD205">
            <v>600.39199999999983</v>
          </cell>
          <cell r="AE205">
            <v>163.95319999999995</v>
          </cell>
          <cell r="AF205">
            <v>258.63039999999995</v>
          </cell>
          <cell r="AG205">
            <v>64.657599999999988</v>
          </cell>
          <cell r="AH205">
            <v>2170.6479999999997</v>
          </cell>
          <cell r="AI205">
            <v>129.31519999999998</v>
          </cell>
          <cell r="AJ205">
            <v>323.28799999999995</v>
          </cell>
          <cell r="AK205">
            <v>64.657599999999988</v>
          </cell>
          <cell r="AL205">
            <v>1570.2559999999996</v>
          </cell>
          <cell r="AM205">
            <v>69.275999999999982</v>
          </cell>
          <cell r="AN205">
            <v>1477.8879999999997</v>
          </cell>
          <cell r="AO205">
            <v>946.77199999999982</v>
          </cell>
          <cell r="AP205">
            <v>99.295599999999979</v>
          </cell>
          <cell r="AQ205">
            <v>346.37999999999994</v>
          </cell>
        </row>
        <row r="206">
          <cell r="A206" t="str">
            <v>M0032072112270</v>
          </cell>
          <cell r="B206" t="str">
            <v>12x2.75GatewayMR</v>
          </cell>
          <cell r="C206" t="str">
            <v>USD</v>
          </cell>
          <cell r="D206">
            <v>40.159999999999997</v>
          </cell>
          <cell r="E206">
            <v>46.18399999999999</v>
          </cell>
          <cell r="G206">
            <v>46.18399999999999</v>
          </cell>
          <cell r="I206">
            <v>46.18399999999999</v>
          </cell>
          <cell r="J206">
            <v>175.49919999999995</v>
          </cell>
          <cell r="K206">
            <v>50.802399999999992</v>
          </cell>
          <cell r="L206">
            <v>60.039199999999987</v>
          </cell>
          <cell r="M206">
            <v>80.821999999999989</v>
          </cell>
          <cell r="N206">
            <v>49.416879999999992</v>
          </cell>
          <cell r="O206">
            <v>48.031359999999992</v>
          </cell>
          <cell r="P206">
            <v>23091.999999999996</v>
          </cell>
          <cell r="Q206">
            <v>315.43671999999992</v>
          </cell>
          <cell r="R206">
            <v>90982.479999999981</v>
          </cell>
          <cell r="S206">
            <v>792.0555999999998</v>
          </cell>
          <cell r="T206">
            <v>235.53839999999994</v>
          </cell>
          <cell r="U206">
            <v>32.328799999999994</v>
          </cell>
          <cell r="V206">
            <v>27.710399999999993</v>
          </cell>
          <cell r="W206">
            <v>360.23519999999991</v>
          </cell>
          <cell r="X206">
            <v>8313.119999999999</v>
          </cell>
          <cell r="Y206">
            <v>175.49919999999995</v>
          </cell>
          <cell r="Z206">
            <v>2216.8319999999994</v>
          </cell>
          <cell r="AA206">
            <v>4156.5599999999995</v>
          </cell>
          <cell r="AB206">
            <v>55420.799999999988</v>
          </cell>
          <cell r="AC206">
            <v>69622.37999999999</v>
          </cell>
          <cell r="AD206">
            <v>600.39199999999983</v>
          </cell>
          <cell r="AE206">
            <v>163.95319999999995</v>
          </cell>
          <cell r="AF206">
            <v>258.63039999999995</v>
          </cell>
          <cell r="AG206">
            <v>64.657599999999988</v>
          </cell>
          <cell r="AH206">
            <v>2170.6479999999997</v>
          </cell>
          <cell r="AI206">
            <v>129.31519999999998</v>
          </cell>
          <cell r="AJ206">
            <v>323.28799999999995</v>
          </cell>
          <cell r="AK206">
            <v>64.657599999999988</v>
          </cell>
          <cell r="AL206">
            <v>1570.2559999999996</v>
          </cell>
          <cell r="AM206">
            <v>69.275999999999982</v>
          </cell>
          <cell r="AN206">
            <v>1477.8879999999997</v>
          </cell>
          <cell r="AO206">
            <v>946.77199999999982</v>
          </cell>
          <cell r="AP206">
            <v>99.295599999999979</v>
          </cell>
          <cell r="AQ206">
            <v>346.37999999999994</v>
          </cell>
        </row>
        <row r="207">
          <cell r="A207" t="str">
            <v>M0032072112300</v>
          </cell>
          <cell r="B207" t="str">
            <v>12x3GatewayMR</v>
          </cell>
          <cell r="C207" t="str">
            <v>USD</v>
          </cell>
          <cell r="D207">
            <v>40.18</v>
          </cell>
          <cell r="E207">
            <v>46.206999999999994</v>
          </cell>
          <cell r="G207">
            <v>46.206999999999994</v>
          </cell>
          <cell r="I207">
            <v>46.206999999999994</v>
          </cell>
          <cell r="J207">
            <v>175.58659999999998</v>
          </cell>
          <cell r="K207">
            <v>50.8277</v>
          </cell>
          <cell r="L207">
            <v>60.069099999999992</v>
          </cell>
          <cell r="M207">
            <v>80.862249999999989</v>
          </cell>
          <cell r="N207">
            <v>49.441489999999995</v>
          </cell>
          <cell r="O207">
            <v>48.055279999999996</v>
          </cell>
          <cell r="P207">
            <v>23103.499999999996</v>
          </cell>
          <cell r="Q207">
            <v>315.59380999999996</v>
          </cell>
          <cell r="R207">
            <v>91027.79</v>
          </cell>
          <cell r="S207">
            <v>792.45004999999981</v>
          </cell>
          <cell r="T207">
            <v>235.65569999999994</v>
          </cell>
          <cell r="U207">
            <v>32.344899999999996</v>
          </cell>
          <cell r="V207">
            <v>27.724199999999996</v>
          </cell>
          <cell r="W207">
            <v>360.41459999999995</v>
          </cell>
          <cell r="X207">
            <v>8317.2599999999984</v>
          </cell>
          <cell r="Y207">
            <v>175.58659999999998</v>
          </cell>
          <cell r="Z207">
            <v>2217.9359999999997</v>
          </cell>
          <cell r="AA207">
            <v>4158.6299999999992</v>
          </cell>
          <cell r="AB207">
            <v>55448.399999999994</v>
          </cell>
          <cell r="AC207">
            <v>69657.052499999991</v>
          </cell>
          <cell r="AD207">
            <v>600.69099999999992</v>
          </cell>
          <cell r="AE207">
            <v>164.03484999999998</v>
          </cell>
          <cell r="AF207">
            <v>258.75919999999996</v>
          </cell>
          <cell r="AG207">
            <v>64.689799999999991</v>
          </cell>
          <cell r="AH207">
            <v>2171.7289999999998</v>
          </cell>
          <cell r="AI207">
            <v>129.37959999999998</v>
          </cell>
          <cell r="AJ207">
            <v>323.44899999999996</v>
          </cell>
          <cell r="AK207">
            <v>64.689799999999991</v>
          </cell>
          <cell r="AL207">
            <v>1571.0379999999998</v>
          </cell>
          <cell r="AM207">
            <v>69.31049999999999</v>
          </cell>
          <cell r="AN207">
            <v>1478.6239999999998</v>
          </cell>
          <cell r="AO207">
            <v>947.24349999999981</v>
          </cell>
          <cell r="AP207">
            <v>99.345049999999986</v>
          </cell>
          <cell r="AQ207">
            <v>346.55249999999995</v>
          </cell>
        </row>
        <row r="208">
          <cell r="A208" t="str">
            <v>M0032072112320</v>
          </cell>
          <cell r="B208" t="str">
            <v>12x3.25GatewayMR</v>
          </cell>
          <cell r="C208" t="str">
            <v>USD</v>
          </cell>
          <cell r="D208">
            <v>40.799999999999997</v>
          </cell>
          <cell r="E208">
            <v>46.919999999999995</v>
          </cell>
          <cell r="G208">
            <v>46.919999999999995</v>
          </cell>
          <cell r="I208">
            <v>46.919999999999995</v>
          </cell>
          <cell r="J208">
            <v>178.29599999999996</v>
          </cell>
          <cell r="K208">
            <v>51.611999999999995</v>
          </cell>
          <cell r="L208">
            <v>60.995999999999995</v>
          </cell>
          <cell r="M208">
            <v>82.109999999999985</v>
          </cell>
          <cell r="N208">
            <v>50.2044</v>
          </cell>
          <cell r="O208">
            <v>48.796799999999998</v>
          </cell>
          <cell r="P208">
            <v>23459.999999999996</v>
          </cell>
          <cell r="Q208">
            <v>320.46359999999999</v>
          </cell>
          <cell r="R208">
            <v>92432.4</v>
          </cell>
          <cell r="S208">
            <v>804.67799999999988</v>
          </cell>
          <cell r="T208">
            <v>239.29199999999994</v>
          </cell>
          <cell r="U208">
            <v>32.843999999999994</v>
          </cell>
          <cell r="V208">
            <v>28.151999999999997</v>
          </cell>
          <cell r="W208">
            <v>365.97599999999994</v>
          </cell>
          <cell r="X208">
            <v>8445.5999999999985</v>
          </cell>
          <cell r="Y208">
            <v>178.29599999999996</v>
          </cell>
          <cell r="Z208">
            <v>2252.16</v>
          </cell>
          <cell r="AA208">
            <v>4222.7999999999993</v>
          </cell>
          <cell r="AB208">
            <v>56303.999999999993</v>
          </cell>
          <cell r="AC208">
            <v>70731.899999999994</v>
          </cell>
          <cell r="AD208">
            <v>609.95999999999992</v>
          </cell>
          <cell r="AE208">
            <v>166.56599999999997</v>
          </cell>
          <cell r="AF208">
            <v>262.75199999999995</v>
          </cell>
          <cell r="AG208">
            <v>65.687999999999988</v>
          </cell>
          <cell r="AH208">
            <v>2205.2399999999998</v>
          </cell>
          <cell r="AI208">
            <v>131.37599999999998</v>
          </cell>
          <cell r="AJ208">
            <v>328.43999999999994</v>
          </cell>
          <cell r="AK208">
            <v>65.687999999999988</v>
          </cell>
          <cell r="AL208">
            <v>1595.2799999999997</v>
          </cell>
          <cell r="AM208">
            <v>70.38</v>
          </cell>
          <cell r="AN208">
            <v>1501.4399999999998</v>
          </cell>
          <cell r="AO208">
            <v>961.8599999999999</v>
          </cell>
          <cell r="AP208">
            <v>100.87799999999999</v>
          </cell>
          <cell r="AQ208">
            <v>351.9</v>
          </cell>
        </row>
        <row r="209">
          <cell r="A209" t="str">
            <v>M0032072112350</v>
          </cell>
          <cell r="B209" t="str">
            <v>12x3.5GatewayMR</v>
          </cell>
          <cell r="C209" t="str">
            <v>USD</v>
          </cell>
          <cell r="D209">
            <v>41.65</v>
          </cell>
          <cell r="E209">
            <v>47.897499999999994</v>
          </cell>
          <cell r="G209">
            <v>47.897499999999994</v>
          </cell>
          <cell r="I209">
            <v>47.897499999999994</v>
          </cell>
          <cell r="J209">
            <v>182.01049999999998</v>
          </cell>
          <cell r="K209">
            <v>52.687249999999999</v>
          </cell>
          <cell r="L209">
            <v>62.266749999999995</v>
          </cell>
          <cell r="M209">
            <v>83.820624999999993</v>
          </cell>
          <cell r="N209">
            <v>51.250324999999997</v>
          </cell>
          <cell r="O209">
            <v>49.813399999999994</v>
          </cell>
          <cell r="P209">
            <v>23948.749999999996</v>
          </cell>
          <cell r="Q209">
            <v>327.13992499999995</v>
          </cell>
          <cell r="R209">
            <v>94358.074999999983</v>
          </cell>
          <cell r="S209">
            <v>821.44212499999981</v>
          </cell>
          <cell r="T209">
            <v>244.27724999999995</v>
          </cell>
          <cell r="U209">
            <v>33.528249999999993</v>
          </cell>
          <cell r="V209">
            <v>28.738499999999995</v>
          </cell>
          <cell r="W209">
            <v>373.60049999999995</v>
          </cell>
          <cell r="X209">
            <v>8621.5499999999993</v>
          </cell>
          <cell r="Y209">
            <v>182.01049999999998</v>
          </cell>
          <cell r="Z209">
            <v>2299.08</v>
          </cell>
          <cell r="AA209">
            <v>4310.7749999999996</v>
          </cell>
          <cell r="AB209">
            <v>57476.999999999993</v>
          </cell>
          <cell r="AC209">
            <v>72205.481249999997</v>
          </cell>
          <cell r="AD209">
            <v>622.6674999999999</v>
          </cell>
          <cell r="AE209">
            <v>170.03612499999997</v>
          </cell>
          <cell r="AF209">
            <v>268.22599999999994</v>
          </cell>
          <cell r="AG209">
            <v>67.056499999999986</v>
          </cell>
          <cell r="AH209">
            <v>2251.1824999999999</v>
          </cell>
          <cell r="AI209">
            <v>134.11299999999997</v>
          </cell>
          <cell r="AJ209">
            <v>335.28249999999997</v>
          </cell>
          <cell r="AK209">
            <v>67.056499999999986</v>
          </cell>
          <cell r="AL209">
            <v>1628.5149999999999</v>
          </cell>
          <cell r="AM209">
            <v>71.846249999999998</v>
          </cell>
          <cell r="AN209">
            <v>1532.7199999999998</v>
          </cell>
          <cell r="AO209">
            <v>981.89874999999984</v>
          </cell>
          <cell r="AP209">
            <v>102.97962499999998</v>
          </cell>
          <cell r="AQ209">
            <v>359.23124999999993</v>
          </cell>
        </row>
        <row r="210">
          <cell r="A210" t="str">
            <v>M0032072112370</v>
          </cell>
          <cell r="B210" t="str">
            <v>12x3.75GatewayMR</v>
          </cell>
          <cell r="C210" t="str">
            <v>USD</v>
          </cell>
          <cell r="D210">
            <v>41.65</v>
          </cell>
          <cell r="E210">
            <v>47.897499999999994</v>
          </cell>
          <cell r="G210">
            <v>47.897499999999994</v>
          </cell>
          <cell r="I210">
            <v>47.897499999999994</v>
          </cell>
          <cell r="J210">
            <v>182.01049999999998</v>
          </cell>
          <cell r="K210">
            <v>52.687249999999999</v>
          </cell>
          <cell r="L210">
            <v>62.266749999999995</v>
          </cell>
          <cell r="M210">
            <v>83.820624999999993</v>
          </cell>
          <cell r="N210">
            <v>51.250324999999997</v>
          </cell>
          <cell r="O210">
            <v>49.813399999999994</v>
          </cell>
          <cell r="P210">
            <v>23948.749999999996</v>
          </cell>
          <cell r="Q210">
            <v>327.13992499999995</v>
          </cell>
          <cell r="R210">
            <v>94358.074999999983</v>
          </cell>
          <cell r="S210">
            <v>821.44212499999981</v>
          </cell>
          <cell r="T210">
            <v>244.27724999999995</v>
          </cell>
          <cell r="U210">
            <v>33.528249999999993</v>
          </cell>
          <cell r="V210">
            <v>28.738499999999995</v>
          </cell>
          <cell r="W210">
            <v>373.60049999999995</v>
          </cell>
          <cell r="X210">
            <v>8621.5499999999993</v>
          </cell>
          <cell r="Y210">
            <v>182.01049999999998</v>
          </cell>
          <cell r="Z210">
            <v>2299.08</v>
          </cell>
          <cell r="AA210">
            <v>4310.7749999999996</v>
          </cell>
          <cell r="AB210">
            <v>57476.999999999993</v>
          </cell>
          <cell r="AC210">
            <v>72205.481249999997</v>
          </cell>
          <cell r="AD210">
            <v>622.6674999999999</v>
          </cell>
          <cell r="AE210">
            <v>170.03612499999997</v>
          </cell>
          <cell r="AF210">
            <v>268.22599999999994</v>
          </cell>
          <cell r="AG210">
            <v>67.056499999999986</v>
          </cell>
          <cell r="AH210">
            <v>2251.1824999999999</v>
          </cell>
          <cell r="AI210">
            <v>134.11299999999997</v>
          </cell>
          <cell r="AJ210">
            <v>335.28249999999997</v>
          </cell>
          <cell r="AK210">
            <v>67.056499999999986</v>
          </cell>
          <cell r="AL210">
            <v>1628.5149999999999</v>
          </cell>
          <cell r="AM210">
            <v>71.846249999999998</v>
          </cell>
          <cell r="AN210">
            <v>1532.7199999999998</v>
          </cell>
          <cell r="AO210">
            <v>981.89874999999984</v>
          </cell>
          <cell r="AP210">
            <v>102.97962499999998</v>
          </cell>
          <cell r="AQ210">
            <v>359.23124999999993</v>
          </cell>
        </row>
        <row r="211">
          <cell r="A211" t="str">
            <v>M0032072112400</v>
          </cell>
          <cell r="B211" t="str">
            <v>12x4GatewayMR</v>
          </cell>
          <cell r="C211" t="str">
            <v>USD</v>
          </cell>
          <cell r="D211">
            <v>41.65</v>
          </cell>
          <cell r="E211">
            <v>47.897499999999994</v>
          </cell>
          <cell r="G211">
            <v>47.897499999999994</v>
          </cell>
          <cell r="I211">
            <v>47.897499999999994</v>
          </cell>
          <cell r="J211">
            <v>182.01049999999998</v>
          </cell>
          <cell r="K211">
            <v>52.687249999999999</v>
          </cell>
          <cell r="L211">
            <v>62.266749999999995</v>
          </cell>
          <cell r="M211">
            <v>83.820624999999993</v>
          </cell>
          <cell r="N211">
            <v>51.250324999999997</v>
          </cell>
          <cell r="O211">
            <v>49.813399999999994</v>
          </cell>
          <cell r="P211">
            <v>23948.749999999996</v>
          </cell>
          <cell r="Q211">
            <v>327.13992499999995</v>
          </cell>
          <cell r="R211">
            <v>94358.074999999983</v>
          </cell>
          <cell r="S211">
            <v>821.44212499999981</v>
          </cell>
          <cell r="T211">
            <v>244.27724999999995</v>
          </cell>
          <cell r="U211">
            <v>33.528249999999993</v>
          </cell>
          <cell r="V211">
            <v>28.738499999999995</v>
          </cell>
          <cell r="W211">
            <v>373.60049999999995</v>
          </cell>
          <cell r="X211">
            <v>8621.5499999999993</v>
          </cell>
          <cell r="Y211">
            <v>182.01049999999998</v>
          </cell>
          <cell r="Z211">
            <v>2299.08</v>
          </cell>
          <cell r="AA211">
            <v>4310.7749999999996</v>
          </cell>
          <cell r="AB211">
            <v>57476.999999999993</v>
          </cell>
          <cell r="AC211">
            <v>72205.481249999997</v>
          </cell>
          <cell r="AD211">
            <v>622.6674999999999</v>
          </cell>
          <cell r="AE211">
            <v>170.03612499999997</v>
          </cell>
          <cell r="AF211">
            <v>268.22599999999994</v>
          </cell>
          <cell r="AG211">
            <v>67.056499999999986</v>
          </cell>
          <cell r="AH211">
            <v>2251.1824999999999</v>
          </cell>
          <cell r="AI211">
            <v>134.11299999999997</v>
          </cell>
          <cell r="AJ211">
            <v>335.28249999999997</v>
          </cell>
          <cell r="AK211">
            <v>67.056499999999986</v>
          </cell>
          <cell r="AL211">
            <v>1628.5149999999999</v>
          </cell>
          <cell r="AM211">
            <v>71.846249999999998</v>
          </cell>
          <cell r="AN211">
            <v>1532.7199999999998</v>
          </cell>
          <cell r="AO211">
            <v>981.89874999999984</v>
          </cell>
          <cell r="AP211">
            <v>102.97962499999998</v>
          </cell>
          <cell r="AQ211">
            <v>359.23124999999993</v>
          </cell>
        </row>
        <row r="212">
          <cell r="A212" t="str">
            <v>M0032072115150</v>
          </cell>
          <cell r="B212" t="str">
            <v>15x1.5GatewayMR</v>
          </cell>
          <cell r="C212" t="str">
            <v>USD</v>
          </cell>
          <cell r="D212">
            <v>39.68</v>
          </cell>
          <cell r="E212">
            <v>45.631999999999998</v>
          </cell>
          <cell r="G212">
            <v>45.631999999999998</v>
          </cell>
          <cell r="I212">
            <v>45.631999999999998</v>
          </cell>
          <cell r="J212">
            <v>173.40159999999997</v>
          </cell>
          <cell r="K212">
            <v>50.1952</v>
          </cell>
          <cell r="L212">
            <v>59.321599999999997</v>
          </cell>
          <cell r="M212">
            <v>79.855999999999995</v>
          </cell>
          <cell r="N212">
            <v>48.826239999999999</v>
          </cell>
          <cell r="O212">
            <v>47.457279999999997</v>
          </cell>
          <cell r="P212">
            <v>22816</v>
          </cell>
          <cell r="Q212">
            <v>311.66656</v>
          </cell>
          <cell r="R212">
            <v>89895.039999999994</v>
          </cell>
          <cell r="S212">
            <v>782.58879999999988</v>
          </cell>
          <cell r="T212">
            <v>232.72319999999996</v>
          </cell>
          <cell r="U212">
            <v>31.942399999999996</v>
          </cell>
          <cell r="V212">
            <v>27.379199999999997</v>
          </cell>
          <cell r="W212">
            <v>355.92959999999999</v>
          </cell>
          <cell r="X212">
            <v>8213.76</v>
          </cell>
          <cell r="Y212">
            <v>173.40159999999997</v>
          </cell>
          <cell r="Z212">
            <v>2190.3359999999998</v>
          </cell>
          <cell r="AA212">
            <v>4106.88</v>
          </cell>
          <cell r="AB212">
            <v>54758.399999999994</v>
          </cell>
          <cell r="AC212">
            <v>68790.239999999991</v>
          </cell>
          <cell r="AD212">
            <v>593.21600000000001</v>
          </cell>
          <cell r="AE212">
            <v>161.99359999999999</v>
          </cell>
          <cell r="AF212">
            <v>255.53919999999997</v>
          </cell>
          <cell r="AG212">
            <v>63.884799999999991</v>
          </cell>
          <cell r="AH212">
            <v>2144.7039999999997</v>
          </cell>
          <cell r="AI212">
            <v>127.76959999999998</v>
          </cell>
          <cell r="AJ212">
            <v>319.42399999999998</v>
          </cell>
          <cell r="AK212">
            <v>63.884799999999991</v>
          </cell>
          <cell r="AL212">
            <v>1551.4879999999998</v>
          </cell>
          <cell r="AM212">
            <v>68.447999999999993</v>
          </cell>
          <cell r="AN212">
            <v>1460.2239999999999</v>
          </cell>
          <cell r="AO212">
            <v>935.4559999999999</v>
          </cell>
          <cell r="AP212">
            <v>98.108799999999988</v>
          </cell>
          <cell r="AQ212">
            <v>342.24</v>
          </cell>
        </row>
        <row r="213">
          <cell r="A213" t="str">
            <v>M0032072115200</v>
          </cell>
          <cell r="B213" t="str">
            <v>15x2GatewayMR</v>
          </cell>
          <cell r="C213" t="str">
            <v>USD</v>
          </cell>
          <cell r="D213">
            <v>39.82</v>
          </cell>
          <cell r="E213">
            <v>45.792999999999999</v>
          </cell>
          <cell r="G213">
            <v>45.792999999999999</v>
          </cell>
          <cell r="I213">
            <v>45.792999999999999</v>
          </cell>
          <cell r="J213">
            <v>174.01339999999999</v>
          </cell>
          <cell r="K213">
            <v>50.372300000000003</v>
          </cell>
          <cell r="L213">
            <v>59.530900000000003</v>
          </cell>
          <cell r="M213">
            <v>80.137749999999997</v>
          </cell>
          <cell r="N213">
            <v>48.998510000000003</v>
          </cell>
          <cell r="O213">
            <v>47.624720000000003</v>
          </cell>
          <cell r="P213">
            <v>22896.5</v>
          </cell>
          <cell r="Q213">
            <v>312.76618999999999</v>
          </cell>
          <cell r="R213">
            <v>90212.209999999992</v>
          </cell>
          <cell r="S213">
            <v>785.34994999999992</v>
          </cell>
          <cell r="T213">
            <v>233.54429999999999</v>
          </cell>
          <cell r="U213">
            <v>32.055099999999996</v>
          </cell>
          <cell r="V213">
            <v>27.4758</v>
          </cell>
          <cell r="W213">
            <v>357.18539999999996</v>
          </cell>
          <cell r="X213">
            <v>8242.74</v>
          </cell>
          <cell r="Y213">
            <v>174.01339999999999</v>
          </cell>
          <cell r="Z213">
            <v>2198.0639999999999</v>
          </cell>
          <cell r="AA213">
            <v>4121.37</v>
          </cell>
          <cell r="AB213">
            <v>54951.6</v>
          </cell>
          <cell r="AC213">
            <v>69032.947499999995</v>
          </cell>
          <cell r="AD213">
            <v>595.30899999999997</v>
          </cell>
          <cell r="AE213">
            <v>162.56514999999999</v>
          </cell>
          <cell r="AF213">
            <v>256.44079999999997</v>
          </cell>
          <cell r="AG213">
            <v>64.110199999999992</v>
          </cell>
          <cell r="AH213">
            <v>2152.2710000000002</v>
          </cell>
          <cell r="AI213">
            <v>128.22039999999998</v>
          </cell>
          <cell r="AJ213">
            <v>320.55099999999999</v>
          </cell>
          <cell r="AK213">
            <v>64.110199999999992</v>
          </cell>
          <cell r="AL213">
            <v>1556.962</v>
          </cell>
          <cell r="AM213">
            <v>68.689499999999995</v>
          </cell>
          <cell r="AN213">
            <v>1465.376</v>
          </cell>
          <cell r="AO213">
            <v>938.75649999999996</v>
          </cell>
          <cell r="AP213">
            <v>98.454949999999997</v>
          </cell>
          <cell r="AQ213">
            <v>343.44749999999999</v>
          </cell>
        </row>
        <row r="214">
          <cell r="A214" t="str">
            <v>M0032072115220</v>
          </cell>
          <cell r="B214" t="str">
            <v>15x2.25GatewayMR</v>
          </cell>
          <cell r="C214" t="str">
            <v>USD</v>
          </cell>
          <cell r="D214">
            <v>40.159999999999997</v>
          </cell>
          <cell r="E214">
            <v>46.18399999999999</v>
          </cell>
          <cell r="G214">
            <v>46.18399999999999</v>
          </cell>
          <cell r="I214">
            <v>46.18399999999999</v>
          </cell>
          <cell r="J214">
            <v>175.49919999999995</v>
          </cell>
          <cell r="K214">
            <v>50.802399999999992</v>
          </cell>
          <cell r="L214">
            <v>60.039199999999987</v>
          </cell>
          <cell r="M214">
            <v>80.821999999999989</v>
          </cell>
          <cell r="N214">
            <v>49.416879999999992</v>
          </cell>
          <cell r="O214">
            <v>48.031359999999992</v>
          </cell>
          <cell r="P214">
            <v>23091.999999999996</v>
          </cell>
          <cell r="Q214">
            <v>315.43671999999992</v>
          </cell>
          <cell r="R214">
            <v>90982.479999999981</v>
          </cell>
          <cell r="S214">
            <v>792.0555999999998</v>
          </cell>
          <cell r="T214">
            <v>235.53839999999994</v>
          </cell>
          <cell r="U214">
            <v>32.328799999999994</v>
          </cell>
          <cell r="V214">
            <v>27.710399999999993</v>
          </cell>
          <cell r="W214">
            <v>360.23519999999991</v>
          </cell>
          <cell r="X214">
            <v>8313.119999999999</v>
          </cell>
          <cell r="Y214">
            <v>175.49919999999995</v>
          </cell>
          <cell r="Z214">
            <v>2216.8319999999994</v>
          </cell>
          <cell r="AA214">
            <v>4156.5599999999995</v>
          </cell>
          <cell r="AB214">
            <v>55420.799999999988</v>
          </cell>
          <cell r="AC214">
            <v>69622.37999999999</v>
          </cell>
          <cell r="AD214">
            <v>600.39199999999983</v>
          </cell>
          <cell r="AE214">
            <v>163.95319999999995</v>
          </cell>
          <cell r="AF214">
            <v>258.63039999999995</v>
          </cell>
          <cell r="AG214">
            <v>64.657599999999988</v>
          </cell>
          <cell r="AH214">
            <v>2170.6479999999997</v>
          </cell>
          <cell r="AI214">
            <v>129.31519999999998</v>
          </cell>
          <cell r="AJ214">
            <v>323.28799999999995</v>
          </cell>
          <cell r="AK214">
            <v>64.657599999999988</v>
          </cell>
          <cell r="AL214">
            <v>1570.2559999999996</v>
          </cell>
          <cell r="AM214">
            <v>69.275999999999982</v>
          </cell>
          <cell r="AN214">
            <v>1477.8879999999997</v>
          </cell>
          <cell r="AO214">
            <v>946.77199999999982</v>
          </cell>
          <cell r="AP214">
            <v>99.295599999999979</v>
          </cell>
          <cell r="AQ214">
            <v>346.37999999999994</v>
          </cell>
        </row>
        <row r="215">
          <cell r="A215" t="str">
            <v>M0032072115250</v>
          </cell>
          <cell r="B215" t="str">
            <v>15x2.5GatewayMR</v>
          </cell>
          <cell r="C215" t="str">
            <v>USD</v>
          </cell>
          <cell r="D215">
            <v>40.159999999999997</v>
          </cell>
          <cell r="E215">
            <v>46.18399999999999</v>
          </cell>
          <cell r="G215">
            <v>46.18399999999999</v>
          </cell>
          <cell r="I215">
            <v>46.18399999999999</v>
          </cell>
          <cell r="J215">
            <v>175.49919999999995</v>
          </cell>
          <cell r="K215">
            <v>50.802399999999992</v>
          </cell>
          <cell r="L215">
            <v>60.039199999999987</v>
          </cell>
          <cell r="M215">
            <v>80.821999999999989</v>
          </cell>
          <cell r="N215">
            <v>49.416879999999992</v>
          </cell>
          <cell r="O215">
            <v>48.031359999999992</v>
          </cell>
          <cell r="P215">
            <v>23091.999999999996</v>
          </cell>
          <cell r="Q215">
            <v>315.43671999999992</v>
          </cell>
          <cell r="R215">
            <v>90982.479999999981</v>
          </cell>
          <cell r="S215">
            <v>792.0555999999998</v>
          </cell>
          <cell r="T215">
            <v>235.53839999999994</v>
          </cell>
          <cell r="U215">
            <v>32.328799999999994</v>
          </cell>
          <cell r="V215">
            <v>27.710399999999993</v>
          </cell>
          <cell r="W215">
            <v>360.23519999999991</v>
          </cell>
          <cell r="X215">
            <v>8313.119999999999</v>
          </cell>
          <cell r="Y215">
            <v>175.49919999999995</v>
          </cell>
          <cell r="Z215">
            <v>2216.8319999999994</v>
          </cell>
          <cell r="AA215">
            <v>4156.5599999999995</v>
          </cell>
          <cell r="AB215">
            <v>55420.799999999988</v>
          </cell>
          <cell r="AC215">
            <v>69622.37999999999</v>
          </cell>
          <cell r="AD215">
            <v>600.39199999999983</v>
          </cell>
          <cell r="AE215">
            <v>163.95319999999995</v>
          </cell>
          <cell r="AF215">
            <v>258.63039999999995</v>
          </cell>
          <cell r="AG215">
            <v>64.657599999999988</v>
          </cell>
          <cell r="AH215">
            <v>2170.6479999999997</v>
          </cell>
          <cell r="AI215">
            <v>129.31519999999998</v>
          </cell>
          <cell r="AJ215">
            <v>323.28799999999995</v>
          </cell>
          <cell r="AK215">
            <v>64.657599999999988</v>
          </cell>
          <cell r="AL215">
            <v>1570.2559999999996</v>
          </cell>
          <cell r="AM215">
            <v>69.275999999999982</v>
          </cell>
          <cell r="AN215">
            <v>1477.8879999999997</v>
          </cell>
          <cell r="AO215">
            <v>946.77199999999982</v>
          </cell>
          <cell r="AP215">
            <v>99.295599999999979</v>
          </cell>
          <cell r="AQ215">
            <v>346.37999999999994</v>
          </cell>
        </row>
        <row r="216">
          <cell r="A216" t="str">
            <v>M0032072115270</v>
          </cell>
          <cell r="B216" t="str">
            <v>15x2.75GatewayMR</v>
          </cell>
          <cell r="C216" t="str">
            <v>USD</v>
          </cell>
          <cell r="D216">
            <v>40.159999999999997</v>
          </cell>
          <cell r="E216">
            <v>46.18399999999999</v>
          </cell>
          <cell r="G216">
            <v>46.18399999999999</v>
          </cell>
          <cell r="I216">
            <v>46.18399999999999</v>
          </cell>
          <cell r="J216">
            <v>175.49919999999995</v>
          </cell>
          <cell r="K216">
            <v>50.802399999999992</v>
          </cell>
          <cell r="L216">
            <v>60.039199999999987</v>
          </cell>
          <cell r="M216">
            <v>80.821999999999989</v>
          </cell>
          <cell r="N216">
            <v>49.416879999999992</v>
          </cell>
          <cell r="O216">
            <v>48.031359999999992</v>
          </cell>
          <cell r="P216">
            <v>23091.999999999996</v>
          </cell>
          <cell r="Q216">
            <v>315.43671999999992</v>
          </cell>
          <cell r="R216">
            <v>90982.479999999981</v>
          </cell>
          <cell r="S216">
            <v>792.0555999999998</v>
          </cell>
          <cell r="T216">
            <v>235.53839999999994</v>
          </cell>
          <cell r="U216">
            <v>32.328799999999994</v>
          </cell>
          <cell r="V216">
            <v>27.710399999999993</v>
          </cell>
          <cell r="W216">
            <v>360.23519999999991</v>
          </cell>
          <cell r="X216">
            <v>8313.119999999999</v>
          </cell>
          <cell r="Y216">
            <v>175.49919999999995</v>
          </cell>
          <cell r="Z216">
            <v>2216.8319999999994</v>
          </cell>
          <cell r="AA216">
            <v>4156.5599999999995</v>
          </cell>
          <cell r="AB216">
            <v>55420.799999999988</v>
          </cell>
          <cell r="AC216">
            <v>69622.37999999999</v>
          </cell>
          <cell r="AD216">
            <v>600.39199999999983</v>
          </cell>
          <cell r="AE216">
            <v>163.95319999999995</v>
          </cell>
          <cell r="AF216">
            <v>258.63039999999995</v>
          </cell>
          <cell r="AG216">
            <v>64.657599999999988</v>
          </cell>
          <cell r="AH216">
            <v>2170.6479999999997</v>
          </cell>
          <cell r="AI216">
            <v>129.31519999999998</v>
          </cell>
          <cell r="AJ216">
            <v>323.28799999999995</v>
          </cell>
          <cell r="AK216">
            <v>64.657599999999988</v>
          </cell>
          <cell r="AL216">
            <v>1570.2559999999996</v>
          </cell>
          <cell r="AM216">
            <v>69.275999999999982</v>
          </cell>
          <cell r="AN216">
            <v>1477.8879999999997</v>
          </cell>
          <cell r="AO216">
            <v>946.77199999999982</v>
          </cell>
          <cell r="AP216">
            <v>99.295599999999979</v>
          </cell>
          <cell r="AQ216">
            <v>346.37999999999994</v>
          </cell>
        </row>
        <row r="217">
          <cell r="A217" t="str">
            <v>M0032072115300</v>
          </cell>
          <cell r="B217" t="str">
            <v>15x3GatewayMR</v>
          </cell>
          <cell r="C217" t="str">
            <v>USD</v>
          </cell>
          <cell r="D217">
            <v>40.18</v>
          </cell>
          <cell r="E217">
            <v>46.206999999999994</v>
          </cell>
          <cell r="G217">
            <v>46.206999999999994</v>
          </cell>
          <cell r="I217">
            <v>46.206999999999994</v>
          </cell>
          <cell r="J217">
            <v>175.58659999999998</v>
          </cell>
          <cell r="K217">
            <v>50.8277</v>
          </cell>
          <cell r="L217">
            <v>60.069099999999992</v>
          </cell>
          <cell r="M217">
            <v>80.862249999999989</v>
          </cell>
          <cell r="N217">
            <v>49.441489999999995</v>
          </cell>
          <cell r="O217">
            <v>48.055279999999996</v>
          </cell>
          <cell r="P217">
            <v>23103.499999999996</v>
          </cell>
          <cell r="Q217">
            <v>315.59380999999996</v>
          </cell>
          <cell r="R217">
            <v>91027.79</v>
          </cell>
          <cell r="S217">
            <v>792.45004999999981</v>
          </cell>
          <cell r="T217">
            <v>235.65569999999994</v>
          </cell>
          <cell r="U217">
            <v>32.344899999999996</v>
          </cell>
          <cell r="V217">
            <v>27.724199999999996</v>
          </cell>
          <cell r="W217">
            <v>360.41459999999995</v>
          </cell>
          <cell r="X217">
            <v>8317.2599999999984</v>
          </cell>
          <cell r="Y217">
            <v>175.58659999999998</v>
          </cell>
          <cell r="Z217">
            <v>2217.9359999999997</v>
          </cell>
          <cell r="AA217">
            <v>4158.6299999999992</v>
          </cell>
          <cell r="AB217">
            <v>55448.399999999994</v>
          </cell>
          <cell r="AC217">
            <v>69657.052499999991</v>
          </cell>
          <cell r="AD217">
            <v>600.69099999999992</v>
          </cell>
          <cell r="AE217">
            <v>164.03484999999998</v>
          </cell>
          <cell r="AF217">
            <v>258.75919999999996</v>
          </cell>
          <cell r="AG217">
            <v>64.689799999999991</v>
          </cell>
          <cell r="AH217">
            <v>2171.7289999999998</v>
          </cell>
          <cell r="AI217">
            <v>129.37959999999998</v>
          </cell>
          <cell r="AJ217">
            <v>323.44899999999996</v>
          </cell>
          <cell r="AK217">
            <v>64.689799999999991</v>
          </cell>
          <cell r="AL217">
            <v>1571.0379999999998</v>
          </cell>
          <cell r="AM217">
            <v>69.31049999999999</v>
          </cell>
          <cell r="AN217">
            <v>1478.6239999999998</v>
          </cell>
          <cell r="AO217">
            <v>947.24349999999981</v>
          </cell>
          <cell r="AP217">
            <v>99.345049999999986</v>
          </cell>
          <cell r="AQ217">
            <v>346.55249999999995</v>
          </cell>
        </row>
        <row r="218">
          <cell r="A218" t="str">
            <v>M0032072115320</v>
          </cell>
          <cell r="B218" t="str">
            <v>15x3.25GatewayMR</v>
          </cell>
          <cell r="C218" t="str">
            <v>USD</v>
          </cell>
          <cell r="D218">
            <v>40.799999999999997</v>
          </cell>
          <cell r="E218">
            <v>46.919999999999995</v>
          </cell>
          <cell r="G218">
            <v>46.919999999999995</v>
          </cell>
          <cell r="I218">
            <v>46.919999999999995</v>
          </cell>
          <cell r="J218">
            <v>178.29599999999996</v>
          </cell>
          <cell r="K218">
            <v>51.611999999999995</v>
          </cell>
          <cell r="L218">
            <v>60.995999999999995</v>
          </cell>
          <cell r="M218">
            <v>82.109999999999985</v>
          </cell>
          <cell r="N218">
            <v>50.2044</v>
          </cell>
          <cell r="O218">
            <v>48.796799999999998</v>
          </cell>
          <cell r="P218">
            <v>23459.999999999996</v>
          </cell>
          <cell r="Q218">
            <v>320.46359999999999</v>
          </cell>
          <cell r="R218">
            <v>92432.4</v>
          </cell>
          <cell r="S218">
            <v>804.67799999999988</v>
          </cell>
          <cell r="T218">
            <v>239.29199999999994</v>
          </cell>
          <cell r="U218">
            <v>32.843999999999994</v>
          </cell>
          <cell r="V218">
            <v>28.151999999999997</v>
          </cell>
          <cell r="W218">
            <v>365.97599999999994</v>
          </cell>
          <cell r="X218">
            <v>8445.5999999999985</v>
          </cell>
          <cell r="Y218">
            <v>178.29599999999996</v>
          </cell>
          <cell r="Z218">
            <v>2252.16</v>
          </cell>
          <cell r="AA218">
            <v>4222.7999999999993</v>
          </cell>
          <cell r="AB218">
            <v>56303.999999999993</v>
          </cell>
          <cell r="AC218">
            <v>70731.899999999994</v>
          </cell>
          <cell r="AD218">
            <v>609.95999999999992</v>
          </cell>
          <cell r="AE218">
            <v>166.56599999999997</v>
          </cell>
          <cell r="AF218">
            <v>262.75199999999995</v>
          </cell>
          <cell r="AG218">
            <v>65.687999999999988</v>
          </cell>
          <cell r="AH218">
            <v>2205.2399999999998</v>
          </cell>
          <cell r="AI218">
            <v>131.37599999999998</v>
          </cell>
          <cell r="AJ218">
            <v>328.43999999999994</v>
          </cell>
          <cell r="AK218">
            <v>65.687999999999988</v>
          </cell>
          <cell r="AL218">
            <v>1595.2799999999997</v>
          </cell>
          <cell r="AM218">
            <v>70.38</v>
          </cell>
          <cell r="AN218">
            <v>1501.4399999999998</v>
          </cell>
          <cell r="AO218">
            <v>961.8599999999999</v>
          </cell>
          <cell r="AP218">
            <v>100.87799999999999</v>
          </cell>
          <cell r="AQ218">
            <v>351.9</v>
          </cell>
        </row>
        <row r="219">
          <cell r="A219" t="str">
            <v>M0032072115350</v>
          </cell>
          <cell r="B219" t="str">
            <v>15x3.5GatewayMR</v>
          </cell>
          <cell r="C219" t="str">
            <v>USD</v>
          </cell>
          <cell r="D219">
            <v>41.65</v>
          </cell>
          <cell r="E219">
            <v>47.897499999999994</v>
          </cell>
          <cell r="G219">
            <v>47.897499999999994</v>
          </cell>
          <cell r="I219">
            <v>47.897499999999994</v>
          </cell>
          <cell r="J219">
            <v>182.01049999999998</v>
          </cell>
          <cell r="K219">
            <v>52.687249999999999</v>
          </cell>
          <cell r="L219">
            <v>62.266749999999995</v>
          </cell>
          <cell r="M219">
            <v>83.820624999999993</v>
          </cell>
          <cell r="N219">
            <v>51.250324999999997</v>
          </cell>
          <cell r="O219">
            <v>49.813399999999994</v>
          </cell>
          <cell r="P219">
            <v>23948.749999999996</v>
          </cell>
          <cell r="Q219">
            <v>327.13992499999995</v>
          </cell>
          <cell r="R219">
            <v>94358.074999999983</v>
          </cell>
          <cell r="S219">
            <v>821.44212499999981</v>
          </cell>
          <cell r="T219">
            <v>244.27724999999995</v>
          </cell>
          <cell r="U219">
            <v>33.528249999999993</v>
          </cell>
          <cell r="V219">
            <v>28.738499999999995</v>
          </cell>
          <cell r="W219">
            <v>373.60049999999995</v>
          </cell>
          <cell r="X219">
            <v>8621.5499999999993</v>
          </cell>
          <cell r="Y219">
            <v>182.01049999999998</v>
          </cell>
          <cell r="Z219">
            <v>2299.08</v>
          </cell>
          <cell r="AA219">
            <v>4310.7749999999996</v>
          </cell>
          <cell r="AB219">
            <v>57476.999999999993</v>
          </cell>
          <cell r="AC219">
            <v>72205.481249999997</v>
          </cell>
          <cell r="AD219">
            <v>622.6674999999999</v>
          </cell>
          <cell r="AE219">
            <v>170.03612499999997</v>
          </cell>
          <cell r="AF219">
            <v>268.22599999999994</v>
          </cell>
          <cell r="AG219">
            <v>67.056499999999986</v>
          </cell>
          <cell r="AH219">
            <v>2251.1824999999999</v>
          </cell>
          <cell r="AI219">
            <v>134.11299999999997</v>
          </cell>
          <cell r="AJ219">
            <v>335.28249999999997</v>
          </cell>
          <cell r="AK219">
            <v>67.056499999999986</v>
          </cell>
          <cell r="AL219">
            <v>1628.5149999999999</v>
          </cell>
          <cell r="AM219">
            <v>71.846249999999998</v>
          </cell>
          <cell r="AN219">
            <v>1532.7199999999998</v>
          </cell>
          <cell r="AO219">
            <v>981.89874999999984</v>
          </cell>
          <cell r="AP219">
            <v>102.97962499999998</v>
          </cell>
          <cell r="AQ219">
            <v>359.23124999999993</v>
          </cell>
        </row>
        <row r="220">
          <cell r="A220" t="str">
            <v>M0032072115370</v>
          </cell>
          <cell r="B220" t="str">
            <v>15x3.75GatewayMR</v>
          </cell>
          <cell r="C220" t="str">
            <v>USD</v>
          </cell>
          <cell r="D220">
            <v>41.65</v>
          </cell>
          <cell r="E220">
            <v>47.897499999999994</v>
          </cell>
          <cell r="G220">
            <v>47.897499999999994</v>
          </cell>
          <cell r="I220">
            <v>47.897499999999994</v>
          </cell>
          <cell r="J220">
            <v>182.01049999999998</v>
          </cell>
          <cell r="K220">
            <v>52.687249999999999</v>
          </cell>
          <cell r="L220">
            <v>62.266749999999995</v>
          </cell>
          <cell r="M220">
            <v>83.820624999999993</v>
          </cell>
          <cell r="N220">
            <v>51.250324999999997</v>
          </cell>
          <cell r="O220">
            <v>49.813399999999994</v>
          </cell>
          <cell r="P220">
            <v>23948.749999999996</v>
          </cell>
          <cell r="Q220">
            <v>327.13992499999995</v>
          </cell>
          <cell r="R220">
            <v>94358.074999999983</v>
          </cell>
          <cell r="S220">
            <v>821.44212499999981</v>
          </cell>
          <cell r="T220">
            <v>244.27724999999995</v>
          </cell>
          <cell r="U220">
            <v>33.528249999999993</v>
          </cell>
          <cell r="V220">
            <v>28.738499999999995</v>
          </cell>
          <cell r="W220">
            <v>373.60049999999995</v>
          </cell>
          <cell r="X220">
            <v>8621.5499999999993</v>
          </cell>
          <cell r="Y220">
            <v>182.01049999999998</v>
          </cell>
          <cell r="Z220">
            <v>2299.08</v>
          </cell>
          <cell r="AA220">
            <v>4310.7749999999996</v>
          </cell>
          <cell r="AB220">
            <v>57476.999999999993</v>
          </cell>
          <cell r="AC220">
            <v>72205.481249999997</v>
          </cell>
          <cell r="AD220">
            <v>622.6674999999999</v>
          </cell>
          <cell r="AE220">
            <v>170.03612499999997</v>
          </cell>
          <cell r="AF220">
            <v>268.22599999999994</v>
          </cell>
          <cell r="AG220">
            <v>67.056499999999986</v>
          </cell>
          <cell r="AH220">
            <v>2251.1824999999999</v>
          </cell>
          <cell r="AI220">
            <v>134.11299999999997</v>
          </cell>
          <cell r="AJ220">
            <v>335.28249999999997</v>
          </cell>
          <cell r="AK220">
            <v>67.056499999999986</v>
          </cell>
          <cell r="AL220">
            <v>1628.5149999999999</v>
          </cell>
          <cell r="AM220">
            <v>71.846249999999998</v>
          </cell>
          <cell r="AN220">
            <v>1532.7199999999998</v>
          </cell>
          <cell r="AO220">
            <v>981.89874999999984</v>
          </cell>
          <cell r="AP220">
            <v>102.97962499999998</v>
          </cell>
          <cell r="AQ220">
            <v>359.23124999999993</v>
          </cell>
        </row>
        <row r="221">
          <cell r="A221" t="str">
            <v>M0032072115400</v>
          </cell>
          <cell r="B221" t="str">
            <v>15x4GatewayMR</v>
          </cell>
          <cell r="C221" t="str">
            <v>USD</v>
          </cell>
          <cell r="D221">
            <v>41.65</v>
          </cell>
          <cell r="E221">
            <v>47.897499999999994</v>
          </cell>
          <cell r="G221">
            <v>47.897499999999994</v>
          </cell>
          <cell r="I221">
            <v>47.897499999999994</v>
          </cell>
          <cell r="J221">
            <v>182.01049999999998</v>
          </cell>
          <cell r="K221">
            <v>52.687249999999999</v>
          </cell>
          <cell r="L221">
            <v>62.266749999999995</v>
          </cell>
          <cell r="M221">
            <v>83.820624999999993</v>
          </cell>
          <cell r="N221">
            <v>51.250324999999997</v>
          </cell>
          <cell r="O221">
            <v>49.813399999999994</v>
          </cell>
          <cell r="P221">
            <v>23948.749999999996</v>
          </cell>
          <cell r="Q221">
            <v>327.13992499999995</v>
          </cell>
          <cell r="R221">
            <v>94358.074999999983</v>
          </cell>
          <cell r="S221">
            <v>821.44212499999981</v>
          </cell>
          <cell r="T221">
            <v>244.27724999999995</v>
          </cell>
          <cell r="U221">
            <v>33.528249999999993</v>
          </cell>
          <cell r="V221">
            <v>28.738499999999995</v>
          </cell>
          <cell r="W221">
            <v>373.60049999999995</v>
          </cell>
          <cell r="X221">
            <v>8621.5499999999993</v>
          </cell>
          <cell r="Y221">
            <v>182.01049999999998</v>
          </cell>
          <cell r="Z221">
            <v>2299.08</v>
          </cell>
          <cell r="AA221">
            <v>4310.7749999999996</v>
          </cell>
          <cell r="AB221">
            <v>57476.999999999993</v>
          </cell>
          <cell r="AC221">
            <v>72205.481249999997</v>
          </cell>
          <cell r="AD221">
            <v>622.6674999999999</v>
          </cell>
          <cell r="AE221">
            <v>170.03612499999997</v>
          </cell>
          <cell r="AF221">
            <v>268.22599999999994</v>
          </cell>
          <cell r="AG221">
            <v>67.056499999999986</v>
          </cell>
          <cell r="AH221">
            <v>2251.1824999999999</v>
          </cell>
          <cell r="AI221">
            <v>134.11299999999997</v>
          </cell>
          <cell r="AJ221">
            <v>335.28249999999997</v>
          </cell>
          <cell r="AK221">
            <v>67.056499999999986</v>
          </cell>
          <cell r="AL221">
            <v>1628.5149999999999</v>
          </cell>
          <cell r="AM221">
            <v>71.846249999999998</v>
          </cell>
          <cell r="AN221">
            <v>1532.7199999999998</v>
          </cell>
          <cell r="AO221">
            <v>981.89874999999984</v>
          </cell>
          <cell r="AP221">
            <v>102.97962499999998</v>
          </cell>
          <cell r="AQ221">
            <v>359.23124999999993</v>
          </cell>
        </row>
        <row r="222">
          <cell r="A222" t="str">
            <v>M0032072120150</v>
          </cell>
          <cell r="B222" t="str">
            <v>20x1.5GatewayMR</v>
          </cell>
          <cell r="C222" t="str">
            <v>USD</v>
          </cell>
          <cell r="D222">
            <v>39.68</v>
          </cell>
          <cell r="E222">
            <v>45.631999999999998</v>
          </cell>
          <cell r="G222">
            <v>45.631999999999998</v>
          </cell>
          <cell r="I222">
            <v>45.631999999999998</v>
          </cell>
          <cell r="J222">
            <v>173.40159999999997</v>
          </cell>
          <cell r="K222">
            <v>50.1952</v>
          </cell>
          <cell r="L222">
            <v>59.321599999999997</v>
          </cell>
          <cell r="M222">
            <v>79.855999999999995</v>
          </cell>
          <cell r="N222">
            <v>48.826239999999999</v>
          </cell>
          <cell r="O222">
            <v>47.457279999999997</v>
          </cell>
          <cell r="P222">
            <v>22816</v>
          </cell>
          <cell r="Q222">
            <v>311.66656</v>
          </cell>
          <cell r="R222">
            <v>89895.039999999994</v>
          </cell>
          <cell r="S222">
            <v>782.58879999999988</v>
          </cell>
          <cell r="T222">
            <v>232.72319999999996</v>
          </cell>
          <cell r="U222">
            <v>31.942399999999996</v>
          </cell>
          <cell r="V222">
            <v>27.379199999999997</v>
          </cell>
          <cell r="W222">
            <v>355.92959999999999</v>
          </cell>
          <cell r="X222">
            <v>8213.76</v>
          </cell>
          <cell r="Y222">
            <v>173.40159999999997</v>
          </cell>
          <cell r="Z222">
            <v>2190.3359999999998</v>
          </cell>
          <cell r="AA222">
            <v>4106.88</v>
          </cell>
          <cell r="AB222">
            <v>54758.399999999994</v>
          </cell>
          <cell r="AC222">
            <v>68790.239999999991</v>
          </cell>
          <cell r="AD222">
            <v>593.21600000000001</v>
          </cell>
          <cell r="AE222">
            <v>161.99359999999999</v>
          </cell>
          <cell r="AF222">
            <v>255.53919999999997</v>
          </cell>
          <cell r="AG222">
            <v>63.884799999999991</v>
          </cell>
          <cell r="AH222">
            <v>2144.7039999999997</v>
          </cell>
          <cell r="AI222">
            <v>127.76959999999998</v>
          </cell>
          <cell r="AJ222">
            <v>319.42399999999998</v>
          </cell>
          <cell r="AK222">
            <v>63.884799999999991</v>
          </cell>
          <cell r="AL222">
            <v>1551.4879999999998</v>
          </cell>
          <cell r="AM222">
            <v>68.447999999999993</v>
          </cell>
          <cell r="AN222">
            <v>1460.2239999999999</v>
          </cell>
          <cell r="AO222">
            <v>935.4559999999999</v>
          </cell>
          <cell r="AP222">
            <v>98.108799999999988</v>
          </cell>
          <cell r="AQ222">
            <v>342.24</v>
          </cell>
        </row>
        <row r="223">
          <cell r="A223" t="str">
            <v>M0032072120200</v>
          </cell>
          <cell r="B223" t="str">
            <v>20x2GatewayMR</v>
          </cell>
          <cell r="C223" t="str">
            <v>USD</v>
          </cell>
          <cell r="D223">
            <v>39.82</v>
          </cell>
          <cell r="E223">
            <v>45.792999999999999</v>
          </cell>
          <cell r="G223">
            <v>45.792999999999999</v>
          </cell>
          <cell r="I223">
            <v>45.792999999999999</v>
          </cell>
          <cell r="J223">
            <v>174.01339999999999</v>
          </cell>
          <cell r="K223">
            <v>50.372300000000003</v>
          </cell>
          <cell r="L223">
            <v>59.530900000000003</v>
          </cell>
          <cell r="M223">
            <v>80.137749999999997</v>
          </cell>
          <cell r="N223">
            <v>48.998510000000003</v>
          </cell>
          <cell r="O223">
            <v>47.624720000000003</v>
          </cell>
          <cell r="P223">
            <v>22896.5</v>
          </cell>
          <cell r="Q223">
            <v>312.76618999999999</v>
          </cell>
          <cell r="R223">
            <v>90212.209999999992</v>
          </cell>
          <cell r="S223">
            <v>785.34994999999992</v>
          </cell>
          <cell r="T223">
            <v>233.54429999999999</v>
          </cell>
          <cell r="U223">
            <v>32.055099999999996</v>
          </cell>
          <cell r="V223">
            <v>27.4758</v>
          </cell>
          <cell r="W223">
            <v>357.18539999999996</v>
          </cell>
          <cell r="X223">
            <v>8242.74</v>
          </cell>
          <cell r="Y223">
            <v>174.01339999999999</v>
          </cell>
          <cell r="Z223">
            <v>2198.0639999999999</v>
          </cell>
          <cell r="AA223">
            <v>4121.37</v>
          </cell>
          <cell r="AB223">
            <v>54951.6</v>
          </cell>
          <cell r="AC223">
            <v>69032.947499999995</v>
          </cell>
          <cell r="AD223">
            <v>595.30899999999997</v>
          </cell>
          <cell r="AE223">
            <v>162.56514999999999</v>
          </cell>
          <cell r="AF223">
            <v>256.44079999999997</v>
          </cell>
          <cell r="AG223">
            <v>64.110199999999992</v>
          </cell>
          <cell r="AH223">
            <v>2152.2710000000002</v>
          </cell>
          <cell r="AI223">
            <v>128.22039999999998</v>
          </cell>
          <cell r="AJ223">
            <v>320.55099999999999</v>
          </cell>
          <cell r="AK223">
            <v>64.110199999999992</v>
          </cell>
          <cell r="AL223">
            <v>1556.962</v>
          </cell>
          <cell r="AM223">
            <v>68.689499999999995</v>
          </cell>
          <cell r="AN223">
            <v>1465.376</v>
          </cell>
          <cell r="AO223">
            <v>938.75649999999996</v>
          </cell>
          <cell r="AP223">
            <v>98.454949999999997</v>
          </cell>
          <cell r="AQ223">
            <v>343.44749999999999</v>
          </cell>
        </row>
        <row r="224">
          <cell r="A224" t="str">
            <v>M0032072120220</v>
          </cell>
          <cell r="B224" t="str">
            <v>20x2.25GatewayMR</v>
          </cell>
          <cell r="C224" t="str">
            <v>USD</v>
          </cell>
          <cell r="D224">
            <v>40.159999999999997</v>
          </cell>
          <cell r="E224">
            <v>46.18399999999999</v>
          </cell>
          <cell r="G224">
            <v>46.18399999999999</v>
          </cell>
          <cell r="I224">
            <v>46.18399999999999</v>
          </cell>
          <cell r="J224">
            <v>175.49919999999995</v>
          </cell>
          <cell r="K224">
            <v>50.802399999999992</v>
          </cell>
          <cell r="L224">
            <v>60.039199999999987</v>
          </cell>
          <cell r="M224">
            <v>80.821999999999989</v>
          </cell>
          <cell r="N224">
            <v>49.416879999999992</v>
          </cell>
          <cell r="O224">
            <v>48.031359999999992</v>
          </cell>
          <cell r="P224">
            <v>23091.999999999996</v>
          </cell>
          <cell r="Q224">
            <v>315.43671999999992</v>
          </cell>
          <cell r="R224">
            <v>90982.479999999981</v>
          </cell>
          <cell r="S224">
            <v>792.0555999999998</v>
          </cell>
          <cell r="T224">
            <v>235.53839999999994</v>
          </cell>
          <cell r="U224">
            <v>32.328799999999994</v>
          </cell>
          <cell r="V224">
            <v>27.710399999999993</v>
          </cell>
          <cell r="W224">
            <v>360.23519999999991</v>
          </cell>
          <cell r="X224">
            <v>8313.119999999999</v>
          </cell>
          <cell r="Y224">
            <v>175.49919999999995</v>
          </cell>
          <cell r="Z224">
            <v>2216.8319999999994</v>
          </cell>
          <cell r="AA224">
            <v>4156.5599999999995</v>
          </cell>
          <cell r="AB224">
            <v>55420.799999999988</v>
          </cell>
          <cell r="AC224">
            <v>69622.37999999999</v>
          </cell>
          <cell r="AD224">
            <v>600.39199999999983</v>
          </cell>
          <cell r="AE224">
            <v>163.95319999999995</v>
          </cell>
          <cell r="AF224">
            <v>258.63039999999995</v>
          </cell>
          <cell r="AG224">
            <v>64.657599999999988</v>
          </cell>
          <cell r="AH224">
            <v>2170.6479999999997</v>
          </cell>
          <cell r="AI224">
            <v>129.31519999999998</v>
          </cell>
          <cell r="AJ224">
            <v>323.28799999999995</v>
          </cell>
          <cell r="AK224">
            <v>64.657599999999988</v>
          </cell>
          <cell r="AL224">
            <v>1570.2559999999996</v>
          </cell>
          <cell r="AM224">
            <v>69.275999999999982</v>
          </cell>
          <cell r="AN224">
            <v>1477.8879999999997</v>
          </cell>
          <cell r="AO224">
            <v>946.77199999999982</v>
          </cell>
          <cell r="AP224">
            <v>99.295599999999979</v>
          </cell>
          <cell r="AQ224">
            <v>346.37999999999994</v>
          </cell>
        </row>
        <row r="225">
          <cell r="A225" t="str">
            <v>M0032072120250</v>
          </cell>
          <cell r="B225" t="str">
            <v>20x2.5GatewayMR</v>
          </cell>
          <cell r="C225" t="str">
            <v>USD</v>
          </cell>
          <cell r="D225">
            <v>40.159999999999997</v>
          </cell>
          <cell r="E225">
            <v>46.18399999999999</v>
          </cell>
          <cell r="G225">
            <v>46.18399999999999</v>
          </cell>
          <cell r="I225">
            <v>46.18399999999999</v>
          </cell>
          <cell r="J225">
            <v>175.49919999999995</v>
          </cell>
          <cell r="K225">
            <v>50.802399999999992</v>
          </cell>
          <cell r="L225">
            <v>60.039199999999987</v>
          </cell>
          <cell r="M225">
            <v>80.821999999999989</v>
          </cell>
          <cell r="N225">
            <v>49.416879999999992</v>
          </cell>
          <cell r="O225">
            <v>48.031359999999992</v>
          </cell>
          <cell r="P225">
            <v>23091.999999999996</v>
          </cell>
          <cell r="Q225">
            <v>315.43671999999992</v>
          </cell>
          <cell r="R225">
            <v>90982.479999999981</v>
          </cell>
          <cell r="S225">
            <v>792.0555999999998</v>
          </cell>
          <cell r="T225">
            <v>235.53839999999994</v>
          </cell>
          <cell r="U225">
            <v>32.328799999999994</v>
          </cell>
          <cell r="V225">
            <v>27.710399999999993</v>
          </cell>
          <cell r="W225">
            <v>360.23519999999991</v>
          </cell>
          <cell r="X225">
            <v>8313.119999999999</v>
          </cell>
          <cell r="Y225">
            <v>175.49919999999995</v>
          </cell>
          <cell r="Z225">
            <v>2216.8319999999994</v>
          </cell>
          <cell r="AA225">
            <v>4156.5599999999995</v>
          </cell>
          <cell r="AB225">
            <v>55420.799999999988</v>
          </cell>
          <cell r="AC225">
            <v>69622.37999999999</v>
          </cell>
          <cell r="AD225">
            <v>600.39199999999983</v>
          </cell>
          <cell r="AE225">
            <v>163.95319999999995</v>
          </cell>
          <cell r="AF225">
            <v>258.63039999999995</v>
          </cell>
          <cell r="AG225">
            <v>64.657599999999988</v>
          </cell>
          <cell r="AH225">
            <v>2170.6479999999997</v>
          </cell>
          <cell r="AI225">
            <v>129.31519999999998</v>
          </cell>
          <cell r="AJ225">
            <v>323.28799999999995</v>
          </cell>
          <cell r="AK225">
            <v>64.657599999999988</v>
          </cell>
          <cell r="AL225">
            <v>1570.2559999999996</v>
          </cell>
          <cell r="AM225">
            <v>69.275999999999982</v>
          </cell>
          <cell r="AN225">
            <v>1477.8879999999997</v>
          </cell>
          <cell r="AO225">
            <v>946.77199999999982</v>
          </cell>
          <cell r="AP225">
            <v>99.295599999999979</v>
          </cell>
          <cell r="AQ225">
            <v>346.37999999999994</v>
          </cell>
        </row>
        <row r="226">
          <cell r="A226" t="str">
            <v>M0032072120270</v>
          </cell>
          <cell r="B226" t="str">
            <v>20x2.75GatewayMR</v>
          </cell>
          <cell r="C226" t="str">
            <v>USD</v>
          </cell>
          <cell r="D226">
            <v>40.159999999999997</v>
          </cell>
          <cell r="E226">
            <v>46.18399999999999</v>
          </cell>
          <cell r="G226">
            <v>46.18399999999999</v>
          </cell>
          <cell r="I226">
            <v>46.18399999999999</v>
          </cell>
          <cell r="J226">
            <v>175.49919999999995</v>
          </cell>
          <cell r="K226">
            <v>50.802399999999992</v>
          </cell>
          <cell r="L226">
            <v>60.039199999999987</v>
          </cell>
          <cell r="M226">
            <v>80.821999999999989</v>
          </cell>
          <cell r="N226">
            <v>49.416879999999992</v>
          </cell>
          <cell r="O226">
            <v>48.031359999999992</v>
          </cell>
          <cell r="P226">
            <v>23091.999999999996</v>
          </cell>
          <cell r="Q226">
            <v>315.43671999999992</v>
          </cell>
          <cell r="R226">
            <v>90982.479999999981</v>
          </cell>
          <cell r="S226">
            <v>792.0555999999998</v>
          </cell>
          <cell r="T226">
            <v>235.53839999999994</v>
          </cell>
          <cell r="U226">
            <v>32.328799999999994</v>
          </cell>
          <cell r="V226">
            <v>27.710399999999993</v>
          </cell>
          <cell r="W226">
            <v>360.23519999999991</v>
          </cell>
          <cell r="X226">
            <v>8313.119999999999</v>
          </cell>
          <cell r="Y226">
            <v>175.49919999999995</v>
          </cell>
          <cell r="Z226">
            <v>2216.8319999999994</v>
          </cell>
          <cell r="AA226">
            <v>4156.5599999999995</v>
          </cell>
          <cell r="AB226">
            <v>55420.799999999988</v>
          </cell>
          <cell r="AC226">
            <v>69622.37999999999</v>
          </cell>
          <cell r="AD226">
            <v>600.39199999999983</v>
          </cell>
          <cell r="AE226">
            <v>163.95319999999995</v>
          </cell>
          <cell r="AF226">
            <v>258.63039999999995</v>
          </cell>
          <cell r="AG226">
            <v>64.657599999999988</v>
          </cell>
          <cell r="AH226">
            <v>2170.6479999999997</v>
          </cell>
          <cell r="AI226">
            <v>129.31519999999998</v>
          </cell>
          <cell r="AJ226">
            <v>323.28799999999995</v>
          </cell>
          <cell r="AK226">
            <v>64.657599999999988</v>
          </cell>
          <cell r="AL226">
            <v>1570.2559999999996</v>
          </cell>
          <cell r="AM226">
            <v>69.275999999999982</v>
          </cell>
          <cell r="AN226">
            <v>1477.8879999999997</v>
          </cell>
          <cell r="AO226">
            <v>946.77199999999982</v>
          </cell>
          <cell r="AP226">
            <v>99.295599999999979</v>
          </cell>
          <cell r="AQ226">
            <v>346.37999999999994</v>
          </cell>
        </row>
        <row r="227">
          <cell r="A227" t="str">
            <v>M0032072120300</v>
          </cell>
          <cell r="B227" t="str">
            <v>20x3GatewayMR</v>
          </cell>
          <cell r="C227" t="str">
            <v>USD</v>
          </cell>
          <cell r="D227">
            <v>40.82</v>
          </cell>
          <cell r="E227">
            <v>46.942999999999998</v>
          </cell>
          <cell r="G227">
            <v>46.942999999999998</v>
          </cell>
          <cell r="I227">
            <v>46.942999999999998</v>
          </cell>
          <cell r="J227">
            <v>178.38339999999999</v>
          </cell>
          <cell r="K227">
            <v>51.637300000000003</v>
          </cell>
          <cell r="L227">
            <v>61.0259</v>
          </cell>
          <cell r="M227">
            <v>82.15025</v>
          </cell>
          <cell r="N227">
            <v>50.229010000000002</v>
          </cell>
          <cell r="O227">
            <v>48.820720000000001</v>
          </cell>
          <cell r="P227">
            <v>23471.5</v>
          </cell>
          <cell r="Q227">
            <v>320.62068999999997</v>
          </cell>
          <cell r="R227">
            <v>92477.709999999992</v>
          </cell>
          <cell r="S227">
            <v>805.07244999999989</v>
          </cell>
          <cell r="T227">
            <v>239.40929999999997</v>
          </cell>
          <cell r="U227">
            <v>32.860099999999996</v>
          </cell>
          <cell r="V227">
            <v>28.165799999999997</v>
          </cell>
          <cell r="W227">
            <v>366.15539999999999</v>
          </cell>
          <cell r="X227">
            <v>8449.74</v>
          </cell>
          <cell r="Y227">
            <v>178.38339999999999</v>
          </cell>
          <cell r="Z227">
            <v>2253.2640000000001</v>
          </cell>
          <cell r="AA227">
            <v>4224.87</v>
          </cell>
          <cell r="AB227">
            <v>56331.6</v>
          </cell>
          <cell r="AC227">
            <v>70766.572499999995</v>
          </cell>
          <cell r="AD227">
            <v>610.25900000000001</v>
          </cell>
          <cell r="AE227">
            <v>166.64764999999997</v>
          </cell>
          <cell r="AF227">
            <v>262.88079999999997</v>
          </cell>
          <cell r="AG227">
            <v>65.720199999999991</v>
          </cell>
          <cell r="AH227">
            <v>2206.3209999999999</v>
          </cell>
          <cell r="AI227">
            <v>131.44039999999998</v>
          </cell>
          <cell r="AJ227">
            <v>328.601</v>
          </cell>
          <cell r="AK227">
            <v>65.720199999999991</v>
          </cell>
          <cell r="AL227">
            <v>1596.0619999999999</v>
          </cell>
          <cell r="AM227">
            <v>70.414500000000004</v>
          </cell>
          <cell r="AN227">
            <v>1502.1759999999999</v>
          </cell>
          <cell r="AO227">
            <v>962.33150000000001</v>
          </cell>
          <cell r="AP227">
            <v>100.92744999999999</v>
          </cell>
          <cell r="AQ227">
            <v>352.07249999999999</v>
          </cell>
        </row>
        <row r="228">
          <cell r="A228" t="str">
            <v>M0032072120320</v>
          </cell>
          <cell r="B228" t="str">
            <v>20x3.25GatewayMR</v>
          </cell>
          <cell r="C228" t="str">
            <v>USD</v>
          </cell>
          <cell r="D228">
            <v>40.799999999999997</v>
          </cell>
          <cell r="E228">
            <v>46.919999999999995</v>
          </cell>
          <cell r="G228">
            <v>46.919999999999995</v>
          </cell>
          <cell r="I228">
            <v>46.919999999999995</v>
          </cell>
          <cell r="J228">
            <v>178.29599999999996</v>
          </cell>
          <cell r="K228">
            <v>51.611999999999995</v>
          </cell>
          <cell r="L228">
            <v>60.995999999999995</v>
          </cell>
          <cell r="M228">
            <v>82.109999999999985</v>
          </cell>
          <cell r="N228">
            <v>50.2044</v>
          </cell>
          <cell r="O228">
            <v>48.796799999999998</v>
          </cell>
          <cell r="P228">
            <v>23459.999999999996</v>
          </cell>
          <cell r="Q228">
            <v>320.46359999999999</v>
          </cell>
          <cell r="R228">
            <v>92432.4</v>
          </cell>
          <cell r="S228">
            <v>804.67799999999988</v>
          </cell>
          <cell r="T228">
            <v>239.29199999999994</v>
          </cell>
          <cell r="U228">
            <v>32.843999999999994</v>
          </cell>
          <cell r="V228">
            <v>28.151999999999997</v>
          </cell>
          <cell r="W228">
            <v>365.97599999999994</v>
          </cell>
          <cell r="X228">
            <v>8445.5999999999985</v>
          </cell>
          <cell r="Y228">
            <v>178.29599999999996</v>
          </cell>
          <cell r="Z228">
            <v>2252.16</v>
          </cell>
          <cell r="AA228">
            <v>4222.7999999999993</v>
          </cell>
          <cell r="AB228">
            <v>56303.999999999993</v>
          </cell>
          <cell r="AC228">
            <v>70731.899999999994</v>
          </cell>
          <cell r="AD228">
            <v>609.95999999999992</v>
          </cell>
          <cell r="AE228">
            <v>166.56599999999997</v>
          </cell>
          <cell r="AF228">
            <v>262.75199999999995</v>
          </cell>
          <cell r="AG228">
            <v>65.687999999999988</v>
          </cell>
          <cell r="AH228">
            <v>2205.2399999999998</v>
          </cell>
          <cell r="AI228">
            <v>131.37599999999998</v>
          </cell>
          <cell r="AJ228">
            <v>328.43999999999994</v>
          </cell>
          <cell r="AK228">
            <v>65.687999999999988</v>
          </cell>
          <cell r="AL228">
            <v>1595.2799999999997</v>
          </cell>
          <cell r="AM228">
            <v>70.38</v>
          </cell>
          <cell r="AN228">
            <v>1501.4399999999998</v>
          </cell>
          <cell r="AO228">
            <v>961.8599999999999</v>
          </cell>
          <cell r="AP228">
            <v>100.87799999999999</v>
          </cell>
          <cell r="AQ228">
            <v>351.9</v>
          </cell>
        </row>
        <row r="229">
          <cell r="A229" t="str">
            <v>M0032072120350</v>
          </cell>
          <cell r="B229" t="str">
            <v>20x3.5GatewayMR</v>
          </cell>
          <cell r="C229" t="str">
            <v>USD</v>
          </cell>
          <cell r="D229">
            <v>41.65</v>
          </cell>
          <cell r="E229">
            <v>47.897499999999994</v>
          </cell>
          <cell r="G229">
            <v>47.897499999999994</v>
          </cell>
          <cell r="I229">
            <v>47.897499999999994</v>
          </cell>
          <cell r="J229">
            <v>182.01049999999998</v>
          </cell>
          <cell r="K229">
            <v>52.687249999999999</v>
          </cell>
          <cell r="L229">
            <v>62.266749999999995</v>
          </cell>
          <cell r="M229">
            <v>83.820624999999993</v>
          </cell>
          <cell r="N229">
            <v>51.250324999999997</v>
          </cell>
          <cell r="O229">
            <v>49.813399999999994</v>
          </cell>
          <cell r="P229">
            <v>23948.749999999996</v>
          </cell>
          <cell r="Q229">
            <v>327.13992499999995</v>
          </cell>
          <cell r="R229">
            <v>94358.074999999983</v>
          </cell>
          <cell r="S229">
            <v>821.44212499999981</v>
          </cell>
          <cell r="T229">
            <v>244.27724999999995</v>
          </cell>
          <cell r="U229">
            <v>33.528249999999993</v>
          </cell>
          <cell r="V229">
            <v>28.738499999999995</v>
          </cell>
          <cell r="W229">
            <v>373.60049999999995</v>
          </cell>
          <cell r="X229">
            <v>8621.5499999999993</v>
          </cell>
          <cell r="Y229">
            <v>182.01049999999998</v>
          </cell>
          <cell r="Z229">
            <v>2299.08</v>
          </cell>
          <cell r="AA229">
            <v>4310.7749999999996</v>
          </cell>
          <cell r="AB229">
            <v>57476.999999999993</v>
          </cell>
          <cell r="AC229">
            <v>72205.481249999997</v>
          </cell>
          <cell r="AD229">
            <v>622.6674999999999</v>
          </cell>
          <cell r="AE229">
            <v>170.03612499999997</v>
          </cell>
          <cell r="AF229">
            <v>268.22599999999994</v>
          </cell>
          <cell r="AG229">
            <v>67.056499999999986</v>
          </cell>
          <cell r="AH229">
            <v>2251.1824999999999</v>
          </cell>
          <cell r="AI229">
            <v>134.11299999999997</v>
          </cell>
          <cell r="AJ229">
            <v>335.28249999999997</v>
          </cell>
          <cell r="AK229">
            <v>67.056499999999986</v>
          </cell>
          <cell r="AL229">
            <v>1628.5149999999999</v>
          </cell>
          <cell r="AM229">
            <v>71.846249999999998</v>
          </cell>
          <cell r="AN229">
            <v>1532.7199999999998</v>
          </cell>
          <cell r="AO229">
            <v>981.89874999999984</v>
          </cell>
          <cell r="AP229">
            <v>102.97962499999998</v>
          </cell>
          <cell r="AQ229">
            <v>359.23124999999993</v>
          </cell>
        </row>
        <row r="230">
          <cell r="A230" t="str">
            <v>M0032072120370</v>
          </cell>
          <cell r="B230" t="str">
            <v>20x3.75GatewayMR</v>
          </cell>
          <cell r="C230" t="str">
            <v>USD</v>
          </cell>
          <cell r="D230">
            <v>41.66</v>
          </cell>
          <cell r="E230">
            <v>47.908999999999992</v>
          </cell>
          <cell r="G230">
            <v>47.908999999999992</v>
          </cell>
          <cell r="I230">
            <v>47.908999999999992</v>
          </cell>
          <cell r="J230">
            <v>182.05419999999995</v>
          </cell>
          <cell r="K230">
            <v>52.699899999999992</v>
          </cell>
          <cell r="L230">
            <v>62.281699999999994</v>
          </cell>
          <cell r="M230">
            <v>83.840749999999986</v>
          </cell>
          <cell r="N230">
            <v>51.262629999999994</v>
          </cell>
          <cell r="O230">
            <v>49.825359999999996</v>
          </cell>
          <cell r="P230">
            <v>23954.499999999996</v>
          </cell>
          <cell r="Q230">
            <v>327.21846999999997</v>
          </cell>
          <cell r="R230">
            <v>94380.729999999981</v>
          </cell>
          <cell r="S230">
            <v>821.63934999999981</v>
          </cell>
          <cell r="T230">
            <v>244.33589999999995</v>
          </cell>
          <cell r="U230">
            <v>33.53629999999999</v>
          </cell>
          <cell r="V230">
            <v>28.745399999999993</v>
          </cell>
          <cell r="W230">
            <v>373.69019999999995</v>
          </cell>
          <cell r="X230">
            <v>8623.619999999999</v>
          </cell>
          <cell r="Y230">
            <v>182.05419999999995</v>
          </cell>
          <cell r="Z230">
            <v>2299.6319999999996</v>
          </cell>
          <cell r="AA230">
            <v>4311.8099999999995</v>
          </cell>
          <cell r="AB230">
            <v>57490.799999999988</v>
          </cell>
          <cell r="AC230">
            <v>72222.81749999999</v>
          </cell>
          <cell r="AD230">
            <v>622.81699999999989</v>
          </cell>
          <cell r="AE230">
            <v>170.07694999999995</v>
          </cell>
          <cell r="AF230">
            <v>268.29039999999992</v>
          </cell>
          <cell r="AG230">
            <v>67.07259999999998</v>
          </cell>
          <cell r="AH230">
            <v>2251.7229999999995</v>
          </cell>
          <cell r="AI230">
            <v>134.14519999999996</v>
          </cell>
          <cell r="AJ230">
            <v>335.36299999999994</v>
          </cell>
          <cell r="AK230">
            <v>67.07259999999998</v>
          </cell>
          <cell r="AL230">
            <v>1628.9059999999997</v>
          </cell>
          <cell r="AM230">
            <v>71.863499999999988</v>
          </cell>
          <cell r="AN230">
            <v>1533.0879999999997</v>
          </cell>
          <cell r="AO230">
            <v>982.13449999999989</v>
          </cell>
          <cell r="AP230">
            <v>103.00434999999997</v>
          </cell>
          <cell r="AQ230">
            <v>359.31749999999994</v>
          </cell>
        </row>
        <row r="231">
          <cell r="A231" t="str">
            <v>M0032072120400</v>
          </cell>
          <cell r="B231" t="str">
            <v>20x4GatewayMR</v>
          </cell>
          <cell r="C231" t="str">
            <v>USD</v>
          </cell>
          <cell r="D231">
            <v>41.66</v>
          </cell>
          <cell r="E231">
            <v>47.908999999999992</v>
          </cell>
          <cell r="G231">
            <v>47.908999999999992</v>
          </cell>
          <cell r="I231">
            <v>47.908999999999992</v>
          </cell>
          <cell r="J231">
            <v>182.05419999999995</v>
          </cell>
          <cell r="K231">
            <v>52.699899999999992</v>
          </cell>
          <cell r="L231">
            <v>62.281699999999994</v>
          </cell>
          <cell r="M231">
            <v>83.840749999999986</v>
          </cell>
          <cell r="N231">
            <v>51.262629999999994</v>
          </cell>
          <cell r="O231">
            <v>49.825359999999996</v>
          </cell>
          <cell r="P231">
            <v>23954.499999999996</v>
          </cell>
          <cell r="Q231">
            <v>327.21846999999997</v>
          </cell>
          <cell r="R231">
            <v>94380.729999999981</v>
          </cell>
          <cell r="S231">
            <v>821.63934999999981</v>
          </cell>
          <cell r="T231">
            <v>244.33589999999995</v>
          </cell>
          <cell r="U231">
            <v>33.53629999999999</v>
          </cell>
          <cell r="V231">
            <v>28.745399999999993</v>
          </cell>
          <cell r="W231">
            <v>373.69019999999995</v>
          </cell>
          <cell r="X231">
            <v>8623.619999999999</v>
          </cell>
          <cell r="Y231">
            <v>182.05419999999995</v>
          </cell>
          <cell r="Z231">
            <v>2299.6319999999996</v>
          </cell>
          <cell r="AA231">
            <v>4311.8099999999995</v>
          </cell>
          <cell r="AB231">
            <v>57490.799999999988</v>
          </cell>
          <cell r="AC231">
            <v>72222.81749999999</v>
          </cell>
          <cell r="AD231">
            <v>622.81699999999989</v>
          </cell>
          <cell r="AE231">
            <v>170.07694999999995</v>
          </cell>
          <cell r="AF231">
            <v>268.29039999999992</v>
          </cell>
          <cell r="AG231">
            <v>67.07259999999998</v>
          </cell>
          <cell r="AH231">
            <v>2251.7229999999995</v>
          </cell>
          <cell r="AI231">
            <v>134.14519999999996</v>
          </cell>
          <cell r="AJ231">
            <v>335.36299999999994</v>
          </cell>
          <cell r="AK231">
            <v>67.07259999999998</v>
          </cell>
          <cell r="AL231">
            <v>1628.9059999999997</v>
          </cell>
          <cell r="AM231">
            <v>71.863499999999988</v>
          </cell>
          <cell r="AN231">
            <v>1533.0879999999997</v>
          </cell>
          <cell r="AO231">
            <v>982.13449999999989</v>
          </cell>
          <cell r="AP231">
            <v>103.00434999999997</v>
          </cell>
          <cell r="AQ231">
            <v>359.31749999999994</v>
          </cell>
        </row>
        <row r="232">
          <cell r="A232" t="str">
            <v>M00320721515C0</v>
          </cell>
          <cell r="B232" t="str">
            <v>15x1.5GatewayIDE</v>
          </cell>
          <cell r="C232" t="str">
            <v>USD</v>
          </cell>
          <cell r="D232">
            <v>38.54</v>
          </cell>
          <cell r="E232">
            <v>44.320999999999998</v>
          </cell>
          <cell r="G232">
            <v>44.320999999999998</v>
          </cell>
          <cell r="I232">
            <v>44.320999999999998</v>
          </cell>
          <cell r="J232">
            <v>168.41979999999998</v>
          </cell>
          <cell r="K232">
            <v>48.753100000000003</v>
          </cell>
          <cell r="L232">
            <v>57.6173</v>
          </cell>
          <cell r="M232">
            <v>77.561749999999989</v>
          </cell>
          <cell r="N232">
            <v>47.423470000000002</v>
          </cell>
          <cell r="O232">
            <v>46.09384</v>
          </cell>
          <cell r="P232">
            <v>22160.5</v>
          </cell>
          <cell r="Q232">
            <v>302.71242999999998</v>
          </cell>
          <cell r="R232">
            <v>87312.37</v>
          </cell>
          <cell r="S232">
            <v>760.10514999999987</v>
          </cell>
          <cell r="T232">
            <v>226.03709999999998</v>
          </cell>
          <cell r="U232">
            <v>31.024699999999996</v>
          </cell>
          <cell r="V232">
            <v>26.592599999999997</v>
          </cell>
          <cell r="W232">
            <v>345.7038</v>
          </cell>
          <cell r="X232">
            <v>7977.78</v>
          </cell>
          <cell r="Y232">
            <v>168.41979999999998</v>
          </cell>
          <cell r="Z232">
            <v>2127.4079999999999</v>
          </cell>
          <cell r="AA232">
            <v>3988.89</v>
          </cell>
          <cell r="AB232">
            <v>53185.2</v>
          </cell>
          <cell r="AC232">
            <v>66813.907500000001</v>
          </cell>
          <cell r="AD232">
            <v>576.173</v>
          </cell>
          <cell r="AE232">
            <v>157.33954999999997</v>
          </cell>
          <cell r="AF232">
            <v>248.19759999999997</v>
          </cell>
          <cell r="AG232">
            <v>62.049399999999991</v>
          </cell>
          <cell r="AH232">
            <v>2083.087</v>
          </cell>
          <cell r="AI232">
            <v>124.09879999999998</v>
          </cell>
          <cell r="AJ232">
            <v>310.24699999999996</v>
          </cell>
          <cell r="AK232">
            <v>62.049399999999991</v>
          </cell>
          <cell r="AL232">
            <v>1506.914</v>
          </cell>
          <cell r="AM232">
            <v>66.481499999999997</v>
          </cell>
          <cell r="AN232">
            <v>1418.2719999999999</v>
          </cell>
          <cell r="AO232">
            <v>908.58049999999992</v>
          </cell>
          <cell r="AP232">
            <v>95.290149999999997</v>
          </cell>
          <cell r="AQ232">
            <v>332.40749999999997</v>
          </cell>
        </row>
        <row r="233">
          <cell r="A233" t="str">
            <v>M00320721520C0</v>
          </cell>
          <cell r="B233" t="str">
            <v>20x1.5GatewayIDE</v>
          </cell>
          <cell r="C233" t="str">
            <v>USD</v>
          </cell>
          <cell r="D233">
            <v>38.54</v>
          </cell>
          <cell r="E233">
            <v>44.320999999999998</v>
          </cell>
          <cell r="G233">
            <v>44.320999999999998</v>
          </cell>
          <cell r="I233">
            <v>44.320999999999998</v>
          </cell>
          <cell r="J233">
            <v>168.41979999999998</v>
          </cell>
          <cell r="K233">
            <v>48.753100000000003</v>
          </cell>
          <cell r="L233">
            <v>57.6173</v>
          </cell>
          <cell r="M233">
            <v>77.561749999999989</v>
          </cell>
          <cell r="N233">
            <v>47.423470000000002</v>
          </cell>
          <cell r="O233">
            <v>46.09384</v>
          </cell>
          <cell r="P233">
            <v>22160.5</v>
          </cell>
          <cell r="Q233">
            <v>302.71242999999998</v>
          </cell>
          <cell r="R233">
            <v>87312.37</v>
          </cell>
          <cell r="S233">
            <v>760.10514999999987</v>
          </cell>
          <cell r="T233">
            <v>226.03709999999998</v>
          </cell>
          <cell r="U233">
            <v>31.024699999999996</v>
          </cell>
          <cell r="V233">
            <v>26.592599999999997</v>
          </cell>
          <cell r="W233">
            <v>345.7038</v>
          </cell>
          <cell r="X233">
            <v>7977.78</v>
          </cell>
          <cell r="Y233">
            <v>168.41979999999998</v>
          </cell>
          <cell r="Z233">
            <v>2127.4079999999999</v>
          </cell>
          <cell r="AA233">
            <v>3988.89</v>
          </cell>
          <cell r="AB233">
            <v>53185.2</v>
          </cell>
          <cell r="AC233">
            <v>66813.907500000001</v>
          </cell>
          <cell r="AD233">
            <v>576.173</v>
          </cell>
          <cell r="AE233">
            <v>157.33954999999997</v>
          </cell>
          <cell r="AF233">
            <v>248.19759999999997</v>
          </cell>
          <cell r="AG233">
            <v>62.049399999999991</v>
          </cell>
          <cell r="AH233">
            <v>2083.087</v>
          </cell>
          <cell r="AI233">
            <v>124.09879999999998</v>
          </cell>
          <cell r="AJ233">
            <v>310.24699999999996</v>
          </cell>
          <cell r="AK233">
            <v>62.049399999999991</v>
          </cell>
          <cell r="AL233">
            <v>1506.914</v>
          </cell>
          <cell r="AM233">
            <v>66.481499999999997</v>
          </cell>
          <cell r="AN233">
            <v>1418.2719999999999</v>
          </cell>
          <cell r="AO233">
            <v>908.58049999999992</v>
          </cell>
          <cell r="AP233">
            <v>95.290149999999997</v>
          </cell>
          <cell r="AQ233">
            <v>332.40749999999997</v>
          </cell>
        </row>
        <row r="234">
          <cell r="A234" t="str">
            <v>M00320722015C0</v>
          </cell>
          <cell r="B234" t="str">
            <v>15x2GatewayIDE</v>
          </cell>
          <cell r="C234" t="str">
            <v>USD</v>
          </cell>
          <cell r="D234">
            <v>38.68</v>
          </cell>
          <cell r="E234">
            <v>44.481999999999999</v>
          </cell>
          <cell r="G234">
            <v>44.481999999999999</v>
          </cell>
          <cell r="I234">
            <v>44.481999999999999</v>
          </cell>
          <cell r="J234">
            <v>169.0316</v>
          </cell>
          <cell r="K234">
            <v>48.930200000000006</v>
          </cell>
          <cell r="L234">
            <v>57.826599999999999</v>
          </cell>
          <cell r="M234">
            <v>77.843500000000006</v>
          </cell>
          <cell r="N234">
            <v>47.595739999999999</v>
          </cell>
          <cell r="O234">
            <v>46.261279999999999</v>
          </cell>
          <cell r="P234">
            <v>22241</v>
          </cell>
          <cell r="Q234">
            <v>303.81205999999997</v>
          </cell>
          <cell r="R234">
            <v>87629.54</v>
          </cell>
          <cell r="S234">
            <v>762.86629999999991</v>
          </cell>
          <cell r="T234">
            <v>226.85819999999998</v>
          </cell>
          <cell r="U234">
            <v>31.137399999999996</v>
          </cell>
          <cell r="V234">
            <v>26.6892</v>
          </cell>
          <cell r="W234">
            <v>346.95959999999997</v>
          </cell>
          <cell r="X234">
            <v>8006.76</v>
          </cell>
          <cell r="Y234">
            <v>169.0316</v>
          </cell>
          <cell r="Z234">
            <v>2135.136</v>
          </cell>
          <cell r="AA234">
            <v>4003.38</v>
          </cell>
          <cell r="AB234">
            <v>53378.400000000001</v>
          </cell>
          <cell r="AC234">
            <v>67056.615000000005</v>
          </cell>
          <cell r="AD234">
            <v>578.26599999999996</v>
          </cell>
          <cell r="AE234">
            <v>157.91109999999998</v>
          </cell>
          <cell r="AF234">
            <v>249.09919999999997</v>
          </cell>
          <cell r="AG234">
            <v>62.274799999999992</v>
          </cell>
          <cell r="AH234">
            <v>2090.654</v>
          </cell>
          <cell r="AI234">
            <v>124.54959999999998</v>
          </cell>
          <cell r="AJ234">
            <v>311.37400000000002</v>
          </cell>
          <cell r="AK234">
            <v>62.274799999999992</v>
          </cell>
          <cell r="AL234">
            <v>1512.3879999999999</v>
          </cell>
          <cell r="AM234">
            <v>66.722999999999999</v>
          </cell>
          <cell r="AN234">
            <v>1423.424</v>
          </cell>
          <cell r="AO234">
            <v>911.88099999999997</v>
          </cell>
          <cell r="AP234">
            <v>95.636299999999991</v>
          </cell>
          <cell r="AQ234">
            <v>333.61500000000001</v>
          </cell>
        </row>
        <row r="235">
          <cell r="A235" t="str">
            <v>M00320722020C0</v>
          </cell>
          <cell r="B235" t="str">
            <v>20x2GatewayIDE</v>
          </cell>
          <cell r="C235" t="str">
            <v>USD</v>
          </cell>
          <cell r="D235">
            <v>38.68</v>
          </cell>
          <cell r="E235">
            <v>44.481999999999999</v>
          </cell>
          <cell r="G235">
            <v>44.481999999999999</v>
          </cell>
          <cell r="I235">
            <v>44.481999999999999</v>
          </cell>
          <cell r="J235">
            <v>169.0316</v>
          </cell>
          <cell r="K235">
            <v>48.930200000000006</v>
          </cell>
          <cell r="L235">
            <v>57.826599999999999</v>
          </cell>
          <cell r="M235">
            <v>77.843500000000006</v>
          </cell>
          <cell r="N235">
            <v>47.595739999999999</v>
          </cell>
          <cell r="O235">
            <v>46.261279999999999</v>
          </cell>
          <cell r="P235">
            <v>22241</v>
          </cell>
          <cell r="Q235">
            <v>303.81205999999997</v>
          </cell>
          <cell r="R235">
            <v>87629.54</v>
          </cell>
          <cell r="S235">
            <v>762.86629999999991</v>
          </cell>
          <cell r="T235">
            <v>226.85819999999998</v>
          </cell>
          <cell r="U235">
            <v>31.137399999999996</v>
          </cell>
          <cell r="V235">
            <v>26.6892</v>
          </cell>
          <cell r="W235">
            <v>346.95959999999997</v>
          </cell>
          <cell r="X235">
            <v>8006.76</v>
          </cell>
          <cell r="Y235">
            <v>169.0316</v>
          </cell>
          <cell r="Z235">
            <v>2135.136</v>
          </cell>
          <cell r="AA235">
            <v>4003.38</v>
          </cell>
          <cell r="AB235">
            <v>53378.400000000001</v>
          </cell>
          <cell r="AC235">
            <v>67056.615000000005</v>
          </cell>
          <cell r="AD235">
            <v>578.26599999999996</v>
          </cell>
          <cell r="AE235">
            <v>157.91109999999998</v>
          </cell>
          <cell r="AF235">
            <v>249.09919999999997</v>
          </cell>
          <cell r="AG235">
            <v>62.274799999999992</v>
          </cell>
          <cell r="AH235">
            <v>2090.654</v>
          </cell>
          <cell r="AI235">
            <v>124.54959999999998</v>
          </cell>
          <cell r="AJ235">
            <v>311.37400000000002</v>
          </cell>
          <cell r="AK235">
            <v>62.274799999999992</v>
          </cell>
          <cell r="AL235">
            <v>1512.3879999999999</v>
          </cell>
          <cell r="AM235">
            <v>66.722999999999999</v>
          </cell>
          <cell r="AN235">
            <v>1423.424</v>
          </cell>
          <cell r="AO235">
            <v>911.88099999999997</v>
          </cell>
          <cell r="AP235">
            <v>95.636299999999991</v>
          </cell>
          <cell r="AQ235">
            <v>333.61500000000001</v>
          </cell>
        </row>
        <row r="236">
          <cell r="A236" t="str">
            <v>M0032072209150</v>
          </cell>
          <cell r="B236" t="str">
            <v>F/G,Gateway,OTW,US9</v>
          </cell>
          <cell r="C236" t="str">
            <v>USD</v>
          </cell>
          <cell r="D236">
            <v>39.06</v>
          </cell>
          <cell r="E236">
            <v>44.918999999999997</v>
          </cell>
          <cell r="G236">
            <v>44.918999999999997</v>
          </cell>
          <cell r="I236">
            <v>44.918999999999997</v>
          </cell>
          <cell r="J236">
            <v>170.69219999999999</v>
          </cell>
          <cell r="K236">
            <v>49.410899999999998</v>
          </cell>
          <cell r="L236">
            <v>58.3947</v>
          </cell>
          <cell r="M236">
            <v>78.608249999999998</v>
          </cell>
          <cell r="N236">
            <v>48.063330000000001</v>
          </cell>
          <cell r="O236">
            <v>46.715759999999996</v>
          </cell>
          <cell r="P236">
            <v>22459.5</v>
          </cell>
          <cell r="Q236">
            <v>306.79676999999998</v>
          </cell>
          <cell r="R236">
            <v>88490.43</v>
          </cell>
          <cell r="S236">
            <v>770.36084999999991</v>
          </cell>
          <cell r="T236">
            <v>229.08689999999996</v>
          </cell>
          <cell r="U236">
            <v>31.443299999999997</v>
          </cell>
          <cell r="V236">
            <v>26.951399999999996</v>
          </cell>
          <cell r="W236">
            <v>350.36819999999994</v>
          </cell>
          <cell r="X236">
            <v>8085.4199999999992</v>
          </cell>
          <cell r="Y236">
            <v>170.69219999999999</v>
          </cell>
          <cell r="Z236">
            <v>2156.1120000000001</v>
          </cell>
          <cell r="AA236">
            <v>4042.7099999999996</v>
          </cell>
          <cell r="AB236">
            <v>53902.799999999996</v>
          </cell>
          <cell r="AC236">
            <v>67715.392500000002</v>
          </cell>
          <cell r="AD236">
            <v>583.947</v>
          </cell>
          <cell r="AE236">
            <v>159.46244999999999</v>
          </cell>
          <cell r="AF236">
            <v>251.54639999999998</v>
          </cell>
          <cell r="AG236">
            <v>62.886599999999994</v>
          </cell>
          <cell r="AH236">
            <v>2111.1929999999998</v>
          </cell>
          <cell r="AI236">
            <v>125.77319999999999</v>
          </cell>
          <cell r="AJ236">
            <v>314.43299999999999</v>
          </cell>
          <cell r="AK236">
            <v>62.886599999999994</v>
          </cell>
          <cell r="AL236">
            <v>1527.2459999999999</v>
          </cell>
          <cell r="AM236">
            <v>67.378500000000003</v>
          </cell>
          <cell r="AN236">
            <v>1437.4079999999999</v>
          </cell>
          <cell r="AO236">
            <v>920.83949999999993</v>
          </cell>
          <cell r="AP236">
            <v>96.575849999999988</v>
          </cell>
          <cell r="AQ236">
            <v>336.89249999999998</v>
          </cell>
        </row>
        <row r="237">
          <cell r="A237" t="str">
            <v>M0032072209200</v>
          </cell>
          <cell r="B237" t="str">
            <v>F/G,Gateway,OTW,US9</v>
          </cell>
          <cell r="C237" t="str">
            <v>USD</v>
          </cell>
          <cell r="D237">
            <v>39.21</v>
          </cell>
          <cell r="E237">
            <v>45.091499999999996</v>
          </cell>
          <cell r="G237">
            <v>45.091499999999996</v>
          </cell>
          <cell r="I237">
            <v>45.091499999999996</v>
          </cell>
          <cell r="J237">
            <v>171.34769999999997</v>
          </cell>
          <cell r="K237">
            <v>49.600650000000002</v>
          </cell>
          <cell r="L237">
            <v>58.618949999999998</v>
          </cell>
          <cell r="M237">
            <v>78.910124999999994</v>
          </cell>
          <cell r="N237">
            <v>48.247904999999996</v>
          </cell>
          <cell r="O237">
            <v>46.895159999999997</v>
          </cell>
          <cell r="P237">
            <v>22545.75</v>
          </cell>
          <cell r="Q237">
            <v>307.97494499999999</v>
          </cell>
          <cell r="R237">
            <v>88830.25499999999</v>
          </cell>
          <cell r="S237">
            <v>773.31922499999985</v>
          </cell>
          <cell r="T237">
            <v>229.96664999999996</v>
          </cell>
          <cell r="U237">
            <v>31.564049999999995</v>
          </cell>
          <cell r="V237">
            <v>27.054899999999996</v>
          </cell>
          <cell r="W237">
            <v>351.71369999999996</v>
          </cell>
          <cell r="X237">
            <v>8116.4699999999993</v>
          </cell>
          <cell r="Y237">
            <v>171.34769999999997</v>
          </cell>
          <cell r="Z237">
            <v>2164.3919999999998</v>
          </cell>
          <cell r="AA237">
            <v>4058.2349999999997</v>
          </cell>
          <cell r="AB237">
            <v>54109.799999999996</v>
          </cell>
          <cell r="AC237">
            <v>67975.436249999999</v>
          </cell>
          <cell r="AD237">
            <v>586.18949999999995</v>
          </cell>
          <cell r="AE237">
            <v>160.07482499999998</v>
          </cell>
          <cell r="AF237">
            <v>252.51239999999996</v>
          </cell>
          <cell r="AG237">
            <v>63.128099999999989</v>
          </cell>
          <cell r="AH237">
            <v>2119.3004999999998</v>
          </cell>
          <cell r="AI237">
            <v>126.25619999999998</v>
          </cell>
          <cell r="AJ237">
            <v>315.64049999999997</v>
          </cell>
          <cell r="AK237">
            <v>63.128099999999989</v>
          </cell>
          <cell r="AL237">
            <v>1533.1109999999999</v>
          </cell>
          <cell r="AM237">
            <v>67.637249999999995</v>
          </cell>
          <cell r="AN237">
            <v>1442.9279999999999</v>
          </cell>
          <cell r="AO237">
            <v>924.37574999999993</v>
          </cell>
          <cell r="AP237">
            <v>96.946724999999986</v>
          </cell>
          <cell r="AQ237">
            <v>338.18624999999997</v>
          </cell>
        </row>
        <row r="238">
          <cell r="A238" t="str">
            <v>M0032072209220</v>
          </cell>
          <cell r="B238" t="str">
            <v>F/G,Gateway,OTW,US9</v>
          </cell>
          <cell r="C238" t="str">
            <v>USD</v>
          </cell>
          <cell r="D238">
            <v>39.549999999999997</v>
          </cell>
          <cell r="E238">
            <v>45.482499999999995</v>
          </cell>
          <cell r="G238">
            <v>45.482499999999995</v>
          </cell>
          <cell r="I238">
            <v>45.482499999999995</v>
          </cell>
          <cell r="J238">
            <v>172.83349999999996</v>
          </cell>
          <cell r="K238">
            <v>50.030749999999998</v>
          </cell>
          <cell r="L238">
            <v>59.127249999999997</v>
          </cell>
          <cell r="M238">
            <v>79.594374999999985</v>
          </cell>
          <cell r="N238">
            <v>48.666274999999999</v>
          </cell>
          <cell r="O238">
            <v>47.301799999999993</v>
          </cell>
          <cell r="P238">
            <v>22741.249999999996</v>
          </cell>
          <cell r="Q238">
            <v>310.64547499999998</v>
          </cell>
          <cell r="R238">
            <v>89600.524999999994</v>
          </cell>
          <cell r="S238">
            <v>780.02487499999984</v>
          </cell>
          <cell r="T238">
            <v>231.96074999999996</v>
          </cell>
          <cell r="U238">
            <v>31.837749999999993</v>
          </cell>
          <cell r="V238">
            <v>27.289499999999997</v>
          </cell>
          <cell r="W238">
            <v>354.76349999999996</v>
          </cell>
          <cell r="X238">
            <v>8186.8499999999995</v>
          </cell>
          <cell r="Y238">
            <v>172.83349999999996</v>
          </cell>
          <cell r="Z238">
            <v>2183.16</v>
          </cell>
          <cell r="AA238">
            <v>4093.4249999999997</v>
          </cell>
          <cell r="AB238">
            <v>54578.999999999993</v>
          </cell>
          <cell r="AC238">
            <v>68564.868749999994</v>
          </cell>
          <cell r="AD238">
            <v>591.27249999999992</v>
          </cell>
          <cell r="AE238">
            <v>161.46287499999997</v>
          </cell>
          <cell r="AF238">
            <v>254.70199999999994</v>
          </cell>
          <cell r="AG238">
            <v>63.675499999999985</v>
          </cell>
          <cell r="AH238">
            <v>2137.6774999999998</v>
          </cell>
          <cell r="AI238">
            <v>127.35099999999997</v>
          </cell>
          <cell r="AJ238">
            <v>318.37749999999994</v>
          </cell>
          <cell r="AK238">
            <v>63.675499999999985</v>
          </cell>
          <cell r="AL238">
            <v>1546.4049999999997</v>
          </cell>
          <cell r="AM238">
            <v>68.223749999999995</v>
          </cell>
          <cell r="AN238">
            <v>1455.4399999999998</v>
          </cell>
          <cell r="AO238">
            <v>932.3912499999999</v>
          </cell>
          <cell r="AP238">
            <v>97.787374999999983</v>
          </cell>
          <cell r="AQ238">
            <v>341.11874999999998</v>
          </cell>
        </row>
        <row r="239">
          <cell r="A239" t="str">
            <v>M0032072209250</v>
          </cell>
          <cell r="B239" t="str">
            <v>F/G,Gateway,OTW,US9</v>
          </cell>
          <cell r="C239" t="str">
            <v>USD</v>
          </cell>
          <cell r="D239">
            <v>39.549999999999997</v>
          </cell>
          <cell r="E239">
            <v>45.482499999999995</v>
          </cell>
          <cell r="G239">
            <v>45.482499999999995</v>
          </cell>
          <cell r="I239">
            <v>45.482499999999995</v>
          </cell>
          <cell r="J239">
            <v>172.83349999999996</v>
          </cell>
          <cell r="K239">
            <v>50.030749999999998</v>
          </cell>
          <cell r="L239">
            <v>59.127249999999997</v>
          </cell>
          <cell r="M239">
            <v>79.594374999999985</v>
          </cell>
          <cell r="N239">
            <v>48.666274999999999</v>
          </cell>
          <cell r="O239">
            <v>47.301799999999993</v>
          </cell>
          <cell r="P239">
            <v>22741.249999999996</v>
          </cell>
          <cell r="Q239">
            <v>310.64547499999998</v>
          </cell>
          <cell r="R239">
            <v>89600.524999999994</v>
          </cell>
          <cell r="S239">
            <v>780.02487499999984</v>
          </cell>
          <cell r="T239">
            <v>231.96074999999996</v>
          </cell>
          <cell r="U239">
            <v>31.837749999999993</v>
          </cell>
          <cell r="V239">
            <v>27.289499999999997</v>
          </cell>
          <cell r="W239">
            <v>354.76349999999996</v>
          </cell>
          <cell r="X239">
            <v>8186.8499999999995</v>
          </cell>
          <cell r="Y239">
            <v>172.83349999999996</v>
          </cell>
          <cell r="Z239">
            <v>2183.16</v>
          </cell>
          <cell r="AA239">
            <v>4093.4249999999997</v>
          </cell>
          <cell r="AB239">
            <v>54578.999999999993</v>
          </cell>
          <cell r="AC239">
            <v>68564.868749999994</v>
          </cell>
          <cell r="AD239">
            <v>591.27249999999992</v>
          </cell>
          <cell r="AE239">
            <v>161.46287499999997</v>
          </cell>
          <cell r="AF239">
            <v>254.70199999999994</v>
          </cell>
          <cell r="AG239">
            <v>63.675499999999985</v>
          </cell>
          <cell r="AH239">
            <v>2137.6774999999998</v>
          </cell>
          <cell r="AI239">
            <v>127.35099999999997</v>
          </cell>
          <cell r="AJ239">
            <v>318.37749999999994</v>
          </cell>
          <cell r="AK239">
            <v>63.675499999999985</v>
          </cell>
          <cell r="AL239">
            <v>1546.4049999999997</v>
          </cell>
          <cell r="AM239">
            <v>68.223749999999995</v>
          </cell>
          <cell r="AN239">
            <v>1455.4399999999998</v>
          </cell>
          <cell r="AO239">
            <v>932.3912499999999</v>
          </cell>
          <cell r="AP239">
            <v>97.787374999999983</v>
          </cell>
          <cell r="AQ239">
            <v>341.11874999999998</v>
          </cell>
        </row>
        <row r="240">
          <cell r="A240" t="str">
            <v>M0032072209270</v>
          </cell>
          <cell r="B240" t="str">
            <v>F/G,Gateway,OTW,US9</v>
          </cell>
          <cell r="C240" t="str">
            <v>USD</v>
          </cell>
          <cell r="D240">
            <v>39.549999999999997</v>
          </cell>
          <cell r="E240">
            <v>45.482499999999995</v>
          </cell>
          <cell r="G240">
            <v>45.482499999999995</v>
          </cell>
          <cell r="I240">
            <v>45.482499999999995</v>
          </cell>
          <cell r="J240">
            <v>172.83349999999996</v>
          </cell>
          <cell r="K240">
            <v>50.030749999999998</v>
          </cell>
          <cell r="L240">
            <v>59.127249999999997</v>
          </cell>
          <cell r="M240">
            <v>79.594374999999985</v>
          </cell>
          <cell r="N240">
            <v>48.666274999999999</v>
          </cell>
          <cell r="O240">
            <v>47.301799999999993</v>
          </cell>
          <cell r="P240">
            <v>22741.249999999996</v>
          </cell>
          <cell r="Q240">
            <v>310.64547499999998</v>
          </cell>
          <cell r="R240">
            <v>89600.524999999994</v>
          </cell>
          <cell r="S240">
            <v>780.02487499999984</v>
          </cell>
          <cell r="T240">
            <v>231.96074999999996</v>
          </cell>
          <cell r="U240">
            <v>31.837749999999993</v>
          </cell>
          <cell r="V240">
            <v>27.289499999999997</v>
          </cell>
          <cell r="W240">
            <v>354.76349999999996</v>
          </cell>
          <cell r="X240">
            <v>8186.8499999999995</v>
          </cell>
          <cell r="Y240">
            <v>172.83349999999996</v>
          </cell>
          <cell r="Z240">
            <v>2183.16</v>
          </cell>
          <cell r="AA240">
            <v>4093.4249999999997</v>
          </cell>
          <cell r="AB240">
            <v>54578.999999999993</v>
          </cell>
          <cell r="AC240">
            <v>68564.868749999994</v>
          </cell>
          <cell r="AD240">
            <v>591.27249999999992</v>
          </cell>
          <cell r="AE240">
            <v>161.46287499999997</v>
          </cell>
          <cell r="AF240">
            <v>254.70199999999994</v>
          </cell>
          <cell r="AG240">
            <v>63.675499999999985</v>
          </cell>
          <cell r="AH240">
            <v>2137.6774999999998</v>
          </cell>
          <cell r="AI240">
            <v>127.35099999999997</v>
          </cell>
          <cell r="AJ240">
            <v>318.37749999999994</v>
          </cell>
          <cell r="AK240">
            <v>63.675499999999985</v>
          </cell>
          <cell r="AL240">
            <v>1546.4049999999997</v>
          </cell>
          <cell r="AM240">
            <v>68.223749999999995</v>
          </cell>
          <cell r="AN240">
            <v>1455.4399999999998</v>
          </cell>
          <cell r="AO240">
            <v>932.3912499999999</v>
          </cell>
          <cell r="AP240">
            <v>97.787374999999983</v>
          </cell>
          <cell r="AQ240">
            <v>341.11874999999998</v>
          </cell>
        </row>
        <row r="241">
          <cell r="A241" t="str">
            <v>M0032072209300</v>
          </cell>
          <cell r="B241" t="str">
            <v>F/G,Gateway,OTW,US9</v>
          </cell>
          <cell r="C241" t="str">
            <v>USD</v>
          </cell>
          <cell r="D241">
            <v>39.56</v>
          </cell>
          <cell r="E241">
            <v>45.494</v>
          </cell>
          <cell r="G241">
            <v>45.494</v>
          </cell>
          <cell r="I241">
            <v>45.494</v>
          </cell>
          <cell r="J241">
            <v>172.87719999999999</v>
          </cell>
          <cell r="K241">
            <v>50.043400000000005</v>
          </cell>
          <cell r="L241">
            <v>59.142200000000003</v>
          </cell>
          <cell r="M241">
            <v>79.614499999999992</v>
          </cell>
          <cell r="N241">
            <v>48.678580000000004</v>
          </cell>
          <cell r="O241">
            <v>47.313760000000002</v>
          </cell>
          <cell r="P241">
            <v>22747</v>
          </cell>
          <cell r="Q241">
            <v>310.72402</v>
          </cell>
          <cell r="R241">
            <v>89623.18</v>
          </cell>
          <cell r="S241">
            <v>780.22209999999995</v>
          </cell>
          <cell r="T241">
            <v>232.01939999999999</v>
          </cell>
          <cell r="U241">
            <v>31.845799999999997</v>
          </cell>
          <cell r="V241">
            <v>27.296399999999998</v>
          </cell>
          <cell r="W241">
            <v>354.85320000000002</v>
          </cell>
          <cell r="X241">
            <v>8188.92</v>
          </cell>
          <cell r="Y241">
            <v>172.87719999999999</v>
          </cell>
          <cell r="Z241">
            <v>2183.712</v>
          </cell>
          <cell r="AA241">
            <v>4094.46</v>
          </cell>
          <cell r="AB241">
            <v>54592.800000000003</v>
          </cell>
          <cell r="AC241">
            <v>68582.205000000002</v>
          </cell>
          <cell r="AD241">
            <v>591.42200000000003</v>
          </cell>
          <cell r="AE241">
            <v>161.50369999999998</v>
          </cell>
          <cell r="AF241">
            <v>254.76639999999998</v>
          </cell>
          <cell r="AG241">
            <v>63.691599999999994</v>
          </cell>
          <cell r="AH241">
            <v>2138.2179999999998</v>
          </cell>
          <cell r="AI241">
            <v>127.38319999999999</v>
          </cell>
          <cell r="AJ241">
            <v>318.45799999999997</v>
          </cell>
          <cell r="AK241">
            <v>63.691599999999994</v>
          </cell>
          <cell r="AL241">
            <v>1546.796</v>
          </cell>
          <cell r="AM241">
            <v>68.241</v>
          </cell>
          <cell r="AN241">
            <v>1455.808</v>
          </cell>
          <cell r="AO241">
            <v>932.62699999999995</v>
          </cell>
          <cell r="AP241">
            <v>97.812100000000001</v>
          </cell>
          <cell r="AQ241">
            <v>341.20499999999998</v>
          </cell>
        </row>
        <row r="242">
          <cell r="A242" t="str">
            <v>M0032072209320</v>
          </cell>
          <cell r="B242" t="str">
            <v>F/G,Gateway,OTW,US9</v>
          </cell>
          <cell r="C242" t="str">
            <v>USD</v>
          </cell>
          <cell r="D242">
            <v>40.19</v>
          </cell>
          <cell r="E242">
            <v>46.218499999999992</v>
          </cell>
          <cell r="G242">
            <v>46.218499999999992</v>
          </cell>
          <cell r="I242">
            <v>46.218499999999992</v>
          </cell>
          <cell r="J242">
            <v>175.63029999999995</v>
          </cell>
          <cell r="K242">
            <v>50.840349999999994</v>
          </cell>
          <cell r="L242">
            <v>60.084049999999991</v>
          </cell>
          <cell r="M242">
            <v>80.882374999999982</v>
          </cell>
          <cell r="N242">
            <v>49.453794999999992</v>
          </cell>
          <cell r="O242">
            <v>48.067239999999991</v>
          </cell>
          <cell r="P242">
            <v>23109.249999999996</v>
          </cell>
          <cell r="Q242">
            <v>315.67235499999992</v>
          </cell>
          <cell r="R242">
            <v>91050.444999999978</v>
          </cell>
          <cell r="S242">
            <v>792.64727499999981</v>
          </cell>
          <cell r="T242">
            <v>235.71434999999994</v>
          </cell>
          <cell r="U242">
            <v>32.352949999999993</v>
          </cell>
          <cell r="V242">
            <v>27.731099999999994</v>
          </cell>
          <cell r="W242">
            <v>360.50429999999994</v>
          </cell>
          <cell r="X242">
            <v>8319.3299999999981</v>
          </cell>
          <cell r="Y242">
            <v>175.63029999999995</v>
          </cell>
          <cell r="Z242">
            <v>2218.4879999999994</v>
          </cell>
          <cell r="AA242">
            <v>4159.6649999999991</v>
          </cell>
          <cell r="AB242">
            <v>55462.19999999999</v>
          </cell>
          <cell r="AC242">
            <v>69674.388749999984</v>
          </cell>
          <cell r="AD242">
            <v>600.84049999999991</v>
          </cell>
          <cell r="AE242">
            <v>164.07567499999996</v>
          </cell>
          <cell r="AF242">
            <v>258.82359999999994</v>
          </cell>
          <cell r="AG242">
            <v>64.705899999999986</v>
          </cell>
          <cell r="AH242">
            <v>2172.2694999999994</v>
          </cell>
          <cell r="AI242">
            <v>129.41179999999997</v>
          </cell>
          <cell r="AJ242">
            <v>323.52949999999993</v>
          </cell>
          <cell r="AK242">
            <v>64.705899999999986</v>
          </cell>
          <cell r="AL242">
            <v>1571.4289999999996</v>
          </cell>
          <cell r="AM242">
            <v>69.32774999999998</v>
          </cell>
          <cell r="AN242">
            <v>1478.9919999999997</v>
          </cell>
          <cell r="AO242">
            <v>947.47924999999987</v>
          </cell>
          <cell r="AP242">
            <v>99.369774999999976</v>
          </cell>
          <cell r="AQ242">
            <v>346.63874999999996</v>
          </cell>
        </row>
        <row r="243">
          <cell r="A243" t="str">
            <v>M0032072209350</v>
          </cell>
          <cell r="B243" t="str">
            <v>F/G,Gateway,OTW,US9</v>
          </cell>
          <cell r="C243" t="str">
            <v>USD</v>
          </cell>
          <cell r="D243">
            <v>41.38</v>
          </cell>
          <cell r="E243">
            <v>47.586999999999996</v>
          </cell>
          <cell r="G243">
            <v>47.586999999999996</v>
          </cell>
          <cell r="I243">
            <v>47.586999999999996</v>
          </cell>
          <cell r="J243">
            <v>180.83059999999998</v>
          </cell>
          <cell r="K243">
            <v>52.345700000000001</v>
          </cell>
          <cell r="L243">
            <v>61.863099999999996</v>
          </cell>
          <cell r="M243">
            <v>83.277249999999995</v>
          </cell>
          <cell r="N243">
            <v>50.918089999999999</v>
          </cell>
          <cell r="O243">
            <v>49.490479999999998</v>
          </cell>
          <cell r="P243">
            <v>23793.499999999996</v>
          </cell>
          <cell r="Q243">
            <v>325.01920999999999</v>
          </cell>
          <cell r="R243">
            <v>93746.39</v>
          </cell>
          <cell r="S243">
            <v>816.11704999999984</v>
          </cell>
          <cell r="T243">
            <v>242.69369999999995</v>
          </cell>
          <cell r="U243">
            <v>33.310899999999997</v>
          </cell>
          <cell r="V243">
            <v>28.552199999999996</v>
          </cell>
          <cell r="W243">
            <v>371.17859999999996</v>
          </cell>
          <cell r="X243">
            <v>8565.66</v>
          </cell>
          <cell r="Y243">
            <v>180.83059999999998</v>
          </cell>
          <cell r="Z243">
            <v>2284.1759999999999</v>
          </cell>
          <cell r="AA243">
            <v>4282.83</v>
          </cell>
          <cell r="AB243">
            <v>57104.399999999994</v>
          </cell>
          <cell r="AC243">
            <v>71737.402499999997</v>
          </cell>
          <cell r="AD243">
            <v>618.63099999999997</v>
          </cell>
          <cell r="AE243">
            <v>168.93384999999998</v>
          </cell>
          <cell r="AF243">
            <v>266.48719999999997</v>
          </cell>
          <cell r="AG243">
            <v>66.621799999999993</v>
          </cell>
          <cell r="AH243">
            <v>2236.5889999999999</v>
          </cell>
          <cell r="AI243">
            <v>133.24359999999999</v>
          </cell>
          <cell r="AJ243">
            <v>333.10899999999998</v>
          </cell>
          <cell r="AK243">
            <v>66.621799999999993</v>
          </cell>
          <cell r="AL243">
            <v>1617.9579999999999</v>
          </cell>
          <cell r="AM243">
            <v>71.380499999999998</v>
          </cell>
          <cell r="AN243">
            <v>1522.7839999999999</v>
          </cell>
          <cell r="AO243">
            <v>975.53349999999989</v>
          </cell>
          <cell r="AP243">
            <v>102.31204999999999</v>
          </cell>
          <cell r="AQ243">
            <v>356.90249999999997</v>
          </cell>
        </row>
        <row r="244">
          <cell r="A244" t="str">
            <v>M0032072209370</v>
          </cell>
          <cell r="B244" t="str">
            <v>F/G,Gateway,OTW,US9</v>
          </cell>
          <cell r="C244" t="str">
            <v>USD</v>
          </cell>
          <cell r="D244">
            <v>41.38</v>
          </cell>
          <cell r="E244">
            <v>47.586999999999996</v>
          </cell>
          <cell r="G244">
            <v>47.586999999999996</v>
          </cell>
          <cell r="I244">
            <v>47.586999999999996</v>
          </cell>
          <cell r="J244">
            <v>180.83059999999998</v>
          </cell>
          <cell r="K244">
            <v>52.345700000000001</v>
          </cell>
          <cell r="L244">
            <v>61.863099999999996</v>
          </cell>
          <cell r="M244">
            <v>83.277249999999995</v>
          </cell>
          <cell r="N244">
            <v>50.918089999999999</v>
          </cell>
          <cell r="O244">
            <v>49.490479999999998</v>
          </cell>
          <cell r="P244">
            <v>23793.499999999996</v>
          </cell>
          <cell r="Q244">
            <v>325.01920999999999</v>
          </cell>
          <cell r="R244">
            <v>93746.39</v>
          </cell>
          <cell r="S244">
            <v>816.11704999999984</v>
          </cell>
          <cell r="T244">
            <v>242.69369999999995</v>
          </cell>
          <cell r="U244">
            <v>33.310899999999997</v>
          </cell>
          <cell r="V244">
            <v>28.552199999999996</v>
          </cell>
          <cell r="W244">
            <v>371.17859999999996</v>
          </cell>
          <cell r="X244">
            <v>8565.66</v>
          </cell>
          <cell r="Y244">
            <v>180.83059999999998</v>
          </cell>
          <cell r="Z244">
            <v>2284.1759999999999</v>
          </cell>
          <cell r="AA244">
            <v>4282.83</v>
          </cell>
          <cell r="AB244">
            <v>57104.399999999994</v>
          </cell>
          <cell r="AC244">
            <v>71737.402499999997</v>
          </cell>
          <cell r="AD244">
            <v>618.63099999999997</v>
          </cell>
          <cell r="AE244">
            <v>168.93384999999998</v>
          </cell>
          <cell r="AF244">
            <v>266.48719999999997</v>
          </cell>
          <cell r="AG244">
            <v>66.621799999999993</v>
          </cell>
          <cell r="AH244">
            <v>2236.5889999999999</v>
          </cell>
          <cell r="AI244">
            <v>133.24359999999999</v>
          </cell>
          <cell r="AJ244">
            <v>333.10899999999998</v>
          </cell>
          <cell r="AK244">
            <v>66.621799999999993</v>
          </cell>
          <cell r="AL244">
            <v>1617.9579999999999</v>
          </cell>
          <cell r="AM244">
            <v>71.380499999999998</v>
          </cell>
          <cell r="AN244">
            <v>1522.7839999999999</v>
          </cell>
          <cell r="AO244">
            <v>975.53349999999989</v>
          </cell>
          <cell r="AP244">
            <v>102.31204999999999</v>
          </cell>
          <cell r="AQ244">
            <v>356.90249999999997</v>
          </cell>
        </row>
        <row r="245">
          <cell r="A245" t="str">
            <v>M0032072209400</v>
          </cell>
          <cell r="B245" t="str">
            <v>F/G,Gateway,OTW,US9</v>
          </cell>
          <cell r="C245" t="str">
            <v>USD</v>
          </cell>
          <cell r="D245">
            <v>41.38</v>
          </cell>
          <cell r="E245">
            <v>47.586999999999996</v>
          </cell>
          <cell r="G245">
            <v>47.586999999999996</v>
          </cell>
          <cell r="I245">
            <v>47.586999999999996</v>
          </cell>
          <cell r="J245">
            <v>180.83059999999998</v>
          </cell>
          <cell r="K245">
            <v>52.345700000000001</v>
          </cell>
          <cell r="L245">
            <v>61.863099999999996</v>
          </cell>
          <cell r="M245">
            <v>83.277249999999995</v>
          </cell>
          <cell r="N245">
            <v>50.918089999999999</v>
          </cell>
          <cell r="O245">
            <v>49.490479999999998</v>
          </cell>
          <cell r="P245">
            <v>23793.499999999996</v>
          </cell>
          <cell r="Q245">
            <v>325.01920999999999</v>
          </cell>
          <cell r="R245">
            <v>93746.39</v>
          </cell>
          <cell r="S245">
            <v>816.11704999999984</v>
          </cell>
          <cell r="T245">
            <v>242.69369999999995</v>
          </cell>
          <cell r="U245">
            <v>33.310899999999997</v>
          </cell>
          <cell r="V245">
            <v>28.552199999999996</v>
          </cell>
          <cell r="W245">
            <v>371.17859999999996</v>
          </cell>
          <cell r="X245">
            <v>8565.66</v>
          </cell>
          <cell r="Y245">
            <v>180.83059999999998</v>
          </cell>
          <cell r="Z245">
            <v>2284.1759999999999</v>
          </cell>
          <cell r="AA245">
            <v>4282.83</v>
          </cell>
          <cell r="AB245">
            <v>57104.399999999994</v>
          </cell>
          <cell r="AC245">
            <v>71737.402499999997</v>
          </cell>
          <cell r="AD245">
            <v>618.63099999999997</v>
          </cell>
          <cell r="AE245">
            <v>168.93384999999998</v>
          </cell>
          <cell r="AF245">
            <v>266.48719999999997</v>
          </cell>
          <cell r="AG245">
            <v>66.621799999999993</v>
          </cell>
          <cell r="AH245">
            <v>2236.5889999999999</v>
          </cell>
          <cell r="AI245">
            <v>133.24359999999999</v>
          </cell>
          <cell r="AJ245">
            <v>333.10899999999998</v>
          </cell>
          <cell r="AK245">
            <v>66.621799999999993</v>
          </cell>
          <cell r="AL245">
            <v>1617.9579999999999</v>
          </cell>
          <cell r="AM245">
            <v>71.380499999999998</v>
          </cell>
          <cell r="AN245">
            <v>1522.7839999999999</v>
          </cell>
          <cell r="AO245">
            <v>975.53349999999989</v>
          </cell>
          <cell r="AP245">
            <v>102.31204999999999</v>
          </cell>
          <cell r="AQ245">
            <v>356.90249999999997</v>
          </cell>
        </row>
        <row r="246">
          <cell r="A246" t="str">
            <v>M0032072212200</v>
          </cell>
          <cell r="B246" t="str">
            <v>F/G,Gateway,OTW,US12</v>
          </cell>
          <cell r="C246" t="str">
            <v>USD</v>
          </cell>
          <cell r="D246">
            <v>39.21</v>
          </cell>
          <cell r="E246">
            <v>45.091499999999996</v>
          </cell>
          <cell r="G246">
            <v>45.091499999999996</v>
          </cell>
          <cell r="I246">
            <v>45.091499999999996</v>
          </cell>
          <cell r="J246">
            <v>171.34769999999997</v>
          </cell>
          <cell r="K246">
            <v>49.600650000000002</v>
          </cell>
          <cell r="L246">
            <v>58.618949999999998</v>
          </cell>
          <cell r="M246">
            <v>78.910124999999994</v>
          </cell>
          <cell r="N246">
            <v>48.247904999999996</v>
          </cell>
          <cell r="O246">
            <v>46.895159999999997</v>
          </cell>
          <cell r="P246">
            <v>22545.75</v>
          </cell>
          <cell r="Q246">
            <v>307.97494499999999</v>
          </cell>
          <cell r="R246">
            <v>88830.25499999999</v>
          </cell>
          <cell r="S246">
            <v>773.31922499999985</v>
          </cell>
          <cell r="T246">
            <v>229.96664999999996</v>
          </cell>
          <cell r="U246">
            <v>31.564049999999995</v>
          </cell>
          <cell r="V246">
            <v>27.054899999999996</v>
          </cell>
          <cell r="W246">
            <v>351.71369999999996</v>
          </cell>
          <cell r="X246">
            <v>8116.4699999999993</v>
          </cell>
          <cell r="Y246">
            <v>171.34769999999997</v>
          </cell>
          <cell r="Z246">
            <v>2164.3919999999998</v>
          </cell>
          <cell r="AA246">
            <v>4058.2349999999997</v>
          </cell>
          <cell r="AB246">
            <v>54109.799999999996</v>
          </cell>
          <cell r="AC246">
            <v>67975.436249999999</v>
          </cell>
          <cell r="AD246">
            <v>586.18949999999995</v>
          </cell>
          <cell r="AE246">
            <v>160.07482499999998</v>
          </cell>
          <cell r="AF246">
            <v>252.51239999999996</v>
          </cell>
          <cell r="AG246">
            <v>63.128099999999989</v>
          </cell>
          <cell r="AH246">
            <v>2119.3004999999998</v>
          </cell>
          <cell r="AI246">
            <v>126.25619999999998</v>
          </cell>
          <cell r="AJ246">
            <v>315.64049999999997</v>
          </cell>
          <cell r="AK246">
            <v>63.128099999999989</v>
          </cell>
          <cell r="AL246">
            <v>1533.1109999999999</v>
          </cell>
          <cell r="AM246">
            <v>67.637249999999995</v>
          </cell>
          <cell r="AN246">
            <v>1442.9279999999999</v>
          </cell>
          <cell r="AO246">
            <v>924.37574999999993</v>
          </cell>
          <cell r="AP246">
            <v>96.946724999999986</v>
          </cell>
          <cell r="AQ246">
            <v>338.18624999999997</v>
          </cell>
        </row>
        <row r="247">
          <cell r="A247" t="str">
            <v>M0032072212220</v>
          </cell>
          <cell r="B247" t="str">
            <v>F/G,Gateway,OTW,US12</v>
          </cell>
          <cell r="C247" t="str">
            <v>USD</v>
          </cell>
          <cell r="D247">
            <v>39.549999999999997</v>
          </cell>
          <cell r="E247">
            <v>45.482499999999995</v>
          </cell>
          <cell r="G247">
            <v>45.482499999999995</v>
          </cell>
          <cell r="I247">
            <v>45.482499999999995</v>
          </cell>
          <cell r="J247">
            <v>172.83349999999996</v>
          </cell>
          <cell r="K247">
            <v>50.030749999999998</v>
          </cell>
          <cell r="L247">
            <v>59.127249999999997</v>
          </cell>
          <cell r="M247">
            <v>79.594374999999985</v>
          </cell>
          <cell r="N247">
            <v>48.666274999999999</v>
          </cell>
          <cell r="O247">
            <v>47.301799999999993</v>
          </cell>
          <cell r="P247">
            <v>22741.249999999996</v>
          </cell>
          <cell r="Q247">
            <v>310.64547499999998</v>
          </cell>
          <cell r="R247">
            <v>89600.524999999994</v>
          </cell>
          <cell r="S247">
            <v>780.02487499999984</v>
          </cell>
          <cell r="T247">
            <v>231.96074999999996</v>
          </cell>
          <cell r="U247">
            <v>31.837749999999993</v>
          </cell>
          <cell r="V247">
            <v>27.289499999999997</v>
          </cell>
          <cell r="W247">
            <v>354.76349999999996</v>
          </cell>
          <cell r="X247">
            <v>8186.8499999999995</v>
          </cell>
          <cell r="Y247">
            <v>172.83349999999996</v>
          </cell>
          <cell r="Z247">
            <v>2183.16</v>
          </cell>
          <cell r="AA247">
            <v>4093.4249999999997</v>
          </cell>
          <cell r="AB247">
            <v>54578.999999999993</v>
          </cell>
          <cell r="AC247">
            <v>68564.868749999994</v>
          </cell>
          <cell r="AD247">
            <v>591.27249999999992</v>
          </cell>
          <cell r="AE247">
            <v>161.46287499999997</v>
          </cell>
          <cell r="AF247">
            <v>254.70199999999994</v>
          </cell>
          <cell r="AG247">
            <v>63.675499999999985</v>
          </cell>
          <cell r="AH247">
            <v>2137.6774999999998</v>
          </cell>
          <cell r="AI247">
            <v>127.35099999999997</v>
          </cell>
          <cell r="AJ247">
            <v>318.37749999999994</v>
          </cell>
          <cell r="AK247">
            <v>63.675499999999985</v>
          </cell>
          <cell r="AL247">
            <v>1546.4049999999997</v>
          </cell>
          <cell r="AM247">
            <v>68.223749999999995</v>
          </cell>
          <cell r="AN247">
            <v>1455.4399999999998</v>
          </cell>
          <cell r="AO247">
            <v>932.3912499999999</v>
          </cell>
          <cell r="AP247">
            <v>97.787374999999983</v>
          </cell>
          <cell r="AQ247">
            <v>341.11874999999998</v>
          </cell>
        </row>
        <row r="248">
          <cell r="A248" t="str">
            <v>M0032072212250</v>
          </cell>
          <cell r="B248" t="str">
            <v>F/G,Gateway,OTW,US12</v>
          </cell>
          <cell r="C248" t="str">
            <v>USD</v>
          </cell>
          <cell r="D248">
            <v>39.549999999999997</v>
          </cell>
          <cell r="E248">
            <v>45.482499999999995</v>
          </cell>
          <cell r="G248">
            <v>45.482499999999995</v>
          </cell>
          <cell r="I248">
            <v>45.482499999999995</v>
          </cell>
          <cell r="J248">
            <v>172.83349999999996</v>
          </cell>
          <cell r="K248">
            <v>50.030749999999998</v>
          </cell>
          <cell r="L248">
            <v>59.127249999999997</v>
          </cell>
          <cell r="M248">
            <v>79.594374999999985</v>
          </cell>
          <cell r="N248">
            <v>48.666274999999999</v>
          </cell>
          <cell r="O248">
            <v>47.301799999999993</v>
          </cell>
          <cell r="P248">
            <v>22741.249999999996</v>
          </cell>
          <cell r="Q248">
            <v>310.64547499999998</v>
          </cell>
          <cell r="R248">
            <v>89600.524999999994</v>
          </cell>
          <cell r="S248">
            <v>780.02487499999984</v>
          </cell>
          <cell r="T248">
            <v>231.96074999999996</v>
          </cell>
          <cell r="U248">
            <v>31.837749999999993</v>
          </cell>
          <cell r="V248">
            <v>27.289499999999997</v>
          </cell>
          <cell r="W248">
            <v>354.76349999999996</v>
          </cell>
          <cell r="X248">
            <v>8186.8499999999995</v>
          </cell>
          <cell r="Y248">
            <v>172.83349999999996</v>
          </cell>
          <cell r="Z248">
            <v>2183.16</v>
          </cell>
          <cell r="AA248">
            <v>4093.4249999999997</v>
          </cell>
          <cell r="AB248">
            <v>54578.999999999993</v>
          </cell>
          <cell r="AC248">
            <v>68564.868749999994</v>
          </cell>
          <cell r="AD248">
            <v>591.27249999999992</v>
          </cell>
          <cell r="AE248">
            <v>161.46287499999997</v>
          </cell>
          <cell r="AF248">
            <v>254.70199999999994</v>
          </cell>
          <cell r="AG248">
            <v>63.675499999999985</v>
          </cell>
          <cell r="AH248">
            <v>2137.6774999999998</v>
          </cell>
          <cell r="AI248">
            <v>127.35099999999997</v>
          </cell>
          <cell r="AJ248">
            <v>318.37749999999994</v>
          </cell>
          <cell r="AK248">
            <v>63.675499999999985</v>
          </cell>
          <cell r="AL248">
            <v>1546.4049999999997</v>
          </cell>
          <cell r="AM248">
            <v>68.223749999999995</v>
          </cell>
          <cell r="AN248">
            <v>1455.4399999999998</v>
          </cell>
          <cell r="AO248">
            <v>932.3912499999999</v>
          </cell>
          <cell r="AP248">
            <v>97.787374999999983</v>
          </cell>
          <cell r="AQ248">
            <v>341.11874999999998</v>
          </cell>
        </row>
        <row r="249">
          <cell r="A249" t="str">
            <v>M0032072212270</v>
          </cell>
          <cell r="B249" t="str">
            <v>F/G,Gateway,OTW,US12</v>
          </cell>
          <cell r="C249" t="str">
            <v>USD</v>
          </cell>
          <cell r="D249">
            <v>39.549999999999997</v>
          </cell>
          <cell r="E249">
            <v>45.482499999999995</v>
          </cell>
          <cell r="G249">
            <v>45.482499999999995</v>
          </cell>
          <cell r="I249">
            <v>45.482499999999995</v>
          </cell>
          <cell r="J249">
            <v>172.83349999999996</v>
          </cell>
          <cell r="K249">
            <v>50.030749999999998</v>
          </cell>
          <cell r="L249">
            <v>59.127249999999997</v>
          </cell>
          <cell r="M249">
            <v>79.594374999999985</v>
          </cell>
          <cell r="N249">
            <v>48.666274999999999</v>
          </cell>
          <cell r="O249">
            <v>47.301799999999993</v>
          </cell>
          <cell r="P249">
            <v>22741.249999999996</v>
          </cell>
          <cell r="Q249">
            <v>310.64547499999998</v>
          </cell>
          <cell r="R249">
            <v>89600.524999999994</v>
          </cell>
          <cell r="S249">
            <v>780.02487499999984</v>
          </cell>
          <cell r="T249">
            <v>231.96074999999996</v>
          </cell>
          <cell r="U249">
            <v>31.837749999999993</v>
          </cell>
          <cell r="V249">
            <v>27.289499999999997</v>
          </cell>
          <cell r="W249">
            <v>354.76349999999996</v>
          </cell>
          <cell r="X249">
            <v>8186.8499999999995</v>
          </cell>
          <cell r="Y249">
            <v>172.83349999999996</v>
          </cell>
          <cell r="Z249">
            <v>2183.16</v>
          </cell>
          <cell r="AA249">
            <v>4093.4249999999997</v>
          </cell>
          <cell r="AB249">
            <v>54578.999999999993</v>
          </cell>
          <cell r="AC249">
            <v>68564.868749999994</v>
          </cell>
          <cell r="AD249">
            <v>591.27249999999992</v>
          </cell>
          <cell r="AE249">
            <v>161.46287499999997</v>
          </cell>
          <cell r="AF249">
            <v>254.70199999999994</v>
          </cell>
          <cell r="AG249">
            <v>63.675499999999985</v>
          </cell>
          <cell r="AH249">
            <v>2137.6774999999998</v>
          </cell>
          <cell r="AI249">
            <v>127.35099999999997</v>
          </cell>
          <cell r="AJ249">
            <v>318.37749999999994</v>
          </cell>
          <cell r="AK249">
            <v>63.675499999999985</v>
          </cell>
          <cell r="AL249">
            <v>1546.4049999999997</v>
          </cell>
          <cell r="AM249">
            <v>68.223749999999995</v>
          </cell>
          <cell r="AN249">
            <v>1455.4399999999998</v>
          </cell>
          <cell r="AO249">
            <v>932.3912499999999</v>
          </cell>
          <cell r="AP249">
            <v>97.787374999999983</v>
          </cell>
          <cell r="AQ249">
            <v>341.11874999999998</v>
          </cell>
        </row>
        <row r="250">
          <cell r="A250" t="str">
            <v>M0032072212300</v>
          </cell>
          <cell r="B250" t="str">
            <v>F/G,Gateway,OTW,US12</v>
          </cell>
          <cell r="C250" t="str">
            <v>USD</v>
          </cell>
          <cell r="D250">
            <v>39.56</v>
          </cell>
          <cell r="E250">
            <v>45.494</v>
          </cell>
          <cell r="G250">
            <v>45.494</v>
          </cell>
          <cell r="I250">
            <v>45.494</v>
          </cell>
          <cell r="J250">
            <v>172.87719999999999</v>
          </cell>
          <cell r="K250">
            <v>50.043400000000005</v>
          </cell>
          <cell r="L250">
            <v>59.142200000000003</v>
          </cell>
          <cell r="M250">
            <v>79.614499999999992</v>
          </cell>
          <cell r="N250">
            <v>48.678580000000004</v>
          </cell>
          <cell r="O250">
            <v>47.313760000000002</v>
          </cell>
          <cell r="P250">
            <v>22747</v>
          </cell>
          <cell r="Q250">
            <v>310.72402</v>
          </cell>
          <cell r="R250">
            <v>89623.18</v>
          </cell>
          <cell r="S250">
            <v>780.22209999999995</v>
          </cell>
          <cell r="T250">
            <v>232.01939999999999</v>
          </cell>
          <cell r="U250">
            <v>31.845799999999997</v>
          </cell>
          <cell r="V250">
            <v>27.296399999999998</v>
          </cell>
          <cell r="W250">
            <v>354.85320000000002</v>
          </cell>
          <cell r="X250">
            <v>8188.92</v>
          </cell>
          <cell r="Y250">
            <v>172.87719999999999</v>
          </cell>
          <cell r="Z250">
            <v>2183.712</v>
          </cell>
          <cell r="AA250">
            <v>4094.46</v>
          </cell>
          <cell r="AB250">
            <v>54592.800000000003</v>
          </cell>
          <cell r="AC250">
            <v>68582.205000000002</v>
          </cell>
          <cell r="AD250">
            <v>591.42200000000003</v>
          </cell>
          <cell r="AE250">
            <v>161.50369999999998</v>
          </cell>
          <cell r="AF250">
            <v>254.76639999999998</v>
          </cell>
          <cell r="AG250">
            <v>63.691599999999994</v>
          </cell>
          <cell r="AH250">
            <v>2138.2179999999998</v>
          </cell>
          <cell r="AI250">
            <v>127.38319999999999</v>
          </cell>
          <cell r="AJ250">
            <v>318.45799999999997</v>
          </cell>
          <cell r="AK250">
            <v>63.691599999999994</v>
          </cell>
          <cell r="AL250">
            <v>1546.796</v>
          </cell>
          <cell r="AM250">
            <v>68.241</v>
          </cell>
          <cell r="AN250">
            <v>1455.808</v>
          </cell>
          <cell r="AO250">
            <v>932.62699999999995</v>
          </cell>
          <cell r="AP250">
            <v>97.812100000000001</v>
          </cell>
          <cell r="AQ250">
            <v>341.20499999999998</v>
          </cell>
        </row>
        <row r="251">
          <cell r="A251" t="str">
            <v>M0032072212320</v>
          </cell>
          <cell r="B251" t="str">
            <v>F/G,Gateway,OTW,US12</v>
          </cell>
          <cell r="C251" t="str">
            <v>USD</v>
          </cell>
          <cell r="D251">
            <v>40.19</v>
          </cell>
          <cell r="E251">
            <v>46.218499999999992</v>
          </cell>
          <cell r="G251">
            <v>46.218499999999992</v>
          </cell>
          <cell r="I251">
            <v>46.218499999999992</v>
          </cell>
          <cell r="J251">
            <v>175.63029999999995</v>
          </cell>
          <cell r="K251">
            <v>50.840349999999994</v>
          </cell>
          <cell r="L251">
            <v>60.084049999999991</v>
          </cell>
          <cell r="M251">
            <v>80.882374999999982</v>
          </cell>
          <cell r="N251">
            <v>49.453794999999992</v>
          </cell>
          <cell r="O251">
            <v>48.067239999999991</v>
          </cell>
          <cell r="P251">
            <v>23109.249999999996</v>
          </cell>
          <cell r="Q251">
            <v>315.67235499999992</v>
          </cell>
          <cell r="R251">
            <v>91050.444999999978</v>
          </cell>
          <cell r="S251">
            <v>792.64727499999981</v>
          </cell>
          <cell r="T251">
            <v>235.71434999999994</v>
          </cell>
          <cell r="U251">
            <v>32.352949999999993</v>
          </cell>
          <cell r="V251">
            <v>27.731099999999994</v>
          </cell>
          <cell r="W251">
            <v>360.50429999999994</v>
          </cell>
          <cell r="X251">
            <v>8319.3299999999981</v>
          </cell>
          <cell r="Y251">
            <v>175.63029999999995</v>
          </cell>
          <cell r="Z251">
            <v>2218.4879999999994</v>
          </cell>
          <cell r="AA251">
            <v>4159.6649999999991</v>
          </cell>
          <cell r="AB251">
            <v>55462.19999999999</v>
          </cell>
          <cell r="AC251">
            <v>69674.388749999984</v>
          </cell>
          <cell r="AD251">
            <v>600.84049999999991</v>
          </cell>
          <cell r="AE251">
            <v>164.07567499999996</v>
          </cell>
          <cell r="AF251">
            <v>258.82359999999994</v>
          </cell>
          <cell r="AG251">
            <v>64.705899999999986</v>
          </cell>
          <cell r="AH251">
            <v>2172.2694999999994</v>
          </cell>
          <cell r="AI251">
            <v>129.41179999999997</v>
          </cell>
          <cell r="AJ251">
            <v>323.52949999999993</v>
          </cell>
          <cell r="AK251">
            <v>64.705899999999986</v>
          </cell>
          <cell r="AL251">
            <v>1571.4289999999996</v>
          </cell>
          <cell r="AM251">
            <v>69.32774999999998</v>
          </cell>
          <cell r="AN251">
            <v>1478.9919999999997</v>
          </cell>
          <cell r="AO251">
            <v>947.47924999999987</v>
          </cell>
          <cell r="AP251">
            <v>99.369774999999976</v>
          </cell>
          <cell r="AQ251">
            <v>346.63874999999996</v>
          </cell>
        </row>
        <row r="252">
          <cell r="A252" t="str">
            <v>M0032072212350</v>
          </cell>
          <cell r="B252" t="str">
            <v>F/G,Gateway,OTW,US12</v>
          </cell>
          <cell r="C252" t="str">
            <v>USD</v>
          </cell>
          <cell r="D252">
            <v>41.38</v>
          </cell>
          <cell r="E252">
            <v>47.586999999999996</v>
          </cell>
          <cell r="G252">
            <v>47.586999999999996</v>
          </cell>
          <cell r="I252">
            <v>47.586999999999996</v>
          </cell>
          <cell r="J252">
            <v>180.83059999999998</v>
          </cell>
          <cell r="K252">
            <v>52.345700000000001</v>
          </cell>
          <cell r="L252">
            <v>61.863099999999996</v>
          </cell>
          <cell r="M252">
            <v>83.277249999999995</v>
          </cell>
          <cell r="N252">
            <v>50.918089999999999</v>
          </cell>
          <cell r="O252">
            <v>49.490479999999998</v>
          </cell>
          <cell r="P252">
            <v>23793.499999999996</v>
          </cell>
          <cell r="Q252">
            <v>325.01920999999999</v>
          </cell>
          <cell r="R252">
            <v>93746.39</v>
          </cell>
          <cell r="S252">
            <v>816.11704999999984</v>
          </cell>
          <cell r="T252">
            <v>242.69369999999995</v>
          </cell>
          <cell r="U252">
            <v>33.310899999999997</v>
          </cell>
          <cell r="V252">
            <v>28.552199999999996</v>
          </cell>
          <cell r="W252">
            <v>371.17859999999996</v>
          </cell>
          <cell r="X252">
            <v>8565.66</v>
          </cell>
          <cell r="Y252">
            <v>180.83059999999998</v>
          </cell>
          <cell r="Z252">
            <v>2284.1759999999999</v>
          </cell>
          <cell r="AA252">
            <v>4282.83</v>
          </cell>
          <cell r="AB252">
            <v>57104.399999999994</v>
          </cell>
          <cell r="AC252">
            <v>71737.402499999997</v>
          </cell>
          <cell r="AD252">
            <v>618.63099999999997</v>
          </cell>
          <cell r="AE252">
            <v>168.93384999999998</v>
          </cell>
          <cell r="AF252">
            <v>266.48719999999997</v>
          </cell>
          <cell r="AG252">
            <v>66.621799999999993</v>
          </cell>
          <cell r="AH252">
            <v>2236.5889999999999</v>
          </cell>
          <cell r="AI252">
            <v>133.24359999999999</v>
          </cell>
          <cell r="AJ252">
            <v>333.10899999999998</v>
          </cell>
          <cell r="AK252">
            <v>66.621799999999993</v>
          </cell>
          <cell r="AL252">
            <v>1617.9579999999999</v>
          </cell>
          <cell r="AM252">
            <v>71.380499999999998</v>
          </cell>
          <cell r="AN252">
            <v>1522.7839999999999</v>
          </cell>
          <cell r="AO252">
            <v>975.53349999999989</v>
          </cell>
          <cell r="AP252">
            <v>102.31204999999999</v>
          </cell>
          <cell r="AQ252">
            <v>356.90249999999997</v>
          </cell>
        </row>
        <row r="253">
          <cell r="A253" t="str">
            <v>M0032072212370</v>
          </cell>
          <cell r="B253" t="str">
            <v>F/G,Gateway,OTW,US12</v>
          </cell>
          <cell r="C253" t="str">
            <v>USD</v>
          </cell>
          <cell r="D253">
            <v>41.38</v>
          </cell>
          <cell r="E253">
            <v>47.586999999999996</v>
          </cell>
          <cell r="G253">
            <v>47.586999999999996</v>
          </cell>
          <cell r="I253">
            <v>47.586999999999996</v>
          </cell>
          <cell r="J253">
            <v>180.83059999999998</v>
          </cell>
          <cell r="K253">
            <v>52.345700000000001</v>
          </cell>
          <cell r="L253">
            <v>61.863099999999996</v>
          </cell>
          <cell r="M253">
            <v>83.277249999999995</v>
          </cell>
          <cell r="N253">
            <v>50.918089999999999</v>
          </cell>
          <cell r="O253">
            <v>49.490479999999998</v>
          </cell>
          <cell r="P253">
            <v>23793.499999999996</v>
          </cell>
          <cell r="Q253">
            <v>325.01920999999999</v>
          </cell>
          <cell r="R253">
            <v>93746.39</v>
          </cell>
          <cell r="S253">
            <v>816.11704999999984</v>
          </cell>
          <cell r="T253">
            <v>242.69369999999995</v>
          </cell>
          <cell r="U253">
            <v>33.310899999999997</v>
          </cell>
          <cell r="V253">
            <v>28.552199999999996</v>
          </cell>
          <cell r="W253">
            <v>371.17859999999996</v>
          </cell>
          <cell r="X253">
            <v>8565.66</v>
          </cell>
          <cell r="Y253">
            <v>180.83059999999998</v>
          </cell>
          <cell r="Z253">
            <v>2284.1759999999999</v>
          </cell>
          <cell r="AA253">
            <v>4282.83</v>
          </cell>
          <cell r="AB253">
            <v>57104.399999999994</v>
          </cell>
          <cell r="AC253">
            <v>71737.402499999997</v>
          </cell>
          <cell r="AD253">
            <v>618.63099999999997</v>
          </cell>
          <cell r="AE253">
            <v>168.93384999999998</v>
          </cell>
          <cell r="AF253">
            <v>266.48719999999997</v>
          </cell>
          <cell r="AG253">
            <v>66.621799999999993</v>
          </cell>
          <cell r="AH253">
            <v>2236.5889999999999</v>
          </cell>
          <cell r="AI253">
            <v>133.24359999999999</v>
          </cell>
          <cell r="AJ253">
            <v>333.10899999999998</v>
          </cell>
          <cell r="AK253">
            <v>66.621799999999993</v>
          </cell>
          <cell r="AL253">
            <v>1617.9579999999999</v>
          </cell>
          <cell r="AM253">
            <v>71.380499999999998</v>
          </cell>
          <cell r="AN253">
            <v>1522.7839999999999</v>
          </cell>
          <cell r="AO253">
            <v>975.53349999999989</v>
          </cell>
          <cell r="AP253">
            <v>102.31204999999999</v>
          </cell>
          <cell r="AQ253">
            <v>356.90249999999997</v>
          </cell>
        </row>
        <row r="254">
          <cell r="A254" t="str">
            <v>M0032072212400</v>
          </cell>
          <cell r="B254" t="str">
            <v>F/G,Gateway,OTW,US12</v>
          </cell>
          <cell r="C254" t="str">
            <v>USD</v>
          </cell>
          <cell r="D254">
            <v>41.38</v>
          </cell>
          <cell r="E254">
            <v>47.586999999999996</v>
          </cell>
          <cell r="G254">
            <v>47.586999999999996</v>
          </cell>
          <cell r="I254">
            <v>47.586999999999996</v>
          </cell>
          <cell r="J254">
            <v>180.83059999999998</v>
          </cell>
          <cell r="K254">
            <v>52.345700000000001</v>
          </cell>
          <cell r="L254">
            <v>61.863099999999996</v>
          </cell>
          <cell r="M254">
            <v>83.277249999999995</v>
          </cell>
          <cell r="N254">
            <v>50.918089999999999</v>
          </cell>
          <cell r="O254">
            <v>49.490479999999998</v>
          </cell>
          <cell r="P254">
            <v>23793.499999999996</v>
          </cell>
          <cell r="Q254">
            <v>325.01920999999999</v>
          </cell>
          <cell r="R254">
            <v>93746.39</v>
          </cell>
          <cell r="S254">
            <v>816.11704999999984</v>
          </cell>
          <cell r="T254">
            <v>242.69369999999995</v>
          </cell>
          <cell r="U254">
            <v>33.310899999999997</v>
          </cell>
          <cell r="V254">
            <v>28.552199999999996</v>
          </cell>
          <cell r="W254">
            <v>371.17859999999996</v>
          </cell>
          <cell r="X254">
            <v>8565.66</v>
          </cell>
          <cell r="Y254">
            <v>180.83059999999998</v>
          </cell>
          <cell r="Z254">
            <v>2284.1759999999999</v>
          </cell>
          <cell r="AA254">
            <v>4282.83</v>
          </cell>
          <cell r="AB254">
            <v>57104.399999999994</v>
          </cell>
          <cell r="AC254">
            <v>71737.402499999997</v>
          </cell>
          <cell r="AD254">
            <v>618.63099999999997</v>
          </cell>
          <cell r="AE254">
            <v>168.93384999999998</v>
          </cell>
          <cell r="AF254">
            <v>266.48719999999997</v>
          </cell>
          <cell r="AG254">
            <v>66.621799999999993</v>
          </cell>
          <cell r="AH254">
            <v>2236.5889999999999</v>
          </cell>
          <cell r="AI254">
            <v>133.24359999999999</v>
          </cell>
          <cell r="AJ254">
            <v>333.10899999999998</v>
          </cell>
          <cell r="AK254">
            <v>66.621799999999993</v>
          </cell>
          <cell r="AL254">
            <v>1617.9579999999999</v>
          </cell>
          <cell r="AM254">
            <v>71.380499999999998</v>
          </cell>
          <cell r="AN254">
            <v>1522.7839999999999</v>
          </cell>
          <cell r="AO254">
            <v>975.53349999999989</v>
          </cell>
          <cell r="AP254">
            <v>102.31204999999999</v>
          </cell>
          <cell r="AQ254">
            <v>356.90249999999997</v>
          </cell>
        </row>
        <row r="255">
          <cell r="A255" t="str">
            <v>M0032072215150</v>
          </cell>
          <cell r="B255" t="str">
            <v>F/G,Gateway,OTW,US15</v>
          </cell>
          <cell r="C255" t="str">
            <v>USD</v>
          </cell>
          <cell r="D255">
            <v>39.06</v>
          </cell>
          <cell r="E255">
            <v>44.918999999999997</v>
          </cell>
          <cell r="G255">
            <v>44.918999999999997</v>
          </cell>
          <cell r="I255">
            <v>44.918999999999997</v>
          </cell>
          <cell r="J255">
            <v>170.69219999999999</v>
          </cell>
          <cell r="K255">
            <v>49.410899999999998</v>
          </cell>
          <cell r="L255">
            <v>58.3947</v>
          </cell>
          <cell r="M255">
            <v>78.608249999999998</v>
          </cell>
          <cell r="N255">
            <v>48.063330000000001</v>
          </cell>
          <cell r="O255">
            <v>46.715759999999996</v>
          </cell>
          <cell r="P255">
            <v>22459.5</v>
          </cell>
          <cell r="Q255">
            <v>306.79676999999998</v>
          </cell>
          <cell r="R255">
            <v>88490.43</v>
          </cell>
          <cell r="S255">
            <v>770.36084999999991</v>
          </cell>
          <cell r="T255">
            <v>229.08689999999996</v>
          </cell>
          <cell r="U255">
            <v>31.443299999999997</v>
          </cell>
          <cell r="V255">
            <v>26.951399999999996</v>
          </cell>
          <cell r="W255">
            <v>350.36819999999994</v>
          </cell>
          <cell r="X255">
            <v>8085.4199999999992</v>
          </cell>
          <cell r="Y255">
            <v>170.69219999999999</v>
          </cell>
          <cell r="Z255">
            <v>2156.1120000000001</v>
          </cell>
          <cell r="AA255">
            <v>4042.7099999999996</v>
          </cell>
          <cell r="AB255">
            <v>53902.799999999996</v>
          </cell>
          <cell r="AC255">
            <v>67715.392500000002</v>
          </cell>
          <cell r="AD255">
            <v>583.947</v>
          </cell>
          <cell r="AE255">
            <v>159.46244999999999</v>
          </cell>
          <cell r="AF255">
            <v>251.54639999999998</v>
          </cell>
          <cell r="AG255">
            <v>62.886599999999994</v>
          </cell>
          <cell r="AH255">
            <v>2111.1929999999998</v>
          </cell>
          <cell r="AI255">
            <v>125.77319999999999</v>
          </cell>
          <cell r="AJ255">
            <v>314.43299999999999</v>
          </cell>
          <cell r="AK255">
            <v>62.886599999999994</v>
          </cell>
          <cell r="AL255">
            <v>1527.2459999999999</v>
          </cell>
          <cell r="AM255">
            <v>67.378500000000003</v>
          </cell>
          <cell r="AN255">
            <v>1437.4079999999999</v>
          </cell>
          <cell r="AO255">
            <v>920.83949999999993</v>
          </cell>
          <cell r="AP255">
            <v>96.575849999999988</v>
          </cell>
          <cell r="AQ255">
            <v>336.89249999999998</v>
          </cell>
        </row>
        <row r="256">
          <cell r="A256" t="str">
            <v>M0032072215200</v>
          </cell>
          <cell r="B256" t="str">
            <v>F/G,Gateway,OTW,US15</v>
          </cell>
          <cell r="C256" t="str">
            <v>USD</v>
          </cell>
          <cell r="D256">
            <v>39.21</v>
          </cell>
          <cell r="E256">
            <v>45.091499999999996</v>
          </cell>
          <cell r="G256">
            <v>45.091499999999996</v>
          </cell>
          <cell r="I256">
            <v>45.091499999999996</v>
          </cell>
          <cell r="J256">
            <v>171.34769999999997</v>
          </cell>
          <cell r="K256">
            <v>49.600650000000002</v>
          </cell>
          <cell r="L256">
            <v>58.618949999999998</v>
          </cell>
          <cell r="M256">
            <v>78.910124999999994</v>
          </cell>
          <cell r="N256">
            <v>48.247904999999996</v>
          </cell>
          <cell r="O256">
            <v>46.895159999999997</v>
          </cell>
          <cell r="P256">
            <v>22545.75</v>
          </cell>
          <cell r="Q256">
            <v>307.97494499999999</v>
          </cell>
          <cell r="R256">
            <v>88830.25499999999</v>
          </cell>
          <cell r="S256">
            <v>773.31922499999985</v>
          </cell>
          <cell r="T256">
            <v>229.96664999999996</v>
          </cell>
          <cell r="U256">
            <v>31.564049999999995</v>
          </cell>
          <cell r="V256">
            <v>27.054899999999996</v>
          </cell>
          <cell r="W256">
            <v>351.71369999999996</v>
          </cell>
          <cell r="X256">
            <v>8116.4699999999993</v>
          </cell>
          <cell r="Y256">
            <v>171.34769999999997</v>
          </cell>
          <cell r="Z256">
            <v>2164.3919999999998</v>
          </cell>
          <cell r="AA256">
            <v>4058.2349999999997</v>
          </cell>
          <cell r="AB256">
            <v>54109.799999999996</v>
          </cell>
          <cell r="AC256">
            <v>67975.436249999999</v>
          </cell>
          <cell r="AD256">
            <v>586.18949999999995</v>
          </cell>
          <cell r="AE256">
            <v>160.07482499999998</v>
          </cell>
          <cell r="AF256">
            <v>252.51239999999996</v>
          </cell>
          <cell r="AG256">
            <v>63.128099999999989</v>
          </cell>
          <cell r="AH256">
            <v>2119.3004999999998</v>
          </cell>
          <cell r="AI256">
            <v>126.25619999999998</v>
          </cell>
          <cell r="AJ256">
            <v>315.64049999999997</v>
          </cell>
          <cell r="AK256">
            <v>63.128099999999989</v>
          </cell>
          <cell r="AL256">
            <v>1533.1109999999999</v>
          </cell>
          <cell r="AM256">
            <v>67.637249999999995</v>
          </cell>
          <cell r="AN256">
            <v>1442.9279999999999</v>
          </cell>
          <cell r="AO256">
            <v>924.37574999999993</v>
          </cell>
          <cell r="AP256">
            <v>96.946724999999986</v>
          </cell>
          <cell r="AQ256">
            <v>338.18624999999997</v>
          </cell>
        </row>
        <row r="257">
          <cell r="A257" t="str">
            <v>M0032072215220</v>
          </cell>
          <cell r="B257" t="str">
            <v>F/G,Gateway,OTW,US15</v>
          </cell>
          <cell r="C257" t="str">
            <v>USD</v>
          </cell>
          <cell r="D257">
            <v>39.549999999999997</v>
          </cell>
          <cell r="E257">
            <v>45.482499999999995</v>
          </cell>
          <cell r="G257">
            <v>45.482499999999995</v>
          </cell>
          <cell r="I257">
            <v>45.482499999999995</v>
          </cell>
          <cell r="J257">
            <v>172.83349999999996</v>
          </cell>
          <cell r="K257">
            <v>50.030749999999998</v>
          </cell>
          <cell r="L257">
            <v>59.127249999999997</v>
          </cell>
          <cell r="M257">
            <v>79.594374999999985</v>
          </cell>
          <cell r="N257">
            <v>48.666274999999999</v>
          </cell>
          <cell r="O257">
            <v>47.301799999999993</v>
          </cell>
          <cell r="P257">
            <v>22741.249999999996</v>
          </cell>
          <cell r="Q257">
            <v>310.64547499999998</v>
          </cell>
          <cell r="R257">
            <v>89600.524999999994</v>
          </cell>
          <cell r="S257">
            <v>780.02487499999984</v>
          </cell>
          <cell r="T257">
            <v>231.96074999999996</v>
          </cell>
          <cell r="U257">
            <v>31.837749999999993</v>
          </cell>
          <cell r="V257">
            <v>27.289499999999997</v>
          </cell>
          <cell r="W257">
            <v>354.76349999999996</v>
          </cell>
          <cell r="X257">
            <v>8186.8499999999995</v>
          </cell>
          <cell r="Y257">
            <v>172.83349999999996</v>
          </cell>
          <cell r="Z257">
            <v>2183.16</v>
          </cell>
          <cell r="AA257">
            <v>4093.4249999999997</v>
          </cell>
          <cell r="AB257">
            <v>54578.999999999993</v>
          </cell>
          <cell r="AC257">
            <v>68564.868749999994</v>
          </cell>
          <cell r="AD257">
            <v>591.27249999999992</v>
          </cell>
          <cell r="AE257">
            <v>161.46287499999997</v>
          </cell>
          <cell r="AF257">
            <v>254.70199999999994</v>
          </cell>
          <cell r="AG257">
            <v>63.675499999999985</v>
          </cell>
          <cell r="AH257">
            <v>2137.6774999999998</v>
          </cell>
          <cell r="AI257">
            <v>127.35099999999997</v>
          </cell>
          <cell r="AJ257">
            <v>318.37749999999994</v>
          </cell>
          <cell r="AK257">
            <v>63.675499999999985</v>
          </cell>
          <cell r="AL257">
            <v>1546.4049999999997</v>
          </cell>
          <cell r="AM257">
            <v>68.223749999999995</v>
          </cell>
          <cell r="AN257">
            <v>1455.4399999999998</v>
          </cell>
          <cell r="AO257">
            <v>932.3912499999999</v>
          </cell>
          <cell r="AP257">
            <v>97.787374999999983</v>
          </cell>
          <cell r="AQ257">
            <v>341.11874999999998</v>
          </cell>
        </row>
        <row r="258">
          <cell r="A258" t="str">
            <v>M0032072215250</v>
          </cell>
          <cell r="B258" t="str">
            <v>F/G,Gateway,OTW,US15</v>
          </cell>
          <cell r="C258" t="str">
            <v>USD</v>
          </cell>
          <cell r="D258">
            <v>39.549999999999997</v>
          </cell>
          <cell r="E258">
            <v>45.482499999999995</v>
          </cell>
          <cell r="G258">
            <v>45.482499999999995</v>
          </cell>
          <cell r="I258">
            <v>45.482499999999995</v>
          </cell>
          <cell r="J258">
            <v>172.83349999999996</v>
          </cell>
          <cell r="K258">
            <v>50.030749999999998</v>
          </cell>
          <cell r="L258">
            <v>59.127249999999997</v>
          </cell>
          <cell r="M258">
            <v>79.594374999999985</v>
          </cell>
          <cell r="N258">
            <v>48.666274999999999</v>
          </cell>
          <cell r="O258">
            <v>47.301799999999993</v>
          </cell>
          <cell r="P258">
            <v>22741.249999999996</v>
          </cell>
          <cell r="Q258">
            <v>310.64547499999998</v>
          </cell>
          <cell r="R258">
            <v>89600.524999999994</v>
          </cell>
          <cell r="S258">
            <v>780.02487499999984</v>
          </cell>
          <cell r="T258">
            <v>231.96074999999996</v>
          </cell>
          <cell r="U258">
            <v>31.837749999999993</v>
          </cell>
          <cell r="V258">
            <v>27.289499999999997</v>
          </cell>
          <cell r="W258">
            <v>354.76349999999996</v>
          </cell>
          <cell r="X258">
            <v>8186.8499999999995</v>
          </cell>
          <cell r="Y258">
            <v>172.83349999999996</v>
          </cell>
          <cell r="Z258">
            <v>2183.16</v>
          </cell>
          <cell r="AA258">
            <v>4093.4249999999997</v>
          </cell>
          <cell r="AB258">
            <v>54578.999999999993</v>
          </cell>
          <cell r="AC258">
            <v>68564.868749999994</v>
          </cell>
          <cell r="AD258">
            <v>591.27249999999992</v>
          </cell>
          <cell r="AE258">
            <v>161.46287499999997</v>
          </cell>
          <cell r="AF258">
            <v>254.70199999999994</v>
          </cell>
          <cell r="AG258">
            <v>63.675499999999985</v>
          </cell>
          <cell r="AH258">
            <v>2137.6774999999998</v>
          </cell>
          <cell r="AI258">
            <v>127.35099999999997</v>
          </cell>
          <cell r="AJ258">
            <v>318.37749999999994</v>
          </cell>
          <cell r="AK258">
            <v>63.675499999999985</v>
          </cell>
          <cell r="AL258">
            <v>1546.4049999999997</v>
          </cell>
          <cell r="AM258">
            <v>68.223749999999995</v>
          </cell>
          <cell r="AN258">
            <v>1455.4399999999998</v>
          </cell>
          <cell r="AO258">
            <v>932.3912499999999</v>
          </cell>
          <cell r="AP258">
            <v>97.787374999999983</v>
          </cell>
          <cell r="AQ258">
            <v>341.11874999999998</v>
          </cell>
        </row>
        <row r="259">
          <cell r="A259" t="str">
            <v>M0032072215270</v>
          </cell>
          <cell r="B259" t="str">
            <v>F/G,Gateway,OTW,US15</v>
          </cell>
          <cell r="C259" t="str">
            <v>USD</v>
          </cell>
          <cell r="D259">
            <v>39.549999999999997</v>
          </cell>
          <cell r="E259">
            <v>45.482499999999995</v>
          </cell>
          <cell r="G259">
            <v>45.482499999999995</v>
          </cell>
          <cell r="I259">
            <v>45.482499999999995</v>
          </cell>
          <cell r="J259">
            <v>172.83349999999996</v>
          </cell>
          <cell r="K259">
            <v>50.030749999999998</v>
          </cell>
          <cell r="L259">
            <v>59.127249999999997</v>
          </cell>
          <cell r="M259">
            <v>79.594374999999985</v>
          </cell>
          <cell r="N259">
            <v>48.666274999999999</v>
          </cell>
          <cell r="O259">
            <v>47.301799999999993</v>
          </cell>
          <cell r="P259">
            <v>22741.249999999996</v>
          </cell>
          <cell r="Q259">
            <v>310.64547499999998</v>
          </cell>
          <cell r="R259">
            <v>89600.524999999994</v>
          </cell>
          <cell r="S259">
            <v>780.02487499999984</v>
          </cell>
          <cell r="T259">
            <v>231.96074999999996</v>
          </cell>
          <cell r="U259">
            <v>31.837749999999993</v>
          </cell>
          <cell r="V259">
            <v>27.289499999999997</v>
          </cell>
          <cell r="W259">
            <v>354.76349999999996</v>
          </cell>
          <cell r="X259">
            <v>8186.8499999999995</v>
          </cell>
          <cell r="Y259">
            <v>172.83349999999996</v>
          </cell>
          <cell r="Z259">
            <v>2183.16</v>
          </cell>
          <cell r="AA259">
            <v>4093.4249999999997</v>
          </cell>
          <cell r="AB259">
            <v>54578.999999999993</v>
          </cell>
          <cell r="AC259">
            <v>68564.868749999994</v>
          </cell>
          <cell r="AD259">
            <v>591.27249999999992</v>
          </cell>
          <cell r="AE259">
            <v>161.46287499999997</v>
          </cell>
          <cell r="AF259">
            <v>254.70199999999994</v>
          </cell>
          <cell r="AG259">
            <v>63.675499999999985</v>
          </cell>
          <cell r="AH259">
            <v>2137.6774999999998</v>
          </cell>
          <cell r="AI259">
            <v>127.35099999999997</v>
          </cell>
          <cell r="AJ259">
            <v>318.37749999999994</v>
          </cell>
          <cell r="AK259">
            <v>63.675499999999985</v>
          </cell>
          <cell r="AL259">
            <v>1546.4049999999997</v>
          </cell>
          <cell r="AM259">
            <v>68.223749999999995</v>
          </cell>
          <cell r="AN259">
            <v>1455.4399999999998</v>
          </cell>
          <cell r="AO259">
            <v>932.3912499999999</v>
          </cell>
          <cell r="AP259">
            <v>97.787374999999983</v>
          </cell>
          <cell r="AQ259">
            <v>341.11874999999998</v>
          </cell>
        </row>
        <row r="260">
          <cell r="A260" t="str">
            <v>M0032072215300</v>
          </cell>
          <cell r="B260" t="str">
            <v>F/G,Gateway,OTW,US15</v>
          </cell>
          <cell r="C260" t="str">
            <v>USD</v>
          </cell>
          <cell r="D260">
            <v>39.56</v>
          </cell>
          <cell r="E260">
            <v>45.494</v>
          </cell>
          <cell r="G260">
            <v>45.494</v>
          </cell>
          <cell r="I260">
            <v>45.494</v>
          </cell>
          <cell r="J260">
            <v>172.87719999999999</v>
          </cell>
          <cell r="K260">
            <v>50.043400000000005</v>
          </cell>
          <cell r="L260">
            <v>59.142200000000003</v>
          </cell>
          <cell r="M260">
            <v>79.614499999999992</v>
          </cell>
          <cell r="N260">
            <v>48.678580000000004</v>
          </cell>
          <cell r="O260">
            <v>47.313760000000002</v>
          </cell>
          <cell r="P260">
            <v>22747</v>
          </cell>
          <cell r="Q260">
            <v>310.72402</v>
          </cell>
          <cell r="R260">
            <v>89623.18</v>
          </cell>
          <cell r="S260">
            <v>780.22209999999995</v>
          </cell>
          <cell r="T260">
            <v>232.01939999999999</v>
          </cell>
          <cell r="U260">
            <v>31.845799999999997</v>
          </cell>
          <cell r="V260">
            <v>27.296399999999998</v>
          </cell>
          <cell r="W260">
            <v>354.85320000000002</v>
          </cell>
          <cell r="X260">
            <v>8188.92</v>
          </cell>
          <cell r="Y260">
            <v>172.87719999999999</v>
          </cell>
          <cell r="Z260">
            <v>2183.712</v>
          </cell>
          <cell r="AA260">
            <v>4094.46</v>
          </cell>
          <cell r="AB260">
            <v>54592.800000000003</v>
          </cell>
          <cell r="AC260">
            <v>68582.205000000002</v>
          </cell>
          <cell r="AD260">
            <v>591.42200000000003</v>
          </cell>
          <cell r="AE260">
            <v>161.50369999999998</v>
          </cell>
          <cell r="AF260">
            <v>254.76639999999998</v>
          </cell>
          <cell r="AG260">
            <v>63.691599999999994</v>
          </cell>
          <cell r="AH260">
            <v>2138.2179999999998</v>
          </cell>
          <cell r="AI260">
            <v>127.38319999999999</v>
          </cell>
          <cell r="AJ260">
            <v>318.45799999999997</v>
          </cell>
          <cell r="AK260">
            <v>63.691599999999994</v>
          </cell>
          <cell r="AL260">
            <v>1546.796</v>
          </cell>
          <cell r="AM260">
            <v>68.241</v>
          </cell>
          <cell r="AN260">
            <v>1455.808</v>
          </cell>
          <cell r="AO260">
            <v>932.62699999999995</v>
          </cell>
          <cell r="AP260">
            <v>97.812100000000001</v>
          </cell>
          <cell r="AQ260">
            <v>341.20499999999998</v>
          </cell>
        </row>
        <row r="261">
          <cell r="A261" t="str">
            <v>M0032072215320</v>
          </cell>
          <cell r="B261" t="str">
            <v>F/G,Gateway,OTW,US15</v>
          </cell>
          <cell r="C261" t="str">
            <v>USD</v>
          </cell>
          <cell r="D261">
            <v>40.19</v>
          </cell>
          <cell r="E261">
            <v>46.218499999999992</v>
          </cell>
          <cell r="G261">
            <v>46.218499999999992</v>
          </cell>
          <cell r="I261">
            <v>46.218499999999992</v>
          </cell>
          <cell r="J261">
            <v>175.63029999999995</v>
          </cell>
          <cell r="K261">
            <v>50.840349999999994</v>
          </cell>
          <cell r="L261">
            <v>60.084049999999991</v>
          </cell>
          <cell r="M261">
            <v>80.882374999999982</v>
          </cell>
          <cell r="N261">
            <v>49.453794999999992</v>
          </cell>
          <cell r="O261">
            <v>48.067239999999991</v>
          </cell>
          <cell r="P261">
            <v>23109.249999999996</v>
          </cell>
          <cell r="Q261">
            <v>315.67235499999992</v>
          </cell>
          <cell r="R261">
            <v>91050.444999999978</v>
          </cell>
          <cell r="S261">
            <v>792.64727499999981</v>
          </cell>
          <cell r="T261">
            <v>235.71434999999994</v>
          </cell>
          <cell r="U261">
            <v>32.352949999999993</v>
          </cell>
          <cell r="V261">
            <v>27.731099999999994</v>
          </cell>
          <cell r="W261">
            <v>360.50429999999994</v>
          </cell>
          <cell r="X261">
            <v>8319.3299999999981</v>
          </cell>
          <cell r="Y261">
            <v>175.63029999999995</v>
          </cell>
          <cell r="Z261">
            <v>2218.4879999999994</v>
          </cell>
          <cell r="AA261">
            <v>4159.6649999999991</v>
          </cell>
          <cell r="AB261">
            <v>55462.19999999999</v>
          </cell>
          <cell r="AC261">
            <v>69674.388749999984</v>
          </cell>
          <cell r="AD261">
            <v>600.84049999999991</v>
          </cell>
          <cell r="AE261">
            <v>164.07567499999996</v>
          </cell>
          <cell r="AF261">
            <v>258.82359999999994</v>
          </cell>
          <cell r="AG261">
            <v>64.705899999999986</v>
          </cell>
          <cell r="AH261">
            <v>2172.2694999999994</v>
          </cell>
          <cell r="AI261">
            <v>129.41179999999997</v>
          </cell>
          <cell r="AJ261">
            <v>323.52949999999993</v>
          </cell>
          <cell r="AK261">
            <v>64.705899999999986</v>
          </cell>
          <cell r="AL261">
            <v>1571.4289999999996</v>
          </cell>
          <cell r="AM261">
            <v>69.32774999999998</v>
          </cell>
          <cell r="AN261">
            <v>1478.9919999999997</v>
          </cell>
          <cell r="AO261">
            <v>947.47924999999987</v>
          </cell>
          <cell r="AP261">
            <v>99.369774999999976</v>
          </cell>
          <cell r="AQ261">
            <v>346.63874999999996</v>
          </cell>
        </row>
        <row r="262">
          <cell r="A262" t="str">
            <v>M0032072215350</v>
          </cell>
          <cell r="B262" t="str">
            <v>F/G,Gateway,OTW,US15</v>
          </cell>
          <cell r="C262" t="str">
            <v>USD</v>
          </cell>
          <cell r="D262">
            <v>41.38</v>
          </cell>
          <cell r="E262">
            <v>47.586999999999996</v>
          </cell>
          <cell r="G262">
            <v>47.586999999999996</v>
          </cell>
          <cell r="I262">
            <v>47.586999999999996</v>
          </cell>
          <cell r="J262">
            <v>180.83059999999998</v>
          </cell>
          <cell r="K262">
            <v>52.345700000000001</v>
          </cell>
          <cell r="L262">
            <v>61.863099999999996</v>
          </cell>
          <cell r="M262">
            <v>83.277249999999995</v>
          </cell>
          <cell r="N262">
            <v>50.918089999999999</v>
          </cell>
          <cell r="O262">
            <v>49.490479999999998</v>
          </cell>
          <cell r="P262">
            <v>23793.499999999996</v>
          </cell>
          <cell r="Q262">
            <v>325.01920999999999</v>
          </cell>
          <cell r="R262">
            <v>93746.39</v>
          </cell>
          <cell r="S262">
            <v>816.11704999999984</v>
          </cell>
          <cell r="T262">
            <v>242.69369999999995</v>
          </cell>
          <cell r="U262">
            <v>33.310899999999997</v>
          </cell>
          <cell r="V262">
            <v>28.552199999999996</v>
          </cell>
          <cell r="W262">
            <v>371.17859999999996</v>
          </cell>
          <cell r="X262">
            <v>8565.66</v>
          </cell>
          <cell r="Y262">
            <v>180.83059999999998</v>
          </cell>
          <cell r="Z262">
            <v>2284.1759999999999</v>
          </cell>
          <cell r="AA262">
            <v>4282.83</v>
          </cell>
          <cell r="AB262">
            <v>57104.399999999994</v>
          </cell>
          <cell r="AC262">
            <v>71737.402499999997</v>
          </cell>
          <cell r="AD262">
            <v>618.63099999999997</v>
          </cell>
          <cell r="AE262">
            <v>168.93384999999998</v>
          </cell>
          <cell r="AF262">
            <v>266.48719999999997</v>
          </cell>
          <cell r="AG262">
            <v>66.621799999999993</v>
          </cell>
          <cell r="AH262">
            <v>2236.5889999999999</v>
          </cell>
          <cell r="AI262">
            <v>133.24359999999999</v>
          </cell>
          <cell r="AJ262">
            <v>333.10899999999998</v>
          </cell>
          <cell r="AK262">
            <v>66.621799999999993</v>
          </cell>
          <cell r="AL262">
            <v>1617.9579999999999</v>
          </cell>
          <cell r="AM262">
            <v>71.380499999999998</v>
          </cell>
          <cell r="AN262">
            <v>1522.7839999999999</v>
          </cell>
          <cell r="AO262">
            <v>975.53349999999989</v>
          </cell>
          <cell r="AP262">
            <v>102.31204999999999</v>
          </cell>
          <cell r="AQ262">
            <v>356.90249999999997</v>
          </cell>
        </row>
        <row r="263">
          <cell r="A263" t="str">
            <v>M0032072215370</v>
          </cell>
          <cell r="B263" t="str">
            <v>F/G,Gateway,OTW,US15</v>
          </cell>
          <cell r="C263" t="str">
            <v>USD</v>
          </cell>
          <cell r="D263">
            <v>41.38</v>
          </cell>
          <cell r="E263">
            <v>47.586999999999996</v>
          </cell>
          <cell r="G263">
            <v>47.586999999999996</v>
          </cell>
          <cell r="I263">
            <v>47.586999999999996</v>
          </cell>
          <cell r="J263">
            <v>180.83059999999998</v>
          </cell>
          <cell r="K263">
            <v>52.345700000000001</v>
          </cell>
          <cell r="L263">
            <v>61.863099999999996</v>
          </cell>
          <cell r="M263">
            <v>83.277249999999995</v>
          </cell>
          <cell r="N263">
            <v>50.918089999999999</v>
          </cell>
          <cell r="O263">
            <v>49.490479999999998</v>
          </cell>
          <cell r="P263">
            <v>23793.499999999996</v>
          </cell>
          <cell r="Q263">
            <v>325.01920999999999</v>
          </cell>
          <cell r="R263">
            <v>93746.39</v>
          </cell>
          <cell r="S263">
            <v>816.11704999999984</v>
          </cell>
          <cell r="T263">
            <v>242.69369999999995</v>
          </cell>
          <cell r="U263">
            <v>33.310899999999997</v>
          </cell>
          <cell r="V263">
            <v>28.552199999999996</v>
          </cell>
          <cell r="W263">
            <v>371.17859999999996</v>
          </cell>
          <cell r="X263">
            <v>8565.66</v>
          </cell>
          <cell r="Y263">
            <v>180.83059999999998</v>
          </cell>
          <cell r="Z263">
            <v>2284.1759999999999</v>
          </cell>
          <cell r="AA263">
            <v>4282.83</v>
          </cell>
          <cell r="AB263">
            <v>57104.399999999994</v>
          </cell>
          <cell r="AC263">
            <v>71737.402499999997</v>
          </cell>
          <cell r="AD263">
            <v>618.63099999999997</v>
          </cell>
          <cell r="AE263">
            <v>168.93384999999998</v>
          </cell>
          <cell r="AF263">
            <v>266.48719999999997</v>
          </cell>
          <cell r="AG263">
            <v>66.621799999999993</v>
          </cell>
          <cell r="AH263">
            <v>2236.5889999999999</v>
          </cell>
          <cell r="AI263">
            <v>133.24359999999999</v>
          </cell>
          <cell r="AJ263">
            <v>333.10899999999998</v>
          </cell>
          <cell r="AK263">
            <v>66.621799999999993</v>
          </cell>
          <cell r="AL263">
            <v>1617.9579999999999</v>
          </cell>
          <cell r="AM263">
            <v>71.380499999999998</v>
          </cell>
          <cell r="AN263">
            <v>1522.7839999999999</v>
          </cell>
          <cell r="AO263">
            <v>975.53349999999989</v>
          </cell>
          <cell r="AP263">
            <v>102.31204999999999</v>
          </cell>
          <cell r="AQ263">
            <v>356.90249999999997</v>
          </cell>
        </row>
        <row r="264">
          <cell r="A264" t="str">
            <v>M0032072215400</v>
          </cell>
          <cell r="B264" t="str">
            <v>F/G,Gateway,OTW,US15</v>
          </cell>
          <cell r="C264" t="str">
            <v>USD</v>
          </cell>
          <cell r="D264">
            <v>41.38</v>
          </cell>
          <cell r="E264">
            <v>47.586999999999996</v>
          </cell>
          <cell r="G264">
            <v>47.586999999999996</v>
          </cell>
          <cell r="I264">
            <v>47.586999999999996</v>
          </cell>
          <cell r="J264">
            <v>180.83059999999998</v>
          </cell>
          <cell r="K264">
            <v>52.345700000000001</v>
          </cell>
          <cell r="L264">
            <v>61.863099999999996</v>
          </cell>
          <cell r="M264">
            <v>83.277249999999995</v>
          </cell>
          <cell r="N264">
            <v>50.918089999999999</v>
          </cell>
          <cell r="O264">
            <v>49.490479999999998</v>
          </cell>
          <cell r="P264">
            <v>23793.499999999996</v>
          </cell>
          <cell r="Q264">
            <v>325.01920999999999</v>
          </cell>
          <cell r="R264">
            <v>93746.39</v>
          </cell>
          <cell r="S264">
            <v>816.11704999999984</v>
          </cell>
          <cell r="T264">
            <v>242.69369999999995</v>
          </cell>
          <cell r="U264">
            <v>33.310899999999997</v>
          </cell>
          <cell r="V264">
            <v>28.552199999999996</v>
          </cell>
          <cell r="W264">
            <v>371.17859999999996</v>
          </cell>
          <cell r="X264">
            <v>8565.66</v>
          </cell>
          <cell r="Y264">
            <v>180.83059999999998</v>
          </cell>
          <cell r="Z264">
            <v>2284.1759999999999</v>
          </cell>
          <cell r="AA264">
            <v>4282.83</v>
          </cell>
          <cell r="AB264">
            <v>57104.399999999994</v>
          </cell>
          <cell r="AC264">
            <v>71737.402499999997</v>
          </cell>
          <cell r="AD264">
            <v>618.63099999999997</v>
          </cell>
          <cell r="AE264">
            <v>168.93384999999998</v>
          </cell>
          <cell r="AF264">
            <v>266.48719999999997</v>
          </cell>
          <cell r="AG264">
            <v>66.621799999999993</v>
          </cell>
          <cell r="AH264">
            <v>2236.5889999999999</v>
          </cell>
          <cell r="AI264">
            <v>133.24359999999999</v>
          </cell>
          <cell r="AJ264">
            <v>333.10899999999998</v>
          </cell>
          <cell r="AK264">
            <v>66.621799999999993</v>
          </cell>
          <cell r="AL264">
            <v>1617.9579999999999</v>
          </cell>
          <cell r="AM264">
            <v>71.380499999999998</v>
          </cell>
          <cell r="AN264">
            <v>1522.7839999999999</v>
          </cell>
          <cell r="AO264">
            <v>975.53349999999989</v>
          </cell>
          <cell r="AP264">
            <v>102.31204999999999</v>
          </cell>
          <cell r="AQ264">
            <v>356.90249999999997</v>
          </cell>
        </row>
        <row r="265">
          <cell r="A265" t="str">
            <v>M0032072220150</v>
          </cell>
          <cell r="B265" t="str">
            <v>F/G,Gateway,OTW,US20</v>
          </cell>
          <cell r="C265" t="str">
            <v>USD</v>
          </cell>
          <cell r="D265">
            <v>39.06</v>
          </cell>
          <cell r="E265">
            <v>44.918999999999997</v>
          </cell>
          <cell r="G265">
            <v>44.918999999999997</v>
          </cell>
          <cell r="I265">
            <v>44.918999999999997</v>
          </cell>
          <cell r="J265">
            <v>170.69219999999999</v>
          </cell>
          <cell r="K265">
            <v>49.410899999999998</v>
          </cell>
          <cell r="L265">
            <v>58.3947</v>
          </cell>
          <cell r="M265">
            <v>78.608249999999998</v>
          </cell>
          <cell r="N265">
            <v>48.063330000000001</v>
          </cell>
          <cell r="O265">
            <v>46.715759999999996</v>
          </cell>
          <cell r="P265">
            <v>22459.5</v>
          </cell>
          <cell r="Q265">
            <v>306.79676999999998</v>
          </cell>
          <cell r="R265">
            <v>88490.43</v>
          </cell>
          <cell r="S265">
            <v>770.36084999999991</v>
          </cell>
          <cell r="T265">
            <v>229.08689999999996</v>
          </cell>
          <cell r="U265">
            <v>31.443299999999997</v>
          </cell>
          <cell r="V265">
            <v>26.951399999999996</v>
          </cell>
          <cell r="W265">
            <v>350.36819999999994</v>
          </cell>
          <cell r="X265">
            <v>8085.4199999999992</v>
          </cell>
          <cell r="Y265">
            <v>170.69219999999999</v>
          </cell>
          <cell r="Z265">
            <v>2156.1120000000001</v>
          </cell>
          <cell r="AA265">
            <v>4042.7099999999996</v>
          </cell>
          <cell r="AB265">
            <v>53902.799999999996</v>
          </cell>
          <cell r="AC265">
            <v>67715.392500000002</v>
          </cell>
          <cell r="AD265">
            <v>583.947</v>
          </cell>
          <cell r="AE265">
            <v>159.46244999999999</v>
          </cell>
          <cell r="AF265">
            <v>251.54639999999998</v>
          </cell>
          <cell r="AG265">
            <v>62.886599999999994</v>
          </cell>
          <cell r="AH265">
            <v>2111.1929999999998</v>
          </cell>
          <cell r="AI265">
            <v>125.77319999999999</v>
          </cell>
          <cell r="AJ265">
            <v>314.43299999999999</v>
          </cell>
          <cell r="AK265">
            <v>62.886599999999994</v>
          </cell>
          <cell r="AL265">
            <v>1527.2459999999999</v>
          </cell>
          <cell r="AM265">
            <v>67.378500000000003</v>
          </cell>
          <cell r="AN265">
            <v>1437.4079999999999</v>
          </cell>
          <cell r="AO265">
            <v>920.83949999999993</v>
          </cell>
          <cell r="AP265">
            <v>96.575849999999988</v>
          </cell>
          <cell r="AQ265">
            <v>336.89249999999998</v>
          </cell>
        </row>
        <row r="266">
          <cell r="A266" t="str">
            <v>M0032072220200</v>
          </cell>
          <cell r="B266" t="str">
            <v>F/G,Gateway,OTW,US20</v>
          </cell>
          <cell r="C266" t="str">
            <v>USD</v>
          </cell>
          <cell r="D266">
            <v>39.21</v>
          </cell>
          <cell r="E266">
            <v>45.091499999999996</v>
          </cell>
          <cell r="G266">
            <v>45.091499999999996</v>
          </cell>
          <cell r="I266">
            <v>45.091499999999996</v>
          </cell>
          <cell r="J266">
            <v>171.34769999999997</v>
          </cell>
          <cell r="K266">
            <v>49.600650000000002</v>
          </cell>
          <cell r="L266">
            <v>58.618949999999998</v>
          </cell>
          <cell r="M266">
            <v>78.910124999999994</v>
          </cell>
          <cell r="N266">
            <v>48.247904999999996</v>
          </cell>
          <cell r="O266">
            <v>46.895159999999997</v>
          </cell>
          <cell r="P266">
            <v>22545.75</v>
          </cell>
          <cell r="Q266">
            <v>307.97494499999999</v>
          </cell>
          <cell r="R266">
            <v>88830.25499999999</v>
          </cell>
          <cell r="S266">
            <v>773.31922499999985</v>
          </cell>
          <cell r="T266">
            <v>229.96664999999996</v>
          </cell>
          <cell r="U266">
            <v>31.564049999999995</v>
          </cell>
          <cell r="V266">
            <v>27.054899999999996</v>
          </cell>
          <cell r="W266">
            <v>351.71369999999996</v>
          </cell>
          <cell r="X266">
            <v>8116.4699999999993</v>
          </cell>
          <cell r="Y266">
            <v>171.34769999999997</v>
          </cell>
          <cell r="Z266">
            <v>2164.3919999999998</v>
          </cell>
          <cell r="AA266">
            <v>4058.2349999999997</v>
          </cell>
          <cell r="AB266">
            <v>54109.799999999996</v>
          </cell>
          <cell r="AC266">
            <v>67975.436249999999</v>
          </cell>
          <cell r="AD266">
            <v>586.18949999999995</v>
          </cell>
          <cell r="AE266">
            <v>160.07482499999998</v>
          </cell>
          <cell r="AF266">
            <v>252.51239999999996</v>
          </cell>
          <cell r="AG266">
            <v>63.128099999999989</v>
          </cell>
          <cell r="AH266">
            <v>2119.3004999999998</v>
          </cell>
          <cell r="AI266">
            <v>126.25619999999998</v>
          </cell>
          <cell r="AJ266">
            <v>315.64049999999997</v>
          </cell>
          <cell r="AK266">
            <v>63.128099999999989</v>
          </cell>
          <cell r="AL266">
            <v>1533.1109999999999</v>
          </cell>
          <cell r="AM266">
            <v>67.637249999999995</v>
          </cell>
          <cell r="AN266">
            <v>1442.9279999999999</v>
          </cell>
          <cell r="AO266">
            <v>924.37574999999993</v>
          </cell>
          <cell r="AP266">
            <v>96.946724999999986</v>
          </cell>
          <cell r="AQ266">
            <v>338.18624999999997</v>
          </cell>
        </row>
        <row r="267">
          <cell r="A267" t="str">
            <v>M0032072220220</v>
          </cell>
          <cell r="B267" t="str">
            <v>F/G,Gateway,OTW,US20</v>
          </cell>
          <cell r="C267" t="str">
            <v>USD</v>
          </cell>
          <cell r="D267">
            <v>39.549999999999997</v>
          </cell>
          <cell r="E267">
            <v>45.482499999999995</v>
          </cell>
          <cell r="G267">
            <v>45.482499999999995</v>
          </cell>
          <cell r="I267">
            <v>45.482499999999995</v>
          </cell>
          <cell r="J267">
            <v>172.83349999999996</v>
          </cell>
          <cell r="K267">
            <v>50.030749999999998</v>
          </cell>
          <cell r="L267">
            <v>59.127249999999997</v>
          </cell>
          <cell r="M267">
            <v>79.594374999999985</v>
          </cell>
          <cell r="N267">
            <v>48.666274999999999</v>
          </cell>
          <cell r="O267">
            <v>47.301799999999993</v>
          </cell>
          <cell r="P267">
            <v>22741.249999999996</v>
          </cell>
          <cell r="Q267">
            <v>310.64547499999998</v>
          </cell>
          <cell r="R267">
            <v>89600.524999999994</v>
          </cell>
          <cell r="S267">
            <v>780.02487499999984</v>
          </cell>
          <cell r="T267">
            <v>231.96074999999996</v>
          </cell>
          <cell r="U267">
            <v>31.837749999999993</v>
          </cell>
          <cell r="V267">
            <v>27.289499999999997</v>
          </cell>
          <cell r="W267">
            <v>354.76349999999996</v>
          </cell>
          <cell r="X267">
            <v>8186.8499999999995</v>
          </cell>
          <cell r="Y267">
            <v>172.83349999999996</v>
          </cell>
          <cell r="Z267">
            <v>2183.16</v>
          </cell>
          <cell r="AA267">
            <v>4093.4249999999997</v>
          </cell>
          <cell r="AB267">
            <v>54578.999999999993</v>
          </cell>
          <cell r="AC267">
            <v>68564.868749999994</v>
          </cell>
          <cell r="AD267">
            <v>591.27249999999992</v>
          </cell>
          <cell r="AE267">
            <v>161.46287499999997</v>
          </cell>
          <cell r="AF267">
            <v>254.70199999999994</v>
          </cell>
          <cell r="AG267">
            <v>63.675499999999985</v>
          </cell>
          <cell r="AH267">
            <v>2137.6774999999998</v>
          </cell>
          <cell r="AI267">
            <v>127.35099999999997</v>
          </cell>
          <cell r="AJ267">
            <v>318.37749999999994</v>
          </cell>
          <cell r="AK267">
            <v>63.675499999999985</v>
          </cell>
          <cell r="AL267">
            <v>1546.4049999999997</v>
          </cell>
          <cell r="AM267">
            <v>68.223749999999995</v>
          </cell>
          <cell r="AN267">
            <v>1455.4399999999998</v>
          </cell>
          <cell r="AO267">
            <v>932.3912499999999</v>
          </cell>
          <cell r="AP267">
            <v>97.787374999999983</v>
          </cell>
          <cell r="AQ267">
            <v>341.11874999999998</v>
          </cell>
        </row>
        <row r="268">
          <cell r="A268" t="str">
            <v>M0032072220250</v>
          </cell>
          <cell r="B268" t="str">
            <v>F/G,Gateway,OTW,US20</v>
          </cell>
          <cell r="C268" t="str">
            <v>USD</v>
          </cell>
          <cell r="D268">
            <v>39.94</v>
          </cell>
          <cell r="E268">
            <v>45.930999999999997</v>
          </cell>
          <cell r="G268">
            <v>45.930999999999997</v>
          </cell>
          <cell r="I268">
            <v>45.930999999999997</v>
          </cell>
          <cell r="J268">
            <v>174.53779999999998</v>
          </cell>
          <cell r="K268">
            <v>50.524100000000004</v>
          </cell>
          <cell r="L268">
            <v>59.710299999999997</v>
          </cell>
          <cell r="M268">
            <v>80.379249999999999</v>
          </cell>
          <cell r="N268">
            <v>49.146169999999998</v>
          </cell>
          <cell r="O268">
            <v>47.768239999999999</v>
          </cell>
          <cell r="P268">
            <v>22965.5</v>
          </cell>
          <cell r="Q268">
            <v>313.70873</v>
          </cell>
          <cell r="R268">
            <v>90484.069999999992</v>
          </cell>
          <cell r="S268">
            <v>787.71664999999985</v>
          </cell>
          <cell r="T268">
            <v>234.24809999999997</v>
          </cell>
          <cell r="U268">
            <v>32.151699999999998</v>
          </cell>
          <cell r="V268">
            <v>27.558599999999998</v>
          </cell>
          <cell r="W268">
            <v>358.26179999999999</v>
          </cell>
          <cell r="X268">
            <v>8267.58</v>
          </cell>
          <cell r="Y268">
            <v>174.53779999999998</v>
          </cell>
          <cell r="Z268">
            <v>2204.6880000000001</v>
          </cell>
          <cell r="AA268">
            <v>4133.79</v>
          </cell>
          <cell r="AB268">
            <v>55117.2</v>
          </cell>
          <cell r="AC268">
            <v>69240.982499999998</v>
          </cell>
          <cell r="AD268">
            <v>597.10299999999995</v>
          </cell>
          <cell r="AE268">
            <v>163.05504999999999</v>
          </cell>
          <cell r="AF268">
            <v>257.21359999999999</v>
          </cell>
          <cell r="AG268">
            <v>64.303399999999996</v>
          </cell>
          <cell r="AH268">
            <v>2158.7570000000001</v>
          </cell>
          <cell r="AI268">
            <v>128.60679999999999</v>
          </cell>
          <cell r="AJ268">
            <v>321.517</v>
          </cell>
          <cell r="AK268">
            <v>64.303399999999996</v>
          </cell>
          <cell r="AL268">
            <v>1561.654</v>
          </cell>
          <cell r="AM268">
            <v>68.896500000000003</v>
          </cell>
          <cell r="AN268">
            <v>1469.7919999999999</v>
          </cell>
          <cell r="AO268">
            <v>941.58549999999991</v>
          </cell>
          <cell r="AP268">
            <v>98.751649999999984</v>
          </cell>
          <cell r="AQ268">
            <v>344.48249999999996</v>
          </cell>
        </row>
        <row r="269">
          <cell r="A269" t="str">
            <v>M0032072220270</v>
          </cell>
          <cell r="B269" t="str">
            <v>F/G,Gateway,OTW,US20</v>
          </cell>
          <cell r="C269" t="str">
            <v>USD</v>
          </cell>
          <cell r="D269">
            <v>39.549999999999997</v>
          </cell>
          <cell r="E269">
            <v>45.482499999999995</v>
          </cell>
          <cell r="G269">
            <v>45.482499999999995</v>
          </cell>
          <cell r="I269">
            <v>45.482499999999995</v>
          </cell>
          <cell r="J269">
            <v>172.83349999999996</v>
          </cell>
          <cell r="K269">
            <v>50.030749999999998</v>
          </cell>
          <cell r="L269">
            <v>59.127249999999997</v>
          </cell>
          <cell r="M269">
            <v>79.594374999999985</v>
          </cell>
          <cell r="N269">
            <v>48.666274999999999</v>
          </cell>
          <cell r="O269">
            <v>47.301799999999993</v>
          </cell>
          <cell r="P269">
            <v>22741.249999999996</v>
          </cell>
          <cell r="Q269">
            <v>310.64547499999998</v>
          </cell>
          <cell r="R269">
            <v>89600.524999999994</v>
          </cell>
          <cell r="S269">
            <v>780.02487499999984</v>
          </cell>
          <cell r="T269">
            <v>231.96074999999996</v>
          </cell>
          <cell r="U269">
            <v>31.837749999999993</v>
          </cell>
          <cell r="V269">
            <v>27.289499999999997</v>
          </cell>
          <cell r="W269">
            <v>354.76349999999996</v>
          </cell>
          <cell r="X269">
            <v>8186.8499999999995</v>
          </cell>
          <cell r="Y269">
            <v>172.83349999999996</v>
          </cell>
          <cell r="Z269">
            <v>2183.16</v>
          </cell>
          <cell r="AA269">
            <v>4093.4249999999997</v>
          </cell>
          <cell r="AB269">
            <v>54578.999999999993</v>
          </cell>
          <cell r="AC269">
            <v>68564.868749999994</v>
          </cell>
          <cell r="AD269">
            <v>591.27249999999992</v>
          </cell>
          <cell r="AE269">
            <v>161.46287499999997</v>
          </cell>
          <cell r="AF269">
            <v>254.70199999999994</v>
          </cell>
          <cell r="AG269">
            <v>63.675499999999985</v>
          </cell>
          <cell r="AH269">
            <v>2137.6774999999998</v>
          </cell>
          <cell r="AI269">
            <v>127.35099999999997</v>
          </cell>
          <cell r="AJ269">
            <v>318.37749999999994</v>
          </cell>
          <cell r="AK269">
            <v>63.675499999999985</v>
          </cell>
          <cell r="AL269">
            <v>1546.4049999999997</v>
          </cell>
          <cell r="AM269">
            <v>68.223749999999995</v>
          </cell>
          <cell r="AN269">
            <v>1455.4399999999998</v>
          </cell>
          <cell r="AO269">
            <v>932.3912499999999</v>
          </cell>
          <cell r="AP269">
            <v>97.787374999999983</v>
          </cell>
          <cell r="AQ269">
            <v>341.11874999999998</v>
          </cell>
        </row>
        <row r="270">
          <cell r="A270" t="str">
            <v>M0032072220300</v>
          </cell>
          <cell r="B270" t="str">
            <v>F/G,Gateway,OTW,US20</v>
          </cell>
          <cell r="C270" t="str">
            <v>USD</v>
          </cell>
          <cell r="D270">
            <v>40.21</v>
          </cell>
          <cell r="E270">
            <v>46.241499999999995</v>
          </cell>
          <cell r="G270">
            <v>46.241499999999995</v>
          </cell>
          <cell r="I270">
            <v>46.241499999999995</v>
          </cell>
          <cell r="J270">
            <v>175.71769999999998</v>
          </cell>
          <cell r="K270">
            <v>50.865649999999995</v>
          </cell>
          <cell r="L270">
            <v>60.113949999999996</v>
          </cell>
          <cell r="M270">
            <v>80.922624999999996</v>
          </cell>
          <cell r="N270">
            <v>49.478404999999995</v>
          </cell>
          <cell r="O270">
            <v>48.091159999999995</v>
          </cell>
          <cell r="P270">
            <v>23120.749999999996</v>
          </cell>
          <cell r="Q270">
            <v>315.82944499999996</v>
          </cell>
          <cell r="R270">
            <v>91095.75499999999</v>
          </cell>
          <cell r="S270">
            <v>793.04172499999981</v>
          </cell>
          <cell r="T270">
            <v>235.83164999999997</v>
          </cell>
          <cell r="U270">
            <v>32.369049999999994</v>
          </cell>
          <cell r="V270">
            <v>27.744899999999998</v>
          </cell>
          <cell r="W270">
            <v>360.68369999999993</v>
          </cell>
          <cell r="X270">
            <v>8323.4699999999993</v>
          </cell>
          <cell r="Y270">
            <v>175.71769999999998</v>
          </cell>
          <cell r="Z270">
            <v>2219.5919999999996</v>
          </cell>
          <cell r="AA270">
            <v>4161.7349999999997</v>
          </cell>
          <cell r="AB270">
            <v>55489.799999999996</v>
          </cell>
          <cell r="AC270">
            <v>69709.061249999999</v>
          </cell>
          <cell r="AD270">
            <v>601.13949999999988</v>
          </cell>
          <cell r="AE270">
            <v>164.15732499999999</v>
          </cell>
          <cell r="AF270">
            <v>258.95239999999995</v>
          </cell>
          <cell r="AG270">
            <v>64.738099999999989</v>
          </cell>
          <cell r="AH270">
            <v>2173.3504999999996</v>
          </cell>
          <cell r="AI270">
            <v>129.47619999999998</v>
          </cell>
          <cell r="AJ270">
            <v>323.69049999999999</v>
          </cell>
          <cell r="AK270">
            <v>64.738099999999989</v>
          </cell>
          <cell r="AL270">
            <v>1572.2109999999998</v>
          </cell>
          <cell r="AM270">
            <v>69.362249999999989</v>
          </cell>
          <cell r="AN270">
            <v>1479.7279999999998</v>
          </cell>
          <cell r="AO270">
            <v>947.95074999999986</v>
          </cell>
          <cell r="AP270">
            <v>99.419224999999983</v>
          </cell>
          <cell r="AQ270">
            <v>346.81124999999997</v>
          </cell>
        </row>
        <row r="271">
          <cell r="A271" t="str">
            <v>M0032072220320</v>
          </cell>
          <cell r="B271" t="str">
            <v>F/G,Gateway,OTW,US20</v>
          </cell>
          <cell r="C271" t="str">
            <v>USD</v>
          </cell>
          <cell r="D271">
            <v>40.19</v>
          </cell>
          <cell r="E271">
            <v>46.218499999999992</v>
          </cell>
          <cell r="G271">
            <v>46.218499999999992</v>
          </cell>
          <cell r="I271">
            <v>46.218499999999992</v>
          </cell>
          <cell r="J271">
            <v>175.63029999999995</v>
          </cell>
          <cell r="K271">
            <v>50.840349999999994</v>
          </cell>
          <cell r="L271">
            <v>60.084049999999991</v>
          </cell>
          <cell r="M271">
            <v>80.882374999999982</v>
          </cell>
          <cell r="N271">
            <v>49.453794999999992</v>
          </cell>
          <cell r="O271">
            <v>48.067239999999991</v>
          </cell>
          <cell r="P271">
            <v>23109.249999999996</v>
          </cell>
          <cell r="Q271">
            <v>315.67235499999992</v>
          </cell>
          <cell r="R271">
            <v>91050.444999999978</v>
          </cell>
          <cell r="S271">
            <v>792.64727499999981</v>
          </cell>
          <cell r="T271">
            <v>235.71434999999994</v>
          </cell>
          <cell r="U271">
            <v>32.352949999999993</v>
          </cell>
          <cell r="V271">
            <v>27.731099999999994</v>
          </cell>
          <cell r="W271">
            <v>360.50429999999994</v>
          </cell>
          <cell r="X271">
            <v>8319.3299999999981</v>
          </cell>
          <cell r="Y271">
            <v>175.63029999999995</v>
          </cell>
          <cell r="Z271">
            <v>2218.4879999999994</v>
          </cell>
          <cell r="AA271">
            <v>4159.6649999999991</v>
          </cell>
          <cell r="AB271">
            <v>55462.19999999999</v>
          </cell>
          <cell r="AC271">
            <v>69674.388749999984</v>
          </cell>
          <cell r="AD271">
            <v>600.84049999999991</v>
          </cell>
          <cell r="AE271">
            <v>164.07567499999996</v>
          </cell>
          <cell r="AF271">
            <v>258.82359999999994</v>
          </cell>
          <cell r="AG271">
            <v>64.705899999999986</v>
          </cell>
          <cell r="AH271">
            <v>2172.2694999999994</v>
          </cell>
          <cell r="AI271">
            <v>129.41179999999997</v>
          </cell>
          <cell r="AJ271">
            <v>323.52949999999993</v>
          </cell>
          <cell r="AK271">
            <v>64.705899999999986</v>
          </cell>
          <cell r="AL271">
            <v>1571.4289999999996</v>
          </cell>
          <cell r="AM271">
            <v>69.32774999999998</v>
          </cell>
          <cell r="AN271">
            <v>1478.9919999999997</v>
          </cell>
          <cell r="AO271">
            <v>947.47924999999987</v>
          </cell>
          <cell r="AP271">
            <v>99.369774999999976</v>
          </cell>
          <cell r="AQ271">
            <v>346.63874999999996</v>
          </cell>
        </row>
        <row r="272">
          <cell r="A272" t="str">
            <v>M0032072220350</v>
          </cell>
          <cell r="B272" t="str">
            <v>F/G,Gateway,OTW,US20</v>
          </cell>
          <cell r="C272" t="str">
            <v>USD</v>
          </cell>
          <cell r="D272">
            <v>41.38</v>
          </cell>
          <cell r="E272">
            <v>47.586999999999996</v>
          </cell>
          <cell r="G272">
            <v>47.586999999999996</v>
          </cell>
          <cell r="I272">
            <v>47.586999999999996</v>
          </cell>
          <cell r="J272">
            <v>180.83059999999998</v>
          </cell>
          <cell r="K272">
            <v>52.345700000000001</v>
          </cell>
          <cell r="L272">
            <v>61.863099999999996</v>
          </cell>
          <cell r="M272">
            <v>83.277249999999995</v>
          </cell>
          <cell r="N272">
            <v>50.918089999999999</v>
          </cell>
          <cell r="O272">
            <v>49.490479999999998</v>
          </cell>
          <cell r="P272">
            <v>23793.499999999996</v>
          </cell>
          <cell r="Q272">
            <v>325.01920999999999</v>
          </cell>
          <cell r="R272">
            <v>93746.39</v>
          </cell>
          <cell r="S272">
            <v>816.11704999999984</v>
          </cell>
          <cell r="T272">
            <v>242.69369999999995</v>
          </cell>
          <cell r="U272">
            <v>33.310899999999997</v>
          </cell>
          <cell r="V272">
            <v>28.552199999999996</v>
          </cell>
          <cell r="W272">
            <v>371.17859999999996</v>
          </cell>
          <cell r="X272">
            <v>8565.66</v>
          </cell>
          <cell r="Y272">
            <v>180.83059999999998</v>
          </cell>
          <cell r="Z272">
            <v>2284.1759999999999</v>
          </cell>
          <cell r="AA272">
            <v>4282.83</v>
          </cell>
          <cell r="AB272">
            <v>57104.399999999994</v>
          </cell>
          <cell r="AC272">
            <v>71737.402499999997</v>
          </cell>
          <cell r="AD272">
            <v>618.63099999999997</v>
          </cell>
          <cell r="AE272">
            <v>168.93384999999998</v>
          </cell>
          <cell r="AF272">
            <v>266.48719999999997</v>
          </cell>
          <cell r="AG272">
            <v>66.621799999999993</v>
          </cell>
          <cell r="AH272">
            <v>2236.5889999999999</v>
          </cell>
          <cell r="AI272">
            <v>133.24359999999999</v>
          </cell>
          <cell r="AJ272">
            <v>333.10899999999998</v>
          </cell>
          <cell r="AK272">
            <v>66.621799999999993</v>
          </cell>
          <cell r="AL272">
            <v>1617.9579999999999</v>
          </cell>
          <cell r="AM272">
            <v>71.380499999999998</v>
          </cell>
          <cell r="AN272">
            <v>1522.7839999999999</v>
          </cell>
          <cell r="AO272">
            <v>975.53349999999989</v>
          </cell>
          <cell r="AP272">
            <v>102.31204999999999</v>
          </cell>
          <cell r="AQ272">
            <v>356.90249999999997</v>
          </cell>
        </row>
        <row r="273">
          <cell r="A273" t="str">
            <v>M0032072220370</v>
          </cell>
          <cell r="B273" t="str">
            <v>F/G,Gateway,OTW,US20</v>
          </cell>
          <cell r="C273" t="str">
            <v>USD</v>
          </cell>
          <cell r="D273">
            <v>41.38</v>
          </cell>
          <cell r="E273">
            <v>47.586999999999996</v>
          </cell>
          <cell r="G273">
            <v>47.586999999999996</v>
          </cell>
          <cell r="I273">
            <v>47.586999999999996</v>
          </cell>
          <cell r="J273">
            <v>180.83059999999998</v>
          </cell>
          <cell r="K273">
            <v>52.345700000000001</v>
          </cell>
          <cell r="L273">
            <v>61.863099999999996</v>
          </cell>
          <cell r="M273">
            <v>83.277249999999995</v>
          </cell>
          <cell r="N273">
            <v>50.918089999999999</v>
          </cell>
          <cell r="O273">
            <v>49.490479999999998</v>
          </cell>
          <cell r="P273">
            <v>23793.499999999996</v>
          </cell>
          <cell r="Q273">
            <v>325.01920999999999</v>
          </cell>
          <cell r="R273">
            <v>93746.39</v>
          </cell>
          <cell r="S273">
            <v>816.11704999999984</v>
          </cell>
          <cell r="T273">
            <v>242.69369999999995</v>
          </cell>
          <cell r="U273">
            <v>33.310899999999997</v>
          </cell>
          <cell r="V273">
            <v>28.552199999999996</v>
          </cell>
          <cell r="W273">
            <v>371.17859999999996</v>
          </cell>
          <cell r="X273">
            <v>8565.66</v>
          </cell>
          <cell r="Y273">
            <v>180.83059999999998</v>
          </cell>
          <cell r="Z273">
            <v>2284.1759999999999</v>
          </cell>
          <cell r="AA273">
            <v>4282.83</v>
          </cell>
          <cell r="AB273">
            <v>57104.399999999994</v>
          </cell>
          <cell r="AC273">
            <v>71737.402499999997</v>
          </cell>
          <cell r="AD273">
            <v>618.63099999999997</v>
          </cell>
          <cell r="AE273">
            <v>168.93384999999998</v>
          </cell>
          <cell r="AF273">
            <v>266.48719999999997</v>
          </cell>
          <cell r="AG273">
            <v>66.621799999999993</v>
          </cell>
          <cell r="AH273">
            <v>2236.5889999999999</v>
          </cell>
          <cell r="AI273">
            <v>133.24359999999999</v>
          </cell>
          <cell r="AJ273">
            <v>333.10899999999998</v>
          </cell>
          <cell r="AK273">
            <v>66.621799999999993</v>
          </cell>
          <cell r="AL273">
            <v>1617.9579999999999</v>
          </cell>
          <cell r="AM273">
            <v>71.380499999999998</v>
          </cell>
          <cell r="AN273">
            <v>1522.7839999999999</v>
          </cell>
          <cell r="AO273">
            <v>975.53349999999989</v>
          </cell>
          <cell r="AP273">
            <v>102.31204999999999</v>
          </cell>
          <cell r="AQ273">
            <v>356.90249999999997</v>
          </cell>
        </row>
        <row r="274">
          <cell r="A274" t="str">
            <v>M0032072220400</v>
          </cell>
          <cell r="B274" t="str">
            <v>F/G,Gateway,OTW,US20</v>
          </cell>
          <cell r="C274" t="str">
            <v>USD</v>
          </cell>
          <cell r="D274">
            <v>41.38</v>
          </cell>
          <cell r="E274">
            <v>47.586999999999996</v>
          </cell>
          <cell r="G274">
            <v>47.586999999999996</v>
          </cell>
          <cell r="I274">
            <v>47.586999999999996</v>
          </cell>
          <cell r="J274">
            <v>180.83059999999998</v>
          </cell>
          <cell r="K274">
            <v>52.345700000000001</v>
          </cell>
          <cell r="L274">
            <v>61.863099999999996</v>
          </cell>
          <cell r="M274">
            <v>83.277249999999995</v>
          </cell>
          <cell r="N274">
            <v>50.918089999999999</v>
          </cell>
          <cell r="O274">
            <v>49.490479999999998</v>
          </cell>
          <cell r="P274">
            <v>23793.499999999996</v>
          </cell>
          <cell r="Q274">
            <v>325.01920999999999</v>
          </cell>
          <cell r="R274">
            <v>93746.39</v>
          </cell>
          <cell r="S274">
            <v>816.11704999999984</v>
          </cell>
          <cell r="T274">
            <v>242.69369999999995</v>
          </cell>
          <cell r="U274">
            <v>33.310899999999997</v>
          </cell>
          <cell r="V274">
            <v>28.552199999999996</v>
          </cell>
          <cell r="W274">
            <v>371.17859999999996</v>
          </cell>
          <cell r="X274">
            <v>8565.66</v>
          </cell>
          <cell r="Y274">
            <v>180.83059999999998</v>
          </cell>
          <cell r="Z274">
            <v>2284.1759999999999</v>
          </cell>
          <cell r="AA274">
            <v>4282.83</v>
          </cell>
          <cell r="AB274">
            <v>57104.399999999994</v>
          </cell>
          <cell r="AC274">
            <v>71737.402499999997</v>
          </cell>
          <cell r="AD274">
            <v>618.63099999999997</v>
          </cell>
          <cell r="AE274">
            <v>168.93384999999998</v>
          </cell>
          <cell r="AF274">
            <v>266.48719999999997</v>
          </cell>
          <cell r="AG274">
            <v>66.621799999999993</v>
          </cell>
          <cell r="AH274">
            <v>2236.5889999999999</v>
          </cell>
          <cell r="AI274">
            <v>133.24359999999999</v>
          </cell>
          <cell r="AJ274">
            <v>333.10899999999998</v>
          </cell>
          <cell r="AK274">
            <v>66.621799999999993</v>
          </cell>
          <cell r="AL274">
            <v>1617.9579999999999</v>
          </cell>
          <cell r="AM274">
            <v>71.380499999999998</v>
          </cell>
          <cell r="AN274">
            <v>1522.7839999999999</v>
          </cell>
          <cell r="AO274">
            <v>975.53349999999989</v>
          </cell>
          <cell r="AP274">
            <v>102.31204999999999</v>
          </cell>
          <cell r="AQ274">
            <v>356.90249999999997</v>
          </cell>
        </row>
        <row r="275">
          <cell r="A275" t="str">
            <v>M00320722215C0</v>
          </cell>
          <cell r="B275" t="str">
            <v>15x2.25GatewayIDE</v>
          </cell>
          <cell r="C275" t="str">
            <v>USD</v>
          </cell>
          <cell r="D275">
            <v>39.03</v>
          </cell>
          <cell r="E275">
            <v>44.884499999999996</v>
          </cell>
          <cell r="G275">
            <v>44.884499999999996</v>
          </cell>
          <cell r="I275">
            <v>44.884499999999996</v>
          </cell>
          <cell r="J275">
            <v>170.56109999999998</v>
          </cell>
          <cell r="K275">
            <v>49.372949999999996</v>
          </cell>
          <cell r="L275">
            <v>58.349849999999996</v>
          </cell>
          <cell r="M275">
            <v>78.547874999999991</v>
          </cell>
          <cell r="N275">
            <v>48.026415</v>
          </cell>
          <cell r="O275">
            <v>46.679879999999997</v>
          </cell>
          <cell r="P275">
            <v>22442.249999999996</v>
          </cell>
          <cell r="Q275">
            <v>306.56113499999998</v>
          </cell>
          <cell r="R275">
            <v>88422.464999999997</v>
          </cell>
          <cell r="S275">
            <v>769.7691749999999</v>
          </cell>
          <cell r="T275">
            <v>228.91094999999996</v>
          </cell>
          <cell r="U275">
            <v>31.419149999999995</v>
          </cell>
          <cell r="V275">
            <v>26.930699999999998</v>
          </cell>
          <cell r="W275">
            <v>350.09909999999996</v>
          </cell>
          <cell r="X275">
            <v>8079.2099999999991</v>
          </cell>
          <cell r="Y275">
            <v>170.56109999999998</v>
          </cell>
          <cell r="Z275">
            <v>2154.4559999999997</v>
          </cell>
          <cell r="AA275">
            <v>4039.6049999999996</v>
          </cell>
          <cell r="AB275">
            <v>53861.399999999994</v>
          </cell>
          <cell r="AC275">
            <v>67663.383749999994</v>
          </cell>
          <cell r="AD275">
            <v>583.49849999999992</v>
          </cell>
          <cell r="AE275">
            <v>159.33997499999998</v>
          </cell>
          <cell r="AF275">
            <v>251.35319999999996</v>
          </cell>
          <cell r="AG275">
            <v>62.83829999999999</v>
          </cell>
          <cell r="AH275">
            <v>2109.5715</v>
          </cell>
          <cell r="AI275">
            <v>125.67659999999998</v>
          </cell>
          <cell r="AJ275">
            <v>314.19149999999996</v>
          </cell>
          <cell r="AK275">
            <v>62.83829999999999</v>
          </cell>
          <cell r="AL275">
            <v>1526.0729999999999</v>
          </cell>
          <cell r="AM275">
            <v>67.32674999999999</v>
          </cell>
          <cell r="AN275">
            <v>1436.3039999999999</v>
          </cell>
          <cell r="AO275">
            <v>920.13224999999989</v>
          </cell>
          <cell r="AP275">
            <v>96.501674999999992</v>
          </cell>
          <cell r="AQ275">
            <v>336.63374999999996</v>
          </cell>
        </row>
        <row r="276">
          <cell r="A276" t="str">
            <v>M00320722220C0</v>
          </cell>
          <cell r="B276" t="str">
            <v>20x2.25GatewayIDE</v>
          </cell>
          <cell r="C276" t="str">
            <v>USD</v>
          </cell>
          <cell r="D276">
            <v>39.03</v>
          </cell>
          <cell r="E276">
            <v>44.884499999999996</v>
          </cell>
          <cell r="G276">
            <v>44.884499999999996</v>
          </cell>
          <cell r="I276">
            <v>44.884499999999996</v>
          </cell>
          <cell r="J276">
            <v>170.56109999999998</v>
          </cell>
          <cell r="K276">
            <v>49.372949999999996</v>
          </cell>
          <cell r="L276">
            <v>58.349849999999996</v>
          </cell>
          <cell r="M276">
            <v>78.547874999999991</v>
          </cell>
          <cell r="N276">
            <v>48.026415</v>
          </cell>
          <cell r="O276">
            <v>46.679879999999997</v>
          </cell>
          <cell r="P276">
            <v>22442.249999999996</v>
          </cell>
          <cell r="Q276">
            <v>306.56113499999998</v>
          </cell>
          <cell r="R276">
            <v>88422.464999999997</v>
          </cell>
          <cell r="S276">
            <v>769.7691749999999</v>
          </cell>
          <cell r="T276">
            <v>228.91094999999996</v>
          </cell>
          <cell r="U276">
            <v>31.419149999999995</v>
          </cell>
          <cell r="V276">
            <v>26.930699999999998</v>
          </cell>
          <cell r="W276">
            <v>350.09909999999996</v>
          </cell>
          <cell r="X276">
            <v>8079.2099999999991</v>
          </cell>
          <cell r="Y276">
            <v>170.56109999999998</v>
          </cell>
          <cell r="Z276">
            <v>2154.4559999999997</v>
          </cell>
          <cell r="AA276">
            <v>4039.6049999999996</v>
          </cell>
          <cell r="AB276">
            <v>53861.399999999994</v>
          </cell>
          <cell r="AC276">
            <v>67663.383749999994</v>
          </cell>
          <cell r="AD276">
            <v>583.49849999999992</v>
          </cell>
          <cell r="AE276">
            <v>159.33997499999998</v>
          </cell>
          <cell r="AF276">
            <v>251.35319999999996</v>
          </cell>
          <cell r="AG276">
            <v>62.83829999999999</v>
          </cell>
          <cell r="AH276">
            <v>2109.5715</v>
          </cell>
          <cell r="AI276">
            <v>125.67659999999998</v>
          </cell>
          <cell r="AJ276">
            <v>314.19149999999996</v>
          </cell>
          <cell r="AK276">
            <v>62.83829999999999</v>
          </cell>
          <cell r="AL276">
            <v>1526.0729999999999</v>
          </cell>
          <cell r="AM276">
            <v>67.32674999999999</v>
          </cell>
          <cell r="AN276">
            <v>1436.3039999999999</v>
          </cell>
          <cell r="AO276">
            <v>920.13224999999989</v>
          </cell>
          <cell r="AP276">
            <v>96.501674999999992</v>
          </cell>
          <cell r="AQ276">
            <v>336.63374999999996</v>
          </cell>
        </row>
        <row r="277">
          <cell r="A277" t="str">
            <v>M00320722515C0</v>
          </cell>
          <cell r="B277" t="str">
            <v>15x2.5GatewayIDE</v>
          </cell>
          <cell r="C277" t="str">
            <v>USD</v>
          </cell>
          <cell r="D277">
            <v>39.020000000000003</v>
          </cell>
          <cell r="E277">
            <v>44.872999999999998</v>
          </cell>
          <cell r="G277">
            <v>44.872999999999998</v>
          </cell>
          <cell r="I277">
            <v>44.872999999999998</v>
          </cell>
          <cell r="J277">
            <v>170.51739999999998</v>
          </cell>
          <cell r="K277">
            <v>49.360300000000002</v>
          </cell>
          <cell r="L277">
            <v>58.334899999999998</v>
          </cell>
          <cell r="M277">
            <v>78.527749999999997</v>
          </cell>
          <cell r="N277">
            <v>48.014110000000002</v>
          </cell>
          <cell r="O277">
            <v>46.667920000000002</v>
          </cell>
          <cell r="P277">
            <v>22436.5</v>
          </cell>
          <cell r="Q277">
            <v>306.48258999999996</v>
          </cell>
          <cell r="R277">
            <v>88399.81</v>
          </cell>
          <cell r="S277">
            <v>769.5719499999999</v>
          </cell>
          <cell r="T277">
            <v>228.85229999999999</v>
          </cell>
          <cell r="U277">
            <v>31.411099999999998</v>
          </cell>
          <cell r="V277">
            <v>26.923799999999996</v>
          </cell>
          <cell r="W277">
            <v>350.00939999999997</v>
          </cell>
          <cell r="X277">
            <v>8077.1399999999994</v>
          </cell>
          <cell r="Y277">
            <v>170.51739999999998</v>
          </cell>
          <cell r="Z277">
            <v>2153.904</v>
          </cell>
          <cell r="AA277">
            <v>4038.5699999999997</v>
          </cell>
          <cell r="AB277">
            <v>53847.6</v>
          </cell>
          <cell r="AC277">
            <v>67646.047500000001</v>
          </cell>
          <cell r="AD277">
            <v>583.34899999999993</v>
          </cell>
          <cell r="AE277">
            <v>159.29915</v>
          </cell>
          <cell r="AF277">
            <v>251.28879999999998</v>
          </cell>
          <cell r="AG277">
            <v>62.822199999999995</v>
          </cell>
          <cell r="AH277">
            <v>2109.0309999999999</v>
          </cell>
          <cell r="AI277">
            <v>125.64439999999999</v>
          </cell>
          <cell r="AJ277">
            <v>314.11099999999999</v>
          </cell>
          <cell r="AK277">
            <v>62.822199999999995</v>
          </cell>
          <cell r="AL277">
            <v>1525.682</v>
          </cell>
          <cell r="AM277">
            <v>67.3095</v>
          </cell>
          <cell r="AN277">
            <v>1435.9359999999999</v>
          </cell>
          <cell r="AO277">
            <v>919.89649999999995</v>
          </cell>
          <cell r="AP277">
            <v>96.476949999999988</v>
          </cell>
          <cell r="AQ277">
            <v>336.54749999999996</v>
          </cell>
        </row>
        <row r="278">
          <cell r="A278" t="str">
            <v>M00320722520C0</v>
          </cell>
          <cell r="B278" t="str">
            <v>20x2.5GatewayIDE</v>
          </cell>
          <cell r="C278" t="str">
            <v>USD</v>
          </cell>
          <cell r="D278">
            <v>39.020000000000003</v>
          </cell>
          <cell r="E278">
            <v>44.872999999999998</v>
          </cell>
          <cell r="G278">
            <v>44.872999999999998</v>
          </cell>
          <cell r="I278">
            <v>44.872999999999998</v>
          </cell>
          <cell r="J278">
            <v>170.51739999999998</v>
          </cell>
          <cell r="K278">
            <v>49.360300000000002</v>
          </cell>
          <cell r="L278">
            <v>58.334899999999998</v>
          </cell>
          <cell r="M278">
            <v>78.527749999999997</v>
          </cell>
          <cell r="N278">
            <v>48.014110000000002</v>
          </cell>
          <cell r="O278">
            <v>46.667920000000002</v>
          </cell>
          <cell r="P278">
            <v>22436.5</v>
          </cell>
          <cell r="Q278">
            <v>306.48258999999996</v>
          </cell>
          <cell r="R278">
            <v>88399.81</v>
          </cell>
          <cell r="S278">
            <v>769.5719499999999</v>
          </cell>
          <cell r="T278">
            <v>228.85229999999999</v>
          </cell>
          <cell r="U278">
            <v>31.411099999999998</v>
          </cell>
          <cell r="V278">
            <v>26.923799999999996</v>
          </cell>
          <cell r="W278">
            <v>350.00939999999997</v>
          </cell>
          <cell r="X278">
            <v>8077.1399999999994</v>
          </cell>
          <cell r="Y278">
            <v>170.51739999999998</v>
          </cell>
          <cell r="Z278">
            <v>2153.904</v>
          </cell>
          <cell r="AA278">
            <v>4038.5699999999997</v>
          </cell>
          <cell r="AB278">
            <v>53847.6</v>
          </cell>
          <cell r="AC278">
            <v>67646.047500000001</v>
          </cell>
          <cell r="AD278">
            <v>583.34899999999993</v>
          </cell>
          <cell r="AE278">
            <v>159.29915</v>
          </cell>
          <cell r="AF278">
            <v>251.28879999999998</v>
          </cell>
          <cell r="AG278">
            <v>62.822199999999995</v>
          </cell>
          <cell r="AH278">
            <v>2109.0309999999999</v>
          </cell>
          <cell r="AI278">
            <v>125.64439999999999</v>
          </cell>
          <cell r="AJ278">
            <v>314.11099999999999</v>
          </cell>
          <cell r="AK278">
            <v>62.822199999999995</v>
          </cell>
          <cell r="AL278">
            <v>1525.682</v>
          </cell>
          <cell r="AM278">
            <v>67.3095</v>
          </cell>
          <cell r="AN278">
            <v>1435.9359999999999</v>
          </cell>
          <cell r="AO278">
            <v>919.89649999999995</v>
          </cell>
          <cell r="AP278">
            <v>96.476949999999988</v>
          </cell>
          <cell r="AQ278">
            <v>336.54749999999996</v>
          </cell>
        </row>
        <row r="279">
          <cell r="A279" t="str">
            <v>M00320722715C0</v>
          </cell>
          <cell r="B279" t="str">
            <v>15x2.75GatewayIDE</v>
          </cell>
          <cell r="C279" t="str">
            <v>USD</v>
          </cell>
          <cell r="D279">
            <v>39.020000000000003</v>
          </cell>
          <cell r="E279">
            <v>44.872999999999998</v>
          </cell>
          <cell r="G279">
            <v>44.872999999999998</v>
          </cell>
          <cell r="I279">
            <v>44.872999999999998</v>
          </cell>
          <cell r="J279">
            <v>170.51739999999998</v>
          </cell>
          <cell r="K279">
            <v>49.360300000000002</v>
          </cell>
          <cell r="L279">
            <v>58.334899999999998</v>
          </cell>
          <cell r="M279">
            <v>78.527749999999997</v>
          </cell>
          <cell r="N279">
            <v>48.014110000000002</v>
          </cell>
          <cell r="O279">
            <v>46.667920000000002</v>
          </cell>
          <cell r="P279">
            <v>22436.5</v>
          </cell>
          <cell r="Q279">
            <v>306.48258999999996</v>
          </cell>
          <cell r="R279">
            <v>88399.81</v>
          </cell>
          <cell r="S279">
            <v>769.5719499999999</v>
          </cell>
          <cell r="T279">
            <v>228.85229999999999</v>
          </cell>
          <cell r="U279">
            <v>31.411099999999998</v>
          </cell>
          <cell r="V279">
            <v>26.923799999999996</v>
          </cell>
          <cell r="W279">
            <v>350.00939999999997</v>
          </cell>
          <cell r="X279">
            <v>8077.1399999999994</v>
          </cell>
          <cell r="Y279">
            <v>170.51739999999998</v>
          </cell>
          <cell r="Z279">
            <v>2153.904</v>
          </cell>
          <cell r="AA279">
            <v>4038.5699999999997</v>
          </cell>
          <cell r="AB279">
            <v>53847.6</v>
          </cell>
          <cell r="AC279">
            <v>67646.047500000001</v>
          </cell>
          <cell r="AD279">
            <v>583.34899999999993</v>
          </cell>
          <cell r="AE279">
            <v>159.29915</v>
          </cell>
          <cell r="AF279">
            <v>251.28879999999998</v>
          </cell>
          <cell r="AG279">
            <v>62.822199999999995</v>
          </cell>
          <cell r="AH279">
            <v>2109.0309999999999</v>
          </cell>
          <cell r="AI279">
            <v>125.64439999999999</v>
          </cell>
          <cell r="AJ279">
            <v>314.11099999999999</v>
          </cell>
          <cell r="AK279">
            <v>62.822199999999995</v>
          </cell>
          <cell r="AL279">
            <v>1525.682</v>
          </cell>
          <cell r="AM279">
            <v>67.3095</v>
          </cell>
          <cell r="AN279">
            <v>1435.9359999999999</v>
          </cell>
          <cell r="AO279">
            <v>919.89649999999995</v>
          </cell>
          <cell r="AP279">
            <v>96.476949999999988</v>
          </cell>
          <cell r="AQ279">
            <v>336.54749999999996</v>
          </cell>
        </row>
        <row r="280">
          <cell r="A280" t="str">
            <v>M00320722720C0</v>
          </cell>
          <cell r="B280" t="str">
            <v>20x2.75GatewayIDE</v>
          </cell>
          <cell r="C280" t="str">
            <v>USD</v>
          </cell>
          <cell r="D280">
            <v>39.020000000000003</v>
          </cell>
          <cell r="E280">
            <v>44.872999999999998</v>
          </cell>
          <cell r="G280">
            <v>44.872999999999998</v>
          </cell>
          <cell r="I280">
            <v>44.872999999999998</v>
          </cell>
          <cell r="J280">
            <v>170.51739999999998</v>
          </cell>
          <cell r="K280">
            <v>49.360300000000002</v>
          </cell>
          <cell r="L280">
            <v>58.334899999999998</v>
          </cell>
          <cell r="M280">
            <v>78.527749999999997</v>
          </cell>
          <cell r="N280">
            <v>48.014110000000002</v>
          </cell>
          <cell r="O280">
            <v>46.667920000000002</v>
          </cell>
          <cell r="P280">
            <v>22436.5</v>
          </cell>
          <cell r="Q280">
            <v>306.48258999999996</v>
          </cell>
          <cell r="R280">
            <v>88399.81</v>
          </cell>
          <cell r="S280">
            <v>769.5719499999999</v>
          </cell>
          <cell r="T280">
            <v>228.85229999999999</v>
          </cell>
          <cell r="U280">
            <v>31.411099999999998</v>
          </cell>
          <cell r="V280">
            <v>26.923799999999996</v>
          </cell>
          <cell r="W280">
            <v>350.00939999999997</v>
          </cell>
          <cell r="X280">
            <v>8077.1399999999994</v>
          </cell>
          <cell r="Y280">
            <v>170.51739999999998</v>
          </cell>
          <cell r="Z280">
            <v>2153.904</v>
          </cell>
          <cell r="AA280">
            <v>4038.5699999999997</v>
          </cell>
          <cell r="AB280">
            <v>53847.6</v>
          </cell>
          <cell r="AC280">
            <v>67646.047500000001</v>
          </cell>
          <cell r="AD280">
            <v>583.34899999999993</v>
          </cell>
          <cell r="AE280">
            <v>159.29915</v>
          </cell>
          <cell r="AF280">
            <v>251.28879999999998</v>
          </cell>
          <cell r="AG280">
            <v>62.822199999999995</v>
          </cell>
          <cell r="AH280">
            <v>2109.0309999999999</v>
          </cell>
          <cell r="AI280">
            <v>125.64439999999999</v>
          </cell>
          <cell r="AJ280">
            <v>314.11099999999999</v>
          </cell>
          <cell r="AK280">
            <v>62.822199999999995</v>
          </cell>
          <cell r="AL280">
            <v>1525.682</v>
          </cell>
          <cell r="AM280">
            <v>67.3095</v>
          </cell>
          <cell r="AN280">
            <v>1435.9359999999999</v>
          </cell>
          <cell r="AO280">
            <v>919.89649999999995</v>
          </cell>
          <cell r="AP280">
            <v>96.476949999999988</v>
          </cell>
          <cell r="AQ280">
            <v>336.54749999999996</v>
          </cell>
        </row>
        <row r="281">
          <cell r="A281" t="str">
            <v>M00320723015C0</v>
          </cell>
          <cell r="B281" t="str">
            <v>15x3GatewayIDE</v>
          </cell>
          <cell r="C281" t="str">
            <v>USD</v>
          </cell>
          <cell r="D281">
            <v>39.04</v>
          </cell>
          <cell r="E281">
            <v>44.895999999999994</v>
          </cell>
          <cell r="G281">
            <v>44.895999999999994</v>
          </cell>
          <cell r="I281">
            <v>44.895999999999994</v>
          </cell>
          <cell r="J281">
            <v>170.60479999999995</v>
          </cell>
          <cell r="K281">
            <v>49.385599999999997</v>
          </cell>
          <cell r="L281">
            <v>58.364799999999995</v>
          </cell>
          <cell r="M281">
            <v>78.567999999999984</v>
          </cell>
          <cell r="N281">
            <v>48.038719999999998</v>
          </cell>
          <cell r="O281">
            <v>46.691839999999992</v>
          </cell>
          <cell r="P281">
            <v>22447.999999999996</v>
          </cell>
          <cell r="Q281">
            <v>306.63967999999994</v>
          </cell>
          <cell r="R281">
            <v>88445.119999999981</v>
          </cell>
          <cell r="S281">
            <v>769.96639999999979</v>
          </cell>
          <cell r="T281">
            <v>228.96959999999996</v>
          </cell>
          <cell r="U281">
            <v>31.427199999999992</v>
          </cell>
          <cell r="V281">
            <v>26.937599999999996</v>
          </cell>
          <cell r="W281">
            <v>350.18879999999996</v>
          </cell>
          <cell r="X281">
            <v>8081.2799999999988</v>
          </cell>
          <cell r="Y281">
            <v>170.60479999999995</v>
          </cell>
          <cell r="Z281">
            <v>2155.0079999999998</v>
          </cell>
          <cell r="AA281">
            <v>4040.6399999999994</v>
          </cell>
          <cell r="AB281">
            <v>53875.19999999999</v>
          </cell>
          <cell r="AC281">
            <v>67680.719999999987</v>
          </cell>
          <cell r="AD281">
            <v>583.64799999999991</v>
          </cell>
          <cell r="AE281">
            <v>159.38079999999997</v>
          </cell>
          <cell r="AF281">
            <v>251.41759999999994</v>
          </cell>
          <cell r="AG281">
            <v>62.854399999999984</v>
          </cell>
          <cell r="AH281">
            <v>2110.1119999999996</v>
          </cell>
          <cell r="AI281">
            <v>125.70879999999997</v>
          </cell>
          <cell r="AJ281">
            <v>314.27199999999993</v>
          </cell>
          <cell r="AK281">
            <v>62.854399999999984</v>
          </cell>
          <cell r="AL281">
            <v>1526.4639999999997</v>
          </cell>
          <cell r="AM281">
            <v>67.343999999999994</v>
          </cell>
          <cell r="AN281">
            <v>1436.6719999999998</v>
          </cell>
          <cell r="AO281">
            <v>920.36799999999982</v>
          </cell>
          <cell r="AP281">
            <v>96.526399999999981</v>
          </cell>
          <cell r="AQ281">
            <v>336.71999999999997</v>
          </cell>
        </row>
        <row r="282">
          <cell r="A282" t="str">
            <v>M00320723020C0</v>
          </cell>
          <cell r="B282" t="str">
            <v>20x3GatewayIDE</v>
          </cell>
          <cell r="C282" t="str">
            <v>USD</v>
          </cell>
          <cell r="D282">
            <v>39.69</v>
          </cell>
          <cell r="E282">
            <v>45.643499999999996</v>
          </cell>
          <cell r="G282">
            <v>45.643499999999996</v>
          </cell>
          <cell r="I282">
            <v>45.643499999999996</v>
          </cell>
          <cell r="J282">
            <v>173.44529999999997</v>
          </cell>
          <cell r="K282">
            <v>50.207850000000001</v>
          </cell>
          <cell r="L282">
            <v>59.336549999999995</v>
          </cell>
          <cell r="M282">
            <v>79.876124999999988</v>
          </cell>
          <cell r="N282">
            <v>48.838544999999996</v>
          </cell>
          <cell r="O282">
            <v>47.469239999999999</v>
          </cell>
          <cell r="P282">
            <v>22821.749999999996</v>
          </cell>
          <cell r="Q282">
            <v>311.74510499999997</v>
          </cell>
          <cell r="R282">
            <v>89917.694999999992</v>
          </cell>
          <cell r="S282">
            <v>782.78602499999988</v>
          </cell>
          <cell r="T282">
            <v>232.78184999999996</v>
          </cell>
          <cell r="U282">
            <v>31.950449999999996</v>
          </cell>
          <cell r="V282">
            <v>27.386099999999995</v>
          </cell>
          <cell r="W282">
            <v>356.01929999999999</v>
          </cell>
          <cell r="X282">
            <v>8215.83</v>
          </cell>
          <cell r="Y282">
            <v>173.44529999999997</v>
          </cell>
          <cell r="Z282">
            <v>2190.8879999999999</v>
          </cell>
          <cell r="AA282">
            <v>4107.915</v>
          </cell>
          <cell r="AB282">
            <v>54772.2</v>
          </cell>
          <cell r="AC282">
            <v>68807.576249999998</v>
          </cell>
          <cell r="AD282">
            <v>593.3655</v>
          </cell>
          <cell r="AE282">
            <v>162.03442499999997</v>
          </cell>
          <cell r="AF282">
            <v>255.60359999999997</v>
          </cell>
          <cell r="AG282">
            <v>63.900899999999993</v>
          </cell>
          <cell r="AH282">
            <v>2145.2444999999998</v>
          </cell>
          <cell r="AI282">
            <v>127.80179999999999</v>
          </cell>
          <cell r="AJ282">
            <v>319.50449999999995</v>
          </cell>
          <cell r="AK282">
            <v>63.900899999999993</v>
          </cell>
          <cell r="AL282">
            <v>1551.8789999999999</v>
          </cell>
          <cell r="AM282">
            <v>68.465249999999997</v>
          </cell>
          <cell r="AN282">
            <v>1460.5919999999999</v>
          </cell>
          <cell r="AO282">
            <v>935.69174999999996</v>
          </cell>
          <cell r="AP282">
            <v>98.133524999999992</v>
          </cell>
          <cell r="AQ282">
            <v>342.32624999999996</v>
          </cell>
        </row>
        <row r="283">
          <cell r="A283" t="str">
            <v>M0032072309200</v>
          </cell>
          <cell r="B283" t="str">
            <v>F/G,Gateway,MR,US9</v>
          </cell>
          <cell r="C283" t="str">
            <v>USD</v>
          </cell>
          <cell r="D283">
            <v>40.57</v>
          </cell>
          <cell r="E283">
            <v>46.655499999999996</v>
          </cell>
          <cell r="G283">
            <v>46.655499999999996</v>
          </cell>
          <cell r="I283">
            <v>46.655499999999996</v>
          </cell>
          <cell r="J283">
            <v>177.29089999999997</v>
          </cell>
          <cell r="K283">
            <v>51.32105</v>
          </cell>
          <cell r="L283">
            <v>60.652149999999999</v>
          </cell>
          <cell r="M283">
            <v>81.647124999999988</v>
          </cell>
          <cell r="N283">
            <v>49.921385000000001</v>
          </cell>
          <cell r="O283">
            <v>48.521719999999995</v>
          </cell>
          <cell r="P283">
            <v>23327.75</v>
          </cell>
          <cell r="Q283">
            <v>318.65706499999999</v>
          </cell>
          <cell r="R283">
            <v>91911.334999999992</v>
          </cell>
          <cell r="S283">
            <v>800.14182499999993</v>
          </cell>
          <cell r="T283">
            <v>237.94304999999997</v>
          </cell>
          <cell r="U283">
            <v>32.658849999999994</v>
          </cell>
          <cell r="V283">
            <v>27.993299999999998</v>
          </cell>
          <cell r="W283">
            <v>363.91289999999998</v>
          </cell>
          <cell r="X283">
            <v>8397.99</v>
          </cell>
          <cell r="Y283">
            <v>177.29089999999997</v>
          </cell>
          <cell r="Z283">
            <v>2239.4639999999999</v>
          </cell>
          <cell r="AA283">
            <v>4198.9949999999999</v>
          </cell>
          <cell r="AB283">
            <v>55986.6</v>
          </cell>
          <cell r="AC283">
            <v>70333.166249999995</v>
          </cell>
          <cell r="AD283">
            <v>606.52149999999995</v>
          </cell>
          <cell r="AE283">
            <v>165.62702499999997</v>
          </cell>
          <cell r="AF283">
            <v>261.27079999999995</v>
          </cell>
          <cell r="AG283">
            <v>65.317699999999988</v>
          </cell>
          <cell r="AH283">
            <v>2192.8084999999996</v>
          </cell>
          <cell r="AI283">
            <v>130.63539999999998</v>
          </cell>
          <cell r="AJ283">
            <v>326.58849999999995</v>
          </cell>
          <cell r="AK283">
            <v>65.317699999999988</v>
          </cell>
          <cell r="AL283">
            <v>1586.2869999999998</v>
          </cell>
          <cell r="AM283">
            <v>69.983249999999998</v>
          </cell>
          <cell r="AN283">
            <v>1492.9759999999999</v>
          </cell>
          <cell r="AO283">
            <v>956.43774999999994</v>
          </cell>
          <cell r="AP283">
            <v>100.30932499999999</v>
          </cell>
          <cell r="AQ283">
            <v>349.91624999999999</v>
          </cell>
        </row>
        <row r="284">
          <cell r="A284" t="str">
            <v>M0032072309220</v>
          </cell>
          <cell r="B284" t="str">
            <v>F/G,Gateway,MR,US9</v>
          </cell>
          <cell r="C284" t="str">
            <v>USD</v>
          </cell>
          <cell r="D284">
            <v>40.92</v>
          </cell>
          <cell r="E284">
            <v>47.058</v>
          </cell>
          <cell r="G284">
            <v>47.058</v>
          </cell>
          <cell r="I284">
            <v>47.058</v>
          </cell>
          <cell r="J284">
            <v>178.82039999999998</v>
          </cell>
          <cell r="K284">
            <v>51.763800000000003</v>
          </cell>
          <cell r="L284">
            <v>61.175400000000003</v>
          </cell>
          <cell r="M284">
            <v>82.351500000000001</v>
          </cell>
          <cell r="N284">
            <v>50.352060000000002</v>
          </cell>
          <cell r="O284">
            <v>48.94032</v>
          </cell>
          <cell r="P284">
            <v>23529</v>
          </cell>
          <cell r="Q284">
            <v>321.40613999999999</v>
          </cell>
          <cell r="R284">
            <v>92704.26</v>
          </cell>
          <cell r="S284">
            <v>807.04469999999992</v>
          </cell>
          <cell r="T284">
            <v>239.99579999999997</v>
          </cell>
          <cell r="U284">
            <v>32.940599999999996</v>
          </cell>
          <cell r="V284">
            <v>28.2348</v>
          </cell>
          <cell r="W284">
            <v>367.05239999999998</v>
          </cell>
          <cell r="X284">
            <v>8470.44</v>
          </cell>
          <cell r="Y284">
            <v>178.82039999999998</v>
          </cell>
          <cell r="Z284">
            <v>2258.7840000000001</v>
          </cell>
          <cell r="AA284">
            <v>4235.22</v>
          </cell>
          <cell r="AB284">
            <v>56469.599999999999</v>
          </cell>
          <cell r="AC284">
            <v>70939.934999999998</v>
          </cell>
          <cell r="AD284">
            <v>611.75400000000002</v>
          </cell>
          <cell r="AE284">
            <v>167.05589999999998</v>
          </cell>
          <cell r="AF284">
            <v>263.52479999999997</v>
          </cell>
          <cell r="AG284">
            <v>65.881199999999993</v>
          </cell>
          <cell r="AH284">
            <v>2211.7260000000001</v>
          </cell>
          <cell r="AI284">
            <v>131.76239999999999</v>
          </cell>
          <cell r="AJ284">
            <v>329.40600000000001</v>
          </cell>
          <cell r="AK284">
            <v>65.881199999999993</v>
          </cell>
          <cell r="AL284">
            <v>1599.972</v>
          </cell>
          <cell r="AM284">
            <v>70.587000000000003</v>
          </cell>
          <cell r="AN284">
            <v>1505.856</v>
          </cell>
          <cell r="AO284">
            <v>964.68899999999996</v>
          </cell>
          <cell r="AP284">
            <v>101.1747</v>
          </cell>
          <cell r="AQ284">
            <v>352.935</v>
          </cell>
        </row>
        <row r="285">
          <cell r="A285" t="str">
            <v>M0032072309250</v>
          </cell>
          <cell r="B285" t="str">
            <v>F/G,Gateway,MR,US9</v>
          </cell>
          <cell r="C285" t="str">
            <v>USD</v>
          </cell>
          <cell r="D285">
            <v>40.92</v>
          </cell>
          <cell r="E285">
            <v>47.058</v>
          </cell>
          <cell r="G285">
            <v>47.058</v>
          </cell>
          <cell r="I285">
            <v>47.058</v>
          </cell>
          <cell r="J285">
            <v>178.82039999999998</v>
          </cell>
          <cell r="K285">
            <v>51.763800000000003</v>
          </cell>
          <cell r="L285">
            <v>61.175400000000003</v>
          </cell>
          <cell r="M285">
            <v>82.351500000000001</v>
          </cell>
          <cell r="N285">
            <v>50.352060000000002</v>
          </cell>
          <cell r="O285">
            <v>48.94032</v>
          </cell>
          <cell r="P285">
            <v>23529</v>
          </cell>
          <cell r="Q285">
            <v>321.40613999999999</v>
          </cell>
          <cell r="R285">
            <v>92704.26</v>
          </cell>
          <cell r="S285">
            <v>807.04469999999992</v>
          </cell>
          <cell r="T285">
            <v>239.99579999999997</v>
          </cell>
          <cell r="U285">
            <v>32.940599999999996</v>
          </cell>
          <cell r="V285">
            <v>28.2348</v>
          </cell>
          <cell r="W285">
            <v>367.05239999999998</v>
          </cell>
          <cell r="X285">
            <v>8470.44</v>
          </cell>
          <cell r="Y285">
            <v>178.82039999999998</v>
          </cell>
          <cell r="Z285">
            <v>2258.7840000000001</v>
          </cell>
          <cell r="AA285">
            <v>4235.22</v>
          </cell>
          <cell r="AB285">
            <v>56469.599999999999</v>
          </cell>
          <cell r="AC285">
            <v>70939.934999999998</v>
          </cell>
          <cell r="AD285">
            <v>611.75400000000002</v>
          </cell>
          <cell r="AE285">
            <v>167.05589999999998</v>
          </cell>
          <cell r="AF285">
            <v>263.52479999999997</v>
          </cell>
          <cell r="AG285">
            <v>65.881199999999993</v>
          </cell>
          <cell r="AH285">
            <v>2211.7260000000001</v>
          </cell>
          <cell r="AI285">
            <v>131.76239999999999</v>
          </cell>
          <cell r="AJ285">
            <v>329.40600000000001</v>
          </cell>
          <cell r="AK285">
            <v>65.881199999999993</v>
          </cell>
          <cell r="AL285">
            <v>1599.972</v>
          </cell>
          <cell r="AM285">
            <v>70.587000000000003</v>
          </cell>
          <cell r="AN285">
            <v>1505.856</v>
          </cell>
          <cell r="AO285">
            <v>964.68899999999996</v>
          </cell>
          <cell r="AP285">
            <v>101.1747</v>
          </cell>
          <cell r="AQ285">
            <v>352.935</v>
          </cell>
        </row>
        <row r="286">
          <cell r="A286" t="str">
            <v>M0032072309270</v>
          </cell>
          <cell r="B286" t="str">
            <v>F/G,Gateway,MR,US9</v>
          </cell>
          <cell r="C286" t="str">
            <v>USD</v>
          </cell>
          <cell r="D286">
            <v>40.92</v>
          </cell>
          <cell r="E286">
            <v>47.058</v>
          </cell>
          <cell r="G286">
            <v>47.058</v>
          </cell>
          <cell r="I286">
            <v>47.058</v>
          </cell>
          <cell r="J286">
            <v>178.82039999999998</v>
          </cell>
          <cell r="K286">
            <v>51.763800000000003</v>
          </cell>
          <cell r="L286">
            <v>61.175400000000003</v>
          </cell>
          <cell r="M286">
            <v>82.351500000000001</v>
          </cell>
          <cell r="N286">
            <v>50.352060000000002</v>
          </cell>
          <cell r="O286">
            <v>48.94032</v>
          </cell>
          <cell r="P286">
            <v>23529</v>
          </cell>
          <cell r="Q286">
            <v>321.40613999999999</v>
          </cell>
          <cell r="R286">
            <v>92704.26</v>
          </cell>
          <cell r="S286">
            <v>807.04469999999992</v>
          </cell>
          <cell r="T286">
            <v>239.99579999999997</v>
          </cell>
          <cell r="U286">
            <v>32.940599999999996</v>
          </cell>
          <cell r="V286">
            <v>28.2348</v>
          </cell>
          <cell r="W286">
            <v>367.05239999999998</v>
          </cell>
          <cell r="X286">
            <v>8470.44</v>
          </cell>
          <cell r="Y286">
            <v>178.82039999999998</v>
          </cell>
          <cell r="Z286">
            <v>2258.7840000000001</v>
          </cell>
          <cell r="AA286">
            <v>4235.22</v>
          </cell>
          <cell r="AB286">
            <v>56469.599999999999</v>
          </cell>
          <cell r="AC286">
            <v>70939.934999999998</v>
          </cell>
          <cell r="AD286">
            <v>611.75400000000002</v>
          </cell>
          <cell r="AE286">
            <v>167.05589999999998</v>
          </cell>
          <cell r="AF286">
            <v>263.52479999999997</v>
          </cell>
          <cell r="AG286">
            <v>65.881199999999993</v>
          </cell>
          <cell r="AH286">
            <v>2211.7260000000001</v>
          </cell>
          <cell r="AI286">
            <v>131.76239999999999</v>
          </cell>
          <cell r="AJ286">
            <v>329.40600000000001</v>
          </cell>
          <cell r="AK286">
            <v>65.881199999999993</v>
          </cell>
          <cell r="AL286">
            <v>1599.972</v>
          </cell>
          <cell r="AM286">
            <v>70.587000000000003</v>
          </cell>
          <cell r="AN286">
            <v>1505.856</v>
          </cell>
          <cell r="AO286">
            <v>964.68899999999996</v>
          </cell>
          <cell r="AP286">
            <v>101.1747</v>
          </cell>
          <cell r="AQ286">
            <v>352.935</v>
          </cell>
        </row>
        <row r="287">
          <cell r="A287" t="str">
            <v>M0032072309300</v>
          </cell>
          <cell r="B287" t="str">
            <v>F/G,Gateway,MR,US9</v>
          </cell>
          <cell r="C287" t="str">
            <v>USD</v>
          </cell>
          <cell r="D287">
            <v>40.93</v>
          </cell>
          <cell r="E287">
            <v>47.069499999999998</v>
          </cell>
          <cell r="G287">
            <v>47.069499999999998</v>
          </cell>
          <cell r="I287">
            <v>47.069499999999998</v>
          </cell>
          <cell r="J287">
            <v>178.86409999999998</v>
          </cell>
          <cell r="K287">
            <v>51.776450000000004</v>
          </cell>
          <cell r="L287">
            <v>61.190350000000002</v>
          </cell>
          <cell r="M287">
            <v>82.371624999999995</v>
          </cell>
          <cell r="N287">
            <v>50.364364999999999</v>
          </cell>
          <cell r="O287">
            <v>48.952280000000002</v>
          </cell>
          <cell r="P287">
            <v>23534.75</v>
          </cell>
          <cell r="Q287">
            <v>321.48468500000001</v>
          </cell>
          <cell r="R287">
            <v>92726.914999999994</v>
          </cell>
          <cell r="S287">
            <v>807.24192499999992</v>
          </cell>
          <cell r="T287">
            <v>240.05444999999997</v>
          </cell>
          <cell r="U287">
            <v>32.948649999999994</v>
          </cell>
          <cell r="V287">
            <v>28.241699999999998</v>
          </cell>
          <cell r="W287">
            <v>367.14209999999997</v>
          </cell>
          <cell r="X287">
            <v>8472.51</v>
          </cell>
          <cell r="Y287">
            <v>178.86409999999998</v>
          </cell>
          <cell r="Z287">
            <v>2259.3359999999998</v>
          </cell>
          <cell r="AA287">
            <v>4236.2550000000001</v>
          </cell>
          <cell r="AB287">
            <v>56483.399999999994</v>
          </cell>
          <cell r="AC287">
            <v>70957.271249999991</v>
          </cell>
          <cell r="AD287">
            <v>611.90350000000001</v>
          </cell>
          <cell r="AE287">
            <v>167.09672499999999</v>
          </cell>
          <cell r="AF287">
            <v>263.58919999999995</v>
          </cell>
          <cell r="AG287">
            <v>65.897299999999987</v>
          </cell>
          <cell r="AH287">
            <v>2212.2664999999997</v>
          </cell>
          <cell r="AI287">
            <v>131.79459999999997</v>
          </cell>
          <cell r="AJ287">
            <v>329.48649999999998</v>
          </cell>
          <cell r="AK287">
            <v>65.897299999999987</v>
          </cell>
          <cell r="AL287">
            <v>1600.3629999999998</v>
          </cell>
          <cell r="AM287">
            <v>70.604249999999993</v>
          </cell>
          <cell r="AN287">
            <v>1506.2239999999999</v>
          </cell>
          <cell r="AO287">
            <v>964.9247499999999</v>
          </cell>
          <cell r="AP287">
            <v>101.19942499999999</v>
          </cell>
          <cell r="AQ287">
            <v>353.02125000000001</v>
          </cell>
        </row>
        <row r="288">
          <cell r="A288" t="str">
            <v>M0032072309320</v>
          </cell>
          <cell r="B288" t="str">
            <v>F/G,Gateway,MR,US9</v>
          </cell>
          <cell r="C288" t="str">
            <v>USD</v>
          </cell>
          <cell r="D288">
            <v>41.56</v>
          </cell>
          <cell r="E288">
            <v>47.793999999999997</v>
          </cell>
          <cell r="G288">
            <v>47.793999999999997</v>
          </cell>
          <cell r="I288">
            <v>47.793999999999997</v>
          </cell>
          <cell r="J288">
            <v>181.61719999999997</v>
          </cell>
          <cell r="K288">
            <v>52.573399999999999</v>
          </cell>
          <cell r="L288">
            <v>62.132199999999997</v>
          </cell>
          <cell r="M288">
            <v>83.639499999999998</v>
          </cell>
          <cell r="N288">
            <v>51.139580000000002</v>
          </cell>
          <cell r="O288">
            <v>49.705759999999998</v>
          </cell>
          <cell r="P288">
            <v>23897</v>
          </cell>
          <cell r="Q288">
            <v>326.43302</v>
          </cell>
          <cell r="R288">
            <v>94154.18</v>
          </cell>
          <cell r="S288">
            <v>819.66709999999989</v>
          </cell>
          <cell r="T288">
            <v>243.74939999999998</v>
          </cell>
          <cell r="U288">
            <v>33.455799999999996</v>
          </cell>
          <cell r="V288">
            <v>28.676399999999997</v>
          </cell>
          <cell r="W288">
            <v>372.79319999999996</v>
          </cell>
          <cell r="X288">
            <v>8602.92</v>
          </cell>
          <cell r="Y288">
            <v>181.61719999999997</v>
          </cell>
          <cell r="Z288">
            <v>2294.1120000000001</v>
          </cell>
          <cell r="AA288">
            <v>4301.46</v>
          </cell>
          <cell r="AB288">
            <v>57352.799999999996</v>
          </cell>
          <cell r="AC288">
            <v>72049.455000000002</v>
          </cell>
          <cell r="AD288">
            <v>621.322</v>
          </cell>
          <cell r="AE288">
            <v>169.66869999999997</v>
          </cell>
          <cell r="AF288">
            <v>267.64639999999997</v>
          </cell>
          <cell r="AG288">
            <v>66.911599999999993</v>
          </cell>
          <cell r="AH288">
            <v>2246.3179999999998</v>
          </cell>
          <cell r="AI288">
            <v>133.82319999999999</v>
          </cell>
          <cell r="AJ288">
            <v>334.55799999999999</v>
          </cell>
          <cell r="AK288">
            <v>66.911599999999993</v>
          </cell>
          <cell r="AL288">
            <v>1624.9959999999999</v>
          </cell>
          <cell r="AM288">
            <v>71.691000000000003</v>
          </cell>
          <cell r="AN288">
            <v>1529.4079999999999</v>
          </cell>
          <cell r="AO288">
            <v>979.77699999999993</v>
          </cell>
          <cell r="AP288">
            <v>102.75709999999999</v>
          </cell>
          <cell r="AQ288">
            <v>358.45499999999998</v>
          </cell>
        </row>
        <row r="289">
          <cell r="A289" t="str">
            <v>M0032072309350</v>
          </cell>
          <cell r="B289" t="str">
            <v>F/G,Gateway,MR,US9</v>
          </cell>
          <cell r="C289" t="str">
            <v>USD</v>
          </cell>
          <cell r="D289">
            <v>42.41</v>
          </cell>
          <cell r="E289">
            <v>48.771499999999989</v>
          </cell>
          <cell r="G289">
            <v>48.771499999999989</v>
          </cell>
          <cell r="I289">
            <v>48.771499999999989</v>
          </cell>
          <cell r="J289">
            <v>185.33169999999996</v>
          </cell>
          <cell r="K289">
            <v>53.648649999999989</v>
          </cell>
          <cell r="L289">
            <v>63.40294999999999</v>
          </cell>
          <cell r="M289">
            <v>85.350124999999977</v>
          </cell>
          <cell r="N289">
            <v>52.185504999999992</v>
          </cell>
          <cell r="O289">
            <v>50.722359999999988</v>
          </cell>
          <cell r="P289">
            <v>24385.749999999993</v>
          </cell>
          <cell r="Q289">
            <v>333.10934499999991</v>
          </cell>
          <cell r="R289">
            <v>96079.854999999981</v>
          </cell>
          <cell r="S289">
            <v>836.4312249999997</v>
          </cell>
          <cell r="T289">
            <v>248.73464999999993</v>
          </cell>
          <cell r="U289">
            <v>34.140049999999988</v>
          </cell>
          <cell r="V289">
            <v>29.262899999999991</v>
          </cell>
          <cell r="W289">
            <v>380.41769999999991</v>
          </cell>
          <cell r="X289">
            <v>8778.8699999999972</v>
          </cell>
          <cell r="Y289">
            <v>185.33169999999996</v>
          </cell>
          <cell r="Z289">
            <v>2341.0319999999992</v>
          </cell>
          <cell r="AA289">
            <v>4389.4349999999986</v>
          </cell>
          <cell r="AB289">
            <v>58525.799999999988</v>
          </cell>
          <cell r="AC289">
            <v>73523.03624999999</v>
          </cell>
          <cell r="AD289">
            <v>634.02949999999987</v>
          </cell>
          <cell r="AE289">
            <v>173.13882499999994</v>
          </cell>
          <cell r="AF289">
            <v>273.1203999999999</v>
          </cell>
          <cell r="AG289">
            <v>68.280099999999976</v>
          </cell>
          <cell r="AH289">
            <v>2292.2604999999994</v>
          </cell>
          <cell r="AI289">
            <v>136.56019999999995</v>
          </cell>
          <cell r="AJ289">
            <v>341.40049999999991</v>
          </cell>
          <cell r="AK289">
            <v>68.280099999999976</v>
          </cell>
          <cell r="AL289">
            <v>1658.2309999999995</v>
          </cell>
          <cell r="AM289">
            <v>73.157249999999976</v>
          </cell>
          <cell r="AN289">
            <v>1560.6879999999996</v>
          </cell>
          <cell r="AO289">
            <v>999.81574999999975</v>
          </cell>
          <cell r="AP289">
            <v>104.85872499999998</v>
          </cell>
          <cell r="AQ289">
            <v>365.78624999999994</v>
          </cell>
        </row>
        <row r="290">
          <cell r="A290" t="str">
            <v>M0032072309370</v>
          </cell>
          <cell r="B290" t="str">
            <v>F/G,Gateway,MR,US9</v>
          </cell>
          <cell r="C290" t="str">
            <v>USD</v>
          </cell>
          <cell r="D290">
            <v>42.41</v>
          </cell>
          <cell r="E290">
            <v>48.771499999999989</v>
          </cell>
          <cell r="G290">
            <v>48.771499999999989</v>
          </cell>
          <cell r="I290">
            <v>48.771499999999989</v>
          </cell>
          <cell r="J290">
            <v>185.33169999999996</v>
          </cell>
          <cell r="K290">
            <v>53.648649999999989</v>
          </cell>
          <cell r="L290">
            <v>63.40294999999999</v>
          </cell>
          <cell r="M290">
            <v>85.350124999999977</v>
          </cell>
          <cell r="N290">
            <v>52.185504999999992</v>
          </cell>
          <cell r="O290">
            <v>50.722359999999988</v>
          </cell>
          <cell r="P290">
            <v>24385.749999999993</v>
          </cell>
          <cell r="Q290">
            <v>333.10934499999991</v>
          </cell>
          <cell r="R290">
            <v>96079.854999999981</v>
          </cell>
          <cell r="S290">
            <v>836.4312249999997</v>
          </cell>
          <cell r="T290">
            <v>248.73464999999993</v>
          </cell>
          <cell r="U290">
            <v>34.140049999999988</v>
          </cell>
          <cell r="V290">
            <v>29.262899999999991</v>
          </cell>
          <cell r="W290">
            <v>380.41769999999991</v>
          </cell>
          <cell r="X290">
            <v>8778.8699999999972</v>
          </cell>
          <cell r="Y290">
            <v>185.33169999999996</v>
          </cell>
          <cell r="Z290">
            <v>2341.0319999999992</v>
          </cell>
          <cell r="AA290">
            <v>4389.4349999999986</v>
          </cell>
          <cell r="AB290">
            <v>58525.799999999988</v>
          </cell>
          <cell r="AC290">
            <v>73523.03624999999</v>
          </cell>
          <cell r="AD290">
            <v>634.02949999999987</v>
          </cell>
          <cell r="AE290">
            <v>173.13882499999994</v>
          </cell>
          <cell r="AF290">
            <v>273.1203999999999</v>
          </cell>
          <cell r="AG290">
            <v>68.280099999999976</v>
          </cell>
          <cell r="AH290">
            <v>2292.2604999999994</v>
          </cell>
          <cell r="AI290">
            <v>136.56019999999995</v>
          </cell>
          <cell r="AJ290">
            <v>341.40049999999991</v>
          </cell>
          <cell r="AK290">
            <v>68.280099999999976</v>
          </cell>
          <cell r="AL290">
            <v>1658.2309999999995</v>
          </cell>
          <cell r="AM290">
            <v>73.157249999999976</v>
          </cell>
          <cell r="AN290">
            <v>1560.6879999999996</v>
          </cell>
          <cell r="AO290">
            <v>999.81574999999975</v>
          </cell>
          <cell r="AP290">
            <v>104.85872499999998</v>
          </cell>
          <cell r="AQ290">
            <v>365.78624999999994</v>
          </cell>
        </row>
        <row r="291">
          <cell r="A291" t="str">
            <v>M0032072309400</v>
          </cell>
          <cell r="B291" t="str">
            <v>F/G,Gateway,MR,US9</v>
          </cell>
          <cell r="C291" t="str">
            <v>USD</v>
          </cell>
          <cell r="D291">
            <v>42.41</v>
          </cell>
          <cell r="E291">
            <v>48.771499999999989</v>
          </cell>
          <cell r="G291">
            <v>48.771499999999989</v>
          </cell>
          <cell r="I291">
            <v>48.771499999999989</v>
          </cell>
          <cell r="J291">
            <v>185.33169999999996</v>
          </cell>
          <cell r="K291">
            <v>53.648649999999989</v>
          </cell>
          <cell r="L291">
            <v>63.40294999999999</v>
          </cell>
          <cell r="M291">
            <v>85.350124999999977</v>
          </cell>
          <cell r="N291">
            <v>52.185504999999992</v>
          </cell>
          <cell r="O291">
            <v>50.722359999999988</v>
          </cell>
          <cell r="P291">
            <v>24385.749999999993</v>
          </cell>
          <cell r="Q291">
            <v>333.10934499999991</v>
          </cell>
          <cell r="R291">
            <v>96079.854999999981</v>
          </cell>
          <cell r="S291">
            <v>836.4312249999997</v>
          </cell>
          <cell r="T291">
            <v>248.73464999999993</v>
          </cell>
          <cell r="U291">
            <v>34.140049999999988</v>
          </cell>
          <cell r="V291">
            <v>29.262899999999991</v>
          </cell>
          <cell r="W291">
            <v>380.41769999999991</v>
          </cell>
          <cell r="X291">
            <v>8778.8699999999972</v>
          </cell>
          <cell r="Y291">
            <v>185.33169999999996</v>
          </cell>
          <cell r="Z291">
            <v>2341.0319999999992</v>
          </cell>
          <cell r="AA291">
            <v>4389.4349999999986</v>
          </cell>
          <cell r="AB291">
            <v>58525.799999999988</v>
          </cell>
          <cell r="AC291">
            <v>73523.03624999999</v>
          </cell>
          <cell r="AD291">
            <v>634.02949999999987</v>
          </cell>
          <cell r="AE291">
            <v>173.13882499999994</v>
          </cell>
          <cell r="AF291">
            <v>273.1203999999999</v>
          </cell>
          <cell r="AG291">
            <v>68.280099999999976</v>
          </cell>
          <cell r="AH291">
            <v>2292.2604999999994</v>
          </cell>
          <cell r="AI291">
            <v>136.56019999999995</v>
          </cell>
          <cell r="AJ291">
            <v>341.40049999999991</v>
          </cell>
          <cell r="AK291">
            <v>68.280099999999976</v>
          </cell>
          <cell r="AL291">
            <v>1658.2309999999995</v>
          </cell>
          <cell r="AM291">
            <v>73.157249999999976</v>
          </cell>
          <cell r="AN291">
            <v>1560.6879999999996</v>
          </cell>
          <cell r="AO291">
            <v>999.81574999999975</v>
          </cell>
          <cell r="AP291">
            <v>104.85872499999998</v>
          </cell>
          <cell r="AQ291">
            <v>365.78624999999994</v>
          </cell>
        </row>
        <row r="292">
          <cell r="A292" t="str">
            <v>M0032072312200</v>
          </cell>
          <cell r="B292" t="str">
            <v>F/G,Gateway,MR,US12</v>
          </cell>
          <cell r="C292" t="str">
            <v>USD</v>
          </cell>
          <cell r="D292">
            <v>40.57</v>
          </cell>
          <cell r="E292">
            <v>46.655499999999996</v>
          </cell>
          <cell r="G292">
            <v>46.655499999999996</v>
          </cell>
          <cell r="I292">
            <v>46.655499999999996</v>
          </cell>
          <cell r="J292">
            <v>177.29089999999997</v>
          </cell>
          <cell r="K292">
            <v>51.32105</v>
          </cell>
          <cell r="L292">
            <v>60.652149999999999</v>
          </cell>
          <cell r="M292">
            <v>81.647124999999988</v>
          </cell>
          <cell r="N292">
            <v>49.921385000000001</v>
          </cell>
          <cell r="O292">
            <v>48.521719999999995</v>
          </cell>
          <cell r="P292">
            <v>23327.75</v>
          </cell>
          <cell r="Q292">
            <v>318.65706499999999</v>
          </cell>
          <cell r="R292">
            <v>91911.334999999992</v>
          </cell>
          <cell r="S292">
            <v>800.14182499999993</v>
          </cell>
          <cell r="T292">
            <v>237.94304999999997</v>
          </cell>
          <cell r="U292">
            <v>32.658849999999994</v>
          </cell>
          <cell r="V292">
            <v>27.993299999999998</v>
          </cell>
          <cell r="W292">
            <v>363.91289999999998</v>
          </cell>
          <cell r="X292">
            <v>8397.99</v>
          </cell>
          <cell r="Y292">
            <v>177.29089999999997</v>
          </cell>
          <cell r="Z292">
            <v>2239.4639999999999</v>
          </cell>
          <cell r="AA292">
            <v>4198.9949999999999</v>
          </cell>
          <cell r="AB292">
            <v>55986.6</v>
          </cell>
          <cell r="AC292">
            <v>70333.166249999995</v>
          </cell>
          <cell r="AD292">
            <v>606.52149999999995</v>
          </cell>
          <cell r="AE292">
            <v>165.62702499999997</v>
          </cell>
          <cell r="AF292">
            <v>261.27079999999995</v>
          </cell>
          <cell r="AG292">
            <v>65.317699999999988</v>
          </cell>
          <cell r="AH292">
            <v>2192.8084999999996</v>
          </cell>
          <cell r="AI292">
            <v>130.63539999999998</v>
          </cell>
          <cell r="AJ292">
            <v>326.58849999999995</v>
          </cell>
          <cell r="AK292">
            <v>65.317699999999988</v>
          </cell>
          <cell r="AL292">
            <v>1586.2869999999998</v>
          </cell>
          <cell r="AM292">
            <v>69.983249999999998</v>
          </cell>
          <cell r="AN292">
            <v>1492.9759999999999</v>
          </cell>
          <cell r="AO292">
            <v>956.43774999999994</v>
          </cell>
          <cell r="AP292">
            <v>100.30932499999999</v>
          </cell>
          <cell r="AQ292">
            <v>349.91624999999999</v>
          </cell>
        </row>
        <row r="293">
          <cell r="A293" t="str">
            <v>M0032072312220</v>
          </cell>
          <cell r="B293" t="str">
            <v>F/G,Gateway,MR,US12</v>
          </cell>
          <cell r="C293" t="str">
            <v>USD</v>
          </cell>
          <cell r="D293">
            <v>40.92</v>
          </cell>
          <cell r="E293">
            <v>47.058</v>
          </cell>
          <cell r="G293">
            <v>47.058</v>
          </cell>
          <cell r="I293">
            <v>47.058</v>
          </cell>
          <cell r="J293">
            <v>178.82039999999998</v>
          </cell>
          <cell r="K293">
            <v>51.763800000000003</v>
          </cell>
          <cell r="L293">
            <v>61.175400000000003</v>
          </cell>
          <cell r="M293">
            <v>82.351500000000001</v>
          </cell>
          <cell r="N293">
            <v>50.352060000000002</v>
          </cell>
          <cell r="O293">
            <v>48.94032</v>
          </cell>
          <cell r="P293">
            <v>23529</v>
          </cell>
          <cell r="Q293">
            <v>321.40613999999999</v>
          </cell>
          <cell r="R293">
            <v>92704.26</v>
          </cell>
          <cell r="S293">
            <v>807.04469999999992</v>
          </cell>
          <cell r="T293">
            <v>239.99579999999997</v>
          </cell>
          <cell r="U293">
            <v>32.940599999999996</v>
          </cell>
          <cell r="V293">
            <v>28.2348</v>
          </cell>
          <cell r="W293">
            <v>367.05239999999998</v>
          </cell>
          <cell r="X293">
            <v>8470.44</v>
          </cell>
          <cell r="Y293">
            <v>178.82039999999998</v>
          </cell>
          <cell r="Z293">
            <v>2258.7840000000001</v>
          </cell>
          <cell r="AA293">
            <v>4235.22</v>
          </cell>
          <cell r="AB293">
            <v>56469.599999999999</v>
          </cell>
          <cell r="AC293">
            <v>70939.934999999998</v>
          </cell>
          <cell r="AD293">
            <v>611.75400000000002</v>
          </cell>
          <cell r="AE293">
            <v>167.05589999999998</v>
          </cell>
          <cell r="AF293">
            <v>263.52479999999997</v>
          </cell>
          <cell r="AG293">
            <v>65.881199999999993</v>
          </cell>
          <cell r="AH293">
            <v>2211.7260000000001</v>
          </cell>
          <cell r="AI293">
            <v>131.76239999999999</v>
          </cell>
          <cell r="AJ293">
            <v>329.40600000000001</v>
          </cell>
          <cell r="AK293">
            <v>65.881199999999993</v>
          </cell>
          <cell r="AL293">
            <v>1599.972</v>
          </cell>
          <cell r="AM293">
            <v>70.587000000000003</v>
          </cell>
          <cell r="AN293">
            <v>1505.856</v>
          </cell>
          <cell r="AO293">
            <v>964.68899999999996</v>
          </cell>
          <cell r="AP293">
            <v>101.1747</v>
          </cell>
          <cell r="AQ293">
            <v>352.935</v>
          </cell>
        </row>
        <row r="294">
          <cell r="A294" t="str">
            <v>M0032072312250</v>
          </cell>
          <cell r="B294" t="str">
            <v>F/G,Gateway,MR,US12</v>
          </cell>
          <cell r="C294" t="str">
            <v>USD</v>
          </cell>
          <cell r="D294">
            <v>40.92</v>
          </cell>
          <cell r="E294">
            <v>47.058</v>
          </cell>
          <cell r="G294">
            <v>47.058</v>
          </cell>
          <cell r="I294">
            <v>47.058</v>
          </cell>
          <cell r="J294">
            <v>178.82039999999998</v>
          </cell>
          <cell r="K294">
            <v>51.763800000000003</v>
          </cell>
          <cell r="L294">
            <v>61.175400000000003</v>
          </cell>
          <cell r="M294">
            <v>82.351500000000001</v>
          </cell>
          <cell r="N294">
            <v>50.352060000000002</v>
          </cell>
          <cell r="O294">
            <v>48.94032</v>
          </cell>
          <cell r="P294">
            <v>23529</v>
          </cell>
          <cell r="Q294">
            <v>321.40613999999999</v>
          </cell>
          <cell r="R294">
            <v>92704.26</v>
          </cell>
          <cell r="S294">
            <v>807.04469999999992</v>
          </cell>
          <cell r="T294">
            <v>239.99579999999997</v>
          </cell>
          <cell r="U294">
            <v>32.940599999999996</v>
          </cell>
          <cell r="V294">
            <v>28.2348</v>
          </cell>
          <cell r="W294">
            <v>367.05239999999998</v>
          </cell>
          <cell r="X294">
            <v>8470.44</v>
          </cell>
          <cell r="Y294">
            <v>178.82039999999998</v>
          </cell>
          <cell r="Z294">
            <v>2258.7840000000001</v>
          </cell>
          <cell r="AA294">
            <v>4235.22</v>
          </cell>
          <cell r="AB294">
            <v>56469.599999999999</v>
          </cell>
          <cell r="AC294">
            <v>70939.934999999998</v>
          </cell>
          <cell r="AD294">
            <v>611.75400000000002</v>
          </cell>
          <cell r="AE294">
            <v>167.05589999999998</v>
          </cell>
          <cell r="AF294">
            <v>263.52479999999997</v>
          </cell>
          <cell r="AG294">
            <v>65.881199999999993</v>
          </cell>
          <cell r="AH294">
            <v>2211.7260000000001</v>
          </cell>
          <cell r="AI294">
            <v>131.76239999999999</v>
          </cell>
          <cell r="AJ294">
            <v>329.40600000000001</v>
          </cell>
          <cell r="AK294">
            <v>65.881199999999993</v>
          </cell>
          <cell r="AL294">
            <v>1599.972</v>
          </cell>
          <cell r="AM294">
            <v>70.587000000000003</v>
          </cell>
          <cell r="AN294">
            <v>1505.856</v>
          </cell>
          <cell r="AO294">
            <v>964.68899999999996</v>
          </cell>
          <cell r="AP294">
            <v>101.1747</v>
          </cell>
          <cell r="AQ294">
            <v>352.935</v>
          </cell>
        </row>
        <row r="295">
          <cell r="A295" t="str">
            <v>M0032072312270</v>
          </cell>
          <cell r="B295" t="str">
            <v>F/G,Gateway,MR,US12</v>
          </cell>
          <cell r="C295" t="str">
            <v>USD</v>
          </cell>
          <cell r="D295">
            <v>40.92</v>
          </cell>
          <cell r="E295">
            <v>47.058</v>
          </cell>
          <cell r="G295">
            <v>47.058</v>
          </cell>
          <cell r="I295">
            <v>47.058</v>
          </cell>
          <cell r="J295">
            <v>178.82039999999998</v>
          </cell>
          <cell r="K295">
            <v>51.763800000000003</v>
          </cell>
          <cell r="L295">
            <v>61.175400000000003</v>
          </cell>
          <cell r="M295">
            <v>82.351500000000001</v>
          </cell>
          <cell r="N295">
            <v>50.352060000000002</v>
          </cell>
          <cell r="O295">
            <v>48.94032</v>
          </cell>
          <cell r="P295">
            <v>23529</v>
          </cell>
          <cell r="Q295">
            <v>321.40613999999999</v>
          </cell>
          <cell r="R295">
            <v>92704.26</v>
          </cell>
          <cell r="S295">
            <v>807.04469999999992</v>
          </cell>
          <cell r="T295">
            <v>239.99579999999997</v>
          </cell>
          <cell r="U295">
            <v>32.940599999999996</v>
          </cell>
          <cell r="V295">
            <v>28.2348</v>
          </cell>
          <cell r="W295">
            <v>367.05239999999998</v>
          </cell>
          <cell r="X295">
            <v>8470.44</v>
          </cell>
          <cell r="Y295">
            <v>178.82039999999998</v>
          </cell>
          <cell r="Z295">
            <v>2258.7840000000001</v>
          </cell>
          <cell r="AA295">
            <v>4235.22</v>
          </cell>
          <cell r="AB295">
            <v>56469.599999999999</v>
          </cell>
          <cell r="AC295">
            <v>70939.934999999998</v>
          </cell>
          <cell r="AD295">
            <v>611.75400000000002</v>
          </cell>
          <cell r="AE295">
            <v>167.05589999999998</v>
          </cell>
          <cell r="AF295">
            <v>263.52479999999997</v>
          </cell>
          <cell r="AG295">
            <v>65.881199999999993</v>
          </cell>
          <cell r="AH295">
            <v>2211.7260000000001</v>
          </cell>
          <cell r="AI295">
            <v>131.76239999999999</v>
          </cell>
          <cell r="AJ295">
            <v>329.40600000000001</v>
          </cell>
          <cell r="AK295">
            <v>65.881199999999993</v>
          </cell>
          <cell r="AL295">
            <v>1599.972</v>
          </cell>
          <cell r="AM295">
            <v>70.587000000000003</v>
          </cell>
          <cell r="AN295">
            <v>1505.856</v>
          </cell>
          <cell r="AO295">
            <v>964.68899999999996</v>
          </cell>
          <cell r="AP295">
            <v>101.1747</v>
          </cell>
          <cell r="AQ295">
            <v>352.935</v>
          </cell>
        </row>
        <row r="296">
          <cell r="A296" t="str">
            <v>M0032072312300</v>
          </cell>
          <cell r="B296" t="str">
            <v>F/G,Gateway,MR,US12</v>
          </cell>
          <cell r="C296" t="str">
            <v>USD</v>
          </cell>
          <cell r="D296">
            <v>40.93</v>
          </cell>
          <cell r="E296">
            <v>47.069499999999998</v>
          </cell>
          <cell r="G296">
            <v>47.069499999999998</v>
          </cell>
          <cell r="I296">
            <v>47.069499999999998</v>
          </cell>
          <cell r="J296">
            <v>178.86409999999998</v>
          </cell>
          <cell r="K296">
            <v>51.776450000000004</v>
          </cell>
          <cell r="L296">
            <v>61.190350000000002</v>
          </cell>
          <cell r="M296">
            <v>82.371624999999995</v>
          </cell>
          <cell r="N296">
            <v>50.364364999999999</v>
          </cell>
          <cell r="O296">
            <v>48.952280000000002</v>
          </cell>
          <cell r="P296">
            <v>23534.75</v>
          </cell>
          <cell r="Q296">
            <v>321.48468500000001</v>
          </cell>
          <cell r="R296">
            <v>92726.914999999994</v>
          </cell>
          <cell r="S296">
            <v>807.24192499999992</v>
          </cell>
          <cell r="T296">
            <v>240.05444999999997</v>
          </cell>
          <cell r="U296">
            <v>32.948649999999994</v>
          </cell>
          <cell r="V296">
            <v>28.241699999999998</v>
          </cell>
          <cell r="W296">
            <v>367.14209999999997</v>
          </cell>
          <cell r="X296">
            <v>8472.51</v>
          </cell>
          <cell r="Y296">
            <v>178.86409999999998</v>
          </cell>
          <cell r="Z296">
            <v>2259.3359999999998</v>
          </cell>
          <cell r="AA296">
            <v>4236.2550000000001</v>
          </cell>
          <cell r="AB296">
            <v>56483.399999999994</v>
          </cell>
          <cell r="AC296">
            <v>70957.271249999991</v>
          </cell>
          <cell r="AD296">
            <v>611.90350000000001</v>
          </cell>
          <cell r="AE296">
            <v>167.09672499999999</v>
          </cell>
          <cell r="AF296">
            <v>263.58919999999995</v>
          </cell>
          <cell r="AG296">
            <v>65.897299999999987</v>
          </cell>
          <cell r="AH296">
            <v>2212.2664999999997</v>
          </cell>
          <cell r="AI296">
            <v>131.79459999999997</v>
          </cell>
          <cell r="AJ296">
            <v>329.48649999999998</v>
          </cell>
          <cell r="AK296">
            <v>65.897299999999987</v>
          </cell>
          <cell r="AL296">
            <v>1600.3629999999998</v>
          </cell>
          <cell r="AM296">
            <v>70.604249999999993</v>
          </cell>
          <cell r="AN296">
            <v>1506.2239999999999</v>
          </cell>
          <cell r="AO296">
            <v>964.9247499999999</v>
          </cell>
          <cell r="AP296">
            <v>101.19942499999999</v>
          </cell>
          <cell r="AQ296">
            <v>353.02125000000001</v>
          </cell>
        </row>
        <row r="297">
          <cell r="A297" t="str">
            <v>M0032072312320</v>
          </cell>
          <cell r="B297" t="str">
            <v>F/G,Gateway,MR,US12</v>
          </cell>
          <cell r="C297" t="str">
            <v>USD</v>
          </cell>
          <cell r="D297">
            <v>41.56</v>
          </cell>
          <cell r="E297">
            <v>47.793999999999997</v>
          </cell>
          <cell r="G297">
            <v>47.793999999999997</v>
          </cell>
          <cell r="I297">
            <v>47.793999999999997</v>
          </cell>
          <cell r="J297">
            <v>181.61719999999997</v>
          </cell>
          <cell r="K297">
            <v>52.573399999999999</v>
          </cell>
          <cell r="L297">
            <v>62.132199999999997</v>
          </cell>
          <cell r="M297">
            <v>83.639499999999998</v>
          </cell>
          <cell r="N297">
            <v>51.139580000000002</v>
          </cell>
          <cell r="O297">
            <v>49.705759999999998</v>
          </cell>
          <cell r="P297">
            <v>23897</v>
          </cell>
          <cell r="Q297">
            <v>326.43302</v>
          </cell>
          <cell r="R297">
            <v>94154.18</v>
          </cell>
          <cell r="S297">
            <v>819.66709999999989</v>
          </cell>
          <cell r="T297">
            <v>243.74939999999998</v>
          </cell>
          <cell r="U297">
            <v>33.455799999999996</v>
          </cell>
          <cell r="V297">
            <v>28.676399999999997</v>
          </cell>
          <cell r="W297">
            <v>372.79319999999996</v>
          </cell>
          <cell r="X297">
            <v>8602.92</v>
          </cell>
          <cell r="Y297">
            <v>181.61719999999997</v>
          </cell>
          <cell r="Z297">
            <v>2294.1120000000001</v>
          </cell>
          <cell r="AA297">
            <v>4301.46</v>
          </cell>
          <cell r="AB297">
            <v>57352.799999999996</v>
          </cell>
          <cell r="AC297">
            <v>72049.455000000002</v>
          </cell>
          <cell r="AD297">
            <v>621.322</v>
          </cell>
          <cell r="AE297">
            <v>169.66869999999997</v>
          </cell>
          <cell r="AF297">
            <v>267.64639999999997</v>
          </cell>
          <cell r="AG297">
            <v>66.911599999999993</v>
          </cell>
          <cell r="AH297">
            <v>2246.3179999999998</v>
          </cell>
          <cell r="AI297">
            <v>133.82319999999999</v>
          </cell>
          <cell r="AJ297">
            <v>334.55799999999999</v>
          </cell>
          <cell r="AK297">
            <v>66.911599999999993</v>
          </cell>
          <cell r="AL297">
            <v>1624.9959999999999</v>
          </cell>
          <cell r="AM297">
            <v>71.691000000000003</v>
          </cell>
          <cell r="AN297">
            <v>1529.4079999999999</v>
          </cell>
          <cell r="AO297">
            <v>979.77699999999993</v>
          </cell>
          <cell r="AP297">
            <v>102.75709999999999</v>
          </cell>
          <cell r="AQ297">
            <v>358.45499999999998</v>
          </cell>
        </row>
        <row r="298">
          <cell r="A298" t="str">
            <v>M0032072312350</v>
          </cell>
          <cell r="B298" t="str">
            <v>F/G,Gateway,MR,US12</v>
          </cell>
          <cell r="C298" t="str">
            <v>USD</v>
          </cell>
          <cell r="D298">
            <v>42.41</v>
          </cell>
          <cell r="E298">
            <v>48.771499999999989</v>
          </cell>
          <cell r="G298">
            <v>48.771499999999989</v>
          </cell>
          <cell r="I298">
            <v>48.771499999999989</v>
          </cell>
          <cell r="J298">
            <v>185.33169999999996</v>
          </cell>
          <cell r="K298">
            <v>53.648649999999989</v>
          </cell>
          <cell r="L298">
            <v>63.40294999999999</v>
          </cell>
          <cell r="M298">
            <v>85.350124999999977</v>
          </cell>
          <cell r="N298">
            <v>52.185504999999992</v>
          </cell>
          <cell r="O298">
            <v>50.722359999999988</v>
          </cell>
          <cell r="P298">
            <v>24385.749999999993</v>
          </cell>
          <cell r="Q298">
            <v>333.10934499999991</v>
          </cell>
          <cell r="R298">
            <v>96079.854999999981</v>
          </cell>
          <cell r="S298">
            <v>836.4312249999997</v>
          </cell>
          <cell r="T298">
            <v>248.73464999999993</v>
          </cell>
          <cell r="U298">
            <v>34.140049999999988</v>
          </cell>
          <cell r="V298">
            <v>29.262899999999991</v>
          </cell>
          <cell r="W298">
            <v>380.41769999999991</v>
          </cell>
          <cell r="X298">
            <v>8778.8699999999972</v>
          </cell>
          <cell r="Y298">
            <v>185.33169999999996</v>
          </cell>
          <cell r="Z298">
            <v>2341.0319999999992</v>
          </cell>
          <cell r="AA298">
            <v>4389.4349999999986</v>
          </cell>
          <cell r="AB298">
            <v>58525.799999999988</v>
          </cell>
          <cell r="AC298">
            <v>73523.03624999999</v>
          </cell>
          <cell r="AD298">
            <v>634.02949999999987</v>
          </cell>
          <cell r="AE298">
            <v>173.13882499999994</v>
          </cell>
          <cell r="AF298">
            <v>273.1203999999999</v>
          </cell>
          <cell r="AG298">
            <v>68.280099999999976</v>
          </cell>
          <cell r="AH298">
            <v>2292.2604999999994</v>
          </cell>
          <cell r="AI298">
            <v>136.56019999999995</v>
          </cell>
          <cell r="AJ298">
            <v>341.40049999999991</v>
          </cell>
          <cell r="AK298">
            <v>68.280099999999976</v>
          </cell>
          <cell r="AL298">
            <v>1658.2309999999995</v>
          </cell>
          <cell r="AM298">
            <v>73.157249999999976</v>
          </cell>
          <cell r="AN298">
            <v>1560.6879999999996</v>
          </cell>
          <cell r="AO298">
            <v>999.81574999999975</v>
          </cell>
          <cell r="AP298">
            <v>104.85872499999998</v>
          </cell>
          <cell r="AQ298">
            <v>365.78624999999994</v>
          </cell>
        </row>
        <row r="299">
          <cell r="A299" t="str">
            <v>M0032072312370</v>
          </cell>
          <cell r="B299" t="str">
            <v>F/G,Gateway,MR,US12</v>
          </cell>
          <cell r="C299" t="str">
            <v>USD</v>
          </cell>
          <cell r="D299">
            <v>42.41</v>
          </cell>
          <cell r="E299">
            <v>48.771499999999989</v>
          </cell>
          <cell r="G299">
            <v>48.771499999999989</v>
          </cell>
          <cell r="I299">
            <v>48.771499999999989</v>
          </cell>
          <cell r="J299">
            <v>185.33169999999996</v>
          </cell>
          <cell r="K299">
            <v>53.648649999999989</v>
          </cell>
          <cell r="L299">
            <v>63.40294999999999</v>
          </cell>
          <cell r="M299">
            <v>85.350124999999977</v>
          </cell>
          <cell r="N299">
            <v>52.185504999999992</v>
          </cell>
          <cell r="O299">
            <v>50.722359999999988</v>
          </cell>
          <cell r="P299">
            <v>24385.749999999993</v>
          </cell>
          <cell r="Q299">
            <v>333.10934499999991</v>
          </cell>
          <cell r="R299">
            <v>96079.854999999981</v>
          </cell>
          <cell r="S299">
            <v>836.4312249999997</v>
          </cell>
          <cell r="T299">
            <v>248.73464999999993</v>
          </cell>
          <cell r="U299">
            <v>34.140049999999988</v>
          </cell>
          <cell r="V299">
            <v>29.262899999999991</v>
          </cell>
          <cell r="W299">
            <v>380.41769999999991</v>
          </cell>
          <cell r="X299">
            <v>8778.8699999999972</v>
          </cell>
          <cell r="Y299">
            <v>185.33169999999996</v>
          </cell>
          <cell r="Z299">
            <v>2341.0319999999992</v>
          </cell>
          <cell r="AA299">
            <v>4389.4349999999986</v>
          </cell>
          <cell r="AB299">
            <v>58525.799999999988</v>
          </cell>
          <cell r="AC299">
            <v>73523.03624999999</v>
          </cell>
          <cell r="AD299">
            <v>634.02949999999987</v>
          </cell>
          <cell r="AE299">
            <v>173.13882499999994</v>
          </cell>
          <cell r="AF299">
            <v>273.1203999999999</v>
          </cell>
          <cell r="AG299">
            <v>68.280099999999976</v>
          </cell>
          <cell r="AH299">
            <v>2292.2604999999994</v>
          </cell>
          <cell r="AI299">
            <v>136.56019999999995</v>
          </cell>
          <cell r="AJ299">
            <v>341.40049999999991</v>
          </cell>
          <cell r="AK299">
            <v>68.280099999999976</v>
          </cell>
          <cell r="AL299">
            <v>1658.2309999999995</v>
          </cell>
          <cell r="AM299">
            <v>73.157249999999976</v>
          </cell>
          <cell r="AN299">
            <v>1560.6879999999996</v>
          </cell>
          <cell r="AO299">
            <v>999.81574999999975</v>
          </cell>
          <cell r="AP299">
            <v>104.85872499999998</v>
          </cell>
          <cell r="AQ299">
            <v>365.78624999999994</v>
          </cell>
        </row>
        <row r="300">
          <cell r="A300" t="str">
            <v>M0032072312400</v>
          </cell>
          <cell r="B300" t="str">
            <v>F/G,Gateway,MR,US12</v>
          </cell>
          <cell r="C300" t="str">
            <v>USD</v>
          </cell>
          <cell r="D300">
            <v>42.41</v>
          </cell>
          <cell r="E300">
            <v>48.771499999999989</v>
          </cell>
          <cell r="G300">
            <v>48.771499999999989</v>
          </cell>
          <cell r="I300">
            <v>48.771499999999989</v>
          </cell>
          <cell r="J300">
            <v>185.33169999999996</v>
          </cell>
          <cell r="K300">
            <v>53.648649999999989</v>
          </cell>
          <cell r="L300">
            <v>63.40294999999999</v>
          </cell>
          <cell r="M300">
            <v>85.350124999999977</v>
          </cell>
          <cell r="N300">
            <v>52.185504999999992</v>
          </cell>
          <cell r="O300">
            <v>50.722359999999988</v>
          </cell>
          <cell r="P300">
            <v>24385.749999999993</v>
          </cell>
          <cell r="Q300">
            <v>333.10934499999991</v>
          </cell>
          <cell r="R300">
            <v>96079.854999999981</v>
          </cell>
          <cell r="S300">
            <v>836.4312249999997</v>
          </cell>
          <cell r="T300">
            <v>248.73464999999993</v>
          </cell>
          <cell r="U300">
            <v>34.140049999999988</v>
          </cell>
          <cell r="V300">
            <v>29.262899999999991</v>
          </cell>
          <cell r="W300">
            <v>380.41769999999991</v>
          </cell>
          <cell r="X300">
            <v>8778.8699999999972</v>
          </cell>
          <cell r="Y300">
            <v>185.33169999999996</v>
          </cell>
          <cell r="Z300">
            <v>2341.0319999999992</v>
          </cell>
          <cell r="AA300">
            <v>4389.4349999999986</v>
          </cell>
          <cell r="AB300">
            <v>58525.799999999988</v>
          </cell>
          <cell r="AC300">
            <v>73523.03624999999</v>
          </cell>
          <cell r="AD300">
            <v>634.02949999999987</v>
          </cell>
          <cell r="AE300">
            <v>173.13882499999994</v>
          </cell>
          <cell r="AF300">
            <v>273.1203999999999</v>
          </cell>
          <cell r="AG300">
            <v>68.280099999999976</v>
          </cell>
          <cell r="AH300">
            <v>2292.2604999999994</v>
          </cell>
          <cell r="AI300">
            <v>136.56019999999995</v>
          </cell>
          <cell r="AJ300">
            <v>341.40049999999991</v>
          </cell>
          <cell r="AK300">
            <v>68.280099999999976</v>
          </cell>
          <cell r="AL300">
            <v>1658.2309999999995</v>
          </cell>
          <cell r="AM300">
            <v>73.157249999999976</v>
          </cell>
          <cell r="AN300">
            <v>1560.6879999999996</v>
          </cell>
          <cell r="AO300">
            <v>999.81574999999975</v>
          </cell>
          <cell r="AP300">
            <v>104.85872499999998</v>
          </cell>
          <cell r="AQ300">
            <v>365.78624999999994</v>
          </cell>
        </row>
        <row r="301">
          <cell r="A301" t="str">
            <v>M0032072315150</v>
          </cell>
          <cell r="B301" t="str">
            <v>F/G,Gateway,MR,US15</v>
          </cell>
          <cell r="C301" t="str">
            <v>USD</v>
          </cell>
          <cell r="D301">
            <v>40.43</v>
          </cell>
          <cell r="E301">
            <v>46.494499999999995</v>
          </cell>
          <cell r="G301">
            <v>46.494499999999995</v>
          </cell>
          <cell r="I301">
            <v>46.494499999999995</v>
          </cell>
          <cell r="J301">
            <v>176.67909999999998</v>
          </cell>
          <cell r="K301">
            <v>51.143949999999997</v>
          </cell>
          <cell r="L301">
            <v>60.442849999999993</v>
          </cell>
          <cell r="M301">
            <v>81.365374999999986</v>
          </cell>
          <cell r="N301">
            <v>49.749114999999996</v>
          </cell>
          <cell r="O301">
            <v>48.354279999999996</v>
          </cell>
          <cell r="P301">
            <v>23247.249999999996</v>
          </cell>
          <cell r="Q301">
            <v>317.55743499999994</v>
          </cell>
          <cell r="R301">
            <v>91594.164999999994</v>
          </cell>
          <cell r="S301">
            <v>797.38067499999988</v>
          </cell>
          <cell r="T301">
            <v>237.12194999999997</v>
          </cell>
          <cell r="U301">
            <v>32.546149999999997</v>
          </cell>
          <cell r="V301">
            <v>27.896699999999996</v>
          </cell>
          <cell r="W301">
            <v>362.65709999999996</v>
          </cell>
          <cell r="X301">
            <v>8369.0099999999984</v>
          </cell>
          <cell r="Y301">
            <v>176.67909999999998</v>
          </cell>
          <cell r="Z301">
            <v>2231.7359999999999</v>
          </cell>
          <cell r="AA301">
            <v>4184.5049999999992</v>
          </cell>
          <cell r="AB301">
            <v>55793.399999999994</v>
          </cell>
          <cell r="AC301">
            <v>70090.458749999991</v>
          </cell>
          <cell r="AD301">
            <v>604.42849999999999</v>
          </cell>
          <cell r="AE301">
            <v>165.05547499999997</v>
          </cell>
          <cell r="AF301">
            <v>260.36919999999998</v>
          </cell>
          <cell r="AG301">
            <v>65.092299999999994</v>
          </cell>
          <cell r="AH301">
            <v>2185.2414999999996</v>
          </cell>
          <cell r="AI301">
            <v>130.18459999999999</v>
          </cell>
          <cell r="AJ301">
            <v>325.46149999999994</v>
          </cell>
          <cell r="AK301">
            <v>65.092299999999994</v>
          </cell>
          <cell r="AL301">
            <v>1580.8129999999999</v>
          </cell>
          <cell r="AM301">
            <v>69.741749999999996</v>
          </cell>
          <cell r="AN301">
            <v>1487.8239999999998</v>
          </cell>
          <cell r="AO301">
            <v>953.13724999999988</v>
          </cell>
          <cell r="AP301">
            <v>99.963174999999978</v>
          </cell>
          <cell r="AQ301">
            <v>348.70874999999995</v>
          </cell>
        </row>
        <row r="302">
          <cell r="A302" t="str">
            <v>M0032072315200</v>
          </cell>
          <cell r="B302" t="str">
            <v>F/G,Gateway,MR,US15</v>
          </cell>
          <cell r="C302" t="str">
            <v>USD</v>
          </cell>
          <cell r="D302">
            <v>40.57</v>
          </cell>
          <cell r="E302">
            <v>46.655499999999996</v>
          </cell>
          <cell r="G302">
            <v>46.655499999999996</v>
          </cell>
          <cell r="I302">
            <v>46.655499999999996</v>
          </cell>
          <cell r="J302">
            <v>177.29089999999997</v>
          </cell>
          <cell r="K302">
            <v>51.32105</v>
          </cell>
          <cell r="L302">
            <v>60.652149999999999</v>
          </cell>
          <cell r="M302">
            <v>81.647124999999988</v>
          </cell>
          <cell r="N302">
            <v>49.921385000000001</v>
          </cell>
          <cell r="O302">
            <v>48.521719999999995</v>
          </cell>
          <cell r="P302">
            <v>23327.75</v>
          </cell>
          <cell r="Q302">
            <v>318.65706499999999</v>
          </cell>
          <cell r="R302">
            <v>91911.334999999992</v>
          </cell>
          <cell r="S302">
            <v>800.14182499999993</v>
          </cell>
          <cell r="T302">
            <v>237.94304999999997</v>
          </cell>
          <cell r="U302">
            <v>32.658849999999994</v>
          </cell>
          <cell r="V302">
            <v>27.993299999999998</v>
          </cell>
          <cell r="W302">
            <v>363.91289999999998</v>
          </cell>
          <cell r="X302">
            <v>8397.99</v>
          </cell>
          <cell r="Y302">
            <v>177.29089999999997</v>
          </cell>
          <cell r="Z302">
            <v>2239.4639999999999</v>
          </cell>
          <cell r="AA302">
            <v>4198.9949999999999</v>
          </cell>
          <cell r="AB302">
            <v>55986.6</v>
          </cell>
          <cell r="AC302">
            <v>70333.166249999995</v>
          </cell>
          <cell r="AD302">
            <v>606.52149999999995</v>
          </cell>
          <cell r="AE302">
            <v>165.62702499999997</v>
          </cell>
          <cell r="AF302">
            <v>261.27079999999995</v>
          </cell>
          <cell r="AG302">
            <v>65.317699999999988</v>
          </cell>
          <cell r="AH302">
            <v>2192.8084999999996</v>
          </cell>
          <cell r="AI302">
            <v>130.63539999999998</v>
          </cell>
          <cell r="AJ302">
            <v>326.58849999999995</v>
          </cell>
          <cell r="AK302">
            <v>65.317699999999988</v>
          </cell>
          <cell r="AL302">
            <v>1586.2869999999998</v>
          </cell>
          <cell r="AM302">
            <v>69.983249999999998</v>
          </cell>
          <cell r="AN302">
            <v>1492.9759999999999</v>
          </cell>
          <cell r="AO302">
            <v>956.43774999999994</v>
          </cell>
          <cell r="AP302">
            <v>100.30932499999999</v>
          </cell>
          <cell r="AQ302">
            <v>349.91624999999999</v>
          </cell>
        </row>
        <row r="303">
          <cell r="A303" t="str">
            <v>M0032072315220</v>
          </cell>
          <cell r="B303" t="str">
            <v>F/G,Gateway,MR,US15</v>
          </cell>
          <cell r="C303" t="str">
            <v>USD</v>
          </cell>
          <cell r="D303">
            <v>40.92</v>
          </cell>
          <cell r="E303">
            <v>47.058</v>
          </cell>
          <cell r="G303">
            <v>47.058</v>
          </cell>
          <cell r="I303">
            <v>47.058</v>
          </cell>
          <cell r="J303">
            <v>178.82039999999998</v>
          </cell>
          <cell r="K303">
            <v>51.763800000000003</v>
          </cell>
          <cell r="L303">
            <v>61.175400000000003</v>
          </cell>
          <cell r="M303">
            <v>82.351500000000001</v>
          </cell>
          <cell r="N303">
            <v>50.352060000000002</v>
          </cell>
          <cell r="O303">
            <v>48.94032</v>
          </cell>
          <cell r="P303">
            <v>23529</v>
          </cell>
          <cell r="Q303">
            <v>321.40613999999999</v>
          </cell>
          <cell r="R303">
            <v>92704.26</v>
          </cell>
          <cell r="S303">
            <v>807.04469999999992</v>
          </cell>
          <cell r="T303">
            <v>239.99579999999997</v>
          </cell>
          <cell r="U303">
            <v>32.940599999999996</v>
          </cell>
          <cell r="V303">
            <v>28.2348</v>
          </cell>
          <cell r="W303">
            <v>367.05239999999998</v>
          </cell>
          <cell r="X303">
            <v>8470.44</v>
          </cell>
          <cell r="Y303">
            <v>178.82039999999998</v>
          </cell>
          <cell r="Z303">
            <v>2258.7840000000001</v>
          </cell>
          <cell r="AA303">
            <v>4235.22</v>
          </cell>
          <cell r="AB303">
            <v>56469.599999999999</v>
          </cell>
          <cell r="AC303">
            <v>70939.934999999998</v>
          </cell>
          <cell r="AD303">
            <v>611.75400000000002</v>
          </cell>
          <cell r="AE303">
            <v>167.05589999999998</v>
          </cell>
          <cell r="AF303">
            <v>263.52479999999997</v>
          </cell>
          <cell r="AG303">
            <v>65.881199999999993</v>
          </cell>
          <cell r="AH303">
            <v>2211.7260000000001</v>
          </cell>
          <cell r="AI303">
            <v>131.76239999999999</v>
          </cell>
          <cell r="AJ303">
            <v>329.40600000000001</v>
          </cell>
          <cell r="AK303">
            <v>65.881199999999993</v>
          </cell>
          <cell r="AL303">
            <v>1599.972</v>
          </cell>
          <cell r="AM303">
            <v>70.587000000000003</v>
          </cell>
          <cell r="AN303">
            <v>1505.856</v>
          </cell>
          <cell r="AO303">
            <v>964.68899999999996</v>
          </cell>
          <cell r="AP303">
            <v>101.1747</v>
          </cell>
          <cell r="AQ303">
            <v>352.935</v>
          </cell>
        </row>
        <row r="304">
          <cell r="A304" t="str">
            <v>M0032072315250</v>
          </cell>
          <cell r="B304" t="str">
            <v>F/G,Gateway,MR,US15</v>
          </cell>
          <cell r="C304" t="str">
            <v>USD</v>
          </cell>
          <cell r="D304">
            <v>40.92</v>
          </cell>
          <cell r="E304">
            <v>47.058</v>
          </cell>
          <cell r="G304">
            <v>47.058</v>
          </cell>
          <cell r="I304">
            <v>47.058</v>
          </cell>
          <cell r="J304">
            <v>178.82039999999998</v>
          </cell>
          <cell r="K304">
            <v>51.763800000000003</v>
          </cell>
          <cell r="L304">
            <v>61.175400000000003</v>
          </cell>
          <cell r="M304">
            <v>82.351500000000001</v>
          </cell>
          <cell r="N304">
            <v>50.352060000000002</v>
          </cell>
          <cell r="O304">
            <v>48.94032</v>
          </cell>
          <cell r="P304">
            <v>23529</v>
          </cell>
          <cell r="Q304">
            <v>321.40613999999999</v>
          </cell>
          <cell r="R304">
            <v>92704.26</v>
          </cell>
          <cell r="S304">
            <v>807.04469999999992</v>
          </cell>
          <cell r="T304">
            <v>239.99579999999997</v>
          </cell>
          <cell r="U304">
            <v>32.940599999999996</v>
          </cell>
          <cell r="V304">
            <v>28.2348</v>
          </cell>
          <cell r="W304">
            <v>367.05239999999998</v>
          </cell>
          <cell r="X304">
            <v>8470.44</v>
          </cell>
          <cell r="Y304">
            <v>178.82039999999998</v>
          </cell>
          <cell r="Z304">
            <v>2258.7840000000001</v>
          </cell>
          <cell r="AA304">
            <v>4235.22</v>
          </cell>
          <cell r="AB304">
            <v>56469.599999999999</v>
          </cell>
          <cell r="AC304">
            <v>70939.934999999998</v>
          </cell>
          <cell r="AD304">
            <v>611.75400000000002</v>
          </cell>
          <cell r="AE304">
            <v>167.05589999999998</v>
          </cell>
          <cell r="AF304">
            <v>263.52479999999997</v>
          </cell>
          <cell r="AG304">
            <v>65.881199999999993</v>
          </cell>
          <cell r="AH304">
            <v>2211.7260000000001</v>
          </cell>
          <cell r="AI304">
            <v>131.76239999999999</v>
          </cell>
          <cell r="AJ304">
            <v>329.40600000000001</v>
          </cell>
          <cell r="AK304">
            <v>65.881199999999993</v>
          </cell>
          <cell r="AL304">
            <v>1599.972</v>
          </cell>
          <cell r="AM304">
            <v>70.587000000000003</v>
          </cell>
          <cell r="AN304">
            <v>1505.856</v>
          </cell>
          <cell r="AO304">
            <v>964.68899999999996</v>
          </cell>
          <cell r="AP304">
            <v>101.1747</v>
          </cell>
          <cell r="AQ304">
            <v>352.935</v>
          </cell>
        </row>
        <row r="305">
          <cell r="A305" t="str">
            <v>M0032072315270</v>
          </cell>
          <cell r="B305" t="str">
            <v>F/G,Gateway,MR,US15</v>
          </cell>
          <cell r="C305" t="str">
            <v>USD</v>
          </cell>
          <cell r="D305">
            <v>40.92</v>
          </cell>
          <cell r="E305">
            <v>47.058</v>
          </cell>
          <cell r="G305">
            <v>47.058</v>
          </cell>
          <cell r="I305">
            <v>47.058</v>
          </cell>
          <cell r="J305">
            <v>178.82039999999998</v>
          </cell>
          <cell r="K305">
            <v>51.763800000000003</v>
          </cell>
          <cell r="L305">
            <v>61.175400000000003</v>
          </cell>
          <cell r="M305">
            <v>82.351500000000001</v>
          </cell>
          <cell r="N305">
            <v>50.352060000000002</v>
          </cell>
          <cell r="O305">
            <v>48.94032</v>
          </cell>
          <cell r="P305">
            <v>23529</v>
          </cell>
          <cell r="Q305">
            <v>321.40613999999999</v>
          </cell>
          <cell r="R305">
            <v>92704.26</v>
          </cell>
          <cell r="S305">
            <v>807.04469999999992</v>
          </cell>
          <cell r="T305">
            <v>239.99579999999997</v>
          </cell>
          <cell r="U305">
            <v>32.940599999999996</v>
          </cell>
          <cell r="V305">
            <v>28.2348</v>
          </cell>
          <cell r="W305">
            <v>367.05239999999998</v>
          </cell>
          <cell r="X305">
            <v>8470.44</v>
          </cell>
          <cell r="Y305">
            <v>178.82039999999998</v>
          </cell>
          <cell r="Z305">
            <v>2258.7840000000001</v>
          </cell>
          <cell r="AA305">
            <v>4235.22</v>
          </cell>
          <cell r="AB305">
            <v>56469.599999999999</v>
          </cell>
          <cell r="AC305">
            <v>70939.934999999998</v>
          </cell>
          <cell r="AD305">
            <v>611.75400000000002</v>
          </cell>
          <cell r="AE305">
            <v>167.05589999999998</v>
          </cell>
          <cell r="AF305">
            <v>263.52479999999997</v>
          </cell>
          <cell r="AG305">
            <v>65.881199999999993</v>
          </cell>
          <cell r="AH305">
            <v>2211.7260000000001</v>
          </cell>
          <cell r="AI305">
            <v>131.76239999999999</v>
          </cell>
          <cell r="AJ305">
            <v>329.40600000000001</v>
          </cell>
          <cell r="AK305">
            <v>65.881199999999993</v>
          </cell>
          <cell r="AL305">
            <v>1599.972</v>
          </cell>
          <cell r="AM305">
            <v>70.587000000000003</v>
          </cell>
          <cell r="AN305">
            <v>1505.856</v>
          </cell>
          <cell r="AO305">
            <v>964.68899999999996</v>
          </cell>
          <cell r="AP305">
            <v>101.1747</v>
          </cell>
          <cell r="AQ305">
            <v>352.935</v>
          </cell>
        </row>
        <row r="306">
          <cell r="A306" t="str">
            <v>M0032072315300</v>
          </cell>
          <cell r="B306" t="str">
            <v>F/G,Gateway,MR,US15</v>
          </cell>
          <cell r="C306" t="str">
            <v>USD</v>
          </cell>
          <cell r="D306">
            <v>40.93</v>
          </cell>
          <cell r="E306">
            <v>47.069499999999998</v>
          </cell>
          <cell r="G306">
            <v>47.069499999999998</v>
          </cell>
          <cell r="I306">
            <v>47.069499999999998</v>
          </cell>
          <cell r="J306">
            <v>178.86409999999998</v>
          </cell>
          <cell r="K306">
            <v>51.776450000000004</v>
          </cell>
          <cell r="L306">
            <v>61.190350000000002</v>
          </cell>
          <cell r="M306">
            <v>82.371624999999995</v>
          </cell>
          <cell r="N306">
            <v>50.364364999999999</v>
          </cell>
          <cell r="O306">
            <v>48.952280000000002</v>
          </cell>
          <cell r="P306">
            <v>23534.75</v>
          </cell>
          <cell r="Q306">
            <v>321.48468500000001</v>
          </cell>
          <cell r="R306">
            <v>92726.914999999994</v>
          </cell>
          <cell r="S306">
            <v>807.24192499999992</v>
          </cell>
          <cell r="T306">
            <v>240.05444999999997</v>
          </cell>
          <cell r="U306">
            <v>32.948649999999994</v>
          </cell>
          <cell r="V306">
            <v>28.241699999999998</v>
          </cell>
          <cell r="W306">
            <v>367.14209999999997</v>
          </cell>
          <cell r="X306">
            <v>8472.51</v>
          </cell>
          <cell r="Y306">
            <v>178.86409999999998</v>
          </cell>
          <cell r="Z306">
            <v>2259.3359999999998</v>
          </cell>
          <cell r="AA306">
            <v>4236.2550000000001</v>
          </cell>
          <cell r="AB306">
            <v>56483.399999999994</v>
          </cell>
          <cell r="AC306">
            <v>70957.271249999991</v>
          </cell>
          <cell r="AD306">
            <v>611.90350000000001</v>
          </cell>
          <cell r="AE306">
            <v>167.09672499999999</v>
          </cell>
          <cell r="AF306">
            <v>263.58919999999995</v>
          </cell>
          <cell r="AG306">
            <v>65.897299999999987</v>
          </cell>
          <cell r="AH306">
            <v>2212.2664999999997</v>
          </cell>
          <cell r="AI306">
            <v>131.79459999999997</v>
          </cell>
          <cell r="AJ306">
            <v>329.48649999999998</v>
          </cell>
          <cell r="AK306">
            <v>65.897299999999987</v>
          </cell>
          <cell r="AL306">
            <v>1600.3629999999998</v>
          </cell>
          <cell r="AM306">
            <v>70.604249999999993</v>
          </cell>
          <cell r="AN306">
            <v>1506.2239999999999</v>
          </cell>
          <cell r="AO306">
            <v>964.9247499999999</v>
          </cell>
          <cell r="AP306">
            <v>101.19942499999999</v>
          </cell>
          <cell r="AQ306">
            <v>353.02125000000001</v>
          </cell>
        </row>
        <row r="307">
          <cell r="A307" t="str">
            <v>M0032072315320</v>
          </cell>
          <cell r="B307" t="str">
            <v>F/G,Gateway,MR,US15</v>
          </cell>
          <cell r="C307" t="str">
            <v>USD</v>
          </cell>
          <cell r="D307">
            <v>41.56</v>
          </cell>
          <cell r="E307">
            <v>47.793999999999997</v>
          </cell>
          <cell r="G307">
            <v>47.793999999999997</v>
          </cell>
          <cell r="I307">
            <v>47.793999999999997</v>
          </cell>
          <cell r="J307">
            <v>181.61719999999997</v>
          </cell>
          <cell r="K307">
            <v>52.573399999999999</v>
          </cell>
          <cell r="L307">
            <v>62.132199999999997</v>
          </cell>
          <cell r="M307">
            <v>83.639499999999998</v>
          </cell>
          <cell r="N307">
            <v>51.139580000000002</v>
          </cell>
          <cell r="O307">
            <v>49.705759999999998</v>
          </cell>
          <cell r="P307">
            <v>23897</v>
          </cell>
          <cell r="Q307">
            <v>326.43302</v>
          </cell>
          <cell r="R307">
            <v>94154.18</v>
          </cell>
          <cell r="S307">
            <v>819.66709999999989</v>
          </cell>
          <cell r="T307">
            <v>243.74939999999998</v>
          </cell>
          <cell r="U307">
            <v>33.455799999999996</v>
          </cell>
          <cell r="V307">
            <v>28.676399999999997</v>
          </cell>
          <cell r="W307">
            <v>372.79319999999996</v>
          </cell>
          <cell r="X307">
            <v>8602.92</v>
          </cell>
          <cell r="Y307">
            <v>181.61719999999997</v>
          </cell>
          <cell r="Z307">
            <v>2294.1120000000001</v>
          </cell>
          <cell r="AA307">
            <v>4301.46</v>
          </cell>
          <cell r="AB307">
            <v>57352.799999999996</v>
          </cell>
          <cell r="AC307">
            <v>72049.455000000002</v>
          </cell>
          <cell r="AD307">
            <v>621.322</v>
          </cell>
          <cell r="AE307">
            <v>169.66869999999997</v>
          </cell>
          <cell r="AF307">
            <v>267.64639999999997</v>
          </cell>
          <cell r="AG307">
            <v>66.911599999999993</v>
          </cell>
          <cell r="AH307">
            <v>2246.3179999999998</v>
          </cell>
          <cell r="AI307">
            <v>133.82319999999999</v>
          </cell>
          <cell r="AJ307">
            <v>334.55799999999999</v>
          </cell>
          <cell r="AK307">
            <v>66.911599999999993</v>
          </cell>
          <cell r="AL307">
            <v>1624.9959999999999</v>
          </cell>
          <cell r="AM307">
            <v>71.691000000000003</v>
          </cell>
          <cell r="AN307">
            <v>1529.4079999999999</v>
          </cell>
          <cell r="AO307">
            <v>979.77699999999993</v>
          </cell>
          <cell r="AP307">
            <v>102.75709999999999</v>
          </cell>
          <cell r="AQ307">
            <v>358.45499999999998</v>
          </cell>
        </row>
        <row r="308">
          <cell r="A308" t="str">
            <v>M0032072315350</v>
          </cell>
          <cell r="B308" t="str">
            <v>F/G,Gateway,MR,US15</v>
          </cell>
          <cell r="C308" t="str">
            <v>USD</v>
          </cell>
          <cell r="D308">
            <v>42.41</v>
          </cell>
          <cell r="E308">
            <v>48.771499999999989</v>
          </cell>
          <cell r="G308">
            <v>48.771499999999989</v>
          </cell>
          <cell r="I308">
            <v>48.771499999999989</v>
          </cell>
          <cell r="J308">
            <v>185.33169999999996</v>
          </cell>
          <cell r="K308">
            <v>53.648649999999989</v>
          </cell>
          <cell r="L308">
            <v>63.40294999999999</v>
          </cell>
          <cell r="M308">
            <v>85.350124999999977</v>
          </cell>
          <cell r="N308">
            <v>52.185504999999992</v>
          </cell>
          <cell r="O308">
            <v>50.722359999999988</v>
          </cell>
          <cell r="P308">
            <v>24385.749999999993</v>
          </cell>
          <cell r="Q308">
            <v>333.10934499999991</v>
          </cell>
          <cell r="R308">
            <v>96079.854999999981</v>
          </cell>
          <cell r="S308">
            <v>836.4312249999997</v>
          </cell>
          <cell r="T308">
            <v>248.73464999999993</v>
          </cell>
          <cell r="U308">
            <v>34.140049999999988</v>
          </cell>
          <cell r="V308">
            <v>29.262899999999991</v>
          </cell>
          <cell r="W308">
            <v>380.41769999999991</v>
          </cell>
          <cell r="X308">
            <v>8778.8699999999972</v>
          </cell>
          <cell r="Y308">
            <v>185.33169999999996</v>
          </cell>
          <cell r="Z308">
            <v>2341.0319999999992</v>
          </cell>
          <cell r="AA308">
            <v>4389.4349999999986</v>
          </cell>
          <cell r="AB308">
            <v>58525.799999999988</v>
          </cell>
          <cell r="AC308">
            <v>73523.03624999999</v>
          </cell>
          <cell r="AD308">
            <v>634.02949999999987</v>
          </cell>
          <cell r="AE308">
            <v>173.13882499999994</v>
          </cell>
          <cell r="AF308">
            <v>273.1203999999999</v>
          </cell>
          <cell r="AG308">
            <v>68.280099999999976</v>
          </cell>
          <cell r="AH308">
            <v>2292.2604999999994</v>
          </cell>
          <cell r="AI308">
            <v>136.56019999999995</v>
          </cell>
          <cell r="AJ308">
            <v>341.40049999999991</v>
          </cell>
          <cell r="AK308">
            <v>68.280099999999976</v>
          </cell>
          <cell r="AL308">
            <v>1658.2309999999995</v>
          </cell>
          <cell r="AM308">
            <v>73.157249999999976</v>
          </cell>
          <cell r="AN308">
            <v>1560.6879999999996</v>
          </cell>
          <cell r="AO308">
            <v>999.81574999999975</v>
          </cell>
          <cell r="AP308">
            <v>104.85872499999998</v>
          </cell>
          <cell r="AQ308">
            <v>365.78624999999994</v>
          </cell>
        </row>
        <row r="309">
          <cell r="A309" t="str">
            <v>M0032072315370</v>
          </cell>
          <cell r="B309" t="str">
            <v>F/G,Gateway,MR,US15</v>
          </cell>
          <cell r="C309" t="str">
            <v>USD</v>
          </cell>
          <cell r="D309">
            <v>42.41</v>
          </cell>
          <cell r="E309">
            <v>48.771499999999989</v>
          </cell>
          <cell r="G309">
            <v>48.771499999999989</v>
          </cell>
          <cell r="I309">
            <v>48.771499999999989</v>
          </cell>
          <cell r="J309">
            <v>185.33169999999996</v>
          </cell>
          <cell r="K309">
            <v>53.648649999999989</v>
          </cell>
          <cell r="L309">
            <v>63.40294999999999</v>
          </cell>
          <cell r="M309">
            <v>85.350124999999977</v>
          </cell>
          <cell r="N309">
            <v>52.185504999999992</v>
          </cell>
          <cell r="O309">
            <v>50.722359999999988</v>
          </cell>
          <cell r="P309">
            <v>24385.749999999993</v>
          </cell>
          <cell r="Q309">
            <v>333.10934499999991</v>
          </cell>
          <cell r="R309">
            <v>96079.854999999981</v>
          </cell>
          <cell r="S309">
            <v>836.4312249999997</v>
          </cell>
          <cell r="T309">
            <v>248.73464999999993</v>
          </cell>
          <cell r="U309">
            <v>34.140049999999988</v>
          </cell>
          <cell r="V309">
            <v>29.262899999999991</v>
          </cell>
          <cell r="W309">
            <v>380.41769999999991</v>
          </cell>
          <cell r="X309">
            <v>8778.8699999999972</v>
          </cell>
          <cell r="Y309">
            <v>185.33169999999996</v>
          </cell>
          <cell r="Z309">
            <v>2341.0319999999992</v>
          </cell>
          <cell r="AA309">
            <v>4389.4349999999986</v>
          </cell>
          <cell r="AB309">
            <v>58525.799999999988</v>
          </cell>
          <cell r="AC309">
            <v>73523.03624999999</v>
          </cell>
          <cell r="AD309">
            <v>634.02949999999987</v>
          </cell>
          <cell r="AE309">
            <v>173.13882499999994</v>
          </cell>
          <cell r="AF309">
            <v>273.1203999999999</v>
          </cell>
          <cell r="AG309">
            <v>68.280099999999976</v>
          </cell>
          <cell r="AH309">
            <v>2292.2604999999994</v>
          </cell>
          <cell r="AI309">
            <v>136.56019999999995</v>
          </cell>
          <cell r="AJ309">
            <v>341.40049999999991</v>
          </cell>
          <cell r="AK309">
            <v>68.280099999999976</v>
          </cell>
          <cell r="AL309">
            <v>1658.2309999999995</v>
          </cell>
          <cell r="AM309">
            <v>73.157249999999976</v>
          </cell>
          <cell r="AN309">
            <v>1560.6879999999996</v>
          </cell>
          <cell r="AO309">
            <v>999.81574999999975</v>
          </cell>
          <cell r="AP309">
            <v>104.85872499999998</v>
          </cell>
          <cell r="AQ309">
            <v>365.78624999999994</v>
          </cell>
        </row>
        <row r="310">
          <cell r="A310" t="str">
            <v>M0032072315400</v>
          </cell>
          <cell r="B310" t="str">
            <v>F/G,Gateway,MR,US15</v>
          </cell>
          <cell r="C310" t="str">
            <v>USD</v>
          </cell>
          <cell r="D310">
            <v>42.41</v>
          </cell>
          <cell r="E310">
            <v>48.771499999999989</v>
          </cell>
          <cell r="G310">
            <v>48.771499999999989</v>
          </cell>
          <cell r="I310">
            <v>48.771499999999989</v>
          </cell>
          <cell r="J310">
            <v>185.33169999999996</v>
          </cell>
          <cell r="K310">
            <v>53.648649999999989</v>
          </cell>
          <cell r="L310">
            <v>63.40294999999999</v>
          </cell>
          <cell r="M310">
            <v>85.350124999999977</v>
          </cell>
          <cell r="N310">
            <v>52.185504999999992</v>
          </cell>
          <cell r="O310">
            <v>50.722359999999988</v>
          </cell>
          <cell r="P310">
            <v>24385.749999999993</v>
          </cell>
          <cell r="Q310">
            <v>333.10934499999991</v>
          </cell>
          <cell r="R310">
            <v>96079.854999999981</v>
          </cell>
          <cell r="S310">
            <v>836.4312249999997</v>
          </cell>
          <cell r="T310">
            <v>248.73464999999993</v>
          </cell>
          <cell r="U310">
            <v>34.140049999999988</v>
          </cell>
          <cell r="V310">
            <v>29.262899999999991</v>
          </cell>
          <cell r="W310">
            <v>380.41769999999991</v>
          </cell>
          <cell r="X310">
            <v>8778.8699999999972</v>
          </cell>
          <cell r="Y310">
            <v>185.33169999999996</v>
          </cell>
          <cell r="Z310">
            <v>2341.0319999999992</v>
          </cell>
          <cell r="AA310">
            <v>4389.4349999999986</v>
          </cell>
          <cell r="AB310">
            <v>58525.799999999988</v>
          </cell>
          <cell r="AC310">
            <v>73523.03624999999</v>
          </cell>
          <cell r="AD310">
            <v>634.02949999999987</v>
          </cell>
          <cell r="AE310">
            <v>173.13882499999994</v>
          </cell>
          <cell r="AF310">
            <v>273.1203999999999</v>
          </cell>
          <cell r="AG310">
            <v>68.280099999999976</v>
          </cell>
          <cell r="AH310">
            <v>2292.2604999999994</v>
          </cell>
          <cell r="AI310">
            <v>136.56019999999995</v>
          </cell>
          <cell r="AJ310">
            <v>341.40049999999991</v>
          </cell>
          <cell r="AK310">
            <v>68.280099999999976</v>
          </cell>
          <cell r="AL310">
            <v>1658.2309999999995</v>
          </cell>
          <cell r="AM310">
            <v>73.157249999999976</v>
          </cell>
          <cell r="AN310">
            <v>1560.6879999999996</v>
          </cell>
          <cell r="AO310">
            <v>999.81574999999975</v>
          </cell>
          <cell r="AP310">
            <v>104.85872499999998</v>
          </cell>
          <cell r="AQ310">
            <v>365.78624999999994</v>
          </cell>
        </row>
        <row r="311">
          <cell r="A311" t="str">
            <v>M0032072320150</v>
          </cell>
          <cell r="B311" t="str">
            <v>F/G,Gateway,MR,US20</v>
          </cell>
          <cell r="C311" t="str">
            <v>USD</v>
          </cell>
          <cell r="D311">
            <v>40.43</v>
          </cell>
          <cell r="E311">
            <v>46.494499999999995</v>
          </cell>
          <cell r="G311">
            <v>46.494499999999995</v>
          </cell>
          <cell r="I311">
            <v>46.494499999999995</v>
          </cell>
          <cell r="J311">
            <v>176.67909999999998</v>
          </cell>
          <cell r="K311">
            <v>51.143949999999997</v>
          </cell>
          <cell r="L311">
            <v>60.442849999999993</v>
          </cell>
          <cell r="M311">
            <v>81.365374999999986</v>
          </cell>
          <cell r="N311">
            <v>49.749114999999996</v>
          </cell>
          <cell r="O311">
            <v>48.354279999999996</v>
          </cell>
          <cell r="P311">
            <v>23247.249999999996</v>
          </cell>
          <cell r="Q311">
            <v>317.55743499999994</v>
          </cell>
          <cell r="R311">
            <v>91594.164999999994</v>
          </cell>
          <cell r="S311">
            <v>797.38067499999988</v>
          </cell>
          <cell r="T311">
            <v>237.12194999999997</v>
          </cell>
          <cell r="U311">
            <v>32.546149999999997</v>
          </cell>
          <cell r="V311">
            <v>27.896699999999996</v>
          </cell>
          <cell r="W311">
            <v>362.65709999999996</v>
          </cell>
          <cell r="X311">
            <v>8369.0099999999984</v>
          </cell>
          <cell r="Y311">
            <v>176.67909999999998</v>
          </cell>
          <cell r="Z311">
            <v>2231.7359999999999</v>
          </cell>
          <cell r="AA311">
            <v>4184.5049999999992</v>
          </cell>
          <cell r="AB311">
            <v>55793.399999999994</v>
          </cell>
          <cell r="AC311">
            <v>70090.458749999991</v>
          </cell>
          <cell r="AD311">
            <v>604.42849999999999</v>
          </cell>
          <cell r="AE311">
            <v>165.05547499999997</v>
          </cell>
          <cell r="AF311">
            <v>260.36919999999998</v>
          </cell>
          <cell r="AG311">
            <v>65.092299999999994</v>
          </cell>
          <cell r="AH311">
            <v>2185.2414999999996</v>
          </cell>
          <cell r="AI311">
            <v>130.18459999999999</v>
          </cell>
          <cell r="AJ311">
            <v>325.46149999999994</v>
          </cell>
          <cell r="AK311">
            <v>65.092299999999994</v>
          </cell>
          <cell r="AL311">
            <v>1580.8129999999999</v>
          </cell>
          <cell r="AM311">
            <v>69.741749999999996</v>
          </cell>
          <cell r="AN311">
            <v>1487.8239999999998</v>
          </cell>
          <cell r="AO311">
            <v>953.13724999999988</v>
          </cell>
          <cell r="AP311">
            <v>99.963174999999978</v>
          </cell>
          <cell r="AQ311">
            <v>348.70874999999995</v>
          </cell>
        </row>
        <row r="312">
          <cell r="A312" t="str">
            <v>M0032072320200</v>
          </cell>
          <cell r="B312" t="str">
            <v>F/G,Gateway,MR,US20</v>
          </cell>
          <cell r="C312" t="str">
            <v>USD</v>
          </cell>
          <cell r="D312">
            <v>40.57</v>
          </cell>
          <cell r="E312">
            <v>46.655499999999996</v>
          </cell>
          <cell r="G312">
            <v>46.655499999999996</v>
          </cell>
          <cell r="I312">
            <v>46.655499999999996</v>
          </cell>
          <cell r="J312">
            <v>177.29089999999997</v>
          </cell>
          <cell r="K312">
            <v>51.32105</v>
          </cell>
          <cell r="L312">
            <v>60.652149999999999</v>
          </cell>
          <cell r="M312">
            <v>81.647124999999988</v>
          </cell>
          <cell r="N312">
            <v>49.921385000000001</v>
          </cell>
          <cell r="O312">
            <v>48.521719999999995</v>
          </cell>
          <cell r="P312">
            <v>23327.75</v>
          </cell>
          <cell r="Q312">
            <v>318.65706499999999</v>
          </cell>
          <cell r="R312">
            <v>91911.334999999992</v>
          </cell>
          <cell r="S312">
            <v>800.14182499999993</v>
          </cell>
          <cell r="T312">
            <v>237.94304999999997</v>
          </cell>
          <cell r="U312">
            <v>32.658849999999994</v>
          </cell>
          <cell r="V312">
            <v>27.993299999999998</v>
          </cell>
          <cell r="W312">
            <v>363.91289999999998</v>
          </cell>
          <cell r="X312">
            <v>8397.99</v>
          </cell>
          <cell r="Y312">
            <v>177.29089999999997</v>
          </cell>
          <cell r="Z312">
            <v>2239.4639999999999</v>
          </cell>
          <cell r="AA312">
            <v>4198.9949999999999</v>
          </cell>
          <cell r="AB312">
            <v>55986.6</v>
          </cell>
          <cell r="AC312">
            <v>70333.166249999995</v>
          </cell>
          <cell r="AD312">
            <v>606.52149999999995</v>
          </cell>
          <cell r="AE312">
            <v>165.62702499999997</v>
          </cell>
          <cell r="AF312">
            <v>261.27079999999995</v>
          </cell>
          <cell r="AG312">
            <v>65.317699999999988</v>
          </cell>
          <cell r="AH312">
            <v>2192.8084999999996</v>
          </cell>
          <cell r="AI312">
            <v>130.63539999999998</v>
          </cell>
          <cell r="AJ312">
            <v>326.58849999999995</v>
          </cell>
          <cell r="AK312">
            <v>65.317699999999988</v>
          </cell>
          <cell r="AL312">
            <v>1586.2869999999998</v>
          </cell>
          <cell r="AM312">
            <v>69.983249999999998</v>
          </cell>
          <cell r="AN312">
            <v>1492.9759999999999</v>
          </cell>
          <cell r="AO312">
            <v>956.43774999999994</v>
          </cell>
          <cell r="AP312">
            <v>100.30932499999999</v>
          </cell>
          <cell r="AQ312">
            <v>349.91624999999999</v>
          </cell>
        </row>
        <row r="313">
          <cell r="A313" t="str">
            <v>M0032072320220</v>
          </cell>
          <cell r="B313" t="str">
            <v>F/G,Gateway,MR,US20</v>
          </cell>
          <cell r="C313" t="str">
            <v>USD</v>
          </cell>
          <cell r="D313">
            <v>40.92</v>
          </cell>
          <cell r="E313">
            <v>47.058</v>
          </cell>
          <cell r="G313">
            <v>47.058</v>
          </cell>
          <cell r="I313">
            <v>47.058</v>
          </cell>
          <cell r="J313">
            <v>178.82039999999998</v>
          </cell>
          <cell r="K313">
            <v>51.763800000000003</v>
          </cell>
          <cell r="L313">
            <v>61.175400000000003</v>
          </cell>
          <cell r="M313">
            <v>82.351500000000001</v>
          </cell>
          <cell r="N313">
            <v>50.352060000000002</v>
          </cell>
          <cell r="O313">
            <v>48.94032</v>
          </cell>
          <cell r="P313">
            <v>23529</v>
          </cell>
          <cell r="Q313">
            <v>321.40613999999999</v>
          </cell>
          <cell r="R313">
            <v>92704.26</v>
          </cell>
          <cell r="S313">
            <v>807.04469999999992</v>
          </cell>
          <cell r="T313">
            <v>239.99579999999997</v>
          </cell>
          <cell r="U313">
            <v>32.940599999999996</v>
          </cell>
          <cell r="V313">
            <v>28.2348</v>
          </cell>
          <cell r="W313">
            <v>367.05239999999998</v>
          </cell>
          <cell r="X313">
            <v>8470.44</v>
          </cell>
          <cell r="Y313">
            <v>178.82039999999998</v>
          </cell>
          <cell r="Z313">
            <v>2258.7840000000001</v>
          </cell>
          <cell r="AA313">
            <v>4235.22</v>
          </cell>
          <cell r="AB313">
            <v>56469.599999999999</v>
          </cell>
          <cell r="AC313">
            <v>70939.934999999998</v>
          </cell>
          <cell r="AD313">
            <v>611.75400000000002</v>
          </cell>
          <cell r="AE313">
            <v>167.05589999999998</v>
          </cell>
          <cell r="AF313">
            <v>263.52479999999997</v>
          </cell>
          <cell r="AG313">
            <v>65.881199999999993</v>
          </cell>
          <cell r="AH313">
            <v>2211.7260000000001</v>
          </cell>
          <cell r="AI313">
            <v>131.76239999999999</v>
          </cell>
          <cell r="AJ313">
            <v>329.40600000000001</v>
          </cell>
          <cell r="AK313">
            <v>65.881199999999993</v>
          </cell>
          <cell r="AL313">
            <v>1599.972</v>
          </cell>
          <cell r="AM313">
            <v>70.587000000000003</v>
          </cell>
          <cell r="AN313">
            <v>1505.856</v>
          </cell>
          <cell r="AO313">
            <v>964.68899999999996</v>
          </cell>
          <cell r="AP313">
            <v>101.1747</v>
          </cell>
          <cell r="AQ313">
            <v>352.935</v>
          </cell>
        </row>
        <row r="314">
          <cell r="A314" t="str">
            <v>M0032072320250</v>
          </cell>
          <cell r="B314" t="str">
            <v>F/G,Gateway,MR,US20</v>
          </cell>
          <cell r="C314" t="str">
            <v>USD</v>
          </cell>
          <cell r="D314">
            <v>40.92</v>
          </cell>
          <cell r="E314">
            <v>47.058</v>
          </cell>
          <cell r="G314">
            <v>47.058</v>
          </cell>
          <cell r="I314">
            <v>47.058</v>
          </cell>
          <cell r="J314">
            <v>178.82039999999998</v>
          </cell>
          <cell r="K314">
            <v>51.763800000000003</v>
          </cell>
          <cell r="L314">
            <v>61.175400000000003</v>
          </cell>
          <cell r="M314">
            <v>82.351500000000001</v>
          </cell>
          <cell r="N314">
            <v>50.352060000000002</v>
          </cell>
          <cell r="O314">
            <v>48.94032</v>
          </cell>
          <cell r="P314">
            <v>23529</v>
          </cell>
          <cell r="Q314">
            <v>321.40613999999999</v>
          </cell>
          <cell r="R314">
            <v>92704.26</v>
          </cell>
          <cell r="S314">
            <v>807.04469999999992</v>
          </cell>
          <cell r="T314">
            <v>239.99579999999997</v>
          </cell>
          <cell r="U314">
            <v>32.940599999999996</v>
          </cell>
          <cell r="V314">
            <v>28.2348</v>
          </cell>
          <cell r="W314">
            <v>367.05239999999998</v>
          </cell>
          <cell r="X314">
            <v>8470.44</v>
          </cell>
          <cell r="Y314">
            <v>178.82039999999998</v>
          </cell>
          <cell r="Z314">
            <v>2258.7840000000001</v>
          </cell>
          <cell r="AA314">
            <v>4235.22</v>
          </cell>
          <cell r="AB314">
            <v>56469.599999999999</v>
          </cell>
          <cell r="AC314">
            <v>70939.934999999998</v>
          </cell>
          <cell r="AD314">
            <v>611.75400000000002</v>
          </cell>
          <cell r="AE314">
            <v>167.05589999999998</v>
          </cell>
          <cell r="AF314">
            <v>263.52479999999997</v>
          </cell>
          <cell r="AG314">
            <v>65.881199999999993</v>
          </cell>
          <cell r="AH314">
            <v>2211.7260000000001</v>
          </cell>
          <cell r="AI314">
            <v>131.76239999999999</v>
          </cell>
          <cell r="AJ314">
            <v>329.40600000000001</v>
          </cell>
          <cell r="AK314">
            <v>65.881199999999993</v>
          </cell>
          <cell r="AL314">
            <v>1599.972</v>
          </cell>
          <cell r="AM314">
            <v>70.587000000000003</v>
          </cell>
          <cell r="AN314">
            <v>1505.856</v>
          </cell>
          <cell r="AO314">
            <v>964.68899999999996</v>
          </cell>
          <cell r="AP314">
            <v>101.1747</v>
          </cell>
          <cell r="AQ314">
            <v>352.935</v>
          </cell>
        </row>
        <row r="315">
          <cell r="A315" t="str">
            <v>M0032072320270</v>
          </cell>
          <cell r="B315" t="str">
            <v>F/G,Gateway,MR,US20</v>
          </cell>
          <cell r="C315" t="str">
            <v>USD</v>
          </cell>
          <cell r="D315">
            <v>40.92</v>
          </cell>
          <cell r="E315">
            <v>47.058</v>
          </cell>
          <cell r="G315">
            <v>47.058</v>
          </cell>
          <cell r="I315">
            <v>47.058</v>
          </cell>
          <cell r="J315">
            <v>178.82039999999998</v>
          </cell>
          <cell r="K315">
            <v>51.763800000000003</v>
          </cell>
          <cell r="L315">
            <v>61.175400000000003</v>
          </cell>
          <cell r="M315">
            <v>82.351500000000001</v>
          </cell>
          <cell r="N315">
            <v>50.352060000000002</v>
          </cell>
          <cell r="O315">
            <v>48.94032</v>
          </cell>
          <cell r="P315">
            <v>23529</v>
          </cell>
          <cell r="Q315">
            <v>321.40613999999999</v>
          </cell>
          <cell r="R315">
            <v>92704.26</v>
          </cell>
          <cell r="S315">
            <v>807.04469999999992</v>
          </cell>
          <cell r="T315">
            <v>239.99579999999997</v>
          </cell>
          <cell r="U315">
            <v>32.940599999999996</v>
          </cell>
          <cell r="V315">
            <v>28.2348</v>
          </cell>
          <cell r="W315">
            <v>367.05239999999998</v>
          </cell>
          <cell r="X315">
            <v>8470.44</v>
          </cell>
          <cell r="Y315">
            <v>178.82039999999998</v>
          </cell>
          <cell r="Z315">
            <v>2258.7840000000001</v>
          </cell>
          <cell r="AA315">
            <v>4235.22</v>
          </cell>
          <cell r="AB315">
            <v>56469.599999999999</v>
          </cell>
          <cell r="AC315">
            <v>70939.934999999998</v>
          </cell>
          <cell r="AD315">
            <v>611.75400000000002</v>
          </cell>
          <cell r="AE315">
            <v>167.05589999999998</v>
          </cell>
          <cell r="AF315">
            <v>263.52479999999997</v>
          </cell>
          <cell r="AG315">
            <v>65.881199999999993</v>
          </cell>
          <cell r="AH315">
            <v>2211.7260000000001</v>
          </cell>
          <cell r="AI315">
            <v>131.76239999999999</v>
          </cell>
          <cell r="AJ315">
            <v>329.40600000000001</v>
          </cell>
          <cell r="AK315">
            <v>65.881199999999993</v>
          </cell>
          <cell r="AL315">
            <v>1599.972</v>
          </cell>
          <cell r="AM315">
            <v>70.587000000000003</v>
          </cell>
          <cell r="AN315">
            <v>1505.856</v>
          </cell>
          <cell r="AO315">
            <v>964.68899999999996</v>
          </cell>
          <cell r="AP315">
            <v>101.1747</v>
          </cell>
          <cell r="AQ315">
            <v>352.935</v>
          </cell>
        </row>
        <row r="316">
          <cell r="A316" t="str">
            <v>M0032072320300</v>
          </cell>
          <cell r="B316" t="str">
            <v>F/G,Gateway,MR,US20</v>
          </cell>
          <cell r="C316" t="str">
            <v>USD</v>
          </cell>
          <cell r="D316">
            <v>41.58</v>
          </cell>
          <cell r="E316">
            <v>47.816999999999993</v>
          </cell>
          <cell r="G316">
            <v>47.816999999999993</v>
          </cell>
          <cell r="I316">
            <v>47.816999999999993</v>
          </cell>
          <cell r="J316">
            <v>181.70459999999997</v>
          </cell>
          <cell r="K316">
            <v>52.598699999999994</v>
          </cell>
          <cell r="L316">
            <v>62.162099999999995</v>
          </cell>
          <cell r="M316">
            <v>83.679749999999984</v>
          </cell>
          <cell r="N316">
            <v>51.164189999999998</v>
          </cell>
          <cell r="O316">
            <v>49.729679999999995</v>
          </cell>
          <cell r="P316">
            <v>23908.499999999996</v>
          </cell>
          <cell r="Q316">
            <v>326.59010999999998</v>
          </cell>
          <cell r="R316">
            <v>94199.489999999991</v>
          </cell>
          <cell r="S316">
            <v>820.06154999999978</v>
          </cell>
          <cell r="T316">
            <v>243.86669999999995</v>
          </cell>
          <cell r="U316">
            <v>33.471899999999991</v>
          </cell>
          <cell r="V316">
            <v>28.690199999999994</v>
          </cell>
          <cell r="W316">
            <v>372.97259999999994</v>
          </cell>
          <cell r="X316">
            <v>8607.06</v>
          </cell>
          <cell r="Y316">
            <v>181.70459999999997</v>
          </cell>
          <cell r="Z316">
            <v>2295.2159999999994</v>
          </cell>
          <cell r="AA316">
            <v>4303.53</v>
          </cell>
          <cell r="AB316">
            <v>57380.399999999994</v>
          </cell>
          <cell r="AC316">
            <v>72084.127499999988</v>
          </cell>
          <cell r="AD316">
            <v>621.62099999999987</v>
          </cell>
          <cell r="AE316">
            <v>169.75034999999997</v>
          </cell>
          <cell r="AF316">
            <v>267.77519999999993</v>
          </cell>
          <cell r="AG316">
            <v>66.943799999999982</v>
          </cell>
          <cell r="AH316">
            <v>2247.3989999999999</v>
          </cell>
          <cell r="AI316">
            <v>133.88759999999996</v>
          </cell>
          <cell r="AJ316">
            <v>334.71899999999994</v>
          </cell>
          <cell r="AK316">
            <v>66.943799999999982</v>
          </cell>
          <cell r="AL316">
            <v>1625.7779999999998</v>
          </cell>
          <cell r="AM316">
            <v>71.725499999999982</v>
          </cell>
          <cell r="AN316">
            <v>1530.1439999999998</v>
          </cell>
          <cell r="AO316">
            <v>980.24849999999981</v>
          </cell>
          <cell r="AP316">
            <v>102.80654999999999</v>
          </cell>
          <cell r="AQ316">
            <v>358.62749999999994</v>
          </cell>
        </row>
        <row r="317">
          <cell r="A317" t="str">
            <v>M0032072320320</v>
          </cell>
          <cell r="B317" t="str">
            <v>F/G,Gateway,MR,US20</v>
          </cell>
          <cell r="C317" t="str">
            <v>USD</v>
          </cell>
          <cell r="D317">
            <v>41.56</v>
          </cell>
          <cell r="E317">
            <v>47.793999999999997</v>
          </cell>
          <cell r="G317">
            <v>47.793999999999997</v>
          </cell>
          <cell r="I317">
            <v>47.793999999999997</v>
          </cell>
          <cell r="J317">
            <v>181.61719999999997</v>
          </cell>
          <cell r="K317">
            <v>52.573399999999999</v>
          </cell>
          <cell r="L317">
            <v>62.132199999999997</v>
          </cell>
          <cell r="M317">
            <v>83.639499999999998</v>
          </cell>
          <cell r="N317">
            <v>51.139580000000002</v>
          </cell>
          <cell r="O317">
            <v>49.705759999999998</v>
          </cell>
          <cell r="P317">
            <v>23897</v>
          </cell>
          <cell r="Q317">
            <v>326.43302</v>
          </cell>
          <cell r="R317">
            <v>94154.18</v>
          </cell>
          <cell r="S317">
            <v>819.66709999999989</v>
          </cell>
          <cell r="T317">
            <v>243.74939999999998</v>
          </cell>
          <cell r="U317">
            <v>33.455799999999996</v>
          </cell>
          <cell r="V317">
            <v>28.676399999999997</v>
          </cell>
          <cell r="W317">
            <v>372.79319999999996</v>
          </cell>
          <cell r="X317">
            <v>8602.92</v>
          </cell>
          <cell r="Y317">
            <v>181.61719999999997</v>
          </cell>
          <cell r="Z317">
            <v>2294.1120000000001</v>
          </cell>
          <cell r="AA317">
            <v>4301.46</v>
          </cell>
          <cell r="AB317">
            <v>57352.799999999996</v>
          </cell>
          <cell r="AC317">
            <v>72049.455000000002</v>
          </cell>
          <cell r="AD317">
            <v>621.322</v>
          </cell>
          <cell r="AE317">
            <v>169.66869999999997</v>
          </cell>
          <cell r="AF317">
            <v>267.64639999999997</v>
          </cell>
          <cell r="AG317">
            <v>66.911599999999993</v>
          </cell>
          <cell r="AH317">
            <v>2246.3179999999998</v>
          </cell>
          <cell r="AI317">
            <v>133.82319999999999</v>
          </cell>
          <cell r="AJ317">
            <v>334.55799999999999</v>
          </cell>
          <cell r="AK317">
            <v>66.911599999999993</v>
          </cell>
          <cell r="AL317">
            <v>1624.9959999999999</v>
          </cell>
          <cell r="AM317">
            <v>71.691000000000003</v>
          </cell>
          <cell r="AN317">
            <v>1529.4079999999999</v>
          </cell>
          <cell r="AO317">
            <v>979.77699999999993</v>
          </cell>
          <cell r="AP317">
            <v>102.75709999999999</v>
          </cell>
          <cell r="AQ317">
            <v>358.45499999999998</v>
          </cell>
        </row>
        <row r="318">
          <cell r="A318" t="str">
            <v>M0032072320350</v>
          </cell>
          <cell r="B318" t="str">
            <v>F/G,Gateway,MR,US20</v>
          </cell>
          <cell r="C318" t="str">
            <v>USD</v>
          </cell>
          <cell r="D318">
            <v>42.41</v>
          </cell>
          <cell r="E318">
            <v>48.771499999999989</v>
          </cell>
          <cell r="G318">
            <v>48.771499999999989</v>
          </cell>
          <cell r="I318">
            <v>48.771499999999989</v>
          </cell>
          <cell r="J318">
            <v>185.33169999999996</v>
          </cell>
          <cell r="K318">
            <v>53.648649999999989</v>
          </cell>
          <cell r="L318">
            <v>63.40294999999999</v>
          </cell>
          <cell r="M318">
            <v>85.350124999999977</v>
          </cell>
          <cell r="N318">
            <v>52.185504999999992</v>
          </cell>
          <cell r="O318">
            <v>50.722359999999988</v>
          </cell>
          <cell r="P318">
            <v>24385.749999999993</v>
          </cell>
          <cell r="Q318">
            <v>333.10934499999991</v>
          </cell>
          <cell r="R318">
            <v>96079.854999999981</v>
          </cell>
          <cell r="S318">
            <v>836.4312249999997</v>
          </cell>
          <cell r="T318">
            <v>248.73464999999993</v>
          </cell>
          <cell r="U318">
            <v>34.140049999999988</v>
          </cell>
          <cell r="V318">
            <v>29.262899999999991</v>
          </cell>
          <cell r="W318">
            <v>380.41769999999991</v>
          </cell>
          <cell r="X318">
            <v>8778.8699999999972</v>
          </cell>
          <cell r="Y318">
            <v>185.33169999999996</v>
          </cell>
          <cell r="Z318">
            <v>2341.0319999999992</v>
          </cell>
          <cell r="AA318">
            <v>4389.4349999999986</v>
          </cell>
          <cell r="AB318">
            <v>58525.799999999988</v>
          </cell>
          <cell r="AC318">
            <v>73523.03624999999</v>
          </cell>
          <cell r="AD318">
            <v>634.02949999999987</v>
          </cell>
          <cell r="AE318">
            <v>173.13882499999994</v>
          </cell>
          <cell r="AF318">
            <v>273.1203999999999</v>
          </cell>
          <cell r="AG318">
            <v>68.280099999999976</v>
          </cell>
          <cell r="AH318">
            <v>2292.2604999999994</v>
          </cell>
          <cell r="AI318">
            <v>136.56019999999995</v>
          </cell>
          <cell r="AJ318">
            <v>341.40049999999991</v>
          </cell>
          <cell r="AK318">
            <v>68.280099999999976</v>
          </cell>
          <cell r="AL318">
            <v>1658.2309999999995</v>
          </cell>
          <cell r="AM318">
            <v>73.157249999999976</v>
          </cell>
          <cell r="AN318">
            <v>1560.6879999999996</v>
          </cell>
          <cell r="AO318">
            <v>999.81574999999975</v>
          </cell>
          <cell r="AP318">
            <v>104.85872499999998</v>
          </cell>
          <cell r="AQ318">
            <v>365.78624999999994</v>
          </cell>
        </row>
        <row r="319">
          <cell r="A319" t="str">
            <v>M0032072320370</v>
          </cell>
          <cell r="B319" t="str">
            <v>F/G,Gateway,MR,US20</v>
          </cell>
          <cell r="C319" t="str">
            <v>USD</v>
          </cell>
          <cell r="D319">
            <v>42.41</v>
          </cell>
          <cell r="E319">
            <v>48.771499999999989</v>
          </cell>
          <cell r="G319">
            <v>48.771499999999989</v>
          </cell>
          <cell r="I319">
            <v>48.771499999999989</v>
          </cell>
          <cell r="J319">
            <v>185.33169999999996</v>
          </cell>
          <cell r="K319">
            <v>53.648649999999989</v>
          </cell>
          <cell r="L319">
            <v>63.40294999999999</v>
          </cell>
          <cell r="M319">
            <v>85.350124999999977</v>
          </cell>
          <cell r="N319">
            <v>52.185504999999992</v>
          </cell>
          <cell r="O319">
            <v>50.722359999999988</v>
          </cell>
          <cell r="P319">
            <v>24385.749999999993</v>
          </cell>
          <cell r="Q319">
            <v>333.10934499999991</v>
          </cell>
          <cell r="R319">
            <v>96079.854999999981</v>
          </cell>
          <cell r="S319">
            <v>836.4312249999997</v>
          </cell>
          <cell r="T319">
            <v>248.73464999999993</v>
          </cell>
          <cell r="U319">
            <v>34.140049999999988</v>
          </cell>
          <cell r="V319">
            <v>29.262899999999991</v>
          </cell>
          <cell r="W319">
            <v>380.41769999999991</v>
          </cell>
          <cell r="X319">
            <v>8778.8699999999972</v>
          </cell>
          <cell r="Y319">
            <v>185.33169999999996</v>
          </cell>
          <cell r="Z319">
            <v>2341.0319999999992</v>
          </cell>
          <cell r="AA319">
            <v>4389.4349999999986</v>
          </cell>
          <cell r="AB319">
            <v>58525.799999999988</v>
          </cell>
          <cell r="AC319">
            <v>73523.03624999999</v>
          </cell>
          <cell r="AD319">
            <v>634.02949999999987</v>
          </cell>
          <cell r="AE319">
            <v>173.13882499999994</v>
          </cell>
          <cell r="AF319">
            <v>273.1203999999999</v>
          </cell>
          <cell r="AG319">
            <v>68.280099999999976</v>
          </cell>
          <cell r="AH319">
            <v>2292.2604999999994</v>
          </cell>
          <cell r="AI319">
            <v>136.56019999999995</v>
          </cell>
          <cell r="AJ319">
            <v>341.40049999999991</v>
          </cell>
          <cell r="AK319">
            <v>68.280099999999976</v>
          </cell>
          <cell r="AL319">
            <v>1658.2309999999995</v>
          </cell>
          <cell r="AM319">
            <v>73.157249999999976</v>
          </cell>
          <cell r="AN319">
            <v>1560.6879999999996</v>
          </cell>
          <cell r="AO319">
            <v>999.81574999999975</v>
          </cell>
          <cell r="AP319">
            <v>104.85872499999998</v>
          </cell>
          <cell r="AQ319">
            <v>365.78624999999994</v>
          </cell>
        </row>
        <row r="320">
          <cell r="A320" t="str">
            <v>M0032072320400</v>
          </cell>
          <cell r="B320" t="str">
            <v>F/G,Gateway,MR,US20</v>
          </cell>
          <cell r="C320" t="str">
            <v>USD</v>
          </cell>
          <cell r="D320">
            <v>42.41</v>
          </cell>
          <cell r="E320">
            <v>48.771499999999989</v>
          </cell>
          <cell r="G320">
            <v>48.771499999999989</v>
          </cell>
          <cell r="I320">
            <v>48.771499999999989</v>
          </cell>
          <cell r="J320">
            <v>185.33169999999996</v>
          </cell>
          <cell r="K320">
            <v>53.648649999999989</v>
          </cell>
          <cell r="L320">
            <v>63.40294999999999</v>
          </cell>
          <cell r="M320">
            <v>85.350124999999977</v>
          </cell>
          <cell r="N320">
            <v>52.185504999999992</v>
          </cell>
          <cell r="O320">
            <v>50.722359999999988</v>
          </cell>
          <cell r="P320">
            <v>24385.749999999993</v>
          </cell>
          <cell r="Q320">
            <v>333.10934499999991</v>
          </cell>
          <cell r="R320">
            <v>96079.854999999981</v>
          </cell>
          <cell r="S320">
            <v>836.4312249999997</v>
          </cell>
          <cell r="T320">
            <v>248.73464999999993</v>
          </cell>
          <cell r="U320">
            <v>34.140049999999988</v>
          </cell>
          <cell r="V320">
            <v>29.262899999999991</v>
          </cell>
          <cell r="W320">
            <v>380.41769999999991</v>
          </cell>
          <cell r="X320">
            <v>8778.8699999999972</v>
          </cell>
          <cell r="Y320">
            <v>185.33169999999996</v>
          </cell>
          <cell r="Z320">
            <v>2341.0319999999992</v>
          </cell>
          <cell r="AA320">
            <v>4389.4349999999986</v>
          </cell>
          <cell r="AB320">
            <v>58525.799999999988</v>
          </cell>
          <cell r="AC320">
            <v>73523.03624999999</v>
          </cell>
          <cell r="AD320">
            <v>634.02949999999987</v>
          </cell>
          <cell r="AE320">
            <v>173.13882499999994</v>
          </cell>
          <cell r="AF320">
            <v>273.1203999999999</v>
          </cell>
          <cell r="AG320">
            <v>68.280099999999976</v>
          </cell>
          <cell r="AH320">
            <v>2292.2604999999994</v>
          </cell>
          <cell r="AI320">
            <v>136.56019999999995</v>
          </cell>
          <cell r="AJ320">
            <v>341.40049999999991</v>
          </cell>
          <cell r="AK320">
            <v>68.280099999999976</v>
          </cell>
          <cell r="AL320">
            <v>1658.2309999999995</v>
          </cell>
          <cell r="AM320">
            <v>73.157249999999976</v>
          </cell>
          <cell r="AN320">
            <v>1560.6879999999996</v>
          </cell>
          <cell r="AO320">
            <v>999.81574999999975</v>
          </cell>
          <cell r="AP320">
            <v>104.85872499999998</v>
          </cell>
          <cell r="AQ320">
            <v>365.78624999999994</v>
          </cell>
        </row>
        <row r="321">
          <cell r="A321" t="str">
            <v>M00320723215C0</v>
          </cell>
          <cell r="B321" t="str">
            <v>15x3.25GatewayIDE</v>
          </cell>
          <cell r="C321" t="str">
            <v>USD</v>
          </cell>
          <cell r="D321">
            <v>39.67</v>
          </cell>
          <cell r="E321">
            <v>45.6205</v>
          </cell>
          <cell r="G321">
            <v>45.6205</v>
          </cell>
          <cell r="I321">
            <v>45.6205</v>
          </cell>
          <cell r="J321">
            <v>173.3579</v>
          </cell>
          <cell r="K321">
            <v>50.182550000000006</v>
          </cell>
          <cell r="L321">
            <v>59.306650000000005</v>
          </cell>
          <cell r="M321">
            <v>79.835875000000001</v>
          </cell>
          <cell r="N321">
            <v>48.813935000000001</v>
          </cell>
          <cell r="O321">
            <v>47.445320000000002</v>
          </cell>
          <cell r="P321">
            <v>22810.25</v>
          </cell>
          <cell r="Q321">
            <v>311.58801499999998</v>
          </cell>
          <cell r="R321">
            <v>89872.384999999995</v>
          </cell>
          <cell r="S321">
            <v>782.39157499999999</v>
          </cell>
          <cell r="T321">
            <v>232.66454999999999</v>
          </cell>
          <cell r="U321">
            <v>31.934349999999998</v>
          </cell>
          <cell r="V321">
            <v>27.372299999999999</v>
          </cell>
          <cell r="W321">
            <v>355.8399</v>
          </cell>
          <cell r="X321">
            <v>8211.69</v>
          </cell>
          <cell r="Y321">
            <v>173.3579</v>
          </cell>
          <cell r="Z321">
            <v>2189.7840000000001</v>
          </cell>
          <cell r="AA321">
            <v>4105.8450000000003</v>
          </cell>
          <cell r="AB321">
            <v>54744.6</v>
          </cell>
          <cell r="AC321">
            <v>68772.903749999998</v>
          </cell>
          <cell r="AD321">
            <v>593.06650000000002</v>
          </cell>
          <cell r="AE321">
            <v>161.952775</v>
          </cell>
          <cell r="AF321">
            <v>255.47479999999999</v>
          </cell>
          <cell r="AG321">
            <v>63.868699999999997</v>
          </cell>
          <cell r="AH321">
            <v>2144.1635000000001</v>
          </cell>
          <cell r="AI321">
            <v>127.73739999999999</v>
          </cell>
          <cell r="AJ321">
            <v>319.34350000000001</v>
          </cell>
          <cell r="AK321">
            <v>63.868699999999997</v>
          </cell>
          <cell r="AL321">
            <v>1551.097</v>
          </cell>
          <cell r="AM321">
            <v>68.430750000000003</v>
          </cell>
          <cell r="AN321">
            <v>1459.856</v>
          </cell>
          <cell r="AO321">
            <v>935.22024999999996</v>
          </cell>
          <cell r="AP321">
            <v>98.084074999999999</v>
          </cell>
          <cell r="AQ321">
            <v>342.15375</v>
          </cell>
        </row>
        <row r="322">
          <cell r="A322" t="str">
            <v>M00320723220C0</v>
          </cell>
          <cell r="B322" t="str">
            <v>20x3.25GatewayIDE</v>
          </cell>
          <cell r="C322" t="str">
            <v>USD</v>
          </cell>
          <cell r="D322">
            <v>39.67</v>
          </cell>
          <cell r="E322">
            <v>45.6205</v>
          </cell>
          <cell r="G322">
            <v>45.6205</v>
          </cell>
          <cell r="I322">
            <v>45.6205</v>
          </cell>
          <cell r="J322">
            <v>173.3579</v>
          </cell>
          <cell r="K322">
            <v>50.182550000000006</v>
          </cell>
          <cell r="L322">
            <v>59.306650000000005</v>
          </cell>
          <cell r="M322">
            <v>79.835875000000001</v>
          </cell>
          <cell r="N322">
            <v>48.813935000000001</v>
          </cell>
          <cell r="O322">
            <v>47.445320000000002</v>
          </cell>
          <cell r="P322">
            <v>22810.25</v>
          </cell>
          <cell r="Q322">
            <v>311.58801499999998</v>
          </cell>
          <cell r="R322">
            <v>89872.384999999995</v>
          </cell>
          <cell r="S322">
            <v>782.39157499999999</v>
          </cell>
          <cell r="T322">
            <v>232.66454999999999</v>
          </cell>
          <cell r="U322">
            <v>31.934349999999998</v>
          </cell>
          <cell r="V322">
            <v>27.372299999999999</v>
          </cell>
          <cell r="W322">
            <v>355.8399</v>
          </cell>
          <cell r="X322">
            <v>8211.69</v>
          </cell>
          <cell r="Y322">
            <v>173.3579</v>
          </cell>
          <cell r="Z322">
            <v>2189.7840000000001</v>
          </cell>
          <cell r="AA322">
            <v>4105.8450000000003</v>
          </cell>
          <cell r="AB322">
            <v>54744.6</v>
          </cell>
          <cell r="AC322">
            <v>68772.903749999998</v>
          </cell>
          <cell r="AD322">
            <v>593.06650000000002</v>
          </cell>
          <cell r="AE322">
            <v>161.952775</v>
          </cell>
          <cell r="AF322">
            <v>255.47479999999999</v>
          </cell>
          <cell r="AG322">
            <v>63.868699999999997</v>
          </cell>
          <cell r="AH322">
            <v>2144.1635000000001</v>
          </cell>
          <cell r="AI322">
            <v>127.73739999999999</v>
          </cell>
          <cell r="AJ322">
            <v>319.34350000000001</v>
          </cell>
          <cell r="AK322">
            <v>63.868699999999997</v>
          </cell>
          <cell r="AL322">
            <v>1551.097</v>
          </cell>
          <cell r="AM322">
            <v>68.430750000000003</v>
          </cell>
          <cell r="AN322">
            <v>1459.856</v>
          </cell>
          <cell r="AO322">
            <v>935.22024999999996</v>
          </cell>
          <cell r="AP322">
            <v>98.084074999999999</v>
          </cell>
          <cell r="AQ322">
            <v>342.15375</v>
          </cell>
        </row>
        <row r="323">
          <cell r="A323" t="str">
            <v>M00320723515C0</v>
          </cell>
          <cell r="B323" t="str">
            <v>15x3.5GatewayIDE</v>
          </cell>
          <cell r="C323" t="str">
            <v>USD</v>
          </cell>
          <cell r="D323">
            <v>40.85</v>
          </cell>
          <cell r="E323">
            <v>46.977499999999999</v>
          </cell>
          <cell r="G323">
            <v>46.977499999999999</v>
          </cell>
          <cell r="I323">
            <v>46.977499999999999</v>
          </cell>
          <cell r="J323">
            <v>178.5145</v>
          </cell>
          <cell r="K323">
            <v>51.675250000000005</v>
          </cell>
          <cell r="L323">
            <v>61.070750000000004</v>
          </cell>
          <cell r="M323">
            <v>82.210624999999993</v>
          </cell>
          <cell r="N323">
            <v>50.265925000000003</v>
          </cell>
          <cell r="O323">
            <v>48.8566</v>
          </cell>
          <cell r="P323">
            <v>23488.75</v>
          </cell>
          <cell r="Q323">
            <v>320.85632499999997</v>
          </cell>
          <cell r="R323">
            <v>92545.675000000003</v>
          </cell>
          <cell r="S323">
            <v>805.6641249999999</v>
          </cell>
          <cell r="T323">
            <v>239.58524999999997</v>
          </cell>
          <cell r="U323">
            <v>32.884249999999994</v>
          </cell>
          <cell r="V323">
            <v>28.186499999999999</v>
          </cell>
          <cell r="W323">
            <v>366.42449999999997</v>
          </cell>
          <cell r="X323">
            <v>8455.9500000000007</v>
          </cell>
          <cell r="Y323">
            <v>178.5145</v>
          </cell>
          <cell r="Z323">
            <v>2254.92</v>
          </cell>
          <cell r="AA323">
            <v>4227.9750000000004</v>
          </cell>
          <cell r="AB323">
            <v>56373</v>
          </cell>
          <cell r="AC323">
            <v>70818.581250000003</v>
          </cell>
          <cell r="AD323">
            <v>610.70749999999998</v>
          </cell>
          <cell r="AE323">
            <v>166.77012499999998</v>
          </cell>
          <cell r="AF323">
            <v>263.07399999999996</v>
          </cell>
          <cell r="AG323">
            <v>65.768499999999989</v>
          </cell>
          <cell r="AH323">
            <v>2207.9425000000001</v>
          </cell>
          <cell r="AI323">
            <v>131.53699999999998</v>
          </cell>
          <cell r="AJ323">
            <v>328.84249999999997</v>
          </cell>
          <cell r="AK323">
            <v>65.768499999999989</v>
          </cell>
          <cell r="AL323">
            <v>1597.2349999999999</v>
          </cell>
          <cell r="AM323">
            <v>70.466250000000002</v>
          </cell>
          <cell r="AN323">
            <v>1503.28</v>
          </cell>
          <cell r="AO323">
            <v>963.03874999999994</v>
          </cell>
          <cell r="AP323">
            <v>101.00162499999999</v>
          </cell>
          <cell r="AQ323">
            <v>352.33125000000001</v>
          </cell>
        </row>
        <row r="324">
          <cell r="A324" t="str">
            <v>M00320723520C0</v>
          </cell>
          <cell r="B324" t="str">
            <v>20x3.5GatewayIDE</v>
          </cell>
          <cell r="C324" t="str">
            <v>USD</v>
          </cell>
          <cell r="D324">
            <v>40.85</v>
          </cell>
          <cell r="E324">
            <v>46.977499999999999</v>
          </cell>
          <cell r="G324">
            <v>46.977499999999999</v>
          </cell>
          <cell r="I324">
            <v>46.977499999999999</v>
          </cell>
          <cell r="J324">
            <v>178.5145</v>
          </cell>
          <cell r="K324">
            <v>51.675250000000005</v>
          </cell>
          <cell r="L324">
            <v>61.070750000000004</v>
          </cell>
          <cell r="M324">
            <v>82.210624999999993</v>
          </cell>
          <cell r="N324">
            <v>50.265925000000003</v>
          </cell>
          <cell r="O324">
            <v>48.8566</v>
          </cell>
          <cell r="P324">
            <v>23488.75</v>
          </cell>
          <cell r="Q324">
            <v>320.85632499999997</v>
          </cell>
          <cell r="R324">
            <v>92545.675000000003</v>
          </cell>
          <cell r="S324">
            <v>805.6641249999999</v>
          </cell>
          <cell r="T324">
            <v>239.58524999999997</v>
          </cell>
          <cell r="U324">
            <v>32.884249999999994</v>
          </cell>
          <cell r="V324">
            <v>28.186499999999999</v>
          </cell>
          <cell r="W324">
            <v>366.42449999999997</v>
          </cell>
          <cell r="X324">
            <v>8455.9500000000007</v>
          </cell>
          <cell r="Y324">
            <v>178.5145</v>
          </cell>
          <cell r="Z324">
            <v>2254.92</v>
          </cell>
          <cell r="AA324">
            <v>4227.9750000000004</v>
          </cell>
          <cell r="AB324">
            <v>56373</v>
          </cell>
          <cell r="AC324">
            <v>70818.581250000003</v>
          </cell>
          <cell r="AD324">
            <v>610.70749999999998</v>
          </cell>
          <cell r="AE324">
            <v>166.77012499999998</v>
          </cell>
          <cell r="AF324">
            <v>263.07399999999996</v>
          </cell>
          <cell r="AG324">
            <v>65.768499999999989</v>
          </cell>
          <cell r="AH324">
            <v>2207.9425000000001</v>
          </cell>
          <cell r="AI324">
            <v>131.53699999999998</v>
          </cell>
          <cell r="AJ324">
            <v>328.84249999999997</v>
          </cell>
          <cell r="AK324">
            <v>65.768499999999989</v>
          </cell>
          <cell r="AL324">
            <v>1597.2349999999999</v>
          </cell>
          <cell r="AM324">
            <v>70.466250000000002</v>
          </cell>
          <cell r="AN324">
            <v>1503.28</v>
          </cell>
          <cell r="AO324">
            <v>963.03874999999994</v>
          </cell>
          <cell r="AP324">
            <v>101.00162499999999</v>
          </cell>
          <cell r="AQ324">
            <v>352.33125000000001</v>
          </cell>
        </row>
        <row r="325">
          <cell r="A325" t="str">
            <v>M00320723715C0</v>
          </cell>
          <cell r="B325" t="str">
            <v>15x3.75GatewayIDE</v>
          </cell>
          <cell r="C325" t="str">
            <v>USD</v>
          </cell>
          <cell r="D325">
            <v>40.85</v>
          </cell>
          <cell r="E325">
            <v>46.977499999999999</v>
          </cell>
          <cell r="G325">
            <v>46.977499999999999</v>
          </cell>
          <cell r="I325">
            <v>46.977499999999999</v>
          </cell>
          <cell r="J325">
            <v>178.5145</v>
          </cell>
          <cell r="K325">
            <v>51.675250000000005</v>
          </cell>
          <cell r="L325">
            <v>61.070750000000004</v>
          </cell>
          <cell r="M325">
            <v>82.210624999999993</v>
          </cell>
          <cell r="N325">
            <v>50.265925000000003</v>
          </cell>
          <cell r="O325">
            <v>48.8566</v>
          </cell>
          <cell r="P325">
            <v>23488.75</v>
          </cell>
          <cell r="Q325">
            <v>320.85632499999997</v>
          </cell>
          <cell r="R325">
            <v>92545.675000000003</v>
          </cell>
          <cell r="S325">
            <v>805.6641249999999</v>
          </cell>
          <cell r="T325">
            <v>239.58524999999997</v>
          </cell>
          <cell r="U325">
            <v>32.884249999999994</v>
          </cell>
          <cell r="V325">
            <v>28.186499999999999</v>
          </cell>
          <cell r="W325">
            <v>366.42449999999997</v>
          </cell>
          <cell r="X325">
            <v>8455.9500000000007</v>
          </cell>
          <cell r="Y325">
            <v>178.5145</v>
          </cell>
          <cell r="Z325">
            <v>2254.92</v>
          </cell>
          <cell r="AA325">
            <v>4227.9750000000004</v>
          </cell>
          <cell r="AB325">
            <v>56373</v>
          </cell>
          <cell r="AC325">
            <v>70818.581250000003</v>
          </cell>
          <cell r="AD325">
            <v>610.70749999999998</v>
          </cell>
          <cell r="AE325">
            <v>166.77012499999998</v>
          </cell>
          <cell r="AF325">
            <v>263.07399999999996</v>
          </cell>
          <cell r="AG325">
            <v>65.768499999999989</v>
          </cell>
          <cell r="AH325">
            <v>2207.9425000000001</v>
          </cell>
          <cell r="AI325">
            <v>131.53699999999998</v>
          </cell>
          <cell r="AJ325">
            <v>328.84249999999997</v>
          </cell>
          <cell r="AK325">
            <v>65.768499999999989</v>
          </cell>
          <cell r="AL325">
            <v>1597.2349999999999</v>
          </cell>
          <cell r="AM325">
            <v>70.466250000000002</v>
          </cell>
          <cell r="AN325">
            <v>1503.28</v>
          </cell>
          <cell r="AO325">
            <v>963.03874999999994</v>
          </cell>
          <cell r="AP325">
            <v>101.00162499999999</v>
          </cell>
          <cell r="AQ325">
            <v>352.33125000000001</v>
          </cell>
        </row>
        <row r="326">
          <cell r="A326" t="str">
            <v>M00320723720C0</v>
          </cell>
          <cell r="B326" t="str">
            <v>20x3.75GatewayIDE</v>
          </cell>
          <cell r="C326" t="str">
            <v>USD</v>
          </cell>
          <cell r="D326">
            <v>40.85</v>
          </cell>
          <cell r="E326">
            <v>46.977499999999999</v>
          </cell>
          <cell r="G326">
            <v>46.977499999999999</v>
          </cell>
          <cell r="I326">
            <v>46.977499999999999</v>
          </cell>
          <cell r="J326">
            <v>178.5145</v>
          </cell>
          <cell r="K326">
            <v>51.675250000000005</v>
          </cell>
          <cell r="L326">
            <v>61.070750000000004</v>
          </cell>
          <cell r="M326">
            <v>82.210624999999993</v>
          </cell>
          <cell r="N326">
            <v>50.265925000000003</v>
          </cell>
          <cell r="O326">
            <v>48.8566</v>
          </cell>
          <cell r="P326">
            <v>23488.75</v>
          </cell>
          <cell r="Q326">
            <v>320.85632499999997</v>
          </cell>
          <cell r="R326">
            <v>92545.675000000003</v>
          </cell>
          <cell r="S326">
            <v>805.6641249999999</v>
          </cell>
          <cell r="T326">
            <v>239.58524999999997</v>
          </cell>
          <cell r="U326">
            <v>32.884249999999994</v>
          </cell>
          <cell r="V326">
            <v>28.186499999999999</v>
          </cell>
          <cell r="W326">
            <v>366.42449999999997</v>
          </cell>
          <cell r="X326">
            <v>8455.9500000000007</v>
          </cell>
          <cell r="Y326">
            <v>178.5145</v>
          </cell>
          <cell r="Z326">
            <v>2254.92</v>
          </cell>
          <cell r="AA326">
            <v>4227.9750000000004</v>
          </cell>
          <cell r="AB326">
            <v>56373</v>
          </cell>
          <cell r="AC326">
            <v>70818.581250000003</v>
          </cell>
          <cell r="AD326">
            <v>610.70749999999998</v>
          </cell>
          <cell r="AE326">
            <v>166.77012499999998</v>
          </cell>
          <cell r="AF326">
            <v>263.07399999999996</v>
          </cell>
          <cell r="AG326">
            <v>65.768499999999989</v>
          </cell>
          <cell r="AH326">
            <v>2207.9425000000001</v>
          </cell>
          <cell r="AI326">
            <v>131.53699999999998</v>
          </cell>
          <cell r="AJ326">
            <v>328.84249999999997</v>
          </cell>
          <cell r="AK326">
            <v>65.768499999999989</v>
          </cell>
          <cell r="AL326">
            <v>1597.2349999999999</v>
          </cell>
          <cell r="AM326">
            <v>70.466250000000002</v>
          </cell>
          <cell r="AN326">
            <v>1503.28</v>
          </cell>
          <cell r="AO326">
            <v>963.03874999999994</v>
          </cell>
          <cell r="AP326">
            <v>101.00162499999999</v>
          </cell>
          <cell r="AQ326">
            <v>352.33125000000001</v>
          </cell>
        </row>
        <row r="327">
          <cell r="A327" t="str">
            <v>M00320724015C0</v>
          </cell>
          <cell r="B327" t="str">
            <v>15x4GatewayIDE</v>
          </cell>
          <cell r="C327" t="str">
            <v>USD</v>
          </cell>
          <cell r="D327">
            <v>40.85</v>
          </cell>
          <cell r="E327">
            <v>46.977499999999999</v>
          </cell>
          <cell r="G327">
            <v>46.977499999999999</v>
          </cell>
          <cell r="I327">
            <v>46.977499999999999</v>
          </cell>
          <cell r="J327">
            <v>178.5145</v>
          </cell>
          <cell r="K327">
            <v>51.675250000000005</v>
          </cell>
          <cell r="L327">
            <v>61.070750000000004</v>
          </cell>
          <cell r="M327">
            <v>82.210624999999993</v>
          </cell>
          <cell r="N327">
            <v>50.265925000000003</v>
          </cell>
          <cell r="O327">
            <v>48.8566</v>
          </cell>
          <cell r="P327">
            <v>23488.75</v>
          </cell>
          <cell r="Q327">
            <v>320.85632499999997</v>
          </cell>
          <cell r="R327">
            <v>92545.675000000003</v>
          </cell>
          <cell r="S327">
            <v>805.6641249999999</v>
          </cell>
          <cell r="T327">
            <v>239.58524999999997</v>
          </cell>
          <cell r="U327">
            <v>32.884249999999994</v>
          </cell>
          <cell r="V327">
            <v>28.186499999999999</v>
          </cell>
          <cell r="W327">
            <v>366.42449999999997</v>
          </cell>
          <cell r="X327">
            <v>8455.9500000000007</v>
          </cell>
          <cell r="Y327">
            <v>178.5145</v>
          </cell>
          <cell r="Z327">
            <v>2254.92</v>
          </cell>
          <cell r="AA327">
            <v>4227.9750000000004</v>
          </cell>
          <cell r="AB327">
            <v>56373</v>
          </cell>
          <cell r="AC327">
            <v>70818.581250000003</v>
          </cell>
          <cell r="AD327">
            <v>610.70749999999998</v>
          </cell>
          <cell r="AE327">
            <v>166.77012499999998</v>
          </cell>
          <cell r="AF327">
            <v>263.07399999999996</v>
          </cell>
          <cell r="AG327">
            <v>65.768499999999989</v>
          </cell>
          <cell r="AH327">
            <v>2207.9425000000001</v>
          </cell>
          <cell r="AI327">
            <v>131.53699999999998</v>
          </cell>
          <cell r="AJ327">
            <v>328.84249999999997</v>
          </cell>
          <cell r="AK327">
            <v>65.768499999999989</v>
          </cell>
          <cell r="AL327">
            <v>1597.2349999999999</v>
          </cell>
          <cell r="AM327">
            <v>70.466250000000002</v>
          </cell>
          <cell r="AN327">
            <v>1503.28</v>
          </cell>
          <cell r="AO327">
            <v>963.03874999999994</v>
          </cell>
          <cell r="AP327">
            <v>101.00162499999999</v>
          </cell>
          <cell r="AQ327">
            <v>352.33125000000001</v>
          </cell>
        </row>
        <row r="328">
          <cell r="A328" t="str">
            <v>M00320724020C0</v>
          </cell>
          <cell r="B328" t="str">
            <v>20x4GatewayIDE</v>
          </cell>
          <cell r="C328" t="str">
            <v>USD</v>
          </cell>
          <cell r="D328">
            <v>40.85</v>
          </cell>
          <cell r="E328">
            <v>46.977499999999999</v>
          </cell>
          <cell r="G328">
            <v>46.977499999999999</v>
          </cell>
          <cell r="I328">
            <v>46.977499999999999</v>
          </cell>
          <cell r="J328">
            <v>178.5145</v>
          </cell>
          <cell r="K328">
            <v>51.675250000000005</v>
          </cell>
          <cell r="L328">
            <v>61.070750000000004</v>
          </cell>
          <cell r="M328">
            <v>82.210624999999993</v>
          </cell>
          <cell r="N328">
            <v>50.265925000000003</v>
          </cell>
          <cell r="O328">
            <v>48.8566</v>
          </cell>
          <cell r="P328">
            <v>23488.75</v>
          </cell>
          <cell r="Q328">
            <v>320.85632499999997</v>
          </cell>
          <cell r="R328">
            <v>92545.675000000003</v>
          </cell>
          <cell r="S328">
            <v>805.6641249999999</v>
          </cell>
          <cell r="T328">
            <v>239.58524999999997</v>
          </cell>
          <cell r="U328">
            <v>32.884249999999994</v>
          </cell>
          <cell r="V328">
            <v>28.186499999999999</v>
          </cell>
          <cell r="W328">
            <v>366.42449999999997</v>
          </cell>
          <cell r="X328">
            <v>8455.9500000000007</v>
          </cell>
          <cell r="Y328">
            <v>178.5145</v>
          </cell>
          <cell r="Z328">
            <v>2254.92</v>
          </cell>
          <cell r="AA328">
            <v>4227.9750000000004</v>
          </cell>
          <cell r="AB328">
            <v>56373</v>
          </cell>
          <cell r="AC328">
            <v>70818.581250000003</v>
          </cell>
          <cell r="AD328">
            <v>610.70749999999998</v>
          </cell>
          <cell r="AE328">
            <v>166.77012499999998</v>
          </cell>
          <cell r="AF328">
            <v>263.07399999999996</v>
          </cell>
          <cell r="AG328">
            <v>65.768499999999989</v>
          </cell>
          <cell r="AH328">
            <v>2207.9425000000001</v>
          </cell>
          <cell r="AI328">
            <v>131.53699999999998</v>
          </cell>
          <cell r="AJ328">
            <v>328.84249999999997</v>
          </cell>
          <cell r="AK328">
            <v>65.768499999999989</v>
          </cell>
          <cell r="AL328">
            <v>1597.2349999999999</v>
          </cell>
          <cell r="AM328">
            <v>70.466250000000002</v>
          </cell>
          <cell r="AN328">
            <v>1503.28</v>
          </cell>
          <cell r="AO328">
            <v>963.03874999999994</v>
          </cell>
          <cell r="AP328">
            <v>101.00162499999999</v>
          </cell>
          <cell r="AQ328">
            <v>352.33125000000001</v>
          </cell>
        </row>
        <row r="329">
          <cell r="A329" t="str">
            <v>M0032072409150</v>
          </cell>
          <cell r="B329" t="str">
            <v>F/G,Gateway,OTW,OUS9</v>
          </cell>
          <cell r="C329" t="str">
            <v>USD</v>
          </cell>
          <cell r="D329">
            <v>40.1</v>
          </cell>
          <cell r="E329">
            <v>46.114999999999995</v>
          </cell>
          <cell r="G329">
            <v>46.114999999999995</v>
          </cell>
          <cell r="I329">
            <v>46.114999999999995</v>
          </cell>
          <cell r="J329">
            <v>175.23699999999997</v>
          </cell>
          <cell r="K329">
            <v>50.726500000000001</v>
          </cell>
          <cell r="L329">
            <v>59.949499999999993</v>
          </cell>
          <cell r="M329">
            <v>80.701249999999987</v>
          </cell>
          <cell r="N329">
            <v>49.343049999999998</v>
          </cell>
          <cell r="O329">
            <v>47.959599999999995</v>
          </cell>
          <cell r="P329">
            <v>23057.499999999996</v>
          </cell>
          <cell r="Q329">
            <v>314.96544999999998</v>
          </cell>
          <cell r="R329">
            <v>90846.549999999988</v>
          </cell>
          <cell r="S329">
            <v>790.87224999999989</v>
          </cell>
          <cell r="T329">
            <v>235.18649999999997</v>
          </cell>
          <cell r="U329">
            <v>32.280499999999996</v>
          </cell>
          <cell r="V329">
            <v>27.668999999999997</v>
          </cell>
          <cell r="W329">
            <v>359.69699999999995</v>
          </cell>
          <cell r="X329">
            <v>8300.6999999999989</v>
          </cell>
          <cell r="Y329">
            <v>175.23699999999997</v>
          </cell>
          <cell r="Z329">
            <v>2213.5199999999995</v>
          </cell>
          <cell r="AA329">
            <v>4150.3499999999995</v>
          </cell>
          <cell r="AB329">
            <v>55337.999999999993</v>
          </cell>
          <cell r="AC329">
            <v>69518.362499999988</v>
          </cell>
          <cell r="AD329">
            <v>599.49499999999989</v>
          </cell>
          <cell r="AE329">
            <v>163.70824999999996</v>
          </cell>
          <cell r="AF329">
            <v>258.24399999999997</v>
          </cell>
          <cell r="AG329">
            <v>64.560999999999993</v>
          </cell>
          <cell r="AH329">
            <v>2167.4049999999997</v>
          </cell>
          <cell r="AI329">
            <v>129.12199999999999</v>
          </cell>
          <cell r="AJ329">
            <v>322.80499999999995</v>
          </cell>
          <cell r="AK329">
            <v>64.560999999999993</v>
          </cell>
          <cell r="AL329">
            <v>1567.9099999999999</v>
          </cell>
          <cell r="AM329">
            <v>69.172499999999985</v>
          </cell>
          <cell r="AN329">
            <v>1475.6799999999998</v>
          </cell>
          <cell r="AO329">
            <v>945.35749999999985</v>
          </cell>
          <cell r="AP329">
            <v>99.147249999999985</v>
          </cell>
          <cell r="AQ329">
            <v>345.86249999999995</v>
          </cell>
        </row>
        <row r="330">
          <cell r="A330" t="str">
            <v>M0032072409200</v>
          </cell>
          <cell r="B330" t="str">
            <v>F/G,Gateway,OTW,OUS9</v>
          </cell>
          <cell r="C330" t="str">
            <v>USD</v>
          </cell>
          <cell r="D330">
            <v>40.24</v>
          </cell>
          <cell r="E330">
            <v>46.275999999999996</v>
          </cell>
          <cell r="G330">
            <v>46.275999999999996</v>
          </cell>
          <cell r="I330">
            <v>46.275999999999996</v>
          </cell>
          <cell r="J330">
            <v>175.84879999999998</v>
          </cell>
          <cell r="K330">
            <v>50.903599999999997</v>
          </cell>
          <cell r="L330">
            <v>60.158799999999999</v>
          </cell>
          <cell r="M330">
            <v>80.98299999999999</v>
          </cell>
          <cell r="N330">
            <v>49.515319999999996</v>
          </cell>
          <cell r="O330">
            <v>48.127040000000001</v>
          </cell>
          <cell r="P330">
            <v>23137.999999999996</v>
          </cell>
          <cell r="Q330">
            <v>316.06507999999997</v>
          </cell>
          <cell r="R330">
            <v>91163.719999999987</v>
          </cell>
          <cell r="S330">
            <v>793.63339999999982</v>
          </cell>
          <cell r="T330">
            <v>236.00759999999997</v>
          </cell>
          <cell r="U330">
            <v>32.393199999999993</v>
          </cell>
          <cell r="V330">
            <v>27.765599999999996</v>
          </cell>
          <cell r="W330">
            <v>360.95279999999997</v>
          </cell>
          <cell r="X330">
            <v>8329.6799999999985</v>
          </cell>
          <cell r="Y330">
            <v>175.84879999999998</v>
          </cell>
          <cell r="Z330">
            <v>2221.2479999999996</v>
          </cell>
          <cell r="AA330">
            <v>4164.8399999999992</v>
          </cell>
          <cell r="AB330">
            <v>55531.199999999997</v>
          </cell>
          <cell r="AC330">
            <v>69761.069999999992</v>
          </cell>
          <cell r="AD330">
            <v>601.58799999999997</v>
          </cell>
          <cell r="AE330">
            <v>164.27979999999997</v>
          </cell>
          <cell r="AF330">
            <v>259.14559999999994</v>
          </cell>
          <cell r="AG330">
            <v>64.786399999999986</v>
          </cell>
          <cell r="AH330">
            <v>2174.9719999999998</v>
          </cell>
          <cell r="AI330">
            <v>129.57279999999997</v>
          </cell>
          <cell r="AJ330">
            <v>323.93199999999996</v>
          </cell>
          <cell r="AK330">
            <v>64.786399999999986</v>
          </cell>
          <cell r="AL330">
            <v>1573.3839999999998</v>
          </cell>
          <cell r="AM330">
            <v>69.413999999999987</v>
          </cell>
          <cell r="AN330">
            <v>1480.8319999999999</v>
          </cell>
          <cell r="AO330">
            <v>948.6579999999999</v>
          </cell>
          <cell r="AP330">
            <v>99.493399999999994</v>
          </cell>
          <cell r="AQ330">
            <v>347.07</v>
          </cell>
        </row>
        <row r="331">
          <cell r="A331" t="str">
            <v>M0032072409220</v>
          </cell>
          <cell r="B331" t="str">
            <v>F/G,Gateway,OTW,OUS9</v>
          </cell>
          <cell r="C331" t="str">
            <v>USD</v>
          </cell>
          <cell r="D331">
            <v>40.590000000000003</v>
          </cell>
          <cell r="E331">
            <v>46.6785</v>
          </cell>
          <cell r="G331">
            <v>46.6785</v>
          </cell>
          <cell r="I331">
            <v>46.6785</v>
          </cell>
          <cell r="J331">
            <v>177.3783</v>
          </cell>
          <cell r="K331">
            <v>51.346350000000001</v>
          </cell>
          <cell r="L331">
            <v>60.682050000000004</v>
          </cell>
          <cell r="M331">
            <v>81.687375000000003</v>
          </cell>
          <cell r="N331">
            <v>49.945995000000003</v>
          </cell>
          <cell r="O331">
            <v>48.545639999999999</v>
          </cell>
          <cell r="P331">
            <v>23339.25</v>
          </cell>
          <cell r="Q331">
            <v>318.81415500000003</v>
          </cell>
          <cell r="R331">
            <v>91956.645000000004</v>
          </cell>
          <cell r="S331">
            <v>800.53627499999993</v>
          </cell>
          <cell r="T331">
            <v>238.06034999999997</v>
          </cell>
          <cell r="U331">
            <v>32.674949999999995</v>
          </cell>
          <cell r="V331">
            <v>28.007099999999998</v>
          </cell>
          <cell r="W331">
            <v>364.09229999999997</v>
          </cell>
          <cell r="X331">
            <v>8402.1299999999992</v>
          </cell>
          <cell r="Y331">
            <v>177.3783</v>
          </cell>
          <cell r="Z331">
            <v>2240.5680000000002</v>
          </cell>
          <cell r="AA331">
            <v>4201.0649999999996</v>
          </cell>
          <cell r="AB331">
            <v>56014.2</v>
          </cell>
          <cell r="AC331">
            <v>70367.838749999995</v>
          </cell>
          <cell r="AD331">
            <v>606.82050000000004</v>
          </cell>
          <cell r="AE331">
            <v>165.708675</v>
          </cell>
          <cell r="AF331">
            <v>261.39959999999996</v>
          </cell>
          <cell r="AG331">
            <v>65.349899999999991</v>
          </cell>
          <cell r="AH331">
            <v>2193.8894999999998</v>
          </cell>
          <cell r="AI331">
            <v>130.69979999999998</v>
          </cell>
          <cell r="AJ331">
            <v>326.74950000000001</v>
          </cell>
          <cell r="AK331">
            <v>65.349899999999991</v>
          </cell>
          <cell r="AL331">
            <v>1587.069</v>
          </cell>
          <cell r="AM331">
            <v>70.017750000000007</v>
          </cell>
          <cell r="AN331">
            <v>1493.712</v>
          </cell>
          <cell r="AO331">
            <v>956.90925000000004</v>
          </cell>
          <cell r="AP331">
            <v>100.35877499999999</v>
          </cell>
          <cell r="AQ331">
            <v>350.08875</v>
          </cell>
        </row>
        <row r="332">
          <cell r="A332" t="str">
            <v>M0032072409250</v>
          </cell>
          <cell r="B332" t="str">
            <v>F/G,Gateway,OTW,OUS9</v>
          </cell>
          <cell r="C332" t="str">
            <v>USD</v>
          </cell>
          <cell r="D332">
            <v>40.590000000000003</v>
          </cell>
          <cell r="E332">
            <v>46.6785</v>
          </cell>
          <cell r="G332">
            <v>46.6785</v>
          </cell>
          <cell r="I332">
            <v>46.6785</v>
          </cell>
          <cell r="J332">
            <v>177.3783</v>
          </cell>
          <cell r="K332">
            <v>51.346350000000001</v>
          </cell>
          <cell r="L332">
            <v>60.682050000000004</v>
          </cell>
          <cell r="M332">
            <v>81.687375000000003</v>
          </cell>
          <cell r="N332">
            <v>49.945995000000003</v>
          </cell>
          <cell r="O332">
            <v>48.545639999999999</v>
          </cell>
          <cell r="P332">
            <v>23339.25</v>
          </cell>
          <cell r="Q332">
            <v>318.81415500000003</v>
          </cell>
          <cell r="R332">
            <v>91956.645000000004</v>
          </cell>
          <cell r="S332">
            <v>800.53627499999993</v>
          </cell>
          <cell r="T332">
            <v>238.06034999999997</v>
          </cell>
          <cell r="U332">
            <v>32.674949999999995</v>
          </cell>
          <cell r="V332">
            <v>28.007099999999998</v>
          </cell>
          <cell r="W332">
            <v>364.09229999999997</v>
          </cell>
          <cell r="X332">
            <v>8402.1299999999992</v>
          </cell>
          <cell r="Y332">
            <v>177.3783</v>
          </cell>
          <cell r="Z332">
            <v>2240.5680000000002</v>
          </cell>
          <cell r="AA332">
            <v>4201.0649999999996</v>
          </cell>
          <cell r="AB332">
            <v>56014.2</v>
          </cell>
          <cell r="AC332">
            <v>70367.838749999995</v>
          </cell>
          <cell r="AD332">
            <v>606.82050000000004</v>
          </cell>
          <cell r="AE332">
            <v>165.708675</v>
          </cell>
          <cell r="AF332">
            <v>261.39959999999996</v>
          </cell>
          <cell r="AG332">
            <v>65.349899999999991</v>
          </cell>
          <cell r="AH332">
            <v>2193.8894999999998</v>
          </cell>
          <cell r="AI332">
            <v>130.69979999999998</v>
          </cell>
          <cell r="AJ332">
            <v>326.74950000000001</v>
          </cell>
          <cell r="AK332">
            <v>65.349899999999991</v>
          </cell>
          <cell r="AL332">
            <v>1587.069</v>
          </cell>
          <cell r="AM332">
            <v>70.017750000000007</v>
          </cell>
          <cell r="AN332">
            <v>1493.712</v>
          </cell>
          <cell r="AO332">
            <v>956.90925000000004</v>
          </cell>
          <cell r="AP332">
            <v>100.35877499999999</v>
          </cell>
          <cell r="AQ332">
            <v>350.08875</v>
          </cell>
        </row>
        <row r="333">
          <cell r="A333" t="str">
            <v>M0032072409270</v>
          </cell>
          <cell r="B333" t="str">
            <v>F/G,Gateway,OTW,OUS9</v>
          </cell>
          <cell r="C333" t="str">
            <v>USD</v>
          </cell>
          <cell r="D333">
            <v>40.58</v>
          </cell>
          <cell r="E333">
            <v>46.666999999999994</v>
          </cell>
          <cell r="G333">
            <v>46.666999999999994</v>
          </cell>
          <cell r="I333">
            <v>46.666999999999994</v>
          </cell>
          <cell r="J333">
            <v>177.33459999999997</v>
          </cell>
          <cell r="K333">
            <v>51.3337</v>
          </cell>
          <cell r="L333">
            <v>60.667099999999998</v>
          </cell>
          <cell r="M333">
            <v>81.667249999999996</v>
          </cell>
          <cell r="N333">
            <v>49.933689999999999</v>
          </cell>
          <cell r="O333">
            <v>48.533679999999997</v>
          </cell>
          <cell r="P333">
            <v>23333.499999999996</v>
          </cell>
          <cell r="Q333">
            <v>318.73560999999995</v>
          </cell>
          <cell r="R333">
            <v>91933.989999999991</v>
          </cell>
          <cell r="S333">
            <v>800.33904999999982</v>
          </cell>
          <cell r="T333">
            <v>238.00169999999994</v>
          </cell>
          <cell r="U333">
            <v>32.666899999999991</v>
          </cell>
          <cell r="V333">
            <v>28.000199999999996</v>
          </cell>
          <cell r="W333">
            <v>364.00259999999997</v>
          </cell>
          <cell r="X333">
            <v>8400.06</v>
          </cell>
          <cell r="Y333">
            <v>177.33459999999997</v>
          </cell>
          <cell r="Z333">
            <v>2240.0159999999996</v>
          </cell>
          <cell r="AA333">
            <v>4200.03</v>
          </cell>
          <cell r="AB333">
            <v>56000.399999999994</v>
          </cell>
          <cell r="AC333">
            <v>70350.502499999988</v>
          </cell>
          <cell r="AD333">
            <v>606.67099999999994</v>
          </cell>
          <cell r="AE333">
            <v>165.66784999999996</v>
          </cell>
          <cell r="AF333">
            <v>261.33519999999993</v>
          </cell>
          <cell r="AG333">
            <v>65.333799999999982</v>
          </cell>
          <cell r="AH333">
            <v>2193.3489999999997</v>
          </cell>
          <cell r="AI333">
            <v>130.66759999999996</v>
          </cell>
          <cell r="AJ333">
            <v>326.66899999999998</v>
          </cell>
          <cell r="AK333">
            <v>65.333799999999982</v>
          </cell>
          <cell r="AL333">
            <v>1586.6779999999999</v>
          </cell>
          <cell r="AM333">
            <v>70.000499999999988</v>
          </cell>
          <cell r="AN333">
            <v>1493.3439999999998</v>
          </cell>
          <cell r="AO333">
            <v>956.67349999999988</v>
          </cell>
          <cell r="AP333">
            <v>100.33404999999999</v>
          </cell>
          <cell r="AQ333">
            <v>350.00249999999994</v>
          </cell>
        </row>
        <row r="334">
          <cell r="A334" t="str">
            <v>M0032072409300</v>
          </cell>
          <cell r="B334" t="str">
            <v>F/G,Gateway,OTW,OUS9</v>
          </cell>
          <cell r="C334" t="str">
            <v>USD</v>
          </cell>
          <cell r="D334">
            <v>40.6</v>
          </cell>
          <cell r="E334">
            <v>46.69</v>
          </cell>
          <cell r="G334">
            <v>46.69</v>
          </cell>
          <cell r="I334">
            <v>46.69</v>
          </cell>
          <cell r="J334">
            <v>177.422</v>
          </cell>
          <cell r="K334">
            <v>51.359000000000002</v>
          </cell>
          <cell r="L334">
            <v>60.696999999999996</v>
          </cell>
          <cell r="M334">
            <v>81.707499999999996</v>
          </cell>
          <cell r="N334">
            <v>49.958300000000001</v>
          </cell>
          <cell r="O334">
            <v>48.557600000000001</v>
          </cell>
          <cell r="P334">
            <v>23345</v>
          </cell>
          <cell r="Q334">
            <v>318.89269999999999</v>
          </cell>
          <cell r="R334">
            <v>91979.299999999988</v>
          </cell>
          <cell r="S334">
            <v>800.73349999999994</v>
          </cell>
          <cell r="T334">
            <v>238.11899999999997</v>
          </cell>
          <cell r="U334">
            <v>32.683</v>
          </cell>
          <cell r="V334">
            <v>28.013999999999999</v>
          </cell>
          <cell r="W334">
            <v>364.18199999999996</v>
          </cell>
          <cell r="X334">
            <v>8404.1999999999989</v>
          </cell>
          <cell r="Y334">
            <v>177.422</v>
          </cell>
          <cell r="Z334">
            <v>2241.12</v>
          </cell>
          <cell r="AA334">
            <v>4202.0999999999995</v>
          </cell>
          <cell r="AB334">
            <v>56028</v>
          </cell>
          <cell r="AC334">
            <v>70385.175000000003</v>
          </cell>
          <cell r="AD334">
            <v>606.97</v>
          </cell>
          <cell r="AE334">
            <v>165.74949999999998</v>
          </cell>
          <cell r="AF334">
            <v>261.464</v>
          </cell>
          <cell r="AG334">
            <v>65.366</v>
          </cell>
          <cell r="AH334">
            <v>2194.4299999999998</v>
          </cell>
          <cell r="AI334">
            <v>130.732</v>
          </cell>
          <cell r="AJ334">
            <v>326.83</v>
          </cell>
          <cell r="AK334">
            <v>65.366</v>
          </cell>
          <cell r="AL334">
            <v>1587.46</v>
          </cell>
          <cell r="AM334">
            <v>70.034999999999997</v>
          </cell>
          <cell r="AN334">
            <v>1494.08</v>
          </cell>
          <cell r="AO334">
            <v>957.14499999999998</v>
          </cell>
          <cell r="AP334">
            <v>100.3835</v>
          </cell>
          <cell r="AQ334">
            <v>350.17499999999995</v>
          </cell>
        </row>
        <row r="335">
          <cell r="A335" t="str">
            <v>M0032072409320</v>
          </cell>
          <cell r="B335" t="str">
            <v>F/G,Gateway,OTW,OUS9</v>
          </cell>
          <cell r="C335" t="str">
            <v>USD</v>
          </cell>
          <cell r="D335">
            <v>41.23</v>
          </cell>
          <cell r="E335">
            <v>47.41449999999999</v>
          </cell>
          <cell r="G335">
            <v>47.41449999999999</v>
          </cell>
          <cell r="I335">
            <v>47.41449999999999</v>
          </cell>
          <cell r="J335">
            <v>180.17509999999996</v>
          </cell>
          <cell r="K335">
            <v>52.15594999999999</v>
          </cell>
          <cell r="L335">
            <v>61.638849999999991</v>
          </cell>
          <cell r="M335">
            <v>82.975374999999985</v>
          </cell>
          <cell r="N335">
            <v>50.73351499999999</v>
          </cell>
          <cell r="O335">
            <v>49.31107999999999</v>
          </cell>
          <cell r="P335">
            <v>23707.249999999996</v>
          </cell>
          <cell r="Q335">
            <v>323.84103499999992</v>
          </cell>
          <cell r="R335">
            <v>93406.564999999973</v>
          </cell>
          <cell r="S335">
            <v>813.15867499999979</v>
          </cell>
          <cell r="T335">
            <v>241.81394999999992</v>
          </cell>
          <cell r="U335">
            <v>33.190149999999988</v>
          </cell>
          <cell r="V335">
            <v>28.448699999999992</v>
          </cell>
          <cell r="W335">
            <v>369.83309999999989</v>
          </cell>
          <cell r="X335">
            <v>8534.6099999999988</v>
          </cell>
          <cell r="Y335">
            <v>180.17509999999996</v>
          </cell>
          <cell r="Z335">
            <v>2275.8959999999997</v>
          </cell>
          <cell r="AA335">
            <v>4267.3049999999994</v>
          </cell>
          <cell r="AB335">
            <v>56897.399999999987</v>
          </cell>
          <cell r="AC335">
            <v>71477.358749999985</v>
          </cell>
          <cell r="AD335">
            <v>616.38849999999991</v>
          </cell>
          <cell r="AE335">
            <v>168.32147499999996</v>
          </cell>
          <cell r="AF335">
            <v>265.52119999999991</v>
          </cell>
          <cell r="AG335">
            <v>66.380299999999977</v>
          </cell>
          <cell r="AH335">
            <v>2228.4814999999994</v>
          </cell>
          <cell r="AI335">
            <v>132.76059999999995</v>
          </cell>
          <cell r="AJ335">
            <v>331.90149999999994</v>
          </cell>
          <cell r="AK335">
            <v>66.380299999999977</v>
          </cell>
          <cell r="AL335">
            <v>1612.0929999999996</v>
          </cell>
          <cell r="AM335">
            <v>71.121749999999992</v>
          </cell>
          <cell r="AN335">
            <v>1517.2639999999997</v>
          </cell>
          <cell r="AO335">
            <v>971.99724999999978</v>
          </cell>
          <cell r="AP335">
            <v>101.94117499999997</v>
          </cell>
          <cell r="AQ335">
            <v>355.60874999999993</v>
          </cell>
        </row>
        <row r="336">
          <cell r="A336" t="str">
            <v>M0032072409350</v>
          </cell>
          <cell r="B336" t="str">
            <v>F/G,Gateway,OTW,OUS9</v>
          </cell>
          <cell r="C336" t="str">
            <v>USD</v>
          </cell>
          <cell r="D336">
            <v>42.41</v>
          </cell>
          <cell r="E336">
            <v>48.771499999999989</v>
          </cell>
          <cell r="G336">
            <v>48.771499999999989</v>
          </cell>
          <cell r="I336">
            <v>48.771499999999989</v>
          </cell>
          <cell r="J336">
            <v>185.33169999999996</v>
          </cell>
          <cell r="K336">
            <v>53.648649999999989</v>
          </cell>
          <cell r="L336">
            <v>63.40294999999999</v>
          </cell>
          <cell r="M336">
            <v>85.350124999999977</v>
          </cell>
          <cell r="N336">
            <v>52.185504999999992</v>
          </cell>
          <cell r="O336">
            <v>50.722359999999988</v>
          </cell>
          <cell r="P336">
            <v>24385.749999999993</v>
          </cell>
          <cell r="Q336">
            <v>333.10934499999991</v>
          </cell>
          <cell r="R336">
            <v>96079.854999999981</v>
          </cell>
          <cell r="S336">
            <v>836.4312249999997</v>
          </cell>
          <cell r="T336">
            <v>248.73464999999993</v>
          </cell>
          <cell r="U336">
            <v>34.140049999999988</v>
          </cell>
          <cell r="V336">
            <v>29.262899999999991</v>
          </cell>
          <cell r="W336">
            <v>380.41769999999991</v>
          </cell>
          <cell r="X336">
            <v>8778.8699999999972</v>
          </cell>
          <cell r="Y336">
            <v>185.33169999999996</v>
          </cell>
          <cell r="Z336">
            <v>2341.0319999999992</v>
          </cell>
          <cell r="AA336">
            <v>4389.4349999999986</v>
          </cell>
          <cell r="AB336">
            <v>58525.799999999988</v>
          </cell>
          <cell r="AC336">
            <v>73523.03624999999</v>
          </cell>
          <cell r="AD336">
            <v>634.02949999999987</v>
          </cell>
          <cell r="AE336">
            <v>173.13882499999994</v>
          </cell>
          <cell r="AF336">
            <v>273.1203999999999</v>
          </cell>
          <cell r="AG336">
            <v>68.280099999999976</v>
          </cell>
          <cell r="AH336">
            <v>2292.2604999999994</v>
          </cell>
          <cell r="AI336">
            <v>136.56019999999995</v>
          </cell>
          <cell r="AJ336">
            <v>341.40049999999991</v>
          </cell>
          <cell r="AK336">
            <v>68.280099999999976</v>
          </cell>
          <cell r="AL336">
            <v>1658.2309999999995</v>
          </cell>
          <cell r="AM336">
            <v>73.157249999999976</v>
          </cell>
          <cell r="AN336">
            <v>1560.6879999999996</v>
          </cell>
          <cell r="AO336">
            <v>999.81574999999975</v>
          </cell>
          <cell r="AP336">
            <v>104.85872499999998</v>
          </cell>
          <cell r="AQ336">
            <v>365.78624999999994</v>
          </cell>
        </row>
        <row r="337">
          <cell r="A337" t="str">
            <v>M0032072409370</v>
          </cell>
          <cell r="B337" t="str">
            <v>F/G,Gateway,OTW,OUS9</v>
          </cell>
          <cell r="C337" t="str">
            <v>USD</v>
          </cell>
          <cell r="D337">
            <v>42.41</v>
          </cell>
          <cell r="E337">
            <v>48.771499999999989</v>
          </cell>
          <cell r="G337">
            <v>48.771499999999989</v>
          </cell>
          <cell r="I337">
            <v>48.771499999999989</v>
          </cell>
          <cell r="J337">
            <v>185.33169999999996</v>
          </cell>
          <cell r="K337">
            <v>53.648649999999989</v>
          </cell>
          <cell r="L337">
            <v>63.40294999999999</v>
          </cell>
          <cell r="M337">
            <v>85.350124999999977</v>
          </cell>
          <cell r="N337">
            <v>52.185504999999992</v>
          </cell>
          <cell r="O337">
            <v>50.722359999999988</v>
          </cell>
          <cell r="P337">
            <v>24385.749999999993</v>
          </cell>
          <cell r="Q337">
            <v>333.10934499999991</v>
          </cell>
          <cell r="R337">
            <v>96079.854999999981</v>
          </cell>
          <cell r="S337">
            <v>836.4312249999997</v>
          </cell>
          <cell r="T337">
            <v>248.73464999999993</v>
          </cell>
          <cell r="U337">
            <v>34.140049999999988</v>
          </cell>
          <cell r="V337">
            <v>29.262899999999991</v>
          </cell>
          <cell r="W337">
            <v>380.41769999999991</v>
          </cell>
          <cell r="X337">
            <v>8778.8699999999972</v>
          </cell>
          <cell r="Y337">
            <v>185.33169999999996</v>
          </cell>
          <cell r="Z337">
            <v>2341.0319999999992</v>
          </cell>
          <cell r="AA337">
            <v>4389.4349999999986</v>
          </cell>
          <cell r="AB337">
            <v>58525.799999999988</v>
          </cell>
          <cell r="AC337">
            <v>73523.03624999999</v>
          </cell>
          <cell r="AD337">
            <v>634.02949999999987</v>
          </cell>
          <cell r="AE337">
            <v>173.13882499999994</v>
          </cell>
          <cell r="AF337">
            <v>273.1203999999999</v>
          </cell>
          <cell r="AG337">
            <v>68.280099999999976</v>
          </cell>
          <cell r="AH337">
            <v>2292.2604999999994</v>
          </cell>
          <cell r="AI337">
            <v>136.56019999999995</v>
          </cell>
          <cell r="AJ337">
            <v>341.40049999999991</v>
          </cell>
          <cell r="AK337">
            <v>68.280099999999976</v>
          </cell>
          <cell r="AL337">
            <v>1658.2309999999995</v>
          </cell>
          <cell r="AM337">
            <v>73.157249999999976</v>
          </cell>
          <cell r="AN337">
            <v>1560.6879999999996</v>
          </cell>
          <cell r="AO337">
            <v>999.81574999999975</v>
          </cell>
          <cell r="AP337">
            <v>104.85872499999998</v>
          </cell>
          <cell r="AQ337">
            <v>365.78624999999994</v>
          </cell>
        </row>
        <row r="338">
          <cell r="A338" t="str">
            <v>M0032072409400</v>
          </cell>
          <cell r="B338" t="str">
            <v>F/G,Gateway,OTW,OUS9</v>
          </cell>
          <cell r="C338" t="str">
            <v>USD</v>
          </cell>
          <cell r="D338">
            <v>42.41</v>
          </cell>
          <cell r="E338">
            <v>48.771499999999989</v>
          </cell>
          <cell r="G338">
            <v>48.771499999999989</v>
          </cell>
          <cell r="I338">
            <v>48.771499999999989</v>
          </cell>
          <cell r="J338">
            <v>185.33169999999996</v>
          </cell>
          <cell r="K338">
            <v>53.648649999999989</v>
          </cell>
          <cell r="L338">
            <v>63.40294999999999</v>
          </cell>
          <cell r="M338">
            <v>85.350124999999977</v>
          </cell>
          <cell r="N338">
            <v>52.185504999999992</v>
          </cell>
          <cell r="O338">
            <v>50.722359999999988</v>
          </cell>
          <cell r="P338">
            <v>24385.749999999993</v>
          </cell>
          <cell r="Q338">
            <v>333.10934499999991</v>
          </cell>
          <cell r="R338">
            <v>96079.854999999981</v>
          </cell>
          <cell r="S338">
            <v>836.4312249999997</v>
          </cell>
          <cell r="T338">
            <v>248.73464999999993</v>
          </cell>
          <cell r="U338">
            <v>34.140049999999988</v>
          </cell>
          <cell r="V338">
            <v>29.262899999999991</v>
          </cell>
          <cell r="W338">
            <v>380.41769999999991</v>
          </cell>
          <cell r="X338">
            <v>8778.8699999999972</v>
          </cell>
          <cell r="Y338">
            <v>185.33169999999996</v>
          </cell>
          <cell r="Z338">
            <v>2341.0319999999992</v>
          </cell>
          <cell r="AA338">
            <v>4389.4349999999986</v>
          </cell>
          <cell r="AB338">
            <v>58525.799999999988</v>
          </cell>
          <cell r="AC338">
            <v>73523.03624999999</v>
          </cell>
          <cell r="AD338">
            <v>634.02949999999987</v>
          </cell>
          <cell r="AE338">
            <v>173.13882499999994</v>
          </cell>
          <cell r="AF338">
            <v>273.1203999999999</v>
          </cell>
          <cell r="AG338">
            <v>68.280099999999976</v>
          </cell>
          <cell r="AH338">
            <v>2292.2604999999994</v>
          </cell>
          <cell r="AI338">
            <v>136.56019999999995</v>
          </cell>
          <cell r="AJ338">
            <v>341.40049999999991</v>
          </cell>
          <cell r="AK338">
            <v>68.280099999999976</v>
          </cell>
          <cell r="AL338">
            <v>1658.2309999999995</v>
          </cell>
          <cell r="AM338">
            <v>73.157249999999976</v>
          </cell>
          <cell r="AN338">
            <v>1560.6879999999996</v>
          </cell>
          <cell r="AO338">
            <v>999.81574999999975</v>
          </cell>
          <cell r="AP338">
            <v>104.85872499999998</v>
          </cell>
          <cell r="AQ338">
            <v>365.78624999999994</v>
          </cell>
        </row>
        <row r="339">
          <cell r="A339" t="str">
            <v>M0032072412200</v>
          </cell>
          <cell r="B339" t="str">
            <v>F/G,Gateway,OTW,OUS12</v>
          </cell>
          <cell r="C339" t="str">
            <v>USD</v>
          </cell>
          <cell r="D339">
            <v>40.24</v>
          </cell>
          <cell r="E339">
            <v>46.275999999999996</v>
          </cell>
          <cell r="G339">
            <v>46.275999999999996</v>
          </cell>
          <cell r="I339">
            <v>46.275999999999996</v>
          </cell>
          <cell r="J339">
            <v>175.84879999999998</v>
          </cell>
          <cell r="K339">
            <v>50.903599999999997</v>
          </cell>
          <cell r="L339">
            <v>60.158799999999999</v>
          </cell>
          <cell r="M339">
            <v>80.98299999999999</v>
          </cell>
          <cell r="N339">
            <v>49.515319999999996</v>
          </cell>
          <cell r="O339">
            <v>48.127040000000001</v>
          </cell>
          <cell r="P339">
            <v>23137.999999999996</v>
          </cell>
          <cell r="Q339">
            <v>316.06507999999997</v>
          </cell>
          <cell r="R339">
            <v>91163.719999999987</v>
          </cell>
          <cell r="S339">
            <v>793.63339999999982</v>
          </cell>
          <cell r="T339">
            <v>236.00759999999997</v>
          </cell>
          <cell r="U339">
            <v>32.393199999999993</v>
          </cell>
          <cell r="V339">
            <v>27.765599999999996</v>
          </cell>
          <cell r="W339">
            <v>360.95279999999997</v>
          </cell>
          <cell r="X339">
            <v>8329.6799999999985</v>
          </cell>
          <cell r="Y339">
            <v>175.84879999999998</v>
          </cell>
          <cell r="Z339">
            <v>2221.2479999999996</v>
          </cell>
          <cell r="AA339">
            <v>4164.8399999999992</v>
          </cell>
          <cell r="AB339">
            <v>55531.199999999997</v>
          </cell>
          <cell r="AC339">
            <v>69761.069999999992</v>
          </cell>
          <cell r="AD339">
            <v>601.58799999999997</v>
          </cell>
          <cell r="AE339">
            <v>164.27979999999997</v>
          </cell>
          <cell r="AF339">
            <v>259.14559999999994</v>
          </cell>
          <cell r="AG339">
            <v>64.786399999999986</v>
          </cell>
          <cell r="AH339">
            <v>2174.9719999999998</v>
          </cell>
          <cell r="AI339">
            <v>129.57279999999997</v>
          </cell>
          <cell r="AJ339">
            <v>323.93199999999996</v>
          </cell>
          <cell r="AK339">
            <v>64.786399999999986</v>
          </cell>
          <cell r="AL339">
            <v>1573.3839999999998</v>
          </cell>
          <cell r="AM339">
            <v>69.413999999999987</v>
          </cell>
          <cell r="AN339">
            <v>1480.8319999999999</v>
          </cell>
          <cell r="AO339">
            <v>948.6579999999999</v>
          </cell>
          <cell r="AP339">
            <v>99.493399999999994</v>
          </cell>
          <cell r="AQ339">
            <v>347.07</v>
          </cell>
        </row>
        <row r="340">
          <cell r="A340" t="str">
            <v>M0032072412220</v>
          </cell>
          <cell r="B340" t="str">
            <v>F/G,Gateway,OTW,OUS12</v>
          </cell>
          <cell r="C340" t="str">
            <v>USD</v>
          </cell>
          <cell r="D340">
            <v>40.590000000000003</v>
          </cell>
          <cell r="E340">
            <v>46.6785</v>
          </cell>
          <cell r="G340">
            <v>46.6785</v>
          </cell>
          <cell r="I340">
            <v>46.6785</v>
          </cell>
          <cell r="J340">
            <v>177.3783</v>
          </cell>
          <cell r="K340">
            <v>51.346350000000001</v>
          </cell>
          <cell r="L340">
            <v>60.682050000000004</v>
          </cell>
          <cell r="M340">
            <v>81.687375000000003</v>
          </cell>
          <cell r="N340">
            <v>49.945995000000003</v>
          </cell>
          <cell r="O340">
            <v>48.545639999999999</v>
          </cell>
          <cell r="P340">
            <v>23339.25</v>
          </cell>
          <cell r="Q340">
            <v>318.81415500000003</v>
          </cell>
          <cell r="R340">
            <v>91956.645000000004</v>
          </cell>
          <cell r="S340">
            <v>800.53627499999993</v>
          </cell>
          <cell r="T340">
            <v>238.06034999999997</v>
          </cell>
          <cell r="U340">
            <v>32.674949999999995</v>
          </cell>
          <cell r="V340">
            <v>28.007099999999998</v>
          </cell>
          <cell r="W340">
            <v>364.09229999999997</v>
          </cell>
          <cell r="X340">
            <v>8402.1299999999992</v>
          </cell>
          <cell r="Y340">
            <v>177.3783</v>
          </cell>
          <cell r="Z340">
            <v>2240.5680000000002</v>
          </cell>
          <cell r="AA340">
            <v>4201.0649999999996</v>
          </cell>
          <cell r="AB340">
            <v>56014.2</v>
          </cell>
          <cell r="AC340">
            <v>70367.838749999995</v>
          </cell>
          <cell r="AD340">
            <v>606.82050000000004</v>
          </cell>
          <cell r="AE340">
            <v>165.708675</v>
          </cell>
          <cell r="AF340">
            <v>261.39959999999996</v>
          </cell>
          <cell r="AG340">
            <v>65.349899999999991</v>
          </cell>
          <cell r="AH340">
            <v>2193.8894999999998</v>
          </cell>
          <cell r="AI340">
            <v>130.69979999999998</v>
          </cell>
          <cell r="AJ340">
            <v>326.74950000000001</v>
          </cell>
          <cell r="AK340">
            <v>65.349899999999991</v>
          </cell>
          <cell r="AL340">
            <v>1587.069</v>
          </cell>
          <cell r="AM340">
            <v>70.017750000000007</v>
          </cell>
          <cell r="AN340">
            <v>1493.712</v>
          </cell>
          <cell r="AO340">
            <v>956.90925000000004</v>
          </cell>
          <cell r="AP340">
            <v>100.35877499999999</v>
          </cell>
          <cell r="AQ340">
            <v>350.08875</v>
          </cell>
        </row>
        <row r="341">
          <cell r="A341" t="str">
            <v>M0032072412250</v>
          </cell>
          <cell r="B341" t="str">
            <v>F/G,Gateway,OTW,OUS12</v>
          </cell>
          <cell r="C341" t="str">
            <v>USD</v>
          </cell>
          <cell r="D341">
            <v>40.58</v>
          </cell>
          <cell r="E341">
            <v>46.666999999999994</v>
          </cell>
          <cell r="G341">
            <v>46.666999999999994</v>
          </cell>
          <cell r="I341">
            <v>46.666999999999994</v>
          </cell>
          <cell r="J341">
            <v>177.33459999999997</v>
          </cell>
          <cell r="K341">
            <v>51.3337</v>
          </cell>
          <cell r="L341">
            <v>60.667099999999998</v>
          </cell>
          <cell r="M341">
            <v>81.667249999999996</v>
          </cell>
          <cell r="N341">
            <v>49.933689999999999</v>
          </cell>
          <cell r="O341">
            <v>48.533679999999997</v>
          </cell>
          <cell r="P341">
            <v>23333.499999999996</v>
          </cell>
          <cell r="Q341">
            <v>318.73560999999995</v>
          </cell>
          <cell r="R341">
            <v>91933.989999999991</v>
          </cell>
          <cell r="S341">
            <v>800.33904999999982</v>
          </cell>
          <cell r="T341">
            <v>238.00169999999994</v>
          </cell>
          <cell r="U341">
            <v>32.666899999999991</v>
          </cell>
          <cell r="V341">
            <v>28.000199999999996</v>
          </cell>
          <cell r="W341">
            <v>364.00259999999997</v>
          </cell>
          <cell r="X341">
            <v>8400.06</v>
          </cell>
          <cell r="Y341">
            <v>177.33459999999997</v>
          </cell>
          <cell r="Z341">
            <v>2240.0159999999996</v>
          </cell>
          <cell r="AA341">
            <v>4200.03</v>
          </cell>
          <cell r="AB341">
            <v>56000.399999999994</v>
          </cell>
          <cell r="AC341">
            <v>70350.502499999988</v>
          </cell>
          <cell r="AD341">
            <v>606.67099999999994</v>
          </cell>
          <cell r="AE341">
            <v>165.66784999999996</v>
          </cell>
          <cell r="AF341">
            <v>261.33519999999993</v>
          </cell>
          <cell r="AG341">
            <v>65.333799999999982</v>
          </cell>
          <cell r="AH341">
            <v>2193.3489999999997</v>
          </cell>
          <cell r="AI341">
            <v>130.66759999999996</v>
          </cell>
          <cell r="AJ341">
            <v>326.66899999999998</v>
          </cell>
          <cell r="AK341">
            <v>65.333799999999982</v>
          </cell>
          <cell r="AL341">
            <v>1586.6779999999999</v>
          </cell>
          <cell r="AM341">
            <v>70.000499999999988</v>
          </cell>
          <cell r="AN341">
            <v>1493.3439999999998</v>
          </cell>
          <cell r="AO341">
            <v>956.67349999999988</v>
          </cell>
          <cell r="AP341">
            <v>100.33404999999999</v>
          </cell>
          <cell r="AQ341">
            <v>350.00249999999994</v>
          </cell>
        </row>
        <row r="342">
          <cell r="A342" t="str">
            <v>M0032072412270</v>
          </cell>
          <cell r="B342" t="str">
            <v>F/G,Gateway,OTW,OUS12</v>
          </cell>
          <cell r="C342" t="str">
            <v>USD</v>
          </cell>
          <cell r="D342">
            <v>40.58</v>
          </cell>
          <cell r="E342">
            <v>46.666999999999994</v>
          </cell>
          <cell r="G342">
            <v>46.666999999999994</v>
          </cell>
          <cell r="I342">
            <v>46.666999999999994</v>
          </cell>
          <cell r="J342">
            <v>177.33459999999997</v>
          </cell>
          <cell r="K342">
            <v>51.3337</v>
          </cell>
          <cell r="L342">
            <v>60.667099999999998</v>
          </cell>
          <cell r="M342">
            <v>81.667249999999996</v>
          </cell>
          <cell r="N342">
            <v>49.933689999999999</v>
          </cell>
          <cell r="O342">
            <v>48.533679999999997</v>
          </cell>
          <cell r="P342">
            <v>23333.499999999996</v>
          </cell>
          <cell r="Q342">
            <v>318.73560999999995</v>
          </cell>
          <cell r="R342">
            <v>91933.989999999991</v>
          </cell>
          <cell r="S342">
            <v>800.33904999999982</v>
          </cell>
          <cell r="T342">
            <v>238.00169999999994</v>
          </cell>
          <cell r="U342">
            <v>32.666899999999991</v>
          </cell>
          <cell r="V342">
            <v>28.000199999999996</v>
          </cell>
          <cell r="W342">
            <v>364.00259999999997</v>
          </cell>
          <cell r="X342">
            <v>8400.06</v>
          </cell>
          <cell r="Y342">
            <v>177.33459999999997</v>
          </cell>
          <cell r="Z342">
            <v>2240.0159999999996</v>
          </cell>
          <cell r="AA342">
            <v>4200.03</v>
          </cell>
          <cell r="AB342">
            <v>56000.399999999994</v>
          </cell>
          <cell r="AC342">
            <v>70350.502499999988</v>
          </cell>
          <cell r="AD342">
            <v>606.67099999999994</v>
          </cell>
          <cell r="AE342">
            <v>165.66784999999996</v>
          </cell>
          <cell r="AF342">
            <v>261.33519999999993</v>
          </cell>
          <cell r="AG342">
            <v>65.333799999999982</v>
          </cell>
          <cell r="AH342">
            <v>2193.3489999999997</v>
          </cell>
          <cell r="AI342">
            <v>130.66759999999996</v>
          </cell>
          <cell r="AJ342">
            <v>326.66899999999998</v>
          </cell>
          <cell r="AK342">
            <v>65.333799999999982</v>
          </cell>
          <cell r="AL342">
            <v>1586.6779999999999</v>
          </cell>
          <cell r="AM342">
            <v>70.000499999999988</v>
          </cell>
          <cell r="AN342">
            <v>1493.3439999999998</v>
          </cell>
          <cell r="AO342">
            <v>956.67349999999988</v>
          </cell>
          <cell r="AP342">
            <v>100.33404999999999</v>
          </cell>
          <cell r="AQ342">
            <v>350.00249999999994</v>
          </cell>
        </row>
        <row r="343">
          <cell r="A343" t="str">
            <v>M0032072412300</v>
          </cell>
          <cell r="B343" t="str">
            <v>F/G,Gateway,OTW,OUS12</v>
          </cell>
          <cell r="C343" t="str">
            <v>USD</v>
          </cell>
          <cell r="D343">
            <v>40.6</v>
          </cell>
          <cell r="E343">
            <v>46.69</v>
          </cell>
          <cell r="G343">
            <v>46.69</v>
          </cell>
          <cell r="I343">
            <v>46.69</v>
          </cell>
          <cell r="J343">
            <v>177.422</v>
          </cell>
          <cell r="K343">
            <v>51.359000000000002</v>
          </cell>
          <cell r="L343">
            <v>60.696999999999996</v>
          </cell>
          <cell r="M343">
            <v>81.707499999999996</v>
          </cell>
          <cell r="N343">
            <v>49.958300000000001</v>
          </cell>
          <cell r="O343">
            <v>48.557600000000001</v>
          </cell>
          <cell r="P343">
            <v>23345</v>
          </cell>
          <cell r="Q343">
            <v>318.89269999999999</v>
          </cell>
          <cell r="R343">
            <v>91979.299999999988</v>
          </cell>
          <cell r="S343">
            <v>800.73349999999994</v>
          </cell>
          <cell r="T343">
            <v>238.11899999999997</v>
          </cell>
          <cell r="U343">
            <v>32.683</v>
          </cell>
          <cell r="V343">
            <v>28.013999999999999</v>
          </cell>
          <cell r="W343">
            <v>364.18199999999996</v>
          </cell>
          <cell r="X343">
            <v>8404.1999999999989</v>
          </cell>
          <cell r="Y343">
            <v>177.422</v>
          </cell>
          <cell r="Z343">
            <v>2241.12</v>
          </cell>
          <cell r="AA343">
            <v>4202.0999999999995</v>
          </cell>
          <cell r="AB343">
            <v>56028</v>
          </cell>
          <cell r="AC343">
            <v>70385.175000000003</v>
          </cell>
          <cell r="AD343">
            <v>606.97</v>
          </cell>
          <cell r="AE343">
            <v>165.74949999999998</v>
          </cell>
          <cell r="AF343">
            <v>261.464</v>
          </cell>
          <cell r="AG343">
            <v>65.366</v>
          </cell>
          <cell r="AH343">
            <v>2194.4299999999998</v>
          </cell>
          <cell r="AI343">
            <v>130.732</v>
          </cell>
          <cell r="AJ343">
            <v>326.83</v>
          </cell>
          <cell r="AK343">
            <v>65.366</v>
          </cell>
          <cell r="AL343">
            <v>1587.46</v>
          </cell>
          <cell r="AM343">
            <v>70.034999999999997</v>
          </cell>
          <cell r="AN343">
            <v>1494.08</v>
          </cell>
          <cell r="AO343">
            <v>957.14499999999998</v>
          </cell>
          <cell r="AP343">
            <v>100.3835</v>
          </cell>
          <cell r="AQ343">
            <v>350.17499999999995</v>
          </cell>
        </row>
        <row r="344">
          <cell r="A344" t="str">
            <v>M0032072412320</v>
          </cell>
          <cell r="B344" t="str">
            <v>F/G,Gateway,OTW,OUS12</v>
          </cell>
          <cell r="C344" t="str">
            <v>USD</v>
          </cell>
          <cell r="D344">
            <v>41.23</v>
          </cell>
          <cell r="E344">
            <v>47.41449999999999</v>
          </cell>
          <cell r="G344">
            <v>47.41449999999999</v>
          </cell>
          <cell r="I344">
            <v>47.41449999999999</v>
          </cell>
          <cell r="J344">
            <v>180.17509999999996</v>
          </cell>
          <cell r="K344">
            <v>52.15594999999999</v>
          </cell>
          <cell r="L344">
            <v>61.638849999999991</v>
          </cell>
          <cell r="M344">
            <v>82.975374999999985</v>
          </cell>
          <cell r="N344">
            <v>50.73351499999999</v>
          </cell>
          <cell r="O344">
            <v>49.31107999999999</v>
          </cell>
          <cell r="P344">
            <v>23707.249999999996</v>
          </cell>
          <cell r="Q344">
            <v>323.84103499999992</v>
          </cell>
          <cell r="R344">
            <v>93406.564999999973</v>
          </cell>
          <cell r="S344">
            <v>813.15867499999979</v>
          </cell>
          <cell r="T344">
            <v>241.81394999999992</v>
          </cell>
          <cell r="U344">
            <v>33.190149999999988</v>
          </cell>
          <cell r="V344">
            <v>28.448699999999992</v>
          </cell>
          <cell r="W344">
            <v>369.83309999999989</v>
          </cell>
          <cell r="X344">
            <v>8534.6099999999988</v>
          </cell>
          <cell r="Y344">
            <v>180.17509999999996</v>
          </cell>
          <cell r="Z344">
            <v>2275.8959999999997</v>
          </cell>
          <cell r="AA344">
            <v>4267.3049999999994</v>
          </cell>
          <cell r="AB344">
            <v>56897.399999999987</v>
          </cell>
          <cell r="AC344">
            <v>71477.358749999985</v>
          </cell>
          <cell r="AD344">
            <v>616.38849999999991</v>
          </cell>
          <cell r="AE344">
            <v>168.32147499999996</v>
          </cell>
          <cell r="AF344">
            <v>265.52119999999991</v>
          </cell>
          <cell r="AG344">
            <v>66.380299999999977</v>
          </cell>
          <cell r="AH344">
            <v>2228.4814999999994</v>
          </cell>
          <cell r="AI344">
            <v>132.76059999999995</v>
          </cell>
          <cell r="AJ344">
            <v>331.90149999999994</v>
          </cell>
          <cell r="AK344">
            <v>66.380299999999977</v>
          </cell>
          <cell r="AL344">
            <v>1612.0929999999996</v>
          </cell>
          <cell r="AM344">
            <v>71.121749999999992</v>
          </cell>
          <cell r="AN344">
            <v>1517.2639999999997</v>
          </cell>
          <cell r="AO344">
            <v>971.99724999999978</v>
          </cell>
          <cell r="AP344">
            <v>101.94117499999997</v>
          </cell>
          <cell r="AQ344">
            <v>355.60874999999993</v>
          </cell>
        </row>
        <row r="345">
          <cell r="A345" t="str">
            <v>M0032072412350</v>
          </cell>
          <cell r="B345" t="str">
            <v>F/G,Gateway,OTW,OUS12</v>
          </cell>
          <cell r="C345" t="str">
            <v>USD</v>
          </cell>
          <cell r="D345">
            <v>42.41</v>
          </cell>
          <cell r="E345">
            <v>48.771499999999989</v>
          </cell>
          <cell r="G345">
            <v>48.771499999999989</v>
          </cell>
          <cell r="I345">
            <v>48.771499999999989</v>
          </cell>
          <cell r="J345">
            <v>185.33169999999996</v>
          </cell>
          <cell r="K345">
            <v>53.648649999999989</v>
          </cell>
          <cell r="L345">
            <v>63.40294999999999</v>
          </cell>
          <cell r="M345">
            <v>85.350124999999977</v>
          </cell>
          <cell r="N345">
            <v>52.185504999999992</v>
          </cell>
          <cell r="O345">
            <v>50.722359999999988</v>
          </cell>
          <cell r="P345">
            <v>24385.749999999993</v>
          </cell>
          <cell r="Q345">
            <v>333.10934499999991</v>
          </cell>
          <cell r="R345">
            <v>96079.854999999981</v>
          </cell>
          <cell r="S345">
            <v>836.4312249999997</v>
          </cell>
          <cell r="T345">
            <v>248.73464999999993</v>
          </cell>
          <cell r="U345">
            <v>34.140049999999988</v>
          </cell>
          <cell r="V345">
            <v>29.262899999999991</v>
          </cell>
          <cell r="W345">
            <v>380.41769999999991</v>
          </cell>
          <cell r="X345">
            <v>8778.8699999999972</v>
          </cell>
          <cell r="Y345">
            <v>185.33169999999996</v>
          </cell>
          <cell r="Z345">
            <v>2341.0319999999992</v>
          </cell>
          <cell r="AA345">
            <v>4389.4349999999986</v>
          </cell>
          <cell r="AB345">
            <v>58525.799999999988</v>
          </cell>
          <cell r="AC345">
            <v>73523.03624999999</v>
          </cell>
          <cell r="AD345">
            <v>634.02949999999987</v>
          </cell>
          <cell r="AE345">
            <v>173.13882499999994</v>
          </cell>
          <cell r="AF345">
            <v>273.1203999999999</v>
          </cell>
          <cell r="AG345">
            <v>68.280099999999976</v>
          </cell>
          <cell r="AH345">
            <v>2292.2604999999994</v>
          </cell>
          <cell r="AI345">
            <v>136.56019999999995</v>
          </cell>
          <cell r="AJ345">
            <v>341.40049999999991</v>
          </cell>
          <cell r="AK345">
            <v>68.280099999999976</v>
          </cell>
          <cell r="AL345">
            <v>1658.2309999999995</v>
          </cell>
          <cell r="AM345">
            <v>73.157249999999976</v>
          </cell>
          <cell r="AN345">
            <v>1560.6879999999996</v>
          </cell>
          <cell r="AO345">
            <v>999.81574999999975</v>
          </cell>
          <cell r="AP345">
            <v>104.85872499999998</v>
          </cell>
          <cell r="AQ345">
            <v>365.78624999999994</v>
          </cell>
        </row>
        <row r="346">
          <cell r="A346" t="str">
            <v>M0032072412370</v>
          </cell>
          <cell r="B346" t="str">
            <v>F/G,Gateway,OTW,OUS12</v>
          </cell>
          <cell r="C346" t="str">
            <v>USD</v>
          </cell>
          <cell r="D346">
            <v>42.41</v>
          </cell>
          <cell r="E346">
            <v>48.771499999999989</v>
          </cell>
          <cell r="G346">
            <v>48.771499999999989</v>
          </cell>
          <cell r="I346">
            <v>48.771499999999989</v>
          </cell>
          <cell r="J346">
            <v>185.33169999999996</v>
          </cell>
          <cell r="K346">
            <v>53.648649999999989</v>
          </cell>
          <cell r="L346">
            <v>63.40294999999999</v>
          </cell>
          <cell r="M346">
            <v>85.350124999999977</v>
          </cell>
          <cell r="N346">
            <v>52.185504999999992</v>
          </cell>
          <cell r="O346">
            <v>50.722359999999988</v>
          </cell>
          <cell r="P346">
            <v>24385.749999999993</v>
          </cell>
          <cell r="Q346">
            <v>333.10934499999991</v>
          </cell>
          <cell r="R346">
            <v>96079.854999999981</v>
          </cell>
          <cell r="S346">
            <v>836.4312249999997</v>
          </cell>
          <cell r="T346">
            <v>248.73464999999993</v>
          </cell>
          <cell r="U346">
            <v>34.140049999999988</v>
          </cell>
          <cell r="V346">
            <v>29.262899999999991</v>
          </cell>
          <cell r="W346">
            <v>380.41769999999991</v>
          </cell>
          <cell r="X346">
            <v>8778.8699999999972</v>
          </cell>
          <cell r="Y346">
            <v>185.33169999999996</v>
          </cell>
          <cell r="Z346">
            <v>2341.0319999999992</v>
          </cell>
          <cell r="AA346">
            <v>4389.4349999999986</v>
          </cell>
          <cell r="AB346">
            <v>58525.799999999988</v>
          </cell>
          <cell r="AC346">
            <v>73523.03624999999</v>
          </cell>
          <cell r="AD346">
            <v>634.02949999999987</v>
          </cell>
          <cell r="AE346">
            <v>173.13882499999994</v>
          </cell>
          <cell r="AF346">
            <v>273.1203999999999</v>
          </cell>
          <cell r="AG346">
            <v>68.280099999999976</v>
          </cell>
          <cell r="AH346">
            <v>2292.2604999999994</v>
          </cell>
          <cell r="AI346">
            <v>136.56019999999995</v>
          </cell>
          <cell r="AJ346">
            <v>341.40049999999991</v>
          </cell>
          <cell r="AK346">
            <v>68.280099999999976</v>
          </cell>
          <cell r="AL346">
            <v>1658.2309999999995</v>
          </cell>
          <cell r="AM346">
            <v>73.157249999999976</v>
          </cell>
          <cell r="AN346">
            <v>1560.6879999999996</v>
          </cell>
          <cell r="AO346">
            <v>999.81574999999975</v>
          </cell>
          <cell r="AP346">
            <v>104.85872499999998</v>
          </cell>
          <cell r="AQ346">
            <v>365.78624999999994</v>
          </cell>
        </row>
        <row r="347">
          <cell r="A347" t="str">
            <v>M0032072412400</v>
          </cell>
          <cell r="B347" t="str">
            <v>F/G,Gateway,OTW,OUS12</v>
          </cell>
          <cell r="C347" t="str">
            <v>USD</v>
          </cell>
          <cell r="D347">
            <v>42.41</v>
          </cell>
          <cell r="E347">
            <v>48.771499999999989</v>
          </cell>
          <cell r="G347">
            <v>48.771499999999989</v>
          </cell>
          <cell r="I347">
            <v>48.771499999999989</v>
          </cell>
          <cell r="J347">
            <v>185.33169999999996</v>
          </cell>
          <cell r="K347">
            <v>53.648649999999989</v>
          </cell>
          <cell r="L347">
            <v>63.40294999999999</v>
          </cell>
          <cell r="M347">
            <v>85.350124999999977</v>
          </cell>
          <cell r="N347">
            <v>52.185504999999992</v>
          </cell>
          <cell r="O347">
            <v>50.722359999999988</v>
          </cell>
          <cell r="P347">
            <v>24385.749999999993</v>
          </cell>
          <cell r="Q347">
            <v>333.10934499999991</v>
          </cell>
          <cell r="R347">
            <v>96079.854999999981</v>
          </cell>
          <cell r="S347">
            <v>836.4312249999997</v>
          </cell>
          <cell r="T347">
            <v>248.73464999999993</v>
          </cell>
          <cell r="U347">
            <v>34.140049999999988</v>
          </cell>
          <cell r="V347">
            <v>29.262899999999991</v>
          </cell>
          <cell r="W347">
            <v>380.41769999999991</v>
          </cell>
          <cell r="X347">
            <v>8778.8699999999972</v>
          </cell>
          <cell r="Y347">
            <v>185.33169999999996</v>
          </cell>
          <cell r="Z347">
            <v>2341.0319999999992</v>
          </cell>
          <cell r="AA347">
            <v>4389.4349999999986</v>
          </cell>
          <cell r="AB347">
            <v>58525.799999999988</v>
          </cell>
          <cell r="AC347">
            <v>73523.03624999999</v>
          </cell>
          <cell r="AD347">
            <v>634.02949999999987</v>
          </cell>
          <cell r="AE347">
            <v>173.13882499999994</v>
          </cell>
          <cell r="AF347">
            <v>273.1203999999999</v>
          </cell>
          <cell r="AG347">
            <v>68.280099999999976</v>
          </cell>
          <cell r="AH347">
            <v>2292.2604999999994</v>
          </cell>
          <cell r="AI347">
            <v>136.56019999999995</v>
          </cell>
          <cell r="AJ347">
            <v>341.40049999999991</v>
          </cell>
          <cell r="AK347">
            <v>68.280099999999976</v>
          </cell>
          <cell r="AL347">
            <v>1658.2309999999995</v>
          </cell>
          <cell r="AM347">
            <v>73.157249999999976</v>
          </cell>
          <cell r="AN347">
            <v>1560.6879999999996</v>
          </cell>
          <cell r="AO347">
            <v>999.81574999999975</v>
          </cell>
          <cell r="AP347">
            <v>104.85872499999998</v>
          </cell>
          <cell r="AQ347">
            <v>365.78624999999994</v>
          </cell>
        </row>
        <row r="348">
          <cell r="A348" t="str">
            <v>M0032072415150</v>
          </cell>
          <cell r="B348" t="str">
            <v>F/G,Gateway,OTW,OUS15</v>
          </cell>
          <cell r="C348" t="str">
            <v>USD</v>
          </cell>
          <cell r="D348">
            <v>40.1</v>
          </cell>
          <cell r="E348">
            <v>46.114999999999995</v>
          </cell>
          <cell r="G348">
            <v>46.114999999999995</v>
          </cell>
          <cell r="I348">
            <v>46.114999999999995</v>
          </cell>
          <cell r="J348">
            <v>175.23699999999997</v>
          </cell>
          <cell r="K348">
            <v>50.726500000000001</v>
          </cell>
          <cell r="L348">
            <v>59.949499999999993</v>
          </cell>
          <cell r="M348">
            <v>80.701249999999987</v>
          </cell>
          <cell r="N348">
            <v>49.343049999999998</v>
          </cell>
          <cell r="O348">
            <v>47.959599999999995</v>
          </cell>
          <cell r="P348">
            <v>23057.499999999996</v>
          </cell>
          <cell r="Q348">
            <v>314.96544999999998</v>
          </cell>
          <cell r="R348">
            <v>90846.549999999988</v>
          </cell>
          <cell r="S348">
            <v>790.87224999999989</v>
          </cell>
          <cell r="T348">
            <v>235.18649999999997</v>
          </cell>
          <cell r="U348">
            <v>32.280499999999996</v>
          </cell>
          <cell r="V348">
            <v>27.668999999999997</v>
          </cell>
          <cell r="W348">
            <v>359.69699999999995</v>
          </cell>
          <cell r="X348">
            <v>8300.6999999999989</v>
          </cell>
          <cell r="Y348">
            <v>175.23699999999997</v>
          </cell>
          <cell r="Z348">
            <v>2213.5199999999995</v>
          </cell>
          <cell r="AA348">
            <v>4150.3499999999995</v>
          </cell>
          <cell r="AB348">
            <v>55337.999999999993</v>
          </cell>
          <cell r="AC348">
            <v>69518.362499999988</v>
          </cell>
          <cell r="AD348">
            <v>599.49499999999989</v>
          </cell>
          <cell r="AE348">
            <v>163.70824999999996</v>
          </cell>
          <cell r="AF348">
            <v>258.24399999999997</v>
          </cell>
          <cell r="AG348">
            <v>64.560999999999993</v>
          </cell>
          <cell r="AH348">
            <v>2167.4049999999997</v>
          </cell>
          <cell r="AI348">
            <v>129.12199999999999</v>
          </cell>
          <cell r="AJ348">
            <v>322.80499999999995</v>
          </cell>
          <cell r="AK348">
            <v>64.560999999999993</v>
          </cell>
          <cell r="AL348">
            <v>1567.9099999999999</v>
          </cell>
          <cell r="AM348">
            <v>69.172499999999985</v>
          </cell>
          <cell r="AN348">
            <v>1475.6799999999998</v>
          </cell>
          <cell r="AO348">
            <v>945.35749999999985</v>
          </cell>
          <cell r="AP348">
            <v>99.147249999999985</v>
          </cell>
          <cell r="AQ348">
            <v>345.86249999999995</v>
          </cell>
        </row>
        <row r="349">
          <cell r="A349" t="str">
            <v>M0032072415200</v>
          </cell>
          <cell r="B349" t="str">
            <v>F/G,Gateway,OTW,OUS15</v>
          </cell>
          <cell r="C349" t="str">
            <v>USD</v>
          </cell>
          <cell r="D349">
            <v>40.24</v>
          </cell>
          <cell r="E349">
            <v>46.275999999999996</v>
          </cell>
          <cell r="G349">
            <v>46.275999999999996</v>
          </cell>
          <cell r="I349">
            <v>46.275999999999996</v>
          </cell>
          <cell r="J349">
            <v>175.84879999999998</v>
          </cell>
          <cell r="K349">
            <v>50.903599999999997</v>
          </cell>
          <cell r="L349">
            <v>60.158799999999999</v>
          </cell>
          <cell r="M349">
            <v>80.98299999999999</v>
          </cell>
          <cell r="N349">
            <v>49.515319999999996</v>
          </cell>
          <cell r="O349">
            <v>48.127040000000001</v>
          </cell>
          <cell r="P349">
            <v>23137.999999999996</v>
          </cell>
          <cell r="Q349">
            <v>316.06507999999997</v>
          </cell>
          <cell r="R349">
            <v>91163.719999999987</v>
          </cell>
          <cell r="S349">
            <v>793.63339999999982</v>
          </cell>
          <cell r="T349">
            <v>236.00759999999997</v>
          </cell>
          <cell r="U349">
            <v>32.393199999999993</v>
          </cell>
          <cell r="V349">
            <v>27.765599999999996</v>
          </cell>
          <cell r="W349">
            <v>360.95279999999997</v>
          </cell>
          <cell r="X349">
            <v>8329.6799999999985</v>
          </cell>
          <cell r="Y349">
            <v>175.84879999999998</v>
          </cell>
          <cell r="Z349">
            <v>2221.2479999999996</v>
          </cell>
          <cell r="AA349">
            <v>4164.8399999999992</v>
          </cell>
          <cell r="AB349">
            <v>55531.199999999997</v>
          </cell>
          <cell r="AC349">
            <v>69761.069999999992</v>
          </cell>
          <cell r="AD349">
            <v>601.58799999999997</v>
          </cell>
          <cell r="AE349">
            <v>164.27979999999997</v>
          </cell>
          <cell r="AF349">
            <v>259.14559999999994</v>
          </cell>
          <cell r="AG349">
            <v>64.786399999999986</v>
          </cell>
          <cell r="AH349">
            <v>2174.9719999999998</v>
          </cell>
          <cell r="AI349">
            <v>129.57279999999997</v>
          </cell>
          <cell r="AJ349">
            <v>323.93199999999996</v>
          </cell>
          <cell r="AK349">
            <v>64.786399999999986</v>
          </cell>
          <cell r="AL349">
            <v>1573.3839999999998</v>
          </cell>
          <cell r="AM349">
            <v>69.413999999999987</v>
          </cell>
          <cell r="AN349">
            <v>1480.8319999999999</v>
          </cell>
          <cell r="AO349">
            <v>948.6579999999999</v>
          </cell>
          <cell r="AP349">
            <v>99.493399999999994</v>
          </cell>
          <cell r="AQ349">
            <v>347.07</v>
          </cell>
        </row>
        <row r="350">
          <cell r="A350" t="str">
            <v>M0032072415220</v>
          </cell>
          <cell r="B350" t="str">
            <v>F/G,Gateway,OTW,OUS15</v>
          </cell>
          <cell r="C350" t="str">
            <v>USD</v>
          </cell>
          <cell r="D350">
            <v>40.590000000000003</v>
          </cell>
          <cell r="E350">
            <v>46.6785</v>
          </cell>
          <cell r="G350">
            <v>46.6785</v>
          </cell>
          <cell r="I350">
            <v>46.6785</v>
          </cell>
          <cell r="J350">
            <v>177.3783</v>
          </cell>
          <cell r="K350">
            <v>51.346350000000001</v>
          </cell>
          <cell r="L350">
            <v>60.682050000000004</v>
          </cell>
          <cell r="M350">
            <v>81.687375000000003</v>
          </cell>
          <cell r="N350">
            <v>49.945995000000003</v>
          </cell>
          <cell r="O350">
            <v>48.545639999999999</v>
          </cell>
          <cell r="P350">
            <v>23339.25</v>
          </cell>
          <cell r="Q350">
            <v>318.81415500000003</v>
          </cell>
          <cell r="R350">
            <v>91956.645000000004</v>
          </cell>
          <cell r="S350">
            <v>800.53627499999993</v>
          </cell>
          <cell r="T350">
            <v>238.06034999999997</v>
          </cell>
          <cell r="U350">
            <v>32.674949999999995</v>
          </cell>
          <cell r="V350">
            <v>28.007099999999998</v>
          </cell>
          <cell r="W350">
            <v>364.09229999999997</v>
          </cell>
          <cell r="X350">
            <v>8402.1299999999992</v>
          </cell>
          <cell r="Y350">
            <v>177.3783</v>
          </cell>
          <cell r="Z350">
            <v>2240.5680000000002</v>
          </cell>
          <cell r="AA350">
            <v>4201.0649999999996</v>
          </cell>
          <cell r="AB350">
            <v>56014.2</v>
          </cell>
          <cell r="AC350">
            <v>70367.838749999995</v>
          </cell>
          <cell r="AD350">
            <v>606.82050000000004</v>
          </cell>
          <cell r="AE350">
            <v>165.708675</v>
          </cell>
          <cell r="AF350">
            <v>261.39959999999996</v>
          </cell>
          <cell r="AG350">
            <v>65.349899999999991</v>
          </cell>
          <cell r="AH350">
            <v>2193.8894999999998</v>
          </cell>
          <cell r="AI350">
            <v>130.69979999999998</v>
          </cell>
          <cell r="AJ350">
            <v>326.74950000000001</v>
          </cell>
          <cell r="AK350">
            <v>65.349899999999991</v>
          </cell>
          <cell r="AL350">
            <v>1587.069</v>
          </cell>
          <cell r="AM350">
            <v>70.017750000000007</v>
          </cell>
          <cell r="AN350">
            <v>1493.712</v>
          </cell>
          <cell r="AO350">
            <v>956.90925000000004</v>
          </cell>
          <cell r="AP350">
            <v>100.35877499999999</v>
          </cell>
          <cell r="AQ350">
            <v>350.08875</v>
          </cell>
        </row>
        <row r="351">
          <cell r="A351" t="str">
            <v>M0032072415250</v>
          </cell>
          <cell r="B351" t="str">
            <v>F/G,Gateway,OTW,OUS15</v>
          </cell>
          <cell r="C351" t="str">
            <v>USD</v>
          </cell>
          <cell r="D351">
            <v>40.58</v>
          </cell>
          <cell r="E351">
            <v>46.666999999999994</v>
          </cell>
          <cell r="G351">
            <v>46.666999999999994</v>
          </cell>
          <cell r="I351">
            <v>46.666999999999994</v>
          </cell>
          <cell r="J351">
            <v>177.33459999999997</v>
          </cell>
          <cell r="K351">
            <v>51.3337</v>
          </cell>
          <cell r="L351">
            <v>60.667099999999998</v>
          </cell>
          <cell r="M351">
            <v>81.667249999999996</v>
          </cell>
          <cell r="N351">
            <v>49.933689999999999</v>
          </cell>
          <cell r="O351">
            <v>48.533679999999997</v>
          </cell>
          <cell r="P351">
            <v>23333.499999999996</v>
          </cell>
          <cell r="Q351">
            <v>318.73560999999995</v>
          </cell>
          <cell r="R351">
            <v>91933.989999999991</v>
          </cell>
          <cell r="S351">
            <v>800.33904999999982</v>
          </cell>
          <cell r="T351">
            <v>238.00169999999994</v>
          </cell>
          <cell r="U351">
            <v>32.666899999999991</v>
          </cell>
          <cell r="V351">
            <v>28.000199999999996</v>
          </cell>
          <cell r="W351">
            <v>364.00259999999997</v>
          </cell>
          <cell r="X351">
            <v>8400.06</v>
          </cell>
          <cell r="Y351">
            <v>177.33459999999997</v>
          </cell>
          <cell r="Z351">
            <v>2240.0159999999996</v>
          </cell>
          <cell r="AA351">
            <v>4200.03</v>
          </cell>
          <cell r="AB351">
            <v>56000.399999999994</v>
          </cell>
          <cell r="AC351">
            <v>70350.502499999988</v>
          </cell>
          <cell r="AD351">
            <v>606.67099999999994</v>
          </cell>
          <cell r="AE351">
            <v>165.66784999999996</v>
          </cell>
          <cell r="AF351">
            <v>261.33519999999993</v>
          </cell>
          <cell r="AG351">
            <v>65.333799999999982</v>
          </cell>
          <cell r="AH351">
            <v>2193.3489999999997</v>
          </cell>
          <cell r="AI351">
            <v>130.66759999999996</v>
          </cell>
          <cell r="AJ351">
            <v>326.66899999999998</v>
          </cell>
          <cell r="AK351">
            <v>65.333799999999982</v>
          </cell>
          <cell r="AL351">
            <v>1586.6779999999999</v>
          </cell>
          <cell r="AM351">
            <v>70.000499999999988</v>
          </cell>
          <cell r="AN351">
            <v>1493.3439999999998</v>
          </cell>
          <cell r="AO351">
            <v>956.67349999999988</v>
          </cell>
          <cell r="AP351">
            <v>100.33404999999999</v>
          </cell>
          <cell r="AQ351">
            <v>350.00249999999994</v>
          </cell>
        </row>
        <row r="352">
          <cell r="A352" t="str">
            <v>M0032072415270</v>
          </cell>
          <cell r="B352" t="str">
            <v>F/G,Gateway,OTW,OUS15</v>
          </cell>
          <cell r="C352" t="str">
            <v>USD</v>
          </cell>
          <cell r="D352">
            <v>40.58</v>
          </cell>
          <cell r="E352">
            <v>46.666999999999994</v>
          </cell>
          <cell r="G352">
            <v>46.666999999999994</v>
          </cell>
          <cell r="I352">
            <v>46.666999999999994</v>
          </cell>
          <cell r="J352">
            <v>177.33459999999997</v>
          </cell>
          <cell r="K352">
            <v>51.3337</v>
          </cell>
          <cell r="L352">
            <v>60.667099999999998</v>
          </cell>
          <cell r="M352">
            <v>81.667249999999996</v>
          </cell>
          <cell r="N352">
            <v>49.933689999999999</v>
          </cell>
          <cell r="O352">
            <v>48.533679999999997</v>
          </cell>
          <cell r="P352">
            <v>23333.499999999996</v>
          </cell>
          <cell r="Q352">
            <v>318.73560999999995</v>
          </cell>
          <cell r="R352">
            <v>91933.989999999991</v>
          </cell>
          <cell r="S352">
            <v>800.33904999999982</v>
          </cell>
          <cell r="T352">
            <v>238.00169999999994</v>
          </cell>
          <cell r="U352">
            <v>32.666899999999991</v>
          </cell>
          <cell r="V352">
            <v>28.000199999999996</v>
          </cell>
          <cell r="W352">
            <v>364.00259999999997</v>
          </cell>
          <cell r="X352">
            <v>8400.06</v>
          </cell>
          <cell r="Y352">
            <v>177.33459999999997</v>
          </cell>
          <cell r="Z352">
            <v>2240.0159999999996</v>
          </cell>
          <cell r="AA352">
            <v>4200.03</v>
          </cell>
          <cell r="AB352">
            <v>56000.399999999994</v>
          </cell>
          <cell r="AC352">
            <v>70350.502499999988</v>
          </cell>
          <cell r="AD352">
            <v>606.67099999999994</v>
          </cell>
          <cell r="AE352">
            <v>165.66784999999996</v>
          </cell>
          <cell r="AF352">
            <v>261.33519999999993</v>
          </cell>
          <cell r="AG352">
            <v>65.333799999999982</v>
          </cell>
          <cell r="AH352">
            <v>2193.3489999999997</v>
          </cell>
          <cell r="AI352">
            <v>130.66759999999996</v>
          </cell>
          <cell r="AJ352">
            <v>326.66899999999998</v>
          </cell>
          <cell r="AK352">
            <v>65.333799999999982</v>
          </cell>
          <cell r="AL352">
            <v>1586.6779999999999</v>
          </cell>
          <cell r="AM352">
            <v>70.000499999999988</v>
          </cell>
          <cell r="AN352">
            <v>1493.3439999999998</v>
          </cell>
          <cell r="AO352">
            <v>956.67349999999988</v>
          </cell>
          <cell r="AP352">
            <v>100.33404999999999</v>
          </cell>
          <cell r="AQ352">
            <v>350.00249999999994</v>
          </cell>
        </row>
        <row r="353">
          <cell r="A353" t="str">
            <v>M0032072415300</v>
          </cell>
          <cell r="B353" t="str">
            <v>F/G,Gateway,OTW,OUS15</v>
          </cell>
          <cell r="C353" t="str">
            <v>USD</v>
          </cell>
          <cell r="D353">
            <v>40.6</v>
          </cell>
          <cell r="E353">
            <v>46.69</v>
          </cell>
          <cell r="G353">
            <v>46.69</v>
          </cell>
          <cell r="I353">
            <v>46.69</v>
          </cell>
          <cell r="J353">
            <v>177.422</v>
          </cell>
          <cell r="K353">
            <v>51.359000000000002</v>
          </cell>
          <cell r="L353">
            <v>60.696999999999996</v>
          </cell>
          <cell r="M353">
            <v>81.707499999999996</v>
          </cell>
          <cell r="N353">
            <v>49.958300000000001</v>
          </cell>
          <cell r="O353">
            <v>48.557600000000001</v>
          </cell>
          <cell r="P353">
            <v>23345</v>
          </cell>
          <cell r="Q353">
            <v>318.89269999999999</v>
          </cell>
          <cell r="R353">
            <v>91979.299999999988</v>
          </cell>
          <cell r="S353">
            <v>800.73349999999994</v>
          </cell>
          <cell r="T353">
            <v>238.11899999999997</v>
          </cell>
          <cell r="U353">
            <v>32.683</v>
          </cell>
          <cell r="V353">
            <v>28.013999999999999</v>
          </cell>
          <cell r="W353">
            <v>364.18199999999996</v>
          </cell>
          <cell r="X353">
            <v>8404.1999999999989</v>
          </cell>
          <cell r="Y353">
            <v>177.422</v>
          </cell>
          <cell r="Z353">
            <v>2241.12</v>
          </cell>
          <cell r="AA353">
            <v>4202.0999999999995</v>
          </cell>
          <cell r="AB353">
            <v>56028</v>
          </cell>
          <cell r="AC353">
            <v>70385.175000000003</v>
          </cell>
          <cell r="AD353">
            <v>606.97</v>
          </cell>
          <cell r="AE353">
            <v>165.74949999999998</v>
          </cell>
          <cell r="AF353">
            <v>261.464</v>
          </cell>
          <cell r="AG353">
            <v>65.366</v>
          </cell>
          <cell r="AH353">
            <v>2194.4299999999998</v>
          </cell>
          <cell r="AI353">
            <v>130.732</v>
          </cell>
          <cell r="AJ353">
            <v>326.83</v>
          </cell>
          <cell r="AK353">
            <v>65.366</v>
          </cell>
          <cell r="AL353">
            <v>1587.46</v>
          </cell>
          <cell r="AM353">
            <v>70.034999999999997</v>
          </cell>
          <cell r="AN353">
            <v>1494.08</v>
          </cell>
          <cell r="AO353">
            <v>957.14499999999998</v>
          </cell>
          <cell r="AP353">
            <v>100.3835</v>
          </cell>
          <cell r="AQ353">
            <v>350.17499999999995</v>
          </cell>
        </row>
        <row r="354">
          <cell r="A354" t="str">
            <v>M0032072415320</v>
          </cell>
          <cell r="B354" t="str">
            <v>F/G,Gateway,OTW,OUS15</v>
          </cell>
          <cell r="C354" t="str">
            <v>USD</v>
          </cell>
          <cell r="D354">
            <v>41.23</v>
          </cell>
          <cell r="E354">
            <v>47.41449999999999</v>
          </cell>
          <cell r="G354">
            <v>47.41449999999999</v>
          </cell>
          <cell r="I354">
            <v>47.41449999999999</v>
          </cell>
          <cell r="J354">
            <v>180.17509999999996</v>
          </cell>
          <cell r="K354">
            <v>52.15594999999999</v>
          </cell>
          <cell r="L354">
            <v>61.638849999999991</v>
          </cell>
          <cell r="M354">
            <v>82.975374999999985</v>
          </cell>
          <cell r="N354">
            <v>50.73351499999999</v>
          </cell>
          <cell r="O354">
            <v>49.31107999999999</v>
          </cell>
          <cell r="P354">
            <v>23707.249999999996</v>
          </cell>
          <cell r="Q354">
            <v>323.84103499999992</v>
          </cell>
          <cell r="R354">
            <v>93406.564999999973</v>
          </cell>
          <cell r="S354">
            <v>813.15867499999979</v>
          </cell>
          <cell r="T354">
            <v>241.81394999999992</v>
          </cell>
          <cell r="U354">
            <v>33.190149999999988</v>
          </cell>
          <cell r="V354">
            <v>28.448699999999992</v>
          </cell>
          <cell r="W354">
            <v>369.83309999999989</v>
          </cell>
          <cell r="X354">
            <v>8534.6099999999988</v>
          </cell>
          <cell r="Y354">
            <v>180.17509999999996</v>
          </cell>
          <cell r="Z354">
            <v>2275.8959999999997</v>
          </cell>
          <cell r="AA354">
            <v>4267.3049999999994</v>
          </cell>
          <cell r="AB354">
            <v>56897.399999999987</v>
          </cell>
          <cell r="AC354">
            <v>71477.358749999985</v>
          </cell>
          <cell r="AD354">
            <v>616.38849999999991</v>
          </cell>
          <cell r="AE354">
            <v>168.32147499999996</v>
          </cell>
          <cell r="AF354">
            <v>265.52119999999991</v>
          </cell>
          <cell r="AG354">
            <v>66.380299999999977</v>
          </cell>
          <cell r="AH354">
            <v>2228.4814999999994</v>
          </cell>
          <cell r="AI354">
            <v>132.76059999999995</v>
          </cell>
          <cell r="AJ354">
            <v>331.90149999999994</v>
          </cell>
          <cell r="AK354">
            <v>66.380299999999977</v>
          </cell>
          <cell r="AL354">
            <v>1612.0929999999996</v>
          </cell>
          <cell r="AM354">
            <v>71.121749999999992</v>
          </cell>
          <cell r="AN354">
            <v>1517.2639999999997</v>
          </cell>
          <cell r="AO354">
            <v>971.99724999999978</v>
          </cell>
          <cell r="AP354">
            <v>101.94117499999997</v>
          </cell>
          <cell r="AQ354">
            <v>355.60874999999993</v>
          </cell>
        </row>
        <row r="355">
          <cell r="A355" t="str">
            <v>M0032072415350</v>
          </cell>
          <cell r="B355" t="str">
            <v>F/G,Gateway,OTW,OUS15</v>
          </cell>
          <cell r="C355" t="str">
            <v>USD</v>
          </cell>
          <cell r="D355">
            <v>42.41</v>
          </cell>
          <cell r="E355">
            <v>48.771499999999989</v>
          </cell>
          <cell r="G355">
            <v>48.771499999999989</v>
          </cell>
          <cell r="I355">
            <v>48.771499999999989</v>
          </cell>
          <cell r="J355">
            <v>185.33169999999996</v>
          </cell>
          <cell r="K355">
            <v>53.648649999999989</v>
          </cell>
          <cell r="L355">
            <v>63.40294999999999</v>
          </cell>
          <cell r="M355">
            <v>85.350124999999977</v>
          </cell>
          <cell r="N355">
            <v>52.185504999999992</v>
          </cell>
          <cell r="O355">
            <v>50.722359999999988</v>
          </cell>
          <cell r="P355">
            <v>24385.749999999993</v>
          </cell>
          <cell r="Q355">
            <v>333.10934499999991</v>
          </cell>
          <cell r="R355">
            <v>96079.854999999981</v>
          </cell>
          <cell r="S355">
            <v>836.4312249999997</v>
          </cell>
          <cell r="T355">
            <v>248.73464999999993</v>
          </cell>
          <cell r="U355">
            <v>34.140049999999988</v>
          </cell>
          <cell r="V355">
            <v>29.262899999999991</v>
          </cell>
          <cell r="W355">
            <v>380.41769999999991</v>
          </cell>
          <cell r="X355">
            <v>8778.8699999999972</v>
          </cell>
          <cell r="Y355">
            <v>185.33169999999996</v>
          </cell>
          <cell r="Z355">
            <v>2341.0319999999992</v>
          </cell>
          <cell r="AA355">
            <v>4389.4349999999986</v>
          </cell>
          <cell r="AB355">
            <v>58525.799999999988</v>
          </cell>
          <cell r="AC355">
            <v>73523.03624999999</v>
          </cell>
          <cell r="AD355">
            <v>634.02949999999987</v>
          </cell>
          <cell r="AE355">
            <v>173.13882499999994</v>
          </cell>
          <cell r="AF355">
            <v>273.1203999999999</v>
          </cell>
          <cell r="AG355">
            <v>68.280099999999976</v>
          </cell>
          <cell r="AH355">
            <v>2292.2604999999994</v>
          </cell>
          <cell r="AI355">
            <v>136.56019999999995</v>
          </cell>
          <cell r="AJ355">
            <v>341.40049999999991</v>
          </cell>
          <cell r="AK355">
            <v>68.280099999999976</v>
          </cell>
          <cell r="AL355">
            <v>1658.2309999999995</v>
          </cell>
          <cell r="AM355">
            <v>73.157249999999976</v>
          </cell>
          <cell r="AN355">
            <v>1560.6879999999996</v>
          </cell>
          <cell r="AO355">
            <v>999.81574999999975</v>
          </cell>
          <cell r="AP355">
            <v>104.85872499999998</v>
          </cell>
          <cell r="AQ355">
            <v>365.78624999999994</v>
          </cell>
        </row>
        <row r="356">
          <cell r="A356" t="str">
            <v>M0032072415370</v>
          </cell>
          <cell r="B356" t="str">
            <v>F/G,Gateway,OTW,OUS15</v>
          </cell>
          <cell r="C356" t="str">
            <v>USD</v>
          </cell>
          <cell r="D356">
            <v>42.41</v>
          </cell>
          <cell r="E356">
            <v>48.771499999999989</v>
          </cell>
          <cell r="G356">
            <v>48.771499999999989</v>
          </cell>
          <cell r="I356">
            <v>48.771499999999989</v>
          </cell>
          <cell r="J356">
            <v>185.33169999999996</v>
          </cell>
          <cell r="K356">
            <v>53.648649999999989</v>
          </cell>
          <cell r="L356">
            <v>63.40294999999999</v>
          </cell>
          <cell r="M356">
            <v>85.350124999999977</v>
          </cell>
          <cell r="N356">
            <v>52.185504999999992</v>
          </cell>
          <cell r="O356">
            <v>50.722359999999988</v>
          </cell>
          <cell r="P356">
            <v>24385.749999999993</v>
          </cell>
          <cell r="Q356">
            <v>333.10934499999991</v>
          </cell>
          <cell r="R356">
            <v>96079.854999999981</v>
          </cell>
          <cell r="S356">
            <v>836.4312249999997</v>
          </cell>
          <cell r="T356">
            <v>248.73464999999993</v>
          </cell>
          <cell r="U356">
            <v>34.140049999999988</v>
          </cell>
          <cell r="V356">
            <v>29.262899999999991</v>
          </cell>
          <cell r="W356">
            <v>380.41769999999991</v>
          </cell>
          <cell r="X356">
            <v>8778.8699999999972</v>
          </cell>
          <cell r="Y356">
            <v>185.33169999999996</v>
          </cell>
          <cell r="Z356">
            <v>2341.0319999999992</v>
          </cell>
          <cell r="AA356">
            <v>4389.4349999999986</v>
          </cell>
          <cell r="AB356">
            <v>58525.799999999988</v>
          </cell>
          <cell r="AC356">
            <v>73523.03624999999</v>
          </cell>
          <cell r="AD356">
            <v>634.02949999999987</v>
          </cell>
          <cell r="AE356">
            <v>173.13882499999994</v>
          </cell>
          <cell r="AF356">
            <v>273.1203999999999</v>
          </cell>
          <cell r="AG356">
            <v>68.280099999999976</v>
          </cell>
          <cell r="AH356">
            <v>2292.2604999999994</v>
          </cell>
          <cell r="AI356">
            <v>136.56019999999995</v>
          </cell>
          <cell r="AJ356">
            <v>341.40049999999991</v>
          </cell>
          <cell r="AK356">
            <v>68.280099999999976</v>
          </cell>
          <cell r="AL356">
            <v>1658.2309999999995</v>
          </cell>
          <cell r="AM356">
            <v>73.157249999999976</v>
          </cell>
          <cell r="AN356">
            <v>1560.6879999999996</v>
          </cell>
          <cell r="AO356">
            <v>999.81574999999975</v>
          </cell>
          <cell r="AP356">
            <v>104.85872499999998</v>
          </cell>
          <cell r="AQ356">
            <v>365.78624999999994</v>
          </cell>
        </row>
        <row r="357">
          <cell r="A357" t="str">
            <v>M0032072415400</v>
          </cell>
          <cell r="B357" t="str">
            <v>F/G,Gateway,OTW,OUS15</v>
          </cell>
          <cell r="C357" t="str">
            <v>USD</v>
          </cell>
          <cell r="D357">
            <v>42.41</v>
          </cell>
          <cell r="E357">
            <v>48.771499999999989</v>
          </cell>
          <cell r="G357">
            <v>48.771499999999989</v>
          </cell>
          <cell r="I357">
            <v>48.771499999999989</v>
          </cell>
          <cell r="J357">
            <v>185.33169999999996</v>
          </cell>
          <cell r="K357">
            <v>53.648649999999989</v>
          </cell>
          <cell r="L357">
            <v>63.40294999999999</v>
          </cell>
          <cell r="M357">
            <v>85.350124999999977</v>
          </cell>
          <cell r="N357">
            <v>52.185504999999992</v>
          </cell>
          <cell r="O357">
            <v>50.722359999999988</v>
          </cell>
          <cell r="P357">
            <v>24385.749999999993</v>
          </cell>
          <cell r="Q357">
            <v>333.10934499999991</v>
          </cell>
          <cell r="R357">
            <v>96079.854999999981</v>
          </cell>
          <cell r="S357">
            <v>836.4312249999997</v>
          </cell>
          <cell r="T357">
            <v>248.73464999999993</v>
          </cell>
          <cell r="U357">
            <v>34.140049999999988</v>
          </cell>
          <cell r="V357">
            <v>29.262899999999991</v>
          </cell>
          <cell r="W357">
            <v>380.41769999999991</v>
          </cell>
          <cell r="X357">
            <v>8778.8699999999972</v>
          </cell>
          <cell r="Y357">
            <v>185.33169999999996</v>
          </cell>
          <cell r="Z357">
            <v>2341.0319999999992</v>
          </cell>
          <cell r="AA357">
            <v>4389.4349999999986</v>
          </cell>
          <cell r="AB357">
            <v>58525.799999999988</v>
          </cell>
          <cell r="AC357">
            <v>73523.03624999999</v>
          </cell>
          <cell r="AD357">
            <v>634.02949999999987</v>
          </cell>
          <cell r="AE357">
            <v>173.13882499999994</v>
          </cell>
          <cell r="AF357">
            <v>273.1203999999999</v>
          </cell>
          <cell r="AG357">
            <v>68.280099999999976</v>
          </cell>
          <cell r="AH357">
            <v>2292.2604999999994</v>
          </cell>
          <cell r="AI357">
            <v>136.56019999999995</v>
          </cell>
          <cell r="AJ357">
            <v>341.40049999999991</v>
          </cell>
          <cell r="AK357">
            <v>68.280099999999976</v>
          </cell>
          <cell r="AL357">
            <v>1658.2309999999995</v>
          </cell>
          <cell r="AM357">
            <v>73.157249999999976</v>
          </cell>
          <cell r="AN357">
            <v>1560.6879999999996</v>
          </cell>
          <cell r="AO357">
            <v>999.81574999999975</v>
          </cell>
          <cell r="AP357">
            <v>104.85872499999998</v>
          </cell>
          <cell r="AQ357">
            <v>365.78624999999994</v>
          </cell>
        </row>
        <row r="358">
          <cell r="A358" t="str">
            <v>M0032072420150</v>
          </cell>
          <cell r="B358" t="str">
            <v>F/G,Gateway,OTW,OUS20</v>
          </cell>
          <cell r="C358" t="str">
            <v>USD</v>
          </cell>
          <cell r="D358">
            <v>40.1</v>
          </cell>
          <cell r="E358">
            <v>46.114999999999995</v>
          </cell>
          <cell r="G358">
            <v>46.114999999999995</v>
          </cell>
          <cell r="I358">
            <v>46.114999999999995</v>
          </cell>
          <cell r="J358">
            <v>175.23699999999997</v>
          </cell>
          <cell r="K358">
            <v>50.726500000000001</v>
          </cell>
          <cell r="L358">
            <v>59.949499999999993</v>
          </cell>
          <cell r="M358">
            <v>80.701249999999987</v>
          </cell>
          <cell r="N358">
            <v>49.343049999999998</v>
          </cell>
          <cell r="O358">
            <v>47.959599999999995</v>
          </cell>
          <cell r="P358">
            <v>23057.499999999996</v>
          </cell>
          <cell r="Q358">
            <v>314.96544999999998</v>
          </cell>
          <cell r="R358">
            <v>90846.549999999988</v>
          </cell>
          <cell r="S358">
            <v>790.87224999999989</v>
          </cell>
          <cell r="T358">
            <v>235.18649999999997</v>
          </cell>
          <cell r="U358">
            <v>32.280499999999996</v>
          </cell>
          <cell r="V358">
            <v>27.668999999999997</v>
          </cell>
          <cell r="W358">
            <v>359.69699999999995</v>
          </cell>
          <cell r="X358">
            <v>8300.6999999999989</v>
          </cell>
          <cell r="Y358">
            <v>175.23699999999997</v>
          </cell>
          <cell r="Z358">
            <v>2213.5199999999995</v>
          </cell>
          <cell r="AA358">
            <v>4150.3499999999995</v>
          </cell>
          <cell r="AB358">
            <v>55337.999999999993</v>
          </cell>
          <cell r="AC358">
            <v>69518.362499999988</v>
          </cell>
          <cell r="AD358">
            <v>599.49499999999989</v>
          </cell>
          <cell r="AE358">
            <v>163.70824999999996</v>
          </cell>
          <cell r="AF358">
            <v>258.24399999999997</v>
          </cell>
          <cell r="AG358">
            <v>64.560999999999993</v>
          </cell>
          <cell r="AH358">
            <v>2167.4049999999997</v>
          </cell>
          <cell r="AI358">
            <v>129.12199999999999</v>
          </cell>
          <cell r="AJ358">
            <v>322.80499999999995</v>
          </cell>
          <cell r="AK358">
            <v>64.560999999999993</v>
          </cell>
          <cell r="AL358">
            <v>1567.9099999999999</v>
          </cell>
          <cell r="AM358">
            <v>69.172499999999985</v>
          </cell>
          <cell r="AN358">
            <v>1475.6799999999998</v>
          </cell>
          <cell r="AO358">
            <v>945.35749999999985</v>
          </cell>
          <cell r="AP358">
            <v>99.147249999999985</v>
          </cell>
          <cell r="AQ358">
            <v>345.86249999999995</v>
          </cell>
        </row>
        <row r="359">
          <cell r="A359" t="str">
            <v>M0032072420200</v>
          </cell>
          <cell r="B359" t="str">
            <v>F/G,Gateway,OTW,OUS20</v>
          </cell>
          <cell r="C359" t="str">
            <v>USD</v>
          </cell>
          <cell r="D359">
            <v>40.24</v>
          </cell>
          <cell r="E359">
            <v>46.275999999999996</v>
          </cell>
          <cell r="G359">
            <v>46.275999999999996</v>
          </cell>
          <cell r="I359">
            <v>46.275999999999996</v>
          </cell>
          <cell r="J359">
            <v>175.84879999999998</v>
          </cell>
          <cell r="K359">
            <v>50.903599999999997</v>
          </cell>
          <cell r="L359">
            <v>60.158799999999999</v>
          </cell>
          <cell r="M359">
            <v>80.98299999999999</v>
          </cell>
          <cell r="N359">
            <v>49.515319999999996</v>
          </cell>
          <cell r="O359">
            <v>48.127040000000001</v>
          </cell>
          <cell r="P359">
            <v>23137.999999999996</v>
          </cell>
          <cell r="Q359">
            <v>316.06507999999997</v>
          </cell>
          <cell r="R359">
            <v>91163.719999999987</v>
          </cell>
          <cell r="S359">
            <v>793.63339999999982</v>
          </cell>
          <cell r="T359">
            <v>236.00759999999997</v>
          </cell>
          <cell r="U359">
            <v>32.393199999999993</v>
          </cell>
          <cell r="V359">
            <v>27.765599999999996</v>
          </cell>
          <cell r="W359">
            <v>360.95279999999997</v>
          </cell>
          <cell r="X359">
            <v>8329.6799999999985</v>
          </cell>
          <cell r="Y359">
            <v>175.84879999999998</v>
          </cell>
          <cell r="Z359">
            <v>2221.2479999999996</v>
          </cell>
          <cell r="AA359">
            <v>4164.8399999999992</v>
          </cell>
          <cell r="AB359">
            <v>55531.199999999997</v>
          </cell>
          <cell r="AC359">
            <v>69761.069999999992</v>
          </cell>
          <cell r="AD359">
            <v>601.58799999999997</v>
          </cell>
          <cell r="AE359">
            <v>164.27979999999997</v>
          </cell>
          <cell r="AF359">
            <v>259.14559999999994</v>
          </cell>
          <cell r="AG359">
            <v>64.786399999999986</v>
          </cell>
          <cell r="AH359">
            <v>2174.9719999999998</v>
          </cell>
          <cell r="AI359">
            <v>129.57279999999997</v>
          </cell>
          <cell r="AJ359">
            <v>323.93199999999996</v>
          </cell>
          <cell r="AK359">
            <v>64.786399999999986</v>
          </cell>
          <cell r="AL359">
            <v>1573.3839999999998</v>
          </cell>
          <cell r="AM359">
            <v>69.413999999999987</v>
          </cell>
          <cell r="AN359">
            <v>1480.8319999999999</v>
          </cell>
          <cell r="AO359">
            <v>948.6579999999999</v>
          </cell>
          <cell r="AP359">
            <v>99.493399999999994</v>
          </cell>
          <cell r="AQ359">
            <v>347.07</v>
          </cell>
        </row>
        <row r="360">
          <cell r="A360" t="str">
            <v>M0032072420220</v>
          </cell>
          <cell r="B360" t="str">
            <v>F/G,Gateway,OTW,OUS20</v>
          </cell>
          <cell r="C360" t="str">
            <v>USD</v>
          </cell>
          <cell r="D360">
            <v>40.590000000000003</v>
          </cell>
          <cell r="E360">
            <v>46.6785</v>
          </cell>
          <cell r="G360">
            <v>46.6785</v>
          </cell>
          <cell r="I360">
            <v>46.6785</v>
          </cell>
          <cell r="J360">
            <v>177.3783</v>
          </cell>
          <cell r="K360">
            <v>51.346350000000001</v>
          </cell>
          <cell r="L360">
            <v>60.682050000000004</v>
          </cell>
          <cell r="M360">
            <v>81.687375000000003</v>
          </cell>
          <cell r="N360">
            <v>49.945995000000003</v>
          </cell>
          <cell r="O360">
            <v>48.545639999999999</v>
          </cell>
          <cell r="P360">
            <v>23339.25</v>
          </cell>
          <cell r="Q360">
            <v>318.81415500000003</v>
          </cell>
          <cell r="R360">
            <v>91956.645000000004</v>
          </cell>
          <cell r="S360">
            <v>800.53627499999993</v>
          </cell>
          <cell r="T360">
            <v>238.06034999999997</v>
          </cell>
          <cell r="U360">
            <v>32.674949999999995</v>
          </cell>
          <cell r="V360">
            <v>28.007099999999998</v>
          </cell>
          <cell r="W360">
            <v>364.09229999999997</v>
          </cell>
          <cell r="X360">
            <v>8402.1299999999992</v>
          </cell>
          <cell r="Y360">
            <v>177.3783</v>
          </cell>
          <cell r="Z360">
            <v>2240.5680000000002</v>
          </cell>
          <cell r="AA360">
            <v>4201.0649999999996</v>
          </cell>
          <cell r="AB360">
            <v>56014.2</v>
          </cell>
          <cell r="AC360">
            <v>70367.838749999995</v>
          </cell>
          <cell r="AD360">
            <v>606.82050000000004</v>
          </cell>
          <cell r="AE360">
            <v>165.708675</v>
          </cell>
          <cell r="AF360">
            <v>261.39959999999996</v>
          </cell>
          <cell r="AG360">
            <v>65.349899999999991</v>
          </cell>
          <cell r="AH360">
            <v>2193.8894999999998</v>
          </cell>
          <cell r="AI360">
            <v>130.69979999999998</v>
          </cell>
          <cell r="AJ360">
            <v>326.74950000000001</v>
          </cell>
          <cell r="AK360">
            <v>65.349899999999991</v>
          </cell>
          <cell r="AL360">
            <v>1587.069</v>
          </cell>
          <cell r="AM360">
            <v>70.017750000000007</v>
          </cell>
          <cell r="AN360">
            <v>1493.712</v>
          </cell>
          <cell r="AO360">
            <v>956.90925000000004</v>
          </cell>
          <cell r="AP360">
            <v>100.35877499999999</v>
          </cell>
          <cell r="AQ360">
            <v>350.08875</v>
          </cell>
        </row>
        <row r="361">
          <cell r="A361" t="str">
            <v>M0032072420250</v>
          </cell>
          <cell r="B361" t="str">
            <v>F/G,Gateway,OTW,OUS20</v>
          </cell>
          <cell r="C361" t="str">
            <v>USD</v>
          </cell>
          <cell r="D361">
            <v>40.58</v>
          </cell>
          <cell r="E361">
            <v>46.666999999999994</v>
          </cell>
          <cell r="G361">
            <v>46.666999999999994</v>
          </cell>
          <cell r="I361">
            <v>46.666999999999994</v>
          </cell>
          <cell r="J361">
            <v>177.33459999999997</v>
          </cell>
          <cell r="K361">
            <v>51.3337</v>
          </cell>
          <cell r="L361">
            <v>60.667099999999998</v>
          </cell>
          <cell r="M361">
            <v>81.667249999999996</v>
          </cell>
          <cell r="N361">
            <v>49.933689999999999</v>
          </cell>
          <cell r="O361">
            <v>48.533679999999997</v>
          </cell>
          <cell r="P361">
            <v>23333.499999999996</v>
          </cell>
          <cell r="Q361">
            <v>318.73560999999995</v>
          </cell>
          <cell r="R361">
            <v>91933.989999999991</v>
          </cell>
          <cell r="S361">
            <v>800.33904999999982</v>
          </cell>
          <cell r="T361">
            <v>238.00169999999994</v>
          </cell>
          <cell r="U361">
            <v>32.666899999999991</v>
          </cell>
          <cell r="V361">
            <v>28.000199999999996</v>
          </cell>
          <cell r="W361">
            <v>364.00259999999997</v>
          </cell>
          <cell r="X361">
            <v>8400.06</v>
          </cell>
          <cell r="Y361">
            <v>177.33459999999997</v>
          </cell>
          <cell r="Z361">
            <v>2240.0159999999996</v>
          </cell>
          <cell r="AA361">
            <v>4200.03</v>
          </cell>
          <cell r="AB361">
            <v>56000.399999999994</v>
          </cell>
          <cell r="AC361">
            <v>70350.502499999988</v>
          </cell>
          <cell r="AD361">
            <v>606.67099999999994</v>
          </cell>
          <cell r="AE361">
            <v>165.66784999999996</v>
          </cell>
          <cell r="AF361">
            <v>261.33519999999993</v>
          </cell>
          <cell r="AG361">
            <v>65.333799999999982</v>
          </cell>
          <cell r="AH361">
            <v>2193.3489999999997</v>
          </cell>
          <cell r="AI361">
            <v>130.66759999999996</v>
          </cell>
          <cell r="AJ361">
            <v>326.66899999999998</v>
          </cell>
          <cell r="AK361">
            <v>65.333799999999982</v>
          </cell>
          <cell r="AL361">
            <v>1586.6779999999999</v>
          </cell>
          <cell r="AM361">
            <v>70.000499999999988</v>
          </cell>
          <cell r="AN361">
            <v>1493.3439999999998</v>
          </cell>
          <cell r="AO361">
            <v>956.67349999999988</v>
          </cell>
          <cell r="AP361">
            <v>100.33404999999999</v>
          </cell>
          <cell r="AQ361">
            <v>350.00249999999994</v>
          </cell>
        </row>
        <row r="362">
          <cell r="A362" t="str">
            <v>M0032072420270</v>
          </cell>
          <cell r="B362" t="str">
            <v>F/G,Gateway,OTW,OUS20</v>
          </cell>
          <cell r="C362" t="str">
            <v>USD</v>
          </cell>
          <cell r="D362">
            <v>40.58</v>
          </cell>
          <cell r="E362">
            <v>46.666999999999994</v>
          </cell>
          <cell r="G362">
            <v>46.666999999999994</v>
          </cell>
          <cell r="I362">
            <v>46.666999999999994</v>
          </cell>
          <cell r="J362">
            <v>177.33459999999997</v>
          </cell>
          <cell r="K362">
            <v>51.3337</v>
          </cell>
          <cell r="L362">
            <v>60.667099999999998</v>
          </cell>
          <cell r="M362">
            <v>81.667249999999996</v>
          </cell>
          <cell r="N362">
            <v>49.933689999999999</v>
          </cell>
          <cell r="O362">
            <v>48.533679999999997</v>
          </cell>
          <cell r="P362">
            <v>23333.499999999996</v>
          </cell>
          <cell r="Q362">
            <v>318.73560999999995</v>
          </cell>
          <cell r="R362">
            <v>91933.989999999991</v>
          </cell>
          <cell r="S362">
            <v>800.33904999999982</v>
          </cell>
          <cell r="T362">
            <v>238.00169999999994</v>
          </cell>
          <cell r="U362">
            <v>32.666899999999991</v>
          </cell>
          <cell r="V362">
            <v>28.000199999999996</v>
          </cell>
          <cell r="W362">
            <v>364.00259999999997</v>
          </cell>
          <cell r="X362">
            <v>8400.06</v>
          </cell>
          <cell r="Y362">
            <v>177.33459999999997</v>
          </cell>
          <cell r="Z362">
            <v>2240.0159999999996</v>
          </cell>
          <cell r="AA362">
            <v>4200.03</v>
          </cell>
          <cell r="AB362">
            <v>56000.399999999994</v>
          </cell>
          <cell r="AC362">
            <v>70350.502499999988</v>
          </cell>
          <cell r="AD362">
            <v>606.67099999999994</v>
          </cell>
          <cell r="AE362">
            <v>165.66784999999996</v>
          </cell>
          <cell r="AF362">
            <v>261.33519999999993</v>
          </cell>
          <cell r="AG362">
            <v>65.333799999999982</v>
          </cell>
          <cell r="AH362">
            <v>2193.3489999999997</v>
          </cell>
          <cell r="AI362">
            <v>130.66759999999996</v>
          </cell>
          <cell r="AJ362">
            <v>326.66899999999998</v>
          </cell>
          <cell r="AK362">
            <v>65.333799999999982</v>
          </cell>
          <cell r="AL362">
            <v>1586.6779999999999</v>
          </cell>
          <cell r="AM362">
            <v>70.000499999999988</v>
          </cell>
          <cell r="AN362">
            <v>1493.3439999999998</v>
          </cell>
          <cell r="AO362">
            <v>956.67349999999988</v>
          </cell>
          <cell r="AP362">
            <v>100.33404999999999</v>
          </cell>
          <cell r="AQ362">
            <v>350.00249999999994</v>
          </cell>
        </row>
        <row r="363">
          <cell r="A363" t="str">
            <v>M0032072420300</v>
          </cell>
          <cell r="B363" t="str">
            <v>F/G,Gateway,OTW,OUS20</v>
          </cell>
          <cell r="C363" t="str">
            <v>USD</v>
          </cell>
          <cell r="D363">
            <v>41.25</v>
          </cell>
          <cell r="E363">
            <v>47.437499999999993</v>
          </cell>
          <cell r="G363">
            <v>47.437499999999993</v>
          </cell>
          <cell r="I363">
            <v>47.437499999999993</v>
          </cell>
          <cell r="J363">
            <v>180.26249999999996</v>
          </cell>
          <cell r="K363">
            <v>52.181249999999999</v>
          </cell>
          <cell r="L363">
            <v>61.668749999999996</v>
          </cell>
          <cell r="M363">
            <v>83.015624999999986</v>
          </cell>
          <cell r="N363">
            <v>50.758124999999993</v>
          </cell>
          <cell r="O363">
            <v>49.334999999999994</v>
          </cell>
          <cell r="P363">
            <v>23718.749999999996</v>
          </cell>
          <cell r="Q363">
            <v>323.99812499999996</v>
          </cell>
          <cell r="R363">
            <v>93451.874999999985</v>
          </cell>
          <cell r="S363">
            <v>813.5531249999998</v>
          </cell>
          <cell r="T363">
            <v>241.93124999999995</v>
          </cell>
          <cell r="U363">
            <v>33.20624999999999</v>
          </cell>
          <cell r="V363">
            <v>28.462499999999995</v>
          </cell>
          <cell r="W363">
            <v>370.01249999999993</v>
          </cell>
          <cell r="X363">
            <v>8538.7499999999982</v>
          </cell>
          <cell r="Y363">
            <v>180.26249999999996</v>
          </cell>
          <cell r="Z363">
            <v>2276.9999999999995</v>
          </cell>
          <cell r="AA363">
            <v>4269.3749999999991</v>
          </cell>
          <cell r="AB363">
            <v>56924.999999999993</v>
          </cell>
          <cell r="AC363">
            <v>71512.031249999985</v>
          </cell>
          <cell r="AD363">
            <v>616.68749999999989</v>
          </cell>
          <cell r="AE363">
            <v>168.40312499999996</v>
          </cell>
          <cell r="AF363">
            <v>265.64999999999992</v>
          </cell>
          <cell r="AG363">
            <v>66.41249999999998</v>
          </cell>
          <cell r="AH363">
            <v>2229.5624999999995</v>
          </cell>
          <cell r="AI363">
            <v>132.82499999999996</v>
          </cell>
          <cell r="AJ363">
            <v>332.06249999999994</v>
          </cell>
          <cell r="AK363">
            <v>66.41249999999998</v>
          </cell>
          <cell r="AL363">
            <v>1612.8749999999998</v>
          </cell>
          <cell r="AM363">
            <v>71.156249999999986</v>
          </cell>
          <cell r="AN363">
            <v>1517.9999999999998</v>
          </cell>
          <cell r="AO363">
            <v>972.46874999999989</v>
          </cell>
          <cell r="AP363">
            <v>101.99062499999998</v>
          </cell>
          <cell r="AQ363">
            <v>355.78124999999994</v>
          </cell>
        </row>
        <row r="364">
          <cell r="A364" t="str">
            <v>M0032072420320</v>
          </cell>
          <cell r="B364" t="str">
            <v>F/G,Gateway,OTW,OUS20</v>
          </cell>
          <cell r="C364" t="str">
            <v>USD</v>
          </cell>
          <cell r="D364">
            <v>41.23</v>
          </cell>
          <cell r="E364">
            <v>47.41449999999999</v>
          </cell>
          <cell r="G364">
            <v>47.41449999999999</v>
          </cell>
          <cell r="I364">
            <v>47.41449999999999</v>
          </cell>
          <cell r="J364">
            <v>180.17509999999996</v>
          </cell>
          <cell r="K364">
            <v>52.15594999999999</v>
          </cell>
          <cell r="L364">
            <v>61.638849999999991</v>
          </cell>
          <cell r="M364">
            <v>82.975374999999985</v>
          </cell>
          <cell r="N364">
            <v>50.73351499999999</v>
          </cell>
          <cell r="O364">
            <v>49.31107999999999</v>
          </cell>
          <cell r="P364">
            <v>23707.249999999996</v>
          </cell>
          <cell r="Q364">
            <v>323.84103499999992</v>
          </cell>
          <cell r="R364">
            <v>93406.564999999973</v>
          </cell>
          <cell r="S364">
            <v>813.15867499999979</v>
          </cell>
          <cell r="T364">
            <v>241.81394999999992</v>
          </cell>
          <cell r="U364">
            <v>33.190149999999988</v>
          </cell>
          <cell r="V364">
            <v>28.448699999999992</v>
          </cell>
          <cell r="W364">
            <v>369.83309999999989</v>
          </cell>
          <cell r="X364">
            <v>8534.6099999999988</v>
          </cell>
          <cell r="Y364">
            <v>180.17509999999996</v>
          </cell>
          <cell r="Z364">
            <v>2275.8959999999997</v>
          </cell>
          <cell r="AA364">
            <v>4267.3049999999994</v>
          </cell>
          <cell r="AB364">
            <v>56897.399999999987</v>
          </cell>
          <cell r="AC364">
            <v>71477.358749999985</v>
          </cell>
          <cell r="AD364">
            <v>616.38849999999991</v>
          </cell>
          <cell r="AE364">
            <v>168.32147499999996</v>
          </cell>
          <cell r="AF364">
            <v>265.52119999999991</v>
          </cell>
          <cell r="AG364">
            <v>66.380299999999977</v>
          </cell>
          <cell r="AH364">
            <v>2228.4814999999994</v>
          </cell>
          <cell r="AI364">
            <v>132.76059999999995</v>
          </cell>
          <cell r="AJ364">
            <v>331.90149999999994</v>
          </cell>
          <cell r="AK364">
            <v>66.380299999999977</v>
          </cell>
          <cell r="AL364">
            <v>1612.0929999999996</v>
          </cell>
          <cell r="AM364">
            <v>71.121749999999992</v>
          </cell>
          <cell r="AN364">
            <v>1517.2639999999997</v>
          </cell>
          <cell r="AO364">
            <v>971.99724999999978</v>
          </cell>
          <cell r="AP364">
            <v>101.94117499999997</v>
          </cell>
          <cell r="AQ364">
            <v>355.60874999999993</v>
          </cell>
        </row>
        <row r="365">
          <cell r="A365" t="str">
            <v>M0032072420350</v>
          </cell>
          <cell r="B365" t="str">
            <v>F/G,Gateway,OTW,OUS20</v>
          </cell>
          <cell r="C365" t="str">
            <v>USD</v>
          </cell>
          <cell r="D365">
            <v>42.41</v>
          </cell>
          <cell r="E365">
            <v>48.771499999999989</v>
          </cell>
          <cell r="G365">
            <v>48.771499999999989</v>
          </cell>
          <cell r="I365">
            <v>48.771499999999989</v>
          </cell>
          <cell r="J365">
            <v>185.33169999999996</v>
          </cell>
          <cell r="K365">
            <v>53.648649999999989</v>
          </cell>
          <cell r="L365">
            <v>63.40294999999999</v>
          </cell>
          <cell r="M365">
            <v>85.350124999999977</v>
          </cell>
          <cell r="N365">
            <v>52.185504999999992</v>
          </cell>
          <cell r="O365">
            <v>50.722359999999988</v>
          </cell>
          <cell r="P365">
            <v>24385.749999999993</v>
          </cell>
          <cell r="Q365">
            <v>333.10934499999991</v>
          </cell>
          <cell r="R365">
            <v>96079.854999999981</v>
          </cell>
          <cell r="S365">
            <v>836.4312249999997</v>
          </cell>
          <cell r="T365">
            <v>248.73464999999993</v>
          </cell>
          <cell r="U365">
            <v>34.140049999999988</v>
          </cell>
          <cell r="V365">
            <v>29.262899999999991</v>
          </cell>
          <cell r="W365">
            <v>380.41769999999991</v>
          </cell>
          <cell r="X365">
            <v>8778.8699999999972</v>
          </cell>
          <cell r="Y365">
            <v>185.33169999999996</v>
          </cell>
          <cell r="Z365">
            <v>2341.0319999999992</v>
          </cell>
          <cell r="AA365">
            <v>4389.4349999999986</v>
          </cell>
          <cell r="AB365">
            <v>58525.799999999988</v>
          </cell>
          <cell r="AC365">
            <v>73523.03624999999</v>
          </cell>
          <cell r="AD365">
            <v>634.02949999999987</v>
          </cell>
          <cell r="AE365">
            <v>173.13882499999994</v>
          </cell>
          <cell r="AF365">
            <v>273.1203999999999</v>
          </cell>
          <cell r="AG365">
            <v>68.280099999999976</v>
          </cell>
          <cell r="AH365">
            <v>2292.2604999999994</v>
          </cell>
          <cell r="AI365">
            <v>136.56019999999995</v>
          </cell>
          <cell r="AJ365">
            <v>341.40049999999991</v>
          </cell>
          <cell r="AK365">
            <v>68.280099999999976</v>
          </cell>
          <cell r="AL365">
            <v>1658.2309999999995</v>
          </cell>
          <cell r="AM365">
            <v>73.157249999999976</v>
          </cell>
          <cell r="AN365">
            <v>1560.6879999999996</v>
          </cell>
          <cell r="AO365">
            <v>999.81574999999975</v>
          </cell>
          <cell r="AP365">
            <v>104.85872499999998</v>
          </cell>
          <cell r="AQ365">
            <v>365.78624999999994</v>
          </cell>
        </row>
        <row r="366">
          <cell r="A366" t="str">
            <v>M0032072420370</v>
          </cell>
          <cell r="B366" t="str">
            <v>F/G,Gateway,OTW,OUS20</v>
          </cell>
          <cell r="C366" t="str">
            <v>USD</v>
          </cell>
          <cell r="D366">
            <v>42.41</v>
          </cell>
          <cell r="E366">
            <v>48.771499999999989</v>
          </cell>
          <cell r="G366">
            <v>48.771499999999989</v>
          </cell>
          <cell r="I366">
            <v>48.771499999999989</v>
          </cell>
          <cell r="J366">
            <v>185.33169999999996</v>
          </cell>
          <cell r="K366">
            <v>53.648649999999989</v>
          </cell>
          <cell r="L366">
            <v>63.40294999999999</v>
          </cell>
          <cell r="M366">
            <v>85.350124999999977</v>
          </cell>
          <cell r="N366">
            <v>52.185504999999992</v>
          </cell>
          <cell r="O366">
            <v>50.722359999999988</v>
          </cell>
          <cell r="P366">
            <v>24385.749999999993</v>
          </cell>
          <cell r="Q366">
            <v>333.10934499999991</v>
          </cell>
          <cell r="R366">
            <v>96079.854999999981</v>
          </cell>
          <cell r="S366">
            <v>836.4312249999997</v>
          </cell>
          <cell r="T366">
            <v>248.73464999999993</v>
          </cell>
          <cell r="U366">
            <v>34.140049999999988</v>
          </cell>
          <cell r="V366">
            <v>29.262899999999991</v>
          </cell>
          <cell r="W366">
            <v>380.41769999999991</v>
          </cell>
          <cell r="X366">
            <v>8778.8699999999972</v>
          </cell>
          <cell r="Y366">
            <v>185.33169999999996</v>
          </cell>
          <cell r="Z366">
            <v>2341.0319999999992</v>
          </cell>
          <cell r="AA366">
            <v>4389.4349999999986</v>
          </cell>
          <cell r="AB366">
            <v>58525.799999999988</v>
          </cell>
          <cell r="AC366">
            <v>73523.03624999999</v>
          </cell>
          <cell r="AD366">
            <v>634.02949999999987</v>
          </cell>
          <cell r="AE366">
            <v>173.13882499999994</v>
          </cell>
          <cell r="AF366">
            <v>273.1203999999999</v>
          </cell>
          <cell r="AG366">
            <v>68.280099999999976</v>
          </cell>
          <cell r="AH366">
            <v>2292.2604999999994</v>
          </cell>
          <cell r="AI366">
            <v>136.56019999999995</v>
          </cell>
          <cell r="AJ366">
            <v>341.40049999999991</v>
          </cell>
          <cell r="AK366">
            <v>68.280099999999976</v>
          </cell>
          <cell r="AL366">
            <v>1658.2309999999995</v>
          </cell>
          <cell r="AM366">
            <v>73.157249999999976</v>
          </cell>
          <cell r="AN366">
            <v>1560.6879999999996</v>
          </cell>
          <cell r="AO366">
            <v>999.81574999999975</v>
          </cell>
          <cell r="AP366">
            <v>104.85872499999998</v>
          </cell>
          <cell r="AQ366">
            <v>365.78624999999994</v>
          </cell>
        </row>
        <row r="367">
          <cell r="A367" t="str">
            <v>M0032072420400</v>
          </cell>
          <cell r="B367" t="str">
            <v>F/G,Gateway,OTW,OUS20</v>
          </cell>
          <cell r="C367" t="str">
            <v>USD</v>
          </cell>
          <cell r="D367">
            <v>42.41</v>
          </cell>
          <cell r="E367">
            <v>48.771499999999989</v>
          </cell>
          <cell r="G367">
            <v>48.771499999999989</v>
          </cell>
          <cell r="I367">
            <v>48.771499999999989</v>
          </cell>
          <cell r="J367">
            <v>185.33169999999996</v>
          </cell>
          <cell r="K367">
            <v>53.648649999999989</v>
          </cell>
          <cell r="L367">
            <v>63.40294999999999</v>
          </cell>
          <cell r="M367">
            <v>85.350124999999977</v>
          </cell>
          <cell r="N367">
            <v>52.185504999999992</v>
          </cell>
          <cell r="O367">
            <v>50.722359999999988</v>
          </cell>
          <cell r="P367">
            <v>24385.749999999993</v>
          </cell>
          <cell r="Q367">
            <v>333.10934499999991</v>
          </cell>
          <cell r="R367">
            <v>96079.854999999981</v>
          </cell>
          <cell r="S367">
            <v>836.4312249999997</v>
          </cell>
          <cell r="T367">
            <v>248.73464999999993</v>
          </cell>
          <cell r="U367">
            <v>34.140049999999988</v>
          </cell>
          <cell r="V367">
            <v>29.262899999999991</v>
          </cell>
          <cell r="W367">
            <v>380.41769999999991</v>
          </cell>
          <cell r="X367">
            <v>8778.8699999999972</v>
          </cell>
          <cell r="Y367">
            <v>185.33169999999996</v>
          </cell>
          <cell r="Z367">
            <v>2341.0319999999992</v>
          </cell>
          <cell r="AA367">
            <v>4389.4349999999986</v>
          </cell>
          <cell r="AB367">
            <v>58525.799999999988</v>
          </cell>
          <cell r="AC367">
            <v>73523.03624999999</v>
          </cell>
          <cell r="AD367">
            <v>634.02949999999987</v>
          </cell>
          <cell r="AE367">
            <v>173.13882499999994</v>
          </cell>
          <cell r="AF367">
            <v>273.1203999999999</v>
          </cell>
          <cell r="AG367">
            <v>68.280099999999976</v>
          </cell>
          <cell r="AH367">
            <v>2292.2604999999994</v>
          </cell>
          <cell r="AI367">
            <v>136.56019999999995</v>
          </cell>
          <cell r="AJ367">
            <v>341.40049999999991</v>
          </cell>
          <cell r="AK367">
            <v>68.280099999999976</v>
          </cell>
          <cell r="AL367">
            <v>1658.2309999999995</v>
          </cell>
          <cell r="AM367">
            <v>73.157249999999976</v>
          </cell>
          <cell r="AN367">
            <v>1560.6879999999996</v>
          </cell>
          <cell r="AO367">
            <v>999.81574999999975</v>
          </cell>
          <cell r="AP367">
            <v>104.85872499999998</v>
          </cell>
          <cell r="AQ367">
            <v>365.78624999999994</v>
          </cell>
        </row>
        <row r="368">
          <cell r="A368" t="str">
            <v>M0032072509200</v>
          </cell>
          <cell r="B368" t="str">
            <v>F/G,Gateway,MR,OUS9</v>
          </cell>
          <cell r="C368" t="str">
            <v>USD</v>
          </cell>
          <cell r="D368">
            <v>41.82</v>
          </cell>
          <cell r="E368">
            <v>48.092999999999996</v>
          </cell>
          <cell r="G368">
            <v>48.092999999999996</v>
          </cell>
          <cell r="I368">
            <v>48.092999999999996</v>
          </cell>
          <cell r="J368">
            <v>182.75339999999997</v>
          </cell>
          <cell r="K368">
            <v>52.902300000000004</v>
          </cell>
          <cell r="L368">
            <v>62.520899999999997</v>
          </cell>
          <cell r="M368">
            <v>84.162749999999988</v>
          </cell>
          <cell r="N368">
            <v>51.459510000000002</v>
          </cell>
          <cell r="O368">
            <v>50.016719999999999</v>
          </cell>
          <cell r="P368">
            <v>24046.5</v>
          </cell>
          <cell r="Q368">
            <v>328.47519</v>
          </cell>
          <cell r="R368">
            <v>94743.209999999992</v>
          </cell>
          <cell r="S368">
            <v>824.79494999999986</v>
          </cell>
          <cell r="T368">
            <v>245.27429999999995</v>
          </cell>
          <cell r="U368">
            <v>33.665099999999995</v>
          </cell>
          <cell r="V368">
            <v>28.855799999999995</v>
          </cell>
          <cell r="W368">
            <v>375.12539999999996</v>
          </cell>
          <cell r="X368">
            <v>8656.74</v>
          </cell>
          <cell r="Y368">
            <v>182.75339999999997</v>
          </cell>
          <cell r="Z368">
            <v>2308.4639999999999</v>
          </cell>
          <cell r="AA368">
            <v>4328.37</v>
          </cell>
          <cell r="AB368">
            <v>57711.6</v>
          </cell>
          <cell r="AC368">
            <v>72500.197499999995</v>
          </cell>
          <cell r="AD368">
            <v>625.20899999999995</v>
          </cell>
          <cell r="AE368">
            <v>170.73014999999998</v>
          </cell>
          <cell r="AF368">
            <v>269.32079999999996</v>
          </cell>
          <cell r="AG368">
            <v>67.330199999999991</v>
          </cell>
          <cell r="AH368">
            <v>2260.3709999999996</v>
          </cell>
          <cell r="AI368">
            <v>134.66039999999998</v>
          </cell>
          <cell r="AJ368">
            <v>336.65099999999995</v>
          </cell>
          <cell r="AK368">
            <v>67.330199999999991</v>
          </cell>
          <cell r="AL368">
            <v>1635.1619999999998</v>
          </cell>
          <cell r="AM368">
            <v>72.139499999999998</v>
          </cell>
          <cell r="AN368">
            <v>1538.9759999999999</v>
          </cell>
          <cell r="AO368">
            <v>985.90649999999994</v>
          </cell>
          <cell r="AP368">
            <v>103.39994999999999</v>
          </cell>
          <cell r="AQ368">
            <v>360.69749999999999</v>
          </cell>
        </row>
        <row r="369">
          <cell r="A369" t="str">
            <v>M0032072509220</v>
          </cell>
          <cell r="B369" t="str">
            <v>F/G,Gateway,MR,OUS9</v>
          </cell>
          <cell r="C369" t="str">
            <v>USD</v>
          </cell>
          <cell r="D369">
            <v>42.17</v>
          </cell>
          <cell r="E369">
            <v>48.4955</v>
          </cell>
          <cell r="G369">
            <v>48.4955</v>
          </cell>
          <cell r="I369">
            <v>48.4955</v>
          </cell>
          <cell r="J369">
            <v>184.28289999999998</v>
          </cell>
          <cell r="K369">
            <v>53.345050000000008</v>
          </cell>
          <cell r="L369">
            <v>63.044150000000002</v>
          </cell>
          <cell r="M369">
            <v>84.867125000000001</v>
          </cell>
          <cell r="N369">
            <v>51.890185000000002</v>
          </cell>
          <cell r="O369">
            <v>50.435320000000004</v>
          </cell>
          <cell r="P369">
            <v>24247.75</v>
          </cell>
          <cell r="Q369">
            <v>331.224265</v>
          </cell>
          <cell r="R369">
            <v>95536.134999999995</v>
          </cell>
          <cell r="S369">
            <v>831.69782499999997</v>
          </cell>
          <cell r="T369">
            <v>247.32704999999999</v>
          </cell>
          <cell r="U369">
            <v>33.946849999999998</v>
          </cell>
          <cell r="V369">
            <v>29.097299999999997</v>
          </cell>
          <cell r="W369">
            <v>378.26490000000001</v>
          </cell>
          <cell r="X369">
            <v>8729.19</v>
          </cell>
          <cell r="Y369">
            <v>184.28289999999998</v>
          </cell>
          <cell r="Z369">
            <v>2327.7840000000001</v>
          </cell>
          <cell r="AA369">
            <v>4364.5950000000003</v>
          </cell>
          <cell r="AB369">
            <v>58194.6</v>
          </cell>
          <cell r="AC369">
            <v>73106.966249999998</v>
          </cell>
          <cell r="AD369">
            <v>630.44150000000002</v>
          </cell>
          <cell r="AE369">
            <v>172.15902499999999</v>
          </cell>
          <cell r="AF369">
            <v>271.57479999999998</v>
          </cell>
          <cell r="AG369">
            <v>67.893699999999995</v>
          </cell>
          <cell r="AH369">
            <v>2279.2885000000001</v>
          </cell>
          <cell r="AI369">
            <v>135.78739999999999</v>
          </cell>
          <cell r="AJ369">
            <v>339.46850000000001</v>
          </cell>
          <cell r="AK369">
            <v>67.893699999999995</v>
          </cell>
          <cell r="AL369">
            <v>1648.847</v>
          </cell>
          <cell r="AM369">
            <v>72.743250000000003</v>
          </cell>
          <cell r="AN369">
            <v>1551.856</v>
          </cell>
          <cell r="AO369">
            <v>994.15774999999996</v>
          </cell>
          <cell r="AP369">
            <v>104.26532499999999</v>
          </cell>
          <cell r="AQ369">
            <v>363.71625</v>
          </cell>
        </row>
        <row r="370">
          <cell r="A370" t="str">
            <v>M0032072509250</v>
          </cell>
          <cell r="B370" t="str">
            <v>F/G,Gateway,MR,OUS9</v>
          </cell>
          <cell r="C370" t="str">
            <v>USD</v>
          </cell>
          <cell r="D370">
            <v>42.17</v>
          </cell>
          <cell r="E370">
            <v>48.4955</v>
          </cell>
          <cell r="G370">
            <v>48.4955</v>
          </cell>
          <cell r="I370">
            <v>48.4955</v>
          </cell>
          <cell r="J370">
            <v>184.28289999999998</v>
          </cell>
          <cell r="K370">
            <v>53.345050000000008</v>
          </cell>
          <cell r="L370">
            <v>63.044150000000002</v>
          </cell>
          <cell r="M370">
            <v>84.867125000000001</v>
          </cell>
          <cell r="N370">
            <v>51.890185000000002</v>
          </cell>
          <cell r="O370">
            <v>50.435320000000004</v>
          </cell>
          <cell r="P370">
            <v>24247.75</v>
          </cell>
          <cell r="Q370">
            <v>331.224265</v>
          </cell>
          <cell r="R370">
            <v>95536.134999999995</v>
          </cell>
          <cell r="S370">
            <v>831.69782499999997</v>
          </cell>
          <cell r="T370">
            <v>247.32704999999999</v>
          </cell>
          <cell r="U370">
            <v>33.946849999999998</v>
          </cell>
          <cell r="V370">
            <v>29.097299999999997</v>
          </cell>
          <cell r="W370">
            <v>378.26490000000001</v>
          </cell>
          <cell r="X370">
            <v>8729.19</v>
          </cell>
          <cell r="Y370">
            <v>184.28289999999998</v>
          </cell>
          <cell r="Z370">
            <v>2327.7840000000001</v>
          </cell>
          <cell r="AA370">
            <v>4364.5950000000003</v>
          </cell>
          <cell r="AB370">
            <v>58194.6</v>
          </cell>
          <cell r="AC370">
            <v>73106.966249999998</v>
          </cell>
          <cell r="AD370">
            <v>630.44150000000002</v>
          </cell>
          <cell r="AE370">
            <v>172.15902499999999</v>
          </cell>
          <cell r="AF370">
            <v>271.57479999999998</v>
          </cell>
          <cell r="AG370">
            <v>67.893699999999995</v>
          </cell>
          <cell r="AH370">
            <v>2279.2885000000001</v>
          </cell>
          <cell r="AI370">
            <v>135.78739999999999</v>
          </cell>
          <cell r="AJ370">
            <v>339.46850000000001</v>
          </cell>
          <cell r="AK370">
            <v>67.893699999999995</v>
          </cell>
          <cell r="AL370">
            <v>1648.847</v>
          </cell>
          <cell r="AM370">
            <v>72.743250000000003</v>
          </cell>
          <cell r="AN370">
            <v>1551.856</v>
          </cell>
          <cell r="AO370">
            <v>994.15774999999996</v>
          </cell>
          <cell r="AP370">
            <v>104.26532499999999</v>
          </cell>
          <cell r="AQ370">
            <v>363.71625</v>
          </cell>
        </row>
        <row r="371">
          <cell r="A371" t="str">
            <v>M0032072509270</v>
          </cell>
          <cell r="B371" t="str">
            <v>F/G,Gateway,MR,OUS9</v>
          </cell>
          <cell r="C371" t="str">
            <v>USD</v>
          </cell>
          <cell r="D371">
            <v>42.16</v>
          </cell>
          <cell r="E371">
            <v>48.483999999999995</v>
          </cell>
          <cell r="G371">
            <v>48.483999999999995</v>
          </cell>
          <cell r="I371">
            <v>48.483999999999995</v>
          </cell>
          <cell r="J371">
            <v>184.23919999999998</v>
          </cell>
          <cell r="K371">
            <v>53.3324</v>
          </cell>
          <cell r="L371">
            <v>63.029199999999996</v>
          </cell>
          <cell r="M371">
            <v>84.846999999999994</v>
          </cell>
          <cell r="N371">
            <v>51.877879999999998</v>
          </cell>
          <cell r="O371">
            <v>50.423359999999995</v>
          </cell>
          <cell r="P371">
            <v>24241.999999999996</v>
          </cell>
          <cell r="Q371">
            <v>331.14571999999998</v>
          </cell>
          <cell r="R371">
            <v>95513.48</v>
          </cell>
          <cell r="S371">
            <v>831.50059999999985</v>
          </cell>
          <cell r="T371">
            <v>247.26839999999996</v>
          </cell>
          <cell r="U371">
            <v>33.938799999999993</v>
          </cell>
          <cell r="V371">
            <v>29.090399999999995</v>
          </cell>
          <cell r="W371">
            <v>378.17519999999996</v>
          </cell>
          <cell r="X371">
            <v>8727.119999999999</v>
          </cell>
          <cell r="Y371">
            <v>184.23919999999998</v>
          </cell>
          <cell r="Z371">
            <v>2327.232</v>
          </cell>
          <cell r="AA371">
            <v>4363.5599999999995</v>
          </cell>
          <cell r="AB371">
            <v>58180.799999999996</v>
          </cell>
          <cell r="AC371">
            <v>73089.62999999999</v>
          </cell>
          <cell r="AD371">
            <v>630.29199999999992</v>
          </cell>
          <cell r="AE371">
            <v>172.11819999999997</v>
          </cell>
          <cell r="AF371">
            <v>271.51039999999995</v>
          </cell>
          <cell r="AG371">
            <v>67.877599999999987</v>
          </cell>
          <cell r="AH371">
            <v>2278.7479999999996</v>
          </cell>
          <cell r="AI371">
            <v>135.75519999999997</v>
          </cell>
          <cell r="AJ371">
            <v>339.38799999999998</v>
          </cell>
          <cell r="AK371">
            <v>67.877599999999987</v>
          </cell>
          <cell r="AL371">
            <v>1648.4559999999999</v>
          </cell>
          <cell r="AM371">
            <v>72.725999999999999</v>
          </cell>
          <cell r="AN371">
            <v>1551.4879999999998</v>
          </cell>
          <cell r="AO371">
            <v>993.92199999999991</v>
          </cell>
          <cell r="AP371">
            <v>104.24059999999999</v>
          </cell>
          <cell r="AQ371">
            <v>363.62999999999994</v>
          </cell>
        </row>
        <row r="372">
          <cell r="A372" t="str">
            <v>M0032072509300</v>
          </cell>
          <cell r="B372" t="str">
            <v>F/G,Gateway,MR,OUS9</v>
          </cell>
          <cell r="C372" t="str">
            <v>USD</v>
          </cell>
          <cell r="D372">
            <v>42.18</v>
          </cell>
          <cell r="E372">
            <v>48.506999999999998</v>
          </cell>
          <cell r="G372">
            <v>48.506999999999998</v>
          </cell>
          <cell r="I372">
            <v>48.506999999999998</v>
          </cell>
          <cell r="J372">
            <v>184.32659999999998</v>
          </cell>
          <cell r="K372">
            <v>53.357700000000001</v>
          </cell>
          <cell r="L372">
            <v>63.059100000000001</v>
          </cell>
          <cell r="M372">
            <v>84.887249999999995</v>
          </cell>
          <cell r="N372">
            <v>51.90249</v>
          </cell>
          <cell r="O372">
            <v>50.447279999999999</v>
          </cell>
          <cell r="P372">
            <v>24253.5</v>
          </cell>
          <cell r="Q372">
            <v>331.30280999999997</v>
          </cell>
          <cell r="R372">
            <v>95558.79</v>
          </cell>
          <cell r="S372">
            <v>831.89504999999986</v>
          </cell>
          <cell r="T372">
            <v>247.38569999999999</v>
          </cell>
          <cell r="U372">
            <v>33.954899999999995</v>
          </cell>
          <cell r="V372">
            <v>29.104199999999999</v>
          </cell>
          <cell r="W372">
            <v>378.35459999999995</v>
          </cell>
          <cell r="X372">
            <v>8731.26</v>
          </cell>
          <cell r="Y372">
            <v>184.32659999999998</v>
          </cell>
          <cell r="Z372">
            <v>2328.3359999999998</v>
          </cell>
          <cell r="AA372">
            <v>4365.63</v>
          </cell>
          <cell r="AB372">
            <v>58208.399999999994</v>
          </cell>
          <cell r="AC372">
            <v>73124.302499999991</v>
          </cell>
          <cell r="AD372">
            <v>630.59100000000001</v>
          </cell>
          <cell r="AE372">
            <v>172.19985</v>
          </cell>
          <cell r="AF372">
            <v>271.63919999999996</v>
          </cell>
          <cell r="AG372">
            <v>67.90979999999999</v>
          </cell>
          <cell r="AH372">
            <v>2279.8289999999997</v>
          </cell>
          <cell r="AI372">
            <v>135.81959999999998</v>
          </cell>
          <cell r="AJ372">
            <v>339.54899999999998</v>
          </cell>
          <cell r="AK372">
            <v>67.90979999999999</v>
          </cell>
          <cell r="AL372">
            <v>1649.2379999999998</v>
          </cell>
          <cell r="AM372">
            <v>72.760499999999993</v>
          </cell>
          <cell r="AN372">
            <v>1552.2239999999999</v>
          </cell>
          <cell r="AO372">
            <v>994.3934999999999</v>
          </cell>
          <cell r="AP372">
            <v>104.29004999999999</v>
          </cell>
          <cell r="AQ372">
            <v>363.80250000000001</v>
          </cell>
        </row>
        <row r="373">
          <cell r="A373" t="str">
            <v>M0032072509320</v>
          </cell>
          <cell r="B373" t="str">
            <v>F/G,Gateway,MR,OUS9</v>
          </cell>
          <cell r="C373" t="str">
            <v>USD</v>
          </cell>
          <cell r="D373">
            <v>42.81</v>
          </cell>
          <cell r="E373">
            <v>49.231499999999997</v>
          </cell>
          <cell r="G373">
            <v>49.231499999999997</v>
          </cell>
          <cell r="I373">
            <v>49.231499999999997</v>
          </cell>
          <cell r="J373">
            <v>187.07969999999997</v>
          </cell>
          <cell r="K373">
            <v>54.154650000000004</v>
          </cell>
          <cell r="L373">
            <v>64.000950000000003</v>
          </cell>
          <cell r="M373">
            <v>86.155124999999998</v>
          </cell>
          <cell r="N373">
            <v>52.677705000000003</v>
          </cell>
          <cell r="O373">
            <v>51.200759999999995</v>
          </cell>
          <cell r="P373">
            <v>24615.75</v>
          </cell>
          <cell r="Q373">
            <v>336.25114500000001</v>
          </cell>
          <cell r="R373">
            <v>96986.054999999993</v>
          </cell>
          <cell r="S373">
            <v>844.32022499999982</v>
          </cell>
          <cell r="T373">
            <v>251.08064999999996</v>
          </cell>
          <cell r="U373">
            <v>34.462049999999998</v>
          </cell>
          <cell r="V373">
            <v>29.538899999999998</v>
          </cell>
          <cell r="W373">
            <v>384.00569999999999</v>
          </cell>
          <cell r="X373">
            <v>8861.67</v>
          </cell>
          <cell r="Y373">
            <v>187.07969999999997</v>
          </cell>
          <cell r="Z373">
            <v>2363.1120000000001</v>
          </cell>
          <cell r="AA373">
            <v>4430.835</v>
          </cell>
          <cell r="AB373">
            <v>59077.799999999996</v>
          </cell>
          <cell r="AC373">
            <v>74216.486250000002</v>
          </cell>
          <cell r="AD373">
            <v>640.0095</v>
          </cell>
          <cell r="AE373">
            <v>174.77182499999998</v>
          </cell>
          <cell r="AF373">
            <v>275.69639999999998</v>
          </cell>
          <cell r="AG373">
            <v>68.924099999999996</v>
          </cell>
          <cell r="AH373">
            <v>2313.8804999999998</v>
          </cell>
          <cell r="AI373">
            <v>137.84819999999999</v>
          </cell>
          <cell r="AJ373">
            <v>344.62049999999999</v>
          </cell>
          <cell r="AK373">
            <v>68.924099999999996</v>
          </cell>
          <cell r="AL373">
            <v>1673.8709999999999</v>
          </cell>
          <cell r="AM373">
            <v>73.847250000000003</v>
          </cell>
          <cell r="AN373">
            <v>1575.4079999999999</v>
          </cell>
          <cell r="AO373">
            <v>1009.2457499999999</v>
          </cell>
          <cell r="AP373">
            <v>105.84772499999998</v>
          </cell>
          <cell r="AQ373">
            <v>369.23624999999998</v>
          </cell>
        </row>
        <row r="374">
          <cell r="A374" t="str">
            <v>M0032072509350</v>
          </cell>
          <cell r="B374" t="str">
            <v>F/G,Gateway,MR,OUS9</v>
          </cell>
          <cell r="C374" t="str">
            <v>USD</v>
          </cell>
          <cell r="D374">
            <v>43.65</v>
          </cell>
          <cell r="E374">
            <v>50.197499999999998</v>
          </cell>
          <cell r="G374">
            <v>50.197499999999998</v>
          </cell>
          <cell r="I374">
            <v>50.197499999999998</v>
          </cell>
          <cell r="J374">
            <v>190.75049999999999</v>
          </cell>
          <cell r="K374">
            <v>55.21725</v>
          </cell>
          <cell r="L374">
            <v>65.256749999999997</v>
          </cell>
          <cell r="M374">
            <v>87.845624999999998</v>
          </cell>
          <cell r="N374">
            <v>53.711325000000002</v>
          </cell>
          <cell r="O374">
            <v>52.205399999999997</v>
          </cell>
          <cell r="P374">
            <v>25098.75</v>
          </cell>
          <cell r="Q374">
            <v>342.84892500000001</v>
          </cell>
          <cell r="R374">
            <v>98889.074999999997</v>
          </cell>
          <cell r="S374">
            <v>860.88712499999986</v>
          </cell>
          <cell r="T374">
            <v>256.00725</v>
          </cell>
          <cell r="U374">
            <v>35.138249999999999</v>
          </cell>
          <cell r="V374">
            <v>30.118499999999997</v>
          </cell>
          <cell r="W374">
            <v>391.54049999999995</v>
          </cell>
          <cell r="X374">
            <v>9035.5499999999993</v>
          </cell>
          <cell r="Y374">
            <v>190.75049999999999</v>
          </cell>
          <cell r="Z374">
            <v>2409.48</v>
          </cell>
          <cell r="AA374">
            <v>4517.7749999999996</v>
          </cell>
          <cell r="AB374">
            <v>60237</v>
          </cell>
          <cell r="AC374">
            <v>75672.731249999997</v>
          </cell>
          <cell r="AD374">
            <v>652.5675</v>
          </cell>
          <cell r="AE374">
            <v>178.20112499999999</v>
          </cell>
          <cell r="AF374">
            <v>281.10599999999999</v>
          </cell>
          <cell r="AG374">
            <v>70.276499999999999</v>
          </cell>
          <cell r="AH374">
            <v>2359.2824999999998</v>
          </cell>
          <cell r="AI374">
            <v>140.553</v>
          </cell>
          <cell r="AJ374">
            <v>351.38249999999999</v>
          </cell>
          <cell r="AK374">
            <v>70.276499999999999</v>
          </cell>
          <cell r="AL374">
            <v>1706.7149999999999</v>
          </cell>
          <cell r="AM374">
            <v>75.296250000000001</v>
          </cell>
          <cell r="AN374">
            <v>1606.32</v>
          </cell>
          <cell r="AO374">
            <v>1029.0487499999999</v>
          </cell>
          <cell r="AP374">
            <v>107.92462499999999</v>
          </cell>
          <cell r="AQ374">
            <v>376.48124999999999</v>
          </cell>
        </row>
        <row r="375">
          <cell r="A375" t="str">
            <v>M0032072509370</v>
          </cell>
          <cell r="B375" t="str">
            <v>F/G,Gateway,MR,OUS9</v>
          </cell>
          <cell r="C375" t="str">
            <v>USD</v>
          </cell>
          <cell r="D375">
            <v>43.66</v>
          </cell>
          <cell r="E375">
            <v>50.208999999999989</v>
          </cell>
          <cell r="G375">
            <v>50.208999999999989</v>
          </cell>
          <cell r="I375">
            <v>50.208999999999989</v>
          </cell>
          <cell r="J375">
            <v>190.79419999999996</v>
          </cell>
          <cell r="K375">
            <v>55.229899999999994</v>
          </cell>
          <cell r="L375">
            <v>65.271699999999981</v>
          </cell>
          <cell r="M375">
            <v>87.865749999999977</v>
          </cell>
          <cell r="N375">
            <v>53.723629999999993</v>
          </cell>
          <cell r="O375">
            <v>52.217359999999992</v>
          </cell>
          <cell r="P375">
            <v>25104.499999999993</v>
          </cell>
          <cell r="Q375">
            <v>342.92746999999991</v>
          </cell>
          <cell r="R375">
            <v>98911.729999999981</v>
          </cell>
          <cell r="S375">
            <v>861.08434999999974</v>
          </cell>
          <cell r="T375">
            <v>256.06589999999994</v>
          </cell>
          <cell r="U375">
            <v>35.146299999999989</v>
          </cell>
          <cell r="V375">
            <v>30.125399999999992</v>
          </cell>
          <cell r="W375">
            <v>391.63019999999989</v>
          </cell>
          <cell r="X375">
            <v>9037.6199999999972</v>
          </cell>
          <cell r="Y375">
            <v>190.79419999999996</v>
          </cell>
          <cell r="Z375">
            <v>2410.0319999999992</v>
          </cell>
          <cell r="AA375">
            <v>4518.8099999999986</v>
          </cell>
          <cell r="AB375">
            <v>60250.799999999988</v>
          </cell>
          <cell r="AC375">
            <v>75690.06749999999</v>
          </cell>
          <cell r="AD375">
            <v>652.71699999999987</v>
          </cell>
          <cell r="AE375">
            <v>178.24194999999995</v>
          </cell>
          <cell r="AF375">
            <v>281.17039999999992</v>
          </cell>
          <cell r="AG375">
            <v>70.292599999999979</v>
          </cell>
          <cell r="AH375">
            <v>2359.8229999999994</v>
          </cell>
          <cell r="AI375">
            <v>140.58519999999996</v>
          </cell>
          <cell r="AJ375">
            <v>351.46299999999991</v>
          </cell>
          <cell r="AK375">
            <v>70.292599999999979</v>
          </cell>
          <cell r="AL375">
            <v>1707.1059999999995</v>
          </cell>
          <cell r="AM375">
            <v>75.313499999999976</v>
          </cell>
          <cell r="AN375">
            <v>1606.6879999999996</v>
          </cell>
          <cell r="AO375">
            <v>1029.2844999999998</v>
          </cell>
          <cell r="AP375">
            <v>107.94934999999997</v>
          </cell>
          <cell r="AQ375">
            <v>376.56749999999994</v>
          </cell>
        </row>
        <row r="376">
          <cell r="A376" t="str">
            <v>M0032072509400</v>
          </cell>
          <cell r="B376" t="str">
            <v>F/G,Gateway,MR,OUS9</v>
          </cell>
          <cell r="C376" t="str">
            <v>USD</v>
          </cell>
          <cell r="D376">
            <v>43.66</v>
          </cell>
          <cell r="E376">
            <v>50.208999999999989</v>
          </cell>
          <cell r="G376">
            <v>50.208999999999989</v>
          </cell>
          <cell r="I376">
            <v>50.208999999999989</v>
          </cell>
          <cell r="J376">
            <v>190.79419999999996</v>
          </cell>
          <cell r="K376">
            <v>55.229899999999994</v>
          </cell>
          <cell r="L376">
            <v>65.271699999999981</v>
          </cell>
          <cell r="M376">
            <v>87.865749999999977</v>
          </cell>
          <cell r="N376">
            <v>53.723629999999993</v>
          </cell>
          <cell r="O376">
            <v>52.217359999999992</v>
          </cell>
          <cell r="P376">
            <v>25104.499999999993</v>
          </cell>
          <cell r="Q376">
            <v>342.92746999999991</v>
          </cell>
          <cell r="R376">
            <v>98911.729999999981</v>
          </cell>
          <cell r="S376">
            <v>861.08434999999974</v>
          </cell>
          <cell r="T376">
            <v>256.06589999999994</v>
          </cell>
          <cell r="U376">
            <v>35.146299999999989</v>
          </cell>
          <cell r="V376">
            <v>30.125399999999992</v>
          </cell>
          <cell r="W376">
            <v>391.63019999999989</v>
          </cell>
          <cell r="X376">
            <v>9037.6199999999972</v>
          </cell>
          <cell r="Y376">
            <v>190.79419999999996</v>
          </cell>
          <cell r="Z376">
            <v>2410.0319999999992</v>
          </cell>
          <cell r="AA376">
            <v>4518.8099999999986</v>
          </cell>
          <cell r="AB376">
            <v>60250.799999999988</v>
          </cell>
          <cell r="AC376">
            <v>75690.06749999999</v>
          </cell>
          <cell r="AD376">
            <v>652.71699999999987</v>
          </cell>
          <cell r="AE376">
            <v>178.24194999999995</v>
          </cell>
          <cell r="AF376">
            <v>281.17039999999992</v>
          </cell>
          <cell r="AG376">
            <v>70.292599999999979</v>
          </cell>
          <cell r="AH376">
            <v>2359.8229999999994</v>
          </cell>
          <cell r="AI376">
            <v>140.58519999999996</v>
          </cell>
          <cell r="AJ376">
            <v>351.46299999999991</v>
          </cell>
          <cell r="AK376">
            <v>70.292599999999979</v>
          </cell>
          <cell r="AL376">
            <v>1707.1059999999995</v>
          </cell>
          <cell r="AM376">
            <v>75.313499999999976</v>
          </cell>
          <cell r="AN376">
            <v>1606.6879999999996</v>
          </cell>
          <cell r="AO376">
            <v>1029.2844999999998</v>
          </cell>
          <cell r="AP376">
            <v>107.94934999999997</v>
          </cell>
          <cell r="AQ376">
            <v>376.56749999999994</v>
          </cell>
        </row>
        <row r="377">
          <cell r="A377" t="str">
            <v>M0032072512200</v>
          </cell>
          <cell r="B377" t="str">
            <v>F/G,Gateway,MR,OUS12</v>
          </cell>
          <cell r="C377" t="str">
            <v>USD</v>
          </cell>
          <cell r="D377">
            <v>41.82</v>
          </cell>
          <cell r="E377">
            <v>48.092999999999996</v>
          </cell>
          <cell r="G377">
            <v>48.092999999999996</v>
          </cell>
          <cell r="I377">
            <v>48.092999999999996</v>
          </cell>
          <cell r="J377">
            <v>182.75339999999997</v>
          </cell>
          <cell r="K377">
            <v>52.902300000000004</v>
          </cell>
          <cell r="L377">
            <v>62.520899999999997</v>
          </cell>
          <cell r="M377">
            <v>84.162749999999988</v>
          </cell>
          <cell r="N377">
            <v>51.459510000000002</v>
          </cell>
          <cell r="O377">
            <v>50.016719999999999</v>
          </cell>
          <cell r="P377">
            <v>24046.5</v>
          </cell>
          <cell r="Q377">
            <v>328.47519</v>
          </cell>
          <cell r="R377">
            <v>94743.209999999992</v>
          </cell>
          <cell r="S377">
            <v>824.79494999999986</v>
          </cell>
          <cell r="T377">
            <v>245.27429999999995</v>
          </cell>
          <cell r="U377">
            <v>33.665099999999995</v>
          </cell>
          <cell r="V377">
            <v>28.855799999999995</v>
          </cell>
          <cell r="W377">
            <v>375.12539999999996</v>
          </cell>
          <cell r="X377">
            <v>8656.74</v>
          </cell>
          <cell r="Y377">
            <v>182.75339999999997</v>
          </cell>
          <cell r="Z377">
            <v>2308.4639999999999</v>
          </cell>
          <cell r="AA377">
            <v>4328.37</v>
          </cell>
          <cell r="AB377">
            <v>57711.6</v>
          </cell>
          <cell r="AC377">
            <v>72500.197499999995</v>
          </cell>
          <cell r="AD377">
            <v>625.20899999999995</v>
          </cell>
          <cell r="AE377">
            <v>170.73014999999998</v>
          </cell>
          <cell r="AF377">
            <v>269.32079999999996</v>
          </cell>
          <cell r="AG377">
            <v>67.330199999999991</v>
          </cell>
          <cell r="AH377">
            <v>2260.3709999999996</v>
          </cell>
          <cell r="AI377">
            <v>134.66039999999998</v>
          </cell>
          <cell r="AJ377">
            <v>336.65099999999995</v>
          </cell>
          <cell r="AK377">
            <v>67.330199999999991</v>
          </cell>
          <cell r="AL377">
            <v>1635.1619999999998</v>
          </cell>
          <cell r="AM377">
            <v>72.139499999999998</v>
          </cell>
          <cell r="AN377">
            <v>1538.9759999999999</v>
          </cell>
          <cell r="AO377">
            <v>985.90649999999994</v>
          </cell>
          <cell r="AP377">
            <v>103.39994999999999</v>
          </cell>
          <cell r="AQ377">
            <v>360.69749999999999</v>
          </cell>
        </row>
        <row r="378">
          <cell r="A378" t="str">
            <v>M0032072512220</v>
          </cell>
          <cell r="B378" t="str">
            <v>F/G,Gateway,MR,OUS12</v>
          </cell>
          <cell r="C378" t="str">
            <v>USD</v>
          </cell>
          <cell r="D378">
            <v>42.17</v>
          </cell>
          <cell r="E378">
            <v>48.4955</v>
          </cell>
          <cell r="G378">
            <v>48.4955</v>
          </cell>
          <cell r="I378">
            <v>48.4955</v>
          </cell>
          <cell r="J378">
            <v>184.28289999999998</v>
          </cell>
          <cell r="K378">
            <v>53.345050000000008</v>
          </cell>
          <cell r="L378">
            <v>63.044150000000002</v>
          </cell>
          <cell r="M378">
            <v>84.867125000000001</v>
          </cell>
          <cell r="N378">
            <v>51.890185000000002</v>
          </cell>
          <cell r="O378">
            <v>50.435320000000004</v>
          </cell>
          <cell r="P378">
            <v>24247.75</v>
          </cell>
          <cell r="Q378">
            <v>331.224265</v>
          </cell>
          <cell r="R378">
            <v>95536.134999999995</v>
          </cell>
          <cell r="S378">
            <v>831.69782499999997</v>
          </cell>
          <cell r="T378">
            <v>247.32704999999999</v>
          </cell>
          <cell r="U378">
            <v>33.946849999999998</v>
          </cell>
          <cell r="V378">
            <v>29.097299999999997</v>
          </cell>
          <cell r="W378">
            <v>378.26490000000001</v>
          </cell>
          <cell r="X378">
            <v>8729.19</v>
          </cell>
          <cell r="Y378">
            <v>184.28289999999998</v>
          </cell>
          <cell r="Z378">
            <v>2327.7840000000001</v>
          </cell>
          <cell r="AA378">
            <v>4364.5950000000003</v>
          </cell>
          <cell r="AB378">
            <v>58194.6</v>
          </cell>
          <cell r="AC378">
            <v>73106.966249999998</v>
          </cell>
          <cell r="AD378">
            <v>630.44150000000002</v>
          </cell>
          <cell r="AE378">
            <v>172.15902499999999</v>
          </cell>
          <cell r="AF378">
            <v>271.57479999999998</v>
          </cell>
          <cell r="AG378">
            <v>67.893699999999995</v>
          </cell>
          <cell r="AH378">
            <v>2279.2885000000001</v>
          </cell>
          <cell r="AI378">
            <v>135.78739999999999</v>
          </cell>
          <cell r="AJ378">
            <v>339.46850000000001</v>
          </cell>
          <cell r="AK378">
            <v>67.893699999999995</v>
          </cell>
          <cell r="AL378">
            <v>1648.847</v>
          </cell>
          <cell r="AM378">
            <v>72.743250000000003</v>
          </cell>
          <cell r="AN378">
            <v>1551.856</v>
          </cell>
          <cell r="AO378">
            <v>994.15774999999996</v>
          </cell>
          <cell r="AP378">
            <v>104.26532499999999</v>
          </cell>
          <cell r="AQ378">
            <v>363.71625</v>
          </cell>
        </row>
        <row r="379">
          <cell r="A379" t="str">
            <v>M0032072512250</v>
          </cell>
          <cell r="B379" t="str">
            <v>F/G,Gateway,MR,OUS12</v>
          </cell>
          <cell r="C379" t="str">
            <v>USD</v>
          </cell>
          <cell r="D379">
            <v>42.16</v>
          </cell>
          <cell r="E379">
            <v>48.483999999999995</v>
          </cell>
          <cell r="G379">
            <v>48.483999999999995</v>
          </cell>
          <cell r="I379">
            <v>48.483999999999995</v>
          </cell>
          <cell r="J379">
            <v>184.23919999999998</v>
          </cell>
          <cell r="K379">
            <v>53.3324</v>
          </cell>
          <cell r="L379">
            <v>63.029199999999996</v>
          </cell>
          <cell r="M379">
            <v>84.846999999999994</v>
          </cell>
          <cell r="N379">
            <v>51.877879999999998</v>
          </cell>
          <cell r="O379">
            <v>50.423359999999995</v>
          </cell>
          <cell r="P379">
            <v>24241.999999999996</v>
          </cell>
          <cell r="Q379">
            <v>331.14571999999998</v>
          </cell>
          <cell r="R379">
            <v>95513.48</v>
          </cell>
          <cell r="S379">
            <v>831.50059999999985</v>
          </cell>
          <cell r="T379">
            <v>247.26839999999996</v>
          </cell>
          <cell r="U379">
            <v>33.938799999999993</v>
          </cell>
          <cell r="V379">
            <v>29.090399999999995</v>
          </cell>
          <cell r="W379">
            <v>378.17519999999996</v>
          </cell>
          <cell r="X379">
            <v>8727.119999999999</v>
          </cell>
          <cell r="Y379">
            <v>184.23919999999998</v>
          </cell>
          <cell r="Z379">
            <v>2327.232</v>
          </cell>
          <cell r="AA379">
            <v>4363.5599999999995</v>
          </cell>
          <cell r="AB379">
            <v>58180.799999999996</v>
          </cell>
          <cell r="AC379">
            <v>73089.62999999999</v>
          </cell>
          <cell r="AD379">
            <v>630.29199999999992</v>
          </cell>
          <cell r="AE379">
            <v>172.11819999999997</v>
          </cell>
          <cell r="AF379">
            <v>271.51039999999995</v>
          </cell>
          <cell r="AG379">
            <v>67.877599999999987</v>
          </cell>
          <cell r="AH379">
            <v>2278.7479999999996</v>
          </cell>
          <cell r="AI379">
            <v>135.75519999999997</v>
          </cell>
          <cell r="AJ379">
            <v>339.38799999999998</v>
          </cell>
          <cell r="AK379">
            <v>67.877599999999987</v>
          </cell>
          <cell r="AL379">
            <v>1648.4559999999999</v>
          </cell>
          <cell r="AM379">
            <v>72.725999999999999</v>
          </cell>
          <cell r="AN379">
            <v>1551.4879999999998</v>
          </cell>
          <cell r="AO379">
            <v>993.92199999999991</v>
          </cell>
          <cell r="AP379">
            <v>104.24059999999999</v>
          </cell>
          <cell r="AQ379">
            <v>363.62999999999994</v>
          </cell>
        </row>
        <row r="380">
          <cell r="A380" t="str">
            <v>M0032072512270</v>
          </cell>
          <cell r="B380" t="str">
            <v>F/G,Gateway,MR,OUS12</v>
          </cell>
          <cell r="C380" t="str">
            <v>USD</v>
          </cell>
          <cell r="D380">
            <v>42.16</v>
          </cell>
          <cell r="E380">
            <v>48.483999999999995</v>
          </cell>
          <cell r="G380">
            <v>48.483999999999995</v>
          </cell>
          <cell r="I380">
            <v>48.483999999999995</v>
          </cell>
          <cell r="J380">
            <v>184.23919999999998</v>
          </cell>
          <cell r="K380">
            <v>53.3324</v>
          </cell>
          <cell r="L380">
            <v>63.029199999999996</v>
          </cell>
          <cell r="M380">
            <v>84.846999999999994</v>
          </cell>
          <cell r="N380">
            <v>51.877879999999998</v>
          </cell>
          <cell r="O380">
            <v>50.423359999999995</v>
          </cell>
          <cell r="P380">
            <v>24241.999999999996</v>
          </cell>
          <cell r="Q380">
            <v>331.14571999999998</v>
          </cell>
          <cell r="R380">
            <v>95513.48</v>
          </cell>
          <cell r="S380">
            <v>831.50059999999985</v>
          </cell>
          <cell r="T380">
            <v>247.26839999999996</v>
          </cell>
          <cell r="U380">
            <v>33.938799999999993</v>
          </cell>
          <cell r="V380">
            <v>29.090399999999995</v>
          </cell>
          <cell r="W380">
            <v>378.17519999999996</v>
          </cell>
          <cell r="X380">
            <v>8727.119999999999</v>
          </cell>
          <cell r="Y380">
            <v>184.23919999999998</v>
          </cell>
          <cell r="Z380">
            <v>2327.232</v>
          </cell>
          <cell r="AA380">
            <v>4363.5599999999995</v>
          </cell>
          <cell r="AB380">
            <v>58180.799999999996</v>
          </cell>
          <cell r="AC380">
            <v>73089.62999999999</v>
          </cell>
          <cell r="AD380">
            <v>630.29199999999992</v>
          </cell>
          <cell r="AE380">
            <v>172.11819999999997</v>
          </cell>
          <cell r="AF380">
            <v>271.51039999999995</v>
          </cell>
          <cell r="AG380">
            <v>67.877599999999987</v>
          </cell>
          <cell r="AH380">
            <v>2278.7479999999996</v>
          </cell>
          <cell r="AI380">
            <v>135.75519999999997</v>
          </cell>
          <cell r="AJ380">
            <v>339.38799999999998</v>
          </cell>
          <cell r="AK380">
            <v>67.877599999999987</v>
          </cell>
          <cell r="AL380">
            <v>1648.4559999999999</v>
          </cell>
          <cell r="AM380">
            <v>72.725999999999999</v>
          </cell>
          <cell r="AN380">
            <v>1551.4879999999998</v>
          </cell>
          <cell r="AO380">
            <v>993.92199999999991</v>
          </cell>
          <cell r="AP380">
            <v>104.24059999999999</v>
          </cell>
          <cell r="AQ380">
            <v>363.62999999999994</v>
          </cell>
        </row>
        <row r="381">
          <cell r="A381" t="str">
            <v>M0032072512300</v>
          </cell>
          <cell r="B381" t="str">
            <v>F/G,Gateway,MR,OUS12</v>
          </cell>
          <cell r="C381" t="str">
            <v>USD</v>
          </cell>
          <cell r="D381">
            <v>42.18</v>
          </cell>
          <cell r="E381">
            <v>48.506999999999998</v>
          </cell>
          <cell r="G381">
            <v>48.506999999999998</v>
          </cell>
          <cell r="I381">
            <v>48.506999999999998</v>
          </cell>
          <cell r="J381">
            <v>184.32659999999998</v>
          </cell>
          <cell r="K381">
            <v>53.357700000000001</v>
          </cell>
          <cell r="L381">
            <v>63.059100000000001</v>
          </cell>
          <cell r="M381">
            <v>84.887249999999995</v>
          </cell>
          <cell r="N381">
            <v>51.90249</v>
          </cell>
          <cell r="O381">
            <v>50.447279999999999</v>
          </cell>
          <cell r="P381">
            <v>24253.5</v>
          </cell>
          <cell r="Q381">
            <v>331.30280999999997</v>
          </cell>
          <cell r="R381">
            <v>95558.79</v>
          </cell>
          <cell r="S381">
            <v>831.89504999999986</v>
          </cell>
          <cell r="T381">
            <v>247.38569999999999</v>
          </cell>
          <cell r="U381">
            <v>33.954899999999995</v>
          </cell>
          <cell r="V381">
            <v>29.104199999999999</v>
          </cell>
          <cell r="W381">
            <v>378.35459999999995</v>
          </cell>
          <cell r="X381">
            <v>8731.26</v>
          </cell>
          <cell r="Y381">
            <v>184.32659999999998</v>
          </cell>
          <cell r="Z381">
            <v>2328.3359999999998</v>
          </cell>
          <cell r="AA381">
            <v>4365.63</v>
          </cell>
          <cell r="AB381">
            <v>58208.399999999994</v>
          </cell>
          <cell r="AC381">
            <v>73124.302499999991</v>
          </cell>
          <cell r="AD381">
            <v>630.59100000000001</v>
          </cell>
          <cell r="AE381">
            <v>172.19985</v>
          </cell>
          <cell r="AF381">
            <v>271.63919999999996</v>
          </cell>
          <cell r="AG381">
            <v>67.90979999999999</v>
          </cell>
          <cell r="AH381">
            <v>2279.8289999999997</v>
          </cell>
          <cell r="AI381">
            <v>135.81959999999998</v>
          </cell>
          <cell r="AJ381">
            <v>339.54899999999998</v>
          </cell>
          <cell r="AK381">
            <v>67.90979999999999</v>
          </cell>
          <cell r="AL381">
            <v>1649.2379999999998</v>
          </cell>
          <cell r="AM381">
            <v>72.760499999999993</v>
          </cell>
          <cell r="AN381">
            <v>1552.2239999999999</v>
          </cell>
          <cell r="AO381">
            <v>994.3934999999999</v>
          </cell>
          <cell r="AP381">
            <v>104.29004999999999</v>
          </cell>
          <cell r="AQ381">
            <v>363.80250000000001</v>
          </cell>
        </row>
        <row r="382">
          <cell r="A382" t="str">
            <v>M0032072512320</v>
          </cell>
          <cell r="B382" t="str">
            <v>F/G,Gateway,MR,OUS12</v>
          </cell>
          <cell r="C382" t="str">
            <v>USD</v>
          </cell>
          <cell r="D382">
            <v>42.81</v>
          </cell>
          <cell r="E382">
            <v>49.231499999999997</v>
          </cell>
          <cell r="G382">
            <v>49.231499999999997</v>
          </cell>
          <cell r="I382">
            <v>49.231499999999997</v>
          </cell>
          <cell r="J382">
            <v>187.07969999999997</v>
          </cell>
          <cell r="K382">
            <v>54.154650000000004</v>
          </cell>
          <cell r="L382">
            <v>64.000950000000003</v>
          </cell>
          <cell r="M382">
            <v>86.155124999999998</v>
          </cell>
          <cell r="N382">
            <v>52.677705000000003</v>
          </cell>
          <cell r="O382">
            <v>51.200759999999995</v>
          </cell>
          <cell r="P382">
            <v>24615.75</v>
          </cell>
          <cell r="Q382">
            <v>336.25114500000001</v>
          </cell>
          <cell r="R382">
            <v>96986.054999999993</v>
          </cell>
          <cell r="S382">
            <v>844.32022499999982</v>
          </cell>
          <cell r="T382">
            <v>251.08064999999996</v>
          </cell>
          <cell r="U382">
            <v>34.462049999999998</v>
          </cell>
          <cell r="V382">
            <v>29.538899999999998</v>
          </cell>
          <cell r="W382">
            <v>384.00569999999999</v>
          </cell>
          <cell r="X382">
            <v>8861.67</v>
          </cell>
          <cell r="Y382">
            <v>187.07969999999997</v>
          </cell>
          <cell r="Z382">
            <v>2363.1120000000001</v>
          </cell>
          <cell r="AA382">
            <v>4430.835</v>
          </cell>
          <cell r="AB382">
            <v>59077.799999999996</v>
          </cell>
          <cell r="AC382">
            <v>74216.486250000002</v>
          </cell>
          <cell r="AD382">
            <v>640.0095</v>
          </cell>
          <cell r="AE382">
            <v>174.77182499999998</v>
          </cell>
          <cell r="AF382">
            <v>275.69639999999998</v>
          </cell>
          <cell r="AG382">
            <v>68.924099999999996</v>
          </cell>
          <cell r="AH382">
            <v>2313.8804999999998</v>
          </cell>
          <cell r="AI382">
            <v>137.84819999999999</v>
          </cell>
          <cell r="AJ382">
            <v>344.62049999999999</v>
          </cell>
          <cell r="AK382">
            <v>68.924099999999996</v>
          </cell>
          <cell r="AL382">
            <v>1673.8709999999999</v>
          </cell>
          <cell r="AM382">
            <v>73.847250000000003</v>
          </cell>
          <cell r="AN382">
            <v>1575.4079999999999</v>
          </cell>
          <cell r="AO382">
            <v>1009.2457499999999</v>
          </cell>
          <cell r="AP382">
            <v>105.84772499999998</v>
          </cell>
          <cell r="AQ382">
            <v>369.23624999999998</v>
          </cell>
        </row>
        <row r="383">
          <cell r="A383" t="str">
            <v>M0032072512350</v>
          </cell>
          <cell r="B383" t="str">
            <v>F/G,Gateway,MR,OUS12</v>
          </cell>
          <cell r="C383" t="str">
            <v>USD</v>
          </cell>
          <cell r="D383">
            <v>43.65</v>
          </cell>
          <cell r="E383">
            <v>50.197499999999998</v>
          </cell>
          <cell r="G383">
            <v>50.197499999999998</v>
          </cell>
          <cell r="I383">
            <v>50.197499999999998</v>
          </cell>
          <cell r="J383">
            <v>190.75049999999999</v>
          </cell>
          <cell r="K383">
            <v>55.21725</v>
          </cell>
          <cell r="L383">
            <v>65.256749999999997</v>
          </cell>
          <cell r="M383">
            <v>87.845624999999998</v>
          </cell>
          <cell r="N383">
            <v>53.711325000000002</v>
          </cell>
          <cell r="O383">
            <v>52.205399999999997</v>
          </cell>
          <cell r="P383">
            <v>25098.75</v>
          </cell>
          <cell r="Q383">
            <v>342.84892500000001</v>
          </cell>
          <cell r="R383">
            <v>98889.074999999997</v>
          </cell>
          <cell r="S383">
            <v>860.88712499999986</v>
          </cell>
          <cell r="T383">
            <v>256.00725</v>
          </cell>
          <cell r="U383">
            <v>35.138249999999999</v>
          </cell>
          <cell r="V383">
            <v>30.118499999999997</v>
          </cell>
          <cell r="W383">
            <v>391.54049999999995</v>
          </cell>
          <cell r="X383">
            <v>9035.5499999999993</v>
          </cell>
          <cell r="Y383">
            <v>190.75049999999999</v>
          </cell>
          <cell r="Z383">
            <v>2409.48</v>
          </cell>
          <cell r="AA383">
            <v>4517.7749999999996</v>
          </cell>
          <cell r="AB383">
            <v>60237</v>
          </cell>
          <cell r="AC383">
            <v>75672.731249999997</v>
          </cell>
          <cell r="AD383">
            <v>652.5675</v>
          </cell>
          <cell r="AE383">
            <v>178.20112499999999</v>
          </cell>
          <cell r="AF383">
            <v>281.10599999999999</v>
          </cell>
          <cell r="AG383">
            <v>70.276499999999999</v>
          </cell>
          <cell r="AH383">
            <v>2359.2824999999998</v>
          </cell>
          <cell r="AI383">
            <v>140.553</v>
          </cell>
          <cell r="AJ383">
            <v>351.38249999999999</v>
          </cell>
          <cell r="AK383">
            <v>70.276499999999999</v>
          </cell>
          <cell r="AL383">
            <v>1706.7149999999999</v>
          </cell>
          <cell r="AM383">
            <v>75.296250000000001</v>
          </cell>
          <cell r="AN383">
            <v>1606.32</v>
          </cell>
          <cell r="AO383">
            <v>1029.0487499999999</v>
          </cell>
          <cell r="AP383">
            <v>107.92462499999999</v>
          </cell>
          <cell r="AQ383">
            <v>376.48124999999999</v>
          </cell>
        </row>
        <row r="384">
          <cell r="A384" t="str">
            <v>M0032072512370</v>
          </cell>
          <cell r="B384" t="str">
            <v>F/G,Gateway,MR,OUS12</v>
          </cell>
          <cell r="C384" t="str">
            <v>USD</v>
          </cell>
          <cell r="D384">
            <v>43.66</v>
          </cell>
          <cell r="E384">
            <v>50.208999999999989</v>
          </cell>
          <cell r="G384">
            <v>50.208999999999989</v>
          </cell>
          <cell r="I384">
            <v>50.208999999999989</v>
          </cell>
          <cell r="J384">
            <v>190.79419999999996</v>
          </cell>
          <cell r="K384">
            <v>55.229899999999994</v>
          </cell>
          <cell r="L384">
            <v>65.271699999999981</v>
          </cell>
          <cell r="M384">
            <v>87.865749999999977</v>
          </cell>
          <cell r="N384">
            <v>53.723629999999993</v>
          </cell>
          <cell r="O384">
            <v>52.217359999999992</v>
          </cell>
          <cell r="P384">
            <v>25104.499999999993</v>
          </cell>
          <cell r="Q384">
            <v>342.92746999999991</v>
          </cell>
          <cell r="R384">
            <v>98911.729999999981</v>
          </cell>
          <cell r="S384">
            <v>861.08434999999974</v>
          </cell>
          <cell r="T384">
            <v>256.06589999999994</v>
          </cell>
          <cell r="U384">
            <v>35.146299999999989</v>
          </cell>
          <cell r="V384">
            <v>30.125399999999992</v>
          </cell>
          <cell r="W384">
            <v>391.63019999999989</v>
          </cell>
          <cell r="X384">
            <v>9037.6199999999972</v>
          </cell>
          <cell r="Y384">
            <v>190.79419999999996</v>
          </cell>
          <cell r="Z384">
            <v>2410.0319999999992</v>
          </cell>
          <cell r="AA384">
            <v>4518.8099999999986</v>
          </cell>
          <cell r="AB384">
            <v>60250.799999999988</v>
          </cell>
          <cell r="AC384">
            <v>75690.06749999999</v>
          </cell>
          <cell r="AD384">
            <v>652.71699999999987</v>
          </cell>
          <cell r="AE384">
            <v>178.24194999999995</v>
          </cell>
          <cell r="AF384">
            <v>281.17039999999992</v>
          </cell>
          <cell r="AG384">
            <v>70.292599999999979</v>
          </cell>
          <cell r="AH384">
            <v>2359.8229999999994</v>
          </cell>
          <cell r="AI384">
            <v>140.58519999999996</v>
          </cell>
          <cell r="AJ384">
            <v>351.46299999999991</v>
          </cell>
          <cell r="AK384">
            <v>70.292599999999979</v>
          </cell>
          <cell r="AL384">
            <v>1707.1059999999995</v>
          </cell>
          <cell r="AM384">
            <v>75.313499999999976</v>
          </cell>
          <cell r="AN384">
            <v>1606.6879999999996</v>
          </cell>
          <cell r="AO384">
            <v>1029.2844999999998</v>
          </cell>
          <cell r="AP384">
            <v>107.94934999999997</v>
          </cell>
          <cell r="AQ384">
            <v>376.56749999999994</v>
          </cell>
        </row>
        <row r="385">
          <cell r="A385" t="str">
            <v>M0032072512400</v>
          </cell>
          <cell r="B385" t="str">
            <v>F/G,Gateway,MR,OUS12</v>
          </cell>
          <cell r="C385" t="str">
            <v>USD</v>
          </cell>
          <cell r="D385">
            <v>43.66</v>
          </cell>
          <cell r="E385">
            <v>50.208999999999989</v>
          </cell>
          <cell r="G385">
            <v>50.208999999999989</v>
          </cell>
          <cell r="I385">
            <v>50.208999999999989</v>
          </cell>
          <cell r="J385">
            <v>190.79419999999996</v>
          </cell>
          <cell r="K385">
            <v>55.229899999999994</v>
          </cell>
          <cell r="L385">
            <v>65.271699999999981</v>
          </cell>
          <cell r="M385">
            <v>87.865749999999977</v>
          </cell>
          <cell r="N385">
            <v>53.723629999999993</v>
          </cell>
          <cell r="O385">
            <v>52.217359999999992</v>
          </cell>
          <cell r="P385">
            <v>25104.499999999993</v>
          </cell>
          <cell r="Q385">
            <v>342.92746999999991</v>
          </cell>
          <cell r="R385">
            <v>98911.729999999981</v>
          </cell>
          <cell r="S385">
            <v>861.08434999999974</v>
          </cell>
          <cell r="T385">
            <v>256.06589999999994</v>
          </cell>
          <cell r="U385">
            <v>35.146299999999989</v>
          </cell>
          <cell r="V385">
            <v>30.125399999999992</v>
          </cell>
          <cell r="W385">
            <v>391.63019999999989</v>
          </cell>
          <cell r="X385">
            <v>9037.6199999999972</v>
          </cell>
          <cell r="Y385">
            <v>190.79419999999996</v>
          </cell>
          <cell r="Z385">
            <v>2410.0319999999992</v>
          </cell>
          <cell r="AA385">
            <v>4518.8099999999986</v>
          </cell>
          <cell r="AB385">
            <v>60250.799999999988</v>
          </cell>
          <cell r="AC385">
            <v>75690.06749999999</v>
          </cell>
          <cell r="AD385">
            <v>652.71699999999987</v>
          </cell>
          <cell r="AE385">
            <v>178.24194999999995</v>
          </cell>
          <cell r="AF385">
            <v>281.17039999999992</v>
          </cell>
          <cell r="AG385">
            <v>70.292599999999979</v>
          </cell>
          <cell r="AH385">
            <v>2359.8229999999994</v>
          </cell>
          <cell r="AI385">
            <v>140.58519999999996</v>
          </cell>
          <cell r="AJ385">
            <v>351.46299999999991</v>
          </cell>
          <cell r="AK385">
            <v>70.292599999999979</v>
          </cell>
          <cell r="AL385">
            <v>1707.1059999999995</v>
          </cell>
          <cell r="AM385">
            <v>75.313499999999976</v>
          </cell>
          <cell r="AN385">
            <v>1606.6879999999996</v>
          </cell>
          <cell r="AO385">
            <v>1029.2844999999998</v>
          </cell>
          <cell r="AP385">
            <v>107.94934999999997</v>
          </cell>
          <cell r="AQ385">
            <v>376.56749999999994</v>
          </cell>
        </row>
        <row r="386">
          <cell r="A386" t="str">
            <v>M0032072515150</v>
          </cell>
          <cell r="B386" t="str">
            <v>F/G,Gateway,MR,OUS15</v>
          </cell>
          <cell r="C386" t="str">
            <v>USD</v>
          </cell>
          <cell r="D386">
            <v>41.68</v>
          </cell>
          <cell r="E386">
            <v>47.931999999999995</v>
          </cell>
          <cell r="G386">
            <v>47.931999999999995</v>
          </cell>
          <cell r="I386">
            <v>47.931999999999995</v>
          </cell>
          <cell r="J386">
            <v>182.14159999999998</v>
          </cell>
          <cell r="K386">
            <v>52.725200000000001</v>
          </cell>
          <cell r="L386">
            <v>62.311599999999999</v>
          </cell>
          <cell r="M386">
            <v>83.880999999999986</v>
          </cell>
          <cell r="N386">
            <v>51.287239999999997</v>
          </cell>
          <cell r="O386">
            <v>49.849279999999993</v>
          </cell>
          <cell r="P386">
            <v>23965.999999999996</v>
          </cell>
          <cell r="Q386">
            <v>327.37555999999995</v>
          </cell>
          <cell r="R386">
            <v>94426.04</v>
          </cell>
          <cell r="S386">
            <v>822.03379999999981</v>
          </cell>
          <cell r="T386">
            <v>244.45319999999995</v>
          </cell>
          <cell r="U386">
            <v>33.552399999999992</v>
          </cell>
          <cell r="V386">
            <v>28.759199999999996</v>
          </cell>
          <cell r="W386">
            <v>373.86959999999993</v>
          </cell>
          <cell r="X386">
            <v>8627.7599999999984</v>
          </cell>
          <cell r="Y386">
            <v>182.14159999999998</v>
          </cell>
          <cell r="Z386">
            <v>2300.7359999999999</v>
          </cell>
          <cell r="AA386">
            <v>4313.8799999999992</v>
          </cell>
          <cell r="AB386">
            <v>57518.399999999994</v>
          </cell>
          <cell r="AC386">
            <v>72257.489999999991</v>
          </cell>
          <cell r="AD386">
            <v>623.11599999999999</v>
          </cell>
          <cell r="AE386">
            <v>170.15859999999998</v>
          </cell>
          <cell r="AF386">
            <v>268.41919999999993</v>
          </cell>
          <cell r="AG386">
            <v>67.104799999999983</v>
          </cell>
          <cell r="AH386">
            <v>2252.8039999999996</v>
          </cell>
          <cell r="AI386">
            <v>134.20959999999997</v>
          </cell>
          <cell r="AJ386">
            <v>335.52399999999994</v>
          </cell>
          <cell r="AK386">
            <v>67.104799999999983</v>
          </cell>
          <cell r="AL386">
            <v>1629.6879999999999</v>
          </cell>
          <cell r="AM386">
            <v>71.897999999999996</v>
          </cell>
          <cell r="AN386">
            <v>1533.8239999999998</v>
          </cell>
          <cell r="AO386">
            <v>982.60599999999988</v>
          </cell>
          <cell r="AP386">
            <v>103.05379999999998</v>
          </cell>
          <cell r="AQ386">
            <v>359.48999999999995</v>
          </cell>
        </row>
        <row r="387">
          <cell r="A387" t="str">
            <v>M0032072515200</v>
          </cell>
          <cell r="B387" t="str">
            <v>F/G,Gateway,MR,OUS15</v>
          </cell>
          <cell r="C387" t="str">
            <v>USD</v>
          </cell>
          <cell r="D387">
            <v>41.82</v>
          </cell>
          <cell r="E387">
            <v>48.092999999999996</v>
          </cell>
          <cell r="G387">
            <v>48.092999999999996</v>
          </cell>
          <cell r="I387">
            <v>48.092999999999996</v>
          </cell>
          <cell r="J387">
            <v>182.75339999999997</v>
          </cell>
          <cell r="K387">
            <v>52.902300000000004</v>
          </cell>
          <cell r="L387">
            <v>62.520899999999997</v>
          </cell>
          <cell r="M387">
            <v>84.162749999999988</v>
          </cell>
          <cell r="N387">
            <v>51.459510000000002</v>
          </cell>
          <cell r="O387">
            <v>50.016719999999999</v>
          </cell>
          <cell r="P387">
            <v>24046.5</v>
          </cell>
          <cell r="Q387">
            <v>328.47519</v>
          </cell>
          <cell r="R387">
            <v>94743.209999999992</v>
          </cell>
          <cell r="S387">
            <v>824.79494999999986</v>
          </cell>
          <cell r="T387">
            <v>245.27429999999995</v>
          </cell>
          <cell r="U387">
            <v>33.665099999999995</v>
          </cell>
          <cell r="V387">
            <v>28.855799999999995</v>
          </cell>
          <cell r="W387">
            <v>375.12539999999996</v>
          </cell>
          <cell r="X387">
            <v>8656.74</v>
          </cell>
          <cell r="Y387">
            <v>182.75339999999997</v>
          </cell>
          <cell r="Z387">
            <v>2308.4639999999999</v>
          </cell>
          <cell r="AA387">
            <v>4328.37</v>
          </cell>
          <cell r="AB387">
            <v>57711.6</v>
          </cell>
          <cell r="AC387">
            <v>72500.197499999995</v>
          </cell>
          <cell r="AD387">
            <v>625.20899999999995</v>
          </cell>
          <cell r="AE387">
            <v>170.73014999999998</v>
          </cell>
          <cell r="AF387">
            <v>269.32079999999996</v>
          </cell>
          <cell r="AG387">
            <v>67.330199999999991</v>
          </cell>
          <cell r="AH387">
            <v>2260.3709999999996</v>
          </cell>
          <cell r="AI387">
            <v>134.66039999999998</v>
          </cell>
          <cell r="AJ387">
            <v>336.65099999999995</v>
          </cell>
          <cell r="AK387">
            <v>67.330199999999991</v>
          </cell>
          <cell r="AL387">
            <v>1635.1619999999998</v>
          </cell>
          <cell r="AM387">
            <v>72.139499999999998</v>
          </cell>
          <cell r="AN387">
            <v>1538.9759999999999</v>
          </cell>
          <cell r="AO387">
            <v>985.90649999999994</v>
          </cell>
          <cell r="AP387">
            <v>103.39994999999999</v>
          </cell>
          <cell r="AQ387">
            <v>360.69749999999999</v>
          </cell>
        </row>
        <row r="388">
          <cell r="A388" t="str">
            <v>M0032072515220</v>
          </cell>
          <cell r="B388" t="str">
            <v>F/G,Gateway,MR,OUS15</v>
          </cell>
          <cell r="C388" t="str">
            <v>USD</v>
          </cell>
          <cell r="D388">
            <v>42.17</v>
          </cell>
          <cell r="E388">
            <v>48.4955</v>
          </cell>
          <cell r="G388">
            <v>48.4955</v>
          </cell>
          <cell r="I388">
            <v>48.4955</v>
          </cell>
          <cell r="J388">
            <v>184.28289999999998</v>
          </cell>
          <cell r="K388">
            <v>53.345050000000008</v>
          </cell>
          <cell r="L388">
            <v>63.044150000000002</v>
          </cell>
          <cell r="M388">
            <v>84.867125000000001</v>
          </cell>
          <cell r="N388">
            <v>51.890185000000002</v>
          </cell>
          <cell r="O388">
            <v>50.435320000000004</v>
          </cell>
          <cell r="P388">
            <v>24247.75</v>
          </cell>
          <cell r="Q388">
            <v>331.224265</v>
          </cell>
          <cell r="R388">
            <v>95536.134999999995</v>
          </cell>
          <cell r="S388">
            <v>831.69782499999997</v>
          </cell>
          <cell r="T388">
            <v>247.32704999999999</v>
          </cell>
          <cell r="U388">
            <v>33.946849999999998</v>
          </cell>
          <cell r="V388">
            <v>29.097299999999997</v>
          </cell>
          <cell r="W388">
            <v>378.26490000000001</v>
          </cell>
          <cell r="X388">
            <v>8729.19</v>
          </cell>
          <cell r="Y388">
            <v>184.28289999999998</v>
          </cell>
          <cell r="Z388">
            <v>2327.7840000000001</v>
          </cell>
          <cell r="AA388">
            <v>4364.5950000000003</v>
          </cell>
          <cell r="AB388">
            <v>58194.6</v>
          </cell>
          <cell r="AC388">
            <v>73106.966249999998</v>
          </cell>
          <cell r="AD388">
            <v>630.44150000000002</v>
          </cell>
          <cell r="AE388">
            <v>172.15902499999999</v>
          </cell>
          <cell r="AF388">
            <v>271.57479999999998</v>
          </cell>
          <cell r="AG388">
            <v>67.893699999999995</v>
          </cell>
          <cell r="AH388">
            <v>2279.2885000000001</v>
          </cell>
          <cell r="AI388">
            <v>135.78739999999999</v>
          </cell>
          <cell r="AJ388">
            <v>339.46850000000001</v>
          </cell>
          <cell r="AK388">
            <v>67.893699999999995</v>
          </cell>
          <cell r="AL388">
            <v>1648.847</v>
          </cell>
          <cell r="AM388">
            <v>72.743250000000003</v>
          </cell>
          <cell r="AN388">
            <v>1551.856</v>
          </cell>
          <cell r="AO388">
            <v>994.15774999999996</v>
          </cell>
          <cell r="AP388">
            <v>104.26532499999999</v>
          </cell>
          <cell r="AQ388">
            <v>363.71625</v>
          </cell>
        </row>
        <row r="389">
          <cell r="A389" t="str">
            <v>M0032072515250</v>
          </cell>
          <cell r="B389" t="str">
            <v>F/G,Gateway,MR,OUS15</v>
          </cell>
          <cell r="C389" t="str">
            <v>USD</v>
          </cell>
          <cell r="D389">
            <v>42.16</v>
          </cell>
          <cell r="E389">
            <v>48.483999999999995</v>
          </cell>
          <cell r="G389">
            <v>48.483999999999995</v>
          </cell>
          <cell r="I389">
            <v>48.483999999999995</v>
          </cell>
          <cell r="J389">
            <v>184.23919999999998</v>
          </cell>
          <cell r="K389">
            <v>53.3324</v>
          </cell>
          <cell r="L389">
            <v>63.029199999999996</v>
          </cell>
          <cell r="M389">
            <v>84.846999999999994</v>
          </cell>
          <cell r="N389">
            <v>51.877879999999998</v>
          </cell>
          <cell r="O389">
            <v>50.423359999999995</v>
          </cell>
          <cell r="P389">
            <v>24241.999999999996</v>
          </cell>
          <cell r="Q389">
            <v>331.14571999999998</v>
          </cell>
          <cell r="R389">
            <v>95513.48</v>
          </cell>
          <cell r="S389">
            <v>831.50059999999985</v>
          </cell>
          <cell r="T389">
            <v>247.26839999999996</v>
          </cell>
          <cell r="U389">
            <v>33.938799999999993</v>
          </cell>
          <cell r="V389">
            <v>29.090399999999995</v>
          </cell>
          <cell r="W389">
            <v>378.17519999999996</v>
          </cell>
          <cell r="X389">
            <v>8727.119999999999</v>
          </cell>
          <cell r="Y389">
            <v>184.23919999999998</v>
          </cell>
          <cell r="Z389">
            <v>2327.232</v>
          </cell>
          <cell r="AA389">
            <v>4363.5599999999995</v>
          </cell>
          <cell r="AB389">
            <v>58180.799999999996</v>
          </cell>
          <cell r="AC389">
            <v>73089.62999999999</v>
          </cell>
          <cell r="AD389">
            <v>630.29199999999992</v>
          </cell>
          <cell r="AE389">
            <v>172.11819999999997</v>
          </cell>
          <cell r="AF389">
            <v>271.51039999999995</v>
          </cell>
          <cell r="AG389">
            <v>67.877599999999987</v>
          </cell>
          <cell r="AH389">
            <v>2278.7479999999996</v>
          </cell>
          <cell r="AI389">
            <v>135.75519999999997</v>
          </cell>
          <cell r="AJ389">
            <v>339.38799999999998</v>
          </cell>
          <cell r="AK389">
            <v>67.877599999999987</v>
          </cell>
          <cell r="AL389">
            <v>1648.4559999999999</v>
          </cell>
          <cell r="AM389">
            <v>72.725999999999999</v>
          </cell>
          <cell r="AN389">
            <v>1551.4879999999998</v>
          </cell>
          <cell r="AO389">
            <v>993.92199999999991</v>
          </cell>
          <cell r="AP389">
            <v>104.24059999999999</v>
          </cell>
          <cell r="AQ389">
            <v>363.62999999999994</v>
          </cell>
        </row>
        <row r="390">
          <cell r="A390" t="str">
            <v>M0032072515270</v>
          </cell>
          <cell r="B390" t="str">
            <v>F/G,Gateway,MR,OUS15</v>
          </cell>
          <cell r="C390" t="str">
            <v>USD</v>
          </cell>
          <cell r="D390">
            <v>42.16</v>
          </cell>
          <cell r="E390">
            <v>48.483999999999995</v>
          </cell>
          <cell r="G390">
            <v>48.483999999999995</v>
          </cell>
          <cell r="I390">
            <v>48.483999999999995</v>
          </cell>
          <cell r="J390">
            <v>184.23919999999998</v>
          </cell>
          <cell r="K390">
            <v>53.3324</v>
          </cell>
          <cell r="L390">
            <v>63.029199999999996</v>
          </cell>
          <cell r="M390">
            <v>84.846999999999994</v>
          </cell>
          <cell r="N390">
            <v>51.877879999999998</v>
          </cell>
          <cell r="O390">
            <v>50.423359999999995</v>
          </cell>
          <cell r="P390">
            <v>24241.999999999996</v>
          </cell>
          <cell r="Q390">
            <v>331.14571999999998</v>
          </cell>
          <cell r="R390">
            <v>95513.48</v>
          </cell>
          <cell r="S390">
            <v>831.50059999999985</v>
          </cell>
          <cell r="T390">
            <v>247.26839999999996</v>
          </cell>
          <cell r="U390">
            <v>33.938799999999993</v>
          </cell>
          <cell r="V390">
            <v>29.090399999999995</v>
          </cell>
          <cell r="W390">
            <v>378.17519999999996</v>
          </cell>
          <cell r="X390">
            <v>8727.119999999999</v>
          </cell>
          <cell r="Y390">
            <v>184.23919999999998</v>
          </cell>
          <cell r="Z390">
            <v>2327.232</v>
          </cell>
          <cell r="AA390">
            <v>4363.5599999999995</v>
          </cell>
          <cell r="AB390">
            <v>58180.799999999996</v>
          </cell>
          <cell r="AC390">
            <v>73089.62999999999</v>
          </cell>
          <cell r="AD390">
            <v>630.29199999999992</v>
          </cell>
          <cell r="AE390">
            <v>172.11819999999997</v>
          </cell>
          <cell r="AF390">
            <v>271.51039999999995</v>
          </cell>
          <cell r="AG390">
            <v>67.877599999999987</v>
          </cell>
          <cell r="AH390">
            <v>2278.7479999999996</v>
          </cell>
          <cell r="AI390">
            <v>135.75519999999997</v>
          </cell>
          <cell r="AJ390">
            <v>339.38799999999998</v>
          </cell>
          <cell r="AK390">
            <v>67.877599999999987</v>
          </cell>
          <cell r="AL390">
            <v>1648.4559999999999</v>
          </cell>
          <cell r="AM390">
            <v>72.725999999999999</v>
          </cell>
          <cell r="AN390">
            <v>1551.4879999999998</v>
          </cell>
          <cell r="AO390">
            <v>993.92199999999991</v>
          </cell>
          <cell r="AP390">
            <v>104.24059999999999</v>
          </cell>
          <cell r="AQ390">
            <v>363.62999999999994</v>
          </cell>
        </row>
        <row r="391">
          <cell r="A391" t="str">
            <v>M0032072515300</v>
          </cell>
          <cell r="B391" t="str">
            <v>F/G,Gateway,MR,OUS15</v>
          </cell>
          <cell r="C391" t="str">
            <v>USD</v>
          </cell>
          <cell r="D391">
            <v>42.18</v>
          </cell>
          <cell r="E391">
            <v>48.506999999999998</v>
          </cell>
          <cell r="G391">
            <v>48.506999999999998</v>
          </cell>
          <cell r="I391">
            <v>48.506999999999998</v>
          </cell>
          <cell r="J391">
            <v>184.32659999999998</v>
          </cell>
          <cell r="K391">
            <v>53.357700000000001</v>
          </cell>
          <cell r="L391">
            <v>63.059100000000001</v>
          </cell>
          <cell r="M391">
            <v>84.887249999999995</v>
          </cell>
          <cell r="N391">
            <v>51.90249</v>
          </cell>
          <cell r="O391">
            <v>50.447279999999999</v>
          </cell>
          <cell r="P391">
            <v>24253.5</v>
          </cell>
          <cell r="Q391">
            <v>331.30280999999997</v>
          </cell>
          <cell r="R391">
            <v>95558.79</v>
          </cell>
          <cell r="S391">
            <v>831.89504999999986</v>
          </cell>
          <cell r="T391">
            <v>247.38569999999999</v>
          </cell>
          <cell r="U391">
            <v>33.954899999999995</v>
          </cell>
          <cell r="V391">
            <v>29.104199999999999</v>
          </cell>
          <cell r="W391">
            <v>378.35459999999995</v>
          </cell>
          <cell r="X391">
            <v>8731.26</v>
          </cell>
          <cell r="Y391">
            <v>184.32659999999998</v>
          </cell>
          <cell r="Z391">
            <v>2328.3359999999998</v>
          </cell>
          <cell r="AA391">
            <v>4365.63</v>
          </cell>
          <cell r="AB391">
            <v>58208.399999999994</v>
          </cell>
          <cell r="AC391">
            <v>73124.302499999991</v>
          </cell>
          <cell r="AD391">
            <v>630.59100000000001</v>
          </cell>
          <cell r="AE391">
            <v>172.19985</v>
          </cell>
          <cell r="AF391">
            <v>271.63919999999996</v>
          </cell>
          <cell r="AG391">
            <v>67.90979999999999</v>
          </cell>
          <cell r="AH391">
            <v>2279.8289999999997</v>
          </cell>
          <cell r="AI391">
            <v>135.81959999999998</v>
          </cell>
          <cell r="AJ391">
            <v>339.54899999999998</v>
          </cell>
          <cell r="AK391">
            <v>67.90979999999999</v>
          </cell>
          <cell r="AL391">
            <v>1649.2379999999998</v>
          </cell>
          <cell r="AM391">
            <v>72.760499999999993</v>
          </cell>
          <cell r="AN391">
            <v>1552.2239999999999</v>
          </cell>
          <cell r="AO391">
            <v>994.3934999999999</v>
          </cell>
          <cell r="AP391">
            <v>104.29004999999999</v>
          </cell>
          <cell r="AQ391">
            <v>363.80250000000001</v>
          </cell>
        </row>
        <row r="392">
          <cell r="A392" t="str">
            <v>M0032072515320</v>
          </cell>
          <cell r="B392" t="str">
            <v>F/G,Gateway,MR,OUS15</v>
          </cell>
          <cell r="C392" t="str">
            <v>USD</v>
          </cell>
          <cell r="D392">
            <v>42.81</v>
          </cell>
          <cell r="E392">
            <v>49.231499999999997</v>
          </cell>
          <cell r="G392">
            <v>49.231499999999997</v>
          </cell>
          <cell r="I392">
            <v>49.231499999999997</v>
          </cell>
          <cell r="J392">
            <v>187.07969999999997</v>
          </cell>
          <cell r="K392">
            <v>54.154650000000004</v>
          </cell>
          <cell r="L392">
            <v>64.000950000000003</v>
          </cell>
          <cell r="M392">
            <v>86.155124999999998</v>
          </cell>
          <cell r="N392">
            <v>52.677705000000003</v>
          </cell>
          <cell r="O392">
            <v>51.200759999999995</v>
          </cell>
          <cell r="P392">
            <v>24615.75</v>
          </cell>
          <cell r="Q392">
            <v>336.25114500000001</v>
          </cell>
          <cell r="R392">
            <v>96986.054999999993</v>
          </cell>
          <cell r="S392">
            <v>844.32022499999982</v>
          </cell>
          <cell r="T392">
            <v>251.08064999999996</v>
          </cell>
          <cell r="U392">
            <v>34.462049999999998</v>
          </cell>
          <cell r="V392">
            <v>29.538899999999998</v>
          </cell>
          <cell r="W392">
            <v>384.00569999999999</v>
          </cell>
          <cell r="X392">
            <v>8861.67</v>
          </cell>
          <cell r="Y392">
            <v>187.07969999999997</v>
          </cell>
          <cell r="Z392">
            <v>2363.1120000000001</v>
          </cell>
          <cell r="AA392">
            <v>4430.835</v>
          </cell>
          <cell r="AB392">
            <v>59077.799999999996</v>
          </cell>
          <cell r="AC392">
            <v>74216.486250000002</v>
          </cell>
          <cell r="AD392">
            <v>640.0095</v>
          </cell>
          <cell r="AE392">
            <v>174.77182499999998</v>
          </cell>
          <cell r="AF392">
            <v>275.69639999999998</v>
          </cell>
          <cell r="AG392">
            <v>68.924099999999996</v>
          </cell>
          <cell r="AH392">
            <v>2313.8804999999998</v>
          </cell>
          <cell r="AI392">
            <v>137.84819999999999</v>
          </cell>
          <cell r="AJ392">
            <v>344.62049999999999</v>
          </cell>
          <cell r="AK392">
            <v>68.924099999999996</v>
          </cell>
          <cell r="AL392">
            <v>1673.8709999999999</v>
          </cell>
          <cell r="AM392">
            <v>73.847250000000003</v>
          </cell>
          <cell r="AN392">
            <v>1575.4079999999999</v>
          </cell>
          <cell r="AO392">
            <v>1009.2457499999999</v>
          </cell>
          <cell r="AP392">
            <v>105.84772499999998</v>
          </cell>
          <cell r="AQ392">
            <v>369.23624999999998</v>
          </cell>
        </row>
        <row r="393">
          <cell r="A393" t="str">
            <v>M0032072515350</v>
          </cell>
          <cell r="B393" t="str">
            <v>F/G,Gateway,MR,OUS15</v>
          </cell>
          <cell r="C393" t="str">
            <v>USD</v>
          </cell>
          <cell r="D393">
            <v>43.65</v>
          </cell>
          <cell r="E393">
            <v>50.197499999999998</v>
          </cell>
          <cell r="G393">
            <v>50.197499999999998</v>
          </cell>
          <cell r="I393">
            <v>50.197499999999998</v>
          </cell>
          <cell r="J393">
            <v>190.75049999999999</v>
          </cell>
          <cell r="K393">
            <v>55.21725</v>
          </cell>
          <cell r="L393">
            <v>65.256749999999997</v>
          </cell>
          <cell r="M393">
            <v>87.845624999999998</v>
          </cell>
          <cell r="N393">
            <v>53.711325000000002</v>
          </cell>
          <cell r="O393">
            <v>52.205399999999997</v>
          </cell>
          <cell r="P393">
            <v>25098.75</v>
          </cell>
          <cell r="Q393">
            <v>342.84892500000001</v>
          </cell>
          <cell r="R393">
            <v>98889.074999999997</v>
          </cell>
          <cell r="S393">
            <v>860.88712499999986</v>
          </cell>
          <cell r="T393">
            <v>256.00725</v>
          </cell>
          <cell r="U393">
            <v>35.138249999999999</v>
          </cell>
          <cell r="V393">
            <v>30.118499999999997</v>
          </cell>
          <cell r="W393">
            <v>391.54049999999995</v>
          </cell>
          <cell r="X393">
            <v>9035.5499999999993</v>
          </cell>
          <cell r="Y393">
            <v>190.75049999999999</v>
          </cell>
          <cell r="Z393">
            <v>2409.48</v>
          </cell>
          <cell r="AA393">
            <v>4517.7749999999996</v>
          </cell>
          <cell r="AB393">
            <v>60237</v>
          </cell>
          <cell r="AC393">
            <v>75672.731249999997</v>
          </cell>
          <cell r="AD393">
            <v>652.5675</v>
          </cell>
          <cell r="AE393">
            <v>178.20112499999999</v>
          </cell>
          <cell r="AF393">
            <v>281.10599999999999</v>
          </cell>
          <cell r="AG393">
            <v>70.276499999999999</v>
          </cell>
          <cell r="AH393">
            <v>2359.2824999999998</v>
          </cell>
          <cell r="AI393">
            <v>140.553</v>
          </cell>
          <cell r="AJ393">
            <v>351.38249999999999</v>
          </cell>
          <cell r="AK393">
            <v>70.276499999999999</v>
          </cell>
          <cell r="AL393">
            <v>1706.7149999999999</v>
          </cell>
          <cell r="AM393">
            <v>75.296250000000001</v>
          </cell>
          <cell r="AN393">
            <v>1606.32</v>
          </cell>
          <cell r="AO393">
            <v>1029.0487499999999</v>
          </cell>
          <cell r="AP393">
            <v>107.92462499999999</v>
          </cell>
          <cell r="AQ393">
            <v>376.48124999999999</v>
          </cell>
        </row>
        <row r="394">
          <cell r="A394" t="str">
            <v>M0032072515370</v>
          </cell>
          <cell r="B394" t="str">
            <v>F/G,Gateway,MR,OUS15</v>
          </cell>
          <cell r="C394" t="str">
            <v>USD</v>
          </cell>
          <cell r="D394">
            <v>43.66</v>
          </cell>
          <cell r="E394">
            <v>50.208999999999989</v>
          </cell>
          <cell r="G394">
            <v>50.208999999999989</v>
          </cell>
          <cell r="I394">
            <v>50.208999999999989</v>
          </cell>
          <cell r="J394">
            <v>190.79419999999996</v>
          </cell>
          <cell r="K394">
            <v>55.229899999999994</v>
          </cell>
          <cell r="L394">
            <v>65.271699999999981</v>
          </cell>
          <cell r="M394">
            <v>87.865749999999977</v>
          </cell>
          <cell r="N394">
            <v>53.723629999999993</v>
          </cell>
          <cell r="O394">
            <v>52.217359999999992</v>
          </cell>
          <cell r="P394">
            <v>25104.499999999993</v>
          </cell>
          <cell r="Q394">
            <v>342.92746999999991</v>
          </cell>
          <cell r="R394">
            <v>98911.729999999981</v>
          </cell>
          <cell r="S394">
            <v>861.08434999999974</v>
          </cell>
          <cell r="T394">
            <v>256.06589999999994</v>
          </cell>
          <cell r="U394">
            <v>35.146299999999989</v>
          </cell>
          <cell r="V394">
            <v>30.125399999999992</v>
          </cell>
          <cell r="W394">
            <v>391.63019999999989</v>
          </cell>
          <cell r="X394">
            <v>9037.6199999999972</v>
          </cell>
          <cell r="Y394">
            <v>190.79419999999996</v>
          </cell>
          <cell r="Z394">
            <v>2410.0319999999992</v>
          </cell>
          <cell r="AA394">
            <v>4518.8099999999986</v>
          </cell>
          <cell r="AB394">
            <v>60250.799999999988</v>
          </cell>
          <cell r="AC394">
            <v>75690.06749999999</v>
          </cell>
          <cell r="AD394">
            <v>652.71699999999987</v>
          </cell>
          <cell r="AE394">
            <v>178.24194999999995</v>
          </cell>
          <cell r="AF394">
            <v>281.17039999999992</v>
          </cell>
          <cell r="AG394">
            <v>70.292599999999979</v>
          </cell>
          <cell r="AH394">
            <v>2359.8229999999994</v>
          </cell>
          <cell r="AI394">
            <v>140.58519999999996</v>
          </cell>
          <cell r="AJ394">
            <v>351.46299999999991</v>
          </cell>
          <cell r="AK394">
            <v>70.292599999999979</v>
          </cell>
          <cell r="AL394">
            <v>1707.1059999999995</v>
          </cell>
          <cell r="AM394">
            <v>75.313499999999976</v>
          </cell>
          <cell r="AN394">
            <v>1606.6879999999996</v>
          </cell>
          <cell r="AO394">
            <v>1029.2844999999998</v>
          </cell>
          <cell r="AP394">
            <v>107.94934999999997</v>
          </cell>
          <cell r="AQ394">
            <v>376.56749999999994</v>
          </cell>
        </row>
        <row r="395">
          <cell r="A395" t="str">
            <v>M0032072520150</v>
          </cell>
          <cell r="B395" t="str">
            <v>F/G,Gateway,MR,OUS20</v>
          </cell>
          <cell r="C395" t="str">
            <v>USD</v>
          </cell>
          <cell r="D395">
            <v>41.68</v>
          </cell>
          <cell r="E395">
            <v>47.931999999999995</v>
          </cell>
          <cell r="G395">
            <v>47.931999999999995</v>
          </cell>
          <cell r="I395">
            <v>47.931999999999995</v>
          </cell>
          <cell r="J395">
            <v>182.14159999999998</v>
          </cell>
          <cell r="K395">
            <v>52.725200000000001</v>
          </cell>
          <cell r="L395">
            <v>62.311599999999999</v>
          </cell>
          <cell r="M395">
            <v>83.880999999999986</v>
          </cell>
          <cell r="N395">
            <v>51.287239999999997</v>
          </cell>
          <cell r="O395">
            <v>49.849279999999993</v>
          </cell>
          <cell r="P395">
            <v>23965.999999999996</v>
          </cell>
          <cell r="Q395">
            <v>327.37555999999995</v>
          </cell>
          <cell r="R395">
            <v>94426.04</v>
          </cell>
          <cell r="S395">
            <v>822.03379999999981</v>
          </cell>
          <cell r="T395">
            <v>244.45319999999995</v>
          </cell>
          <cell r="U395">
            <v>33.552399999999992</v>
          </cell>
          <cell r="V395">
            <v>28.759199999999996</v>
          </cell>
          <cell r="W395">
            <v>373.86959999999993</v>
          </cell>
          <cell r="X395">
            <v>8627.7599999999984</v>
          </cell>
          <cell r="Y395">
            <v>182.14159999999998</v>
          </cell>
          <cell r="Z395">
            <v>2300.7359999999999</v>
          </cell>
          <cell r="AA395">
            <v>4313.8799999999992</v>
          </cell>
          <cell r="AB395">
            <v>57518.399999999994</v>
          </cell>
          <cell r="AC395">
            <v>72257.489999999991</v>
          </cell>
          <cell r="AD395">
            <v>623.11599999999999</v>
          </cell>
          <cell r="AE395">
            <v>170.15859999999998</v>
          </cell>
          <cell r="AF395">
            <v>268.41919999999993</v>
          </cell>
          <cell r="AG395">
            <v>67.104799999999983</v>
          </cell>
          <cell r="AH395">
            <v>2252.8039999999996</v>
          </cell>
          <cell r="AI395">
            <v>134.20959999999997</v>
          </cell>
          <cell r="AJ395">
            <v>335.52399999999994</v>
          </cell>
          <cell r="AK395">
            <v>67.104799999999983</v>
          </cell>
          <cell r="AL395">
            <v>1629.6879999999999</v>
          </cell>
          <cell r="AM395">
            <v>71.897999999999996</v>
          </cell>
          <cell r="AN395">
            <v>1533.8239999999998</v>
          </cell>
          <cell r="AO395">
            <v>982.60599999999988</v>
          </cell>
          <cell r="AP395">
            <v>103.05379999999998</v>
          </cell>
          <cell r="AQ395">
            <v>359.48999999999995</v>
          </cell>
        </row>
        <row r="396">
          <cell r="A396" t="str">
            <v>M0032072520200</v>
          </cell>
          <cell r="B396" t="str">
            <v>F/G,Gateway,MR,OUS20</v>
          </cell>
          <cell r="C396" t="str">
            <v>USD</v>
          </cell>
          <cell r="D396">
            <v>41.82</v>
          </cell>
          <cell r="E396">
            <v>48.092999999999996</v>
          </cell>
          <cell r="G396">
            <v>48.092999999999996</v>
          </cell>
          <cell r="I396">
            <v>48.092999999999996</v>
          </cell>
          <cell r="J396">
            <v>182.75339999999997</v>
          </cell>
          <cell r="K396">
            <v>52.902300000000004</v>
          </cell>
          <cell r="L396">
            <v>62.520899999999997</v>
          </cell>
          <cell r="M396">
            <v>84.162749999999988</v>
          </cell>
          <cell r="N396">
            <v>51.459510000000002</v>
          </cell>
          <cell r="O396">
            <v>50.016719999999999</v>
          </cell>
          <cell r="P396">
            <v>24046.5</v>
          </cell>
          <cell r="Q396">
            <v>328.47519</v>
          </cell>
          <cell r="R396">
            <v>94743.209999999992</v>
          </cell>
          <cell r="S396">
            <v>824.79494999999986</v>
          </cell>
          <cell r="T396">
            <v>245.27429999999995</v>
          </cell>
          <cell r="U396">
            <v>33.665099999999995</v>
          </cell>
          <cell r="V396">
            <v>28.855799999999995</v>
          </cell>
          <cell r="W396">
            <v>375.12539999999996</v>
          </cell>
          <cell r="X396">
            <v>8656.74</v>
          </cell>
          <cell r="Y396">
            <v>182.75339999999997</v>
          </cell>
          <cell r="Z396">
            <v>2308.4639999999999</v>
          </cell>
          <cell r="AA396">
            <v>4328.37</v>
          </cell>
          <cell r="AB396">
            <v>57711.6</v>
          </cell>
          <cell r="AC396">
            <v>72500.197499999995</v>
          </cell>
          <cell r="AD396">
            <v>625.20899999999995</v>
          </cell>
          <cell r="AE396">
            <v>170.73014999999998</v>
          </cell>
          <cell r="AF396">
            <v>269.32079999999996</v>
          </cell>
          <cell r="AG396">
            <v>67.330199999999991</v>
          </cell>
          <cell r="AH396">
            <v>2260.3709999999996</v>
          </cell>
          <cell r="AI396">
            <v>134.66039999999998</v>
          </cell>
          <cell r="AJ396">
            <v>336.65099999999995</v>
          </cell>
          <cell r="AK396">
            <v>67.330199999999991</v>
          </cell>
          <cell r="AL396">
            <v>1635.1619999999998</v>
          </cell>
          <cell r="AM396">
            <v>72.139499999999998</v>
          </cell>
          <cell r="AN396">
            <v>1538.9759999999999</v>
          </cell>
          <cell r="AO396">
            <v>985.90649999999994</v>
          </cell>
          <cell r="AP396">
            <v>103.39994999999999</v>
          </cell>
          <cell r="AQ396">
            <v>360.69749999999999</v>
          </cell>
        </row>
        <row r="397">
          <cell r="A397" t="str">
            <v>M0032072520220</v>
          </cell>
          <cell r="B397" t="str">
            <v>F/G,Gateway,MR,OUS20</v>
          </cell>
          <cell r="C397" t="str">
            <v>USD</v>
          </cell>
          <cell r="D397">
            <v>42.17</v>
          </cell>
          <cell r="E397">
            <v>48.4955</v>
          </cell>
          <cell r="G397">
            <v>48.4955</v>
          </cell>
          <cell r="I397">
            <v>48.4955</v>
          </cell>
          <cell r="J397">
            <v>184.28289999999998</v>
          </cell>
          <cell r="K397">
            <v>53.345050000000008</v>
          </cell>
          <cell r="L397">
            <v>63.044150000000002</v>
          </cell>
          <cell r="M397">
            <v>84.867125000000001</v>
          </cell>
          <cell r="N397">
            <v>51.890185000000002</v>
          </cell>
          <cell r="O397">
            <v>50.435320000000004</v>
          </cell>
          <cell r="P397">
            <v>24247.75</v>
          </cell>
          <cell r="Q397">
            <v>331.224265</v>
          </cell>
          <cell r="R397">
            <v>95536.134999999995</v>
          </cell>
          <cell r="S397">
            <v>831.69782499999997</v>
          </cell>
          <cell r="T397">
            <v>247.32704999999999</v>
          </cell>
          <cell r="U397">
            <v>33.946849999999998</v>
          </cell>
          <cell r="V397">
            <v>29.097299999999997</v>
          </cell>
          <cell r="W397">
            <v>378.26490000000001</v>
          </cell>
          <cell r="X397">
            <v>8729.19</v>
          </cell>
          <cell r="Y397">
            <v>184.28289999999998</v>
          </cell>
          <cell r="Z397">
            <v>2327.7840000000001</v>
          </cell>
          <cell r="AA397">
            <v>4364.5950000000003</v>
          </cell>
          <cell r="AB397">
            <v>58194.6</v>
          </cell>
          <cell r="AC397">
            <v>73106.966249999998</v>
          </cell>
          <cell r="AD397">
            <v>630.44150000000002</v>
          </cell>
          <cell r="AE397">
            <v>172.15902499999999</v>
          </cell>
          <cell r="AF397">
            <v>271.57479999999998</v>
          </cell>
          <cell r="AG397">
            <v>67.893699999999995</v>
          </cell>
          <cell r="AH397">
            <v>2279.2885000000001</v>
          </cell>
          <cell r="AI397">
            <v>135.78739999999999</v>
          </cell>
          <cell r="AJ397">
            <v>339.46850000000001</v>
          </cell>
          <cell r="AK397">
            <v>67.893699999999995</v>
          </cell>
          <cell r="AL397">
            <v>1648.847</v>
          </cell>
          <cell r="AM397">
            <v>72.743250000000003</v>
          </cell>
          <cell r="AN397">
            <v>1551.856</v>
          </cell>
          <cell r="AO397">
            <v>994.15774999999996</v>
          </cell>
          <cell r="AP397">
            <v>104.26532499999999</v>
          </cell>
          <cell r="AQ397">
            <v>363.71625</v>
          </cell>
        </row>
        <row r="398">
          <cell r="A398" t="str">
            <v>M0032072520250</v>
          </cell>
          <cell r="B398" t="str">
            <v>F/G,Gateway,MR,OUS20</v>
          </cell>
          <cell r="C398" t="str">
            <v>USD</v>
          </cell>
          <cell r="D398">
            <v>42.16</v>
          </cell>
          <cell r="E398">
            <v>48.483999999999995</v>
          </cell>
          <cell r="G398">
            <v>48.483999999999995</v>
          </cell>
          <cell r="I398">
            <v>48.483999999999995</v>
          </cell>
          <cell r="J398">
            <v>184.23919999999998</v>
          </cell>
          <cell r="K398">
            <v>53.3324</v>
          </cell>
          <cell r="L398">
            <v>63.029199999999996</v>
          </cell>
          <cell r="M398">
            <v>84.846999999999994</v>
          </cell>
          <cell r="N398">
            <v>51.877879999999998</v>
          </cell>
          <cell r="O398">
            <v>50.423359999999995</v>
          </cell>
          <cell r="P398">
            <v>24241.999999999996</v>
          </cell>
          <cell r="Q398">
            <v>331.14571999999998</v>
          </cell>
          <cell r="R398">
            <v>95513.48</v>
          </cell>
          <cell r="S398">
            <v>831.50059999999985</v>
          </cell>
          <cell r="T398">
            <v>247.26839999999996</v>
          </cell>
          <cell r="U398">
            <v>33.938799999999993</v>
          </cell>
          <cell r="V398">
            <v>29.090399999999995</v>
          </cell>
          <cell r="W398">
            <v>378.17519999999996</v>
          </cell>
          <cell r="X398">
            <v>8727.119999999999</v>
          </cell>
          <cell r="Y398">
            <v>184.23919999999998</v>
          </cell>
          <cell r="Z398">
            <v>2327.232</v>
          </cell>
          <cell r="AA398">
            <v>4363.5599999999995</v>
          </cell>
          <cell r="AB398">
            <v>58180.799999999996</v>
          </cell>
          <cell r="AC398">
            <v>73089.62999999999</v>
          </cell>
          <cell r="AD398">
            <v>630.29199999999992</v>
          </cell>
          <cell r="AE398">
            <v>172.11819999999997</v>
          </cell>
          <cell r="AF398">
            <v>271.51039999999995</v>
          </cell>
          <cell r="AG398">
            <v>67.877599999999987</v>
          </cell>
          <cell r="AH398">
            <v>2278.7479999999996</v>
          </cell>
          <cell r="AI398">
            <v>135.75519999999997</v>
          </cell>
          <cell r="AJ398">
            <v>339.38799999999998</v>
          </cell>
          <cell r="AK398">
            <v>67.877599999999987</v>
          </cell>
          <cell r="AL398">
            <v>1648.4559999999999</v>
          </cell>
          <cell r="AM398">
            <v>72.725999999999999</v>
          </cell>
          <cell r="AN398">
            <v>1551.4879999999998</v>
          </cell>
          <cell r="AO398">
            <v>993.92199999999991</v>
          </cell>
          <cell r="AP398">
            <v>104.24059999999999</v>
          </cell>
          <cell r="AQ398">
            <v>363.62999999999994</v>
          </cell>
        </row>
        <row r="399">
          <cell r="A399" t="str">
            <v>M0032072520270</v>
          </cell>
          <cell r="B399" t="str">
            <v>F/G,Gateway,MR,OUS20</v>
          </cell>
          <cell r="C399" t="str">
            <v>USD</v>
          </cell>
          <cell r="D399">
            <v>42.16</v>
          </cell>
          <cell r="E399">
            <v>48.483999999999995</v>
          </cell>
          <cell r="G399">
            <v>48.483999999999995</v>
          </cell>
          <cell r="I399">
            <v>48.483999999999995</v>
          </cell>
          <cell r="J399">
            <v>184.23919999999998</v>
          </cell>
          <cell r="K399">
            <v>53.3324</v>
          </cell>
          <cell r="L399">
            <v>63.029199999999996</v>
          </cell>
          <cell r="M399">
            <v>84.846999999999994</v>
          </cell>
          <cell r="N399">
            <v>51.877879999999998</v>
          </cell>
          <cell r="O399">
            <v>50.423359999999995</v>
          </cell>
          <cell r="P399">
            <v>24241.999999999996</v>
          </cell>
          <cell r="Q399">
            <v>331.14571999999998</v>
          </cell>
          <cell r="R399">
            <v>95513.48</v>
          </cell>
          <cell r="S399">
            <v>831.50059999999985</v>
          </cell>
          <cell r="T399">
            <v>247.26839999999996</v>
          </cell>
          <cell r="U399">
            <v>33.938799999999993</v>
          </cell>
          <cell r="V399">
            <v>29.090399999999995</v>
          </cell>
          <cell r="W399">
            <v>378.17519999999996</v>
          </cell>
          <cell r="X399">
            <v>8727.119999999999</v>
          </cell>
          <cell r="Y399">
            <v>184.23919999999998</v>
          </cell>
          <cell r="Z399">
            <v>2327.232</v>
          </cell>
          <cell r="AA399">
            <v>4363.5599999999995</v>
          </cell>
          <cell r="AB399">
            <v>58180.799999999996</v>
          </cell>
          <cell r="AC399">
            <v>73089.62999999999</v>
          </cell>
          <cell r="AD399">
            <v>630.29199999999992</v>
          </cell>
          <cell r="AE399">
            <v>172.11819999999997</v>
          </cell>
          <cell r="AF399">
            <v>271.51039999999995</v>
          </cell>
          <cell r="AG399">
            <v>67.877599999999987</v>
          </cell>
          <cell r="AH399">
            <v>2278.7479999999996</v>
          </cell>
          <cell r="AI399">
            <v>135.75519999999997</v>
          </cell>
          <cell r="AJ399">
            <v>339.38799999999998</v>
          </cell>
          <cell r="AK399">
            <v>67.877599999999987</v>
          </cell>
          <cell r="AL399">
            <v>1648.4559999999999</v>
          </cell>
          <cell r="AM399">
            <v>72.725999999999999</v>
          </cell>
          <cell r="AN399">
            <v>1551.4879999999998</v>
          </cell>
          <cell r="AO399">
            <v>993.92199999999991</v>
          </cell>
          <cell r="AP399">
            <v>104.24059999999999</v>
          </cell>
          <cell r="AQ399">
            <v>363.62999999999994</v>
          </cell>
        </row>
        <row r="400">
          <cell r="A400" t="str">
            <v>M0032072520300</v>
          </cell>
          <cell r="B400" t="str">
            <v>F/G,Gateway,MR,OUS20</v>
          </cell>
          <cell r="C400" t="str">
            <v>USD</v>
          </cell>
          <cell r="D400">
            <v>42.83</v>
          </cell>
          <cell r="E400">
            <v>49.254499999999993</v>
          </cell>
          <cell r="G400">
            <v>49.254499999999993</v>
          </cell>
          <cell r="I400">
            <v>49.254499999999993</v>
          </cell>
          <cell r="J400">
            <v>187.16709999999998</v>
          </cell>
          <cell r="K400">
            <v>54.179949999999998</v>
          </cell>
          <cell r="L400">
            <v>64.030849999999987</v>
          </cell>
          <cell r="M400">
            <v>86.195374999999984</v>
          </cell>
          <cell r="N400">
            <v>52.702314999999999</v>
          </cell>
          <cell r="O400">
            <v>51.224679999999992</v>
          </cell>
          <cell r="P400">
            <v>24627.249999999996</v>
          </cell>
          <cell r="Q400">
            <v>336.40823499999993</v>
          </cell>
          <cell r="R400">
            <v>97031.364999999991</v>
          </cell>
          <cell r="S400">
            <v>844.71467499999983</v>
          </cell>
          <cell r="T400">
            <v>251.19794999999993</v>
          </cell>
          <cell r="U400">
            <v>34.478149999999992</v>
          </cell>
          <cell r="V400">
            <v>29.552699999999994</v>
          </cell>
          <cell r="W400">
            <v>384.18509999999992</v>
          </cell>
          <cell r="X400">
            <v>8865.81</v>
          </cell>
          <cell r="Y400">
            <v>187.16709999999998</v>
          </cell>
          <cell r="Z400">
            <v>2364.2159999999994</v>
          </cell>
          <cell r="AA400">
            <v>4432.9049999999997</v>
          </cell>
          <cell r="AB400">
            <v>59105.399999999994</v>
          </cell>
          <cell r="AC400">
            <v>74251.158749999988</v>
          </cell>
          <cell r="AD400">
            <v>640.30849999999987</v>
          </cell>
          <cell r="AE400">
            <v>174.85347499999997</v>
          </cell>
          <cell r="AF400">
            <v>275.82519999999994</v>
          </cell>
          <cell r="AG400">
            <v>68.956299999999985</v>
          </cell>
          <cell r="AH400">
            <v>2314.9614999999999</v>
          </cell>
          <cell r="AI400">
            <v>137.91259999999997</v>
          </cell>
          <cell r="AJ400">
            <v>344.78149999999994</v>
          </cell>
          <cell r="AK400">
            <v>68.956299999999985</v>
          </cell>
          <cell r="AL400">
            <v>1674.6529999999998</v>
          </cell>
          <cell r="AM400">
            <v>73.881749999999982</v>
          </cell>
          <cell r="AN400">
            <v>1576.1439999999998</v>
          </cell>
          <cell r="AO400">
            <v>1009.7172499999998</v>
          </cell>
          <cell r="AP400">
            <v>105.89717499999998</v>
          </cell>
          <cell r="AQ400">
            <v>369.40874999999994</v>
          </cell>
        </row>
        <row r="401">
          <cell r="A401" t="str">
            <v>M0032072520320</v>
          </cell>
          <cell r="B401" t="str">
            <v>F/G,Gateway,MR,OUS20</v>
          </cell>
          <cell r="C401" t="str">
            <v>USD</v>
          </cell>
          <cell r="D401">
            <v>42.81</v>
          </cell>
          <cell r="E401">
            <v>49.231499999999997</v>
          </cell>
          <cell r="G401">
            <v>49.231499999999997</v>
          </cell>
          <cell r="I401">
            <v>49.231499999999997</v>
          </cell>
          <cell r="J401">
            <v>187.07969999999997</v>
          </cell>
          <cell r="K401">
            <v>54.154650000000004</v>
          </cell>
          <cell r="L401">
            <v>64.000950000000003</v>
          </cell>
          <cell r="M401">
            <v>86.155124999999998</v>
          </cell>
          <cell r="N401">
            <v>52.677705000000003</v>
          </cell>
          <cell r="O401">
            <v>51.200759999999995</v>
          </cell>
          <cell r="P401">
            <v>24615.75</v>
          </cell>
          <cell r="Q401">
            <v>336.25114500000001</v>
          </cell>
          <cell r="R401">
            <v>96986.054999999993</v>
          </cell>
          <cell r="S401">
            <v>844.32022499999982</v>
          </cell>
          <cell r="T401">
            <v>251.08064999999996</v>
          </cell>
          <cell r="U401">
            <v>34.462049999999998</v>
          </cell>
          <cell r="V401">
            <v>29.538899999999998</v>
          </cell>
          <cell r="W401">
            <v>384.00569999999999</v>
          </cell>
          <cell r="X401">
            <v>8861.67</v>
          </cell>
          <cell r="Y401">
            <v>187.07969999999997</v>
          </cell>
          <cell r="Z401">
            <v>2363.1120000000001</v>
          </cell>
          <cell r="AA401">
            <v>4430.835</v>
          </cell>
          <cell r="AB401">
            <v>59077.799999999996</v>
          </cell>
          <cell r="AC401">
            <v>74216.486250000002</v>
          </cell>
          <cell r="AD401">
            <v>640.0095</v>
          </cell>
          <cell r="AE401">
            <v>174.77182499999998</v>
          </cell>
          <cell r="AF401">
            <v>275.69639999999998</v>
          </cell>
          <cell r="AG401">
            <v>68.924099999999996</v>
          </cell>
          <cell r="AH401">
            <v>2313.8804999999998</v>
          </cell>
          <cell r="AI401">
            <v>137.84819999999999</v>
          </cell>
          <cell r="AJ401">
            <v>344.62049999999999</v>
          </cell>
          <cell r="AK401">
            <v>68.924099999999996</v>
          </cell>
          <cell r="AL401">
            <v>1673.8709999999999</v>
          </cell>
          <cell r="AM401">
            <v>73.847250000000003</v>
          </cell>
          <cell r="AN401">
            <v>1575.4079999999999</v>
          </cell>
          <cell r="AO401">
            <v>1009.2457499999999</v>
          </cell>
          <cell r="AP401">
            <v>105.84772499999998</v>
          </cell>
          <cell r="AQ401">
            <v>369.23624999999998</v>
          </cell>
        </row>
        <row r="402">
          <cell r="A402" t="str">
            <v>M0032072520370</v>
          </cell>
          <cell r="B402" t="str">
            <v>F/G,Gateway,MR,OUS20</v>
          </cell>
          <cell r="C402" t="str">
            <v>USD</v>
          </cell>
          <cell r="D402">
            <v>43.66</v>
          </cell>
          <cell r="E402">
            <v>50.208999999999989</v>
          </cell>
          <cell r="G402">
            <v>50.208999999999989</v>
          </cell>
          <cell r="I402">
            <v>50.208999999999989</v>
          </cell>
          <cell r="J402">
            <v>190.79419999999996</v>
          </cell>
          <cell r="K402">
            <v>55.229899999999994</v>
          </cell>
          <cell r="L402">
            <v>65.271699999999981</v>
          </cell>
          <cell r="M402">
            <v>87.865749999999977</v>
          </cell>
          <cell r="N402">
            <v>53.723629999999993</v>
          </cell>
          <cell r="O402">
            <v>52.217359999999992</v>
          </cell>
          <cell r="P402">
            <v>25104.499999999993</v>
          </cell>
          <cell r="Q402">
            <v>342.92746999999991</v>
          </cell>
          <cell r="R402">
            <v>98911.729999999981</v>
          </cell>
          <cell r="S402">
            <v>861.08434999999974</v>
          </cell>
          <cell r="T402">
            <v>256.06589999999994</v>
          </cell>
          <cell r="U402">
            <v>35.146299999999989</v>
          </cell>
          <cell r="V402">
            <v>30.125399999999992</v>
          </cell>
          <cell r="W402">
            <v>391.63019999999989</v>
          </cell>
          <cell r="X402">
            <v>9037.6199999999972</v>
          </cell>
          <cell r="Y402">
            <v>190.79419999999996</v>
          </cell>
          <cell r="Z402">
            <v>2410.0319999999992</v>
          </cell>
          <cell r="AA402">
            <v>4518.8099999999986</v>
          </cell>
          <cell r="AB402">
            <v>60250.799999999988</v>
          </cell>
          <cell r="AC402">
            <v>75690.06749999999</v>
          </cell>
          <cell r="AD402">
            <v>652.71699999999987</v>
          </cell>
          <cell r="AE402">
            <v>178.24194999999995</v>
          </cell>
          <cell r="AF402">
            <v>281.17039999999992</v>
          </cell>
          <cell r="AG402">
            <v>70.292599999999979</v>
          </cell>
          <cell r="AH402">
            <v>2359.8229999999994</v>
          </cell>
          <cell r="AI402">
            <v>140.58519999999996</v>
          </cell>
          <cell r="AJ402">
            <v>351.46299999999991</v>
          </cell>
          <cell r="AK402">
            <v>70.292599999999979</v>
          </cell>
          <cell r="AL402">
            <v>1707.1059999999995</v>
          </cell>
          <cell r="AM402">
            <v>75.313499999999976</v>
          </cell>
          <cell r="AN402">
            <v>1606.6879999999996</v>
          </cell>
          <cell r="AO402">
            <v>1029.2844999999998</v>
          </cell>
          <cell r="AP402">
            <v>107.94934999999997</v>
          </cell>
          <cell r="AQ402">
            <v>376.56749999999994</v>
          </cell>
        </row>
        <row r="403">
          <cell r="A403" t="str">
            <v>M0032072520400</v>
          </cell>
          <cell r="B403" t="str">
            <v>F/G,Gateway,MR,OUS20</v>
          </cell>
          <cell r="C403" t="str">
            <v>USD</v>
          </cell>
          <cell r="D403">
            <v>43.66</v>
          </cell>
          <cell r="E403">
            <v>50.208999999999989</v>
          </cell>
          <cell r="G403">
            <v>50.208999999999989</v>
          </cell>
          <cell r="I403">
            <v>50.208999999999989</v>
          </cell>
          <cell r="J403">
            <v>190.79419999999996</v>
          </cell>
          <cell r="K403">
            <v>55.229899999999994</v>
          </cell>
          <cell r="L403">
            <v>65.271699999999981</v>
          </cell>
          <cell r="M403">
            <v>87.865749999999977</v>
          </cell>
          <cell r="N403">
            <v>53.723629999999993</v>
          </cell>
          <cell r="O403">
            <v>52.217359999999992</v>
          </cell>
          <cell r="P403">
            <v>25104.499999999993</v>
          </cell>
          <cell r="Q403">
            <v>342.92746999999991</v>
          </cell>
          <cell r="R403">
            <v>98911.729999999981</v>
          </cell>
          <cell r="S403">
            <v>861.08434999999974</v>
          </cell>
          <cell r="T403">
            <v>256.06589999999994</v>
          </cell>
          <cell r="U403">
            <v>35.146299999999989</v>
          </cell>
          <cell r="V403">
            <v>30.125399999999992</v>
          </cell>
          <cell r="W403">
            <v>391.63019999999989</v>
          </cell>
          <cell r="X403">
            <v>9037.6199999999972</v>
          </cell>
          <cell r="Y403">
            <v>190.79419999999996</v>
          </cell>
          <cell r="Z403">
            <v>2410.0319999999992</v>
          </cell>
          <cell r="AA403">
            <v>4518.8099999999986</v>
          </cell>
          <cell r="AB403">
            <v>60250.799999999988</v>
          </cell>
          <cell r="AC403">
            <v>75690.06749999999</v>
          </cell>
          <cell r="AD403">
            <v>652.71699999999987</v>
          </cell>
          <cell r="AE403">
            <v>178.24194999999995</v>
          </cell>
          <cell r="AF403">
            <v>281.17039999999992</v>
          </cell>
          <cell r="AG403">
            <v>70.292599999999979</v>
          </cell>
          <cell r="AH403">
            <v>2359.8229999999994</v>
          </cell>
          <cell r="AI403">
            <v>140.58519999999996</v>
          </cell>
          <cell r="AJ403">
            <v>351.46299999999991</v>
          </cell>
          <cell r="AK403">
            <v>70.292599999999979</v>
          </cell>
          <cell r="AL403">
            <v>1707.1059999999995</v>
          </cell>
          <cell r="AM403">
            <v>75.313499999999976</v>
          </cell>
          <cell r="AN403">
            <v>1606.6879999999996</v>
          </cell>
          <cell r="AO403">
            <v>1029.2844999999998</v>
          </cell>
          <cell r="AP403">
            <v>107.94934999999997</v>
          </cell>
          <cell r="AQ403">
            <v>376.56749999999994</v>
          </cell>
        </row>
        <row r="404">
          <cell r="A404" t="str">
            <v>M00326010</v>
          </cell>
          <cell r="B404" t="str">
            <v>Synchro40588200cmSoft</v>
          </cell>
          <cell r="C404" t="str">
            <v>USD</v>
          </cell>
          <cell r="D404">
            <v>118.77</v>
          </cell>
          <cell r="G404">
            <v>118.77</v>
          </cell>
          <cell r="I404">
            <v>118.77</v>
          </cell>
          <cell r="J404">
            <v>451.32599999999996</v>
          </cell>
          <cell r="K404">
            <v>130.64700000000002</v>
          </cell>
          <cell r="L404">
            <v>154.40100000000001</v>
          </cell>
          <cell r="M404">
            <v>207.8475</v>
          </cell>
          <cell r="N404">
            <v>127.0839</v>
          </cell>
          <cell r="O404">
            <v>123.52079999999999</v>
          </cell>
          <cell r="P404">
            <v>59385</v>
          </cell>
          <cell r="Q404">
            <v>811.19909999999993</v>
          </cell>
          <cell r="R404">
            <v>233976.9</v>
          </cell>
          <cell r="S404">
            <v>2036.9054999999998</v>
          </cell>
          <cell r="T404">
            <v>605.72699999999998</v>
          </cell>
          <cell r="U404">
            <v>83.138999999999996</v>
          </cell>
          <cell r="V404">
            <v>71.262</v>
          </cell>
          <cell r="W404">
            <v>926.40599999999995</v>
          </cell>
          <cell r="X404">
            <v>21378.6</v>
          </cell>
          <cell r="Y404">
            <v>451.32599999999996</v>
          </cell>
          <cell r="Z404">
            <v>5700.96</v>
          </cell>
          <cell r="AA404">
            <v>10689.3</v>
          </cell>
          <cell r="AB404">
            <v>142524</v>
          </cell>
          <cell r="AC404">
            <v>179045.77499999999</v>
          </cell>
          <cell r="AD404">
            <v>1544.01</v>
          </cell>
          <cell r="AE404">
            <v>421.63349999999997</v>
          </cell>
          <cell r="AF404">
            <v>665.11199999999997</v>
          </cell>
          <cell r="AG404">
            <v>166.27799999999999</v>
          </cell>
          <cell r="AH404">
            <v>5582.19</v>
          </cell>
          <cell r="AI404">
            <v>332.55599999999998</v>
          </cell>
          <cell r="AJ404">
            <v>831.39</v>
          </cell>
          <cell r="AK404">
            <v>166.27799999999999</v>
          </cell>
          <cell r="AL404">
            <v>4038.18</v>
          </cell>
          <cell r="AM404">
            <v>178.155</v>
          </cell>
          <cell r="AN404">
            <v>3800.64</v>
          </cell>
          <cell r="AO404">
            <v>2434.7849999999999</v>
          </cell>
          <cell r="AP404">
            <v>255.35549999999998</v>
          </cell>
          <cell r="AQ404">
            <v>890.77499999999998</v>
          </cell>
        </row>
        <row r="405">
          <cell r="A405" t="str">
            <v>M00326110</v>
          </cell>
          <cell r="B405" t="str">
            <v>Synchro40588200cmSoft</v>
          </cell>
          <cell r="C405" t="str">
            <v>USD</v>
          </cell>
          <cell r="D405">
            <v>119.7</v>
          </cell>
          <cell r="G405">
            <v>119.7</v>
          </cell>
          <cell r="I405">
            <v>119.7</v>
          </cell>
          <cell r="J405">
            <v>454.86</v>
          </cell>
          <cell r="K405">
            <v>131.67000000000002</v>
          </cell>
          <cell r="L405">
            <v>155.61000000000001</v>
          </cell>
          <cell r="M405">
            <v>209.47499999999999</v>
          </cell>
          <cell r="N405">
            <v>128.07900000000001</v>
          </cell>
          <cell r="O405">
            <v>124.48800000000001</v>
          </cell>
          <cell r="P405">
            <v>59850</v>
          </cell>
          <cell r="Q405">
            <v>817.55100000000004</v>
          </cell>
          <cell r="R405">
            <v>235809</v>
          </cell>
          <cell r="S405">
            <v>2052.855</v>
          </cell>
          <cell r="T405">
            <v>610.47</v>
          </cell>
          <cell r="U405">
            <v>83.789999999999992</v>
          </cell>
          <cell r="V405">
            <v>71.819999999999993</v>
          </cell>
          <cell r="W405">
            <v>933.66</v>
          </cell>
          <cell r="X405">
            <v>21546</v>
          </cell>
          <cell r="Y405">
            <v>454.86</v>
          </cell>
          <cell r="Z405">
            <v>5745.6</v>
          </cell>
          <cell r="AA405">
            <v>10773</v>
          </cell>
          <cell r="AB405">
            <v>143640</v>
          </cell>
          <cell r="AC405">
            <v>180447.75</v>
          </cell>
          <cell r="AD405">
            <v>1556.1000000000001</v>
          </cell>
          <cell r="AE405">
            <v>424.935</v>
          </cell>
          <cell r="AF405">
            <v>670.31999999999994</v>
          </cell>
          <cell r="AG405">
            <v>167.57999999999998</v>
          </cell>
          <cell r="AH405">
            <v>5625.9000000000005</v>
          </cell>
          <cell r="AI405">
            <v>335.15999999999997</v>
          </cell>
          <cell r="AJ405">
            <v>837.9</v>
          </cell>
          <cell r="AK405">
            <v>167.57999999999998</v>
          </cell>
          <cell r="AL405">
            <v>4069.8</v>
          </cell>
          <cell r="AM405">
            <v>179.55</v>
          </cell>
          <cell r="AN405">
            <v>3830.4</v>
          </cell>
          <cell r="AO405">
            <v>2453.85</v>
          </cell>
          <cell r="AP405">
            <v>257.35500000000002</v>
          </cell>
          <cell r="AQ405">
            <v>897.75</v>
          </cell>
        </row>
        <row r="406">
          <cell r="A406" t="str">
            <v>M00326310</v>
          </cell>
          <cell r="B406" t="str">
            <v>Synchro40588300cmSoft</v>
          </cell>
          <cell r="C406" t="str">
            <v>USD</v>
          </cell>
          <cell r="D406">
            <v>123.82</v>
          </cell>
          <cell r="G406">
            <v>123.82</v>
          </cell>
          <cell r="I406">
            <v>123.82</v>
          </cell>
          <cell r="J406">
            <v>470.51599999999996</v>
          </cell>
          <cell r="K406">
            <v>136.202</v>
          </cell>
          <cell r="L406">
            <v>160.96600000000001</v>
          </cell>
          <cell r="M406">
            <v>216.685</v>
          </cell>
          <cell r="N406">
            <v>132.48740000000001</v>
          </cell>
          <cell r="O406">
            <v>128.77279999999999</v>
          </cell>
          <cell r="P406">
            <v>61910</v>
          </cell>
          <cell r="Q406">
            <v>845.69060000000002</v>
          </cell>
          <cell r="R406">
            <v>243925.4</v>
          </cell>
          <cell r="S406">
            <v>2123.5129999999999</v>
          </cell>
          <cell r="T406">
            <v>631.48199999999997</v>
          </cell>
          <cell r="U406">
            <v>86.673999999999992</v>
          </cell>
          <cell r="V406">
            <v>74.291999999999987</v>
          </cell>
          <cell r="W406">
            <v>965.79599999999994</v>
          </cell>
          <cell r="X406">
            <v>22287.599999999999</v>
          </cell>
          <cell r="Y406">
            <v>470.51599999999996</v>
          </cell>
          <cell r="Z406">
            <v>5943.36</v>
          </cell>
          <cell r="AA406">
            <v>11143.8</v>
          </cell>
          <cell r="AB406">
            <v>148584</v>
          </cell>
          <cell r="AC406">
            <v>186658.65</v>
          </cell>
          <cell r="AD406">
            <v>1609.6599999999999</v>
          </cell>
          <cell r="AE406">
            <v>439.56099999999998</v>
          </cell>
          <cell r="AF406">
            <v>693.39199999999994</v>
          </cell>
          <cell r="AG406">
            <v>173.34799999999998</v>
          </cell>
          <cell r="AH406">
            <v>5819.54</v>
          </cell>
          <cell r="AI406">
            <v>346.69599999999997</v>
          </cell>
          <cell r="AJ406">
            <v>866.74</v>
          </cell>
          <cell r="AK406">
            <v>173.34799999999998</v>
          </cell>
          <cell r="AL406">
            <v>4209.88</v>
          </cell>
          <cell r="AM406">
            <v>185.73</v>
          </cell>
          <cell r="AN406">
            <v>3962.24</v>
          </cell>
          <cell r="AO406">
            <v>2538.31</v>
          </cell>
          <cell r="AP406">
            <v>266.21299999999997</v>
          </cell>
          <cell r="AQ406">
            <v>928.65</v>
          </cell>
        </row>
        <row r="407">
          <cell r="A407" t="str">
            <v>M00326320</v>
          </cell>
          <cell r="B407" t="str">
            <v>Synchro40588300cmSoft</v>
          </cell>
          <cell r="C407" t="str">
            <v>USD</v>
          </cell>
          <cell r="D407">
            <v>124.1</v>
          </cell>
          <cell r="G407">
            <v>124.1</v>
          </cell>
          <cell r="I407">
            <v>124.1</v>
          </cell>
          <cell r="J407">
            <v>471.58</v>
          </cell>
          <cell r="K407">
            <v>136.51</v>
          </cell>
          <cell r="L407">
            <v>161.32999999999998</v>
          </cell>
          <cell r="M407">
            <v>217.17499999999998</v>
          </cell>
          <cell r="N407">
            <v>132.78700000000001</v>
          </cell>
          <cell r="O407">
            <v>129.06399999999999</v>
          </cell>
          <cell r="P407">
            <v>62050</v>
          </cell>
          <cell r="Q407">
            <v>847.60299999999995</v>
          </cell>
          <cell r="R407">
            <v>244477</v>
          </cell>
          <cell r="S407">
            <v>2128.3149999999996</v>
          </cell>
          <cell r="T407">
            <v>632.91</v>
          </cell>
          <cell r="U407">
            <v>86.86999999999999</v>
          </cell>
          <cell r="V407">
            <v>74.459999999999994</v>
          </cell>
          <cell r="W407">
            <v>967.9799999999999</v>
          </cell>
          <cell r="X407">
            <v>22338</v>
          </cell>
          <cell r="Y407">
            <v>471.58</v>
          </cell>
          <cell r="Z407">
            <v>5956.7999999999993</v>
          </cell>
          <cell r="AA407">
            <v>11169</v>
          </cell>
          <cell r="AB407">
            <v>148920</v>
          </cell>
          <cell r="AC407">
            <v>187080.75</v>
          </cell>
          <cell r="AD407">
            <v>1613.3</v>
          </cell>
          <cell r="AE407">
            <v>440.55499999999995</v>
          </cell>
          <cell r="AF407">
            <v>694.95999999999992</v>
          </cell>
          <cell r="AG407">
            <v>173.73999999999998</v>
          </cell>
          <cell r="AH407">
            <v>5832.7</v>
          </cell>
          <cell r="AI407">
            <v>347.47999999999996</v>
          </cell>
          <cell r="AJ407">
            <v>868.69999999999993</v>
          </cell>
          <cell r="AK407">
            <v>173.73999999999998</v>
          </cell>
          <cell r="AL407">
            <v>4219.3999999999996</v>
          </cell>
          <cell r="AM407">
            <v>186.14999999999998</v>
          </cell>
          <cell r="AN407">
            <v>3971.2</v>
          </cell>
          <cell r="AO407">
            <v>2544.0499999999997</v>
          </cell>
          <cell r="AP407">
            <v>266.815</v>
          </cell>
          <cell r="AQ407">
            <v>930.75</v>
          </cell>
        </row>
        <row r="408">
          <cell r="A408" t="str">
            <v>M00326410</v>
          </cell>
          <cell r="B408" t="str">
            <v>Synchro40588200cmStandard</v>
          </cell>
          <cell r="C408" t="str">
            <v>USD</v>
          </cell>
          <cell r="D408">
            <v>123.74</v>
          </cell>
          <cell r="G408">
            <v>123.74</v>
          </cell>
          <cell r="I408">
            <v>123.74</v>
          </cell>
          <cell r="J408">
            <v>470.21199999999993</v>
          </cell>
          <cell r="K408">
            <v>136.114</v>
          </cell>
          <cell r="L408">
            <v>160.86199999999999</v>
          </cell>
          <cell r="M408">
            <v>216.54499999999999</v>
          </cell>
          <cell r="N408">
            <v>132.40180000000001</v>
          </cell>
          <cell r="O408">
            <v>128.68960000000001</v>
          </cell>
          <cell r="P408">
            <v>61870</v>
          </cell>
          <cell r="Q408">
            <v>845.14419999999996</v>
          </cell>
          <cell r="R408">
            <v>243767.8</v>
          </cell>
          <cell r="S408">
            <v>2122.1409999999996</v>
          </cell>
          <cell r="T408">
            <v>631.07399999999996</v>
          </cell>
          <cell r="U408">
            <v>86.617999999999995</v>
          </cell>
          <cell r="V408">
            <v>74.244</v>
          </cell>
          <cell r="W408">
            <v>965.17199999999991</v>
          </cell>
          <cell r="X408">
            <v>22273.200000000001</v>
          </cell>
          <cell r="Y408">
            <v>470.21199999999993</v>
          </cell>
          <cell r="Z408">
            <v>5939.5199999999995</v>
          </cell>
          <cell r="AA408">
            <v>11136.6</v>
          </cell>
          <cell r="AB408">
            <v>148488</v>
          </cell>
          <cell r="AC408">
            <v>186538.05</v>
          </cell>
          <cell r="AD408">
            <v>1608.62</v>
          </cell>
          <cell r="AE408">
            <v>439.27699999999999</v>
          </cell>
          <cell r="AF408">
            <v>692.94399999999996</v>
          </cell>
          <cell r="AG408">
            <v>173.23599999999999</v>
          </cell>
          <cell r="AH408">
            <v>5815.78</v>
          </cell>
          <cell r="AI408">
            <v>346.47199999999998</v>
          </cell>
          <cell r="AJ408">
            <v>866.18</v>
          </cell>
          <cell r="AK408">
            <v>173.23599999999999</v>
          </cell>
          <cell r="AL408">
            <v>4207.16</v>
          </cell>
          <cell r="AM408">
            <v>185.60999999999999</v>
          </cell>
          <cell r="AN408">
            <v>3959.68</v>
          </cell>
          <cell r="AO408">
            <v>2536.67</v>
          </cell>
          <cell r="AP408">
            <v>266.041</v>
          </cell>
          <cell r="AQ408">
            <v>928.05</v>
          </cell>
        </row>
        <row r="409">
          <cell r="A409" t="str">
            <v>M00326420</v>
          </cell>
          <cell r="B409" t="str">
            <v>Synchro40588200cmStandard</v>
          </cell>
          <cell r="C409" t="str">
            <v>USD</v>
          </cell>
          <cell r="D409">
            <v>124.66</v>
          </cell>
          <cell r="G409">
            <v>124.66</v>
          </cell>
          <cell r="I409">
            <v>124.66</v>
          </cell>
          <cell r="J409">
            <v>473.70799999999997</v>
          </cell>
          <cell r="K409">
            <v>137.126</v>
          </cell>
          <cell r="L409">
            <v>162.05799999999999</v>
          </cell>
          <cell r="M409">
            <v>218.155</v>
          </cell>
          <cell r="N409">
            <v>133.3862</v>
          </cell>
          <cell r="O409">
            <v>129.6464</v>
          </cell>
          <cell r="P409">
            <v>62330</v>
          </cell>
          <cell r="Q409">
            <v>851.42779999999993</v>
          </cell>
          <cell r="R409">
            <v>245580.19999999998</v>
          </cell>
          <cell r="S409">
            <v>2137.9189999999999</v>
          </cell>
          <cell r="T409">
            <v>635.76599999999996</v>
          </cell>
          <cell r="U409">
            <v>87.261999999999986</v>
          </cell>
          <cell r="V409">
            <v>74.795999999999992</v>
          </cell>
          <cell r="W409">
            <v>972.34799999999996</v>
          </cell>
          <cell r="X409">
            <v>22438.799999999999</v>
          </cell>
          <cell r="Y409">
            <v>473.70799999999997</v>
          </cell>
          <cell r="Z409">
            <v>5983.68</v>
          </cell>
          <cell r="AA409">
            <v>11219.4</v>
          </cell>
          <cell r="AB409">
            <v>149592</v>
          </cell>
          <cell r="AC409">
            <v>187924.94999999998</v>
          </cell>
          <cell r="AD409">
            <v>1620.58</v>
          </cell>
          <cell r="AE409">
            <v>442.54299999999995</v>
          </cell>
          <cell r="AF409">
            <v>698.09599999999989</v>
          </cell>
          <cell r="AG409">
            <v>174.52399999999997</v>
          </cell>
          <cell r="AH409">
            <v>5859.0199999999995</v>
          </cell>
          <cell r="AI409">
            <v>349.04799999999994</v>
          </cell>
          <cell r="AJ409">
            <v>872.62</v>
          </cell>
          <cell r="AK409">
            <v>174.52399999999997</v>
          </cell>
          <cell r="AL409">
            <v>4238.4399999999996</v>
          </cell>
          <cell r="AM409">
            <v>186.99</v>
          </cell>
          <cell r="AN409">
            <v>3989.12</v>
          </cell>
          <cell r="AO409">
            <v>2555.5299999999997</v>
          </cell>
          <cell r="AP409">
            <v>268.01900000000001</v>
          </cell>
          <cell r="AQ409">
            <v>934.94999999999993</v>
          </cell>
        </row>
        <row r="410">
          <cell r="A410" t="str">
            <v>M00326510</v>
          </cell>
          <cell r="B410" t="str">
            <v>Syncho40588300cmStandard</v>
          </cell>
          <cell r="C410" t="str">
            <v>USD</v>
          </cell>
          <cell r="D410">
            <v>123.87</v>
          </cell>
          <cell r="G410">
            <v>123.87</v>
          </cell>
          <cell r="I410">
            <v>123.87</v>
          </cell>
          <cell r="J410">
            <v>470.70600000000002</v>
          </cell>
          <cell r="K410">
            <v>136.25700000000001</v>
          </cell>
          <cell r="L410">
            <v>161.03100000000001</v>
          </cell>
          <cell r="M410">
            <v>216.77250000000001</v>
          </cell>
          <cell r="N410">
            <v>132.54090000000002</v>
          </cell>
          <cell r="O410">
            <v>128.82480000000001</v>
          </cell>
          <cell r="P410">
            <v>61935</v>
          </cell>
          <cell r="Q410">
            <v>846.03210000000001</v>
          </cell>
          <cell r="R410">
            <v>244023.90000000002</v>
          </cell>
          <cell r="S410">
            <v>2124.3705</v>
          </cell>
          <cell r="T410">
            <v>631.73699999999997</v>
          </cell>
          <cell r="U410">
            <v>86.709000000000003</v>
          </cell>
          <cell r="V410">
            <v>74.322000000000003</v>
          </cell>
          <cell r="W410">
            <v>966.18600000000004</v>
          </cell>
          <cell r="X410">
            <v>22296.600000000002</v>
          </cell>
          <cell r="Y410">
            <v>470.70600000000002</v>
          </cell>
          <cell r="Z410">
            <v>5945.76</v>
          </cell>
          <cell r="AA410">
            <v>11148.300000000001</v>
          </cell>
          <cell r="AB410">
            <v>148644</v>
          </cell>
          <cell r="AC410">
            <v>186734.02499999999</v>
          </cell>
          <cell r="AD410">
            <v>1610.31</v>
          </cell>
          <cell r="AE410">
            <v>439.73849999999999</v>
          </cell>
          <cell r="AF410">
            <v>693.67200000000003</v>
          </cell>
          <cell r="AG410">
            <v>173.41800000000001</v>
          </cell>
          <cell r="AH410">
            <v>5821.89</v>
          </cell>
          <cell r="AI410">
            <v>346.83600000000001</v>
          </cell>
          <cell r="AJ410">
            <v>867.09</v>
          </cell>
          <cell r="AK410">
            <v>173.41800000000001</v>
          </cell>
          <cell r="AL410">
            <v>4211.58</v>
          </cell>
          <cell r="AM410">
            <v>185.80500000000001</v>
          </cell>
          <cell r="AN410">
            <v>3963.84</v>
          </cell>
          <cell r="AO410">
            <v>2539.335</v>
          </cell>
          <cell r="AP410">
            <v>266.32049999999998</v>
          </cell>
          <cell r="AQ410">
            <v>929.02500000000009</v>
          </cell>
        </row>
        <row r="411">
          <cell r="A411" t="str">
            <v>M00326520</v>
          </cell>
          <cell r="B411" t="str">
            <v>Synchro40588300cmStandard</v>
          </cell>
          <cell r="C411" t="str">
            <v>USD</v>
          </cell>
          <cell r="D411">
            <v>124.93</v>
          </cell>
          <cell r="G411">
            <v>124.93</v>
          </cell>
          <cell r="I411">
            <v>124.93</v>
          </cell>
          <cell r="J411">
            <v>474.73399999999998</v>
          </cell>
          <cell r="K411">
            <v>137.42300000000003</v>
          </cell>
          <cell r="L411">
            <v>162.40900000000002</v>
          </cell>
          <cell r="M411">
            <v>218.6275</v>
          </cell>
          <cell r="N411">
            <v>133.67510000000001</v>
          </cell>
          <cell r="O411">
            <v>129.9272</v>
          </cell>
          <cell r="P411">
            <v>62465</v>
          </cell>
          <cell r="Q411">
            <v>853.27190000000007</v>
          </cell>
          <cell r="R411">
            <v>246112.1</v>
          </cell>
          <cell r="S411">
            <v>2142.5495000000001</v>
          </cell>
          <cell r="T411">
            <v>637.14300000000003</v>
          </cell>
          <cell r="U411">
            <v>87.450999999999993</v>
          </cell>
          <cell r="V411">
            <v>74.957999999999998</v>
          </cell>
          <cell r="W411">
            <v>974.45400000000006</v>
          </cell>
          <cell r="X411">
            <v>22487.4</v>
          </cell>
          <cell r="Y411">
            <v>474.73399999999998</v>
          </cell>
          <cell r="Z411">
            <v>5996.64</v>
          </cell>
          <cell r="AA411">
            <v>11243.7</v>
          </cell>
          <cell r="AB411">
            <v>149916</v>
          </cell>
          <cell r="AC411">
            <v>188331.97500000001</v>
          </cell>
          <cell r="AD411">
            <v>1624.0900000000001</v>
          </cell>
          <cell r="AE411">
            <v>443.50150000000002</v>
          </cell>
          <cell r="AF411">
            <v>699.60799999999995</v>
          </cell>
          <cell r="AG411">
            <v>174.90199999999999</v>
          </cell>
          <cell r="AH411">
            <v>5871.71</v>
          </cell>
          <cell r="AI411">
            <v>349.80399999999997</v>
          </cell>
          <cell r="AJ411">
            <v>874.51</v>
          </cell>
          <cell r="AK411">
            <v>174.90199999999999</v>
          </cell>
          <cell r="AL411">
            <v>4247.62</v>
          </cell>
          <cell r="AM411">
            <v>187.39500000000001</v>
          </cell>
          <cell r="AN411">
            <v>3997.76</v>
          </cell>
          <cell r="AO411">
            <v>2561.0650000000001</v>
          </cell>
          <cell r="AP411">
            <v>268.59949999999998</v>
          </cell>
          <cell r="AQ411">
            <v>936.97500000000002</v>
          </cell>
        </row>
        <row r="412">
          <cell r="A412" t="str">
            <v>M00334010340</v>
          </cell>
          <cell r="B412" t="str">
            <v>GDC-10Standard10mmx30cm</v>
          </cell>
          <cell r="C412" t="str">
            <v>EUR</v>
          </cell>
          <cell r="D412">
            <v>57.84</v>
          </cell>
          <cell r="G412">
            <v>57.84</v>
          </cell>
          <cell r="I412">
            <v>82.628571428571433</v>
          </cell>
          <cell r="J412">
            <v>313.98857142857145</v>
          </cell>
          <cell r="K412">
            <v>90.891428571428591</v>
          </cell>
          <cell r="L412">
            <v>107.41714285714286</v>
          </cell>
          <cell r="M412">
            <v>144.60000000000002</v>
          </cell>
          <cell r="N412">
            <v>88.412571428571439</v>
          </cell>
          <cell r="O412">
            <v>85.933714285714288</v>
          </cell>
          <cell r="P412">
            <v>41314.285714285717</v>
          </cell>
          <cell r="Q412">
            <v>564.35314285714287</v>
          </cell>
          <cell r="R412">
            <v>162778.28571428571</v>
          </cell>
          <cell r="S412">
            <v>1417.08</v>
          </cell>
          <cell r="T412">
            <v>421.40571428571428</v>
          </cell>
          <cell r="U412">
            <v>57.839999999999996</v>
          </cell>
          <cell r="V412">
            <v>49.57714285714286</v>
          </cell>
          <cell r="W412">
            <v>644.50285714285712</v>
          </cell>
          <cell r="X412">
            <v>14873.142857142859</v>
          </cell>
          <cell r="Y412">
            <v>313.98857142857145</v>
          </cell>
          <cell r="Z412">
            <v>3966.1714285714288</v>
          </cell>
          <cell r="AA412">
            <v>7436.5714285714294</v>
          </cell>
          <cell r="AB412">
            <v>99154.285714285725</v>
          </cell>
          <cell r="AC412">
            <v>124562.57142857143</v>
          </cell>
          <cell r="AD412">
            <v>1074.1714285714286</v>
          </cell>
          <cell r="AE412">
            <v>293.33142857142855</v>
          </cell>
          <cell r="AF412">
            <v>462.71999999999997</v>
          </cell>
          <cell r="AG412">
            <v>115.67999999999999</v>
          </cell>
          <cell r="AH412">
            <v>3883.5428571428574</v>
          </cell>
          <cell r="AI412">
            <v>231.35999999999999</v>
          </cell>
          <cell r="AJ412">
            <v>578.40000000000009</v>
          </cell>
          <cell r="AK412">
            <v>115.67999999999999</v>
          </cell>
          <cell r="AL412">
            <v>2809.3714285714286</v>
          </cell>
          <cell r="AM412">
            <v>123.94285714285715</v>
          </cell>
          <cell r="AN412">
            <v>2644.1142857142859</v>
          </cell>
          <cell r="AO412">
            <v>1693.8857142857144</v>
          </cell>
          <cell r="AP412">
            <v>177.65142857142857</v>
          </cell>
          <cell r="AQ412">
            <v>619.71428571428578</v>
          </cell>
        </row>
        <row r="413">
          <cell r="A413" t="str">
            <v>M00334020440</v>
          </cell>
          <cell r="B413" t="str">
            <v>GDC-10Standard2mmx4cm</v>
          </cell>
          <cell r="C413" t="str">
            <v>EUR</v>
          </cell>
          <cell r="D413">
            <v>46.99</v>
          </cell>
          <cell r="G413">
            <v>46.99</v>
          </cell>
          <cell r="I413">
            <v>67.128571428571433</v>
          </cell>
          <cell r="J413">
            <v>255.08857142857144</v>
          </cell>
          <cell r="K413">
            <v>73.84142857142858</v>
          </cell>
          <cell r="L413">
            <v>87.267142857142872</v>
          </cell>
          <cell r="M413">
            <v>117.47500000000001</v>
          </cell>
          <cell r="N413">
            <v>71.827571428571432</v>
          </cell>
          <cell r="O413">
            <v>69.813714285714298</v>
          </cell>
          <cell r="P413">
            <v>33564.285714285717</v>
          </cell>
          <cell r="Q413">
            <v>458.48814285714292</v>
          </cell>
          <cell r="R413">
            <v>132243.28571428571</v>
          </cell>
          <cell r="S413">
            <v>1151.2549999999999</v>
          </cell>
          <cell r="T413">
            <v>342.35571428571427</v>
          </cell>
          <cell r="U413">
            <v>46.99</v>
          </cell>
          <cell r="V413">
            <v>40.277142857142856</v>
          </cell>
          <cell r="W413">
            <v>523.60285714285715</v>
          </cell>
          <cell r="X413">
            <v>12083.142857142859</v>
          </cell>
          <cell r="Y413">
            <v>255.08857142857144</v>
          </cell>
          <cell r="Z413">
            <v>3222.1714285714288</v>
          </cell>
          <cell r="AA413">
            <v>6041.5714285714294</v>
          </cell>
          <cell r="AB413">
            <v>80554.285714285725</v>
          </cell>
          <cell r="AC413">
            <v>101196.32142857143</v>
          </cell>
          <cell r="AD413">
            <v>872.67142857142858</v>
          </cell>
          <cell r="AE413">
            <v>238.30642857142857</v>
          </cell>
          <cell r="AF413">
            <v>375.92</v>
          </cell>
          <cell r="AG413">
            <v>93.98</v>
          </cell>
          <cell r="AH413">
            <v>3155.0428571428574</v>
          </cell>
          <cell r="AI413">
            <v>187.96</v>
          </cell>
          <cell r="AJ413">
            <v>469.90000000000003</v>
          </cell>
          <cell r="AK413">
            <v>93.98</v>
          </cell>
          <cell r="AL413">
            <v>2282.3714285714286</v>
          </cell>
          <cell r="AM413">
            <v>100.69285714285715</v>
          </cell>
          <cell r="AN413">
            <v>2148.1142857142859</v>
          </cell>
          <cell r="AO413">
            <v>1376.1357142857144</v>
          </cell>
          <cell r="AP413">
            <v>144.32642857142858</v>
          </cell>
          <cell r="AQ413">
            <v>503.46428571428578</v>
          </cell>
        </row>
        <row r="414">
          <cell r="A414" t="str">
            <v>M00334020840</v>
          </cell>
          <cell r="B414" t="str">
            <v>GDC-10Standard2mmx8cm</v>
          </cell>
          <cell r="C414" t="str">
            <v>EUR</v>
          </cell>
          <cell r="D414">
            <v>48.78</v>
          </cell>
          <cell r="G414">
            <v>48.78</v>
          </cell>
          <cell r="I414">
            <v>69.685714285714297</v>
          </cell>
          <cell r="J414">
            <v>264.80571428571432</v>
          </cell>
          <cell r="K414">
            <v>76.654285714285734</v>
          </cell>
          <cell r="L414">
            <v>90.591428571428594</v>
          </cell>
          <cell r="M414">
            <v>121.95000000000002</v>
          </cell>
          <cell r="N414">
            <v>74.563714285714298</v>
          </cell>
          <cell r="O414">
            <v>72.473142857142875</v>
          </cell>
          <cell r="P414">
            <v>34842.857142857152</v>
          </cell>
          <cell r="Q414">
            <v>475.95342857142867</v>
          </cell>
          <cell r="R414">
            <v>137280.85714285716</v>
          </cell>
          <cell r="S414">
            <v>1195.1100000000001</v>
          </cell>
          <cell r="T414">
            <v>355.39714285714291</v>
          </cell>
          <cell r="U414">
            <v>48.780000000000008</v>
          </cell>
          <cell r="V414">
            <v>41.811428571428578</v>
          </cell>
          <cell r="W414">
            <v>543.54857142857156</v>
          </cell>
          <cell r="X414">
            <v>12543.428571428574</v>
          </cell>
          <cell r="Y414">
            <v>264.80571428571432</v>
          </cell>
          <cell r="Z414">
            <v>3344.9142857142861</v>
          </cell>
          <cell r="AA414">
            <v>6271.7142857142871</v>
          </cell>
          <cell r="AB414">
            <v>83622.857142857159</v>
          </cell>
          <cell r="AC414">
            <v>105051.2142857143</v>
          </cell>
          <cell r="AD414">
            <v>905.91428571428582</v>
          </cell>
          <cell r="AE414">
            <v>247.38428571428574</v>
          </cell>
          <cell r="AF414">
            <v>390.24000000000007</v>
          </cell>
          <cell r="AG414">
            <v>97.560000000000016</v>
          </cell>
          <cell r="AH414">
            <v>3275.2285714285722</v>
          </cell>
          <cell r="AI414">
            <v>195.12000000000003</v>
          </cell>
          <cell r="AJ414">
            <v>487.80000000000007</v>
          </cell>
          <cell r="AK414">
            <v>97.560000000000016</v>
          </cell>
          <cell r="AL414">
            <v>2369.3142857142861</v>
          </cell>
          <cell r="AM414">
            <v>104.52857142857144</v>
          </cell>
          <cell r="AN414">
            <v>2229.9428571428575</v>
          </cell>
          <cell r="AO414">
            <v>1428.5571428571432</v>
          </cell>
          <cell r="AP414">
            <v>149.82428571428574</v>
          </cell>
          <cell r="AQ414">
            <v>522.64285714285722</v>
          </cell>
        </row>
        <row r="415">
          <cell r="A415" t="str">
            <v>M00334030440</v>
          </cell>
          <cell r="B415" t="str">
            <v>GDC-10Standard3mmx4cm</v>
          </cell>
          <cell r="C415" t="str">
            <v>EUR</v>
          </cell>
          <cell r="D415">
            <v>46.99</v>
          </cell>
          <cell r="G415">
            <v>46.99</v>
          </cell>
          <cell r="I415">
            <v>67.128571428571433</v>
          </cell>
          <cell r="J415">
            <v>255.08857142857144</v>
          </cell>
          <cell r="K415">
            <v>73.84142857142858</v>
          </cell>
          <cell r="L415">
            <v>87.267142857142872</v>
          </cell>
          <cell r="M415">
            <v>117.47500000000001</v>
          </cell>
          <cell r="N415">
            <v>71.827571428571432</v>
          </cell>
          <cell r="O415">
            <v>69.813714285714298</v>
          </cell>
          <cell r="P415">
            <v>33564.285714285717</v>
          </cell>
          <cell r="Q415">
            <v>458.48814285714292</v>
          </cell>
          <cell r="R415">
            <v>132243.28571428571</v>
          </cell>
          <cell r="S415">
            <v>1151.2549999999999</v>
          </cell>
          <cell r="T415">
            <v>342.35571428571427</v>
          </cell>
          <cell r="U415">
            <v>46.99</v>
          </cell>
          <cell r="V415">
            <v>40.277142857142856</v>
          </cell>
          <cell r="W415">
            <v>523.60285714285715</v>
          </cell>
          <cell r="X415">
            <v>12083.142857142859</v>
          </cell>
          <cell r="Y415">
            <v>255.08857142857144</v>
          </cell>
          <cell r="Z415">
            <v>3222.1714285714288</v>
          </cell>
          <cell r="AA415">
            <v>6041.5714285714294</v>
          </cell>
          <cell r="AB415">
            <v>80554.285714285725</v>
          </cell>
          <cell r="AC415">
            <v>101196.32142857143</v>
          </cell>
          <cell r="AD415">
            <v>872.67142857142858</v>
          </cell>
          <cell r="AE415">
            <v>238.30642857142857</v>
          </cell>
          <cell r="AF415">
            <v>375.92</v>
          </cell>
          <cell r="AG415">
            <v>93.98</v>
          </cell>
          <cell r="AH415">
            <v>3155.0428571428574</v>
          </cell>
          <cell r="AI415">
            <v>187.96</v>
          </cell>
          <cell r="AJ415">
            <v>469.90000000000003</v>
          </cell>
          <cell r="AK415">
            <v>93.98</v>
          </cell>
          <cell r="AL415">
            <v>2282.3714285714286</v>
          </cell>
          <cell r="AM415">
            <v>100.69285714285715</v>
          </cell>
          <cell r="AN415">
            <v>2148.1142857142859</v>
          </cell>
          <cell r="AO415">
            <v>1376.1357142857144</v>
          </cell>
          <cell r="AP415">
            <v>144.32642857142858</v>
          </cell>
          <cell r="AQ415">
            <v>503.46428571428578</v>
          </cell>
        </row>
        <row r="416">
          <cell r="A416" t="str">
            <v>M00334030640</v>
          </cell>
          <cell r="B416" t="str">
            <v>GDC-10Standard3mmx6cm</v>
          </cell>
          <cell r="C416" t="str">
            <v>EUR</v>
          </cell>
          <cell r="D416">
            <v>47.97</v>
          </cell>
          <cell r="G416">
            <v>47.97</v>
          </cell>
          <cell r="I416">
            <v>68.528571428571425</v>
          </cell>
          <cell r="J416">
            <v>260.40857142857141</v>
          </cell>
          <cell r="K416">
            <v>75.381428571428572</v>
          </cell>
          <cell r="L416">
            <v>89.087142857142851</v>
          </cell>
          <cell r="M416">
            <v>119.925</v>
          </cell>
          <cell r="N416">
            <v>73.325571428571422</v>
          </cell>
          <cell r="O416">
            <v>71.269714285714286</v>
          </cell>
          <cell r="P416">
            <v>34264.28571428571</v>
          </cell>
          <cell r="Q416">
            <v>468.05014285714282</v>
          </cell>
          <cell r="R416">
            <v>135001.28571428571</v>
          </cell>
          <cell r="S416">
            <v>1175.2649999999999</v>
          </cell>
          <cell r="T416">
            <v>349.49571428571426</v>
          </cell>
          <cell r="U416">
            <v>47.969999999999992</v>
          </cell>
          <cell r="V416">
            <v>41.117142857142852</v>
          </cell>
          <cell r="W416">
            <v>534.52285714285711</v>
          </cell>
          <cell r="X416">
            <v>12335.142857142857</v>
          </cell>
          <cell r="Y416">
            <v>260.40857142857141</v>
          </cell>
          <cell r="Z416">
            <v>3289.3714285714286</v>
          </cell>
          <cell r="AA416">
            <v>6167.5714285714284</v>
          </cell>
          <cell r="AB416">
            <v>82234.28571428571</v>
          </cell>
          <cell r="AC416">
            <v>103306.82142857142</v>
          </cell>
          <cell r="AD416">
            <v>890.87142857142851</v>
          </cell>
          <cell r="AE416">
            <v>243.27642857142854</v>
          </cell>
          <cell r="AF416">
            <v>383.75999999999993</v>
          </cell>
          <cell r="AG416">
            <v>95.939999999999984</v>
          </cell>
          <cell r="AH416">
            <v>3220.8428571428572</v>
          </cell>
          <cell r="AI416">
            <v>191.87999999999997</v>
          </cell>
          <cell r="AJ416">
            <v>479.7</v>
          </cell>
          <cell r="AK416">
            <v>95.939999999999984</v>
          </cell>
          <cell r="AL416">
            <v>2329.9714285714285</v>
          </cell>
          <cell r="AM416">
            <v>102.79285714285714</v>
          </cell>
          <cell r="AN416">
            <v>2192.9142857142856</v>
          </cell>
          <cell r="AO416">
            <v>1404.8357142857142</v>
          </cell>
          <cell r="AP416">
            <v>147.33642857142857</v>
          </cell>
          <cell r="AQ416">
            <v>513.96428571428567</v>
          </cell>
        </row>
        <row r="417">
          <cell r="A417" t="str">
            <v>M00334030840</v>
          </cell>
          <cell r="B417" t="str">
            <v>GDC-10Standard3mmx8cm</v>
          </cell>
          <cell r="C417" t="str">
            <v>EUR</v>
          </cell>
          <cell r="D417">
            <v>48.78</v>
          </cell>
          <cell r="G417">
            <v>48.78</v>
          </cell>
          <cell r="I417">
            <v>69.685714285714297</v>
          </cell>
          <cell r="J417">
            <v>264.80571428571432</v>
          </cell>
          <cell r="K417">
            <v>76.654285714285734</v>
          </cell>
          <cell r="L417">
            <v>90.591428571428594</v>
          </cell>
          <cell r="M417">
            <v>121.95000000000002</v>
          </cell>
          <cell r="N417">
            <v>74.563714285714298</v>
          </cell>
          <cell r="O417">
            <v>72.473142857142875</v>
          </cell>
          <cell r="P417">
            <v>34842.857142857152</v>
          </cell>
          <cell r="Q417">
            <v>475.95342857142867</v>
          </cell>
          <cell r="R417">
            <v>137280.85714285716</v>
          </cell>
          <cell r="S417">
            <v>1195.1100000000001</v>
          </cell>
          <cell r="T417">
            <v>355.39714285714291</v>
          </cell>
          <cell r="U417">
            <v>48.780000000000008</v>
          </cell>
          <cell r="V417">
            <v>41.811428571428578</v>
          </cell>
          <cell r="W417">
            <v>543.54857142857156</v>
          </cell>
          <cell r="X417">
            <v>12543.428571428574</v>
          </cell>
          <cell r="Y417">
            <v>264.80571428571432</v>
          </cell>
          <cell r="Z417">
            <v>3344.9142857142861</v>
          </cell>
          <cell r="AA417">
            <v>6271.7142857142871</v>
          </cell>
          <cell r="AB417">
            <v>83622.857142857159</v>
          </cell>
          <cell r="AC417">
            <v>105051.2142857143</v>
          </cell>
          <cell r="AD417">
            <v>905.91428571428582</v>
          </cell>
          <cell r="AE417">
            <v>247.38428571428574</v>
          </cell>
          <cell r="AF417">
            <v>390.24000000000007</v>
          </cell>
          <cell r="AG417">
            <v>97.560000000000016</v>
          </cell>
          <cell r="AH417">
            <v>3275.2285714285722</v>
          </cell>
          <cell r="AI417">
            <v>195.12000000000003</v>
          </cell>
          <cell r="AJ417">
            <v>487.80000000000007</v>
          </cell>
          <cell r="AK417">
            <v>97.560000000000016</v>
          </cell>
          <cell r="AL417">
            <v>2369.3142857142861</v>
          </cell>
          <cell r="AM417">
            <v>104.52857142857144</v>
          </cell>
          <cell r="AN417">
            <v>2229.9428571428575</v>
          </cell>
          <cell r="AO417">
            <v>1428.5571428571432</v>
          </cell>
          <cell r="AP417">
            <v>149.82428571428574</v>
          </cell>
          <cell r="AQ417">
            <v>522.64285714285722</v>
          </cell>
        </row>
        <row r="418">
          <cell r="A418" t="str">
            <v>M00334031240</v>
          </cell>
          <cell r="B418" t="str">
            <v>GDC-10Standard3mmx12cm</v>
          </cell>
          <cell r="C418" t="str">
            <v>EUR</v>
          </cell>
          <cell r="D418">
            <v>50.46</v>
          </cell>
          <cell r="G418">
            <v>50.46</v>
          </cell>
          <cell r="I418">
            <v>72.085714285714289</v>
          </cell>
          <cell r="J418">
            <v>273.92571428571426</v>
          </cell>
          <cell r="K418">
            <v>79.294285714285721</v>
          </cell>
          <cell r="L418">
            <v>93.711428571428584</v>
          </cell>
          <cell r="M418">
            <v>126.15</v>
          </cell>
          <cell r="N418">
            <v>77.131714285714295</v>
          </cell>
          <cell r="O418">
            <v>74.969142857142856</v>
          </cell>
          <cell r="P418">
            <v>36042.857142857145</v>
          </cell>
          <cell r="Q418">
            <v>492.34542857142861</v>
          </cell>
          <cell r="R418">
            <v>142008.85714285716</v>
          </cell>
          <cell r="S418">
            <v>1236.27</v>
          </cell>
          <cell r="T418">
            <v>367.63714285714286</v>
          </cell>
          <cell r="U418">
            <v>50.46</v>
          </cell>
          <cell r="V418">
            <v>43.251428571428569</v>
          </cell>
          <cell r="W418">
            <v>562.26857142857148</v>
          </cell>
          <cell r="X418">
            <v>12975.428571428572</v>
          </cell>
          <cell r="Y418">
            <v>273.92571428571426</v>
          </cell>
          <cell r="Z418">
            <v>3460.1142857142859</v>
          </cell>
          <cell r="AA418">
            <v>6487.7142857142862</v>
          </cell>
          <cell r="AB418">
            <v>86502.857142857145</v>
          </cell>
          <cell r="AC418">
            <v>108669.21428571429</v>
          </cell>
          <cell r="AD418">
            <v>937.11428571428576</v>
          </cell>
          <cell r="AE418">
            <v>255.90428571428572</v>
          </cell>
          <cell r="AF418">
            <v>403.68</v>
          </cell>
          <cell r="AG418">
            <v>100.92</v>
          </cell>
          <cell r="AH418">
            <v>3388.0285714285715</v>
          </cell>
          <cell r="AI418">
            <v>201.84</v>
          </cell>
          <cell r="AJ418">
            <v>504.6</v>
          </cell>
          <cell r="AK418">
            <v>100.92</v>
          </cell>
          <cell r="AL418">
            <v>2450.9142857142861</v>
          </cell>
          <cell r="AM418">
            <v>108.12857142857143</v>
          </cell>
          <cell r="AN418">
            <v>2306.7428571428572</v>
          </cell>
          <cell r="AO418">
            <v>1477.757142857143</v>
          </cell>
          <cell r="AP418">
            <v>154.9842857142857</v>
          </cell>
          <cell r="AQ418">
            <v>540.64285714285711</v>
          </cell>
        </row>
        <row r="419">
          <cell r="A419" t="str">
            <v>M00334040640</v>
          </cell>
          <cell r="B419" t="str">
            <v>GDC-10Standard4mmx6cm</v>
          </cell>
          <cell r="C419" t="str">
            <v>EUR</v>
          </cell>
          <cell r="D419">
            <v>47.97</v>
          </cell>
          <cell r="G419">
            <v>47.97</v>
          </cell>
          <cell r="I419">
            <v>68.528571428571425</v>
          </cell>
          <cell r="J419">
            <v>260.40857142857141</v>
          </cell>
          <cell r="K419">
            <v>75.381428571428572</v>
          </cell>
          <cell r="L419">
            <v>89.087142857142851</v>
          </cell>
          <cell r="M419">
            <v>119.925</v>
          </cell>
          <cell r="N419">
            <v>73.325571428571422</v>
          </cell>
          <cell r="O419">
            <v>71.269714285714286</v>
          </cell>
          <cell r="P419">
            <v>34264.28571428571</v>
          </cell>
          <cell r="Q419">
            <v>468.05014285714282</v>
          </cell>
          <cell r="R419">
            <v>135001.28571428571</v>
          </cell>
          <cell r="S419">
            <v>1175.2649999999999</v>
          </cell>
          <cell r="T419">
            <v>349.49571428571426</v>
          </cell>
          <cell r="U419">
            <v>47.969999999999992</v>
          </cell>
          <cell r="V419">
            <v>41.117142857142852</v>
          </cell>
          <cell r="W419">
            <v>534.52285714285711</v>
          </cell>
          <cell r="X419">
            <v>12335.142857142857</v>
          </cell>
          <cell r="Y419">
            <v>260.40857142857141</v>
          </cell>
          <cell r="Z419">
            <v>3289.3714285714286</v>
          </cell>
          <cell r="AA419">
            <v>6167.5714285714284</v>
          </cell>
          <cell r="AB419">
            <v>82234.28571428571</v>
          </cell>
          <cell r="AC419">
            <v>103306.82142857142</v>
          </cell>
          <cell r="AD419">
            <v>890.87142857142851</v>
          </cell>
          <cell r="AE419">
            <v>243.27642857142854</v>
          </cell>
          <cell r="AF419">
            <v>383.75999999999993</v>
          </cell>
          <cell r="AG419">
            <v>95.939999999999984</v>
          </cell>
          <cell r="AH419">
            <v>3220.8428571428572</v>
          </cell>
          <cell r="AI419">
            <v>191.87999999999997</v>
          </cell>
          <cell r="AJ419">
            <v>479.7</v>
          </cell>
          <cell r="AK419">
            <v>95.939999999999984</v>
          </cell>
          <cell r="AL419">
            <v>2329.9714285714285</v>
          </cell>
          <cell r="AM419">
            <v>102.79285714285714</v>
          </cell>
          <cell r="AN419">
            <v>2192.9142857142856</v>
          </cell>
          <cell r="AO419">
            <v>1404.8357142857142</v>
          </cell>
          <cell r="AP419">
            <v>147.33642857142857</v>
          </cell>
          <cell r="AQ419">
            <v>513.96428571428567</v>
          </cell>
        </row>
        <row r="420">
          <cell r="A420" t="str">
            <v>M00334041040</v>
          </cell>
          <cell r="B420" t="str">
            <v>GDC-10Standard4mmx10cm</v>
          </cell>
          <cell r="C420" t="str">
            <v>EUR</v>
          </cell>
          <cell r="D420">
            <v>49.16</v>
          </cell>
          <cell r="G420">
            <v>49.16</v>
          </cell>
          <cell r="I420">
            <v>70.228571428571428</v>
          </cell>
          <cell r="J420">
            <v>266.86857142857139</v>
          </cell>
          <cell r="K420">
            <v>77.251428571428576</v>
          </cell>
          <cell r="L420">
            <v>91.297142857142859</v>
          </cell>
          <cell r="M420">
            <v>122.9</v>
          </cell>
          <cell r="N420">
            <v>75.144571428571439</v>
          </cell>
          <cell r="O420">
            <v>73.037714285714287</v>
          </cell>
          <cell r="P420">
            <v>35114.285714285717</v>
          </cell>
          <cell r="Q420">
            <v>479.66114285714286</v>
          </cell>
          <cell r="R420">
            <v>138350.28571428571</v>
          </cell>
          <cell r="S420">
            <v>1204.4199999999998</v>
          </cell>
          <cell r="T420">
            <v>358.16571428571427</v>
          </cell>
          <cell r="U420">
            <v>49.16</v>
          </cell>
          <cell r="V420">
            <v>42.137142857142855</v>
          </cell>
          <cell r="W420">
            <v>547.7828571428571</v>
          </cell>
          <cell r="X420">
            <v>12641.142857142857</v>
          </cell>
          <cell r="Y420">
            <v>266.86857142857139</v>
          </cell>
          <cell r="Z420">
            <v>3370.9714285714285</v>
          </cell>
          <cell r="AA420">
            <v>6320.5714285714284</v>
          </cell>
          <cell r="AB420">
            <v>84274.28571428571</v>
          </cell>
          <cell r="AC420">
            <v>105869.57142857142</v>
          </cell>
          <cell r="AD420">
            <v>912.97142857142853</v>
          </cell>
          <cell r="AE420">
            <v>249.31142857142856</v>
          </cell>
          <cell r="AF420">
            <v>393.28</v>
          </cell>
          <cell r="AG420">
            <v>98.32</v>
          </cell>
          <cell r="AH420">
            <v>3300.7428571428572</v>
          </cell>
          <cell r="AI420">
            <v>196.64</v>
          </cell>
          <cell r="AJ420">
            <v>491.6</v>
          </cell>
          <cell r="AK420">
            <v>98.32</v>
          </cell>
          <cell r="AL420">
            <v>2387.7714285714287</v>
          </cell>
          <cell r="AM420">
            <v>105.34285714285714</v>
          </cell>
          <cell r="AN420">
            <v>2247.3142857142857</v>
          </cell>
          <cell r="AO420">
            <v>1439.6857142857143</v>
          </cell>
          <cell r="AP420">
            <v>150.99142857142857</v>
          </cell>
          <cell r="AQ420">
            <v>526.71428571428567</v>
          </cell>
        </row>
        <row r="421">
          <cell r="A421" t="str">
            <v>M00334051040</v>
          </cell>
          <cell r="B421" t="str">
            <v>GDC-10Standard5mmx10cm</v>
          </cell>
          <cell r="C421" t="str">
            <v>EUR</v>
          </cell>
          <cell r="D421">
            <v>49.16</v>
          </cell>
          <cell r="G421">
            <v>49.16</v>
          </cell>
          <cell r="I421">
            <v>70.228571428571428</v>
          </cell>
          <cell r="J421">
            <v>266.86857142857139</v>
          </cell>
          <cell r="K421">
            <v>77.251428571428576</v>
          </cell>
          <cell r="L421">
            <v>91.297142857142859</v>
          </cell>
          <cell r="M421">
            <v>122.9</v>
          </cell>
          <cell r="N421">
            <v>75.144571428571439</v>
          </cell>
          <cell r="O421">
            <v>73.037714285714287</v>
          </cell>
          <cell r="P421">
            <v>35114.285714285717</v>
          </cell>
          <cell r="Q421">
            <v>479.66114285714286</v>
          </cell>
          <cell r="R421">
            <v>138350.28571428571</v>
          </cell>
          <cell r="S421">
            <v>1204.4199999999998</v>
          </cell>
          <cell r="T421">
            <v>358.16571428571427</v>
          </cell>
          <cell r="U421">
            <v>49.16</v>
          </cell>
          <cell r="V421">
            <v>42.137142857142855</v>
          </cell>
          <cell r="W421">
            <v>547.7828571428571</v>
          </cell>
          <cell r="X421">
            <v>12641.142857142857</v>
          </cell>
          <cell r="Y421">
            <v>266.86857142857139</v>
          </cell>
          <cell r="Z421">
            <v>3370.9714285714285</v>
          </cell>
          <cell r="AA421">
            <v>6320.5714285714284</v>
          </cell>
          <cell r="AB421">
            <v>84274.28571428571</v>
          </cell>
          <cell r="AC421">
            <v>105869.57142857142</v>
          </cell>
          <cell r="AD421">
            <v>912.97142857142853</v>
          </cell>
          <cell r="AE421">
            <v>249.31142857142856</v>
          </cell>
          <cell r="AF421">
            <v>393.28</v>
          </cell>
          <cell r="AG421">
            <v>98.32</v>
          </cell>
          <cell r="AH421">
            <v>3300.7428571428572</v>
          </cell>
          <cell r="AI421">
            <v>196.64</v>
          </cell>
          <cell r="AJ421">
            <v>491.6</v>
          </cell>
          <cell r="AK421">
            <v>98.32</v>
          </cell>
          <cell r="AL421">
            <v>2387.7714285714287</v>
          </cell>
          <cell r="AM421">
            <v>105.34285714285714</v>
          </cell>
          <cell r="AN421">
            <v>2247.3142857142857</v>
          </cell>
          <cell r="AO421">
            <v>1439.6857142857143</v>
          </cell>
          <cell r="AP421">
            <v>150.99142857142857</v>
          </cell>
          <cell r="AQ421">
            <v>526.71428571428567</v>
          </cell>
        </row>
        <row r="422">
          <cell r="A422" t="str">
            <v>M00334051540</v>
          </cell>
          <cell r="B422" t="str">
            <v>GDC-10Standard5mmx15cm</v>
          </cell>
          <cell r="C422" t="str">
            <v>EUR</v>
          </cell>
          <cell r="D422">
            <v>51.33</v>
          </cell>
          <cell r="G422">
            <v>51.33</v>
          </cell>
          <cell r="I422">
            <v>73.328571428571436</v>
          </cell>
          <cell r="J422">
            <v>278.64857142857147</v>
          </cell>
          <cell r="K422">
            <v>80.661428571428587</v>
          </cell>
          <cell r="L422">
            <v>95.327142857142874</v>
          </cell>
          <cell r="M422">
            <v>128.32500000000002</v>
          </cell>
          <cell r="N422">
            <v>78.461571428571446</v>
          </cell>
          <cell r="O422">
            <v>76.261714285714291</v>
          </cell>
          <cell r="P422">
            <v>36664.285714285717</v>
          </cell>
          <cell r="Q422">
            <v>500.83414285714292</v>
          </cell>
          <cell r="R422">
            <v>144457.28571428574</v>
          </cell>
          <cell r="S422">
            <v>1257.585</v>
          </cell>
          <cell r="T422">
            <v>373.97571428571428</v>
          </cell>
          <cell r="U422">
            <v>51.330000000000005</v>
          </cell>
          <cell r="V422">
            <v>43.997142857142862</v>
          </cell>
          <cell r="W422">
            <v>571.96285714285716</v>
          </cell>
          <cell r="X422">
            <v>13199.142857142859</v>
          </cell>
          <cell r="Y422">
            <v>278.64857142857147</v>
          </cell>
          <cell r="Z422">
            <v>3519.7714285714292</v>
          </cell>
          <cell r="AA422">
            <v>6599.5714285714294</v>
          </cell>
          <cell r="AB422">
            <v>87994.285714285725</v>
          </cell>
          <cell r="AC422">
            <v>110542.82142857143</v>
          </cell>
          <cell r="AD422">
            <v>953.27142857142871</v>
          </cell>
          <cell r="AE422">
            <v>260.31642857142856</v>
          </cell>
          <cell r="AF422">
            <v>410.64000000000004</v>
          </cell>
          <cell r="AG422">
            <v>102.66000000000001</v>
          </cell>
          <cell r="AH422">
            <v>3446.4428571428575</v>
          </cell>
          <cell r="AI422">
            <v>205.32000000000002</v>
          </cell>
          <cell r="AJ422">
            <v>513.30000000000007</v>
          </cell>
          <cell r="AK422">
            <v>102.66000000000001</v>
          </cell>
          <cell r="AL422">
            <v>2493.1714285714288</v>
          </cell>
          <cell r="AM422">
            <v>109.99285714285716</v>
          </cell>
          <cell r="AN422">
            <v>2346.514285714286</v>
          </cell>
          <cell r="AO422">
            <v>1503.2357142857145</v>
          </cell>
          <cell r="AP422">
            <v>157.65642857142859</v>
          </cell>
          <cell r="AQ422">
            <v>549.96428571428578</v>
          </cell>
        </row>
        <row r="423">
          <cell r="A423" t="str">
            <v>M00334061040</v>
          </cell>
          <cell r="B423" t="str">
            <v>GDC-10Standard6mmx10cm</v>
          </cell>
          <cell r="C423" t="str">
            <v>EUR</v>
          </cell>
          <cell r="D423">
            <v>49.16</v>
          </cell>
          <cell r="G423">
            <v>49.16</v>
          </cell>
          <cell r="I423">
            <v>70.228571428571428</v>
          </cell>
          <cell r="J423">
            <v>266.86857142857139</v>
          </cell>
          <cell r="K423">
            <v>77.251428571428576</v>
          </cell>
          <cell r="L423">
            <v>91.297142857142859</v>
          </cell>
          <cell r="M423">
            <v>122.9</v>
          </cell>
          <cell r="N423">
            <v>75.144571428571439</v>
          </cell>
          <cell r="O423">
            <v>73.037714285714287</v>
          </cell>
          <cell r="P423">
            <v>35114.285714285717</v>
          </cell>
          <cell r="Q423">
            <v>479.66114285714286</v>
          </cell>
          <cell r="R423">
            <v>138350.28571428571</v>
          </cell>
          <cell r="S423">
            <v>1204.4199999999998</v>
          </cell>
          <cell r="T423">
            <v>358.16571428571427</v>
          </cell>
          <cell r="U423">
            <v>49.16</v>
          </cell>
          <cell r="V423">
            <v>42.137142857142855</v>
          </cell>
          <cell r="W423">
            <v>547.7828571428571</v>
          </cell>
          <cell r="X423">
            <v>12641.142857142857</v>
          </cell>
          <cell r="Y423">
            <v>266.86857142857139</v>
          </cell>
          <cell r="Z423">
            <v>3370.9714285714285</v>
          </cell>
          <cell r="AA423">
            <v>6320.5714285714284</v>
          </cell>
          <cell r="AB423">
            <v>84274.28571428571</v>
          </cell>
          <cell r="AC423">
            <v>105869.57142857142</v>
          </cell>
          <cell r="AD423">
            <v>912.97142857142853</v>
          </cell>
          <cell r="AE423">
            <v>249.31142857142856</v>
          </cell>
          <cell r="AF423">
            <v>393.28</v>
          </cell>
          <cell r="AG423">
            <v>98.32</v>
          </cell>
          <cell r="AH423">
            <v>3300.7428571428572</v>
          </cell>
          <cell r="AI423">
            <v>196.64</v>
          </cell>
          <cell r="AJ423">
            <v>491.6</v>
          </cell>
          <cell r="AK423">
            <v>98.32</v>
          </cell>
          <cell r="AL423">
            <v>2387.7714285714287</v>
          </cell>
          <cell r="AM423">
            <v>105.34285714285714</v>
          </cell>
          <cell r="AN423">
            <v>2247.3142857142857</v>
          </cell>
          <cell r="AO423">
            <v>1439.6857142857143</v>
          </cell>
          <cell r="AP423">
            <v>150.99142857142857</v>
          </cell>
          <cell r="AQ423">
            <v>526.71428571428567</v>
          </cell>
        </row>
        <row r="424">
          <cell r="A424" t="str">
            <v>M00334062040</v>
          </cell>
          <cell r="B424" t="str">
            <v>GDC-10Standard6mmx20cm</v>
          </cell>
          <cell r="C424" t="str">
            <v>EUR</v>
          </cell>
          <cell r="D424">
            <v>53.5</v>
          </cell>
          <cell r="G424">
            <v>53.5</v>
          </cell>
          <cell r="I424">
            <v>76.428571428571431</v>
          </cell>
          <cell r="J424">
            <v>290.42857142857144</v>
          </cell>
          <cell r="K424">
            <v>84.071428571428584</v>
          </cell>
          <cell r="L424">
            <v>99.357142857142861</v>
          </cell>
          <cell r="M424">
            <v>133.75</v>
          </cell>
          <cell r="N424">
            <v>81.778571428571439</v>
          </cell>
          <cell r="O424">
            <v>79.485714285714295</v>
          </cell>
          <cell r="P424">
            <v>38214.285714285717</v>
          </cell>
          <cell r="Q424">
            <v>522.00714285714287</v>
          </cell>
          <cell r="R424">
            <v>150564.28571428571</v>
          </cell>
          <cell r="S424">
            <v>1310.75</v>
          </cell>
          <cell r="T424">
            <v>389.78571428571428</v>
          </cell>
          <cell r="U424">
            <v>53.5</v>
          </cell>
          <cell r="V424">
            <v>45.857142857142854</v>
          </cell>
          <cell r="W424">
            <v>596.14285714285711</v>
          </cell>
          <cell r="X424">
            <v>13757.142857142857</v>
          </cell>
          <cell r="Y424">
            <v>290.42857142857144</v>
          </cell>
          <cell r="Z424">
            <v>3668.5714285714284</v>
          </cell>
          <cell r="AA424">
            <v>6878.5714285714284</v>
          </cell>
          <cell r="AB424">
            <v>91714.28571428571</v>
          </cell>
          <cell r="AC424">
            <v>115216.07142857143</v>
          </cell>
          <cell r="AD424">
            <v>993.57142857142856</v>
          </cell>
          <cell r="AE424">
            <v>271.32142857142856</v>
          </cell>
          <cell r="AF424">
            <v>428</v>
          </cell>
          <cell r="AG424">
            <v>107</v>
          </cell>
          <cell r="AH424">
            <v>3592.1428571428573</v>
          </cell>
          <cell r="AI424">
            <v>214</v>
          </cell>
          <cell r="AJ424">
            <v>535</v>
          </cell>
          <cell r="AK424">
            <v>107</v>
          </cell>
          <cell r="AL424">
            <v>2598.5714285714284</v>
          </cell>
          <cell r="AM424">
            <v>114.64285714285714</v>
          </cell>
          <cell r="AN424">
            <v>2445.7142857142858</v>
          </cell>
          <cell r="AO424">
            <v>1566.7857142857142</v>
          </cell>
          <cell r="AP424">
            <v>164.32142857142856</v>
          </cell>
          <cell r="AQ424">
            <v>573.21428571428578</v>
          </cell>
        </row>
        <row r="425">
          <cell r="A425" t="str">
            <v>M00334071040</v>
          </cell>
          <cell r="B425" t="str">
            <v>GDC-10Standard7mmx10cm</v>
          </cell>
          <cell r="C425" t="str">
            <v>EUR</v>
          </cell>
          <cell r="D425">
            <v>49.16</v>
          </cell>
          <cell r="G425">
            <v>49.16</v>
          </cell>
          <cell r="I425">
            <v>70.228571428571428</v>
          </cell>
          <cell r="J425">
            <v>266.86857142857139</v>
          </cell>
          <cell r="K425">
            <v>77.251428571428576</v>
          </cell>
          <cell r="L425">
            <v>91.297142857142859</v>
          </cell>
          <cell r="M425">
            <v>122.9</v>
          </cell>
          <cell r="N425">
            <v>75.144571428571439</v>
          </cell>
          <cell r="O425">
            <v>73.037714285714287</v>
          </cell>
          <cell r="P425">
            <v>35114.285714285717</v>
          </cell>
          <cell r="Q425">
            <v>479.66114285714286</v>
          </cell>
          <cell r="R425">
            <v>138350.28571428571</v>
          </cell>
          <cell r="S425">
            <v>1204.4199999999998</v>
          </cell>
          <cell r="T425">
            <v>358.16571428571427</v>
          </cell>
          <cell r="U425">
            <v>49.16</v>
          </cell>
          <cell r="V425">
            <v>42.137142857142855</v>
          </cell>
          <cell r="W425">
            <v>547.7828571428571</v>
          </cell>
          <cell r="X425">
            <v>12641.142857142857</v>
          </cell>
          <cell r="Y425">
            <v>266.86857142857139</v>
          </cell>
          <cell r="Z425">
            <v>3370.9714285714285</v>
          </cell>
          <cell r="AA425">
            <v>6320.5714285714284</v>
          </cell>
          <cell r="AB425">
            <v>84274.28571428571</v>
          </cell>
          <cell r="AC425">
            <v>105869.57142857142</v>
          </cell>
          <cell r="AD425">
            <v>912.97142857142853</v>
          </cell>
          <cell r="AE425">
            <v>249.31142857142856</v>
          </cell>
          <cell r="AF425">
            <v>393.28</v>
          </cell>
          <cell r="AG425">
            <v>98.32</v>
          </cell>
          <cell r="AH425">
            <v>3300.7428571428572</v>
          </cell>
          <cell r="AI425">
            <v>196.64</v>
          </cell>
          <cell r="AJ425">
            <v>491.6</v>
          </cell>
          <cell r="AK425">
            <v>98.32</v>
          </cell>
          <cell r="AL425">
            <v>2387.7714285714287</v>
          </cell>
          <cell r="AM425">
            <v>105.34285714285714</v>
          </cell>
          <cell r="AN425">
            <v>2247.3142857142857</v>
          </cell>
          <cell r="AO425">
            <v>1439.6857142857143</v>
          </cell>
          <cell r="AP425">
            <v>150.99142857142857</v>
          </cell>
          <cell r="AQ425">
            <v>526.71428571428567</v>
          </cell>
        </row>
        <row r="426">
          <cell r="A426" t="str">
            <v>M00334073040</v>
          </cell>
          <cell r="B426" t="str">
            <v>GDC-10Standard7mmx30cm</v>
          </cell>
          <cell r="C426" t="str">
            <v>EUR</v>
          </cell>
          <cell r="D426">
            <v>57.84</v>
          </cell>
          <cell r="G426">
            <v>57.84</v>
          </cell>
          <cell r="I426">
            <v>82.628571428571433</v>
          </cell>
          <cell r="J426">
            <v>313.98857142857145</v>
          </cell>
          <cell r="K426">
            <v>90.891428571428591</v>
          </cell>
          <cell r="L426">
            <v>107.41714285714286</v>
          </cell>
          <cell r="M426">
            <v>144.60000000000002</v>
          </cell>
          <cell r="N426">
            <v>88.412571428571439</v>
          </cell>
          <cell r="O426">
            <v>85.933714285714288</v>
          </cell>
          <cell r="P426">
            <v>41314.285714285717</v>
          </cell>
          <cell r="Q426">
            <v>564.35314285714287</v>
          </cell>
          <cell r="R426">
            <v>162778.28571428571</v>
          </cell>
          <cell r="S426">
            <v>1417.08</v>
          </cell>
          <cell r="T426">
            <v>421.40571428571428</v>
          </cell>
          <cell r="U426">
            <v>57.839999999999996</v>
          </cell>
          <cell r="V426">
            <v>49.57714285714286</v>
          </cell>
          <cell r="W426">
            <v>644.50285714285712</v>
          </cell>
          <cell r="X426">
            <v>14873.142857142859</v>
          </cell>
          <cell r="Y426">
            <v>313.98857142857145</v>
          </cell>
          <cell r="Z426">
            <v>3966.1714285714288</v>
          </cell>
          <cell r="AA426">
            <v>7436.5714285714294</v>
          </cell>
          <cell r="AB426">
            <v>99154.285714285725</v>
          </cell>
          <cell r="AC426">
            <v>124562.57142857143</v>
          </cell>
          <cell r="AD426">
            <v>1074.1714285714286</v>
          </cell>
          <cell r="AE426">
            <v>293.33142857142855</v>
          </cell>
          <cell r="AF426">
            <v>462.71999999999997</v>
          </cell>
          <cell r="AG426">
            <v>115.67999999999999</v>
          </cell>
          <cell r="AH426">
            <v>3883.5428571428574</v>
          </cell>
          <cell r="AI426">
            <v>231.35999999999999</v>
          </cell>
          <cell r="AJ426">
            <v>578.40000000000009</v>
          </cell>
          <cell r="AK426">
            <v>115.67999999999999</v>
          </cell>
          <cell r="AL426">
            <v>2809.3714285714286</v>
          </cell>
          <cell r="AM426">
            <v>123.94285714285715</v>
          </cell>
          <cell r="AN426">
            <v>2644.1142857142859</v>
          </cell>
          <cell r="AO426">
            <v>1693.8857142857144</v>
          </cell>
          <cell r="AP426">
            <v>177.65142857142857</v>
          </cell>
          <cell r="AQ426">
            <v>619.71428571428578</v>
          </cell>
        </row>
        <row r="427">
          <cell r="A427" t="str">
            <v>M00334081040</v>
          </cell>
          <cell r="B427" t="str">
            <v>GDCStandard8mmx10cm</v>
          </cell>
          <cell r="C427" t="str">
            <v>EUR</v>
          </cell>
          <cell r="D427">
            <v>49.16</v>
          </cell>
          <cell r="G427">
            <v>49.16</v>
          </cell>
          <cell r="I427">
            <v>70.228571428571428</v>
          </cell>
          <cell r="J427">
            <v>266.86857142857139</v>
          </cell>
          <cell r="K427">
            <v>77.251428571428576</v>
          </cell>
          <cell r="L427">
            <v>91.297142857142859</v>
          </cell>
          <cell r="M427">
            <v>122.9</v>
          </cell>
          <cell r="N427">
            <v>75.144571428571439</v>
          </cell>
          <cell r="O427">
            <v>73.037714285714287</v>
          </cell>
          <cell r="P427">
            <v>35114.285714285717</v>
          </cell>
          <cell r="Q427">
            <v>479.66114285714286</v>
          </cell>
          <cell r="R427">
            <v>138350.28571428571</v>
          </cell>
          <cell r="S427">
            <v>1204.4199999999998</v>
          </cell>
          <cell r="T427">
            <v>358.16571428571427</v>
          </cell>
          <cell r="U427">
            <v>49.16</v>
          </cell>
          <cell r="V427">
            <v>42.137142857142855</v>
          </cell>
          <cell r="W427">
            <v>547.7828571428571</v>
          </cell>
          <cell r="X427">
            <v>12641.142857142857</v>
          </cell>
          <cell r="Y427">
            <v>266.86857142857139</v>
          </cell>
          <cell r="Z427">
            <v>3370.9714285714285</v>
          </cell>
          <cell r="AA427">
            <v>6320.5714285714284</v>
          </cell>
          <cell r="AB427">
            <v>84274.28571428571</v>
          </cell>
          <cell r="AC427">
            <v>105869.57142857142</v>
          </cell>
          <cell r="AD427">
            <v>912.97142857142853</v>
          </cell>
          <cell r="AE427">
            <v>249.31142857142856</v>
          </cell>
          <cell r="AF427">
            <v>393.28</v>
          </cell>
          <cell r="AG427">
            <v>98.32</v>
          </cell>
          <cell r="AH427">
            <v>3300.7428571428572</v>
          </cell>
          <cell r="AI427">
            <v>196.64</v>
          </cell>
          <cell r="AJ427">
            <v>491.6</v>
          </cell>
          <cell r="AK427">
            <v>98.32</v>
          </cell>
          <cell r="AL427">
            <v>2387.7714285714287</v>
          </cell>
          <cell r="AM427">
            <v>105.34285714285714</v>
          </cell>
          <cell r="AN427">
            <v>2247.3142857142857</v>
          </cell>
          <cell r="AO427">
            <v>1439.6857142857143</v>
          </cell>
          <cell r="AP427">
            <v>150.99142857142857</v>
          </cell>
          <cell r="AQ427">
            <v>526.71428571428567</v>
          </cell>
        </row>
        <row r="428">
          <cell r="A428" t="str">
            <v>M00334082040</v>
          </cell>
          <cell r="B428" t="str">
            <v>GDC-10Standard8mmx20cm</v>
          </cell>
          <cell r="C428" t="str">
            <v>EUR</v>
          </cell>
          <cell r="D428">
            <v>53.5</v>
          </cell>
          <cell r="G428">
            <v>53.5</v>
          </cell>
          <cell r="I428">
            <v>76.428571428571431</v>
          </cell>
          <cell r="J428">
            <v>290.42857142857144</v>
          </cell>
          <cell r="K428">
            <v>84.071428571428584</v>
          </cell>
          <cell r="L428">
            <v>99.357142857142861</v>
          </cell>
          <cell r="M428">
            <v>133.75</v>
          </cell>
          <cell r="N428">
            <v>81.778571428571439</v>
          </cell>
          <cell r="O428">
            <v>79.485714285714295</v>
          </cell>
          <cell r="P428">
            <v>38214.285714285717</v>
          </cell>
          <cell r="Q428">
            <v>522.00714285714287</v>
          </cell>
          <cell r="R428">
            <v>150564.28571428571</v>
          </cell>
          <cell r="S428">
            <v>1310.75</v>
          </cell>
          <cell r="T428">
            <v>389.78571428571428</v>
          </cell>
          <cell r="U428">
            <v>53.5</v>
          </cell>
          <cell r="V428">
            <v>45.857142857142854</v>
          </cell>
          <cell r="W428">
            <v>596.14285714285711</v>
          </cell>
          <cell r="X428">
            <v>13757.142857142857</v>
          </cell>
          <cell r="Y428">
            <v>290.42857142857144</v>
          </cell>
          <cell r="Z428">
            <v>3668.5714285714284</v>
          </cell>
          <cell r="AA428">
            <v>6878.5714285714284</v>
          </cell>
          <cell r="AB428">
            <v>91714.28571428571</v>
          </cell>
          <cell r="AC428">
            <v>115216.07142857143</v>
          </cell>
          <cell r="AD428">
            <v>993.57142857142856</v>
          </cell>
          <cell r="AE428">
            <v>271.32142857142856</v>
          </cell>
          <cell r="AF428">
            <v>428</v>
          </cell>
          <cell r="AG428">
            <v>107</v>
          </cell>
          <cell r="AH428">
            <v>3592.1428571428573</v>
          </cell>
          <cell r="AI428">
            <v>214</v>
          </cell>
          <cell r="AJ428">
            <v>535</v>
          </cell>
          <cell r="AK428">
            <v>107</v>
          </cell>
          <cell r="AL428">
            <v>2598.5714285714284</v>
          </cell>
          <cell r="AM428">
            <v>114.64285714285714</v>
          </cell>
          <cell r="AN428">
            <v>2445.7142857142858</v>
          </cell>
          <cell r="AO428">
            <v>1566.7857142857142</v>
          </cell>
          <cell r="AP428">
            <v>164.32142857142856</v>
          </cell>
          <cell r="AQ428">
            <v>573.21428571428578</v>
          </cell>
        </row>
        <row r="429">
          <cell r="A429" t="str">
            <v>M00334083040</v>
          </cell>
          <cell r="B429" t="str">
            <v>GDC-10Standard8mmx30cm</v>
          </cell>
          <cell r="C429" t="str">
            <v>EUR</v>
          </cell>
          <cell r="D429">
            <v>57.84</v>
          </cell>
          <cell r="G429">
            <v>57.84</v>
          </cell>
          <cell r="I429">
            <v>82.628571428571433</v>
          </cell>
          <cell r="J429">
            <v>313.98857142857145</v>
          </cell>
          <cell r="K429">
            <v>90.891428571428591</v>
          </cell>
          <cell r="L429">
            <v>107.41714285714286</v>
          </cell>
          <cell r="M429">
            <v>144.60000000000002</v>
          </cell>
          <cell r="N429">
            <v>88.412571428571439</v>
          </cell>
          <cell r="O429">
            <v>85.933714285714288</v>
          </cell>
          <cell r="P429">
            <v>41314.285714285717</v>
          </cell>
          <cell r="Q429">
            <v>564.35314285714287</v>
          </cell>
          <cell r="R429">
            <v>162778.28571428571</v>
          </cell>
          <cell r="S429">
            <v>1417.08</v>
          </cell>
          <cell r="T429">
            <v>421.40571428571428</v>
          </cell>
          <cell r="U429">
            <v>57.839999999999996</v>
          </cell>
          <cell r="V429">
            <v>49.57714285714286</v>
          </cell>
          <cell r="W429">
            <v>644.50285714285712</v>
          </cell>
          <cell r="X429">
            <v>14873.142857142859</v>
          </cell>
          <cell r="Y429">
            <v>313.98857142857145</v>
          </cell>
          <cell r="Z429">
            <v>3966.1714285714288</v>
          </cell>
          <cell r="AA429">
            <v>7436.5714285714294</v>
          </cell>
          <cell r="AB429">
            <v>99154.285714285725</v>
          </cell>
          <cell r="AC429">
            <v>124562.57142857143</v>
          </cell>
          <cell r="AD429">
            <v>1074.1714285714286</v>
          </cell>
          <cell r="AE429">
            <v>293.33142857142855</v>
          </cell>
          <cell r="AF429">
            <v>462.71999999999997</v>
          </cell>
          <cell r="AG429">
            <v>115.67999999999999</v>
          </cell>
          <cell r="AH429">
            <v>3883.5428571428574</v>
          </cell>
          <cell r="AI429">
            <v>231.35999999999999</v>
          </cell>
          <cell r="AJ429">
            <v>578.40000000000009</v>
          </cell>
          <cell r="AK429">
            <v>115.67999999999999</v>
          </cell>
          <cell r="AL429">
            <v>2809.3714285714286</v>
          </cell>
          <cell r="AM429">
            <v>123.94285714285715</v>
          </cell>
          <cell r="AN429">
            <v>2644.1142857142859</v>
          </cell>
          <cell r="AO429">
            <v>1693.8857142857144</v>
          </cell>
          <cell r="AP429">
            <v>177.65142857142857</v>
          </cell>
          <cell r="AQ429">
            <v>619.71428571428578</v>
          </cell>
        </row>
        <row r="430">
          <cell r="A430" t="str">
            <v>M00334091540</v>
          </cell>
          <cell r="B430" t="str">
            <v>GDC-10Standard9mm15cm</v>
          </cell>
          <cell r="C430" t="str">
            <v>EUR</v>
          </cell>
          <cell r="D430">
            <v>51.33</v>
          </cell>
          <cell r="G430">
            <v>51.33</v>
          </cell>
          <cell r="I430">
            <v>73.328571428571436</v>
          </cell>
          <cell r="J430">
            <v>278.64857142857147</v>
          </cell>
          <cell r="K430">
            <v>80.661428571428587</v>
          </cell>
          <cell r="L430">
            <v>95.327142857142874</v>
          </cell>
          <cell r="M430">
            <v>128.32500000000002</v>
          </cell>
          <cell r="N430">
            <v>78.461571428571446</v>
          </cell>
          <cell r="O430">
            <v>76.261714285714291</v>
          </cell>
          <cell r="P430">
            <v>36664.285714285717</v>
          </cell>
          <cell r="Q430">
            <v>500.83414285714292</v>
          </cell>
          <cell r="R430">
            <v>144457.28571428574</v>
          </cell>
          <cell r="S430">
            <v>1257.585</v>
          </cell>
          <cell r="T430">
            <v>373.97571428571428</v>
          </cell>
          <cell r="U430">
            <v>51.330000000000005</v>
          </cell>
          <cell r="V430">
            <v>43.997142857142862</v>
          </cell>
          <cell r="W430">
            <v>571.96285714285716</v>
          </cell>
          <cell r="X430">
            <v>13199.142857142859</v>
          </cell>
          <cell r="Y430">
            <v>278.64857142857147</v>
          </cell>
          <cell r="Z430">
            <v>3519.7714285714292</v>
          </cell>
          <cell r="AA430">
            <v>6599.5714285714294</v>
          </cell>
          <cell r="AB430">
            <v>87994.285714285725</v>
          </cell>
          <cell r="AC430">
            <v>110542.82142857143</v>
          </cell>
          <cell r="AD430">
            <v>953.27142857142871</v>
          </cell>
          <cell r="AE430">
            <v>260.31642857142856</v>
          </cell>
          <cell r="AF430">
            <v>410.64000000000004</v>
          </cell>
          <cell r="AG430">
            <v>102.66000000000001</v>
          </cell>
          <cell r="AH430">
            <v>3446.4428571428575</v>
          </cell>
          <cell r="AI430">
            <v>205.32000000000002</v>
          </cell>
          <cell r="AJ430">
            <v>513.30000000000007</v>
          </cell>
          <cell r="AK430">
            <v>102.66000000000001</v>
          </cell>
          <cell r="AL430">
            <v>2493.1714285714288</v>
          </cell>
          <cell r="AM430">
            <v>109.99285714285716</v>
          </cell>
          <cell r="AN430">
            <v>2346.514285714286</v>
          </cell>
          <cell r="AO430">
            <v>1503.2357142857145</v>
          </cell>
          <cell r="AP430">
            <v>157.65642857142859</v>
          </cell>
          <cell r="AQ430">
            <v>549.96428571428578</v>
          </cell>
        </row>
        <row r="431">
          <cell r="A431" t="str">
            <v>M00334093040</v>
          </cell>
          <cell r="B431" t="str">
            <v>GDC-10Standard9mmx30cm</v>
          </cell>
          <cell r="C431" t="str">
            <v>EUR</v>
          </cell>
          <cell r="D431">
            <v>57.84</v>
          </cell>
          <cell r="G431">
            <v>57.84</v>
          </cell>
          <cell r="I431">
            <v>82.628571428571433</v>
          </cell>
          <cell r="J431">
            <v>313.98857142857145</v>
          </cell>
          <cell r="K431">
            <v>90.891428571428591</v>
          </cell>
          <cell r="L431">
            <v>107.41714285714286</v>
          </cell>
          <cell r="M431">
            <v>144.60000000000002</v>
          </cell>
          <cell r="N431">
            <v>88.412571428571439</v>
          </cell>
          <cell r="O431">
            <v>85.933714285714288</v>
          </cell>
          <cell r="P431">
            <v>41314.285714285717</v>
          </cell>
          <cell r="Q431">
            <v>564.35314285714287</v>
          </cell>
          <cell r="R431">
            <v>162778.28571428571</v>
          </cell>
          <cell r="S431">
            <v>1417.08</v>
          </cell>
          <cell r="T431">
            <v>421.40571428571428</v>
          </cell>
          <cell r="U431">
            <v>57.839999999999996</v>
          </cell>
          <cell r="V431">
            <v>49.57714285714286</v>
          </cell>
          <cell r="W431">
            <v>644.50285714285712</v>
          </cell>
          <cell r="X431">
            <v>14873.142857142859</v>
          </cell>
          <cell r="Y431">
            <v>313.98857142857145</v>
          </cell>
          <cell r="Z431">
            <v>3966.1714285714288</v>
          </cell>
          <cell r="AA431">
            <v>7436.5714285714294</v>
          </cell>
          <cell r="AB431">
            <v>99154.285714285725</v>
          </cell>
          <cell r="AC431">
            <v>124562.57142857143</v>
          </cell>
          <cell r="AD431">
            <v>1074.1714285714286</v>
          </cell>
          <cell r="AE431">
            <v>293.33142857142855</v>
          </cell>
          <cell r="AF431">
            <v>462.71999999999997</v>
          </cell>
          <cell r="AG431">
            <v>115.67999999999999</v>
          </cell>
          <cell r="AH431">
            <v>3883.5428571428574</v>
          </cell>
          <cell r="AI431">
            <v>231.35999999999999</v>
          </cell>
          <cell r="AJ431">
            <v>578.40000000000009</v>
          </cell>
          <cell r="AK431">
            <v>115.67999999999999</v>
          </cell>
          <cell r="AL431">
            <v>2809.3714285714286</v>
          </cell>
          <cell r="AM431">
            <v>123.94285714285715</v>
          </cell>
          <cell r="AN431">
            <v>2644.1142857142859</v>
          </cell>
          <cell r="AO431">
            <v>1693.8857142857144</v>
          </cell>
          <cell r="AP431">
            <v>177.65142857142857</v>
          </cell>
          <cell r="AQ431">
            <v>619.71428571428578</v>
          </cell>
        </row>
        <row r="432">
          <cell r="A432" t="str">
            <v>M003341201SR40</v>
          </cell>
          <cell r="B432" t="str">
            <v>GDC-10SoftSR2mm1cm</v>
          </cell>
          <cell r="C432" t="str">
            <v>EUR</v>
          </cell>
          <cell r="D432">
            <v>65.989999999999995</v>
          </cell>
          <cell r="G432">
            <v>65.989999999999995</v>
          </cell>
          <cell r="I432">
            <v>94.271428571428572</v>
          </cell>
          <cell r="J432">
            <v>358.23142857142858</v>
          </cell>
          <cell r="K432">
            <v>103.69857142857144</v>
          </cell>
          <cell r="L432">
            <v>122.55285714285715</v>
          </cell>
          <cell r="M432">
            <v>164.97499999999999</v>
          </cell>
          <cell r="N432">
            <v>100.87042857142858</v>
          </cell>
          <cell r="O432">
            <v>98.042285714285725</v>
          </cell>
          <cell r="P432">
            <v>47135.714285714283</v>
          </cell>
          <cell r="Q432">
            <v>643.8738571428571</v>
          </cell>
          <cell r="R432">
            <v>185714.71428571429</v>
          </cell>
          <cell r="S432">
            <v>1616.7549999999999</v>
          </cell>
          <cell r="T432">
            <v>480.78428571428566</v>
          </cell>
          <cell r="U432">
            <v>65.989999999999995</v>
          </cell>
          <cell r="V432">
            <v>56.562857142857141</v>
          </cell>
          <cell r="W432">
            <v>735.31714285714281</v>
          </cell>
          <cell r="X432">
            <v>16968.857142857141</v>
          </cell>
          <cell r="Y432">
            <v>358.23142857142858</v>
          </cell>
          <cell r="Z432">
            <v>4525.028571428571</v>
          </cell>
          <cell r="AA432">
            <v>8484.4285714285706</v>
          </cell>
          <cell r="AB432">
            <v>113125.71428571429</v>
          </cell>
          <cell r="AC432">
            <v>142114.17857142858</v>
          </cell>
          <cell r="AD432">
            <v>1225.5285714285715</v>
          </cell>
          <cell r="AE432">
            <v>334.6635714285714</v>
          </cell>
          <cell r="AF432">
            <v>527.91999999999996</v>
          </cell>
          <cell r="AG432">
            <v>131.97999999999999</v>
          </cell>
          <cell r="AH432">
            <v>4430.7571428571428</v>
          </cell>
          <cell r="AI432">
            <v>263.95999999999998</v>
          </cell>
          <cell r="AJ432">
            <v>659.9</v>
          </cell>
          <cell r="AK432">
            <v>131.97999999999999</v>
          </cell>
          <cell r="AL432">
            <v>3205.2285714285713</v>
          </cell>
          <cell r="AM432">
            <v>141.40714285714284</v>
          </cell>
          <cell r="AN432">
            <v>3016.6857142857143</v>
          </cell>
          <cell r="AO432">
            <v>1932.5642857142857</v>
          </cell>
          <cell r="AP432">
            <v>202.68357142857141</v>
          </cell>
          <cell r="AQ432">
            <v>707.03571428571433</v>
          </cell>
        </row>
        <row r="433">
          <cell r="A433" t="str">
            <v>M00334120240</v>
          </cell>
          <cell r="B433" t="str">
            <v>GDC-10Soft2mmx2cm</v>
          </cell>
          <cell r="C433" t="str">
            <v>EUR</v>
          </cell>
          <cell r="D433">
            <v>46.21</v>
          </cell>
          <cell r="G433">
            <v>46.21</v>
          </cell>
          <cell r="I433">
            <v>66.01428571428572</v>
          </cell>
          <cell r="J433">
            <v>250.85428571428571</v>
          </cell>
          <cell r="K433">
            <v>72.615714285714304</v>
          </cell>
          <cell r="L433">
            <v>85.818571428571445</v>
          </cell>
          <cell r="M433">
            <v>115.52500000000001</v>
          </cell>
          <cell r="N433">
            <v>70.635285714285729</v>
          </cell>
          <cell r="O433">
            <v>68.654857142857153</v>
          </cell>
          <cell r="P433">
            <v>33007.142857142862</v>
          </cell>
          <cell r="Q433">
            <v>450.87757142857146</v>
          </cell>
          <cell r="R433">
            <v>130048.14285714287</v>
          </cell>
          <cell r="S433">
            <v>1132.145</v>
          </cell>
          <cell r="T433">
            <v>336.67285714285714</v>
          </cell>
          <cell r="U433">
            <v>46.21</v>
          </cell>
          <cell r="V433">
            <v>39.60857142857143</v>
          </cell>
          <cell r="W433">
            <v>514.91142857142859</v>
          </cell>
          <cell r="X433">
            <v>11882.571428571429</v>
          </cell>
          <cell r="Y433">
            <v>250.85428571428571</v>
          </cell>
          <cell r="Z433">
            <v>3168.6857142857143</v>
          </cell>
          <cell r="AA433">
            <v>5941.2857142857147</v>
          </cell>
          <cell r="AB433">
            <v>79217.14285714287</v>
          </cell>
          <cell r="AC433">
            <v>99516.535714285725</v>
          </cell>
          <cell r="AD433">
            <v>858.18571428571431</v>
          </cell>
          <cell r="AE433">
            <v>234.3507142857143</v>
          </cell>
          <cell r="AF433">
            <v>369.68</v>
          </cell>
          <cell r="AG433">
            <v>92.42</v>
          </cell>
          <cell r="AH433">
            <v>3102.6714285714288</v>
          </cell>
          <cell r="AI433">
            <v>184.84</v>
          </cell>
          <cell r="AJ433">
            <v>462.1</v>
          </cell>
          <cell r="AK433">
            <v>92.42</v>
          </cell>
          <cell r="AL433">
            <v>2244.4857142857145</v>
          </cell>
          <cell r="AM433">
            <v>99.021428571428572</v>
          </cell>
          <cell r="AN433">
            <v>2112.457142857143</v>
          </cell>
          <cell r="AO433">
            <v>1353.2928571428572</v>
          </cell>
          <cell r="AP433">
            <v>141.93071428571429</v>
          </cell>
          <cell r="AQ433">
            <v>495.10714285714289</v>
          </cell>
        </row>
        <row r="434">
          <cell r="A434" t="str">
            <v>M003341202SR40</v>
          </cell>
          <cell r="B434" t="str">
            <v>GDC-10SoftSR2mm2cm</v>
          </cell>
          <cell r="C434" t="str">
            <v>EUR</v>
          </cell>
          <cell r="D434">
            <v>66.260000000000005</v>
          </cell>
          <cell r="G434">
            <v>66.260000000000005</v>
          </cell>
          <cell r="I434">
            <v>94.657142857142873</v>
          </cell>
          <cell r="J434">
            <v>359.69714285714292</v>
          </cell>
          <cell r="K434">
            <v>104.12285714285717</v>
          </cell>
          <cell r="L434">
            <v>123.05428571428574</v>
          </cell>
          <cell r="M434">
            <v>165.65000000000003</v>
          </cell>
          <cell r="N434">
            <v>101.28314285714288</v>
          </cell>
          <cell r="O434">
            <v>98.443428571428598</v>
          </cell>
          <cell r="P434">
            <v>47328.571428571435</v>
          </cell>
          <cell r="Q434">
            <v>646.50828571428588</v>
          </cell>
          <cell r="R434">
            <v>186474.57142857145</v>
          </cell>
          <cell r="S434">
            <v>1623.3700000000001</v>
          </cell>
          <cell r="T434">
            <v>482.75142857142862</v>
          </cell>
          <cell r="U434">
            <v>66.260000000000005</v>
          </cell>
          <cell r="V434">
            <v>56.794285714285721</v>
          </cell>
          <cell r="W434">
            <v>738.32571428571441</v>
          </cell>
          <cell r="X434">
            <v>17038.285714285717</v>
          </cell>
          <cell r="Y434">
            <v>359.69714285714292</v>
          </cell>
          <cell r="Z434">
            <v>4543.5428571428583</v>
          </cell>
          <cell r="AA434">
            <v>8519.1428571428587</v>
          </cell>
          <cell r="AB434">
            <v>113588.57142857145</v>
          </cell>
          <cell r="AC434">
            <v>142695.64285714287</v>
          </cell>
          <cell r="AD434">
            <v>1230.5428571428574</v>
          </cell>
          <cell r="AE434">
            <v>336.03285714285715</v>
          </cell>
          <cell r="AF434">
            <v>530.08000000000004</v>
          </cell>
          <cell r="AG434">
            <v>132.52000000000001</v>
          </cell>
          <cell r="AH434">
            <v>4448.885714285715</v>
          </cell>
          <cell r="AI434">
            <v>265.04000000000002</v>
          </cell>
          <cell r="AJ434">
            <v>662.60000000000014</v>
          </cell>
          <cell r="AK434">
            <v>132.52000000000001</v>
          </cell>
          <cell r="AL434">
            <v>3218.3428571428576</v>
          </cell>
          <cell r="AM434">
            <v>141.98571428571432</v>
          </cell>
          <cell r="AN434">
            <v>3029.0285714285719</v>
          </cell>
          <cell r="AO434">
            <v>1940.471428571429</v>
          </cell>
          <cell r="AP434">
            <v>203.51285714285717</v>
          </cell>
          <cell r="AQ434">
            <v>709.92857142857156</v>
          </cell>
        </row>
        <row r="435">
          <cell r="A435" t="str">
            <v>M00334120340</v>
          </cell>
          <cell r="B435" t="str">
            <v>GDC-10Soft2mmx3cm</v>
          </cell>
          <cell r="C435" t="str">
            <v>EUR</v>
          </cell>
          <cell r="D435">
            <v>46.62</v>
          </cell>
          <cell r="G435">
            <v>46.62</v>
          </cell>
          <cell r="I435">
            <v>66.599999999999994</v>
          </cell>
          <cell r="J435">
            <v>253.07999999999996</v>
          </cell>
          <cell r="K435">
            <v>73.260000000000005</v>
          </cell>
          <cell r="L435">
            <v>86.58</v>
          </cell>
          <cell r="M435">
            <v>116.54999999999998</v>
          </cell>
          <cell r="N435">
            <v>71.262</v>
          </cell>
          <cell r="O435">
            <v>69.263999999999996</v>
          </cell>
          <cell r="P435">
            <v>33300</v>
          </cell>
          <cell r="Q435">
            <v>454.87799999999999</v>
          </cell>
          <cell r="R435">
            <v>131202</v>
          </cell>
          <cell r="S435">
            <v>1142.1899999999998</v>
          </cell>
          <cell r="T435">
            <v>339.65999999999997</v>
          </cell>
          <cell r="U435">
            <v>46.61999999999999</v>
          </cell>
          <cell r="V435">
            <v>39.959999999999994</v>
          </cell>
          <cell r="W435">
            <v>519.4799999999999</v>
          </cell>
          <cell r="X435">
            <v>11987.999999999998</v>
          </cell>
          <cell r="Y435">
            <v>253.07999999999996</v>
          </cell>
          <cell r="Z435">
            <v>3196.7999999999997</v>
          </cell>
          <cell r="AA435">
            <v>5993.9999999999991</v>
          </cell>
          <cell r="AB435">
            <v>79920</v>
          </cell>
          <cell r="AC435">
            <v>100399.49999999999</v>
          </cell>
          <cell r="AD435">
            <v>865.8</v>
          </cell>
          <cell r="AE435">
            <v>236.42999999999998</v>
          </cell>
          <cell r="AF435">
            <v>372.95999999999992</v>
          </cell>
          <cell r="AG435">
            <v>93.239999999999981</v>
          </cell>
          <cell r="AH435">
            <v>3130.2</v>
          </cell>
          <cell r="AI435">
            <v>186.47999999999996</v>
          </cell>
          <cell r="AJ435">
            <v>466.19999999999993</v>
          </cell>
          <cell r="AK435">
            <v>93.239999999999981</v>
          </cell>
          <cell r="AL435">
            <v>2264.3999999999996</v>
          </cell>
          <cell r="AM435">
            <v>99.899999999999991</v>
          </cell>
          <cell r="AN435">
            <v>2131.1999999999998</v>
          </cell>
          <cell r="AO435">
            <v>1365.3</v>
          </cell>
          <cell r="AP435">
            <v>143.18999999999997</v>
          </cell>
          <cell r="AQ435">
            <v>499.49999999999994</v>
          </cell>
        </row>
        <row r="436">
          <cell r="A436" t="str">
            <v>M003341203SR40</v>
          </cell>
          <cell r="B436" t="str">
            <v>GDC-10SoftSR2mm3cm</v>
          </cell>
          <cell r="C436" t="str">
            <v>EUR</v>
          </cell>
          <cell r="D436">
            <v>66.31</v>
          </cell>
          <cell r="G436">
            <v>66.31</v>
          </cell>
          <cell r="I436">
            <v>94.728571428571442</v>
          </cell>
          <cell r="J436">
            <v>359.96857142857147</v>
          </cell>
          <cell r="K436">
            <v>104.20142857142859</v>
          </cell>
          <cell r="L436">
            <v>123.14714285714288</v>
          </cell>
          <cell r="M436">
            <v>165.77500000000003</v>
          </cell>
          <cell r="N436">
            <v>101.35957142857144</v>
          </cell>
          <cell r="O436">
            <v>98.517714285714305</v>
          </cell>
          <cell r="P436">
            <v>47364.285714285717</v>
          </cell>
          <cell r="Q436">
            <v>646.9961428571429</v>
          </cell>
          <cell r="R436">
            <v>186615.28571428574</v>
          </cell>
          <cell r="S436">
            <v>1624.595</v>
          </cell>
          <cell r="T436">
            <v>483.11571428571432</v>
          </cell>
          <cell r="U436">
            <v>66.31</v>
          </cell>
          <cell r="V436">
            <v>56.837142857142865</v>
          </cell>
          <cell r="W436">
            <v>738.88285714285723</v>
          </cell>
          <cell r="X436">
            <v>17051.142857142859</v>
          </cell>
          <cell r="Y436">
            <v>359.96857142857147</v>
          </cell>
          <cell r="Z436">
            <v>4546.971428571429</v>
          </cell>
          <cell r="AA436">
            <v>8525.5714285714294</v>
          </cell>
          <cell r="AB436">
            <v>113674.28571428572</v>
          </cell>
          <cell r="AC436">
            <v>142803.32142857145</v>
          </cell>
          <cell r="AD436">
            <v>1231.4714285714288</v>
          </cell>
          <cell r="AE436">
            <v>336.28642857142859</v>
          </cell>
          <cell r="AF436">
            <v>530.48</v>
          </cell>
          <cell r="AG436">
            <v>132.62</v>
          </cell>
          <cell r="AH436">
            <v>4452.2428571428582</v>
          </cell>
          <cell r="AI436">
            <v>265.24</v>
          </cell>
          <cell r="AJ436">
            <v>663.10000000000014</v>
          </cell>
          <cell r="AK436">
            <v>132.62</v>
          </cell>
          <cell r="AL436">
            <v>3220.7714285714292</v>
          </cell>
          <cell r="AM436">
            <v>142.09285714285716</v>
          </cell>
          <cell r="AN436">
            <v>3031.3142857142861</v>
          </cell>
          <cell r="AO436">
            <v>1941.9357142857145</v>
          </cell>
          <cell r="AP436">
            <v>203.66642857142858</v>
          </cell>
          <cell r="AQ436">
            <v>710.46428571428578</v>
          </cell>
        </row>
        <row r="437">
          <cell r="A437" t="str">
            <v>M00334120440</v>
          </cell>
          <cell r="B437" t="str">
            <v>GDC-10Soft2mmx4cm</v>
          </cell>
          <cell r="C437" t="str">
            <v>EUR</v>
          </cell>
          <cell r="D437">
            <v>46.87</v>
          </cell>
          <cell r="G437">
            <v>46.87</v>
          </cell>
          <cell r="I437">
            <v>66.957142857142856</v>
          </cell>
          <cell r="J437">
            <v>254.43714285714285</v>
          </cell>
          <cell r="K437">
            <v>73.652857142857144</v>
          </cell>
          <cell r="L437">
            <v>87.044285714285721</v>
          </cell>
          <cell r="M437">
            <v>117.175</v>
          </cell>
          <cell r="N437">
            <v>71.644142857142853</v>
          </cell>
          <cell r="O437">
            <v>69.635428571428577</v>
          </cell>
          <cell r="P437">
            <v>33478.571428571428</v>
          </cell>
          <cell r="Q437">
            <v>457.31728571428573</v>
          </cell>
          <cell r="R437">
            <v>131905.57142857142</v>
          </cell>
          <cell r="S437">
            <v>1148.3149999999998</v>
          </cell>
          <cell r="T437">
            <v>341.48142857142852</v>
          </cell>
          <cell r="U437">
            <v>46.87</v>
          </cell>
          <cell r="V437">
            <v>40.174285714285709</v>
          </cell>
          <cell r="W437">
            <v>522.26571428571424</v>
          </cell>
          <cell r="X437">
            <v>12052.285714285714</v>
          </cell>
          <cell r="Y437">
            <v>254.43714285714285</v>
          </cell>
          <cell r="Z437">
            <v>3213.9428571428571</v>
          </cell>
          <cell r="AA437">
            <v>6026.1428571428569</v>
          </cell>
          <cell r="AB437">
            <v>80348.57142857142</v>
          </cell>
          <cell r="AC437">
            <v>100937.89285714286</v>
          </cell>
          <cell r="AD437">
            <v>870.44285714285706</v>
          </cell>
          <cell r="AE437">
            <v>237.69785714285712</v>
          </cell>
          <cell r="AF437">
            <v>374.96</v>
          </cell>
          <cell r="AG437">
            <v>93.74</v>
          </cell>
          <cell r="AH437">
            <v>3146.985714285714</v>
          </cell>
          <cell r="AI437">
            <v>187.48</v>
          </cell>
          <cell r="AJ437">
            <v>468.7</v>
          </cell>
          <cell r="AK437">
            <v>93.74</v>
          </cell>
          <cell r="AL437">
            <v>2276.542857142857</v>
          </cell>
          <cell r="AM437">
            <v>100.43571428571428</v>
          </cell>
          <cell r="AN437">
            <v>2142.6285714285714</v>
          </cell>
          <cell r="AO437">
            <v>1372.6214285714286</v>
          </cell>
          <cell r="AP437">
            <v>143.95785714285714</v>
          </cell>
          <cell r="AQ437">
            <v>502.17857142857144</v>
          </cell>
        </row>
        <row r="438">
          <cell r="A438" t="str">
            <v>M003341204SR40</v>
          </cell>
          <cell r="B438" t="str">
            <v>GDC-10SoftSR2mm4cm</v>
          </cell>
          <cell r="C438" t="str">
            <v>EUR</v>
          </cell>
          <cell r="D438">
            <v>75.02</v>
          </cell>
          <cell r="G438">
            <v>75.02</v>
          </cell>
          <cell r="I438">
            <v>107.17142857142858</v>
          </cell>
          <cell r="J438">
            <v>407.25142857142856</v>
          </cell>
          <cell r="K438">
            <v>117.88857142857144</v>
          </cell>
          <cell r="L438">
            <v>139.32285714285715</v>
          </cell>
          <cell r="M438">
            <v>187.55</v>
          </cell>
          <cell r="N438">
            <v>114.67342857142859</v>
          </cell>
          <cell r="O438">
            <v>111.45828571428572</v>
          </cell>
          <cell r="P438">
            <v>53585.71428571429</v>
          </cell>
          <cell r="Q438">
            <v>731.98085714285719</v>
          </cell>
          <cell r="R438">
            <v>211127.71428571429</v>
          </cell>
          <cell r="S438">
            <v>1837.99</v>
          </cell>
          <cell r="T438">
            <v>546.57428571428568</v>
          </cell>
          <cell r="U438">
            <v>75.02</v>
          </cell>
          <cell r="V438">
            <v>64.30285714285715</v>
          </cell>
          <cell r="W438">
            <v>835.93714285714293</v>
          </cell>
          <cell r="X438">
            <v>19290.857142857145</v>
          </cell>
          <cell r="Y438">
            <v>407.25142857142856</v>
          </cell>
          <cell r="Z438">
            <v>5144.2285714285717</v>
          </cell>
          <cell r="AA438">
            <v>9645.4285714285725</v>
          </cell>
          <cell r="AB438">
            <v>128605.71428571429</v>
          </cell>
          <cell r="AC438">
            <v>161560.92857142858</v>
          </cell>
          <cell r="AD438">
            <v>1393.2285714285715</v>
          </cell>
          <cell r="AE438">
            <v>380.45857142857142</v>
          </cell>
          <cell r="AF438">
            <v>600.16</v>
          </cell>
          <cell r="AG438">
            <v>150.04</v>
          </cell>
          <cell r="AH438">
            <v>5037.0571428571429</v>
          </cell>
          <cell r="AI438">
            <v>300.08</v>
          </cell>
          <cell r="AJ438">
            <v>750.2</v>
          </cell>
          <cell r="AK438">
            <v>150.04</v>
          </cell>
          <cell r="AL438">
            <v>3643.8285714285716</v>
          </cell>
          <cell r="AM438">
            <v>160.75714285714287</v>
          </cell>
          <cell r="AN438">
            <v>3429.4857142857145</v>
          </cell>
          <cell r="AO438">
            <v>2197.014285714286</v>
          </cell>
          <cell r="AP438">
            <v>230.41857142857143</v>
          </cell>
          <cell r="AQ438">
            <v>803.78571428571433</v>
          </cell>
        </row>
        <row r="439">
          <cell r="A439" t="str">
            <v>M00334120640</v>
          </cell>
          <cell r="B439" t="str">
            <v>GDC-10Soft2mmx6cm</v>
          </cell>
          <cell r="C439" t="str">
            <v>EUR</v>
          </cell>
          <cell r="D439">
            <v>47.79</v>
          </cell>
          <cell r="G439">
            <v>47.79</v>
          </cell>
          <cell r="I439">
            <v>68.271428571428572</v>
          </cell>
          <cell r="J439">
            <v>259.43142857142857</v>
          </cell>
          <cell r="K439">
            <v>75.098571428571432</v>
          </cell>
          <cell r="L439">
            <v>88.752857142857152</v>
          </cell>
          <cell r="M439">
            <v>119.47499999999999</v>
          </cell>
          <cell r="N439">
            <v>73.050428571428583</v>
          </cell>
          <cell r="O439">
            <v>71.002285714285719</v>
          </cell>
          <cell r="P439">
            <v>34135.714285714283</v>
          </cell>
          <cell r="Q439">
            <v>466.29385714285718</v>
          </cell>
          <cell r="R439">
            <v>134494.71428571429</v>
          </cell>
          <cell r="S439">
            <v>1170.855</v>
          </cell>
          <cell r="T439">
            <v>348.18428571428569</v>
          </cell>
          <cell r="U439">
            <v>47.79</v>
          </cell>
          <cell r="V439">
            <v>40.962857142857139</v>
          </cell>
          <cell r="W439">
            <v>532.51714285714286</v>
          </cell>
          <cell r="X439">
            <v>12288.857142857143</v>
          </cell>
          <cell r="Y439">
            <v>259.43142857142857</v>
          </cell>
          <cell r="Z439">
            <v>3277.0285714285715</v>
          </cell>
          <cell r="AA439">
            <v>6144.4285714285716</v>
          </cell>
          <cell r="AB439">
            <v>81925.71428571429</v>
          </cell>
          <cell r="AC439">
            <v>102919.17857142858</v>
          </cell>
          <cell r="AD439">
            <v>887.52857142857147</v>
          </cell>
          <cell r="AE439">
            <v>242.36357142857142</v>
          </cell>
          <cell r="AF439">
            <v>382.32</v>
          </cell>
          <cell r="AG439">
            <v>95.58</v>
          </cell>
          <cell r="AH439">
            <v>3208.7571428571428</v>
          </cell>
          <cell r="AI439">
            <v>191.16</v>
          </cell>
          <cell r="AJ439">
            <v>477.9</v>
          </cell>
          <cell r="AK439">
            <v>95.58</v>
          </cell>
          <cell r="AL439">
            <v>2321.2285714285713</v>
          </cell>
          <cell r="AM439">
            <v>102.40714285714286</v>
          </cell>
          <cell r="AN439">
            <v>2184.6857142857143</v>
          </cell>
          <cell r="AO439">
            <v>1399.5642857142857</v>
          </cell>
          <cell r="AP439">
            <v>146.78357142857143</v>
          </cell>
          <cell r="AQ439">
            <v>512.03571428571433</v>
          </cell>
        </row>
        <row r="440">
          <cell r="A440" t="str">
            <v>M003341206SR40</v>
          </cell>
          <cell r="B440" t="str">
            <v>GDC-10SoftSR2mm6cm</v>
          </cell>
          <cell r="C440" t="str">
            <v>EUR</v>
          </cell>
          <cell r="D440">
            <v>67.94</v>
          </cell>
          <cell r="G440">
            <v>67.94</v>
          </cell>
          <cell r="I440">
            <v>97.057142857142864</v>
          </cell>
          <cell r="J440">
            <v>368.81714285714287</v>
          </cell>
          <cell r="K440">
            <v>106.76285714285716</v>
          </cell>
          <cell r="L440">
            <v>126.17428571428573</v>
          </cell>
          <cell r="M440">
            <v>169.85000000000002</v>
          </cell>
          <cell r="N440">
            <v>103.85114285714288</v>
          </cell>
          <cell r="O440">
            <v>100.93942857142858</v>
          </cell>
          <cell r="P440">
            <v>48528.571428571435</v>
          </cell>
          <cell r="Q440">
            <v>662.90028571428581</v>
          </cell>
          <cell r="R440">
            <v>191202.57142857145</v>
          </cell>
          <cell r="S440">
            <v>1664.53</v>
          </cell>
          <cell r="T440">
            <v>494.99142857142857</v>
          </cell>
          <cell r="U440">
            <v>67.94</v>
          </cell>
          <cell r="V440">
            <v>58.234285714285718</v>
          </cell>
          <cell r="W440">
            <v>757.04571428571433</v>
          </cell>
          <cell r="X440">
            <v>17470.285714285714</v>
          </cell>
          <cell r="Y440">
            <v>368.81714285714287</v>
          </cell>
          <cell r="Z440">
            <v>4658.7428571428572</v>
          </cell>
          <cell r="AA440">
            <v>8735.1428571428569</v>
          </cell>
          <cell r="AB440">
            <v>116468.57142857143</v>
          </cell>
          <cell r="AC440">
            <v>146313.64285714287</v>
          </cell>
          <cell r="AD440">
            <v>1261.7428571428572</v>
          </cell>
          <cell r="AE440">
            <v>344.55285714285714</v>
          </cell>
          <cell r="AF440">
            <v>543.52</v>
          </cell>
          <cell r="AG440">
            <v>135.88</v>
          </cell>
          <cell r="AH440">
            <v>4561.6857142857143</v>
          </cell>
          <cell r="AI440">
            <v>271.76</v>
          </cell>
          <cell r="AJ440">
            <v>679.40000000000009</v>
          </cell>
          <cell r="AK440">
            <v>135.88</v>
          </cell>
          <cell r="AL440">
            <v>3299.9428571428575</v>
          </cell>
          <cell r="AM440">
            <v>145.58571428571429</v>
          </cell>
          <cell r="AN440">
            <v>3105.8285714285716</v>
          </cell>
          <cell r="AO440">
            <v>1989.6714285714288</v>
          </cell>
          <cell r="AP440">
            <v>208.67285714285714</v>
          </cell>
          <cell r="AQ440">
            <v>727.92857142857144</v>
          </cell>
        </row>
        <row r="441">
          <cell r="A441" t="str">
            <v>M00334120840</v>
          </cell>
          <cell r="B441" t="str">
            <v>GDC-10Soft2mmx8cm</v>
          </cell>
          <cell r="C441" t="str">
            <v>EUR</v>
          </cell>
          <cell r="D441">
            <v>48.56</v>
          </cell>
          <cell r="G441">
            <v>48.56</v>
          </cell>
          <cell r="I441">
            <v>69.371428571428581</v>
          </cell>
          <cell r="J441">
            <v>263.61142857142858</v>
          </cell>
          <cell r="K441">
            <v>76.30857142857144</v>
          </cell>
          <cell r="L441">
            <v>90.182857142857159</v>
          </cell>
          <cell r="M441">
            <v>121.40000000000002</v>
          </cell>
          <cell r="N441">
            <v>74.22742857142859</v>
          </cell>
          <cell r="O441">
            <v>72.146285714285725</v>
          </cell>
          <cell r="P441">
            <v>34685.71428571429</v>
          </cell>
          <cell r="Q441">
            <v>473.80685714285721</v>
          </cell>
          <cell r="R441">
            <v>136661.71428571429</v>
          </cell>
          <cell r="S441">
            <v>1189.72</v>
          </cell>
          <cell r="T441">
            <v>353.79428571428576</v>
          </cell>
          <cell r="U441">
            <v>48.56</v>
          </cell>
          <cell r="V441">
            <v>41.62285714285715</v>
          </cell>
          <cell r="W441">
            <v>541.0971428571429</v>
          </cell>
          <cell r="X441">
            <v>12486.857142857145</v>
          </cell>
          <cell r="Y441">
            <v>263.61142857142858</v>
          </cell>
          <cell r="Z441">
            <v>3329.8285714285721</v>
          </cell>
          <cell r="AA441">
            <v>6243.4285714285725</v>
          </cell>
          <cell r="AB441">
            <v>83245.71428571429</v>
          </cell>
          <cell r="AC441">
            <v>104577.42857142858</v>
          </cell>
          <cell r="AD441">
            <v>901.82857142857154</v>
          </cell>
          <cell r="AE441">
            <v>246.26857142857145</v>
          </cell>
          <cell r="AF441">
            <v>388.48</v>
          </cell>
          <cell r="AG441">
            <v>97.12</v>
          </cell>
          <cell r="AH441">
            <v>3260.4571428571435</v>
          </cell>
          <cell r="AI441">
            <v>194.24</v>
          </cell>
          <cell r="AJ441">
            <v>485.60000000000008</v>
          </cell>
          <cell r="AK441">
            <v>97.12</v>
          </cell>
          <cell r="AL441">
            <v>2358.6285714285718</v>
          </cell>
          <cell r="AM441">
            <v>104.05714285714288</v>
          </cell>
          <cell r="AN441">
            <v>2219.8857142857146</v>
          </cell>
          <cell r="AO441">
            <v>1422.1142857142859</v>
          </cell>
          <cell r="AP441">
            <v>149.14857142857144</v>
          </cell>
          <cell r="AQ441">
            <v>520.28571428571433</v>
          </cell>
        </row>
        <row r="442">
          <cell r="A442" t="str">
            <v>M003341208SR40</v>
          </cell>
          <cell r="B442" t="str">
            <v>GDC-10SoftSR2mm8cm</v>
          </cell>
          <cell r="C442" t="str">
            <v>EUR</v>
          </cell>
          <cell r="D442">
            <v>69.489999999999995</v>
          </cell>
          <cell r="G442">
            <v>69.489999999999995</v>
          </cell>
          <cell r="I442">
            <v>99.271428571428572</v>
          </cell>
          <cell r="J442">
            <v>377.23142857142858</v>
          </cell>
          <cell r="K442">
            <v>109.19857142857144</v>
          </cell>
          <cell r="L442">
            <v>129.05285714285714</v>
          </cell>
          <cell r="M442">
            <v>173.72499999999999</v>
          </cell>
          <cell r="N442">
            <v>106.22042857142858</v>
          </cell>
          <cell r="O442">
            <v>103.24228571428571</v>
          </cell>
          <cell r="P442">
            <v>49635.714285714283</v>
          </cell>
          <cell r="Q442">
            <v>678.0238571428572</v>
          </cell>
          <cell r="R442">
            <v>195564.71428571429</v>
          </cell>
          <cell r="S442">
            <v>1702.5049999999999</v>
          </cell>
          <cell r="T442">
            <v>506.28428571428566</v>
          </cell>
          <cell r="U442">
            <v>69.489999999999995</v>
          </cell>
          <cell r="V442">
            <v>59.562857142857141</v>
          </cell>
          <cell r="W442">
            <v>774.31714285714281</v>
          </cell>
          <cell r="X442">
            <v>17868.857142857141</v>
          </cell>
          <cell r="Y442">
            <v>377.23142857142858</v>
          </cell>
          <cell r="Z442">
            <v>4765.028571428571</v>
          </cell>
          <cell r="AA442">
            <v>8934.4285714285706</v>
          </cell>
          <cell r="AB442">
            <v>119125.71428571429</v>
          </cell>
          <cell r="AC442">
            <v>149651.67857142858</v>
          </cell>
          <cell r="AD442">
            <v>1290.5285714285715</v>
          </cell>
          <cell r="AE442">
            <v>352.4135714285714</v>
          </cell>
          <cell r="AF442">
            <v>555.91999999999996</v>
          </cell>
          <cell r="AG442">
            <v>138.97999999999999</v>
          </cell>
          <cell r="AH442">
            <v>4665.7571428571428</v>
          </cell>
          <cell r="AI442">
            <v>277.95999999999998</v>
          </cell>
          <cell r="AJ442">
            <v>694.9</v>
          </cell>
          <cell r="AK442">
            <v>138.97999999999999</v>
          </cell>
          <cell r="AL442">
            <v>3375.2285714285713</v>
          </cell>
          <cell r="AM442">
            <v>148.90714285714284</v>
          </cell>
          <cell r="AN442">
            <v>3176.6857142857143</v>
          </cell>
          <cell r="AO442">
            <v>2035.0642857142857</v>
          </cell>
          <cell r="AP442">
            <v>213.43357142857141</v>
          </cell>
          <cell r="AQ442">
            <v>744.53571428571433</v>
          </cell>
        </row>
        <row r="443">
          <cell r="A443" t="str">
            <v>M00334130340</v>
          </cell>
          <cell r="B443" t="str">
            <v>GDC-10Soft3mmx3cm</v>
          </cell>
          <cell r="C443" t="str">
            <v>EUR</v>
          </cell>
          <cell r="D443">
            <v>46.62</v>
          </cell>
          <cell r="G443">
            <v>46.62</v>
          </cell>
          <cell r="I443">
            <v>66.599999999999994</v>
          </cell>
          <cell r="J443">
            <v>253.07999999999996</v>
          </cell>
          <cell r="K443">
            <v>73.260000000000005</v>
          </cell>
          <cell r="L443">
            <v>86.58</v>
          </cell>
          <cell r="M443">
            <v>116.54999999999998</v>
          </cell>
          <cell r="N443">
            <v>71.262</v>
          </cell>
          <cell r="O443">
            <v>69.263999999999996</v>
          </cell>
          <cell r="P443">
            <v>33300</v>
          </cell>
          <cell r="Q443">
            <v>454.87799999999999</v>
          </cell>
          <cell r="R443">
            <v>131202</v>
          </cell>
          <cell r="S443">
            <v>1142.1899999999998</v>
          </cell>
          <cell r="T443">
            <v>339.65999999999997</v>
          </cell>
          <cell r="U443">
            <v>46.61999999999999</v>
          </cell>
          <cell r="V443">
            <v>39.959999999999994</v>
          </cell>
          <cell r="W443">
            <v>519.4799999999999</v>
          </cell>
          <cell r="X443">
            <v>11987.999999999998</v>
          </cell>
          <cell r="Y443">
            <v>253.07999999999996</v>
          </cell>
          <cell r="Z443">
            <v>3196.7999999999997</v>
          </cell>
          <cell r="AA443">
            <v>5993.9999999999991</v>
          </cell>
          <cell r="AB443">
            <v>79920</v>
          </cell>
          <cell r="AC443">
            <v>100399.49999999999</v>
          </cell>
          <cell r="AD443">
            <v>865.8</v>
          </cell>
          <cell r="AE443">
            <v>236.42999999999998</v>
          </cell>
          <cell r="AF443">
            <v>372.95999999999992</v>
          </cell>
          <cell r="AG443">
            <v>93.239999999999981</v>
          </cell>
          <cell r="AH443">
            <v>3130.2</v>
          </cell>
          <cell r="AI443">
            <v>186.47999999999996</v>
          </cell>
          <cell r="AJ443">
            <v>466.19999999999993</v>
          </cell>
          <cell r="AK443">
            <v>93.239999999999981</v>
          </cell>
          <cell r="AL443">
            <v>2264.3999999999996</v>
          </cell>
          <cell r="AM443">
            <v>99.899999999999991</v>
          </cell>
          <cell r="AN443">
            <v>2131.1999999999998</v>
          </cell>
          <cell r="AO443">
            <v>1365.3</v>
          </cell>
          <cell r="AP443">
            <v>143.18999999999997</v>
          </cell>
          <cell r="AQ443">
            <v>499.49999999999994</v>
          </cell>
        </row>
        <row r="444">
          <cell r="A444" t="str">
            <v>M00334130440</v>
          </cell>
          <cell r="B444" t="str">
            <v>GDC-10Soft3mmx4cm</v>
          </cell>
          <cell r="C444" t="str">
            <v>EUR</v>
          </cell>
          <cell r="D444">
            <v>46.87</v>
          </cell>
          <cell r="G444">
            <v>46.87</v>
          </cell>
          <cell r="I444">
            <v>66.957142857142856</v>
          </cell>
          <cell r="J444">
            <v>254.43714285714285</v>
          </cell>
          <cell r="K444">
            <v>73.652857142857144</v>
          </cell>
          <cell r="L444">
            <v>87.044285714285721</v>
          </cell>
          <cell r="M444">
            <v>117.175</v>
          </cell>
          <cell r="N444">
            <v>71.644142857142853</v>
          </cell>
          <cell r="O444">
            <v>69.635428571428577</v>
          </cell>
          <cell r="P444">
            <v>33478.571428571428</v>
          </cell>
          <cell r="Q444">
            <v>457.31728571428573</v>
          </cell>
          <cell r="R444">
            <v>131905.57142857142</v>
          </cell>
          <cell r="S444">
            <v>1148.3149999999998</v>
          </cell>
          <cell r="T444">
            <v>341.48142857142852</v>
          </cell>
          <cell r="U444">
            <v>46.87</v>
          </cell>
          <cell r="V444">
            <v>40.174285714285709</v>
          </cell>
          <cell r="W444">
            <v>522.26571428571424</v>
          </cell>
          <cell r="X444">
            <v>12052.285714285714</v>
          </cell>
          <cell r="Y444">
            <v>254.43714285714285</v>
          </cell>
          <cell r="Z444">
            <v>3213.9428571428571</v>
          </cell>
          <cell r="AA444">
            <v>6026.1428571428569</v>
          </cell>
          <cell r="AB444">
            <v>80348.57142857142</v>
          </cell>
          <cell r="AC444">
            <v>100937.89285714286</v>
          </cell>
          <cell r="AD444">
            <v>870.44285714285706</v>
          </cell>
          <cell r="AE444">
            <v>237.69785714285712</v>
          </cell>
          <cell r="AF444">
            <v>374.96</v>
          </cell>
          <cell r="AG444">
            <v>93.74</v>
          </cell>
          <cell r="AH444">
            <v>3146.985714285714</v>
          </cell>
          <cell r="AI444">
            <v>187.48</v>
          </cell>
          <cell r="AJ444">
            <v>468.7</v>
          </cell>
          <cell r="AK444">
            <v>93.74</v>
          </cell>
          <cell r="AL444">
            <v>2276.542857142857</v>
          </cell>
          <cell r="AM444">
            <v>100.43571428571428</v>
          </cell>
          <cell r="AN444">
            <v>2142.6285714285714</v>
          </cell>
          <cell r="AO444">
            <v>1372.6214285714286</v>
          </cell>
          <cell r="AP444">
            <v>143.95785714285714</v>
          </cell>
          <cell r="AQ444">
            <v>502.17857142857144</v>
          </cell>
        </row>
        <row r="445">
          <cell r="A445" t="str">
            <v>M00334130640</v>
          </cell>
          <cell r="B445" t="str">
            <v>GDC-10Soft3mmx6cm</v>
          </cell>
          <cell r="C445" t="str">
            <v>EUR</v>
          </cell>
          <cell r="D445">
            <v>47.79</v>
          </cell>
          <cell r="G445">
            <v>47.79</v>
          </cell>
          <cell r="I445">
            <v>68.271428571428572</v>
          </cell>
          <cell r="J445">
            <v>259.43142857142857</v>
          </cell>
          <cell r="K445">
            <v>75.098571428571432</v>
          </cell>
          <cell r="L445">
            <v>88.752857142857152</v>
          </cell>
          <cell r="M445">
            <v>119.47499999999999</v>
          </cell>
          <cell r="N445">
            <v>73.050428571428583</v>
          </cell>
          <cell r="O445">
            <v>71.002285714285719</v>
          </cell>
          <cell r="P445">
            <v>34135.714285714283</v>
          </cell>
          <cell r="Q445">
            <v>466.29385714285718</v>
          </cell>
          <cell r="R445">
            <v>134494.71428571429</v>
          </cell>
          <cell r="S445">
            <v>1170.855</v>
          </cell>
          <cell r="T445">
            <v>348.18428571428569</v>
          </cell>
          <cell r="U445">
            <v>47.79</v>
          </cell>
          <cell r="V445">
            <v>40.962857142857139</v>
          </cell>
          <cell r="W445">
            <v>532.51714285714286</v>
          </cell>
          <cell r="X445">
            <v>12288.857142857143</v>
          </cell>
          <cell r="Y445">
            <v>259.43142857142857</v>
          </cell>
          <cell r="Z445">
            <v>3277.0285714285715</v>
          </cell>
          <cell r="AA445">
            <v>6144.4285714285716</v>
          </cell>
          <cell r="AB445">
            <v>81925.71428571429</v>
          </cell>
          <cell r="AC445">
            <v>102919.17857142858</v>
          </cell>
          <cell r="AD445">
            <v>887.52857142857147</v>
          </cell>
          <cell r="AE445">
            <v>242.36357142857142</v>
          </cell>
          <cell r="AF445">
            <v>382.32</v>
          </cell>
          <cell r="AG445">
            <v>95.58</v>
          </cell>
          <cell r="AH445">
            <v>3208.7571428571428</v>
          </cell>
          <cell r="AI445">
            <v>191.16</v>
          </cell>
          <cell r="AJ445">
            <v>477.9</v>
          </cell>
          <cell r="AK445">
            <v>95.58</v>
          </cell>
          <cell r="AL445">
            <v>2321.2285714285713</v>
          </cell>
          <cell r="AM445">
            <v>102.40714285714286</v>
          </cell>
          <cell r="AN445">
            <v>2184.6857142857143</v>
          </cell>
          <cell r="AO445">
            <v>1399.5642857142857</v>
          </cell>
          <cell r="AP445">
            <v>146.78357142857143</v>
          </cell>
          <cell r="AQ445">
            <v>512.03571428571433</v>
          </cell>
        </row>
        <row r="446">
          <cell r="A446" t="str">
            <v>M00334130840</v>
          </cell>
          <cell r="B446" t="str">
            <v>GDC-10Soft3mmx8cm</v>
          </cell>
          <cell r="C446" t="str">
            <v>EUR</v>
          </cell>
          <cell r="D446">
            <v>48.56</v>
          </cell>
          <cell r="G446">
            <v>48.56</v>
          </cell>
          <cell r="I446">
            <v>69.371428571428581</v>
          </cell>
          <cell r="J446">
            <v>263.61142857142858</v>
          </cell>
          <cell r="K446">
            <v>76.30857142857144</v>
          </cell>
          <cell r="L446">
            <v>90.182857142857159</v>
          </cell>
          <cell r="M446">
            <v>121.40000000000002</v>
          </cell>
          <cell r="N446">
            <v>74.22742857142859</v>
          </cell>
          <cell r="O446">
            <v>72.146285714285725</v>
          </cell>
          <cell r="P446">
            <v>34685.71428571429</v>
          </cell>
          <cell r="Q446">
            <v>473.80685714285721</v>
          </cell>
          <cell r="R446">
            <v>136661.71428571429</v>
          </cell>
          <cell r="S446">
            <v>1189.72</v>
          </cell>
          <cell r="T446">
            <v>353.79428571428576</v>
          </cell>
          <cell r="U446">
            <v>48.56</v>
          </cell>
          <cell r="V446">
            <v>41.62285714285715</v>
          </cell>
          <cell r="W446">
            <v>541.0971428571429</v>
          </cell>
          <cell r="X446">
            <v>12486.857142857145</v>
          </cell>
          <cell r="Y446">
            <v>263.61142857142858</v>
          </cell>
          <cell r="Z446">
            <v>3329.8285714285721</v>
          </cell>
          <cell r="AA446">
            <v>6243.4285714285725</v>
          </cell>
          <cell r="AB446">
            <v>83245.71428571429</v>
          </cell>
          <cell r="AC446">
            <v>104577.42857142858</v>
          </cell>
          <cell r="AD446">
            <v>901.82857142857154</v>
          </cell>
          <cell r="AE446">
            <v>246.26857142857145</v>
          </cell>
          <cell r="AF446">
            <v>388.48</v>
          </cell>
          <cell r="AG446">
            <v>97.12</v>
          </cell>
          <cell r="AH446">
            <v>3260.4571428571435</v>
          </cell>
          <cell r="AI446">
            <v>194.24</v>
          </cell>
          <cell r="AJ446">
            <v>485.60000000000008</v>
          </cell>
          <cell r="AK446">
            <v>97.12</v>
          </cell>
          <cell r="AL446">
            <v>2358.6285714285718</v>
          </cell>
          <cell r="AM446">
            <v>104.05714285714288</v>
          </cell>
          <cell r="AN446">
            <v>2219.8857142857146</v>
          </cell>
          <cell r="AO446">
            <v>1422.1142857142859</v>
          </cell>
          <cell r="AP446">
            <v>149.14857142857144</v>
          </cell>
          <cell r="AQ446">
            <v>520.28571428571433</v>
          </cell>
        </row>
        <row r="447">
          <cell r="A447" t="str">
            <v>M00334131040</v>
          </cell>
          <cell r="B447" t="str">
            <v>GDC-10Soft3mmx10cm</v>
          </cell>
          <cell r="C447" t="str">
            <v>EUR</v>
          </cell>
          <cell r="D447">
            <v>48.92</v>
          </cell>
          <cell r="G447">
            <v>48.92</v>
          </cell>
          <cell r="I447">
            <v>69.885714285714286</v>
          </cell>
          <cell r="J447">
            <v>265.56571428571425</v>
          </cell>
          <cell r="K447">
            <v>76.874285714285719</v>
          </cell>
          <cell r="L447">
            <v>90.851428571428571</v>
          </cell>
          <cell r="M447">
            <v>122.3</v>
          </cell>
          <cell r="N447">
            <v>74.777714285714296</v>
          </cell>
          <cell r="O447">
            <v>72.681142857142859</v>
          </cell>
          <cell r="P447">
            <v>34942.857142857145</v>
          </cell>
          <cell r="Q447">
            <v>477.3194285714286</v>
          </cell>
          <cell r="R447">
            <v>137674.85714285713</v>
          </cell>
          <cell r="S447">
            <v>1198.54</v>
          </cell>
          <cell r="T447">
            <v>356.41714285714284</v>
          </cell>
          <cell r="U447">
            <v>48.919999999999995</v>
          </cell>
          <cell r="V447">
            <v>41.931428571428569</v>
          </cell>
          <cell r="W447">
            <v>545.10857142857139</v>
          </cell>
          <cell r="X447">
            <v>12579.428571428571</v>
          </cell>
          <cell r="Y447">
            <v>265.56571428571425</v>
          </cell>
          <cell r="Z447">
            <v>3354.5142857142855</v>
          </cell>
          <cell r="AA447">
            <v>6289.7142857142853</v>
          </cell>
          <cell r="AB447">
            <v>83862.857142857145</v>
          </cell>
          <cell r="AC447">
            <v>105352.71428571429</v>
          </cell>
          <cell r="AD447">
            <v>908.51428571428573</v>
          </cell>
          <cell r="AE447">
            <v>248.09428571428569</v>
          </cell>
          <cell r="AF447">
            <v>391.35999999999996</v>
          </cell>
          <cell r="AG447">
            <v>97.839999999999989</v>
          </cell>
          <cell r="AH447">
            <v>3284.6285714285714</v>
          </cell>
          <cell r="AI447">
            <v>195.67999999999998</v>
          </cell>
          <cell r="AJ447">
            <v>489.2</v>
          </cell>
          <cell r="AK447">
            <v>97.839999999999989</v>
          </cell>
          <cell r="AL447">
            <v>2376.1142857142859</v>
          </cell>
          <cell r="AM447">
            <v>104.82857142857142</v>
          </cell>
          <cell r="AN447">
            <v>2236.3428571428572</v>
          </cell>
          <cell r="AO447">
            <v>1432.6571428571428</v>
          </cell>
          <cell r="AP447">
            <v>150.25428571428571</v>
          </cell>
          <cell r="AQ447">
            <v>524.14285714285711</v>
          </cell>
        </row>
        <row r="448">
          <cell r="A448" t="str">
            <v>M00334140440</v>
          </cell>
          <cell r="B448" t="str">
            <v>GDC-10Soft4mmx4cm</v>
          </cell>
          <cell r="C448" t="str">
            <v>EUR</v>
          </cell>
          <cell r="D448">
            <v>46.87</v>
          </cell>
          <cell r="G448">
            <v>46.87</v>
          </cell>
          <cell r="I448">
            <v>66.957142857142856</v>
          </cell>
          <cell r="J448">
            <v>254.43714285714285</v>
          </cell>
          <cell r="K448">
            <v>73.652857142857144</v>
          </cell>
          <cell r="L448">
            <v>87.044285714285721</v>
          </cell>
          <cell r="M448">
            <v>117.175</v>
          </cell>
          <cell r="N448">
            <v>71.644142857142853</v>
          </cell>
          <cell r="O448">
            <v>69.635428571428577</v>
          </cell>
          <cell r="P448">
            <v>33478.571428571428</v>
          </cell>
          <cell r="Q448">
            <v>457.31728571428573</v>
          </cell>
          <cell r="R448">
            <v>131905.57142857142</v>
          </cell>
          <cell r="S448">
            <v>1148.3149999999998</v>
          </cell>
          <cell r="T448">
            <v>341.48142857142852</v>
          </cell>
          <cell r="U448">
            <v>46.87</v>
          </cell>
          <cell r="V448">
            <v>40.174285714285709</v>
          </cell>
          <cell r="W448">
            <v>522.26571428571424</v>
          </cell>
          <cell r="X448">
            <v>12052.285714285714</v>
          </cell>
          <cell r="Y448">
            <v>254.43714285714285</v>
          </cell>
          <cell r="Z448">
            <v>3213.9428571428571</v>
          </cell>
          <cell r="AA448">
            <v>6026.1428571428569</v>
          </cell>
          <cell r="AB448">
            <v>80348.57142857142</v>
          </cell>
          <cell r="AC448">
            <v>100937.89285714286</v>
          </cell>
          <cell r="AD448">
            <v>870.44285714285706</v>
          </cell>
          <cell r="AE448">
            <v>237.69785714285712</v>
          </cell>
          <cell r="AF448">
            <v>374.96</v>
          </cell>
          <cell r="AG448">
            <v>93.74</v>
          </cell>
          <cell r="AH448">
            <v>3146.985714285714</v>
          </cell>
          <cell r="AI448">
            <v>187.48</v>
          </cell>
          <cell r="AJ448">
            <v>468.7</v>
          </cell>
          <cell r="AK448">
            <v>93.74</v>
          </cell>
          <cell r="AL448">
            <v>2276.542857142857</v>
          </cell>
          <cell r="AM448">
            <v>100.43571428571428</v>
          </cell>
          <cell r="AN448">
            <v>2142.6285714285714</v>
          </cell>
          <cell r="AO448">
            <v>1372.6214285714286</v>
          </cell>
          <cell r="AP448">
            <v>143.95785714285714</v>
          </cell>
          <cell r="AQ448">
            <v>502.17857142857144</v>
          </cell>
        </row>
        <row r="449">
          <cell r="A449" t="str">
            <v>M00334140640</v>
          </cell>
          <cell r="B449" t="str">
            <v>GDC-10Soft4mmx6cm</v>
          </cell>
          <cell r="C449" t="str">
            <v>EUR</v>
          </cell>
          <cell r="D449">
            <v>47.79</v>
          </cell>
          <cell r="G449">
            <v>47.79</v>
          </cell>
          <cell r="I449">
            <v>68.271428571428572</v>
          </cell>
          <cell r="J449">
            <v>259.43142857142857</v>
          </cell>
          <cell r="K449">
            <v>75.098571428571432</v>
          </cell>
          <cell r="L449">
            <v>88.752857142857152</v>
          </cell>
          <cell r="M449">
            <v>119.47499999999999</v>
          </cell>
          <cell r="N449">
            <v>73.050428571428583</v>
          </cell>
          <cell r="O449">
            <v>71.002285714285719</v>
          </cell>
          <cell r="P449">
            <v>34135.714285714283</v>
          </cell>
          <cell r="Q449">
            <v>466.29385714285718</v>
          </cell>
          <cell r="R449">
            <v>134494.71428571429</v>
          </cell>
          <cell r="S449">
            <v>1170.855</v>
          </cell>
          <cell r="T449">
            <v>348.18428571428569</v>
          </cell>
          <cell r="U449">
            <v>47.79</v>
          </cell>
          <cell r="V449">
            <v>40.962857142857139</v>
          </cell>
          <cell r="W449">
            <v>532.51714285714286</v>
          </cell>
          <cell r="X449">
            <v>12288.857142857143</v>
          </cell>
          <cell r="Y449">
            <v>259.43142857142857</v>
          </cell>
          <cell r="Z449">
            <v>3277.0285714285715</v>
          </cell>
          <cell r="AA449">
            <v>6144.4285714285716</v>
          </cell>
          <cell r="AB449">
            <v>81925.71428571429</v>
          </cell>
          <cell r="AC449">
            <v>102919.17857142858</v>
          </cell>
          <cell r="AD449">
            <v>887.52857142857147</v>
          </cell>
          <cell r="AE449">
            <v>242.36357142857142</v>
          </cell>
          <cell r="AF449">
            <v>382.32</v>
          </cell>
          <cell r="AG449">
            <v>95.58</v>
          </cell>
          <cell r="AH449">
            <v>3208.7571428571428</v>
          </cell>
          <cell r="AI449">
            <v>191.16</v>
          </cell>
          <cell r="AJ449">
            <v>477.9</v>
          </cell>
          <cell r="AK449">
            <v>95.58</v>
          </cell>
          <cell r="AL449">
            <v>2321.2285714285713</v>
          </cell>
          <cell r="AM449">
            <v>102.40714285714286</v>
          </cell>
          <cell r="AN449">
            <v>2184.6857142857143</v>
          </cell>
          <cell r="AO449">
            <v>1399.5642857142857</v>
          </cell>
          <cell r="AP449">
            <v>146.78357142857143</v>
          </cell>
          <cell r="AQ449">
            <v>512.03571428571433</v>
          </cell>
        </row>
        <row r="450">
          <cell r="A450" t="str">
            <v>M00334140840</v>
          </cell>
          <cell r="B450" t="str">
            <v>GDC-10Soft4mmx8cm</v>
          </cell>
          <cell r="C450" t="str">
            <v>EUR</v>
          </cell>
          <cell r="D450">
            <v>48.56</v>
          </cell>
          <cell r="G450">
            <v>48.56</v>
          </cell>
          <cell r="I450">
            <v>69.371428571428581</v>
          </cell>
          <cell r="J450">
            <v>263.61142857142858</v>
          </cell>
          <cell r="K450">
            <v>76.30857142857144</v>
          </cell>
          <cell r="L450">
            <v>90.182857142857159</v>
          </cell>
          <cell r="M450">
            <v>121.40000000000002</v>
          </cell>
          <cell r="N450">
            <v>74.22742857142859</v>
          </cell>
          <cell r="O450">
            <v>72.146285714285725</v>
          </cell>
          <cell r="P450">
            <v>34685.71428571429</v>
          </cell>
          <cell r="Q450">
            <v>473.80685714285721</v>
          </cell>
          <cell r="R450">
            <v>136661.71428571429</v>
          </cell>
          <cell r="S450">
            <v>1189.72</v>
          </cell>
          <cell r="T450">
            <v>353.79428571428576</v>
          </cell>
          <cell r="U450">
            <v>48.56</v>
          </cell>
          <cell r="V450">
            <v>41.62285714285715</v>
          </cell>
          <cell r="W450">
            <v>541.0971428571429</v>
          </cell>
          <cell r="X450">
            <v>12486.857142857145</v>
          </cell>
          <cell r="Y450">
            <v>263.61142857142858</v>
          </cell>
          <cell r="Z450">
            <v>3329.8285714285721</v>
          </cell>
          <cell r="AA450">
            <v>6243.4285714285725</v>
          </cell>
          <cell r="AB450">
            <v>83245.71428571429</v>
          </cell>
          <cell r="AC450">
            <v>104577.42857142858</v>
          </cell>
          <cell r="AD450">
            <v>901.82857142857154</v>
          </cell>
          <cell r="AE450">
            <v>246.26857142857145</v>
          </cell>
          <cell r="AF450">
            <v>388.48</v>
          </cell>
          <cell r="AG450">
            <v>97.12</v>
          </cell>
          <cell r="AH450">
            <v>3260.4571428571435</v>
          </cell>
          <cell r="AI450">
            <v>194.24</v>
          </cell>
          <cell r="AJ450">
            <v>485.60000000000008</v>
          </cell>
          <cell r="AK450">
            <v>97.12</v>
          </cell>
          <cell r="AL450">
            <v>2358.6285714285718</v>
          </cell>
          <cell r="AM450">
            <v>104.05714285714288</v>
          </cell>
          <cell r="AN450">
            <v>2219.8857142857146</v>
          </cell>
          <cell r="AO450">
            <v>1422.1142857142859</v>
          </cell>
          <cell r="AP450">
            <v>149.14857142857144</v>
          </cell>
          <cell r="AQ450">
            <v>520.28571428571433</v>
          </cell>
        </row>
        <row r="451">
          <cell r="A451" t="str">
            <v>M00334141040</v>
          </cell>
          <cell r="B451" t="str">
            <v>GDC-10Soft4mmx10cm</v>
          </cell>
          <cell r="C451" t="str">
            <v>EUR</v>
          </cell>
          <cell r="D451">
            <v>48.92</v>
          </cell>
          <cell r="G451">
            <v>48.92</v>
          </cell>
          <cell r="I451">
            <v>69.885714285714286</v>
          </cell>
          <cell r="J451">
            <v>265.56571428571425</v>
          </cell>
          <cell r="K451">
            <v>76.874285714285719</v>
          </cell>
          <cell r="L451">
            <v>90.851428571428571</v>
          </cell>
          <cell r="M451">
            <v>122.3</v>
          </cell>
          <cell r="N451">
            <v>74.777714285714296</v>
          </cell>
          <cell r="O451">
            <v>72.681142857142859</v>
          </cell>
          <cell r="P451">
            <v>34942.857142857145</v>
          </cell>
          <cell r="Q451">
            <v>477.3194285714286</v>
          </cell>
          <cell r="R451">
            <v>137674.85714285713</v>
          </cell>
          <cell r="S451">
            <v>1198.54</v>
          </cell>
          <cell r="T451">
            <v>356.41714285714284</v>
          </cell>
          <cell r="U451">
            <v>48.919999999999995</v>
          </cell>
          <cell r="V451">
            <v>41.931428571428569</v>
          </cell>
          <cell r="W451">
            <v>545.10857142857139</v>
          </cell>
          <cell r="X451">
            <v>12579.428571428571</v>
          </cell>
          <cell r="Y451">
            <v>265.56571428571425</v>
          </cell>
          <cell r="Z451">
            <v>3354.5142857142855</v>
          </cell>
          <cell r="AA451">
            <v>6289.7142857142853</v>
          </cell>
          <cell r="AB451">
            <v>83862.857142857145</v>
          </cell>
          <cell r="AC451">
            <v>105352.71428571429</v>
          </cell>
          <cell r="AD451">
            <v>908.51428571428573</v>
          </cell>
          <cell r="AE451">
            <v>248.09428571428569</v>
          </cell>
          <cell r="AF451">
            <v>391.35999999999996</v>
          </cell>
          <cell r="AG451">
            <v>97.839999999999989</v>
          </cell>
          <cell r="AH451">
            <v>3284.6285714285714</v>
          </cell>
          <cell r="AI451">
            <v>195.67999999999998</v>
          </cell>
          <cell r="AJ451">
            <v>489.2</v>
          </cell>
          <cell r="AK451">
            <v>97.839999999999989</v>
          </cell>
          <cell r="AL451">
            <v>2376.1142857142859</v>
          </cell>
          <cell r="AM451">
            <v>104.82857142857142</v>
          </cell>
          <cell r="AN451">
            <v>2236.3428571428572</v>
          </cell>
          <cell r="AO451">
            <v>1432.6571428571428</v>
          </cell>
          <cell r="AP451">
            <v>150.25428571428571</v>
          </cell>
          <cell r="AQ451">
            <v>524.14285714285711</v>
          </cell>
        </row>
        <row r="452">
          <cell r="A452" t="str">
            <v>M00334210340</v>
          </cell>
          <cell r="B452" t="str">
            <v>GDC-102D10mmx30cm</v>
          </cell>
          <cell r="C452" t="str">
            <v>EUR</v>
          </cell>
          <cell r="D452">
            <v>65.63</v>
          </cell>
          <cell r="G452">
            <v>65.63</v>
          </cell>
          <cell r="I452">
            <v>93.757142857142853</v>
          </cell>
          <cell r="J452">
            <v>356.27714285714285</v>
          </cell>
          <cell r="K452">
            <v>103.13285714285715</v>
          </cell>
          <cell r="L452">
            <v>121.88428571428571</v>
          </cell>
          <cell r="M452">
            <v>164.07499999999999</v>
          </cell>
          <cell r="N452">
            <v>100.32014285714286</v>
          </cell>
          <cell r="O452">
            <v>97.507428571428576</v>
          </cell>
          <cell r="P452">
            <v>46878.571428571428</v>
          </cell>
          <cell r="Q452">
            <v>640.36128571428571</v>
          </cell>
          <cell r="R452">
            <v>184701.57142857142</v>
          </cell>
          <cell r="S452">
            <v>1607.9349999999997</v>
          </cell>
          <cell r="T452">
            <v>478.16142857142853</v>
          </cell>
          <cell r="U452">
            <v>65.63</v>
          </cell>
          <cell r="V452">
            <v>56.254285714285707</v>
          </cell>
          <cell r="W452">
            <v>731.3057142857142</v>
          </cell>
          <cell r="X452">
            <v>16876.285714285714</v>
          </cell>
          <cell r="Y452">
            <v>356.27714285714285</v>
          </cell>
          <cell r="Z452">
            <v>4500.3428571428567</v>
          </cell>
          <cell r="AA452">
            <v>8438.1428571428569</v>
          </cell>
          <cell r="AB452">
            <v>112508.57142857142</v>
          </cell>
          <cell r="AC452">
            <v>141338.89285714284</v>
          </cell>
          <cell r="AD452">
            <v>1218.8428571428572</v>
          </cell>
          <cell r="AE452">
            <v>332.8378571428571</v>
          </cell>
          <cell r="AF452">
            <v>525.04</v>
          </cell>
          <cell r="AG452">
            <v>131.26</v>
          </cell>
          <cell r="AH452">
            <v>4406.5857142857139</v>
          </cell>
          <cell r="AI452">
            <v>262.52</v>
          </cell>
          <cell r="AJ452">
            <v>656.3</v>
          </cell>
          <cell r="AK452">
            <v>131.26</v>
          </cell>
          <cell r="AL452">
            <v>3187.7428571428568</v>
          </cell>
          <cell r="AM452">
            <v>140.63571428571427</v>
          </cell>
          <cell r="AN452">
            <v>3000.2285714285713</v>
          </cell>
          <cell r="AO452">
            <v>1922.0214285714285</v>
          </cell>
          <cell r="AP452">
            <v>201.57785714285711</v>
          </cell>
          <cell r="AQ452">
            <v>703.17857142857144</v>
          </cell>
        </row>
        <row r="453">
          <cell r="A453" t="str">
            <v>M00334230840</v>
          </cell>
          <cell r="B453" t="str">
            <v>GDC-102D3mmx8cm</v>
          </cell>
          <cell r="C453" t="str">
            <v>EUR</v>
          </cell>
          <cell r="D453">
            <v>56.95</v>
          </cell>
          <cell r="G453">
            <v>56.95</v>
          </cell>
          <cell r="I453">
            <v>81.357142857142861</v>
          </cell>
          <cell r="J453">
            <v>309.15714285714284</v>
          </cell>
          <cell r="K453">
            <v>89.492857142857162</v>
          </cell>
          <cell r="L453">
            <v>105.76428571428572</v>
          </cell>
          <cell r="M453">
            <v>142.375</v>
          </cell>
          <cell r="N453">
            <v>87.052142857142869</v>
          </cell>
          <cell r="O453">
            <v>84.611428571428576</v>
          </cell>
          <cell r="P453">
            <v>40678.571428571428</v>
          </cell>
          <cell r="Q453">
            <v>555.66928571428571</v>
          </cell>
          <cell r="R453">
            <v>160273.57142857145</v>
          </cell>
          <cell r="S453">
            <v>1395.2749999999999</v>
          </cell>
          <cell r="T453">
            <v>414.92142857142858</v>
          </cell>
          <cell r="U453">
            <v>56.949999999999996</v>
          </cell>
          <cell r="V453">
            <v>48.814285714285717</v>
          </cell>
          <cell r="W453">
            <v>634.58571428571429</v>
          </cell>
          <cell r="X453">
            <v>14644.285714285716</v>
          </cell>
          <cell r="Y453">
            <v>309.15714285714284</v>
          </cell>
          <cell r="Z453">
            <v>3905.1428571428573</v>
          </cell>
          <cell r="AA453">
            <v>7322.1428571428578</v>
          </cell>
          <cell r="AB453">
            <v>97628.571428571435</v>
          </cell>
          <cell r="AC453">
            <v>122645.89285714287</v>
          </cell>
          <cell r="AD453">
            <v>1057.6428571428571</v>
          </cell>
          <cell r="AE453">
            <v>288.81785714285712</v>
          </cell>
          <cell r="AF453">
            <v>455.59999999999997</v>
          </cell>
          <cell r="AG453">
            <v>113.89999999999999</v>
          </cell>
          <cell r="AH453">
            <v>3823.7857142857147</v>
          </cell>
          <cell r="AI453">
            <v>227.79999999999998</v>
          </cell>
          <cell r="AJ453">
            <v>569.5</v>
          </cell>
          <cell r="AK453">
            <v>113.89999999999999</v>
          </cell>
          <cell r="AL453">
            <v>2766.1428571428573</v>
          </cell>
          <cell r="AM453">
            <v>122.03571428571429</v>
          </cell>
          <cell r="AN453">
            <v>2603.4285714285716</v>
          </cell>
          <cell r="AO453">
            <v>1667.8214285714287</v>
          </cell>
          <cell r="AP453">
            <v>174.91785714285714</v>
          </cell>
          <cell r="AQ453">
            <v>610.17857142857144</v>
          </cell>
        </row>
        <row r="454">
          <cell r="A454" t="str">
            <v>M00334241040</v>
          </cell>
          <cell r="B454" t="str">
            <v>GDC-102D4mmx10cm</v>
          </cell>
          <cell r="C454" t="str">
            <v>EUR</v>
          </cell>
          <cell r="D454">
            <v>56.95</v>
          </cell>
          <cell r="G454">
            <v>56.95</v>
          </cell>
          <cell r="I454">
            <v>81.357142857142861</v>
          </cell>
          <cell r="J454">
            <v>309.15714285714284</v>
          </cell>
          <cell r="K454">
            <v>89.492857142857162</v>
          </cell>
          <cell r="L454">
            <v>105.76428571428572</v>
          </cell>
          <cell r="M454">
            <v>142.375</v>
          </cell>
          <cell r="N454">
            <v>87.052142857142869</v>
          </cell>
          <cell r="O454">
            <v>84.611428571428576</v>
          </cell>
          <cell r="P454">
            <v>40678.571428571428</v>
          </cell>
          <cell r="Q454">
            <v>555.66928571428571</v>
          </cell>
          <cell r="R454">
            <v>160273.57142857145</v>
          </cell>
          <cell r="S454">
            <v>1395.2749999999999</v>
          </cell>
          <cell r="T454">
            <v>414.92142857142858</v>
          </cell>
          <cell r="U454">
            <v>56.949999999999996</v>
          </cell>
          <cell r="V454">
            <v>48.814285714285717</v>
          </cell>
          <cell r="W454">
            <v>634.58571428571429</v>
          </cell>
          <cell r="X454">
            <v>14644.285714285716</v>
          </cell>
          <cell r="Y454">
            <v>309.15714285714284</v>
          </cell>
          <cell r="Z454">
            <v>3905.1428571428573</v>
          </cell>
          <cell r="AA454">
            <v>7322.1428571428578</v>
          </cell>
          <cell r="AB454">
            <v>97628.571428571435</v>
          </cell>
          <cell r="AC454">
            <v>122645.89285714287</v>
          </cell>
          <cell r="AD454">
            <v>1057.6428571428571</v>
          </cell>
          <cell r="AE454">
            <v>288.81785714285712</v>
          </cell>
          <cell r="AF454">
            <v>455.59999999999997</v>
          </cell>
          <cell r="AG454">
            <v>113.89999999999999</v>
          </cell>
          <cell r="AH454">
            <v>3823.7857142857147</v>
          </cell>
          <cell r="AI454">
            <v>227.79999999999998</v>
          </cell>
          <cell r="AJ454">
            <v>569.5</v>
          </cell>
          <cell r="AK454">
            <v>113.89999999999999</v>
          </cell>
          <cell r="AL454">
            <v>2766.1428571428573</v>
          </cell>
          <cell r="AM454">
            <v>122.03571428571429</v>
          </cell>
          <cell r="AN454">
            <v>2603.4285714285716</v>
          </cell>
          <cell r="AO454">
            <v>1667.8214285714287</v>
          </cell>
          <cell r="AP454">
            <v>174.91785714285714</v>
          </cell>
          <cell r="AQ454">
            <v>610.17857142857144</v>
          </cell>
        </row>
        <row r="455">
          <cell r="A455" t="str">
            <v>M00334251540</v>
          </cell>
          <cell r="B455" t="str">
            <v>GDC-102D5mmx15cm</v>
          </cell>
          <cell r="C455" t="str">
            <v>EUR</v>
          </cell>
          <cell r="D455">
            <v>59.12</v>
          </cell>
          <cell r="G455">
            <v>59.12</v>
          </cell>
          <cell r="I455">
            <v>84.457142857142856</v>
          </cell>
          <cell r="J455">
            <v>320.93714285714282</v>
          </cell>
          <cell r="K455">
            <v>92.902857142857144</v>
          </cell>
          <cell r="L455">
            <v>109.79428571428572</v>
          </cell>
          <cell r="M455">
            <v>147.80000000000001</v>
          </cell>
          <cell r="N455">
            <v>90.369142857142862</v>
          </cell>
          <cell r="O455">
            <v>87.835428571428579</v>
          </cell>
          <cell r="P455">
            <v>42228.571428571428</v>
          </cell>
          <cell r="Q455">
            <v>576.84228571428571</v>
          </cell>
          <cell r="R455">
            <v>166380.57142857142</v>
          </cell>
          <cell r="S455">
            <v>1448.4399999999998</v>
          </cell>
          <cell r="T455">
            <v>430.73142857142852</v>
          </cell>
          <cell r="U455">
            <v>59.12</v>
          </cell>
          <cell r="V455">
            <v>50.674285714285709</v>
          </cell>
          <cell r="W455">
            <v>658.76571428571424</v>
          </cell>
          <cell r="X455">
            <v>15202.285714285714</v>
          </cell>
          <cell r="Y455">
            <v>320.93714285714282</v>
          </cell>
          <cell r="Z455">
            <v>4053.9428571428571</v>
          </cell>
          <cell r="AA455">
            <v>7601.1428571428569</v>
          </cell>
          <cell r="AB455">
            <v>101348.57142857142</v>
          </cell>
          <cell r="AC455">
            <v>127319.14285714286</v>
          </cell>
          <cell r="AD455">
            <v>1097.9428571428571</v>
          </cell>
          <cell r="AE455">
            <v>299.82285714285712</v>
          </cell>
          <cell r="AF455">
            <v>472.96</v>
          </cell>
          <cell r="AG455">
            <v>118.24</v>
          </cell>
          <cell r="AH455">
            <v>3969.485714285714</v>
          </cell>
          <cell r="AI455">
            <v>236.48</v>
          </cell>
          <cell r="AJ455">
            <v>591.20000000000005</v>
          </cell>
          <cell r="AK455">
            <v>118.24</v>
          </cell>
          <cell r="AL455">
            <v>2871.542857142857</v>
          </cell>
          <cell r="AM455">
            <v>126.68571428571428</v>
          </cell>
          <cell r="AN455">
            <v>2702.6285714285714</v>
          </cell>
          <cell r="AO455">
            <v>1731.3714285714286</v>
          </cell>
          <cell r="AP455">
            <v>181.58285714285714</v>
          </cell>
          <cell r="AQ455">
            <v>633.42857142857144</v>
          </cell>
        </row>
        <row r="456">
          <cell r="A456" t="str">
            <v>M00334262040</v>
          </cell>
          <cell r="B456" t="str">
            <v>GDC-102D6mmx20cm</v>
          </cell>
          <cell r="C456" t="str">
            <v>EUR</v>
          </cell>
          <cell r="D456">
            <v>61.29</v>
          </cell>
          <cell r="G456">
            <v>61.29</v>
          </cell>
          <cell r="I456">
            <v>87.557142857142864</v>
          </cell>
          <cell r="J456">
            <v>332.71714285714285</v>
          </cell>
          <cell r="K456">
            <v>96.312857142857155</v>
          </cell>
          <cell r="L456">
            <v>113.82428571428572</v>
          </cell>
          <cell r="M456">
            <v>153.22500000000002</v>
          </cell>
          <cell r="N456">
            <v>93.686142857142869</v>
          </cell>
          <cell r="O456">
            <v>91.059428571428583</v>
          </cell>
          <cell r="P456">
            <v>43778.571428571435</v>
          </cell>
          <cell r="Q456">
            <v>598.01528571428582</v>
          </cell>
          <cell r="R456">
            <v>172487.57142857145</v>
          </cell>
          <cell r="S456">
            <v>1501.605</v>
          </cell>
          <cell r="T456">
            <v>446.54142857142858</v>
          </cell>
          <cell r="U456">
            <v>61.29</v>
          </cell>
          <cell r="V456">
            <v>52.534285714285716</v>
          </cell>
          <cell r="W456">
            <v>682.9457142857143</v>
          </cell>
          <cell r="X456">
            <v>15760.285714285716</v>
          </cell>
          <cell r="Y456">
            <v>332.71714285714285</v>
          </cell>
          <cell r="Z456">
            <v>4202.7428571428572</v>
          </cell>
          <cell r="AA456">
            <v>7880.1428571428578</v>
          </cell>
          <cell r="AB456">
            <v>105068.57142857143</v>
          </cell>
          <cell r="AC456">
            <v>131992.39285714287</v>
          </cell>
          <cell r="AD456">
            <v>1138.2428571428572</v>
          </cell>
          <cell r="AE456">
            <v>310.82785714285717</v>
          </cell>
          <cell r="AF456">
            <v>490.32</v>
          </cell>
          <cell r="AG456">
            <v>122.58</v>
          </cell>
          <cell r="AH456">
            <v>4115.1857142857143</v>
          </cell>
          <cell r="AI456">
            <v>245.16</v>
          </cell>
          <cell r="AJ456">
            <v>612.90000000000009</v>
          </cell>
          <cell r="AK456">
            <v>122.58</v>
          </cell>
          <cell r="AL456">
            <v>2976.9428571428575</v>
          </cell>
          <cell r="AM456">
            <v>131.33571428571429</v>
          </cell>
          <cell r="AN456">
            <v>2801.8285714285716</v>
          </cell>
          <cell r="AO456">
            <v>1794.9214285714288</v>
          </cell>
          <cell r="AP456">
            <v>188.24785714285716</v>
          </cell>
          <cell r="AQ456">
            <v>656.67857142857144</v>
          </cell>
        </row>
        <row r="457">
          <cell r="A457" t="str">
            <v>M00334272540</v>
          </cell>
          <cell r="B457" t="str">
            <v>GDC-102D7mmx25cm</v>
          </cell>
          <cell r="C457" t="str">
            <v>EUR</v>
          </cell>
          <cell r="D457">
            <v>63.46</v>
          </cell>
          <cell r="G457">
            <v>63.46</v>
          </cell>
          <cell r="I457">
            <v>90.657142857142858</v>
          </cell>
          <cell r="J457">
            <v>344.49714285714282</v>
          </cell>
          <cell r="K457">
            <v>99.722857142857151</v>
          </cell>
          <cell r="L457">
            <v>117.85428571428572</v>
          </cell>
          <cell r="M457">
            <v>158.65</v>
          </cell>
          <cell r="N457">
            <v>97.003142857142862</v>
          </cell>
          <cell r="O457">
            <v>94.283428571428573</v>
          </cell>
          <cell r="P457">
            <v>45328.571428571428</v>
          </cell>
          <cell r="Q457">
            <v>619.18828571428571</v>
          </cell>
          <cell r="R457">
            <v>178594.57142857142</v>
          </cell>
          <cell r="S457">
            <v>1554.77</v>
          </cell>
          <cell r="T457">
            <v>462.35142857142853</v>
          </cell>
          <cell r="U457">
            <v>63.459999999999994</v>
          </cell>
          <cell r="V457">
            <v>54.394285714285715</v>
          </cell>
          <cell r="W457">
            <v>707.12571428571425</v>
          </cell>
          <cell r="X457">
            <v>16318.285714285714</v>
          </cell>
          <cell r="Y457">
            <v>344.49714285714282</v>
          </cell>
          <cell r="Z457">
            <v>4351.5428571428574</v>
          </cell>
          <cell r="AA457">
            <v>8159.1428571428569</v>
          </cell>
          <cell r="AB457">
            <v>108788.57142857143</v>
          </cell>
          <cell r="AC457">
            <v>136665.64285714287</v>
          </cell>
          <cell r="AD457">
            <v>1178.5428571428572</v>
          </cell>
          <cell r="AE457">
            <v>321.83285714285711</v>
          </cell>
          <cell r="AF457">
            <v>507.67999999999995</v>
          </cell>
          <cell r="AG457">
            <v>126.91999999999999</v>
          </cell>
          <cell r="AH457">
            <v>4260.8857142857141</v>
          </cell>
          <cell r="AI457">
            <v>253.83999999999997</v>
          </cell>
          <cell r="AJ457">
            <v>634.6</v>
          </cell>
          <cell r="AK457">
            <v>126.91999999999999</v>
          </cell>
          <cell r="AL457">
            <v>3082.3428571428572</v>
          </cell>
          <cell r="AM457">
            <v>135.98571428571429</v>
          </cell>
          <cell r="AN457">
            <v>2901.0285714285715</v>
          </cell>
          <cell r="AO457">
            <v>1858.4714285714285</v>
          </cell>
          <cell r="AP457">
            <v>194.91285714285715</v>
          </cell>
          <cell r="AQ457">
            <v>679.92857142857144</v>
          </cell>
        </row>
        <row r="458">
          <cell r="A458" t="str">
            <v>M00334283040</v>
          </cell>
          <cell r="B458" t="str">
            <v>GDC-102D8mmx30cm</v>
          </cell>
          <cell r="C458" t="str">
            <v>EUR</v>
          </cell>
          <cell r="D458">
            <v>65.63</v>
          </cell>
          <cell r="G458">
            <v>65.63</v>
          </cell>
          <cell r="I458">
            <v>93.757142857142853</v>
          </cell>
          <cell r="J458">
            <v>356.27714285714285</v>
          </cell>
          <cell r="K458">
            <v>103.13285714285715</v>
          </cell>
          <cell r="L458">
            <v>121.88428571428571</v>
          </cell>
          <cell r="M458">
            <v>164.07499999999999</v>
          </cell>
          <cell r="N458">
            <v>100.32014285714286</v>
          </cell>
          <cell r="O458">
            <v>97.507428571428576</v>
          </cell>
          <cell r="P458">
            <v>46878.571428571428</v>
          </cell>
          <cell r="Q458">
            <v>640.36128571428571</v>
          </cell>
          <cell r="R458">
            <v>184701.57142857142</v>
          </cell>
          <cell r="S458">
            <v>1607.9349999999997</v>
          </cell>
          <cell r="T458">
            <v>478.16142857142853</v>
          </cell>
          <cell r="U458">
            <v>65.63</v>
          </cell>
          <cell r="V458">
            <v>56.254285714285707</v>
          </cell>
          <cell r="W458">
            <v>731.3057142857142</v>
          </cell>
          <cell r="X458">
            <v>16876.285714285714</v>
          </cell>
          <cell r="Y458">
            <v>356.27714285714285</v>
          </cell>
          <cell r="Z458">
            <v>4500.3428571428567</v>
          </cell>
          <cell r="AA458">
            <v>8438.1428571428569</v>
          </cell>
          <cell r="AB458">
            <v>112508.57142857142</v>
          </cell>
          <cell r="AC458">
            <v>141338.89285714284</v>
          </cell>
          <cell r="AD458">
            <v>1218.8428571428572</v>
          </cell>
          <cell r="AE458">
            <v>332.8378571428571</v>
          </cell>
          <cell r="AF458">
            <v>525.04</v>
          </cell>
          <cell r="AG458">
            <v>131.26</v>
          </cell>
          <cell r="AH458">
            <v>4406.5857142857139</v>
          </cell>
          <cell r="AI458">
            <v>262.52</v>
          </cell>
          <cell r="AJ458">
            <v>656.3</v>
          </cell>
          <cell r="AK458">
            <v>131.26</v>
          </cell>
          <cell r="AL458">
            <v>3187.7428571428568</v>
          </cell>
          <cell r="AM458">
            <v>140.63571428571427</v>
          </cell>
          <cell r="AN458">
            <v>3000.2285714285713</v>
          </cell>
          <cell r="AO458">
            <v>1922.0214285714285</v>
          </cell>
          <cell r="AP458">
            <v>201.57785714285711</v>
          </cell>
          <cell r="AQ458">
            <v>703.17857142857144</v>
          </cell>
        </row>
        <row r="459">
          <cell r="A459" t="str">
            <v>M00334293040</v>
          </cell>
          <cell r="B459" t="str">
            <v>GDC-102D9mmx30cm</v>
          </cell>
          <cell r="C459" t="str">
            <v>EUR</v>
          </cell>
          <cell r="D459">
            <v>65.63</v>
          </cell>
          <cell r="G459">
            <v>65.63</v>
          </cell>
          <cell r="I459">
            <v>93.757142857142853</v>
          </cell>
          <cell r="J459">
            <v>356.27714285714285</v>
          </cell>
          <cell r="K459">
            <v>103.13285714285715</v>
          </cell>
          <cell r="L459">
            <v>121.88428571428571</v>
          </cell>
          <cell r="M459">
            <v>164.07499999999999</v>
          </cell>
          <cell r="N459">
            <v>100.32014285714286</v>
          </cell>
          <cell r="O459">
            <v>97.507428571428576</v>
          </cell>
          <cell r="P459">
            <v>46878.571428571428</v>
          </cell>
          <cell r="Q459">
            <v>640.36128571428571</v>
          </cell>
          <cell r="R459">
            <v>184701.57142857142</v>
          </cell>
          <cell r="S459">
            <v>1607.9349999999997</v>
          </cell>
          <cell r="T459">
            <v>478.16142857142853</v>
          </cell>
          <cell r="U459">
            <v>65.63</v>
          </cell>
          <cell r="V459">
            <v>56.254285714285707</v>
          </cell>
          <cell r="W459">
            <v>731.3057142857142</v>
          </cell>
          <cell r="X459">
            <v>16876.285714285714</v>
          </cell>
          <cell r="Y459">
            <v>356.27714285714285</v>
          </cell>
          <cell r="Z459">
            <v>4500.3428571428567</v>
          </cell>
          <cell r="AA459">
            <v>8438.1428571428569</v>
          </cell>
          <cell r="AB459">
            <v>112508.57142857142</v>
          </cell>
          <cell r="AC459">
            <v>141338.89285714284</v>
          </cell>
          <cell r="AD459">
            <v>1218.8428571428572</v>
          </cell>
          <cell r="AE459">
            <v>332.8378571428571</v>
          </cell>
          <cell r="AF459">
            <v>525.04</v>
          </cell>
          <cell r="AG459">
            <v>131.26</v>
          </cell>
          <cell r="AH459">
            <v>4406.5857142857139</v>
          </cell>
          <cell r="AI459">
            <v>262.52</v>
          </cell>
          <cell r="AJ459">
            <v>656.3</v>
          </cell>
          <cell r="AK459">
            <v>131.26</v>
          </cell>
          <cell r="AL459">
            <v>3187.7428571428568</v>
          </cell>
          <cell r="AM459">
            <v>140.63571428571427</v>
          </cell>
          <cell r="AN459">
            <v>3000.2285714285713</v>
          </cell>
          <cell r="AO459">
            <v>1922.0214285714285</v>
          </cell>
          <cell r="AP459">
            <v>201.57785714285711</v>
          </cell>
          <cell r="AQ459">
            <v>703.17857142857144</v>
          </cell>
        </row>
        <row r="460">
          <cell r="A460" t="str">
            <v>M0033432010</v>
          </cell>
          <cell r="B460" t="str">
            <v>GDC-10ULTRASOFT2mmX1cm</v>
          </cell>
          <cell r="C460" t="str">
            <v>EUR</v>
          </cell>
          <cell r="D460">
            <v>67.17</v>
          </cell>
          <cell r="G460">
            <v>67.17</v>
          </cell>
          <cell r="I460">
            <v>95.95714285714287</v>
          </cell>
          <cell r="J460">
            <v>364.63714285714286</v>
          </cell>
          <cell r="K460">
            <v>105.55285714285716</v>
          </cell>
          <cell r="L460">
            <v>124.74428571428574</v>
          </cell>
          <cell r="M460">
            <v>167.92500000000001</v>
          </cell>
          <cell r="N460">
            <v>102.67414285714288</v>
          </cell>
          <cell r="O460">
            <v>99.795428571428587</v>
          </cell>
          <cell r="P460">
            <v>47978.571428571435</v>
          </cell>
          <cell r="Q460">
            <v>655.38728571428578</v>
          </cell>
          <cell r="R460">
            <v>189035.57142857145</v>
          </cell>
          <cell r="S460">
            <v>1645.6650000000002</v>
          </cell>
          <cell r="T460">
            <v>489.38142857142861</v>
          </cell>
          <cell r="U460">
            <v>67.17</v>
          </cell>
          <cell r="V460">
            <v>57.574285714285722</v>
          </cell>
          <cell r="W460">
            <v>748.4657142857144</v>
          </cell>
          <cell r="X460">
            <v>17272.285714285717</v>
          </cell>
          <cell r="Y460">
            <v>364.63714285714286</v>
          </cell>
          <cell r="Z460">
            <v>4605.942857142858</v>
          </cell>
          <cell r="AA460">
            <v>8636.1428571428587</v>
          </cell>
          <cell r="AB460">
            <v>115148.57142857145</v>
          </cell>
          <cell r="AC460">
            <v>144655.39285714287</v>
          </cell>
          <cell r="AD460">
            <v>1247.4428571428573</v>
          </cell>
          <cell r="AE460">
            <v>340.64785714285716</v>
          </cell>
          <cell r="AF460">
            <v>537.36</v>
          </cell>
          <cell r="AG460">
            <v>134.34</v>
          </cell>
          <cell r="AH460">
            <v>4509.9857142857145</v>
          </cell>
          <cell r="AI460">
            <v>268.68</v>
          </cell>
          <cell r="AJ460">
            <v>671.7</v>
          </cell>
          <cell r="AK460">
            <v>134.34</v>
          </cell>
          <cell r="AL460">
            <v>3262.5428571428574</v>
          </cell>
          <cell r="AM460">
            <v>143.93571428571431</v>
          </cell>
          <cell r="AN460">
            <v>3070.6285714285718</v>
          </cell>
          <cell r="AO460">
            <v>1967.1214285714289</v>
          </cell>
          <cell r="AP460">
            <v>206.30785714285716</v>
          </cell>
          <cell r="AQ460">
            <v>719.67857142857156</v>
          </cell>
        </row>
        <row r="461">
          <cell r="A461" t="str">
            <v>M0033432020</v>
          </cell>
          <cell r="B461" t="str">
            <v>GDC-10ULTRASOFT2mmX2cm</v>
          </cell>
          <cell r="C461" t="str">
            <v>EUR</v>
          </cell>
          <cell r="D461">
            <v>67.400000000000006</v>
          </cell>
          <cell r="G461">
            <v>67.400000000000006</v>
          </cell>
          <cell r="I461">
            <v>96.285714285714306</v>
          </cell>
          <cell r="J461">
            <v>365.88571428571436</v>
          </cell>
          <cell r="K461">
            <v>105.91428571428574</v>
          </cell>
          <cell r="L461">
            <v>125.17142857142861</v>
          </cell>
          <cell r="M461">
            <v>168.50000000000003</v>
          </cell>
          <cell r="N461">
            <v>103.02571428571432</v>
          </cell>
          <cell r="O461">
            <v>100.13714285714288</v>
          </cell>
          <cell r="P461">
            <v>48142.857142857152</v>
          </cell>
          <cell r="Q461">
            <v>657.63142857142873</v>
          </cell>
          <cell r="R461">
            <v>189682.85714285719</v>
          </cell>
          <cell r="S461">
            <v>1651.3000000000002</v>
          </cell>
          <cell r="T461">
            <v>491.05714285714294</v>
          </cell>
          <cell r="U461">
            <v>67.400000000000006</v>
          </cell>
          <cell r="V461">
            <v>57.771428571428579</v>
          </cell>
          <cell r="W461">
            <v>751.02857142857158</v>
          </cell>
          <cell r="X461">
            <v>17331.428571428576</v>
          </cell>
          <cell r="Y461">
            <v>365.88571428571436</v>
          </cell>
          <cell r="Z461">
            <v>4621.7142857142862</v>
          </cell>
          <cell r="AA461">
            <v>8665.7142857142881</v>
          </cell>
          <cell r="AB461">
            <v>115542.85714285717</v>
          </cell>
          <cell r="AC461">
            <v>145150.71428571432</v>
          </cell>
          <cell r="AD461">
            <v>1251.714285714286</v>
          </cell>
          <cell r="AE461">
            <v>341.81428571428575</v>
          </cell>
          <cell r="AF461">
            <v>539.20000000000005</v>
          </cell>
          <cell r="AG461">
            <v>134.80000000000001</v>
          </cell>
          <cell r="AH461">
            <v>4525.4285714285725</v>
          </cell>
          <cell r="AI461">
            <v>269.60000000000002</v>
          </cell>
          <cell r="AJ461">
            <v>674.00000000000011</v>
          </cell>
          <cell r="AK461">
            <v>134.80000000000001</v>
          </cell>
          <cell r="AL461">
            <v>3273.7142857142862</v>
          </cell>
          <cell r="AM461">
            <v>144.42857142857144</v>
          </cell>
          <cell r="AN461">
            <v>3081.1428571428578</v>
          </cell>
          <cell r="AO461">
            <v>1973.8571428571433</v>
          </cell>
          <cell r="AP461">
            <v>207.01428571428576</v>
          </cell>
          <cell r="AQ461">
            <v>722.14285714285734</v>
          </cell>
        </row>
        <row r="462">
          <cell r="A462" t="str">
            <v>M0033432030</v>
          </cell>
          <cell r="B462" t="str">
            <v>GDC-10ULTRASOFT2mmX3cm</v>
          </cell>
          <cell r="C462" t="str">
            <v>EUR</v>
          </cell>
          <cell r="D462">
            <v>67.52</v>
          </cell>
          <cell r="G462">
            <v>67.52</v>
          </cell>
          <cell r="I462">
            <v>96.457142857142856</v>
          </cell>
          <cell r="J462">
            <v>366.53714285714284</v>
          </cell>
          <cell r="K462">
            <v>106.10285714285715</v>
          </cell>
          <cell r="L462">
            <v>125.39428571428572</v>
          </cell>
          <cell r="M462">
            <v>168.8</v>
          </cell>
          <cell r="N462">
            <v>103.20914285714287</v>
          </cell>
          <cell r="O462">
            <v>100.31542857142857</v>
          </cell>
          <cell r="P462">
            <v>48228.571428571428</v>
          </cell>
          <cell r="Q462">
            <v>658.80228571428574</v>
          </cell>
          <cell r="R462">
            <v>190020.57142857142</v>
          </cell>
          <cell r="S462">
            <v>1654.2399999999998</v>
          </cell>
          <cell r="T462">
            <v>491.93142857142851</v>
          </cell>
          <cell r="U462">
            <v>67.52</v>
          </cell>
          <cell r="V462">
            <v>57.874285714285712</v>
          </cell>
          <cell r="W462">
            <v>752.36571428571426</v>
          </cell>
          <cell r="X462">
            <v>17362.285714285714</v>
          </cell>
          <cell r="Y462">
            <v>366.53714285714284</v>
          </cell>
          <cell r="Z462">
            <v>4629.9428571428571</v>
          </cell>
          <cell r="AA462">
            <v>8681.1428571428569</v>
          </cell>
          <cell r="AB462">
            <v>115748.57142857142</v>
          </cell>
          <cell r="AC462">
            <v>145409.14285714284</v>
          </cell>
          <cell r="AD462">
            <v>1253.9428571428571</v>
          </cell>
          <cell r="AE462">
            <v>342.42285714285714</v>
          </cell>
          <cell r="AF462">
            <v>540.16</v>
          </cell>
          <cell r="AG462">
            <v>135.04</v>
          </cell>
          <cell r="AH462">
            <v>4533.4857142857145</v>
          </cell>
          <cell r="AI462">
            <v>270.08</v>
          </cell>
          <cell r="AJ462">
            <v>675.2</v>
          </cell>
          <cell r="AK462">
            <v>135.04</v>
          </cell>
          <cell r="AL462">
            <v>3279.542857142857</v>
          </cell>
          <cell r="AM462">
            <v>144.68571428571428</v>
          </cell>
          <cell r="AN462">
            <v>3086.6285714285714</v>
          </cell>
          <cell r="AO462">
            <v>1977.3714285714286</v>
          </cell>
          <cell r="AP462">
            <v>207.38285714285712</v>
          </cell>
          <cell r="AQ462">
            <v>723.42857142857144</v>
          </cell>
        </row>
        <row r="463">
          <cell r="A463" t="str">
            <v>M0033432040</v>
          </cell>
          <cell r="B463" t="str">
            <v>GDC-10ULTRASOFT2mmX4cm</v>
          </cell>
          <cell r="C463" t="str">
            <v>EUR</v>
          </cell>
          <cell r="D463">
            <v>67.540000000000006</v>
          </cell>
          <cell r="G463">
            <v>67.540000000000006</v>
          </cell>
          <cell r="I463">
            <v>96.485714285714295</v>
          </cell>
          <cell r="J463">
            <v>366.64571428571429</v>
          </cell>
          <cell r="K463">
            <v>106.13428571428574</v>
          </cell>
          <cell r="L463">
            <v>125.43142857142858</v>
          </cell>
          <cell r="M463">
            <v>168.85000000000002</v>
          </cell>
          <cell r="N463">
            <v>103.2397142857143</v>
          </cell>
          <cell r="O463">
            <v>100.34514285714287</v>
          </cell>
          <cell r="P463">
            <v>48242.857142857145</v>
          </cell>
          <cell r="Q463">
            <v>658.9974285714286</v>
          </cell>
          <cell r="R463">
            <v>190076.85714285716</v>
          </cell>
          <cell r="S463">
            <v>1654.73</v>
          </cell>
          <cell r="T463">
            <v>492.07714285714286</v>
          </cell>
          <cell r="U463">
            <v>67.540000000000006</v>
          </cell>
          <cell r="V463">
            <v>57.891428571428577</v>
          </cell>
          <cell r="W463">
            <v>752.58857142857153</v>
          </cell>
          <cell r="X463">
            <v>17367.428571428572</v>
          </cell>
          <cell r="Y463">
            <v>366.64571428571429</v>
          </cell>
          <cell r="Z463">
            <v>4631.3142857142866</v>
          </cell>
          <cell r="AA463">
            <v>8683.7142857142862</v>
          </cell>
          <cell r="AB463">
            <v>115782.85714285716</v>
          </cell>
          <cell r="AC463">
            <v>145452.21428571429</v>
          </cell>
          <cell r="AD463">
            <v>1254.3142857142859</v>
          </cell>
          <cell r="AE463">
            <v>342.52428571428572</v>
          </cell>
          <cell r="AF463">
            <v>540.32000000000005</v>
          </cell>
          <cell r="AG463">
            <v>135.08000000000001</v>
          </cell>
          <cell r="AH463">
            <v>4534.8285714285721</v>
          </cell>
          <cell r="AI463">
            <v>270.16000000000003</v>
          </cell>
          <cell r="AJ463">
            <v>675.40000000000009</v>
          </cell>
          <cell r="AK463">
            <v>135.08000000000001</v>
          </cell>
          <cell r="AL463">
            <v>3280.514285714286</v>
          </cell>
          <cell r="AM463">
            <v>144.72857142857146</v>
          </cell>
          <cell r="AN463">
            <v>3087.5428571428574</v>
          </cell>
          <cell r="AO463">
            <v>1977.957142857143</v>
          </cell>
          <cell r="AP463">
            <v>207.44428571428571</v>
          </cell>
          <cell r="AQ463">
            <v>723.64285714285722</v>
          </cell>
        </row>
        <row r="464">
          <cell r="A464" t="str">
            <v>M0033432060</v>
          </cell>
          <cell r="B464" t="str">
            <v>GDC-10ULTRASOFT2mmX6cm</v>
          </cell>
          <cell r="C464" t="str">
            <v>EUR</v>
          </cell>
          <cell r="D464">
            <v>68.83</v>
          </cell>
          <cell r="G464">
            <v>68.83</v>
          </cell>
          <cell r="I464">
            <v>98.328571428571436</v>
          </cell>
          <cell r="J464">
            <v>373.64857142857142</v>
          </cell>
          <cell r="K464">
            <v>108.16142857142859</v>
          </cell>
          <cell r="L464">
            <v>127.82714285714287</v>
          </cell>
          <cell r="M464">
            <v>172.07500000000002</v>
          </cell>
          <cell r="N464">
            <v>105.21157142857145</v>
          </cell>
          <cell r="O464">
            <v>102.26171428571429</v>
          </cell>
          <cell r="P464">
            <v>49164.285714285717</v>
          </cell>
          <cell r="Q464">
            <v>671.58414285714287</v>
          </cell>
          <cell r="R464">
            <v>193707.28571428574</v>
          </cell>
          <cell r="S464">
            <v>1686.335</v>
          </cell>
          <cell r="T464">
            <v>501.47571428571428</v>
          </cell>
          <cell r="U464">
            <v>68.83</v>
          </cell>
          <cell r="V464">
            <v>58.997142857142862</v>
          </cell>
          <cell r="W464">
            <v>766.96285714285716</v>
          </cell>
          <cell r="X464">
            <v>17699.142857142859</v>
          </cell>
          <cell r="Y464">
            <v>373.64857142857142</v>
          </cell>
          <cell r="Z464">
            <v>4719.7714285714292</v>
          </cell>
          <cell r="AA464">
            <v>8849.5714285714294</v>
          </cell>
          <cell r="AB464">
            <v>117994.28571428572</v>
          </cell>
          <cell r="AC464">
            <v>148230.32142857145</v>
          </cell>
          <cell r="AD464">
            <v>1278.2714285714287</v>
          </cell>
          <cell r="AE464">
            <v>349.06642857142856</v>
          </cell>
          <cell r="AF464">
            <v>550.64</v>
          </cell>
          <cell r="AG464">
            <v>137.66</v>
          </cell>
          <cell r="AH464">
            <v>4621.4428571428571</v>
          </cell>
          <cell r="AI464">
            <v>275.32</v>
          </cell>
          <cell r="AJ464">
            <v>688.30000000000007</v>
          </cell>
          <cell r="AK464">
            <v>137.66</v>
          </cell>
          <cell r="AL464">
            <v>3343.1714285714288</v>
          </cell>
          <cell r="AM464">
            <v>147.49285714285716</v>
          </cell>
          <cell r="AN464">
            <v>3146.514285714286</v>
          </cell>
          <cell r="AO464">
            <v>2015.7357142857145</v>
          </cell>
          <cell r="AP464">
            <v>211.40642857142859</v>
          </cell>
          <cell r="AQ464">
            <v>737.46428571428578</v>
          </cell>
        </row>
        <row r="465">
          <cell r="A465" t="str">
            <v>M0033432520</v>
          </cell>
          <cell r="B465" t="str">
            <v>GDC-10ULTRASOFT2.5mmX2cm</v>
          </cell>
          <cell r="C465" t="str">
            <v>EUR</v>
          </cell>
          <cell r="D465">
            <v>67.42</v>
          </cell>
          <cell r="G465">
            <v>67.42</v>
          </cell>
          <cell r="I465">
            <v>96.314285714285717</v>
          </cell>
          <cell r="J465">
            <v>365.9942857142857</v>
          </cell>
          <cell r="K465">
            <v>105.9457142857143</v>
          </cell>
          <cell r="L465">
            <v>125.20857142857143</v>
          </cell>
          <cell r="M465">
            <v>168.55</v>
          </cell>
          <cell r="N465">
            <v>103.05628571428572</v>
          </cell>
          <cell r="O465">
            <v>100.16685714285715</v>
          </cell>
          <cell r="P465">
            <v>48157.142857142855</v>
          </cell>
          <cell r="Q465">
            <v>657.82657142857147</v>
          </cell>
          <cell r="R465">
            <v>189739.14285714287</v>
          </cell>
          <cell r="S465">
            <v>1651.79</v>
          </cell>
          <cell r="T465">
            <v>491.20285714285711</v>
          </cell>
          <cell r="U465">
            <v>67.42</v>
          </cell>
          <cell r="V465">
            <v>57.78857142857143</v>
          </cell>
          <cell r="W465">
            <v>751.25142857142862</v>
          </cell>
          <cell r="X465">
            <v>17336.571428571428</v>
          </cell>
          <cell r="Y465">
            <v>365.9942857142857</v>
          </cell>
          <cell r="Z465">
            <v>4623.0857142857149</v>
          </cell>
          <cell r="AA465">
            <v>8668.2857142857138</v>
          </cell>
          <cell r="AB465">
            <v>115577.14285714286</v>
          </cell>
          <cell r="AC465">
            <v>145193.78571428571</v>
          </cell>
          <cell r="AD465">
            <v>1252.0857142857144</v>
          </cell>
          <cell r="AE465">
            <v>341.91571428571427</v>
          </cell>
          <cell r="AF465">
            <v>539.36</v>
          </cell>
          <cell r="AG465">
            <v>134.84</v>
          </cell>
          <cell r="AH465">
            <v>4526.7714285714283</v>
          </cell>
          <cell r="AI465">
            <v>269.68</v>
          </cell>
          <cell r="AJ465">
            <v>674.2</v>
          </cell>
          <cell r="AK465">
            <v>134.84</v>
          </cell>
          <cell r="AL465">
            <v>3274.6857142857143</v>
          </cell>
          <cell r="AM465">
            <v>144.47142857142859</v>
          </cell>
          <cell r="AN465">
            <v>3082.0571428571429</v>
          </cell>
          <cell r="AO465">
            <v>1974.4428571428573</v>
          </cell>
          <cell r="AP465">
            <v>207.07571428571427</v>
          </cell>
          <cell r="AQ465">
            <v>722.35714285714289</v>
          </cell>
        </row>
        <row r="466">
          <cell r="A466" t="str">
            <v>M0033432530</v>
          </cell>
          <cell r="B466" t="str">
            <v>GDC-10ULTRASOFT2.5mmX3cm</v>
          </cell>
          <cell r="C466" t="str">
            <v>EUR</v>
          </cell>
          <cell r="D466">
            <v>67.58</v>
          </cell>
          <cell r="G466">
            <v>67.58</v>
          </cell>
          <cell r="I466">
            <v>96.542857142857144</v>
          </cell>
          <cell r="J466">
            <v>366.86285714285714</v>
          </cell>
          <cell r="K466">
            <v>106.19714285714286</v>
          </cell>
          <cell r="L466">
            <v>125.50571428571429</v>
          </cell>
          <cell r="M466">
            <v>168.95</v>
          </cell>
          <cell r="N466">
            <v>103.30085714285715</v>
          </cell>
          <cell r="O466">
            <v>100.40457142857143</v>
          </cell>
          <cell r="P466">
            <v>48271.428571428572</v>
          </cell>
          <cell r="Q466">
            <v>659.38771428571431</v>
          </cell>
          <cell r="R466">
            <v>190189.42857142858</v>
          </cell>
          <cell r="S466">
            <v>1655.7099999999998</v>
          </cell>
          <cell r="T466">
            <v>492.36857142857139</v>
          </cell>
          <cell r="U466">
            <v>67.58</v>
          </cell>
          <cell r="V466">
            <v>57.925714285714285</v>
          </cell>
          <cell r="W466">
            <v>753.03428571428572</v>
          </cell>
          <cell r="X466">
            <v>17377.714285714286</v>
          </cell>
          <cell r="Y466">
            <v>366.86285714285714</v>
          </cell>
          <cell r="Z466">
            <v>4634.0571428571429</v>
          </cell>
          <cell r="AA466">
            <v>8688.8571428571431</v>
          </cell>
          <cell r="AB466">
            <v>115851.42857142858</v>
          </cell>
          <cell r="AC466">
            <v>145538.35714285716</v>
          </cell>
          <cell r="AD466">
            <v>1255.0571428571429</v>
          </cell>
          <cell r="AE466">
            <v>342.72714285714284</v>
          </cell>
          <cell r="AF466">
            <v>540.64</v>
          </cell>
          <cell r="AG466">
            <v>135.16</v>
          </cell>
          <cell r="AH466">
            <v>4537.5142857142855</v>
          </cell>
          <cell r="AI466">
            <v>270.32</v>
          </cell>
          <cell r="AJ466">
            <v>675.8</v>
          </cell>
          <cell r="AK466">
            <v>135.16</v>
          </cell>
          <cell r="AL466">
            <v>3282.457142857143</v>
          </cell>
          <cell r="AM466">
            <v>144.81428571428572</v>
          </cell>
          <cell r="AN466">
            <v>3089.3714285714286</v>
          </cell>
          <cell r="AO466">
            <v>1979.1285714285714</v>
          </cell>
          <cell r="AP466">
            <v>207.56714285714284</v>
          </cell>
          <cell r="AQ466">
            <v>724.07142857142856</v>
          </cell>
        </row>
        <row r="467">
          <cell r="A467" t="str">
            <v>M0033432540</v>
          </cell>
          <cell r="B467" t="str">
            <v>GDC-10ULTRASOFT2.5mmX4cm</v>
          </cell>
          <cell r="C467" t="str">
            <v>EUR</v>
          </cell>
          <cell r="D467">
            <v>67.459999999999994</v>
          </cell>
          <cell r="G467">
            <v>67.459999999999994</v>
          </cell>
          <cell r="I467">
            <v>96.371428571428567</v>
          </cell>
          <cell r="J467">
            <v>366.21142857142854</v>
          </cell>
          <cell r="K467">
            <v>106.00857142857143</v>
          </cell>
          <cell r="L467">
            <v>125.28285714285714</v>
          </cell>
          <cell r="M467">
            <v>168.64999999999998</v>
          </cell>
          <cell r="N467">
            <v>103.11742857142858</v>
          </cell>
          <cell r="O467">
            <v>100.22628571428571</v>
          </cell>
          <cell r="P467">
            <v>48185.714285714283</v>
          </cell>
          <cell r="Q467">
            <v>658.21685714285707</v>
          </cell>
          <cell r="R467">
            <v>189851.71428571429</v>
          </cell>
          <cell r="S467">
            <v>1652.7699999999998</v>
          </cell>
          <cell r="T467">
            <v>491.49428571428564</v>
          </cell>
          <cell r="U467">
            <v>67.459999999999994</v>
          </cell>
          <cell r="V467">
            <v>57.822857142857139</v>
          </cell>
          <cell r="W467">
            <v>751.69714285714281</v>
          </cell>
          <cell r="X467">
            <v>17346.857142857141</v>
          </cell>
          <cell r="Y467">
            <v>366.21142857142854</v>
          </cell>
          <cell r="Z467">
            <v>4625.8285714285712</v>
          </cell>
          <cell r="AA467">
            <v>8673.4285714285706</v>
          </cell>
          <cell r="AB467">
            <v>115645.71428571428</v>
          </cell>
          <cell r="AC467">
            <v>145279.92857142855</v>
          </cell>
          <cell r="AD467">
            <v>1252.8285714285714</v>
          </cell>
          <cell r="AE467">
            <v>342.11857142857139</v>
          </cell>
          <cell r="AF467">
            <v>539.67999999999995</v>
          </cell>
          <cell r="AG467">
            <v>134.91999999999999</v>
          </cell>
          <cell r="AH467">
            <v>4529.4571428571426</v>
          </cell>
          <cell r="AI467">
            <v>269.83999999999997</v>
          </cell>
          <cell r="AJ467">
            <v>674.59999999999991</v>
          </cell>
          <cell r="AK467">
            <v>134.91999999999999</v>
          </cell>
          <cell r="AL467">
            <v>3276.6285714285714</v>
          </cell>
          <cell r="AM467">
            <v>144.55714285714285</v>
          </cell>
          <cell r="AN467">
            <v>3083.8857142857141</v>
          </cell>
          <cell r="AO467">
            <v>1975.6142857142856</v>
          </cell>
          <cell r="AP467">
            <v>207.1985714285714</v>
          </cell>
          <cell r="AQ467">
            <v>722.78571428571422</v>
          </cell>
        </row>
        <row r="468">
          <cell r="A468" t="str">
            <v>M0033432560</v>
          </cell>
          <cell r="B468" t="str">
            <v>GDC-10ULTRASOFT2.5mmX6cm</v>
          </cell>
          <cell r="C468" t="str">
            <v>EUR</v>
          </cell>
          <cell r="D468">
            <v>68.680000000000007</v>
          </cell>
          <cell r="G468">
            <v>68.680000000000007</v>
          </cell>
          <cell r="I468">
            <v>98.114285714285728</v>
          </cell>
          <cell r="J468">
            <v>372.83428571428573</v>
          </cell>
          <cell r="K468">
            <v>107.92571428571431</v>
          </cell>
          <cell r="L468">
            <v>127.54857142857145</v>
          </cell>
          <cell r="M468">
            <v>171.70000000000002</v>
          </cell>
          <cell r="N468">
            <v>104.98228571428574</v>
          </cell>
          <cell r="O468">
            <v>102.03885714285715</v>
          </cell>
          <cell r="P468">
            <v>49057.142857142862</v>
          </cell>
          <cell r="Q468">
            <v>670.12057142857157</v>
          </cell>
          <cell r="R468">
            <v>193285.1428571429</v>
          </cell>
          <cell r="S468">
            <v>1682.66</v>
          </cell>
          <cell r="T468">
            <v>500.38285714285718</v>
          </cell>
          <cell r="U468">
            <v>68.680000000000007</v>
          </cell>
          <cell r="V468">
            <v>58.868571428571435</v>
          </cell>
          <cell r="W468">
            <v>765.2914285714287</v>
          </cell>
          <cell r="X468">
            <v>17660.571428571431</v>
          </cell>
          <cell r="Y468">
            <v>372.83428571428573</v>
          </cell>
          <cell r="Z468">
            <v>4709.4857142857145</v>
          </cell>
          <cell r="AA468">
            <v>8830.2857142857156</v>
          </cell>
          <cell r="AB468">
            <v>117737.14285714287</v>
          </cell>
          <cell r="AC468">
            <v>147907.28571428574</v>
          </cell>
          <cell r="AD468">
            <v>1275.4857142857145</v>
          </cell>
          <cell r="AE468">
            <v>348.30571428571432</v>
          </cell>
          <cell r="AF468">
            <v>549.44000000000005</v>
          </cell>
          <cell r="AG468">
            <v>137.36000000000001</v>
          </cell>
          <cell r="AH468">
            <v>4611.3714285714295</v>
          </cell>
          <cell r="AI468">
            <v>274.72000000000003</v>
          </cell>
          <cell r="AJ468">
            <v>686.80000000000007</v>
          </cell>
          <cell r="AK468">
            <v>137.36000000000001</v>
          </cell>
          <cell r="AL468">
            <v>3335.8857142857146</v>
          </cell>
          <cell r="AM468">
            <v>147.17142857142858</v>
          </cell>
          <cell r="AN468">
            <v>3139.6571428571433</v>
          </cell>
          <cell r="AO468">
            <v>2011.3428571428574</v>
          </cell>
          <cell r="AP468">
            <v>210.9457142857143</v>
          </cell>
          <cell r="AQ468">
            <v>735.857142857143</v>
          </cell>
        </row>
        <row r="469">
          <cell r="A469" t="str">
            <v>M0033433040</v>
          </cell>
          <cell r="B469" t="str">
            <v>GDC-10ULTRASOFT3mmX4cm</v>
          </cell>
          <cell r="C469" t="str">
            <v>EUR</v>
          </cell>
          <cell r="D469">
            <v>67.22</v>
          </cell>
          <cell r="G469">
            <v>67.22</v>
          </cell>
          <cell r="I469">
            <v>96.028571428571439</v>
          </cell>
          <cell r="J469">
            <v>364.90857142857146</v>
          </cell>
          <cell r="K469">
            <v>105.63142857142859</v>
          </cell>
          <cell r="L469">
            <v>124.83714285714288</v>
          </cell>
          <cell r="M469">
            <v>168.05</v>
          </cell>
          <cell r="N469">
            <v>102.75057142857145</v>
          </cell>
          <cell r="O469">
            <v>99.869714285714295</v>
          </cell>
          <cell r="P469">
            <v>48014.285714285717</v>
          </cell>
          <cell r="Q469">
            <v>655.87514285714292</v>
          </cell>
          <cell r="R469">
            <v>189176.28571428574</v>
          </cell>
          <cell r="S469">
            <v>1646.89</v>
          </cell>
          <cell r="T469">
            <v>489.74571428571431</v>
          </cell>
          <cell r="U469">
            <v>67.22</v>
          </cell>
          <cell r="V469">
            <v>57.617142857142859</v>
          </cell>
          <cell r="W469">
            <v>749.02285714285722</v>
          </cell>
          <cell r="X469">
            <v>17285.142857142859</v>
          </cell>
          <cell r="Y469">
            <v>364.90857142857146</v>
          </cell>
          <cell r="Z469">
            <v>4609.3714285714286</v>
          </cell>
          <cell r="AA469">
            <v>8642.5714285714294</v>
          </cell>
          <cell r="AB469">
            <v>115234.28571428572</v>
          </cell>
          <cell r="AC469">
            <v>144763.07142857145</v>
          </cell>
          <cell r="AD469">
            <v>1248.3714285714286</v>
          </cell>
          <cell r="AE469">
            <v>340.9014285714286</v>
          </cell>
          <cell r="AF469">
            <v>537.76</v>
          </cell>
          <cell r="AG469">
            <v>134.44</v>
          </cell>
          <cell r="AH469">
            <v>4513.3428571428576</v>
          </cell>
          <cell r="AI469">
            <v>268.88</v>
          </cell>
          <cell r="AJ469">
            <v>672.2</v>
          </cell>
          <cell r="AK469">
            <v>134.44</v>
          </cell>
          <cell r="AL469">
            <v>3264.971428571429</v>
          </cell>
          <cell r="AM469">
            <v>144.04285714285714</v>
          </cell>
          <cell r="AN469">
            <v>3072.9142857142861</v>
          </cell>
          <cell r="AO469">
            <v>1968.5857142857144</v>
          </cell>
          <cell r="AP469">
            <v>206.4614285714286</v>
          </cell>
          <cell r="AQ469">
            <v>720.21428571428578</v>
          </cell>
        </row>
        <row r="470">
          <cell r="A470" t="str">
            <v>M0033433060</v>
          </cell>
          <cell r="B470" t="str">
            <v>GDC-10ULTRASOFT3mmX6cm</v>
          </cell>
          <cell r="C470" t="str">
            <v>EUR</v>
          </cell>
          <cell r="D470">
            <v>68.900000000000006</v>
          </cell>
          <cell r="G470">
            <v>68.900000000000006</v>
          </cell>
          <cell r="I470">
            <v>98.428571428571445</v>
          </cell>
          <cell r="J470">
            <v>374.02857142857147</v>
          </cell>
          <cell r="K470">
            <v>108.2714285714286</v>
          </cell>
          <cell r="L470">
            <v>127.95714285714288</v>
          </cell>
          <cell r="M470">
            <v>172.25000000000003</v>
          </cell>
          <cell r="N470">
            <v>105.31857142857145</v>
          </cell>
          <cell r="O470">
            <v>102.3657142857143</v>
          </cell>
          <cell r="P470">
            <v>49214.285714285725</v>
          </cell>
          <cell r="Q470">
            <v>672.26714285714297</v>
          </cell>
          <cell r="R470">
            <v>193904.28571428574</v>
          </cell>
          <cell r="S470">
            <v>1688.0500000000002</v>
          </cell>
          <cell r="T470">
            <v>501.98571428571432</v>
          </cell>
          <cell r="U470">
            <v>68.900000000000006</v>
          </cell>
          <cell r="V470">
            <v>59.057142857142864</v>
          </cell>
          <cell r="W470">
            <v>767.74285714285725</v>
          </cell>
          <cell r="X470">
            <v>17717.142857142859</v>
          </cell>
          <cell r="Y470">
            <v>374.02857142857147</v>
          </cell>
          <cell r="Z470">
            <v>4724.5714285714294</v>
          </cell>
          <cell r="AA470">
            <v>8858.5714285714294</v>
          </cell>
          <cell r="AB470">
            <v>118114.28571428574</v>
          </cell>
          <cell r="AC470">
            <v>148381.07142857145</v>
          </cell>
          <cell r="AD470">
            <v>1279.5714285714289</v>
          </cell>
          <cell r="AE470">
            <v>349.42142857142863</v>
          </cell>
          <cell r="AF470">
            <v>551.20000000000005</v>
          </cell>
          <cell r="AG470">
            <v>137.80000000000001</v>
          </cell>
          <cell r="AH470">
            <v>4626.1428571428578</v>
          </cell>
          <cell r="AI470">
            <v>275.60000000000002</v>
          </cell>
          <cell r="AJ470">
            <v>689.00000000000011</v>
          </cell>
          <cell r="AK470">
            <v>137.80000000000001</v>
          </cell>
          <cell r="AL470">
            <v>3346.5714285714294</v>
          </cell>
          <cell r="AM470">
            <v>147.64285714285717</v>
          </cell>
          <cell r="AN470">
            <v>3149.7142857142862</v>
          </cell>
          <cell r="AO470">
            <v>2017.7857142857147</v>
          </cell>
          <cell r="AP470">
            <v>211.62142857142859</v>
          </cell>
          <cell r="AQ470">
            <v>738.21428571428578</v>
          </cell>
        </row>
        <row r="471">
          <cell r="A471" t="str">
            <v>M0033433080</v>
          </cell>
          <cell r="B471" t="str">
            <v>GDC-10ULTRASOFT3mmX8cm</v>
          </cell>
          <cell r="C471" t="str">
            <v>EUR</v>
          </cell>
          <cell r="D471">
            <v>69.150000000000006</v>
          </cell>
          <cell r="G471">
            <v>69.150000000000006</v>
          </cell>
          <cell r="I471">
            <v>98.785714285714306</v>
          </cell>
          <cell r="J471">
            <v>375.38571428571436</v>
          </cell>
          <cell r="K471">
            <v>108.66428571428574</v>
          </cell>
          <cell r="L471">
            <v>128.42142857142861</v>
          </cell>
          <cell r="M471">
            <v>172.87500000000003</v>
          </cell>
          <cell r="N471">
            <v>105.70071428571431</v>
          </cell>
          <cell r="O471">
            <v>102.73714285714289</v>
          </cell>
          <cell r="P471">
            <v>49392.857142857152</v>
          </cell>
          <cell r="Q471">
            <v>674.70642857142877</v>
          </cell>
          <cell r="R471">
            <v>194607.85714285719</v>
          </cell>
          <cell r="S471">
            <v>1694.1750000000002</v>
          </cell>
          <cell r="T471">
            <v>503.80714285714294</v>
          </cell>
          <cell r="U471">
            <v>69.150000000000006</v>
          </cell>
          <cell r="V471">
            <v>59.271428571428579</v>
          </cell>
          <cell r="W471">
            <v>770.52857142857158</v>
          </cell>
          <cell r="X471">
            <v>17781.428571428576</v>
          </cell>
          <cell r="Y471">
            <v>375.38571428571436</v>
          </cell>
          <cell r="Z471">
            <v>4741.7142857142862</v>
          </cell>
          <cell r="AA471">
            <v>8890.7142857142881</v>
          </cell>
          <cell r="AB471">
            <v>118542.85714285717</v>
          </cell>
          <cell r="AC471">
            <v>148919.46428571432</v>
          </cell>
          <cell r="AD471">
            <v>1284.214285714286</v>
          </cell>
          <cell r="AE471">
            <v>350.68928571428575</v>
          </cell>
          <cell r="AF471">
            <v>553.20000000000005</v>
          </cell>
          <cell r="AG471">
            <v>138.30000000000001</v>
          </cell>
          <cell r="AH471">
            <v>4642.9285714285725</v>
          </cell>
          <cell r="AI471">
            <v>276.60000000000002</v>
          </cell>
          <cell r="AJ471">
            <v>691.50000000000011</v>
          </cell>
          <cell r="AK471">
            <v>138.30000000000001</v>
          </cell>
          <cell r="AL471">
            <v>3358.7142857142862</v>
          </cell>
          <cell r="AM471">
            <v>148.17857142857144</v>
          </cell>
          <cell r="AN471">
            <v>3161.1428571428578</v>
          </cell>
          <cell r="AO471">
            <v>2025.1071428571433</v>
          </cell>
          <cell r="AP471">
            <v>212.38928571428576</v>
          </cell>
          <cell r="AQ471">
            <v>740.89285714285734</v>
          </cell>
        </row>
        <row r="472">
          <cell r="A472" t="str">
            <v>M0033434040</v>
          </cell>
          <cell r="B472" t="str">
            <v>GDC-10ULTRASOFT4mmX4cm</v>
          </cell>
          <cell r="C472" t="str">
            <v>EUR</v>
          </cell>
          <cell r="D472">
            <v>67.33</v>
          </cell>
          <cell r="G472">
            <v>67.33</v>
          </cell>
          <cell r="I472">
            <v>96.185714285714283</v>
          </cell>
          <cell r="J472">
            <v>365.50571428571425</v>
          </cell>
          <cell r="K472">
            <v>105.80428571428573</v>
          </cell>
          <cell r="L472">
            <v>125.04142857142857</v>
          </cell>
          <cell r="M472">
            <v>168.32499999999999</v>
          </cell>
          <cell r="N472">
            <v>102.91871428571429</v>
          </cell>
          <cell r="O472">
            <v>100.03314285714286</v>
          </cell>
          <cell r="P472">
            <v>48092.857142857145</v>
          </cell>
          <cell r="Q472">
            <v>656.94842857142851</v>
          </cell>
          <cell r="R472">
            <v>189485.85714285713</v>
          </cell>
          <cell r="S472">
            <v>1649.5849999999998</v>
          </cell>
          <cell r="T472">
            <v>490.54714285714283</v>
          </cell>
          <cell r="U472">
            <v>67.33</v>
          </cell>
          <cell r="V472">
            <v>57.71142857142857</v>
          </cell>
          <cell r="W472">
            <v>750.24857142857138</v>
          </cell>
          <cell r="X472">
            <v>17313.428571428572</v>
          </cell>
          <cell r="Y472">
            <v>365.50571428571425</v>
          </cell>
          <cell r="Z472">
            <v>4616.9142857142851</v>
          </cell>
          <cell r="AA472">
            <v>8656.7142857142862</v>
          </cell>
          <cell r="AB472">
            <v>115422.85714285714</v>
          </cell>
          <cell r="AC472">
            <v>144999.96428571429</v>
          </cell>
          <cell r="AD472">
            <v>1250.4142857142856</v>
          </cell>
          <cell r="AE472">
            <v>341.45928571428567</v>
          </cell>
          <cell r="AF472">
            <v>538.64</v>
          </cell>
          <cell r="AG472">
            <v>134.66</v>
          </cell>
          <cell r="AH472">
            <v>4520.7285714285717</v>
          </cell>
          <cell r="AI472">
            <v>269.32</v>
          </cell>
          <cell r="AJ472">
            <v>673.3</v>
          </cell>
          <cell r="AK472">
            <v>134.66</v>
          </cell>
          <cell r="AL472">
            <v>3270.3142857142857</v>
          </cell>
          <cell r="AM472">
            <v>144.27857142857141</v>
          </cell>
          <cell r="AN472">
            <v>3077.9428571428571</v>
          </cell>
          <cell r="AO472">
            <v>1971.8071428571427</v>
          </cell>
          <cell r="AP472">
            <v>206.7992857142857</v>
          </cell>
          <cell r="AQ472">
            <v>721.39285714285711</v>
          </cell>
        </row>
        <row r="473">
          <cell r="A473" t="str">
            <v>M0033434060</v>
          </cell>
          <cell r="B473" t="str">
            <v>GDC-10ULTRASOFT4mmX6cm</v>
          </cell>
          <cell r="C473" t="str">
            <v>EUR</v>
          </cell>
          <cell r="D473">
            <v>69</v>
          </cell>
          <cell r="G473">
            <v>69</v>
          </cell>
          <cell r="I473">
            <v>98.571428571428584</v>
          </cell>
          <cell r="J473">
            <v>374.57142857142861</v>
          </cell>
          <cell r="K473">
            <v>108.42857142857144</v>
          </cell>
          <cell r="L473">
            <v>128.14285714285717</v>
          </cell>
          <cell r="M473">
            <v>172.50000000000003</v>
          </cell>
          <cell r="N473">
            <v>105.47142857142859</v>
          </cell>
          <cell r="O473">
            <v>102.51428571428573</v>
          </cell>
          <cell r="P473">
            <v>49285.71428571429</v>
          </cell>
          <cell r="Q473">
            <v>673.24285714285725</v>
          </cell>
          <cell r="R473">
            <v>194185.71428571432</v>
          </cell>
          <cell r="S473">
            <v>1690.5</v>
          </cell>
          <cell r="T473">
            <v>502.71428571428572</v>
          </cell>
          <cell r="U473">
            <v>69</v>
          </cell>
          <cell r="V473">
            <v>59.142857142857146</v>
          </cell>
          <cell r="W473">
            <v>768.85714285714289</v>
          </cell>
          <cell r="X473">
            <v>17742.857142857145</v>
          </cell>
          <cell r="Y473">
            <v>374.57142857142861</v>
          </cell>
          <cell r="Z473">
            <v>4731.4285714285725</v>
          </cell>
          <cell r="AA473">
            <v>8871.4285714285725</v>
          </cell>
          <cell r="AB473">
            <v>118285.7142857143</v>
          </cell>
          <cell r="AC473">
            <v>148596.42857142858</v>
          </cell>
          <cell r="AD473">
            <v>1281.4285714285716</v>
          </cell>
          <cell r="AE473">
            <v>349.92857142857144</v>
          </cell>
          <cell r="AF473">
            <v>552</v>
          </cell>
          <cell r="AG473">
            <v>138</v>
          </cell>
          <cell r="AH473">
            <v>4632.8571428571431</v>
          </cell>
          <cell r="AI473">
            <v>276</v>
          </cell>
          <cell r="AJ473">
            <v>690.00000000000011</v>
          </cell>
          <cell r="AK473">
            <v>138</v>
          </cell>
          <cell r="AL473">
            <v>3351.428571428572</v>
          </cell>
          <cell r="AM473">
            <v>147.85714285714289</v>
          </cell>
          <cell r="AN473">
            <v>3154.2857142857147</v>
          </cell>
          <cell r="AO473">
            <v>2020.714285714286</v>
          </cell>
          <cell r="AP473">
            <v>211.92857142857144</v>
          </cell>
          <cell r="AQ473">
            <v>739.28571428571433</v>
          </cell>
        </row>
        <row r="474">
          <cell r="A474" t="str">
            <v>M0033434080</v>
          </cell>
          <cell r="B474" t="str">
            <v>GDC-10ULTRASOFT4mmX8cm</v>
          </cell>
          <cell r="C474" t="str">
            <v>EUR</v>
          </cell>
          <cell r="D474">
            <v>69.09</v>
          </cell>
          <cell r="G474">
            <v>69.09</v>
          </cell>
          <cell r="I474">
            <v>98.700000000000017</v>
          </cell>
          <cell r="J474">
            <v>375.06000000000006</v>
          </cell>
          <cell r="K474">
            <v>108.57000000000002</v>
          </cell>
          <cell r="L474">
            <v>128.31000000000003</v>
          </cell>
          <cell r="M474">
            <v>172.72500000000002</v>
          </cell>
          <cell r="N474">
            <v>105.60900000000002</v>
          </cell>
          <cell r="O474">
            <v>102.64800000000002</v>
          </cell>
          <cell r="P474">
            <v>49350.000000000007</v>
          </cell>
          <cell r="Q474">
            <v>674.12100000000009</v>
          </cell>
          <cell r="R474">
            <v>194439.00000000003</v>
          </cell>
          <cell r="S474">
            <v>1692.7050000000002</v>
          </cell>
          <cell r="T474">
            <v>503.37000000000006</v>
          </cell>
          <cell r="U474">
            <v>69.09</v>
          </cell>
          <cell r="V474">
            <v>59.220000000000006</v>
          </cell>
          <cell r="W474">
            <v>769.86000000000013</v>
          </cell>
          <cell r="X474">
            <v>17766.000000000004</v>
          </cell>
          <cell r="Y474">
            <v>375.06000000000006</v>
          </cell>
          <cell r="Z474">
            <v>4737.6000000000004</v>
          </cell>
          <cell r="AA474">
            <v>8883.0000000000018</v>
          </cell>
          <cell r="AB474">
            <v>118440.00000000001</v>
          </cell>
          <cell r="AC474">
            <v>148790.25000000003</v>
          </cell>
          <cell r="AD474">
            <v>1283.1000000000001</v>
          </cell>
          <cell r="AE474">
            <v>350.38500000000005</v>
          </cell>
          <cell r="AF474">
            <v>552.72</v>
          </cell>
          <cell r="AG474">
            <v>138.18</v>
          </cell>
          <cell r="AH474">
            <v>4638.9000000000005</v>
          </cell>
          <cell r="AI474">
            <v>276.36</v>
          </cell>
          <cell r="AJ474">
            <v>690.90000000000009</v>
          </cell>
          <cell r="AK474">
            <v>138.18</v>
          </cell>
          <cell r="AL474">
            <v>3355.8000000000006</v>
          </cell>
          <cell r="AM474">
            <v>148.05000000000001</v>
          </cell>
          <cell r="AN474">
            <v>3158.4000000000005</v>
          </cell>
          <cell r="AO474">
            <v>2023.3500000000004</v>
          </cell>
          <cell r="AP474">
            <v>212.20500000000004</v>
          </cell>
          <cell r="AQ474">
            <v>740.25000000000011</v>
          </cell>
        </row>
        <row r="475">
          <cell r="A475" t="str">
            <v>M003344302SR40</v>
          </cell>
          <cell r="B475" t="str">
            <v>GDC-10Soft2D3mm2cm</v>
          </cell>
          <cell r="C475" t="str">
            <v>EUR</v>
          </cell>
          <cell r="D475">
            <v>72.739999999999995</v>
          </cell>
          <cell r="G475">
            <v>72.739999999999995</v>
          </cell>
          <cell r="I475">
            <v>103.91428571428571</v>
          </cell>
          <cell r="J475">
            <v>394.87428571428569</v>
          </cell>
          <cell r="K475">
            <v>114.30571428571429</v>
          </cell>
          <cell r="L475">
            <v>135.08857142857144</v>
          </cell>
          <cell r="M475">
            <v>181.85</v>
          </cell>
          <cell r="N475">
            <v>111.18828571428571</v>
          </cell>
          <cell r="O475">
            <v>108.07085714285714</v>
          </cell>
          <cell r="P475">
            <v>51957.142857142855</v>
          </cell>
          <cell r="Q475">
            <v>709.73457142857137</v>
          </cell>
          <cell r="R475">
            <v>204711.14285714284</v>
          </cell>
          <cell r="S475">
            <v>1782.1299999999999</v>
          </cell>
          <cell r="T475">
            <v>529.96285714285705</v>
          </cell>
          <cell r="U475">
            <v>72.739999999999995</v>
          </cell>
          <cell r="V475">
            <v>62.348571428571425</v>
          </cell>
          <cell r="W475">
            <v>810.53142857142848</v>
          </cell>
          <cell r="X475">
            <v>18704.571428571428</v>
          </cell>
          <cell r="Y475">
            <v>394.87428571428569</v>
          </cell>
          <cell r="Z475">
            <v>4987.8857142857141</v>
          </cell>
          <cell r="AA475">
            <v>9352.2857142857138</v>
          </cell>
          <cell r="AB475">
            <v>124697.14285714286</v>
          </cell>
          <cell r="AC475">
            <v>156650.78571428571</v>
          </cell>
          <cell r="AD475">
            <v>1350.8857142857141</v>
          </cell>
          <cell r="AE475">
            <v>368.89571428571423</v>
          </cell>
          <cell r="AF475">
            <v>581.91999999999996</v>
          </cell>
          <cell r="AG475">
            <v>145.47999999999999</v>
          </cell>
          <cell r="AH475">
            <v>4883.9714285714281</v>
          </cell>
          <cell r="AI475">
            <v>290.95999999999998</v>
          </cell>
          <cell r="AJ475">
            <v>727.4</v>
          </cell>
          <cell r="AK475">
            <v>145.47999999999999</v>
          </cell>
          <cell r="AL475">
            <v>3533.0857142857139</v>
          </cell>
          <cell r="AM475">
            <v>155.87142857142857</v>
          </cell>
          <cell r="AN475">
            <v>3325.2571428571428</v>
          </cell>
          <cell r="AO475">
            <v>2130.2428571428572</v>
          </cell>
          <cell r="AP475">
            <v>223.41571428571427</v>
          </cell>
          <cell r="AQ475">
            <v>779.35714285714289</v>
          </cell>
        </row>
        <row r="476">
          <cell r="A476" t="str">
            <v>M003344303SR40</v>
          </cell>
          <cell r="B476" t="str">
            <v>GDC-10Soft2D3mm3cm</v>
          </cell>
          <cell r="C476" t="str">
            <v>EUR</v>
          </cell>
          <cell r="D476">
            <v>72.86</v>
          </cell>
          <cell r="G476">
            <v>72.86</v>
          </cell>
          <cell r="I476">
            <v>104.08571428571429</v>
          </cell>
          <cell r="J476">
            <v>395.52571428571429</v>
          </cell>
          <cell r="K476">
            <v>114.49428571428572</v>
          </cell>
          <cell r="L476">
            <v>135.31142857142859</v>
          </cell>
          <cell r="M476">
            <v>182.15</v>
          </cell>
          <cell r="N476">
            <v>111.37171428571429</v>
          </cell>
          <cell r="O476">
            <v>108.24914285714286</v>
          </cell>
          <cell r="P476">
            <v>52042.857142857145</v>
          </cell>
          <cell r="Q476">
            <v>710.90542857142862</v>
          </cell>
          <cell r="R476">
            <v>205048.85714285716</v>
          </cell>
          <cell r="S476">
            <v>1785.07</v>
          </cell>
          <cell r="T476">
            <v>530.83714285714279</v>
          </cell>
          <cell r="U476">
            <v>72.86</v>
          </cell>
          <cell r="V476">
            <v>62.451428571428572</v>
          </cell>
          <cell r="W476">
            <v>811.86857142857139</v>
          </cell>
          <cell r="X476">
            <v>18735.428571428572</v>
          </cell>
          <cell r="Y476">
            <v>395.52571428571429</v>
          </cell>
          <cell r="Z476">
            <v>4996.1142857142859</v>
          </cell>
          <cell r="AA476">
            <v>9367.7142857142862</v>
          </cell>
          <cell r="AB476">
            <v>124902.85714285714</v>
          </cell>
          <cell r="AC476">
            <v>156909.21428571429</v>
          </cell>
          <cell r="AD476">
            <v>1353.1142857142859</v>
          </cell>
          <cell r="AE476">
            <v>369.50428571428569</v>
          </cell>
          <cell r="AF476">
            <v>582.88</v>
          </cell>
          <cell r="AG476">
            <v>145.72</v>
          </cell>
          <cell r="AH476">
            <v>4892.0285714285719</v>
          </cell>
          <cell r="AI476">
            <v>291.44</v>
          </cell>
          <cell r="AJ476">
            <v>728.6</v>
          </cell>
          <cell r="AK476">
            <v>145.72</v>
          </cell>
          <cell r="AL476">
            <v>3538.9142857142861</v>
          </cell>
          <cell r="AM476">
            <v>156.12857142857143</v>
          </cell>
          <cell r="AN476">
            <v>3330.7428571428572</v>
          </cell>
          <cell r="AO476">
            <v>2133.7571428571428</v>
          </cell>
          <cell r="AP476">
            <v>223.78428571428572</v>
          </cell>
          <cell r="AQ476">
            <v>780.64285714285711</v>
          </cell>
        </row>
        <row r="477">
          <cell r="A477" t="str">
            <v>M003344304SR40</v>
          </cell>
          <cell r="B477" t="str">
            <v>GDC-10Soft2D3mm4cm</v>
          </cell>
          <cell r="C477" t="str">
            <v>EUR</v>
          </cell>
          <cell r="D477">
            <v>72.900000000000006</v>
          </cell>
          <cell r="G477">
            <v>72.900000000000006</v>
          </cell>
          <cell r="I477">
            <v>104.14285714285715</v>
          </cell>
          <cell r="J477">
            <v>395.74285714285719</v>
          </cell>
          <cell r="K477">
            <v>114.55714285714288</v>
          </cell>
          <cell r="L477">
            <v>135.3857142857143</v>
          </cell>
          <cell r="M477">
            <v>182.25000000000003</v>
          </cell>
          <cell r="N477">
            <v>111.43285714285716</v>
          </cell>
          <cell r="O477">
            <v>108.30857142857144</v>
          </cell>
          <cell r="P477">
            <v>52071.42857142858</v>
          </cell>
          <cell r="Q477">
            <v>711.29571428571433</v>
          </cell>
          <cell r="R477">
            <v>205161.42857142858</v>
          </cell>
          <cell r="S477">
            <v>1786.05</v>
          </cell>
          <cell r="T477">
            <v>531.12857142857149</v>
          </cell>
          <cell r="U477">
            <v>72.900000000000006</v>
          </cell>
          <cell r="V477">
            <v>62.485714285714288</v>
          </cell>
          <cell r="W477">
            <v>812.3142857142858</v>
          </cell>
          <cell r="X477">
            <v>18745.714285714286</v>
          </cell>
          <cell r="Y477">
            <v>395.74285714285719</v>
          </cell>
          <cell r="Z477">
            <v>4998.8571428571431</v>
          </cell>
          <cell r="AA477">
            <v>9372.8571428571431</v>
          </cell>
          <cell r="AB477">
            <v>124971.42857142858</v>
          </cell>
          <cell r="AC477">
            <v>156995.35714285716</v>
          </cell>
          <cell r="AD477">
            <v>1353.8571428571429</v>
          </cell>
          <cell r="AE477">
            <v>369.70714285714286</v>
          </cell>
          <cell r="AF477">
            <v>583.20000000000005</v>
          </cell>
          <cell r="AG477">
            <v>145.80000000000001</v>
          </cell>
          <cell r="AH477">
            <v>4894.7142857142862</v>
          </cell>
          <cell r="AI477">
            <v>291.60000000000002</v>
          </cell>
          <cell r="AJ477">
            <v>729.00000000000011</v>
          </cell>
          <cell r="AK477">
            <v>145.80000000000001</v>
          </cell>
          <cell r="AL477">
            <v>3540.8571428571431</v>
          </cell>
          <cell r="AM477">
            <v>156.21428571428572</v>
          </cell>
          <cell r="AN477">
            <v>3332.5714285714289</v>
          </cell>
          <cell r="AO477">
            <v>2134.9285714285716</v>
          </cell>
          <cell r="AP477">
            <v>223.90714285714287</v>
          </cell>
          <cell r="AQ477">
            <v>781.07142857142867</v>
          </cell>
        </row>
        <row r="478">
          <cell r="A478" t="str">
            <v>M003344306SR40</v>
          </cell>
          <cell r="B478" t="str">
            <v>GDC-10Soft2D3mm6cm</v>
          </cell>
          <cell r="C478" t="str">
            <v>EUR</v>
          </cell>
          <cell r="D478">
            <v>74.459999999999994</v>
          </cell>
          <cell r="G478">
            <v>74.459999999999994</v>
          </cell>
          <cell r="I478">
            <v>106.37142857142857</v>
          </cell>
          <cell r="J478">
            <v>404.21142857142854</v>
          </cell>
          <cell r="K478">
            <v>117.00857142857143</v>
          </cell>
          <cell r="L478">
            <v>138.28285714285715</v>
          </cell>
          <cell r="M478">
            <v>186.14999999999998</v>
          </cell>
          <cell r="N478">
            <v>113.81742857142858</v>
          </cell>
          <cell r="O478">
            <v>110.62628571428571</v>
          </cell>
          <cell r="P478">
            <v>53185.714285714283</v>
          </cell>
          <cell r="Q478">
            <v>726.51685714285713</v>
          </cell>
          <cell r="R478">
            <v>209551.71428571429</v>
          </cell>
          <cell r="S478">
            <v>1824.2699999999998</v>
          </cell>
          <cell r="T478">
            <v>542.49428571428564</v>
          </cell>
          <cell r="U478">
            <v>74.459999999999994</v>
          </cell>
          <cell r="V478">
            <v>63.822857142857139</v>
          </cell>
          <cell r="W478">
            <v>829.69714285714281</v>
          </cell>
          <cell r="X478">
            <v>19146.857142857141</v>
          </cell>
          <cell r="Y478">
            <v>404.21142857142854</v>
          </cell>
          <cell r="Z478">
            <v>5105.8285714285712</v>
          </cell>
          <cell r="AA478">
            <v>9573.4285714285706</v>
          </cell>
          <cell r="AB478">
            <v>127645.71428571428</v>
          </cell>
          <cell r="AC478">
            <v>160354.92857142855</v>
          </cell>
          <cell r="AD478">
            <v>1382.8285714285714</v>
          </cell>
          <cell r="AE478">
            <v>377.61857142857139</v>
          </cell>
          <cell r="AF478">
            <v>595.67999999999995</v>
          </cell>
          <cell r="AG478">
            <v>148.91999999999999</v>
          </cell>
          <cell r="AH478">
            <v>4999.4571428571426</v>
          </cell>
          <cell r="AI478">
            <v>297.83999999999997</v>
          </cell>
          <cell r="AJ478">
            <v>744.59999999999991</v>
          </cell>
          <cell r="AK478">
            <v>148.91999999999999</v>
          </cell>
          <cell r="AL478">
            <v>3616.6285714285714</v>
          </cell>
          <cell r="AM478">
            <v>159.55714285714285</v>
          </cell>
          <cell r="AN478">
            <v>3403.8857142857141</v>
          </cell>
          <cell r="AO478">
            <v>2180.6142857142854</v>
          </cell>
          <cell r="AP478">
            <v>228.6985714285714</v>
          </cell>
          <cell r="AQ478">
            <v>797.78571428571422</v>
          </cell>
        </row>
        <row r="479">
          <cell r="A479" t="str">
            <v>M003344308SR40</v>
          </cell>
          <cell r="B479" t="str">
            <v>GDC-10Soft2D3mm8cm</v>
          </cell>
          <cell r="C479" t="str">
            <v>EUR</v>
          </cell>
          <cell r="D479">
            <v>74.459999999999994</v>
          </cell>
          <cell r="G479">
            <v>74.459999999999994</v>
          </cell>
          <cell r="I479">
            <v>106.37142857142857</v>
          </cell>
          <cell r="J479">
            <v>404.21142857142854</v>
          </cell>
          <cell r="K479">
            <v>117.00857142857143</v>
          </cell>
          <cell r="L479">
            <v>138.28285714285715</v>
          </cell>
          <cell r="M479">
            <v>186.14999999999998</v>
          </cell>
          <cell r="N479">
            <v>113.81742857142858</v>
          </cell>
          <cell r="O479">
            <v>110.62628571428571</v>
          </cell>
          <cell r="P479">
            <v>53185.714285714283</v>
          </cell>
          <cell r="Q479">
            <v>726.51685714285713</v>
          </cell>
          <cell r="R479">
            <v>209551.71428571429</v>
          </cell>
          <cell r="S479">
            <v>1824.2699999999998</v>
          </cell>
          <cell r="T479">
            <v>542.49428571428564</v>
          </cell>
          <cell r="U479">
            <v>74.459999999999994</v>
          </cell>
          <cell r="V479">
            <v>63.822857142857139</v>
          </cell>
          <cell r="W479">
            <v>829.69714285714281</v>
          </cell>
          <cell r="X479">
            <v>19146.857142857141</v>
          </cell>
          <cell r="Y479">
            <v>404.21142857142854</v>
          </cell>
          <cell r="Z479">
            <v>5105.8285714285712</v>
          </cell>
          <cell r="AA479">
            <v>9573.4285714285706</v>
          </cell>
          <cell r="AB479">
            <v>127645.71428571428</v>
          </cell>
          <cell r="AC479">
            <v>160354.92857142855</v>
          </cell>
          <cell r="AD479">
            <v>1382.8285714285714</v>
          </cell>
          <cell r="AE479">
            <v>377.61857142857139</v>
          </cell>
          <cell r="AF479">
            <v>595.67999999999995</v>
          </cell>
          <cell r="AG479">
            <v>148.91999999999999</v>
          </cell>
          <cell r="AH479">
            <v>4999.4571428571426</v>
          </cell>
          <cell r="AI479">
            <v>297.83999999999997</v>
          </cell>
          <cell r="AJ479">
            <v>744.59999999999991</v>
          </cell>
          <cell r="AK479">
            <v>148.91999999999999</v>
          </cell>
          <cell r="AL479">
            <v>3616.6285714285714</v>
          </cell>
          <cell r="AM479">
            <v>159.55714285714285</v>
          </cell>
          <cell r="AN479">
            <v>3403.8857142857141</v>
          </cell>
          <cell r="AO479">
            <v>2180.6142857142854</v>
          </cell>
          <cell r="AP479">
            <v>228.6985714285714</v>
          </cell>
          <cell r="AQ479">
            <v>797.78571428571422</v>
          </cell>
        </row>
        <row r="480">
          <cell r="A480" t="str">
            <v>M003344403SR40</v>
          </cell>
          <cell r="B480" t="str">
            <v>GDC-10Soft2D4mm3cm</v>
          </cell>
          <cell r="C480" t="str">
            <v>EUR</v>
          </cell>
          <cell r="D480">
            <v>73.88</v>
          </cell>
          <cell r="G480">
            <v>73.88</v>
          </cell>
          <cell r="I480">
            <v>105.54285714285714</v>
          </cell>
          <cell r="J480">
            <v>401.06285714285713</v>
          </cell>
          <cell r="K480">
            <v>116.09714285714287</v>
          </cell>
          <cell r="L480">
            <v>137.20571428571429</v>
          </cell>
          <cell r="M480">
            <v>184.7</v>
          </cell>
          <cell r="N480">
            <v>112.93085714285715</v>
          </cell>
          <cell r="O480">
            <v>109.76457142857143</v>
          </cell>
          <cell r="P480">
            <v>52771.428571428572</v>
          </cell>
          <cell r="Q480">
            <v>720.85771428571434</v>
          </cell>
          <cell r="R480">
            <v>207919.42857142858</v>
          </cell>
          <cell r="S480">
            <v>1810.06</v>
          </cell>
          <cell r="T480">
            <v>538.26857142857136</v>
          </cell>
          <cell r="U480">
            <v>73.88</v>
          </cell>
          <cell r="V480">
            <v>63.325714285714284</v>
          </cell>
          <cell r="W480">
            <v>823.23428571428576</v>
          </cell>
          <cell r="X480">
            <v>18997.714285714286</v>
          </cell>
          <cell r="Y480">
            <v>401.06285714285713</v>
          </cell>
          <cell r="Z480">
            <v>5066.0571428571429</v>
          </cell>
          <cell r="AA480">
            <v>9498.8571428571431</v>
          </cell>
          <cell r="AB480">
            <v>126651.42857142858</v>
          </cell>
          <cell r="AC480">
            <v>159105.85714285716</v>
          </cell>
          <cell r="AD480">
            <v>1372.0571428571429</v>
          </cell>
          <cell r="AE480">
            <v>374.67714285714283</v>
          </cell>
          <cell r="AF480">
            <v>591.04</v>
          </cell>
          <cell r="AG480">
            <v>147.76</v>
          </cell>
          <cell r="AH480">
            <v>4960.5142857142855</v>
          </cell>
          <cell r="AI480">
            <v>295.52</v>
          </cell>
          <cell r="AJ480">
            <v>738.8</v>
          </cell>
          <cell r="AK480">
            <v>147.76</v>
          </cell>
          <cell r="AL480">
            <v>3588.457142857143</v>
          </cell>
          <cell r="AM480">
            <v>158.31428571428572</v>
          </cell>
          <cell r="AN480">
            <v>3377.3714285714286</v>
          </cell>
          <cell r="AO480">
            <v>2163.6285714285714</v>
          </cell>
          <cell r="AP480">
            <v>226.91714285714286</v>
          </cell>
          <cell r="AQ480">
            <v>791.57142857142856</v>
          </cell>
        </row>
        <row r="481">
          <cell r="A481" t="str">
            <v>M003344404SR40</v>
          </cell>
          <cell r="B481" t="str">
            <v>GDC-10Soft2D4mm4cm</v>
          </cell>
          <cell r="C481" t="str">
            <v>EUR</v>
          </cell>
          <cell r="D481">
            <v>73.92</v>
          </cell>
          <cell r="G481">
            <v>73.92</v>
          </cell>
          <cell r="I481">
            <v>105.60000000000001</v>
          </cell>
          <cell r="J481">
            <v>401.28000000000003</v>
          </cell>
          <cell r="K481">
            <v>116.16000000000003</v>
          </cell>
          <cell r="L481">
            <v>137.28000000000003</v>
          </cell>
          <cell r="M481">
            <v>184.8</v>
          </cell>
          <cell r="N481">
            <v>112.99200000000002</v>
          </cell>
          <cell r="O481">
            <v>109.82400000000001</v>
          </cell>
          <cell r="P481">
            <v>52800.000000000007</v>
          </cell>
          <cell r="Q481">
            <v>721.24800000000005</v>
          </cell>
          <cell r="R481">
            <v>208032.00000000003</v>
          </cell>
          <cell r="S481">
            <v>1811.04</v>
          </cell>
          <cell r="T481">
            <v>538.56000000000006</v>
          </cell>
          <cell r="U481">
            <v>73.92</v>
          </cell>
          <cell r="V481">
            <v>63.36</v>
          </cell>
          <cell r="W481">
            <v>823.68000000000006</v>
          </cell>
          <cell r="X481">
            <v>19008</v>
          </cell>
          <cell r="Y481">
            <v>401.28000000000003</v>
          </cell>
          <cell r="Z481">
            <v>5068.8</v>
          </cell>
          <cell r="AA481">
            <v>9504</v>
          </cell>
          <cell r="AB481">
            <v>126720.00000000001</v>
          </cell>
          <cell r="AC481">
            <v>159192</v>
          </cell>
          <cell r="AD481">
            <v>1372.8000000000002</v>
          </cell>
          <cell r="AE481">
            <v>374.88</v>
          </cell>
          <cell r="AF481">
            <v>591.36</v>
          </cell>
          <cell r="AG481">
            <v>147.84</v>
          </cell>
          <cell r="AH481">
            <v>4963.2000000000007</v>
          </cell>
          <cell r="AI481">
            <v>295.68</v>
          </cell>
          <cell r="AJ481">
            <v>739.2</v>
          </cell>
          <cell r="AK481">
            <v>147.84</v>
          </cell>
          <cell r="AL481">
            <v>3590.4</v>
          </cell>
          <cell r="AM481">
            <v>158.4</v>
          </cell>
          <cell r="AN481">
            <v>3379.2000000000003</v>
          </cell>
          <cell r="AO481">
            <v>2164.8000000000002</v>
          </cell>
          <cell r="AP481">
            <v>227.04000000000002</v>
          </cell>
          <cell r="AQ481">
            <v>792.00000000000011</v>
          </cell>
        </row>
        <row r="482">
          <cell r="A482" t="str">
            <v>M003344406SR40</v>
          </cell>
          <cell r="B482" t="str">
            <v>GDC-10Soft2D4mm6cm</v>
          </cell>
          <cell r="C482" t="str">
            <v>EUR</v>
          </cell>
          <cell r="D482">
            <v>74.260000000000005</v>
          </cell>
          <cell r="G482">
            <v>74.260000000000005</v>
          </cell>
          <cell r="I482">
            <v>106.0857142857143</v>
          </cell>
          <cell r="J482">
            <v>403.12571428571431</v>
          </cell>
          <cell r="K482">
            <v>116.69428571428574</v>
          </cell>
          <cell r="L482">
            <v>137.91142857142859</v>
          </cell>
          <cell r="M482">
            <v>185.65000000000003</v>
          </cell>
          <cell r="N482">
            <v>113.51171428571431</v>
          </cell>
          <cell r="O482">
            <v>110.32914285714288</v>
          </cell>
          <cell r="P482">
            <v>53042.857142857152</v>
          </cell>
          <cell r="Q482">
            <v>724.5654285714287</v>
          </cell>
          <cell r="R482">
            <v>208988.85714285719</v>
          </cell>
          <cell r="S482">
            <v>1819.3700000000001</v>
          </cell>
          <cell r="T482">
            <v>541.03714285714295</v>
          </cell>
          <cell r="U482">
            <v>74.260000000000005</v>
          </cell>
          <cell r="V482">
            <v>63.651428571428582</v>
          </cell>
          <cell r="W482">
            <v>827.46857142857152</v>
          </cell>
          <cell r="X482">
            <v>19095.428571428576</v>
          </cell>
          <cell r="Y482">
            <v>403.12571428571431</v>
          </cell>
          <cell r="Z482">
            <v>5092.1142857142868</v>
          </cell>
          <cell r="AA482">
            <v>9547.7142857142881</v>
          </cell>
          <cell r="AB482">
            <v>127302.85714285716</v>
          </cell>
          <cell r="AC482">
            <v>159924.21428571432</v>
          </cell>
          <cell r="AD482">
            <v>1379.1142857142859</v>
          </cell>
          <cell r="AE482">
            <v>376.60428571428577</v>
          </cell>
          <cell r="AF482">
            <v>594.08000000000004</v>
          </cell>
          <cell r="AG482">
            <v>148.52000000000001</v>
          </cell>
          <cell r="AH482">
            <v>4986.0285714285719</v>
          </cell>
          <cell r="AI482">
            <v>297.04000000000002</v>
          </cell>
          <cell r="AJ482">
            <v>742.60000000000014</v>
          </cell>
          <cell r="AK482">
            <v>148.52000000000001</v>
          </cell>
          <cell r="AL482">
            <v>3606.9142857142865</v>
          </cell>
          <cell r="AM482">
            <v>159.12857142857146</v>
          </cell>
          <cell r="AN482">
            <v>3394.7428571428577</v>
          </cell>
          <cell r="AO482">
            <v>2174.7571428571432</v>
          </cell>
          <cell r="AP482">
            <v>228.08428571428576</v>
          </cell>
          <cell r="AQ482">
            <v>795.64285714285722</v>
          </cell>
        </row>
        <row r="483">
          <cell r="A483" t="str">
            <v>M003344408SR40</v>
          </cell>
          <cell r="B483" t="str">
            <v>GDC-10Soft2D4mm8cm</v>
          </cell>
          <cell r="C483" t="str">
            <v>EUR</v>
          </cell>
          <cell r="D483">
            <v>74.59</v>
          </cell>
          <cell r="G483">
            <v>74.59</v>
          </cell>
          <cell r="I483">
            <v>106.55714285714286</v>
          </cell>
          <cell r="J483">
            <v>404.91714285714289</v>
          </cell>
          <cell r="K483">
            <v>117.21285714285716</v>
          </cell>
          <cell r="L483">
            <v>138.52428571428572</v>
          </cell>
          <cell r="M483">
            <v>186.47500000000002</v>
          </cell>
          <cell r="N483">
            <v>114.01614285714287</v>
          </cell>
          <cell r="O483">
            <v>110.81942857142859</v>
          </cell>
          <cell r="P483">
            <v>53278.571428571435</v>
          </cell>
          <cell r="Q483">
            <v>727.78528571428581</v>
          </cell>
          <cell r="R483">
            <v>209917.57142857145</v>
          </cell>
          <cell r="S483">
            <v>1827.4549999999999</v>
          </cell>
          <cell r="T483">
            <v>543.44142857142856</v>
          </cell>
          <cell r="U483">
            <v>74.59</v>
          </cell>
          <cell r="V483">
            <v>63.934285714285714</v>
          </cell>
          <cell r="W483">
            <v>831.14571428571435</v>
          </cell>
          <cell r="X483">
            <v>19180.285714285714</v>
          </cell>
          <cell r="Y483">
            <v>404.91714285714289</v>
          </cell>
          <cell r="Z483">
            <v>5114.7428571428572</v>
          </cell>
          <cell r="AA483">
            <v>9590.1428571428569</v>
          </cell>
          <cell r="AB483">
            <v>127868.57142857143</v>
          </cell>
          <cell r="AC483">
            <v>160634.89285714287</v>
          </cell>
          <cell r="AD483">
            <v>1385.2428571428572</v>
          </cell>
          <cell r="AE483">
            <v>378.27785714285716</v>
          </cell>
          <cell r="AF483">
            <v>596.72</v>
          </cell>
          <cell r="AG483">
            <v>149.18</v>
          </cell>
          <cell r="AH483">
            <v>5008.1857142857143</v>
          </cell>
          <cell r="AI483">
            <v>298.36</v>
          </cell>
          <cell r="AJ483">
            <v>745.90000000000009</v>
          </cell>
          <cell r="AK483">
            <v>149.18</v>
          </cell>
          <cell r="AL483">
            <v>3622.9428571428575</v>
          </cell>
          <cell r="AM483">
            <v>159.83571428571429</v>
          </cell>
          <cell r="AN483">
            <v>3409.8285714285716</v>
          </cell>
          <cell r="AO483">
            <v>2184.4214285714288</v>
          </cell>
          <cell r="AP483">
            <v>229.09785714285715</v>
          </cell>
          <cell r="AQ483">
            <v>799.17857142857144</v>
          </cell>
        </row>
        <row r="484">
          <cell r="A484" t="str">
            <v>M003344504SR40</v>
          </cell>
          <cell r="B484" t="str">
            <v>GDC-10Soft2D5mm4cm</v>
          </cell>
          <cell r="C484" t="str">
            <v>EUR</v>
          </cell>
          <cell r="D484">
            <v>74.010000000000005</v>
          </cell>
          <cell r="G484">
            <v>74.010000000000005</v>
          </cell>
          <cell r="I484">
            <v>105.72857142857144</v>
          </cell>
          <cell r="J484">
            <v>401.76857142857148</v>
          </cell>
          <cell r="K484">
            <v>116.3014285714286</v>
          </cell>
          <cell r="L484">
            <v>137.44714285714289</v>
          </cell>
          <cell r="M484">
            <v>185.02500000000003</v>
          </cell>
          <cell r="N484">
            <v>113.12957142857145</v>
          </cell>
          <cell r="O484">
            <v>109.9577142857143</v>
          </cell>
          <cell r="P484">
            <v>52864.285714285717</v>
          </cell>
          <cell r="Q484">
            <v>722.12614285714301</v>
          </cell>
          <cell r="R484">
            <v>208285.28571428574</v>
          </cell>
          <cell r="S484">
            <v>1813.2450000000001</v>
          </cell>
          <cell r="T484">
            <v>539.21571428571428</v>
          </cell>
          <cell r="U484">
            <v>74.010000000000005</v>
          </cell>
          <cell r="V484">
            <v>63.437142857142859</v>
          </cell>
          <cell r="W484">
            <v>824.68285714285719</v>
          </cell>
          <cell r="X484">
            <v>19031.142857142859</v>
          </cell>
          <cell r="Y484">
            <v>401.76857142857148</v>
          </cell>
          <cell r="Z484">
            <v>5074.971428571429</v>
          </cell>
          <cell r="AA484">
            <v>9515.5714285714294</v>
          </cell>
          <cell r="AB484">
            <v>126874.28571428572</v>
          </cell>
          <cell r="AC484">
            <v>159385.82142857145</v>
          </cell>
          <cell r="AD484">
            <v>1374.4714285714288</v>
          </cell>
          <cell r="AE484">
            <v>375.3364285714286</v>
          </cell>
          <cell r="AF484">
            <v>592.08000000000004</v>
          </cell>
          <cell r="AG484">
            <v>148.02000000000001</v>
          </cell>
          <cell r="AH484">
            <v>4969.2428571428582</v>
          </cell>
          <cell r="AI484">
            <v>296.04000000000002</v>
          </cell>
          <cell r="AJ484">
            <v>740.10000000000014</v>
          </cell>
          <cell r="AK484">
            <v>148.02000000000001</v>
          </cell>
          <cell r="AL484">
            <v>3594.7714285714292</v>
          </cell>
          <cell r="AM484">
            <v>158.59285714285716</v>
          </cell>
          <cell r="AN484">
            <v>3383.3142857142861</v>
          </cell>
          <cell r="AO484">
            <v>2167.4357142857148</v>
          </cell>
          <cell r="AP484">
            <v>227.31642857142859</v>
          </cell>
          <cell r="AQ484">
            <v>792.96428571428578</v>
          </cell>
        </row>
        <row r="485">
          <cell r="A485" t="str">
            <v>M003344506SR40</v>
          </cell>
          <cell r="B485" t="str">
            <v>GDC-10Soft2D5mm6cm</v>
          </cell>
          <cell r="C485" t="str">
            <v>EUR</v>
          </cell>
          <cell r="D485">
            <v>74.67</v>
          </cell>
          <cell r="G485">
            <v>74.67</v>
          </cell>
          <cell r="I485">
            <v>106.67142857142858</v>
          </cell>
          <cell r="J485">
            <v>405.35142857142858</v>
          </cell>
          <cell r="K485">
            <v>117.33857142857144</v>
          </cell>
          <cell r="L485">
            <v>138.67285714285717</v>
          </cell>
          <cell r="M485">
            <v>186.67500000000001</v>
          </cell>
          <cell r="N485">
            <v>114.13842857142859</v>
          </cell>
          <cell r="O485">
            <v>110.93828571428573</v>
          </cell>
          <cell r="P485">
            <v>53335.71428571429</v>
          </cell>
          <cell r="Q485">
            <v>728.56585714285723</v>
          </cell>
          <cell r="R485">
            <v>210142.71428571429</v>
          </cell>
          <cell r="S485">
            <v>1829.415</v>
          </cell>
          <cell r="T485">
            <v>544.02428571428572</v>
          </cell>
          <cell r="U485">
            <v>74.67</v>
          </cell>
          <cell r="V485">
            <v>64.002857142857138</v>
          </cell>
          <cell r="W485">
            <v>832.03714285714284</v>
          </cell>
          <cell r="X485">
            <v>19200.857142857145</v>
          </cell>
          <cell r="Y485">
            <v>405.35142857142858</v>
          </cell>
          <cell r="Z485">
            <v>5120.2285714285717</v>
          </cell>
          <cell r="AA485">
            <v>9600.4285714285725</v>
          </cell>
          <cell r="AB485">
            <v>128005.71428571429</v>
          </cell>
          <cell r="AC485">
            <v>160807.17857142858</v>
          </cell>
          <cell r="AD485">
            <v>1386.7285714285715</v>
          </cell>
          <cell r="AE485">
            <v>378.68357142857144</v>
          </cell>
          <cell r="AF485">
            <v>597.36</v>
          </cell>
          <cell r="AG485">
            <v>149.34</v>
          </cell>
          <cell r="AH485">
            <v>5013.5571428571429</v>
          </cell>
          <cell r="AI485">
            <v>298.68</v>
          </cell>
          <cell r="AJ485">
            <v>746.7</v>
          </cell>
          <cell r="AK485">
            <v>149.34</v>
          </cell>
          <cell r="AL485">
            <v>3626.8285714285716</v>
          </cell>
          <cell r="AM485">
            <v>160.00714285714287</v>
          </cell>
          <cell r="AN485">
            <v>3413.4857142857145</v>
          </cell>
          <cell r="AO485">
            <v>2186.764285714286</v>
          </cell>
          <cell r="AP485">
            <v>229.34357142857144</v>
          </cell>
          <cell r="AQ485">
            <v>800.03571428571433</v>
          </cell>
        </row>
        <row r="486">
          <cell r="A486" t="str">
            <v>M003344508SR40</v>
          </cell>
          <cell r="B486" t="str">
            <v>GDC-10Soft2D5mm8cm</v>
          </cell>
          <cell r="C486" t="str">
            <v>EUR</v>
          </cell>
          <cell r="D486">
            <v>75.48</v>
          </cell>
          <cell r="G486">
            <v>75.48</v>
          </cell>
          <cell r="I486">
            <v>107.82857142857144</v>
          </cell>
          <cell r="J486">
            <v>409.74857142857144</v>
          </cell>
          <cell r="K486">
            <v>118.61142857142859</v>
          </cell>
          <cell r="L486">
            <v>140.17714285714288</v>
          </cell>
          <cell r="M486">
            <v>188.70000000000002</v>
          </cell>
          <cell r="N486">
            <v>115.37657142857144</v>
          </cell>
          <cell r="O486">
            <v>112.1417142857143</v>
          </cell>
          <cell r="P486">
            <v>53914.285714285717</v>
          </cell>
          <cell r="Q486">
            <v>736.46914285714297</v>
          </cell>
          <cell r="R486">
            <v>212422.28571428574</v>
          </cell>
          <cell r="S486">
            <v>1849.26</v>
          </cell>
          <cell r="T486">
            <v>549.92571428571432</v>
          </cell>
          <cell r="U486">
            <v>75.48</v>
          </cell>
          <cell r="V486">
            <v>64.697142857142865</v>
          </cell>
          <cell r="W486">
            <v>841.06285714285718</v>
          </cell>
          <cell r="X486">
            <v>19409.142857142859</v>
          </cell>
          <cell r="Y486">
            <v>409.74857142857144</v>
          </cell>
          <cell r="Z486">
            <v>5175.7714285714292</v>
          </cell>
          <cell r="AA486">
            <v>9704.5714285714294</v>
          </cell>
          <cell r="AB486">
            <v>129394.28571428572</v>
          </cell>
          <cell r="AC486">
            <v>162551.57142857145</v>
          </cell>
          <cell r="AD486">
            <v>1401.7714285714287</v>
          </cell>
          <cell r="AE486">
            <v>382.79142857142858</v>
          </cell>
          <cell r="AF486">
            <v>603.84</v>
          </cell>
          <cell r="AG486">
            <v>150.96</v>
          </cell>
          <cell r="AH486">
            <v>5067.9428571428571</v>
          </cell>
          <cell r="AI486">
            <v>301.92</v>
          </cell>
          <cell r="AJ486">
            <v>754.80000000000007</v>
          </cell>
          <cell r="AK486">
            <v>150.96</v>
          </cell>
          <cell r="AL486">
            <v>3666.1714285714288</v>
          </cell>
          <cell r="AM486">
            <v>161.74285714285716</v>
          </cell>
          <cell r="AN486">
            <v>3450.514285714286</v>
          </cell>
          <cell r="AO486">
            <v>2210.4857142857145</v>
          </cell>
          <cell r="AP486">
            <v>231.83142857142857</v>
          </cell>
          <cell r="AQ486">
            <v>808.71428571428578</v>
          </cell>
        </row>
        <row r="487">
          <cell r="A487" t="str">
            <v>M003344510SR40</v>
          </cell>
          <cell r="B487" t="str">
            <v>GDC-10Soft2D5mm10cm</v>
          </cell>
          <cell r="C487" t="str">
            <v>EUR</v>
          </cell>
          <cell r="D487">
            <v>76</v>
          </cell>
          <cell r="G487">
            <v>76</v>
          </cell>
          <cell r="I487">
            <v>108.57142857142858</v>
          </cell>
          <cell r="J487">
            <v>412.57142857142861</v>
          </cell>
          <cell r="K487">
            <v>119.42857142857144</v>
          </cell>
          <cell r="L487">
            <v>141.14285714285717</v>
          </cell>
          <cell r="M487">
            <v>190.00000000000003</v>
          </cell>
          <cell r="N487">
            <v>116.17142857142859</v>
          </cell>
          <cell r="O487">
            <v>112.91428571428573</v>
          </cell>
          <cell r="P487">
            <v>54285.71428571429</v>
          </cell>
          <cell r="Q487">
            <v>741.5428571428572</v>
          </cell>
          <cell r="R487">
            <v>213885.71428571432</v>
          </cell>
          <cell r="S487">
            <v>1862</v>
          </cell>
          <cell r="T487">
            <v>553.71428571428578</v>
          </cell>
          <cell r="U487">
            <v>76</v>
          </cell>
          <cell r="V487">
            <v>65.142857142857153</v>
          </cell>
          <cell r="W487">
            <v>846.85714285714289</v>
          </cell>
          <cell r="X487">
            <v>19542.857142857145</v>
          </cell>
          <cell r="Y487">
            <v>412.57142857142861</v>
          </cell>
          <cell r="Z487">
            <v>5211.4285714285725</v>
          </cell>
          <cell r="AA487">
            <v>9771.4285714285725</v>
          </cell>
          <cell r="AB487">
            <v>130285.7142857143</v>
          </cell>
          <cell r="AC487">
            <v>163671.42857142858</v>
          </cell>
          <cell r="AD487">
            <v>1411.4285714285716</v>
          </cell>
          <cell r="AE487">
            <v>385.42857142857144</v>
          </cell>
          <cell r="AF487">
            <v>608</v>
          </cell>
          <cell r="AG487">
            <v>152</v>
          </cell>
          <cell r="AH487">
            <v>5102.8571428571431</v>
          </cell>
          <cell r="AI487">
            <v>304</v>
          </cell>
          <cell r="AJ487">
            <v>760.00000000000011</v>
          </cell>
          <cell r="AK487">
            <v>152</v>
          </cell>
          <cell r="AL487">
            <v>3691.428571428572</v>
          </cell>
          <cell r="AM487">
            <v>162.85714285714289</v>
          </cell>
          <cell r="AN487">
            <v>3474.2857142857147</v>
          </cell>
          <cell r="AO487">
            <v>2225.7142857142858</v>
          </cell>
          <cell r="AP487">
            <v>233.42857142857144</v>
          </cell>
          <cell r="AQ487">
            <v>814.28571428571433</v>
          </cell>
        </row>
        <row r="488">
          <cell r="A488" t="str">
            <v>M003344606SR40</v>
          </cell>
          <cell r="B488" t="str">
            <v>GDC-10Soft2D6mm6cm</v>
          </cell>
          <cell r="C488" t="str">
            <v>EUR</v>
          </cell>
          <cell r="D488">
            <v>74.540000000000006</v>
          </cell>
          <cell r="G488">
            <v>74.540000000000006</v>
          </cell>
          <cell r="I488">
            <v>106.48571428571429</v>
          </cell>
          <cell r="J488">
            <v>404.64571428571429</v>
          </cell>
          <cell r="K488">
            <v>117.13428571428574</v>
          </cell>
          <cell r="L488">
            <v>138.4314285714286</v>
          </cell>
          <cell r="M488">
            <v>186.35000000000002</v>
          </cell>
          <cell r="N488">
            <v>113.9397142857143</v>
          </cell>
          <cell r="O488">
            <v>110.74514285714287</v>
          </cell>
          <cell r="P488">
            <v>53242.857142857145</v>
          </cell>
          <cell r="Q488">
            <v>727.29742857142867</v>
          </cell>
          <cell r="R488">
            <v>209776.85714285716</v>
          </cell>
          <cell r="S488">
            <v>1826.23</v>
          </cell>
          <cell r="T488">
            <v>543.07714285714292</v>
          </cell>
          <cell r="U488">
            <v>74.540000000000006</v>
          </cell>
          <cell r="V488">
            <v>63.891428571428577</v>
          </cell>
          <cell r="W488">
            <v>830.58857142857153</v>
          </cell>
          <cell r="X488">
            <v>19167.428571428572</v>
          </cell>
          <cell r="Y488">
            <v>404.64571428571429</v>
          </cell>
          <cell r="Z488">
            <v>5111.3142857142866</v>
          </cell>
          <cell r="AA488">
            <v>9583.7142857142862</v>
          </cell>
          <cell r="AB488">
            <v>127782.85714285716</v>
          </cell>
          <cell r="AC488">
            <v>160527.21428571429</v>
          </cell>
          <cell r="AD488">
            <v>1384.3142857142859</v>
          </cell>
          <cell r="AE488">
            <v>378.02428571428572</v>
          </cell>
          <cell r="AF488">
            <v>596.32000000000005</v>
          </cell>
          <cell r="AG488">
            <v>149.08000000000001</v>
          </cell>
          <cell r="AH488">
            <v>5004.8285714285721</v>
          </cell>
          <cell r="AI488">
            <v>298.16000000000003</v>
          </cell>
          <cell r="AJ488">
            <v>745.40000000000009</v>
          </cell>
          <cell r="AK488">
            <v>149.08000000000001</v>
          </cell>
          <cell r="AL488">
            <v>3620.514285714286</v>
          </cell>
          <cell r="AM488">
            <v>159.72857142857146</v>
          </cell>
          <cell r="AN488">
            <v>3407.5428571428574</v>
          </cell>
          <cell r="AO488">
            <v>2182.957142857143</v>
          </cell>
          <cell r="AP488">
            <v>228.94428571428571</v>
          </cell>
          <cell r="AQ488">
            <v>798.64285714285722</v>
          </cell>
        </row>
        <row r="489">
          <cell r="A489" t="str">
            <v>M003344608SR40</v>
          </cell>
          <cell r="B489" t="str">
            <v>GDC-10Soft2D6mm8cm</v>
          </cell>
          <cell r="C489" t="str">
            <v>EUR</v>
          </cell>
          <cell r="D489">
            <v>76.03</v>
          </cell>
          <cell r="G489">
            <v>76.03</v>
          </cell>
          <cell r="I489">
            <v>108.61428571428573</v>
          </cell>
          <cell r="J489">
            <v>412.73428571428576</v>
          </cell>
          <cell r="K489">
            <v>119.4757142857143</v>
          </cell>
          <cell r="L489">
            <v>141.19857142857146</v>
          </cell>
          <cell r="M489">
            <v>190.07500000000002</v>
          </cell>
          <cell r="N489">
            <v>116.21728571428574</v>
          </cell>
          <cell r="O489">
            <v>112.95885714285716</v>
          </cell>
          <cell r="P489">
            <v>54307.142857142862</v>
          </cell>
          <cell r="Q489">
            <v>741.83557142857148</v>
          </cell>
          <cell r="R489">
            <v>213970.1428571429</v>
          </cell>
          <cell r="S489">
            <v>1862.7350000000001</v>
          </cell>
          <cell r="T489">
            <v>553.93285714285719</v>
          </cell>
          <cell r="U489">
            <v>76.03</v>
          </cell>
          <cell r="V489">
            <v>65.16857142857144</v>
          </cell>
          <cell r="W489">
            <v>847.19142857142867</v>
          </cell>
          <cell r="X489">
            <v>19550.571428571431</v>
          </cell>
          <cell r="Y489">
            <v>412.73428571428576</v>
          </cell>
          <cell r="Z489">
            <v>5213.4857142857145</v>
          </cell>
          <cell r="AA489">
            <v>9775.2857142857156</v>
          </cell>
          <cell r="AB489">
            <v>130337.14285714287</v>
          </cell>
          <cell r="AC489">
            <v>163736.03571428574</v>
          </cell>
          <cell r="AD489">
            <v>1411.9857142857145</v>
          </cell>
          <cell r="AE489">
            <v>385.58071428571429</v>
          </cell>
          <cell r="AF489">
            <v>608.24</v>
          </cell>
          <cell r="AG489">
            <v>152.06</v>
          </cell>
          <cell r="AH489">
            <v>5104.8714285714295</v>
          </cell>
          <cell r="AI489">
            <v>304.12</v>
          </cell>
          <cell r="AJ489">
            <v>760.30000000000007</v>
          </cell>
          <cell r="AK489">
            <v>152.06</v>
          </cell>
          <cell r="AL489">
            <v>3692.8857142857146</v>
          </cell>
          <cell r="AM489">
            <v>162.92142857142858</v>
          </cell>
          <cell r="AN489">
            <v>3475.6571428571433</v>
          </cell>
          <cell r="AO489">
            <v>2226.5928571428576</v>
          </cell>
          <cell r="AP489">
            <v>233.52071428571432</v>
          </cell>
          <cell r="AQ489">
            <v>814.607142857143</v>
          </cell>
        </row>
        <row r="490">
          <cell r="A490" t="str">
            <v>M003344610SR40</v>
          </cell>
          <cell r="B490" t="str">
            <v>GDC-10Soft2D6mm10cm</v>
          </cell>
          <cell r="C490" t="str">
            <v>EUR</v>
          </cell>
          <cell r="D490">
            <v>77.349999999999994</v>
          </cell>
          <cell r="G490">
            <v>77.349999999999994</v>
          </cell>
          <cell r="I490">
            <v>110.5</v>
          </cell>
          <cell r="J490">
            <v>419.9</v>
          </cell>
          <cell r="K490">
            <v>121.55000000000001</v>
          </cell>
          <cell r="L490">
            <v>143.65</v>
          </cell>
          <cell r="M490">
            <v>193.375</v>
          </cell>
          <cell r="N490">
            <v>118.23500000000001</v>
          </cell>
          <cell r="O490">
            <v>114.92</v>
          </cell>
          <cell r="P490">
            <v>55250</v>
          </cell>
          <cell r="Q490">
            <v>754.71500000000003</v>
          </cell>
          <cell r="R490">
            <v>217685</v>
          </cell>
          <cell r="S490">
            <v>1895.0749999999998</v>
          </cell>
          <cell r="T490">
            <v>563.54999999999995</v>
          </cell>
          <cell r="U490">
            <v>77.349999999999994</v>
          </cell>
          <cell r="V490">
            <v>66.3</v>
          </cell>
          <cell r="W490">
            <v>861.9</v>
          </cell>
          <cell r="X490">
            <v>19890</v>
          </cell>
          <cell r="Y490">
            <v>419.9</v>
          </cell>
          <cell r="Z490">
            <v>5304</v>
          </cell>
          <cell r="AA490">
            <v>9945</v>
          </cell>
          <cell r="AB490">
            <v>132600</v>
          </cell>
          <cell r="AC490">
            <v>166578.75</v>
          </cell>
          <cell r="AD490">
            <v>1436.5</v>
          </cell>
          <cell r="AE490">
            <v>392.27499999999998</v>
          </cell>
          <cell r="AF490">
            <v>618.79999999999995</v>
          </cell>
          <cell r="AG490">
            <v>154.69999999999999</v>
          </cell>
          <cell r="AH490">
            <v>5193.5</v>
          </cell>
          <cell r="AI490">
            <v>309.39999999999998</v>
          </cell>
          <cell r="AJ490">
            <v>773.5</v>
          </cell>
          <cell r="AK490">
            <v>154.69999999999999</v>
          </cell>
          <cell r="AL490">
            <v>3757</v>
          </cell>
          <cell r="AM490">
            <v>165.75</v>
          </cell>
          <cell r="AN490">
            <v>3536</v>
          </cell>
          <cell r="AO490">
            <v>2265.25</v>
          </cell>
          <cell r="AP490">
            <v>237.57499999999999</v>
          </cell>
          <cell r="AQ490">
            <v>828.75</v>
          </cell>
        </row>
        <row r="491">
          <cell r="A491" t="str">
            <v>M003344710SR40</v>
          </cell>
          <cell r="B491" t="str">
            <v>GDC-10Soft2D7mm10cm</v>
          </cell>
          <cell r="C491" t="str">
            <v>EUR</v>
          </cell>
          <cell r="D491">
            <v>77.83</v>
          </cell>
          <cell r="G491">
            <v>77.83</v>
          </cell>
          <cell r="I491">
            <v>111.18571428571428</v>
          </cell>
          <cell r="J491">
            <v>422.50571428571425</v>
          </cell>
          <cell r="K491">
            <v>122.30428571428573</v>
          </cell>
          <cell r="L491">
            <v>144.54142857142858</v>
          </cell>
          <cell r="M491">
            <v>194.57499999999999</v>
          </cell>
          <cell r="N491">
            <v>118.96871428571428</v>
          </cell>
          <cell r="O491">
            <v>115.63314285714286</v>
          </cell>
          <cell r="P491">
            <v>55592.857142857145</v>
          </cell>
          <cell r="Q491">
            <v>759.39842857142855</v>
          </cell>
          <cell r="R491">
            <v>219035.85714285713</v>
          </cell>
          <cell r="S491">
            <v>1906.8349999999998</v>
          </cell>
          <cell r="T491">
            <v>567.04714285714283</v>
          </cell>
          <cell r="U491">
            <v>77.83</v>
          </cell>
          <cell r="V491">
            <v>66.71142857142857</v>
          </cell>
          <cell r="W491">
            <v>867.24857142857138</v>
          </cell>
          <cell r="X491">
            <v>20013.428571428572</v>
          </cell>
          <cell r="Y491">
            <v>422.50571428571425</v>
          </cell>
          <cell r="Z491">
            <v>5336.9142857142851</v>
          </cell>
          <cell r="AA491">
            <v>10006.714285714286</v>
          </cell>
          <cell r="AB491">
            <v>133422.85714285713</v>
          </cell>
          <cell r="AC491">
            <v>167612.46428571429</v>
          </cell>
          <cell r="AD491">
            <v>1445.4142857142856</v>
          </cell>
          <cell r="AE491">
            <v>394.70928571428567</v>
          </cell>
          <cell r="AF491">
            <v>622.64</v>
          </cell>
          <cell r="AG491">
            <v>155.66</v>
          </cell>
          <cell r="AH491">
            <v>5225.7285714285717</v>
          </cell>
          <cell r="AI491">
            <v>311.32</v>
          </cell>
          <cell r="AJ491">
            <v>778.3</v>
          </cell>
          <cell r="AK491">
            <v>155.66</v>
          </cell>
          <cell r="AL491">
            <v>3780.3142857142857</v>
          </cell>
          <cell r="AM491">
            <v>166.77857142857141</v>
          </cell>
          <cell r="AN491">
            <v>3557.9428571428571</v>
          </cell>
          <cell r="AO491">
            <v>2279.3071428571429</v>
          </cell>
          <cell r="AP491">
            <v>239.0492857142857</v>
          </cell>
          <cell r="AQ491">
            <v>833.89285714285711</v>
          </cell>
        </row>
        <row r="492">
          <cell r="A492" t="str">
            <v>M003344715SR40</v>
          </cell>
          <cell r="B492" t="str">
            <v>GDC-10Soft2D7mm15cm</v>
          </cell>
          <cell r="C492" t="str">
            <v>EUR</v>
          </cell>
          <cell r="D492">
            <v>79.05</v>
          </cell>
          <cell r="G492">
            <v>79.05</v>
          </cell>
          <cell r="I492">
            <v>112.92857142857143</v>
          </cell>
          <cell r="J492">
            <v>429.12857142857143</v>
          </cell>
          <cell r="K492">
            <v>124.22142857142859</v>
          </cell>
          <cell r="L492">
            <v>146.80714285714288</v>
          </cell>
          <cell r="M492">
            <v>197.625</v>
          </cell>
          <cell r="N492">
            <v>120.83357142857143</v>
          </cell>
          <cell r="O492">
            <v>117.44571428571429</v>
          </cell>
          <cell r="P492">
            <v>56464.285714285717</v>
          </cell>
          <cell r="Q492">
            <v>771.30214285714283</v>
          </cell>
          <cell r="R492">
            <v>222469.28571428571</v>
          </cell>
          <cell r="S492">
            <v>1936.7249999999999</v>
          </cell>
          <cell r="T492">
            <v>575.93571428571431</v>
          </cell>
          <cell r="U492">
            <v>79.05</v>
          </cell>
          <cell r="V492">
            <v>67.757142857142853</v>
          </cell>
          <cell r="W492">
            <v>880.84285714285716</v>
          </cell>
          <cell r="X492">
            <v>20327.142857142859</v>
          </cell>
          <cell r="Y492">
            <v>429.12857142857143</v>
          </cell>
          <cell r="Z492">
            <v>5420.5714285714284</v>
          </cell>
          <cell r="AA492">
            <v>10163.571428571429</v>
          </cell>
          <cell r="AB492">
            <v>135514.28571428571</v>
          </cell>
          <cell r="AC492">
            <v>170239.82142857142</v>
          </cell>
          <cell r="AD492">
            <v>1468.0714285714287</v>
          </cell>
          <cell r="AE492">
            <v>400.89642857142854</v>
          </cell>
          <cell r="AF492">
            <v>632.4</v>
          </cell>
          <cell r="AG492">
            <v>158.1</v>
          </cell>
          <cell r="AH492">
            <v>5307.6428571428569</v>
          </cell>
          <cell r="AI492">
            <v>316.2</v>
          </cell>
          <cell r="AJ492">
            <v>790.5</v>
          </cell>
          <cell r="AK492">
            <v>158.1</v>
          </cell>
          <cell r="AL492">
            <v>3839.5714285714284</v>
          </cell>
          <cell r="AM492">
            <v>169.39285714285714</v>
          </cell>
          <cell r="AN492">
            <v>3613.7142857142858</v>
          </cell>
          <cell r="AO492">
            <v>2315.0357142857142</v>
          </cell>
          <cell r="AP492">
            <v>242.79642857142858</v>
          </cell>
          <cell r="AQ492">
            <v>846.96428571428578</v>
          </cell>
        </row>
        <row r="493">
          <cell r="A493" t="str">
            <v>M00334510340</v>
          </cell>
          <cell r="B493" t="str">
            <v>GDC-103D10mmx30cm</v>
          </cell>
          <cell r="C493" t="str">
            <v>EUR</v>
          </cell>
          <cell r="D493">
            <v>70.13</v>
          </cell>
          <cell r="G493">
            <v>70.13</v>
          </cell>
          <cell r="I493">
            <v>100.18571428571428</v>
          </cell>
          <cell r="J493">
            <v>380.70571428571424</v>
          </cell>
          <cell r="K493">
            <v>110.20428571428572</v>
          </cell>
          <cell r="L493">
            <v>130.24142857142857</v>
          </cell>
          <cell r="M493">
            <v>175.32499999999999</v>
          </cell>
          <cell r="N493">
            <v>107.19871428571429</v>
          </cell>
          <cell r="O493">
            <v>104.19314285714286</v>
          </cell>
          <cell r="P493">
            <v>50092.857142857145</v>
          </cell>
          <cell r="Q493">
            <v>684.26842857142856</v>
          </cell>
          <cell r="R493">
            <v>197365.85714285713</v>
          </cell>
          <cell r="S493">
            <v>1718.1849999999997</v>
          </cell>
          <cell r="T493">
            <v>510.94714285714281</v>
          </cell>
          <cell r="U493">
            <v>70.13</v>
          </cell>
          <cell r="V493">
            <v>60.111428571428569</v>
          </cell>
          <cell r="W493">
            <v>781.44857142857143</v>
          </cell>
          <cell r="X493">
            <v>18033.428571428572</v>
          </cell>
          <cell r="Y493">
            <v>380.70571428571424</v>
          </cell>
          <cell r="Z493">
            <v>4808.9142857142851</v>
          </cell>
          <cell r="AA493">
            <v>9016.7142857142862</v>
          </cell>
          <cell r="AB493">
            <v>120222.85714285714</v>
          </cell>
          <cell r="AC493">
            <v>151029.96428571429</v>
          </cell>
          <cell r="AD493">
            <v>1302.4142857142856</v>
          </cell>
          <cell r="AE493">
            <v>355.65928571428572</v>
          </cell>
          <cell r="AF493">
            <v>561.04</v>
          </cell>
          <cell r="AG493">
            <v>140.26</v>
          </cell>
          <cell r="AH493">
            <v>4708.7285714285717</v>
          </cell>
          <cell r="AI493">
            <v>280.52</v>
          </cell>
          <cell r="AJ493">
            <v>701.3</v>
          </cell>
          <cell r="AK493">
            <v>140.26</v>
          </cell>
          <cell r="AL493">
            <v>3406.3142857142857</v>
          </cell>
          <cell r="AM493">
            <v>150.27857142857141</v>
          </cell>
          <cell r="AN493">
            <v>3205.9428571428571</v>
          </cell>
          <cell r="AO493">
            <v>2053.8071428571429</v>
          </cell>
          <cell r="AP493">
            <v>215.3992857142857</v>
          </cell>
          <cell r="AQ493">
            <v>751.39285714285711</v>
          </cell>
        </row>
        <row r="494">
          <cell r="A494" t="str">
            <v>M00334530440</v>
          </cell>
          <cell r="B494" t="str">
            <v>GDC-103D3mmx4cm</v>
          </cell>
          <cell r="C494" t="str">
            <v>EUR</v>
          </cell>
          <cell r="D494">
            <v>59.82</v>
          </cell>
          <cell r="G494">
            <v>59.82</v>
          </cell>
          <cell r="I494">
            <v>85.45714285714287</v>
          </cell>
          <cell r="J494">
            <v>324.73714285714289</v>
          </cell>
          <cell r="K494">
            <v>94.002857142857167</v>
          </cell>
          <cell r="L494">
            <v>111.09428571428573</v>
          </cell>
          <cell r="M494">
            <v>149.55000000000001</v>
          </cell>
          <cell r="N494">
            <v>91.439142857142869</v>
          </cell>
          <cell r="O494">
            <v>88.875428571428586</v>
          </cell>
          <cell r="P494">
            <v>42728.571428571435</v>
          </cell>
          <cell r="Q494">
            <v>583.67228571428586</v>
          </cell>
          <cell r="R494">
            <v>168350.57142857145</v>
          </cell>
          <cell r="S494">
            <v>1465.5900000000001</v>
          </cell>
          <cell r="T494">
            <v>435.8314285714286</v>
          </cell>
          <cell r="U494">
            <v>59.820000000000007</v>
          </cell>
          <cell r="V494">
            <v>51.274285714285718</v>
          </cell>
          <cell r="W494">
            <v>666.56571428571442</v>
          </cell>
          <cell r="X494">
            <v>15382.285714285717</v>
          </cell>
          <cell r="Y494">
            <v>324.73714285714289</v>
          </cell>
          <cell r="Z494">
            <v>4101.942857142858</v>
          </cell>
          <cell r="AA494">
            <v>7691.1428571428587</v>
          </cell>
          <cell r="AB494">
            <v>102548.57142857145</v>
          </cell>
          <cell r="AC494">
            <v>128826.64285714287</v>
          </cell>
          <cell r="AD494">
            <v>1110.9428571428573</v>
          </cell>
          <cell r="AE494">
            <v>303.37285714285719</v>
          </cell>
          <cell r="AF494">
            <v>478.56000000000006</v>
          </cell>
          <cell r="AG494">
            <v>119.64000000000001</v>
          </cell>
          <cell r="AH494">
            <v>4016.4857142857149</v>
          </cell>
          <cell r="AI494">
            <v>239.28000000000003</v>
          </cell>
          <cell r="AJ494">
            <v>598.20000000000005</v>
          </cell>
          <cell r="AK494">
            <v>119.64000000000001</v>
          </cell>
          <cell r="AL494">
            <v>2905.5428571428574</v>
          </cell>
          <cell r="AM494">
            <v>128.18571428571431</v>
          </cell>
          <cell r="AN494">
            <v>2734.6285714285718</v>
          </cell>
          <cell r="AO494">
            <v>1751.8714285714289</v>
          </cell>
          <cell r="AP494">
            <v>183.73285714285717</v>
          </cell>
          <cell r="AQ494">
            <v>640.92857142857156</v>
          </cell>
        </row>
        <row r="495">
          <cell r="A495" t="str">
            <v>M00334530640</v>
          </cell>
          <cell r="B495" t="str">
            <v>GDC-103D3mmx6cm</v>
          </cell>
          <cell r="C495" t="str">
            <v>EUR</v>
          </cell>
          <cell r="D495">
            <v>60.58</v>
          </cell>
          <cell r="G495">
            <v>60.58</v>
          </cell>
          <cell r="I495">
            <v>86.542857142857144</v>
          </cell>
          <cell r="J495">
            <v>328.86285714285714</v>
          </cell>
          <cell r="K495">
            <v>95.197142857142865</v>
          </cell>
          <cell r="L495">
            <v>112.50571428571429</v>
          </cell>
          <cell r="M495">
            <v>151.44999999999999</v>
          </cell>
          <cell r="N495">
            <v>92.600857142857151</v>
          </cell>
          <cell r="O495">
            <v>90.004571428571438</v>
          </cell>
          <cell r="P495">
            <v>43271.428571428572</v>
          </cell>
          <cell r="Q495">
            <v>591.08771428571436</v>
          </cell>
          <cell r="R495">
            <v>170489.42857142858</v>
          </cell>
          <cell r="S495">
            <v>1484.2099999999998</v>
          </cell>
          <cell r="T495">
            <v>441.36857142857139</v>
          </cell>
          <cell r="U495">
            <v>60.58</v>
          </cell>
          <cell r="V495">
            <v>51.925714285714285</v>
          </cell>
          <cell r="W495">
            <v>675.03428571428572</v>
          </cell>
          <cell r="X495">
            <v>15577.714285714286</v>
          </cell>
          <cell r="Y495">
            <v>328.86285714285714</v>
          </cell>
          <cell r="Z495">
            <v>4154.0571428571429</v>
          </cell>
          <cell r="AA495">
            <v>7788.8571428571431</v>
          </cell>
          <cell r="AB495">
            <v>103851.42857142858</v>
          </cell>
          <cell r="AC495">
            <v>130463.35714285714</v>
          </cell>
          <cell r="AD495">
            <v>1125.0571428571429</v>
          </cell>
          <cell r="AE495">
            <v>307.22714285714284</v>
          </cell>
          <cell r="AF495">
            <v>484.64</v>
          </cell>
          <cell r="AG495">
            <v>121.16</v>
          </cell>
          <cell r="AH495">
            <v>4067.514285714286</v>
          </cell>
          <cell r="AI495">
            <v>242.32</v>
          </cell>
          <cell r="AJ495">
            <v>605.79999999999995</v>
          </cell>
          <cell r="AK495">
            <v>121.16</v>
          </cell>
          <cell r="AL495">
            <v>2942.457142857143</v>
          </cell>
          <cell r="AM495">
            <v>129.81428571428572</v>
          </cell>
          <cell r="AN495">
            <v>2769.3714285714286</v>
          </cell>
          <cell r="AO495">
            <v>1774.1285714285714</v>
          </cell>
          <cell r="AP495">
            <v>186.06714285714284</v>
          </cell>
          <cell r="AQ495">
            <v>649.07142857142856</v>
          </cell>
        </row>
        <row r="496">
          <cell r="A496" t="str">
            <v>M00334540640</v>
          </cell>
          <cell r="B496" t="str">
            <v>GDC-103D4mmx6cm</v>
          </cell>
          <cell r="C496" t="str">
            <v>EUR</v>
          </cell>
          <cell r="D496">
            <v>60.75</v>
          </cell>
          <cell r="G496">
            <v>60.75</v>
          </cell>
          <cell r="I496">
            <v>86.785714285714292</v>
          </cell>
          <cell r="J496">
            <v>329.78571428571428</v>
          </cell>
          <cell r="K496">
            <v>95.464285714285722</v>
          </cell>
          <cell r="L496">
            <v>112.82142857142858</v>
          </cell>
          <cell r="M496">
            <v>151.875</v>
          </cell>
          <cell r="N496">
            <v>92.860714285714295</v>
          </cell>
          <cell r="O496">
            <v>90.257142857142867</v>
          </cell>
          <cell r="P496">
            <v>43392.857142857145</v>
          </cell>
          <cell r="Q496">
            <v>592.74642857142862</v>
          </cell>
          <cell r="R496">
            <v>170967.85714285716</v>
          </cell>
          <cell r="S496">
            <v>1488.375</v>
          </cell>
          <cell r="T496">
            <v>442.60714285714283</v>
          </cell>
          <cell r="U496">
            <v>60.75</v>
          </cell>
          <cell r="V496">
            <v>52.071428571428577</v>
          </cell>
          <cell r="W496">
            <v>676.92857142857144</v>
          </cell>
          <cell r="X496">
            <v>15621.428571428572</v>
          </cell>
          <cell r="Y496">
            <v>329.78571428571428</v>
          </cell>
          <cell r="Z496">
            <v>4165.7142857142862</v>
          </cell>
          <cell r="AA496">
            <v>7810.7142857142862</v>
          </cell>
          <cell r="AB496">
            <v>104142.85714285714</v>
          </cell>
          <cell r="AC496">
            <v>130829.46428571429</v>
          </cell>
          <cell r="AD496">
            <v>1128.2142857142858</v>
          </cell>
          <cell r="AE496">
            <v>308.08928571428572</v>
          </cell>
          <cell r="AF496">
            <v>486</v>
          </cell>
          <cell r="AG496">
            <v>121.5</v>
          </cell>
          <cell r="AH496">
            <v>4078.9285714285716</v>
          </cell>
          <cell r="AI496">
            <v>243</v>
          </cell>
          <cell r="AJ496">
            <v>607.5</v>
          </cell>
          <cell r="AK496">
            <v>121.5</v>
          </cell>
          <cell r="AL496">
            <v>2950.7142857142858</v>
          </cell>
          <cell r="AM496">
            <v>130.17857142857144</v>
          </cell>
          <cell r="AN496">
            <v>2777.1428571428573</v>
          </cell>
          <cell r="AO496">
            <v>1779.1071428571429</v>
          </cell>
          <cell r="AP496">
            <v>186.58928571428572</v>
          </cell>
          <cell r="AQ496">
            <v>650.89285714285722</v>
          </cell>
        </row>
        <row r="497">
          <cell r="A497" t="str">
            <v>M00334540840</v>
          </cell>
          <cell r="B497" t="str">
            <v>GDC-103D4mmx8cm</v>
          </cell>
          <cell r="C497" t="str">
            <v>EUR</v>
          </cell>
          <cell r="D497">
            <v>61.62</v>
          </cell>
          <cell r="G497">
            <v>61.62</v>
          </cell>
          <cell r="I497">
            <v>88.028571428571425</v>
          </cell>
          <cell r="J497">
            <v>334.50857142857137</v>
          </cell>
          <cell r="K497">
            <v>96.831428571428575</v>
          </cell>
          <cell r="L497">
            <v>114.43714285714286</v>
          </cell>
          <cell r="M497">
            <v>154.04999999999998</v>
          </cell>
          <cell r="N497">
            <v>94.190571428571431</v>
          </cell>
          <cell r="O497">
            <v>91.549714285714288</v>
          </cell>
          <cell r="P497">
            <v>44014.28571428571</v>
          </cell>
          <cell r="Q497">
            <v>601.23514285714282</v>
          </cell>
          <cell r="R497">
            <v>173416.28571428571</v>
          </cell>
          <cell r="S497">
            <v>1509.6899999999998</v>
          </cell>
          <cell r="T497">
            <v>448.94571428571425</v>
          </cell>
          <cell r="U497">
            <v>61.61999999999999</v>
          </cell>
          <cell r="V497">
            <v>52.817142857142855</v>
          </cell>
          <cell r="W497">
            <v>686.62285714285713</v>
          </cell>
          <cell r="X497">
            <v>15845.142857142857</v>
          </cell>
          <cell r="Y497">
            <v>334.50857142857137</v>
          </cell>
          <cell r="Z497">
            <v>4225.3714285714286</v>
          </cell>
          <cell r="AA497">
            <v>7922.5714285714284</v>
          </cell>
          <cell r="AB497">
            <v>105634.28571428571</v>
          </cell>
          <cell r="AC497">
            <v>132703.07142857142</v>
          </cell>
          <cell r="AD497">
            <v>1144.3714285714286</v>
          </cell>
          <cell r="AE497">
            <v>312.50142857142856</v>
          </cell>
          <cell r="AF497">
            <v>492.95999999999992</v>
          </cell>
          <cell r="AG497">
            <v>123.23999999999998</v>
          </cell>
          <cell r="AH497">
            <v>4137.3428571428567</v>
          </cell>
          <cell r="AI497">
            <v>246.47999999999996</v>
          </cell>
          <cell r="AJ497">
            <v>616.19999999999993</v>
          </cell>
          <cell r="AK497">
            <v>123.23999999999998</v>
          </cell>
          <cell r="AL497">
            <v>2992.9714285714285</v>
          </cell>
          <cell r="AM497">
            <v>132.04285714285714</v>
          </cell>
          <cell r="AN497">
            <v>2816.9142857142856</v>
          </cell>
          <cell r="AO497">
            <v>1804.5857142857142</v>
          </cell>
          <cell r="AP497">
            <v>189.26142857142855</v>
          </cell>
          <cell r="AQ497">
            <v>660.21428571428567</v>
          </cell>
        </row>
        <row r="498">
          <cell r="A498" t="str">
            <v>M00334550840</v>
          </cell>
          <cell r="B498" t="str">
            <v>GDC-103D5mmx8cm</v>
          </cell>
          <cell r="C498" t="str">
            <v>EUR</v>
          </cell>
          <cell r="D498">
            <v>61.45</v>
          </cell>
          <cell r="G498">
            <v>61.45</v>
          </cell>
          <cell r="I498">
            <v>87.785714285714292</v>
          </cell>
          <cell r="J498">
            <v>333.58571428571429</v>
          </cell>
          <cell r="K498">
            <v>96.564285714285731</v>
          </cell>
          <cell r="L498">
            <v>114.12142857142858</v>
          </cell>
          <cell r="M498">
            <v>153.625</v>
          </cell>
          <cell r="N498">
            <v>93.930714285714302</v>
          </cell>
          <cell r="O498">
            <v>91.297142857142873</v>
          </cell>
          <cell r="P498">
            <v>43892.857142857145</v>
          </cell>
          <cell r="Q498">
            <v>599.57642857142866</v>
          </cell>
          <cell r="R498">
            <v>172937.85714285716</v>
          </cell>
          <cell r="S498">
            <v>1505.5250000000001</v>
          </cell>
          <cell r="T498">
            <v>447.70714285714286</v>
          </cell>
          <cell r="U498">
            <v>61.45</v>
          </cell>
          <cell r="V498">
            <v>52.671428571428571</v>
          </cell>
          <cell r="W498">
            <v>684.72857142857151</v>
          </cell>
          <cell r="X498">
            <v>15801.428571428572</v>
          </cell>
          <cell r="Y498">
            <v>333.58571428571429</v>
          </cell>
          <cell r="Z498">
            <v>4213.7142857142862</v>
          </cell>
          <cell r="AA498">
            <v>7900.7142857142862</v>
          </cell>
          <cell r="AB498">
            <v>105342.85714285714</v>
          </cell>
          <cell r="AC498">
            <v>132336.96428571429</v>
          </cell>
          <cell r="AD498">
            <v>1141.2142857142858</v>
          </cell>
          <cell r="AE498">
            <v>311.63928571428573</v>
          </cell>
          <cell r="AF498">
            <v>491.6</v>
          </cell>
          <cell r="AG498">
            <v>122.9</v>
          </cell>
          <cell r="AH498">
            <v>4125.9285714285716</v>
          </cell>
          <cell r="AI498">
            <v>245.8</v>
          </cell>
          <cell r="AJ498">
            <v>614.5</v>
          </cell>
          <cell r="AK498">
            <v>122.9</v>
          </cell>
          <cell r="AL498">
            <v>2984.7142857142858</v>
          </cell>
          <cell r="AM498">
            <v>131.67857142857144</v>
          </cell>
          <cell r="AN498">
            <v>2809.1428571428573</v>
          </cell>
          <cell r="AO498">
            <v>1799.6071428571429</v>
          </cell>
          <cell r="AP498">
            <v>188.73928571428573</v>
          </cell>
          <cell r="AQ498">
            <v>658.39285714285722</v>
          </cell>
        </row>
        <row r="499">
          <cell r="A499" t="str">
            <v>M00334551040</v>
          </cell>
          <cell r="B499" t="str">
            <v>GDC-103D5mmx10cm</v>
          </cell>
          <cell r="C499" t="str">
            <v>EUR</v>
          </cell>
          <cell r="D499">
            <v>62.43</v>
          </cell>
          <cell r="G499">
            <v>62.43</v>
          </cell>
          <cell r="I499">
            <v>89.185714285714297</v>
          </cell>
          <cell r="J499">
            <v>338.90571428571434</v>
          </cell>
          <cell r="K499">
            <v>98.104285714285737</v>
          </cell>
          <cell r="L499">
            <v>115.94142857142859</v>
          </cell>
          <cell r="M499">
            <v>156.07500000000002</v>
          </cell>
          <cell r="N499">
            <v>95.428714285714307</v>
          </cell>
          <cell r="O499">
            <v>92.753142857142876</v>
          </cell>
          <cell r="P499">
            <v>44592.857142857152</v>
          </cell>
          <cell r="Q499">
            <v>609.13842857142868</v>
          </cell>
          <cell r="R499">
            <v>175695.85714285716</v>
          </cell>
          <cell r="S499">
            <v>1529.5350000000001</v>
          </cell>
          <cell r="T499">
            <v>454.8471428571429</v>
          </cell>
          <cell r="U499">
            <v>62.430000000000007</v>
          </cell>
          <cell r="V499">
            <v>53.511428571428574</v>
          </cell>
          <cell r="W499">
            <v>695.64857142857147</v>
          </cell>
          <cell r="X499">
            <v>16053.428571428574</v>
          </cell>
          <cell r="Y499">
            <v>338.90571428571434</v>
          </cell>
          <cell r="Z499">
            <v>4280.9142857142861</v>
          </cell>
          <cell r="AA499">
            <v>8026.7142857142871</v>
          </cell>
          <cell r="AB499">
            <v>107022.85714285716</v>
          </cell>
          <cell r="AC499">
            <v>134447.46428571429</v>
          </cell>
          <cell r="AD499">
            <v>1159.4142857142858</v>
          </cell>
          <cell r="AE499">
            <v>316.60928571428576</v>
          </cell>
          <cell r="AF499">
            <v>499.44000000000005</v>
          </cell>
          <cell r="AG499">
            <v>124.86000000000001</v>
          </cell>
          <cell r="AH499">
            <v>4191.7285714285717</v>
          </cell>
          <cell r="AI499">
            <v>249.72000000000003</v>
          </cell>
          <cell r="AJ499">
            <v>624.30000000000007</v>
          </cell>
          <cell r="AK499">
            <v>124.86000000000001</v>
          </cell>
          <cell r="AL499">
            <v>3032.3142857142861</v>
          </cell>
          <cell r="AM499">
            <v>133.77857142857144</v>
          </cell>
          <cell r="AN499">
            <v>2853.9428571428575</v>
          </cell>
          <cell r="AO499">
            <v>1828.3071428571432</v>
          </cell>
          <cell r="AP499">
            <v>191.74928571428572</v>
          </cell>
          <cell r="AQ499">
            <v>668.89285714285722</v>
          </cell>
        </row>
        <row r="500">
          <cell r="A500" t="str">
            <v>M00334561040</v>
          </cell>
          <cell r="B500" t="str">
            <v>GDC-103D6mmx10cm</v>
          </cell>
          <cell r="C500" t="str">
            <v>EUR</v>
          </cell>
          <cell r="D500">
            <v>62.21</v>
          </cell>
          <cell r="G500">
            <v>62.21</v>
          </cell>
          <cell r="I500">
            <v>88.871428571428581</v>
          </cell>
          <cell r="J500">
            <v>337.7114285714286</v>
          </cell>
          <cell r="K500">
            <v>97.758571428571443</v>
          </cell>
          <cell r="L500">
            <v>115.53285714285715</v>
          </cell>
          <cell r="M500">
            <v>155.52500000000001</v>
          </cell>
          <cell r="N500">
            <v>95.092428571428584</v>
          </cell>
          <cell r="O500">
            <v>92.426285714285726</v>
          </cell>
          <cell r="P500">
            <v>44435.71428571429</v>
          </cell>
          <cell r="Q500">
            <v>606.99185714285716</v>
          </cell>
          <cell r="R500">
            <v>175076.71428571429</v>
          </cell>
          <cell r="S500">
            <v>1524.145</v>
          </cell>
          <cell r="T500">
            <v>453.24428571428575</v>
          </cell>
          <cell r="U500">
            <v>62.21</v>
          </cell>
          <cell r="V500">
            <v>53.322857142857146</v>
          </cell>
          <cell r="W500">
            <v>693.19714285714292</v>
          </cell>
          <cell r="X500">
            <v>15996.857142857145</v>
          </cell>
          <cell r="Y500">
            <v>337.7114285714286</v>
          </cell>
          <cell r="Z500">
            <v>4265.8285714285721</v>
          </cell>
          <cell r="AA500">
            <v>7998.4285714285725</v>
          </cell>
          <cell r="AB500">
            <v>106645.71428571429</v>
          </cell>
          <cell r="AC500">
            <v>133973.67857142858</v>
          </cell>
          <cell r="AD500">
            <v>1155.3285714285716</v>
          </cell>
          <cell r="AE500">
            <v>315.49357142857144</v>
          </cell>
          <cell r="AF500">
            <v>497.68</v>
          </cell>
          <cell r="AG500">
            <v>124.42</v>
          </cell>
          <cell r="AH500">
            <v>4176.9571428571435</v>
          </cell>
          <cell r="AI500">
            <v>248.84</v>
          </cell>
          <cell r="AJ500">
            <v>622.1</v>
          </cell>
          <cell r="AK500">
            <v>124.42</v>
          </cell>
          <cell r="AL500">
            <v>3021.6285714285718</v>
          </cell>
          <cell r="AM500">
            <v>133.30714285714288</v>
          </cell>
          <cell r="AN500">
            <v>2843.8857142857146</v>
          </cell>
          <cell r="AO500">
            <v>1821.8642857142859</v>
          </cell>
          <cell r="AP500">
            <v>191.07357142857143</v>
          </cell>
          <cell r="AQ500">
            <v>666.53571428571433</v>
          </cell>
        </row>
        <row r="501">
          <cell r="A501" t="str">
            <v>M00334561540</v>
          </cell>
          <cell r="B501" t="str">
            <v>GDC-103D6mmx15cm</v>
          </cell>
          <cell r="C501" t="str">
            <v>EUR</v>
          </cell>
          <cell r="D501">
            <v>64.44</v>
          </cell>
          <cell r="G501">
            <v>64.44</v>
          </cell>
          <cell r="I501">
            <v>92.057142857142864</v>
          </cell>
          <cell r="J501">
            <v>349.81714285714287</v>
          </cell>
          <cell r="K501">
            <v>101.26285714285716</v>
          </cell>
          <cell r="L501">
            <v>119.67428571428573</v>
          </cell>
          <cell r="M501">
            <v>161.10000000000002</v>
          </cell>
          <cell r="N501">
            <v>98.501142857142867</v>
          </cell>
          <cell r="O501">
            <v>95.739428571428576</v>
          </cell>
          <cell r="P501">
            <v>46028.571428571435</v>
          </cell>
          <cell r="Q501">
            <v>628.75028571428572</v>
          </cell>
          <cell r="R501">
            <v>181352.57142857145</v>
          </cell>
          <cell r="S501">
            <v>1578.78</v>
          </cell>
          <cell r="T501">
            <v>469.49142857142857</v>
          </cell>
          <cell r="U501">
            <v>64.44</v>
          </cell>
          <cell r="V501">
            <v>55.234285714285718</v>
          </cell>
          <cell r="W501">
            <v>718.04571428571433</v>
          </cell>
          <cell r="X501">
            <v>16570.285714285714</v>
          </cell>
          <cell r="Y501">
            <v>349.81714285714287</v>
          </cell>
          <cell r="Z501">
            <v>4418.7428571428572</v>
          </cell>
          <cell r="AA501">
            <v>8285.1428571428569</v>
          </cell>
          <cell r="AB501">
            <v>110468.57142857143</v>
          </cell>
          <cell r="AC501">
            <v>138776.14285714287</v>
          </cell>
          <cell r="AD501">
            <v>1196.7428571428572</v>
          </cell>
          <cell r="AE501">
            <v>326.80285714285714</v>
          </cell>
          <cell r="AF501">
            <v>515.52</v>
          </cell>
          <cell r="AG501">
            <v>128.88</v>
          </cell>
          <cell r="AH501">
            <v>4326.6857142857143</v>
          </cell>
          <cell r="AI501">
            <v>257.76</v>
          </cell>
          <cell r="AJ501">
            <v>644.40000000000009</v>
          </cell>
          <cell r="AK501">
            <v>128.88</v>
          </cell>
          <cell r="AL501">
            <v>3129.9428571428575</v>
          </cell>
          <cell r="AM501">
            <v>138.08571428571429</v>
          </cell>
          <cell r="AN501">
            <v>2945.8285714285716</v>
          </cell>
          <cell r="AO501">
            <v>1887.1714285714288</v>
          </cell>
          <cell r="AP501">
            <v>197.92285714285714</v>
          </cell>
          <cell r="AQ501">
            <v>690.42857142857144</v>
          </cell>
        </row>
        <row r="502">
          <cell r="A502" t="str">
            <v>M00334571240</v>
          </cell>
          <cell r="B502" t="str">
            <v>GDC-103D7mmx12cm</v>
          </cell>
          <cell r="C502" t="str">
            <v>EUR</v>
          </cell>
          <cell r="D502">
            <v>63.3</v>
          </cell>
          <cell r="G502">
            <v>63.3</v>
          </cell>
          <cell r="I502">
            <v>90.428571428571431</v>
          </cell>
          <cell r="J502">
            <v>343.62857142857143</v>
          </cell>
          <cell r="K502">
            <v>99.471428571428575</v>
          </cell>
          <cell r="L502">
            <v>117.55714285714286</v>
          </cell>
          <cell r="M502">
            <v>158.25</v>
          </cell>
          <cell r="N502">
            <v>96.758571428571443</v>
          </cell>
          <cell r="O502">
            <v>94.045714285714297</v>
          </cell>
          <cell r="P502">
            <v>45214.285714285717</v>
          </cell>
          <cell r="Q502">
            <v>617.62714285714287</v>
          </cell>
          <cell r="R502">
            <v>178144.28571428571</v>
          </cell>
          <cell r="S502">
            <v>1550.85</v>
          </cell>
          <cell r="T502">
            <v>461.18571428571425</v>
          </cell>
          <cell r="U502">
            <v>63.3</v>
          </cell>
          <cell r="V502">
            <v>54.25714285714286</v>
          </cell>
          <cell r="W502">
            <v>705.34285714285716</v>
          </cell>
          <cell r="X502">
            <v>16277.142857142857</v>
          </cell>
          <cell r="Y502">
            <v>343.62857142857143</v>
          </cell>
          <cell r="Z502">
            <v>4340.5714285714284</v>
          </cell>
          <cell r="AA502">
            <v>8138.5714285714284</v>
          </cell>
          <cell r="AB502">
            <v>108514.28571428571</v>
          </cell>
          <cell r="AC502">
            <v>136321.07142857142</v>
          </cell>
          <cell r="AD502">
            <v>1175.5714285714287</v>
          </cell>
          <cell r="AE502">
            <v>321.02142857142854</v>
          </cell>
          <cell r="AF502">
            <v>506.4</v>
          </cell>
          <cell r="AG502">
            <v>126.6</v>
          </cell>
          <cell r="AH502">
            <v>4250.1428571428569</v>
          </cell>
          <cell r="AI502">
            <v>253.2</v>
          </cell>
          <cell r="AJ502">
            <v>633</v>
          </cell>
          <cell r="AK502">
            <v>126.6</v>
          </cell>
          <cell r="AL502">
            <v>3074.5714285714284</v>
          </cell>
          <cell r="AM502">
            <v>135.64285714285714</v>
          </cell>
          <cell r="AN502">
            <v>2893.7142857142858</v>
          </cell>
          <cell r="AO502">
            <v>1853.7857142857142</v>
          </cell>
          <cell r="AP502">
            <v>194.42142857142858</v>
          </cell>
          <cell r="AQ502">
            <v>678.21428571428578</v>
          </cell>
        </row>
        <row r="503">
          <cell r="A503" t="str">
            <v>M00334571540</v>
          </cell>
          <cell r="B503" t="str">
            <v>GDC-103D7mmx15cm</v>
          </cell>
          <cell r="C503" t="str">
            <v>EUR</v>
          </cell>
          <cell r="D503">
            <v>64.22</v>
          </cell>
          <cell r="G503">
            <v>64.22</v>
          </cell>
          <cell r="I503">
            <v>91.742857142857147</v>
          </cell>
          <cell r="J503">
            <v>348.62285714285713</v>
          </cell>
          <cell r="K503">
            <v>100.91714285714286</v>
          </cell>
          <cell r="L503">
            <v>119.2657142857143</v>
          </cell>
          <cell r="M503">
            <v>160.55000000000001</v>
          </cell>
          <cell r="N503">
            <v>98.164857142857159</v>
          </cell>
          <cell r="O503">
            <v>95.412571428571439</v>
          </cell>
          <cell r="P503">
            <v>45871.428571428572</v>
          </cell>
          <cell r="Q503">
            <v>626.60371428571432</v>
          </cell>
          <cell r="R503">
            <v>180733.42857142858</v>
          </cell>
          <cell r="S503">
            <v>1573.3899999999999</v>
          </cell>
          <cell r="T503">
            <v>467.88857142857142</v>
          </cell>
          <cell r="U503">
            <v>64.22</v>
          </cell>
          <cell r="V503">
            <v>55.04571428571429</v>
          </cell>
          <cell r="W503">
            <v>715.59428571428577</v>
          </cell>
          <cell r="X503">
            <v>16513.714285714286</v>
          </cell>
          <cell r="Y503">
            <v>348.62285714285713</v>
          </cell>
          <cell r="Z503">
            <v>4403.6571428571433</v>
          </cell>
          <cell r="AA503">
            <v>8256.8571428571431</v>
          </cell>
          <cell r="AB503">
            <v>110091.42857142858</v>
          </cell>
          <cell r="AC503">
            <v>138302.35714285716</v>
          </cell>
          <cell r="AD503">
            <v>1192.6571428571428</v>
          </cell>
          <cell r="AE503">
            <v>325.68714285714287</v>
          </cell>
          <cell r="AF503">
            <v>513.76</v>
          </cell>
          <cell r="AG503">
            <v>128.44</v>
          </cell>
          <cell r="AH503">
            <v>4311.9142857142861</v>
          </cell>
          <cell r="AI503">
            <v>256.88</v>
          </cell>
          <cell r="AJ503">
            <v>642.20000000000005</v>
          </cell>
          <cell r="AK503">
            <v>128.44</v>
          </cell>
          <cell r="AL503">
            <v>3119.2571428571432</v>
          </cell>
          <cell r="AM503">
            <v>137.61428571428573</v>
          </cell>
          <cell r="AN503">
            <v>2935.7714285714287</v>
          </cell>
          <cell r="AO503">
            <v>1880.7285714285715</v>
          </cell>
          <cell r="AP503">
            <v>197.24714285714285</v>
          </cell>
          <cell r="AQ503">
            <v>688.07142857142856</v>
          </cell>
        </row>
        <row r="504">
          <cell r="A504" t="str">
            <v>M00334582040</v>
          </cell>
          <cell r="B504" t="str">
            <v>GDC-103D8mmx20cm</v>
          </cell>
          <cell r="C504" t="str">
            <v>EUR</v>
          </cell>
          <cell r="D504">
            <v>66.66</v>
          </cell>
          <cell r="G504">
            <v>66.66</v>
          </cell>
          <cell r="I504">
            <v>95.228571428571428</v>
          </cell>
          <cell r="J504">
            <v>361.86857142857139</v>
          </cell>
          <cell r="K504">
            <v>104.75142857142858</v>
          </cell>
          <cell r="L504">
            <v>123.79714285714286</v>
          </cell>
          <cell r="M504">
            <v>166.65</v>
          </cell>
          <cell r="N504">
            <v>101.89457142857144</v>
          </cell>
          <cell r="O504">
            <v>99.037714285714287</v>
          </cell>
          <cell r="P504">
            <v>47614.285714285717</v>
          </cell>
          <cell r="Q504">
            <v>650.41114285714286</v>
          </cell>
          <cell r="R504">
            <v>187600.28571428571</v>
          </cell>
          <cell r="S504">
            <v>1633.1699999999998</v>
          </cell>
          <cell r="T504">
            <v>485.66571428571427</v>
          </cell>
          <cell r="U504">
            <v>66.66</v>
          </cell>
          <cell r="V504">
            <v>57.137142857142855</v>
          </cell>
          <cell r="W504">
            <v>742.7828571428571</v>
          </cell>
          <cell r="X504">
            <v>17141.142857142859</v>
          </cell>
          <cell r="Y504">
            <v>361.86857142857139</v>
          </cell>
          <cell r="Z504">
            <v>4570.971428571429</v>
          </cell>
          <cell r="AA504">
            <v>8570.5714285714294</v>
          </cell>
          <cell r="AB504">
            <v>114274.28571428571</v>
          </cell>
          <cell r="AC504">
            <v>143557.07142857142</v>
          </cell>
          <cell r="AD504">
            <v>1237.9714285714285</v>
          </cell>
          <cell r="AE504">
            <v>338.06142857142856</v>
          </cell>
          <cell r="AF504">
            <v>533.28</v>
          </cell>
          <cell r="AG504">
            <v>133.32</v>
          </cell>
          <cell r="AH504">
            <v>4475.7428571428572</v>
          </cell>
          <cell r="AI504">
            <v>266.64</v>
          </cell>
          <cell r="AJ504">
            <v>666.6</v>
          </cell>
          <cell r="AK504">
            <v>133.32</v>
          </cell>
          <cell r="AL504">
            <v>3237.7714285714287</v>
          </cell>
          <cell r="AM504">
            <v>142.84285714285716</v>
          </cell>
          <cell r="AN504">
            <v>3047.3142857142857</v>
          </cell>
          <cell r="AO504">
            <v>1952.1857142857143</v>
          </cell>
          <cell r="AP504">
            <v>204.74142857142857</v>
          </cell>
          <cell r="AQ504">
            <v>714.21428571428567</v>
          </cell>
        </row>
        <row r="505">
          <cell r="A505" t="str">
            <v>M0033461030SR0</v>
          </cell>
          <cell r="B505" t="str">
            <v>GDC-1036010mm30cmSR</v>
          </cell>
          <cell r="C505" t="str">
            <v>EUR</v>
          </cell>
          <cell r="D505">
            <v>99.84</v>
          </cell>
          <cell r="G505">
            <v>99.84</v>
          </cell>
          <cell r="I505">
            <v>142.62857142857143</v>
          </cell>
          <cell r="J505">
            <v>541.98857142857139</v>
          </cell>
          <cell r="K505">
            <v>156.89142857142858</v>
          </cell>
          <cell r="L505">
            <v>185.41714285714286</v>
          </cell>
          <cell r="M505">
            <v>249.60000000000002</v>
          </cell>
          <cell r="N505">
            <v>152.61257142857144</v>
          </cell>
          <cell r="O505">
            <v>148.33371428571431</v>
          </cell>
          <cell r="P505">
            <v>71314.28571428571</v>
          </cell>
          <cell r="Q505">
            <v>974.15314285714294</v>
          </cell>
          <cell r="R505">
            <v>280978.28571428574</v>
          </cell>
          <cell r="S505">
            <v>2446.08</v>
          </cell>
          <cell r="T505">
            <v>727.40571428571423</v>
          </cell>
          <cell r="U505">
            <v>99.84</v>
          </cell>
          <cell r="V505">
            <v>85.57714285714286</v>
          </cell>
          <cell r="W505">
            <v>1112.5028571428572</v>
          </cell>
          <cell r="X505">
            <v>25673.142857142859</v>
          </cell>
          <cell r="Y505">
            <v>541.98857142857139</v>
          </cell>
          <cell r="Z505">
            <v>6846.1714285714288</v>
          </cell>
          <cell r="AA505">
            <v>12836.571428571429</v>
          </cell>
          <cell r="AB505">
            <v>171154.28571428571</v>
          </cell>
          <cell r="AC505">
            <v>215012.57142857145</v>
          </cell>
          <cell r="AD505">
            <v>1854.1714285714286</v>
          </cell>
          <cell r="AE505">
            <v>506.33142857142855</v>
          </cell>
          <cell r="AF505">
            <v>798.72</v>
          </cell>
          <cell r="AG505">
            <v>199.68</v>
          </cell>
          <cell r="AH505">
            <v>6703.5428571428574</v>
          </cell>
          <cell r="AI505">
            <v>399.36</v>
          </cell>
          <cell r="AJ505">
            <v>998.40000000000009</v>
          </cell>
          <cell r="AK505">
            <v>199.68</v>
          </cell>
          <cell r="AL505">
            <v>4849.3714285714286</v>
          </cell>
          <cell r="AM505">
            <v>213.94285714285715</v>
          </cell>
          <cell r="AN505">
            <v>4564.1142857142859</v>
          </cell>
          <cell r="AO505">
            <v>2923.8857142857146</v>
          </cell>
          <cell r="AP505">
            <v>306.6514285714286</v>
          </cell>
          <cell r="AQ505">
            <v>1069.7142857142858</v>
          </cell>
        </row>
        <row r="506">
          <cell r="A506" t="str">
            <v>M0033461130SR0</v>
          </cell>
          <cell r="B506" t="str">
            <v>GDC-1036011mm30cmSR</v>
          </cell>
          <cell r="C506" t="str">
            <v>EUR</v>
          </cell>
          <cell r="D506">
            <v>102.75</v>
          </cell>
          <cell r="G506">
            <v>102.75</v>
          </cell>
          <cell r="I506">
            <v>146.78571428571431</v>
          </cell>
          <cell r="J506">
            <v>557.78571428571433</v>
          </cell>
          <cell r="K506">
            <v>161.46428571428575</v>
          </cell>
          <cell r="L506">
            <v>190.82142857142861</v>
          </cell>
          <cell r="M506">
            <v>256.87500000000006</v>
          </cell>
          <cell r="N506">
            <v>157.06071428571431</v>
          </cell>
          <cell r="O506">
            <v>152.65714285714287</v>
          </cell>
          <cell r="P506">
            <v>73392.857142857159</v>
          </cell>
          <cell r="Q506">
            <v>1002.5464285714287</v>
          </cell>
          <cell r="R506">
            <v>289167.85714285716</v>
          </cell>
          <cell r="S506">
            <v>2517.375</v>
          </cell>
          <cell r="T506">
            <v>748.60714285714289</v>
          </cell>
          <cell r="U506">
            <v>102.75000000000001</v>
          </cell>
          <cell r="V506">
            <v>88.071428571428584</v>
          </cell>
          <cell r="W506">
            <v>1144.9285714285716</v>
          </cell>
          <cell r="X506">
            <v>26421.428571428576</v>
          </cell>
          <cell r="Y506">
            <v>557.78571428571433</v>
          </cell>
          <cell r="Z506">
            <v>7045.7142857142862</v>
          </cell>
          <cell r="AA506">
            <v>13210.714285714288</v>
          </cell>
          <cell r="AB506">
            <v>176142.85714285716</v>
          </cell>
          <cell r="AC506">
            <v>221279.46428571432</v>
          </cell>
          <cell r="AD506">
            <v>1908.214285714286</v>
          </cell>
          <cell r="AE506">
            <v>521.08928571428578</v>
          </cell>
          <cell r="AF506">
            <v>822.00000000000011</v>
          </cell>
          <cell r="AG506">
            <v>205.50000000000003</v>
          </cell>
          <cell r="AH506">
            <v>6898.9285714285725</v>
          </cell>
          <cell r="AI506">
            <v>411.00000000000006</v>
          </cell>
          <cell r="AJ506">
            <v>1027.5000000000002</v>
          </cell>
          <cell r="AK506">
            <v>205.50000000000003</v>
          </cell>
          <cell r="AL506">
            <v>4990.7142857142862</v>
          </cell>
          <cell r="AM506">
            <v>220.17857142857144</v>
          </cell>
          <cell r="AN506">
            <v>4697.1428571428578</v>
          </cell>
          <cell r="AO506">
            <v>3009.1071428571431</v>
          </cell>
          <cell r="AP506">
            <v>315.58928571428572</v>
          </cell>
          <cell r="AQ506">
            <v>1100.8928571428573</v>
          </cell>
        </row>
        <row r="507">
          <cell r="A507" t="str">
            <v>M0033461230SR0</v>
          </cell>
          <cell r="B507" t="str">
            <v>GDC-1036012mm30cmSR</v>
          </cell>
          <cell r="C507" t="str">
            <v>EUR</v>
          </cell>
          <cell r="D507">
            <v>102.75</v>
          </cell>
          <cell r="G507">
            <v>102.75</v>
          </cell>
          <cell r="I507">
            <v>146.78571428571431</v>
          </cell>
          <cell r="J507">
            <v>557.78571428571433</v>
          </cell>
          <cell r="K507">
            <v>161.46428571428575</v>
          </cell>
          <cell r="L507">
            <v>190.82142857142861</v>
          </cell>
          <cell r="M507">
            <v>256.87500000000006</v>
          </cell>
          <cell r="N507">
            <v>157.06071428571431</v>
          </cell>
          <cell r="O507">
            <v>152.65714285714287</v>
          </cell>
          <cell r="P507">
            <v>73392.857142857159</v>
          </cell>
          <cell r="Q507">
            <v>1002.5464285714287</v>
          </cell>
          <cell r="R507">
            <v>289167.85714285716</v>
          </cell>
          <cell r="S507">
            <v>2517.375</v>
          </cell>
          <cell r="T507">
            <v>748.60714285714289</v>
          </cell>
          <cell r="U507">
            <v>102.75000000000001</v>
          </cell>
          <cell r="V507">
            <v>88.071428571428584</v>
          </cell>
          <cell r="W507">
            <v>1144.9285714285716</v>
          </cell>
          <cell r="X507">
            <v>26421.428571428576</v>
          </cell>
          <cell r="Y507">
            <v>557.78571428571433</v>
          </cell>
          <cell r="Z507">
            <v>7045.7142857142862</v>
          </cell>
          <cell r="AA507">
            <v>13210.714285714288</v>
          </cell>
          <cell r="AB507">
            <v>176142.85714285716</v>
          </cell>
          <cell r="AC507">
            <v>221279.46428571432</v>
          </cell>
          <cell r="AD507">
            <v>1908.214285714286</v>
          </cell>
          <cell r="AE507">
            <v>521.08928571428578</v>
          </cell>
          <cell r="AF507">
            <v>822.00000000000011</v>
          </cell>
          <cell r="AG507">
            <v>205.50000000000003</v>
          </cell>
          <cell r="AH507">
            <v>6898.9285714285725</v>
          </cell>
          <cell r="AI507">
            <v>411.00000000000006</v>
          </cell>
          <cell r="AJ507">
            <v>1027.5000000000002</v>
          </cell>
          <cell r="AK507">
            <v>205.50000000000003</v>
          </cell>
          <cell r="AL507">
            <v>4990.7142857142862</v>
          </cell>
          <cell r="AM507">
            <v>220.17857142857144</v>
          </cell>
          <cell r="AN507">
            <v>4697.1428571428578</v>
          </cell>
          <cell r="AO507">
            <v>3009.1071428571431</v>
          </cell>
          <cell r="AP507">
            <v>315.58928571428572</v>
          </cell>
          <cell r="AQ507">
            <v>1100.8928571428573</v>
          </cell>
        </row>
        <row r="508">
          <cell r="A508" t="str">
            <v>M0033461330SR0</v>
          </cell>
          <cell r="B508" t="str">
            <v>GDC-1036013mm30cmSR</v>
          </cell>
          <cell r="C508" t="str">
            <v>EUR</v>
          </cell>
          <cell r="D508">
            <v>114.62</v>
          </cell>
          <cell r="G508">
            <v>114.62</v>
          </cell>
          <cell r="I508">
            <v>163.74285714285716</v>
          </cell>
          <cell r="J508">
            <v>622.22285714285715</v>
          </cell>
          <cell r="K508">
            <v>180.11714285714288</v>
          </cell>
          <cell r="L508">
            <v>212.86571428571432</v>
          </cell>
          <cell r="M508">
            <v>286.55</v>
          </cell>
          <cell r="N508">
            <v>175.20485714285718</v>
          </cell>
          <cell r="O508">
            <v>170.29257142857145</v>
          </cell>
          <cell r="P508">
            <v>81871.42857142858</v>
          </cell>
          <cell r="Q508">
            <v>1118.3637142857144</v>
          </cell>
          <cell r="R508">
            <v>322573.42857142858</v>
          </cell>
          <cell r="S508">
            <v>2808.19</v>
          </cell>
          <cell r="T508">
            <v>835.08857142857141</v>
          </cell>
          <cell r="U508">
            <v>114.62</v>
          </cell>
          <cell r="V508">
            <v>98.2457142857143</v>
          </cell>
          <cell r="W508">
            <v>1277.1942857142858</v>
          </cell>
          <cell r="X508">
            <v>29473.71428571429</v>
          </cell>
          <cell r="Y508">
            <v>622.22285714285715</v>
          </cell>
          <cell r="Z508">
            <v>7859.6571428571442</v>
          </cell>
          <cell r="AA508">
            <v>14736.857142857145</v>
          </cell>
          <cell r="AB508">
            <v>196491.42857142858</v>
          </cell>
          <cell r="AC508">
            <v>246842.35714285716</v>
          </cell>
          <cell r="AD508">
            <v>2128.6571428571433</v>
          </cell>
          <cell r="AE508">
            <v>581.28714285714284</v>
          </cell>
          <cell r="AF508">
            <v>916.96</v>
          </cell>
          <cell r="AG508">
            <v>229.24</v>
          </cell>
          <cell r="AH508">
            <v>7695.914285714287</v>
          </cell>
          <cell r="AI508">
            <v>458.48</v>
          </cell>
          <cell r="AJ508">
            <v>1146.2</v>
          </cell>
          <cell r="AK508">
            <v>229.24</v>
          </cell>
          <cell r="AL508">
            <v>5567.2571428571437</v>
          </cell>
          <cell r="AM508">
            <v>245.61428571428576</v>
          </cell>
          <cell r="AN508">
            <v>5239.7714285714292</v>
          </cell>
          <cell r="AO508">
            <v>3356.7285714285717</v>
          </cell>
          <cell r="AP508">
            <v>352.04714285714289</v>
          </cell>
          <cell r="AQ508">
            <v>1228.0714285714287</v>
          </cell>
        </row>
        <row r="509">
          <cell r="A509" t="str">
            <v>M0033461430SR0</v>
          </cell>
          <cell r="B509" t="str">
            <v>GDC-1036014mm30cmSR</v>
          </cell>
          <cell r="C509" t="str">
            <v>EUR</v>
          </cell>
          <cell r="D509">
            <v>114.62</v>
          </cell>
          <cell r="G509">
            <v>114.62</v>
          </cell>
          <cell r="I509">
            <v>163.74285714285716</v>
          </cell>
          <cell r="J509">
            <v>622.22285714285715</v>
          </cell>
          <cell r="K509">
            <v>180.11714285714288</v>
          </cell>
          <cell r="L509">
            <v>212.86571428571432</v>
          </cell>
          <cell r="M509">
            <v>286.55</v>
          </cell>
          <cell r="N509">
            <v>175.20485714285718</v>
          </cell>
          <cell r="O509">
            <v>170.29257142857145</v>
          </cell>
          <cell r="P509">
            <v>81871.42857142858</v>
          </cell>
          <cell r="Q509">
            <v>1118.3637142857144</v>
          </cell>
          <cell r="R509">
            <v>322573.42857142858</v>
          </cell>
          <cell r="S509">
            <v>2808.19</v>
          </cell>
          <cell r="T509">
            <v>835.08857142857141</v>
          </cell>
          <cell r="U509">
            <v>114.62</v>
          </cell>
          <cell r="V509">
            <v>98.2457142857143</v>
          </cell>
          <cell r="W509">
            <v>1277.1942857142858</v>
          </cell>
          <cell r="X509">
            <v>29473.71428571429</v>
          </cell>
          <cell r="Y509">
            <v>622.22285714285715</v>
          </cell>
          <cell r="Z509">
            <v>7859.6571428571442</v>
          </cell>
          <cell r="AA509">
            <v>14736.857142857145</v>
          </cell>
          <cell r="AB509">
            <v>196491.42857142858</v>
          </cell>
          <cell r="AC509">
            <v>246842.35714285716</v>
          </cell>
          <cell r="AD509">
            <v>2128.6571428571433</v>
          </cell>
          <cell r="AE509">
            <v>581.28714285714284</v>
          </cell>
          <cell r="AF509">
            <v>916.96</v>
          </cell>
          <cell r="AG509">
            <v>229.24</v>
          </cell>
          <cell r="AH509">
            <v>7695.914285714287</v>
          </cell>
          <cell r="AI509">
            <v>458.48</v>
          </cell>
          <cell r="AJ509">
            <v>1146.2</v>
          </cell>
          <cell r="AK509">
            <v>229.24</v>
          </cell>
          <cell r="AL509">
            <v>5567.2571428571437</v>
          </cell>
          <cell r="AM509">
            <v>245.61428571428576</v>
          </cell>
          <cell r="AN509">
            <v>5239.7714285714292</v>
          </cell>
          <cell r="AO509">
            <v>3356.7285714285717</v>
          </cell>
          <cell r="AP509">
            <v>352.04714285714289</v>
          </cell>
          <cell r="AQ509">
            <v>1228.0714285714287</v>
          </cell>
        </row>
        <row r="510">
          <cell r="A510" t="str">
            <v>M0033461530SR0</v>
          </cell>
          <cell r="B510" t="str">
            <v>GDC-1036015mm30cmSR</v>
          </cell>
          <cell r="C510" t="str">
            <v>EUR</v>
          </cell>
          <cell r="D510">
            <v>114.62</v>
          </cell>
          <cell r="G510">
            <v>114.62</v>
          </cell>
          <cell r="I510">
            <v>163.74285714285716</v>
          </cell>
          <cell r="J510">
            <v>622.22285714285715</v>
          </cell>
          <cell r="K510">
            <v>180.11714285714288</v>
          </cell>
          <cell r="L510">
            <v>212.86571428571432</v>
          </cell>
          <cell r="M510">
            <v>286.55</v>
          </cell>
          <cell r="N510">
            <v>175.20485714285718</v>
          </cell>
          <cell r="O510">
            <v>170.29257142857145</v>
          </cell>
          <cell r="P510">
            <v>81871.42857142858</v>
          </cell>
          <cell r="Q510">
            <v>1118.3637142857144</v>
          </cell>
          <cell r="R510">
            <v>322573.42857142858</v>
          </cell>
          <cell r="S510">
            <v>2808.19</v>
          </cell>
          <cell r="T510">
            <v>835.08857142857141</v>
          </cell>
          <cell r="U510">
            <v>114.62</v>
          </cell>
          <cell r="V510">
            <v>98.2457142857143</v>
          </cell>
          <cell r="W510">
            <v>1277.1942857142858</v>
          </cell>
          <cell r="X510">
            <v>29473.71428571429</v>
          </cell>
          <cell r="Y510">
            <v>622.22285714285715</v>
          </cell>
          <cell r="Z510">
            <v>7859.6571428571442</v>
          </cell>
          <cell r="AA510">
            <v>14736.857142857145</v>
          </cell>
          <cell r="AB510">
            <v>196491.42857142858</v>
          </cell>
          <cell r="AC510">
            <v>246842.35714285716</v>
          </cell>
          <cell r="AD510">
            <v>2128.6571428571433</v>
          </cell>
          <cell r="AE510">
            <v>581.28714285714284</v>
          </cell>
          <cell r="AF510">
            <v>916.96</v>
          </cell>
          <cell r="AG510">
            <v>229.24</v>
          </cell>
          <cell r="AH510">
            <v>7695.914285714287</v>
          </cell>
          <cell r="AI510">
            <v>458.48</v>
          </cell>
          <cell r="AJ510">
            <v>1146.2</v>
          </cell>
          <cell r="AK510">
            <v>229.24</v>
          </cell>
          <cell r="AL510">
            <v>5567.2571428571437</v>
          </cell>
          <cell r="AM510">
            <v>245.61428571428576</v>
          </cell>
          <cell r="AN510">
            <v>5239.7714285714292</v>
          </cell>
          <cell r="AO510">
            <v>3356.7285714285717</v>
          </cell>
          <cell r="AP510">
            <v>352.04714285714289</v>
          </cell>
          <cell r="AQ510">
            <v>1228.0714285714287</v>
          </cell>
        </row>
        <row r="511">
          <cell r="A511" t="str">
            <v>M0033461540SR0</v>
          </cell>
          <cell r="B511" t="str">
            <v>GDC-1036015mm40cmSR</v>
          </cell>
          <cell r="C511" t="str">
            <v>EUR</v>
          </cell>
          <cell r="D511">
            <v>114.83</v>
          </cell>
          <cell r="G511">
            <v>114.83</v>
          </cell>
          <cell r="I511">
            <v>164.04285714285714</v>
          </cell>
          <cell r="J511">
            <v>623.36285714285714</v>
          </cell>
          <cell r="K511">
            <v>180.44714285714286</v>
          </cell>
          <cell r="L511">
            <v>213.2557142857143</v>
          </cell>
          <cell r="M511">
            <v>287.07499999999999</v>
          </cell>
          <cell r="N511">
            <v>175.52585714285715</v>
          </cell>
          <cell r="O511">
            <v>170.60457142857143</v>
          </cell>
          <cell r="P511">
            <v>82021.428571428565</v>
          </cell>
          <cell r="Q511">
            <v>1120.4127142857144</v>
          </cell>
          <cell r="R511">
            <v>323164.42857142858</v>
          </cell>
          <cell r="S511">
            <v>2813.3349999999996</v>
          </cell>
          <cell r="T511">
            <v>836.61857142857139</v>
          </cell>
          <cell r="U511">
            <v>114.83</v>
          </cell>
          <cell r="V511">
            <v>98.425714285714278</v>
          </cell>
          <cell r="W511">
            <v>1279.5342857142857</v>
          </cell>
          <cell r="X511">
            <v>29527.714285714286</v>
          </cell>
          <cell r="Y511">
            <v>623.36285714285714</v>
          </cell>
          <cell r="Z511">
            <v>7874.0571428571429</v>
          </cell>
          <cell r="AA511">
            <v>14763.857142857143</v>
          </cell>
          <cell r="AB511">
            <v>196851.42857142858</v>
          </cell>
          <cell r="AC511">
            <v>247294.60714285716</v>
          </cell>
          <cell r="AD511">
            <v>2132.5571428571429</v>
          </cell>
          <cell r="AE511">
            <v>582.35214285714278</v>
          </cell>
          <cell r="AF511">
            <v>918.64</v>
          </cell>
          <cell r="AG511">
            <v>229.66</v>
          </cell>
          <cell r="AH511">
            <v>7710.0142857142855</v>
          </cell>
          <cell r="AI511">
            <v>459.32</v>
          </cell>
          <cell r="AJ511">
            <v>1148.3</v>
          </cell>
          <cell r="AK511">
            <v>229.66</v>
          </cell>
          <cell r="AL511">
            <v>5577.4571428571426</v>
          </cell>
          <cell r="AM511">
            <v>246.06428571428572</v>
          </cell>
          <cell r="AN511">
            <v>5249.3714285714286</v>
          </cell>
          <cell r="AO511">
            <v>3362.8785714285714</v>
          </cell>
          <cell r="AP511">
            <v>352.69214285714287</v>
          </cell>
          <cell r="AQ511">
            <v>1230.3214285714287</v>
          </cell>
        </row>
        <row r="512">
          <cell r="A512" t="str">
            <v>M003346305SR0</v>
          </cell>
          <cell r="B512" t="str">
            <v>GDC-103603mm5cmSR</v>
          </cell>
          <cell r="C512" t="str">
            <v>EUR</v>
          </cell>
          <cell r="D512">
            <v>79.16</v>
          </cell>
          <cell r="G512">
            <v>79.16</v>
          </cell>
          <cell r="I512">
            <v>113.08571428571429</v>
          </cell>
          <cell r="J512">
            <v>429.72571428571428</v>
          </cell>
          <cell r="K512">
            <v>124.39428571428573</v>
          </cell>
          <cell r="L512">
            <v>147.01142857142858</v>
          </cell>
          <cell r="M512">
            <v>197.9</v>
          </cell>
          <cell r="N512">
            <v>121.0017142857143</v>
          </cell>
          <cell r="O512">
            <v>117.60914285714287</v>
          </cell>
          <cell r="P512">
            <v>56542.857142857145</v>
          </cell>
          <cell r="Q512">
            <v>772.37542857142864</v>
          </cell>
          <cell r="R512">
            <v>222778.85714285716</v>
          </cell>
          <cell r="S512">
            <v>1939.4199999999998</v>
          </cell>
          <cell r="T512">
            <v>576.73714285714289</v>
          </cell>
          <cell r="U512">
            <v>79.16</v>
          </cell>
          <cell r="V512">
            <v>67.851428571428571</v>
          </cell>
          <cell r="W512">
            <v>882.06857142857143</v>
          </cell>
          <cell r="X512">
            <v>20355.428571428572</v>
          </cell>
          <cell r="Y512">
            <v>429.72571428571428</v>
          </cell>
          <cell r="Z512">
            <v>5428.1142857142859</v>
          </cell>
          <cell r="AA512">
            <v>10177.714285714286</v>
          </cell>
          <cell r="AB512">
            <v>135702.85714285716</v>
          </cell>
          <cell r="AC512">
            <v>170476.71428571429</v>
          </cell>
          <cell r="AD512">
            <v>1470.1142857142859</v>
          </cell>
          <cell r="AE512">
            <v>401.45428571428573</v>
          </cell>
          <cell r="AF512">
            <v>633.28</v>
          </cell>
          <cell r="AG512">
            <v>158.32</v>
          </cell>
          <cell r="AH512">
            <v>5315.0285714285719</v>
          </cell>
          <cell r="AI512">
            <v>316.64</v>
          </cell>
          <cell r="AJ512">
            <v>791.6</v>
          </cell>
          <cell r="AK512">
            <v>158.32</v>
          </cell>
          <cell r="AL512">
            <v>3844.9142857142861</v>
          </cell>
          <cell r="AM512">
            <v>169.62857142857143</v>
          </cell>
          <cell r="AN512">
            <v>3618.7428571428572</v>
          </cell>
          <cell r="AO512">
            <v>2318.2571428571428</v>
          </cell>
          <cell r="AP512">
            <v>243.13428571428571</v>
          </cell>
          <cell r="AQ512">
            <v>848.14285714285711</v>
          </cell>
        </row>
        <row r="513">
          <cell r="A513" t="str">
            <v>M003346308SR0</v>
          </cell>
          <cell r="B513" t="str">
            <v>GDC-103603mm8cmSR</v>
          </cell>
          <cell r="C513" t="str">
            <v>EUR</v>
          </cell>
          <cell r="D513">
            <v>82.15</v>
          </cell>
          <cell r="G513">
            <v>82.15</v>
          </cell>
          <cell r="I513">
            <v>117.35714285714288</v>
          </cell>
          <cell r="J513">
            <v>445.95714285714291</v>
          </cell>
          <cell r="K513">
            <v>129.09285714285718</v>
          </cell>
          <cell r="L513">
            <v>152.56428571428575</v>
          </cell>
          <cell r="M513">
            <v>205.37500000000003</v>
          </cell>
          <cell r="N513">
            <v>125.57214285714288</v>
          </cell>
          <cell r="O513">
            <v>122.05142857142859</v>
          </cell>
          <cell r="P513">
            <v>58678.571428571435</v>
          </cell>
          <cell r="Q513">
            <v>801.54928571428582</v>
          </cell>
          <cell r="R513">
            <v>231193.57142857148</v>
          </cell>
          <cell r="S513">
            <v>2012.6750000000002</v>
          </cell>
          <cell r="T513">
            <v>598.5214285714286</v>
          </cell>
          <cell r="U513">
            <v>82.15</v>
          </cell>
          <cell r="V513">
            <v>70.414285714285725</v>
          </cell>
          <cell r="W513">
            <v>915.38571428571436</v>
          </cell>
          <cell r="X513">
            <v>21124.285714285717</v>
          </cell>
          <cell r="Y513">
            <v>445.95714285714291</v>
          </cell>
          <cell r="Z513">
            <v>5633.1428571428578</v>
          </cell>
          <cell r="AA513">
            <v>10562.142857142859</v>
          </cell>
          <cell r="AB513">
            <v>140828.57142857145</v>
          </cell>
          <cell r="AC513">
            <v>176915.8928571429</v>
          </cell>
          <cell r="AD513">
            <v>1525.6428571428573</v>
          </cell>
          <cell r="AE513">
            <v>416.61785714285719</v>
          </cell>
          <cell r="AF513">
            <v>657.2</v>
          </cell>
          <cell r="AG513">
            <v>164.3</v>
          </cell>
          <cell r="AH513">
            <v>5515.7857142857156</v>
          </cell>
          <cell r="AI513">
            <v>328.6</v>
          </cell>
          <cell r="AJ513">
            <v>821.50000000000011</v>
          </cell>
          <cell r="AK513">
            <v>164.3</v>
          </cell>
          <cell r="AL513">
            <v>3990.1428571428578</v>
          </cell>
          <cell r="AM513">
            <v>176.03571428571431</v>
          </cell>
          <cell r="AN513">
            <v>3755.428571428572</v>
          </cell>
          <cell r="AO513">
            <v>2405.8214285714289</v>
          </cell>
          <cell r="AP513">
            <v>252.31785714285718</v>
          </cell>
          <cell r="AQ513">
            <v>880.17857142857156</v>
          </cell>
        </row>
        <row r="514">
          <cell r="A514" t="str">
            <v>M003346407SR0</v>
          </cell>
          <cell r="B514" t="str">
            <v>GDC-103604mm7SR</v>
          </cell>
          <cell r="C514" t="str">
            <v>EUR</v>
          </cell>
          <cell r="D514">
            <v>81.53</v>
          </cell>
          <cell r="G514">
            <v>81.53</v>
          </cell>
          <cell r="I514">
            <v>116.47142857142858</v>
          </cell>
          <cell r="J514">
            <v>442.59142857142854</v>
          </cell>
          <cell r="K514">
            <v>128.11857142857144</v>
          </cell>
          <cell r="L514">
            <v>151.41285714285715</v>
          </cell>
          <cell r="M514">
            <v>203.82500000000002</v>
          </cell>
          <cell r="N514">
            <v>124.62442857142858</v>
          </cell>
          <cell r="O514">
            <v>121.13028571428572</v>
          </cell>
          <cell r="P514">
            <v>58235.71428571429</v>
          </cell>
          <cell r="Q514">
            <v>795.49985714285719</v>
          </cell>
          <cell r="R514">
            <v>229448.71428571429</v>
          </cell>
          <cell r="S514">
            <v>1997.4849999999999</v>
          </cell>
          <cell r="T514">
            <v>594.00428571428574</v>
          </cell>
          <cell r="U514">
            <v>81.53</v>
          </cell>
          <cell r="V514">
            <v>69.882857142857148</v>
          </cell>
          <cell r="W514">
            <v>908.47714285714289</v>
          </cell>
          <cell r="X514">
            <v>20964.857142857145</v>
          </cell>
          <cell r="Y514">
            <v>442.59142857142854</v>
          </cell>
          <cell r="Z514">
            <v>5590.6285714285714</v>
          </cell>
          <cell r="AA514">
            <v>10482.428571428572</v>
          </cell>
          <cell r="AB514">
            <v>139765.71428571429</v>
          </cell>
          <cell r="AC514">
            <v>175580.67857142858</v>
          </cell>
          <cell r="AD514">
            <v>1514.1285714285714</v>
          </cell>
          <cell r="AE514">
            <v>413.4735714285714</v>
          </cell>
          <cell r="AF514">
            <v>652.24</v>
          </cell>
          <cell r="AG514">
            <v>163.06</v>
          </cell>
          <cell r="AH514">
            <v>5474.1571428571433</v>
          </cell>
          <cell r="AI514">
            <v>326.12</v>
          </cell>
          <cell r="AJ514">
            <v>815.30000000000007</v>
          </cell>
          <cell r="AK514">
            <v>163.06</v>
          </cell>
          <cell r="AL514">
            <v>3960.0285714285715</v>
          </cell>
          <cell r="AM514">
            <v>174.70714285714286</v>
          </cell>
          <cell r="AN514">
            <v>3727.0857142857144</v>
          </cell>
          <cell r="AO514">
            <v>2387.6642857142856</v>
          </cell>
          <cell r="AP514">
            <v>250.41357142857143</v>
          </cell>
          <cell r="AQ514">
            <v>873.53571428571433</v>
          </cell>
        </row>
        <row r="515">
          <cell r="A515" t="str">
            <v>M003346509SR0</v>
          </cell>
          <cell r="B515" t="str">
            <v>GDC-103605mm9cmSR</v>
          </cell>
          <cell r="C515" t="str">
            <v>EUR</v>
          </cell>
          <cell r="D515">
            <v>82.33</v>
          </cell>
          <cell r="G515">
            <v>82.33</v>
          </cell>
          <cell r="I515">
            <v>117.61428571428571</v>
          </cell>
          <cell r="J515">
            <v>446.93428571428569</v>
          </cell>
          <cell r="K515">
            <v>129.37571428571431</v>
          </cell>
          <cell r="L515">
            <v>152.89857142857144</v>
          </cell>
          <cell r="M515">
            <v>205.82499999999999</v>
          </cell>
          <cell r="N515">
            <v>125.84728571428572</v>
          </cell>
          <cell r="O515">
            <v>122.31885714285714</v>
          </cell>
          <cell r="P515">
            <v>58807.142857142855</v>
          </cell>
          <cell r="Q515">
            <v>803.3055714285714</v>
          </cell>
          <cell r="R515">
            <v>231700.14285714287</v>
          </cell>
          <cell r="S515">
            <v>2017.0849999999998</v>
          </cell>
          <cell r="T515">
            <v>599.83285714285705</v>
          </cell>
          <cell r="U515">
            <v>82.33</v>
          </cell>
          <cell r="V515">
            <v>70.568571428571431</v>
          </cell>
          <cell r="W515">
            <v>917.39142857142849</v>
          </cell>
          <cell r="X515">
            <v>21170.571428571428</v>
          </cell>
          <cell r="Y515">
            <v>446.93428571428569</v>
          </cell>
          <cell r="Z515">
            <v>5645.4857142857145</v>
          </cell>
          <cell r="AA515">
            <v>10585.285714285714</v>
          </cell>
          <cell r="AB515">
            <v>141137.14285714287</v>
          </cell>
          <cell r="AC515">
            <v>177303.53571428571</v>
          </cell>
          <cell r="AD515">
            <v>1528.9857142857143</v>
          </cell>
          <cell r="AE515">
            <v>417.53071428571428</v>
          </cell>
          <cell r="AF515">
            <v>658.64</v>
          </cell>
          <cell r="AG515">
            <v>164.66</v>
          </cell>
          <cell r="AH515">
            <v>5527.8714285714286</v>
          </cell>
          <cell r="AI515">
            <v>329.32</v>
          </cell>
          <cell r="AJ515">
            <v>823.3</v>
          </cell>
          <cell r="AK515">
            <v>164.66</v>
          </cell>
          <cell r="AL515">
            <v>3998.8857142857141</v>
          </cell>
          <cell r="AM515">
            <v>176.42142857142858</v>
          </cell>
          <cell r="AN515">
            <v>3763.6571428571428</v>
          </cell>
          <cell r="AO515">
            <v>2411.0928571428572</v>
          </cell>
          <cell r="AP515">
            <v>252.87071428571429</v>
          </cell>
          <cell r="AQ515">
            <v>882.10714285714289</v>
          </cell>
        </row>
        <row r="516">
          <cell r="A516" t="str">
            <v>M003346515SR0</v>
          </cell>
          <cell r="B516" t="str">
            <v>GDC-103605mm15cmSR</v>
          </cell>
          <cell r="C516" t="str">
            <v>EUR</v>
          </cell>
          <cell r="D516">
            <v>87.11</v>
          </cell>
          <cell r="G516">
            <v>87.11</v>
          </cell>
          <cell r="I516">
            <v>124.44285714285715</v>
          </cell>
          <cell r="J516">
            <v>472.88285714285718</v>
          </cell>
          <cell r="K516">
            <v>136.88714285714286</v>
          </cell>
          <cell r="L516">
            <v>161.77571428571429</v>
          </cell>
          <cell r="M516">
            <v>217.77500000000001</v>
          </cell>
          <cell r="N516">
            <v>133.15385714285716</v>
          </cell>
          <cell r="O516">
            <v>129.42057142857144</v>
          </cell>
          <cell r="P516">
            <v>62221.428571428572</v>
          </cell>
          <cell r="Q516">
            <v>849.94471428571433</v>
          </cell>
          <cell r="R516">
            <v>245152.42857142858</v>
          </cell>
          <cell r="S516">
            <v>2134.1950000000002</v>
          </cell>
          <cell r="T516">
            <v>634.65857142857146</v>
          </cell>
          <cell r="U516">
            <v>87.11</v>
          </cell>
          <cell r="V516">
            <v>74.665714285714287</v>
          </cell>
          <cell r="W516">
            <v>970.65428571428572</v>
          </cell>
          <cell r="X516">
            <v>22399.714285714286</v>
          </cell>
          <cell r="Y516">
            <v>472.88285714285718</v>
          </cell>
          <cell r="Z516">
            <v>5973.2571428571428</v>
          </cell>
          <cell r="AA516">
            <v>11199.857142857143</v>
          </cell>
          <cell r="AB516">
            <v>149331.42857142858</v>
          </cell>
          <cell r="AC516">
            <v>187597.60714285716</v>
          </cell>
          <cell r="AD516">
            <v>1617.757142857143</v>
          </cell>
          <cell r="AE516">
            <v>441.77214285714285</v>
          </cell>
          <cell r="AF516">
            <v>696.88</v>
          </cell>
          <cell r="AG516">
            <v>174.22</v>
          </cell>
          <cell r="AH516">
            <v>5848.8142857142857</v>
          </cell>
          <cell r="AI516">
            <v>348.44</v>
          </cell>
          <cell r="AJ516">
            <v>871.1</v>
          </cell>
          <cell r="AK516">
            <v>174.22</v>
          </cell>
          <cell r="AL516">
            <v>4231.0571428571429</v>
          </cell>
          <cell r="AM516">
            <v>186.66428571428571</v>
          </cell>
          <cell r="AN516">
            <v>3982.1714285714288</v>
          </cell>
          <cell r="AO516">
            <v>2551.0785714285716</v>
          </cell>
          <cell r="AP516">
            <v>267.55214285714288</v>
          </cell>
          <cell r="AQ516">
            <v>933.32142857142867</v>
          </cell>
        </row>
        <row r="517">
          <cell r="A517" t="str">
            <v>M003346611SR0</v>
          </cell>
          <cell r="B517" t="str">
            <v>GDC-103606mm11cmSR</v>
          </cell>
          <cell r="C517" t="str">
            <v>EUR</v>
          </cell>
          <cell r="D517">
            <v>89.1</v>
          </cell>
          <cell r="G517">
            <v>89.1</v>
          </cell>
          <cell r="I517">
            <v>127.28571428571429</v>
          </cell>
          <cell r="J517">
            <v>483.68571428571431</v>
          </cell>
          <cell r="K517">
            <v>140.01428571428573</v>
          </cell>
          <cell r="L517">
            <v>165.47142857142859</v>
          </cell>
          <cell r="M517">
            <v>222.75</v>
          </cell>
          <cell r="N517">
            <v>136.1957142857143</v>
          </cell>
          <cell r="O517">
            <v>132.37714285714287</v>
          </cell>
          <cell r="P517">
            <v>63642.857142857145</v>
          </cell>
          <cell r="Q517">
            <v>869.36142857142863</v>
          </cell>
          <cell r="R517">
            <v>250752.85714285716</v>
          </cell>
          <cell r="S517">
            <v>2182.9499999999998</v>
          </cell>
          <cell r="T517">
            <v>649.15714285714284</v>
          </cell>
          <cell r="U517">
            <v>89.1</v>
          </cell>
          <cell r="V517">
            <v>76.371428571428567</v>
          </cell>
          <cell r="W517">
            <v>992.82857142857142</v>
          </cell>
          <cell r="X517">
            <v>22911.428571428572</v>
          </cell>
          <cell r="Y517">
            <v>483.68571428571431</v>
          </cell>
          <cell r="Z517">
            <v>6109.7142857142862</v>
          </cell>
          <cell r="AA517">
            <v>11455.714285714286</v>
          </cell>
          <cell r="AB517">
            <v>152742.85714285716</v>
          </cell>
          <cell r="AC517">
            <v>191883.21428571429</v>
          </cell>
          <cell r="AD517">
            <v>1654.7142857142858</v>
          </cell>
          <cell r="AE517">
            <v>451.8642857142857</v>
          </cell>
          <cell r="AF517">
            <v>712.8</v>
          </cell>
          <cell r="AG517">
            <v>178.2</v>
          </cell>
          <cell r="AH517">
            <v>5982.4285714285716</v>
          </cell>
          <cell r="AI517">
            <v>356.4</v>
          </cell>
          <cell r="AJ517">
            <v>891</v>
          </cell>
          <cell r="AK517">
            <v>178.2</v>
          </cell>
          <cell r="AL517">
            <v>4327.7142857142862</v>
          </cell>
          <cell r="AM517">
            <v>190.92857142857144</v>
          </cell>
          <cell r="AN517">
            <v>4073.1428571428573</v>
          </cell>
          <cell r="AO517">
            <v>2609.3571428571431</v>
          </cell>
          <cell r="AP517">
            <v>273.66428571428571</v>
          </cell>
          <cell r="AQ517">
            <v>954.64285714285722</v>
          </cell>
        </row>
        <row r="518">
          <cell r="A518" t="str">
            <v>M003346615SR0</v>
          </cell>
          <cell r="B518" t="str">
            <v>GDC-103606mm15cmSR</v>
          </cell>
          <cell r="C518" t="str">
            <v>EUR</v>
          </cell>
          <cell r="D518">
            <v>91.24</v>
          </cell>
          <cell r="G518">
            <v>91.24</v>
          </cell>
          <cell r="I518">
            <v>130.34285714285716</v>
          </cell>
          <cell r="J518">
            <v>495.30285714285719</v>
          </cell>
          <cell r="K518">
            <v>143.37714285714287</v>
          </cell>
          <cell r="L518">
            <v>169.4457142857143</v>
          </cell>
          <cell r="M518">
            <v>228.10000000000002</v>
          </cell>
          <cell r="N518">
            <v>139.46685714285715</v>
          </cell>
          <cell r="O518">
            <v>135.55657142857146</v>
          </cell>
          <cell r="P518">
            <v>65171.42857142858</v>
          </cell>
          <cell r="Q518">
            <v>890.24171428571435</v>
          </cell>
          <cell r="R518">
            <v>256775.42857142861</v>
          </cell>
          <cell r="S518">
            <v>2235.38</v>
          </cell>
          <cell r="T518">
            <v>664.74857142857149</v>
          </cell>
          <cell r="U518">
            <v>91.240000000000009</v>
          </cell>
          <cell r="V518">
            <v>78.205714285714294</v>
          </cell>
          <cell r="W518">
            <v>1016.6742857142858</v>
          </cell>
          <cell r="X518">
            <v>23461.71428571429</v>
          </cell>
          <cell r="Y518">
            <v>495.30285714285719</v>
          </cell>
          <cell r="Z518">
            <v>6256.4571428571435</v>
          </cell>
          <cell r="AA518">
            <v>11730.857142857145</v>
          </cell>
          <cell r="AB518">
            <v>156411.42857142858</v>
          </cell>
          <cell r="AC518">
            <v>196491.85714285716</v>
          </cell>
          <cell r="AD518">
            <v>1694.457142857143</v>
          </cell>
          <cell r="AE518">
            <v>462.7171428571429</v>
          </cell>
          <cell r="AF518">
            <v>729.92000000000007</v>
          </cell>
          <cell r="AG518">
            <v>182.48000000000002</v>
          </cell>
          <cell r="AH518">
            <v>6126.1142857142859</v>
          </cell>
          <cell r="AI518">
            <v>364.96000000000004</v>
          </cell>
          <cell r="AJ518">
            <v>912.40000000000009</v>
          </cell>
          <cell r="AK518">
            <v>182.48000000000002</v>
          </cell>
          <cell r="AL518">
            <v>4431.6571428571433</v>
          </cell>
          <cell r="AM518">
            <v>195.51428571428573</v>
          </cell>
          <cell r="AN518">
            <v>4170.971428571429</v>
          </cell>
          <cell r="AO518">
            <v>2672.0285714285719</v>
          </cell>
          <cell r="AP518">
            <v>280.23714285714289</v>
          </cell>
          <cell r="AQ518">
            <v>977.57142857142867</v>
          </cell>
        </row>
        <row r="519">
          <cell r="A519" t="str">
            <v>M003346715SR0</v>
          </cell>
          <cell r="B519" t="str">
            <v>GDC-103607mm15cmSR</v>
          </cell>
          <cell r="C519" t="str">
            <v>EUR</v>
          </cell>
          <cell r="D519">
            <v>94.36</v>
          </cell>
          <cell r="G519">
            <v>94.36</v>
          </cell>
          <cell r="I519">
            <v>134.80000000000001</v>
          </cell>
          <cell r="J519">
            <v>512.24</v>
          </cell>
          <cell r="K519">
            <v>148.28000000000003</v>
          </cell>
          <cell r="L519">
            <v>175.24</v>
          </cell>
          <cell r="M519">
            <v>235.90000000000003</v>
          </cell>
          <cell r="N519">
            <v>144.23600000000002</v>
          </cell>
          <cell r="O519">
            <v>140.19200000000001</v>
          </cell>
          <cell r="P519">
            <v>67400</v>
          </cell>
          <cell r="Q519">
            <v>920.68400000000008</v>
          </cell>
          <cell r="R519">
            <v>265556</v>
          </cell>
          <cell r="S519">
            <v>2311.8200000000002</v>
          </cell>
          <cell r="T519">
            <v>687.48</v>
          </cell>
          <cell r="U519">
            <v>94.36</v>
          </cell>
          <cell r="V519">
            <v>80.88000000000001</v>
          </cell>
          <cell r="W519">
            <v>1051.44</v>
          </cell>
          <cell r="X519">
            <v>24264.000000000004</v>
          </cell>
          <cell r="Y519">
            <v>512.24</v>
          </cell>
          <cell r="Z519">
            <v>6470.4000000000005</v>
          </cell>
          <cell r="AA519">
            <v>12132.000000000002</v>
          </cell>
          <cell r="AB519">
            <v>161760</v>
          </cell>
          <cell r="AC519">
            <v>203211.00000000003</v>
          </cell>
          <cell r="AD519">
            <v>1752.4</v>
          </cell>
          <cell r="AE519">
            <v>478.54</v>
          </cell>
          <cell r="AF519">
            <v>754.88</v>
          </cell>
          <cell r="AG519">
            <v>188.72</v>
          </cell>
          <cell r="AH519">
            <v>6335.6</v>
          </cell>
          <cell r="AI519">
            <v>377.44</v>
          </cell>
          <cell r="AJ519">
            <v>943.60000000000014</v>
          </cell>
          <cell r="AK519">
            <v>188.72</v>
          </cell>
          <cell r="AL519">
            <v>4583.2000000000007</v>
          </cell>
          <cell r="AM519">
            <v>202.20000000000002</v>
          </cell>
          <cell r="AN519">
            <v>4313.6000000000004</v>
          </cell>
          <cell r="AO519">
            <v>2763.4</v>
          </cell>
          <cell r="AP519">
            <v>289.82</v>
          </cell>
          <cell r="AQ519">
            <v>1011.0000000000001</v>
          </cell>
        </row>
        <row r="520">
          <cell r="A520" t="str">
            <v>M003346720SR0</v>
          </cell>
          <cell r="B520" t="str">
            <v>GDC-103607mm20cmSR</v>
          </cell>
          <cell r="C520" t="str">
            <v>EUR</v>
          </cell>
          <cell r="D520">
            <v>94.46</v>
          </cell>
          <cell r="G520">
            <v>94.46</v>
          </cell>
          <cell r="I520">
            <v>134.94285714285715</v>
          </cell>
          <cell r="J520">
            <v>512.7828571428571</v>
          </cell>
          <cell r="K520">
            <v>148.43714285714287</v>
          </cell>
          <cell r="L520">
            <v>175.42571428571429</v>
          </cell>
          <cell r="M520">
            <v>236.15</v>
          </cell>
          <cell r="N520">
            <v>144.38885714285715</v>
          </cell>
          <cell r="O520">
            <v>140.34057142857145</v>
          </cell>
          <cell r="P520">
            <v>67471.42857142858</v>
          </cell>
          <cell r="Q520">
            <v>921.65971428571436</v>
          </cell>
          <cell r="R520">
            <v>265837.42857142858</v>
          </cell>
          <cell r="S520">
            <v>2314.27</v>
          </cell>
          <cell r="T520">
            <v>688.20857142857142</v>
          </cell>
          <cell r="U520">
            <v>94.46</v>
          </cell>
          <cell r="V520">
            <v>80.965714285714284</v>
          </cell>
          <cell r="W520">
            <v>1052.5542857142857</v>
          </cell>
          <cell r="X520">
            <v>24289.714285714286</v>
          </cell>
          <cell r="Y520">
            <v>512.7828571428571</v>
          </cell>
          <cell r="Z520">
            <v>6477.2571428571428</v>
          </cell>
          <cell r="AA520">
            <v>12144.857142857143</v>
          </cell>
          <cell r="AB520">
            <v>161931.42857142858</v>
          </cell>
          <cell r="AC520">
            <v>203426.35714285716</v>
          </cell>
          <cell r="AD520">
            <v>1754.257142857143</v>
          </cell>
          <cell r="AE520">
            <v>479.04714285714289</v>
          </cell>
          <cell r="AF520">
            <v>755.68</v>
          </cell>
          <cell r="AG520">
            <v>188.92</v>
          </cell>
          <cell r="AH520">
            <v>6342.3142857142857</v>
          </cell>
          <cell r="AI520">
            <v>377.84</v>
          </cell>
          <cell r="AJ520">
            <v>944.6</v>
          </cell>
          <cell r="AK520">
            <v>188.92</v>
          </cell>
          <cell r="AL520">
            <v>4588.0571428571429</v>
          </cell>
          <cell r="AM520">
            <v>202.41428571428571</v>
          </cell>
          <cell r="AN520">
            <v>4318.1714285714288</v>
          </cell>
          <cell r="AO520">
            <v>2766.3285714285716</v>
          </cell>
          <cell r="AP520">
            <v>290.12714285714287</v>
          </cell>
          <cell r="AQ520">
            <v>1012.0714285714287</v>
          </cell>
        </row>
        <row r="521">
          <cell r="A521" t="str">
            <v>M003346815SR0</v>
          </cell>
          <cell r="B521" t="str">
            <v>GDC-103608mm15cmSR</v>
          </cell>
          <cell r="C521" t="str">
            <v>EUR</v>
          </cell>
          <cell r="D521">
            <v>94.36</v>
          </cell>
          <cell r="G521">
            <v>94.36</v>
          </cell>
          <cell r="I521">
            <v>134.80000000000001</v>
          </cell>
          <cell r="J521">
            <v>512.24</v>
          </cell>
          <cell r="K521">
            <v>148.28000000000003</v>
          </cell>
          <cell r="L521">
            <v>175.24</v>
          </cell>
          <cell r="M521">
            <v>235.90000000000003</v>
          </cell>
          <cell r="N521">
            <v>144.23600000000002</v>
          </cell>
          <cell r="O521">
            <v>140.19200000000001</v>
          </cell>
          <cell r="P521">
            <v>67400</v>
          </cell>
          <cell r="Q521">
            <v>920.68400000000008</v>
          </cell>
          <cell r="R521">
            <v>265556</v>
          </cell>
          <cell r="S521">
            <v>2311.8200000000002</v>
          </cell>
          <cell r="T521">
            <v>687.48</v>
          </cell>
          <cell r="U521">
            <v>94.36</v>
          </cell>
          <cell r="V521">
            <v>80.88000000000001</v>
          </cell>
          <cell r="W521">
            <v>1051.44</v>
          </cell>
          <cell r="X521">
            <v>24264.000000000004</v>
          </cell>
          <cell r="Y521">
            <v>512.24</v>
          </cell>
          <cell r="Z521">
            <v>6470.4000000000005</v>
          </cell>
          <cell r="AA521">
            <v>12132.000000000002</v>
          </cell>
          <cell r="AB521">
            <v>161760</v>
          </cell>
          <cell r="AC521">
            <v>203211.00000000003</v>
          </cell>
          <cell r="AD521">
            <v>1752.4</v>
          </cell>
          <cell r="AE521">
            <v>478.54</v>
          </cell>
          <cell r="AF521">
            <v>754.88</v>
          </cell>
          <cell r="AG521">
            <v>188.72</v>
          </cell>
          <cell r="AH521">
            <v>6335.6</v>
          </cell>
          <cell r="AI521">
            <v>377.44</v>
          </cell>
          <cell r="AJ521">
            <v>943.60000000000014</v>
          </cell>
          <cell r="AK521">
            <v>188.72</v>
          </cell>
          <cell r="AL521">
            <v>4583.2000000000007</v>
          </cell>
          <cell r="AM521">
            <v>202.20000000000002</v>
          </cell>
          <cell r="AN521">
            <v>4313.6000000000004</v>
          </cell>
          <cell r="AO521">
            <v>2763.4</v>
          </cell>
          <cell r="AP521">
            <v>289.82</v>
          </cell>
          <cell r="AQ521">
            <v>1011.0000000000001</v>
          </cell>
        </row>
        <row r="522">
          <cell r="A522" t="str">
            <v>M003346820SR0</v>
          </cell>
          <cell r="B522" t="str">
            <v>GDC-103608mm20cmSR</v>
          </cell>
          <cell r="C522" t="str">
            <v>EUR</v>
          </cell>
          <cell r="D522">
            <v>94.46</v>
          </cell>
          <cell r="G522">
            <v>94.46</v>
          </cell>
          <cell r="I522">
            <v>134.94285714285715</v>
          </cell>
          <cell r="J522">
            <v>512.7828571428571</v>
          </cell>
          <cell r="K522">
            <v>148.43714285714287</v>
          </cell>
          <cell r="L522">
            <v>175.42571428571429</v>
          </cell>
          <cell r="M522">
            <v>236.15</v>
          </cell>
          <cell r="N522">
            <v>144.38885714285715</v>
          </cell>
          <cell r="O522">
            <v>140.34057142857145</v>
          </cell>
          <cell r="P522">
            <v>67471.42857142858</v>
          </cell>
          <cell r="Q522">
            <v>921.65971428571436</v>
          </cell>
          <cell r="R522">
            <v>265837.42857142858</v>
          </cell>
          <cell r="S522">
            <v>2314.27</v>
          </cell>
          <cell r="T522">
            <v>688.20857142857142</v>
          </cell>
          <cell r="U522">
            <v>94.46</v>
          </cell>
          <cell r="V522">
            <v>80.965714285714284</v>
          </cell>
          <cell r="W522">
            <v>1052.5542857142857</v>
          </cell>
          <cell r="X522">
            <v>24289.714285714286</v>
          </cell>
          <cell r="Y522">
            <v>512.7828571428571</v>
          </cell>
          <cell r="Z522">
            <v>6477.2571428571428</v>
          </cell>
          <cell r="AA522">
            <v>12144.857142857143</v>
          </cell>
          <cell r="AB522">
            <v>161931.42857142858</v>
          </cell>
          <cell r="AC522">
            <v>203426.35714285716</v>
          </cell>
          <cell r="AD522">
            <v>1754.257142857143</v>
          </cell>
          <cell r="AE522">
            <v>479.04714285714289</v>
          </cell>
          <cell r="AF522">
            <v>755.68</v>
          </cell>
          <cell r="AG522">
            <v>188.92</v>
          </cell>
          <cell r="AH522">
            <v>6342.3142857142857</v>
          </cell>
          <cell r="AI522">
            <v>377.84</v>
          </cell>
          <cell r="AJ522">
            <v>944.6</v>
          </cell>
          <cell r="AK522">
            <v>188.92</v>
          </cell>
          <cell r="AL522">
            <v>4588.0571428571429</v>
          </cell>
          <cell r="AM522">
            <v>202.41428571428571</v>
          </cell>
          <cell r="AN522">
            <v>4318.1714285714288</v>
          </cell>
          <cell r="AO522">
            <v>2766.3285714285716</v>
          </cell>
          <cell r="AP522">
            <v>290.12714285714287</v>
          </cell>
          <cell r="AQ522">
            <v>1012.0714285714287</v>
          </cell>
        </row>
        <row r="523">
          <cell r="A523" t="str">
            <v>M003346920SR0</v>
          </cell>
          <cell r="B523" t="str">
            <v>GDC-103609mm20cmSR</v>
          </cell>
          <cell r="C523" t="str">
            <v>EUR</v>
          </cell>
          <cell r="D523">
            <v>94.46</v>
          </cell>
          <cell r="G523">
            <v>94.46</v>
          </cell>
          <cell r="I523">
            <v>134.94285714285715</v>
          </cell>
          <cell r="J523">
            <v>512.7828571428571</v>
          </cell>
          <cell r="K523">
            <v>148.43714285714287</v>
          </cell>
          <cell r="L523">
            <v>175.42571428571429</v>
          </cell>
          <cell r="M523">
            <v>236.15</v>
          </cell>
          <cell r="N523">
            <v>144.38885714285715</v>
          </cell>
          <cell r="O523">
            <v>140.34057142857145</v>
          </cell>
          <cell r="P523">
            <v>67471.42857142858</v>
          </cell>
          <cell r="Q523">
            <v>921.65971428571436</v>
          </cell>
          <cell r="R523">
            <v>265837.42857142858</v>
          </cell>
          <cell r="S523">
            <v>2314.27</v>
          </cell>
          <cell r="T523">
            <v>688.20857142857142</v>
          </cell>
          <cell r="U523">
            <v>94.46</v>
          </cell>
          <cell r="V523">
            <v>80.965714285714284</v>
          </cell>
          <cell r="W523">
            <v>1052.5542857142857</v>
          </cell>
          <cell r="X523">
            <v>24289.714285714286</v>
          </cell>
          <cell r="Y523">
            <v>512.7828571428571</v>
          </cell>
          <cell r="Z523">
            <v>6477.2571428571428</v>
          </cell>
          <cell r="AA523">
            <v>12144.857142857143</v>
          </cell>
          <cell r="AB523">
            <v>161931.42857142858</v>
          </cell>
          <cell r="AC523">
            <v>203426.35714285716</v>
          </cell>
          <cell r="AD523">
            <v>1754.257142857143</v>
          </cell>
          <cell r="AE523">
            <v>479.04714285714289</v>
          </cell>
          <cell r="AF523">
            <v>755.68</v>
          </cell>
          <cell r="AG523">
            <v>188.92</v>
          </cell>
          <cell r="AH523">
            <v>6342.3142857142857</v>
          </cell>
          <cell r="AI523">
            <v>377.84</v>
          </cell>
          <cell r="AJ523">
            <v>944.6</v>
          </cell>
          <cell r="AK523">
            <v>188.92</v>
          </cell>
          <cell r="AL523">
            <v>4588.0571428571429</v>
          </cell>
          <cell r="AM523">
            <v>202.41428571428571</v>
          </cell>
          <cell r="AN523">
            <v>4318.1714285714288</v>
          </cell>
          <cell r="AO523">
            <v>2766.3285714285716</v>
          </cell>
          <cell r="AP523">
            <v>290.12714285714287</v>
          </cell>
          <cell r="AQ523">
            <v>1012.0714285714287</v>
          </cell>
        </row>
        <row r="524">
          <cell r="A524" t="str">
            <v>M003346930SR0</v>
          </cell>
          <cell r="B524" t="str">
            <v>GDC-103609mm30cmSR</v>
          </cell>
          <cell r="C524" t="str">
            <v>EUR</v>
          </cell>
          <cell r="D524">
            <v>99.84</v>
          </cell>
          <cell r="G524">
            <v>99.84</v>
          </cell>
          <cell r="I524">
            <v>142.62857142857143</v>
          </cell>
          <cell r="J524">
            <v>541.98857142857139</v>
          </cell>
          <cell r="K524">
            <v>156.89142857142858</v>
          </cell>
          <cell r="L524">
            <v>185.41714285714286</v>
          </cell>
          <cell r="M524">
            <v>249.60000000000002</v>
          </cell>
          <cell r="N524">
            <v>152.61257142857144</v>
          </cell>
          <cell r="O524">
            <v>148.33371428571431</v>
          </cell>
          <cell r="P524">
            <v>71314.28571428571</v>
          </cell>
          <cell r="Q524">
            <v>974.15314285714294</v>
          </cell>
          <cell r="R524">
            <v>280978.28571428574</v>
          </cell>
          <cell r="S524">
            <v>2446.08</v>
          </cell>
          <cell r="T524">
            <v>727.40571428571423</v>
          </cell>
          <cell r="U524">
            <v>99.84</v>
          </cell>
          <cell r="V524">
            <v>85.57714285714286</v>
          </cell>
          <cell r="W524">
            <v>1112.5028571428572</v>
          </cell>
          <cell r="X524">
            <v>25673.142857142859</v>
          </cell>
          <cell r="Y524">
            <v>541.98857142857139</v>
          </cell>
          <cell r="Z524">
            <v>6846.1714285714288</v>
          </cell>
          <cell r="AA524">
            <v>12836.571428571429</v>
          </cell>
          <cell r="AB524">
            <v>171154.28571428571</v>
          </cell>
          <cell r="AC524">
            <v>215012.57142857145</v>
          </cell>
          <cell r="AD524">
            <v>1854.1714285714286</v>
          </cell>
          <cell r="AE524">
            <v>506.33142857142855</v>
          </cell>
          <cell r="AF524">
            <v>798.72</v>
          </cell>
          <cell r="AG524">
            <v>199.68</v>
          </cell>
          <cell r="AH524">
            <v>6703.5428571428574</v>
          </cell>
          <cell r="AI524">
            <v>399.36</v>
          </cell>
          <cell r="AJ524">
            <v>998.40000000000009</v>
          </cell>
          <cell r="AK524">
            <v>199.68</v>
          </cell>
          <cell r="AL524">
            <v>4849.3714285714286</v>
          </cell>
          <cell r="AM524">
            <v>213.94285714285715</v>
          </cell>
          <cell r="AN524">
            <v>4564.1142857142859</v>
          </cell>
          <cell r="AO524">
            <v>2923.8857142857146</v>
          </cell>
          <cell r="AP524">
            <v>306.6514285714286</v>
          </cell>
          <cell r="AQ524">
            <v>1069.7142857142858</v>
          </cell>
        </row>
        <row r="525">
          <cell r="A525" t="str">
            <v>M0033471020SR0</v>
          </cell>
          <cell r="B525" t="str">
            <v>GDC-10360Soft10mm20cm</v>
          </cell>
          <cell r="C525" t="str">
            <v>EUR</v>
          </cell>
          <cell r="D525">
            <v>89.93</v>
          </cell>
          <cell r="G525">
            <v>89.93</v>
          </cell>
          <cell r="I525">
            <v>128.47142857142859</v>
          </cell>
          <cell r="J525">
            <v>488.19142857142862</v>
          </cell>
          <cell r="K525">
            <v>141.31857142857146</v>
          </cell>
          <cell r="L525">
            <v>167.01285714285717</v>
          </cell>
          <cell r="M525">
            <v>224.82500000000005</v>
          </cell>
          <cell r="N525">
            <v>137.46442857142861</v>
          </cell>
          <cell r="O525">
            <v>133.61028571428574</v>
          </cell>
          <cell r="P525">
            <v>64235.714285714297</v>
          </cell>
          <cell r="Q525">
            <v>877.45985714285723</v>
          </cell>
          <cell r="R525">
            <v>253088.71428571432</v>
          </cell>
          <cell r="S525">
            <v>2203.2850000000003</v>
          </cell>
          <cell r="T525">
            <v>655.20428571428579</v>
          </cell>
          <cell r="U525">
            <v>89.93</v>
          </cell>
          <cell r="V525">
            <v>77.082857142857151</v>
          </cell>
          <cell r="W525">
            <v>1002.0771428571429</v>
          </cell>
          <cell r="X525">
            <v>23124.857142857145</v>
          </cell>
          <cell r="Y525">
            <v>488.19142857142862</v>
          </cell>
          <cell r="Z525">
            <v>6166.6285714285723</v>
          </cell>
          <cell r="AA525">
            <v>11562.428571428572</v>
          </cell>
          <cell r="AB525">
            <v>154165.71428571432</v>
          </cell>
          <cell r="AC525">
            <v>193670.67857142861</v>
          </cell>
          <cell r="AD525">
            <v>1670.1285714285716</v>
          </cell>
          <cell r="AE525">
            <v>456.07357142857148</v>
          </cell>
          <cell r="AF525">
            <v>719.44</v>
          </cell>
          <cell r="AG525">
            <v>179.86</v>
          </cell>
          <cell r="AH525">
            <v>6038.1571428571433</v>
          </cell>
          <cell r="AI525">
            <v>359.72</v>
          </cell>
          <cell r="AJ525">
            <v>899.30000000000018</v>
          </cell>
          <cell r="AK525">
            <v>179.86</v>
          </cell>
          <cell r="AL525">
            <v>4368.0285714285719</v>
          </cell>
          <cell r="AM525">
            <v>192.70714285714288</v>
          </cell>
          <cell r="AN525">
            <v>4111.0857142857149</v>
          </cell>
          <cell r="AO525">
            <v>2633.6642857142861</v>
          </cell>
          <cell r="AP525">
            <v>276.21357142857147</v>
          </cell>
          <cell r="AQ525">
            <v>963.53571428571445</v>
          </cell>
        </row>
        <row r="526">
          <cell r="A526" t="str">
            <v>M0033471120SR0</v>
          </cell>
          <cell r="B526" t="str">
            <v>GDC-10360Soft11mm20cm</v>
          </cell>
          <cell r="C526" t="str">
            <v>EUR</v>
          </cell>
          <cell r="D526">
            <v>89.93</v>
          </cell>
          <cell r="G526">
            <v>89.93</v>
          </cell>
          <cell r="I526">
            <v>128.47142857142859</v>
          </cell>
          <cell r="J526">
            <v>488.19142857142862</v>
          </cell>
          <cell r="K526">
            <v>141.31857142857146</v>
          </cell>
          <cell r="L526">
            <v>167.01285714285717</v>
          </cell>
          <cell r="M526">
            <v>224.82500000000005</v>
          </cell>
          <cell r="N526">
            <v>137.46442857142861</v>
          </cell>
          <cell r="O526">
            <v>133.61028571428574</v>
          </cell>
          <cell r="P526">
            <v>64235.714285714297</v>
          </cell>
          <cell r="Q526">
            <v>877.45985714285723</v>
          </cell>
          <cell r="R526">
            <v>253088.71428571432</v>
          </cell>
          <cell r="S526">
            <v>2203.2850000000003</v>
          </cell>
          <cell r="T526">
            <v>655.20428571428579</v>
          </cell>
          <cell r="U526">
            <v>89.93</v>
          </cell>
          <cell r="V526">
            <v>77.082857142857151</v>
          </cell>
          <cell r="W526">
            <v>1002.0771428571429</v>
          </cell>
          <cell r="X526">
            <v>23124.857142857145</v>
          </cell>
          <cell r="Y526">
            <v>488.19142857142862</v>
          </cell>
          <cell r="Z526">
            <v>6166.6285714285723</v>
          </cell>
          <cell r="AA526">
            <v>11562.428571428572</v>
          </cell>
          <cell r="AB526">
            <v>154165.71428571432</v>
          </cell>
          <cell r="AC526">
            <v>193670.67857142861</v>
          </cell>
          <cell r="AD526">
            <v>1670.1285714285716</v>
          </cell>
          <cell r="AE526">
            <v>456.07357142857148</v>
          </cell>
          <cell r="AF526">
            <v>719.44</v>
          </cell>
          <cell r="AG526">
            <v>179.86</v>
          </cell>
          <cell r="AH526">
            <v>6038.1571428571433</v>
          </cell>
          <cell r="AI526">
            <v>359.72</v>
          </cell>
          <cell r="AJ526">
            <v>899.30000000000018</v>
          </cell>
          <cell r="AK526">
            <v>179.86</v>
          </cell>
          <cell r="AL526">
            <v>4368.0285714285719</v>
          </cell>
          <cell r="AM526">
            <v>192.70714285714288</v>
          </cell>
          <cell r="AN526">
            <v>4111.0857142857149</v>
          </cell>
          <cell r="AO526">
            <v>2633.6642857142861</v>
          </cell>
          <cell r="AP526">
            <v>276.21357142857147</v>
          </cell>
          <cell r="AQ526">
            <v>963.53571428571445</v>
          </cell>
        </row>
        <row r="527">
          <cell r="A527" t="str">
            <v>M0033471220SR0</v>
          </cell>
          <cell r="B527" t="str">
            <v>GDC-10360Soft12mm20cm</v>
          </cell>
          <cell r="C527" t="str">
            <v>EUR</v>
          </cell>
          <cell r="D527">
            <v>89.93</v>
          </cell>
          <cell r="G527">
            <v>89.93</v>
          </cell>
          <cell r="I527">
            <v>128.47142857142859</v>
          </cell>
          <cell r="J527">
            <v>488.19142857142862</v>
          </cell>
          <cell r="K527">
            <v>141.31857142857146</v>
          </cell>
          <cell r="L527">
            <v>167.01285714285717</v>
          </cell>
          <cell r="M527">
            <v>224.82500000000005</v>
          </cell>
          <cell r="N527">
            <v>137.46442857142861</v>
          </cell>
          <cell r="O527">
            <v>133.61028571428574</v>
          </cell>
          <cell r="P527">
            <v>64235.714285714297</v>
          </cell>
          <cell r="Q527">
            <v>877.45985714285723</v>
          </cell>
          <cell r="R527">
            <v>253088.71428571432</v>
          </cell>
          <cell r="S527">
            <v>2203.2850000000003</v>
          </cell>
          <cell r="T527">
            <v>655.20428571428579</v>
          </cell>
          <cell r="U527">
            <v>89.93</v>
          </cell>
          <cell r="V527">
            <v>77.082857142857151</v>
          </cell>
          <cell r="W527">
            <v>1002.0771428571429</v>
          </cell>
          <cell r="X527">
            <v>23124.857142857145</v>
          </cell>
          <cell r="Y527">
            <v>488.19142857142862</v>
          </cell>
          <cell r="Z527">
            <v>6166.6285714285723</v>
          </cell>
          <cell r="AA527">
            <v>11562.428571428572</v>
          </cell>
          <cell r="AB527">
            <v>154165.71428571432</v>
          </cell>
          <cell r="AC527">
            <v>193670.67857142861</v>
          </cell>
          <cell r="AD527">
            <v>1670.1285714285716</v>
          </cell>
          <cell r="AE527">
            <v>456.07357142857148</v>
          </cell>
          <cell r="AF527">
            <v>719.44</v>
          </cell>
          <cell r="AG527">
            <v>179.86</v>
          </cell>
          <cell r="AH527">
            <v>6038.1571428571433</v>
          </cell>
          <cell r="AI527">
            <v>359.72</v>
          </cell>
          <cell r="AJ527">
            <v>899.30000000000018</v>
          </cell>
          <cell r="AK527">
            <v>179.86</v>
          </cell>
          <cell r="AL527">
            <v>4368.0285714285719</v>
          </cell>
          <cell r="AM527">
            <v>192.70714285714288</v>
          </cell>
          <cell r="AN527">
            <v>4111.0857142857149</v>
          </cell>
          <cell r="AO527">
            <v>2633.6642857142861</v>
          </cell>
          <cell r="AP527">
            <v>276.21357142857147</v>
          </cell>
          <cell r="AQ527">
            <v>963.53571428571445</v>
          </cell>
        </row>
        <row r="528">
          <cell r="A528" t="str">
            <v>M0033471322SR0</v>
          </cell>
          <cell r="B528" t="str">
            <v>GDC-10360Soft13mm22cm</v>
          </cell>
          <cell r="C528" t="str">
            <v>EUR</v>
          </cell>
          <cell r="D528">
            <v>94.47</v>
          </cell>
          <cell r="G528">
            <v>94.47</v>
          </cell>
          <cell r="I528">
            <v>134.95714285714286</v>
          </cell>
          <cell r="J528">
            <v>512.83714285714279</v>
          </cell>
          <cell r="K528">
            <v>148.45285714285714</v>
          </cell>
          <cell r="L528">
            <v>175.44428571428571</v>
          </cell>
          <cell r="M528">
            <v>236.17500000000001</v>
          </cell>
          <cell r="N528">
            <v>144.40414285714286</v>
          </cell>
          <cell r="O528">
            <v>140.35542857142858</v>
          </cell>
          <cell r="P528">
            <v>67478.571428571435</v>
          </cell>
          <cell r="Q528">
            <v>921.75728571428567</v>
          </cell>
          <cell r="R528">
            <v>265865.57142857142</v>
          </cell>
          <cell r="S528">
            <v>2314.5149999999999</v>
          </cell>
          <cell r="T528">
            <v>688.28142857142848</v>
          </cell>
          <cell r="U528">
            <v>94.47</v>
          </cell>
          <cell r="V528">
            <v>80.974285714285713</v>
          </cell>
          <cell r="W528">
            <v>1052.6657142857143</v>
          </cell>
          <cell r="X528">
            <v>24292.285714285714</v>
          </cell>
          <cell r="Y528">
            <v>512.83714285714279</v>
          </cell>
          <cell r="Z528">
            <v>6477.9428571428571</v>
          </cell>
          <cell r="AA528">
            <v>12146.142857142857</v>
          </cell>
          <cell r="AB528">
            <v>161948.57142857142</v>
          </cell>
          <cell r="AC528">
            <v>203447.89285714284</v>
          </cell>
          <cell r="AD528">
            <v>1754.4428571428571</v>
          </cell>
          <cell r="AE528">
            <v>479.09785714285709</v>
          </cell>
          <cell r="AF528">
            <v>755.76</v>
          </cell>
          <cell r="AG528">
            <v>188.94</v>
          </cell>
          <cell r="AH528">
            <v>6342.9857142857145</v>
          </cell>
          <cell r="AI528">
            <v>377.88</v>
          </cell>
          <cell r="AJ528">
            <v>944.7</v>
          </cell>
          <cell r="AK528">
            <v>188.94</v>
          </cell>
          <cell r="AL528">
            <v>4588.5428571428574</v>
          </cell>
          <cell r="AM528">
            <v>202.43571428571428</v>
          </cell>
          <cell r="AN528">
            <v>4318.6285714285714</v>
          </cell>
          <cell r="AO528">
            <v>2766.6214285714286</v>
          </cell>
          <cell r="AP528">
            <v>290.15785714285715</v>
          </cell>
          <cell r="AQ528">
            <v>1012.1785714285714</v>
          </cell>
        </row>
        <row r="529">
          <cell r="A529" t="str">
            <v>M0033471423SR0</v>
          </cell>
          <cell r="B529" t="str">
            <v>GDC-10360Soft14mm23cm</v>
          </cell>
          <cell r="C529" t="str">
            <v>EUR</v>
          </cell>
          <cell r="D529">
            <v>94.47</v>
          </cell>
          <cell r="G529">
            <v>94.47</v>
          </cell>
          <cell r="I529">
            <v>134.95714285714286</v>
          </cell>
          <cell r="J529">
            <v>512.83714285714279</v>
          </cell>
          <cell r="K529">
            <v>148.45285714285714</v>
          </cell>
          <cell r="L529">
            <v>175.44428571428571</v>
          </cell>
          <cell r="M529">
            <v>236.17500000000001</v>
          </cell>
          <cell r="N529">
            <v>144.40414285714286</v>
          </cell>
          <cell r="O529">
            <v>140.35542857142858</v>
          </cell>
          <cell r="P529">
            <v>67478.571428571435</v>
          </cell>
          <cell r="Q529">
            <v>921.75728571428567</v>
          </cell>
          <cell r="R529">
            <v>265865.57142857142</v>
          </cell>
          <cell r="S529">
            <v>2314.5149999999999</v>
          </cell>
          <cell r="T529">
            <v>688.28142857142848</v>
          </cell>
          <cell r="U529">
            <v>94.47</v>
          </cell>
          <cell r="V529">
            <v>80.974285714285713</v>
          </cell>
          <cell r="W529">
            <v>1052.6657142857143</v>
          </cell>
          <cell r="X529">
            <v>24292.285714285714</v>
          </cell>
          <cell r="Y529">
            <v>512.83714285714279</v>
          </cell>
          <cell r="Z529">
            <v>6477.9428571428571</v>
          </cell>
          <cell r="AA529">
            <v>12146.142857142857</v>
          </cell>
          <cell r="AB529">
            <v>161948.57142857142</v>
          </cell>
          <cell r="AC529">
            <v>203447.89285714284</v>
          </cell>
          <cell r="AD529">
            <v>1754.4428571428571</v>
          </cell>
          <cell r="AE529">
            <v>479.09785714285709</v>
          </cell>
          <cell r="AF529">
            <v>755.76</v>
          </cell>
          <cell r="AG529">
            <v>188.94</v>
          </cell>
          <cell r="AH529">
            <v>6342.9857142857145</v>
          </cell>
          <cell r="AI529">
            <v>377.88</v>
          </cell>
          <cell r="AJ529">
            <v>944.7</v>
          </cell>
          <cell r="AK529">
            <v>188.94</v>
          </cell>
          <cell r="AL529">
            <v>4588.5428571428574</v>
          </cell>
          <cell r="AM529">
            <v>202.43571428571428</v>
          </cell>
          <cell r="AN529">
            <v>4318.6285714285714</v>
          </cell>
          <cell r="AO529">
            <v>2766.6214285714286</v>
          </cell>
          <cell r="AP529">
            <v>290.15785714285715</v>
          </cell>
          <cell r="AQ529">
            <v>1012.1785714285714</v>
          </cell>
        </row>
        <row r="530">
          <cell r="A530" t="str">
            <v>M003347204SR0</v>
          </cell>
          <cell r="B530" t="str">
            <v>GDC-10360Soft2mm4cm</v>
          </cell>
          <cell r="C530" t="str">
            <v>EUR</v>
          </cell>
          <cell r="D530">
            <v>79.3</v>
          </cell>
          <cell r="G530">
            <v>79.3</v>
          </cell>
          <cell r="I530">
            <v>113.28571428571429</v>
          </cell>
          <cell r="J530">
            <v>430.48571428571427</v>
          </cell>
          <cell r="K530">
            <v>124.61428571428573</v>
          </cell>
          <cell r="L530">
            <v>147.27142857142857</v>
          </cell>
          <cell r="M530">
            <v>198.25</v>
          </cell>
          <cell r="N530">
            <v>121.2157142857143</v>
          </cell>
          <cell r="O530">
            <v>117.81714285714287</v>
          </cell>
          <cell r="P530">
            <v>56642.857142857145</v>
          </cell>
          <cell r="Q530">
            <v>773.74142857142863</v>
          </cell>
          <cell r="R530">
            <v>223172.85714285716</v>
          </cell>
          <cell r="S530">
            <v>1942.85</v>
          </cell>
          <cell r="T530">
            <v>577.75714285714287</v>
          </cell>
          <cell r="U530">
            <v>79.3</v>
          </cell>
          <cell r="V530">
            <v>67.971428571428575</v>
          </cell>
          <cell r="W530">
            <v>883.62857142857149</v>
          </cell>
          <cell r="X530">
            <v>20391.428571428572</v>
          </cell>
          <cell r="Y530">
            <v>430.48571428571427</v>
          </cell>
          <cell r="Z530">
            <v>5437.7142857142862</v>
          </cell>
          <cell r="AA530">
            <v>10195.714285714286</v>
          </cell>
          <cell r="AB530">
            <v>135942.85714285716</v>
          </cell>
          <cell r="AC530">
            <v>170778.21428571429</v>
          </cell>
          <cell r="AD530">
            <v>1472.7142857142858</v>
          </cell>
          <cell r="AE530">
            <v>402.16428571428571</v>
          </cell>
          <cell r="AF530">
            <v>634.4</v>
          </cell>
          <cell r="AG530">
            <v>158.6</v>
          </cell>
          <cell r="AH530">
            <v>5324.4285714285716</v>
          </cell>
          <cell r="AI530">
            <v>317.2</v>
          </cell>
          <cell r="AJ530">
            <v>793</v>
          </cell>
          <cell r="AK530">
            <v>158.6</v>
          </cell>
          <cell r="AL530">
            <v>3851.7142857142858</v>
          </cell>
          <cell r="AM530">
            <v>169.92857142857144</v>
          </cell>
          <cell r="AN530">
            <v>3625.1428571428573</v>
          </cell>
          <cell r="AO530">
            <v>2322.3571428571431</v>
          </cell>
          <cell r="AP530">
            <v>243.56428571428572</v>
          </cell>
          <cell r="AQ530">
            <v>849.64285714285722</v>
          </cell>
        </row>
        <row r="531">
          <cell r="A531" t="str">
            <v>M003347306SR0</v>
          </cell>
          <cell r="B531" t="str">
            <v>GDC-10360Soft3mm6cm</v>
          </cell>
          <cell r="C531" t="str">
            <v>EUR</v>
          </cell>
          <cell r="D531">
            <v>80.72</v>
          </cell>
          <cell r="G531">
            <v>80.72</v>
          </cell>
          <cell r="I531">
            <v>115.31428571428572</v>
          </cell>
          <cell r="J531">
            <v>438.19428571428568</v>
          </cell>
          <cell r="K531">
            <v>126.84571428571429</v>
          </cell>
          <cell r="L531">
            <v>149.90857142857143</v>
          </cell>
          <cell r="M531">
            <v>201.8</v>
          </cell>
          <cell r="N531">
            <v>123.38628571428572</v>
          </cell>
          <cell r="O531">
            <v>119.92685714285714</v>
          </cell>
          <cell r="P531">
            <v>57657.142857142855</v>
          </cell>
          <cell r="Q531">
            <v>787.59657142857145</v>
          </cell>
          <cell r="R531">
            <v>227169.14285714287</v>
          </cell>
          <cell r="S531">
            <v>1977.6399999999999</v>
          </cell>
          <cell r="T531">
            <v>588.10285714285715</v>
          </cell>
          <cell r="U531">
            <v>80.72</v>
          </cell>
          <cell r="V531">
            <v>69.188571428571422</v>
          </cell>
          <cell r="W531">
            <v>899.45142857142855</v>
          </cell>
          <cell r="X531">
            <v>20756.571428571428</v>
          </cell>
          <cell r="Y531">
            <v>438.19428571428568</v>
          </cell>
          <cell r="Z531">
            <v>5535.0857142857149</v>
          </cell>
          <cell r="AA531">
            <v>10378.285714285714</v>
          </cell>
          <cell r="AB531">
            <v>138377.14285714287</v>
          </cell>
          <cell r="AC531">
            <v>173836.28571428571</v>
          </cell>
          <cell r="AD531">
            <v>1499.0857142857144</v>
          </cell>
          <cell r="AE531">
            <v>409.36571428571426</v>
          </cell>
          <cell r="AF531">
            <v>645.76</v>
          </cell>
          <cell r="AG531">
            <v>161.44</v>
          </cell>
          <cell r="AH531">
            <v>5419.7714285714283</v>
          </cell>
          <cell r="AI531">
            <v>322.88</v>
          </cell>
          <cell r="AJ531">
            <v>807.2</v>
          </cell>
          <cell r="AK531">
            <v>161.44</v>
          </cell>
          <cell r="AL531">
            <v>3920.6857142857143</v>
          </cell>
          <cell r="AM531">
            <v>172.97142857142859</v>
          </cell>
          <cell r="AN531">
            <v>3690.0571428571429</v>
          </cell>
          <cell r="AO531">
            <v>2363.9428571428571</v>
          </cell>
          <cell r="AP531">
            <v>247.92571428571429</v>
          </cell>
          <cell r="AQ531">
            <v>864.85714285714289</v>
          </cell>
        </row>
        <row r="532">
          <cell r="A532" t="str">
            <v>M003347408SR0</v>
          </cell>
          <cell r="B532" t="str">
            <v>GDC-10360Soft4mm8cm</v>
          </cell>
          <cell r="C532" t="str">
            <v>EUR</v>
          </cell>
          <cell r="D532">
            <v>82.2</v>
          </cell>
          <cell r="G532">
            <v>82.2</v>
          </cell>
          <cell r="I532">
            <v>117.42857142857144</v>
          </cell>
          <cell r="J532">
            <v>446.22857142857146</v>
          </cell>
          <cell r="K532">
            <v>129.17142857142861</v>
          </cell>
          <cell r="L532">
            <v>152.65714285714287</v>
          </cell>
          <cell r="M532">
            <v>205.50000000000003</v>
          </cell>
          <cell r="N532">
            <v>125.64857142857146</v>
          </cell>
          <cell r="O532">
            <v>122.12571428571431</v>
          </cell>
          <cell r="P532">
            <v>58714.285714285725</v>
          </cell>
          <cell r="Q532">
            <v>802.03714285714295</v>
          </cell>
          <cell r="R532">
            <v>231334.28571428574</v>
          </cell>
          <cell r="S532">
            <v>2013.9</v>
          </cell>
          <cell r="T532">
            <v>598.88571428571436</v>
          </cell>
          <cell r="U532">
            <v>82.2</v>
          </cell>
          <cell r="V532">
            <v>70.45714285714287</v>
          </cell>
          <cell r="W532">
            <v>915.94285714285729</v>
          </cell>
          <cell r="X532">
            <v>21137.142857142859</v>
          </cell>
          <cell r="Y532">
            <v>446.22857142857146</v>
          </cell>
          <cell r="Z532">
            <v>5636.5714285714294</v>
          </cell>
          <cell r="AA532">
            <v>10568.571428571429</v>
          </cell>
          <cell r="AB532">
            <v>140914.28571428574</v>
          </cell>
          <cell r="AC532">
            <v>177023.57142857145</v>
          </cell>
          <cell r="AD532">
            <v>1526.5714285714289</v>
          </cell>
          <cell r="AE532">
            <v>416.87142857142862</v>
          </cell>
          <cell r="AF532">
            <v>657.6</v>
          </cell>
          <cell r="AG532">
            <v>164.4</v>
          </cell>
          <cell r="AH532">
            <v>5519.1428571428578</v>
          </cell>
          <cell r="AI532">
            <v>328.8</v>
          </cell>
          <cell r="AJ532">
            <v>822.00000000000011</v>
          </cell>
          <cell r="AK532">
            <v>164.4</v>
          </cell>
          <cell r="AL532">
            <v>3992.5714285714294</v>
          </cell>
          <cell r="AM532">
            <v>176.14285714285717</v>
          </cell>
          <cell r="AN532">
            <v>3757.7142857142862</v>
          </cell>
          <cell r="AO532">
            <v>2407.2857142857147</v>
          </cell>
          <cell r="AP532">
            <v>252.47142857142859</v>
          </cell>
          <cell r="AQ532">
            <v>880.71428571428578</v>
          </cell>
        </row>
        <row r="533">
          <cell r="A533" t="str">
            <v>M003347509SR0</v>
          </cell>
          <cell r="B533" t="str">
            <v>GDC-10360Soft5mm9cm</v>
          </cell>
          <cell r="C533" t="str">
            <v>EUR</v>
          </cell>
          <cell r="D533">
            <v>82.37</v>
          </cell>
          <cell r="G533">
            <v>82.37</v>
          </cell>
          <cell r="I533">
            <v>117.67142857142859</v>
          </cell>
          <cell r="J533">
            <v>447.15142857142865</v>
          </cell>
          <cell r="K533">
            <v>129.43857142857146</v>
          </cell>
          <cell r="L533">
            <v>152.97285714285718</v>
          </cell>
          <cell r="M533">
            <v>205.92500000000004</v>
          </cell>
          <cell r="N533">
            <v>125.9084285714286</v>
          </cell>
          <cell r="O533">
            <v>122.37828571428574</v>
          </cell>
          <cell r="P533">
            <v>58835.714285714297</v>
          </cell>
          <cell r="Q533">
            <v>803.69585714285734</v>
          </cell>
          <cell r="R533">
            <v>231812.71428571432</v>
          </cell>
          <cell r="S533">
            <v>2018.0650000000003</v>
          </cell>
          <cell r="T533">
            <v>600.12428571428575</v>
          </cell>
          <cell r="U533">
            <v>82.37</v>
          </cell>
          <cell r="V533">
            <v>70.602857142857147</v>
          </cell>
          <cell r="W533">
            <v>917.83714285714302</v>
          </cell>
          <cell r="X533">
            <v>21180.857142857145</v>
          </cell>
          <cell r="Y533">
            <v>447.15142857142865</v>
          </cell>
          <cell r="Z533">
            <v>5648.2285714285726</v>
          </cell>
          <cell r="AA533">
            <v>10590.428571428572</v>
          </cell>
          <cell r="AB533">
            <v>141205.71428571432</v>
          </cell>
          <cell r="AC533">
            <v>177389.67857142861</v>
          </cell>
          <cell r="AD533">
            <v>1529.7285714285717</v>
          </cell>
          <cell r="AE533">
            <v>417.73357142857151</v>
          </cell>
          <cell r="AF533">
            <v>658.96</v>
          </cell>
          <cell r="AG533">
            <v>164.74</v>
          </cell>
          <cell r="AH533">
            <v>5530.5571428571438</v>
          </cell>
          <cell r="AI533">
            <v>329.48</v>
          </cell>
          <cell r="AJ533">
            <v>823.70000000000016</v>
          </cell>
          <cell r="AK533">
            <v>164.74</v>
          </cell>
          <cell r="AL533">
            <v>4000.8285714285721</v>
          </cell>
          <cell r="AM533">
            <v>176.5071428571429</v>
          </cell>
          <cell r="AN533">
            <v>3765.4857142857149</v>
          </cell>
          <cell r="AO533">
            <v>2412.264285714286</v>
          </cell>
          <cell r="AP533">
            <v>252.99357142857147</v>
          </cell>
          <cell r="AQ533">
            <v>882.53571428571445</v>
          </cell>
        </row>
        <row r="534">
          <cell r="A534" t="str">
            <v>M003347611SR0</v>
          </cell>
          <cell r="B534" t="str">
            <v>GDC-10360Soft6mm11cm</v>
          </cell>
          <cell r="C534" t="str">
            <v>EUR</v>
          </cell>
          <cell r="D534">
            <v>85.25</v>
          </cell>
          <cell r="G534">
            <v>85.25</v>
          </cell>
          <cell r="I534">
            <v>121.78571428571429</v>
          </cell>
          <cell r="J534">
            <v>462.78571428571428</v>
          </cell>
          <cell r="K534">
            <v>133.96428571428572</v>
          </cell>
          <cell r="L534">
            <v>158.32142857142858</v>
          </cell>
          <cell r="M534">
            <v>213.125</v>
          </cell>
          <cell r="N534">
            <v>130.31071428571431</v>
          </cell>
          <cell r="O534">
            <v>126.65714285714287</v>
          </cell>
          <cell r="P534">
            <v>60892.857142857145</v>
          </cell>
          <cell r="Q534">
            <v>831.79642857142858</v>
          </cell>
          <cell r="R534">
            <v>239917.85714285716</v>
          </cell>
          <cell r="S534">
            <v>2088.625</v>
          </cell>
          <cell r="T534">
            <v>621.10714285714289</v>
          </cell>
          <cell r="U534">
            <v>85.25</v>
          </cell>
          <cell r="V534">
            <v>73.071428571428569</v>
          </cell>
          <cell r="W534">
            <v>949.92857142857144</v>
          </cell>
          <cell r="X534">
            <v>21921.428571428572</v>
          </cell>
          <cell r="Y534">
            <v>462.78571428571428</v>
          </cell>
          <cell r="Z534">
            <v>5845.7142857142862</v>
          </cell>
          <cell r="AA534">
            <v>10960.714285714286</v>
          </cell>
          <cell r="AB534">
            <v>146142.85714285716</v>
          </cell>
          <cell r="AC534">
            <v>183591.96428571429</v>
          </cell>
          <cell r="AD534">
            <v>1583.2142857142858</v>
          </cell>
          <cell r="AE534">
            <v>432.33928571428572</v>
          </cell>
          <cell r="AF534">
            <v>682</v>
          </cell>
          <cell r="AG534">
            <v>170.5</v>
          </cell>
          <cell r="AH534">
            <v>5723.9285714285716</v>
          </cell>
          <cell r="AI534">
            <v>341</v>
          </cell>
          <cell r="AJ534">
            <v>852.5</v>
          </cell>
          <cell r="AK534">
            <v>170.5</v>
          </cell>
          <cell r="AL534">
            <v>4140.7142857142862</v>
          </cell>
          <cell r="AM534">
            <v>182.67857142857144</v>
          </cell>
          <cell r="AN534">
            <v>3897.1428571428573</v>
          </cell>
          <cell r="AO534">
            <v>2496.6071428571431</v>
          </cell>
          <cell r="AP534">
            <v>261.83928571428572</v>
          </cell>
          <cell r="AQ534">
            <v>913.39285714285722</v>
          </cell>
        </row>
        <row r="535">
          <cell r="A535" t="str">
            <v>M003347715SR0</v>
          </cell>
          <cell r="B535" t="str">
            <v>GDC-10360Soft7mm15cm</v>
          </cell>
          <cell r="C535" t="str">
            <v>EUR</v>
          </cell>
          <cell r="D535">
            <v>89.82</v>
          </cell>
          <cell r="G535">
            <v>89.82</v>
          </cell>
          <cell r="I535">
            <v>128.31428571428572</v>
          </cell>
          <cell r="J535">
            <v>487.59428571428572</v>
          </cell>
          <cell r="K535">
            <v>141.14571428571429</v>
          </cell>
          <cell r="L535">
            <v>166.80857142857144</v>
          </cell>
          <cell r="M535">
            <v>224.55</v>
          </cell>
          <cell r="N535">
            <v>137.29628571428572</v>
          </cell>
          <cell r="O535">
            <v>133.44685714285714</v>
          </cell>
          <cell r="P535">
            <v>64157.142857142855</v>
          </cell>
          <cell r="Q535">
            <v>876.38657142857141</v>
          </cell>
          <cell r="R535">
            <v>252779.14285714287</v>
          </cell>
          <cell r="S535">
            <v>2200.5899999999997</v>
          </cell>
          <cell r="T535">
            <v>654.4028571428571</v>
          </cell>
          <cell r="U535">
            <v>89.82</v>
          </cell>
          <cell r="V535">
            <v>76.988571428571433</v>
          </cell>
          <cell r="W535">
            <v>1000.8514285714285</v>
          </cell>
          <cell r="X535">
            <v>23096.571428571428</v>
          </cell>
          <cell r="Y535">
            <v>487.59428571428572</v>
          </cell>
          <cell r="Z535">
            <v>6159.0857142857149</v>
          </cell>
          <cell r="AA535">
            <v>11548.285714285714</v>
          </cell>
          <cell r="AB535">
            <v>153977.14285714287</v>
          </cell>
          <cell r="AC535">
            <v>193433.78571428571</v>
          </cell>
          <cell r="AD535">
            <v>1668.0857142857144</v>
          </cell>
          <cell r="AE535">
            <v>455.5157142857143</v>
          </cell>
          <cell r="AF535">
            <v>718.56</v>
          </cell>
          <cell r="AG535">
            <v>179.64</v>
          </cell>
          <cell r="AH535">
            <v>6030.7714285714283</v>
          </cell>
          <cell r="AI535">
            <v>359.28</v>
          </cell>
          <cell r="AJ535">
            <v>898.2</v>
          </cell>
          <cell r="AK535">
            <v>179.64</v>
          </cell>
          <cell r="AL535">
            <v>4362.6857142857143</v>
          </cell>
          <cell r="AM535">
            <v>192.47142857142859</v>
          </cell>
          <cell r="AN535">
            <v>4106.0571428571429</v>
          </cell>
          <cell r="AO535">
            <v>2630.4428571428571</v>
          </cell>
          <cell r="AP535">
            <v>275.87571428571425</v>
          </cell>
          <cell r="AQ535">
            <v>962.35714285714289</v>
          </cell>
        </row>
        <row r="536">
          <cell r="A536" t="str">
            <v>M003347820SR0</v>
          </cell>
          <cell r="B536" t="str">
            <v>GDC-10360Soft8mm20cm</v>
          </cell>
          <cell r="C536" t="str">
            <v>EUR</v>
          </cell>
          <cell r="D536">
            <v>89.93</v>
          </cell>
          <cell r="G536">
            <v>89.93</v>
          </cell>
          <cell r="I536">
            <v>128.47142857142859</v>
          </cell>
          <cell r="J536">
            <v>488.19142857142862</v>
          </cell>
          <cell r="K536">
            <v>141.31857142857146</v>
          </cell>
          <cell r="L536">
            <v>167.01285714285717</v>
          </cell>
          <cell r="M536">
            <v>224.82500000000005</v>
          </cell>
          <cell r="N536">
            <v>137.46442857142861</v>
          </cell>
          <cell r="O536">
            <v>133.61028571428574</v>
          </cell>
          <cell r="P536">
            <v>64235.714285714297</v>
          </cell>
          <cell r="Q536">
            <v>877.45985714285723</v>
          </cell>
          <cell r="R536">
            <v>253088.71428571432</v>
          </cell>
          <cell r="S536">
            <v>2203.2850000000003</v>
          </cell>
          <cell r="T536">
            <v>655.20428571428579</v>
          </cell>
          <cell r="U536">
            <v>89.93</v>
          </cell>
          <cell r="V536">
            <v>77.082857142857151</v>
          </cell>
          <cell r="W536">
            <v>1002.0771428571429</v>
          </cell>
          <cell r="X536">
            <v>23124.857142857145</v>
          </cell>
          <cell r="Y536">
            <v>488.19142857142862</v>
          </cell>
          <cell r="Z536">
            <v>6166.6285714285723</v>
          </cell>
          <cell r="AA536">
            <v>11562.428571428572</v>
          </cell>
          <cell r="AB536">
            <v>154165.71428571432</v>
          </cell>
          <cell r="AC536">
            <v>193670.67857142861</v>
          </cell>
          <cell r="AD536">
            <v>1670.1285714285716</v>
          </cell>
          <cell r="AE536">
            <v>456.07357142857148</v>
          </cell>
          <cell r="AF536">
            <v>719.44</v>
          </cell>
          <cell r="AG536">
            <v>179.86</v>
          </cell>
          <cell r="AH536">
            <v>6038.1571428571433</v>
          </cell>
          <cell r="AI536">
            <v>359.72</v>
          </cell>
          <cell r="AJ536">
            <v>899.30000000000018</v>
          </cell>
          <cell r="AK536">
            <v>179.86</v>
          </cell>
          <cell r="AL536">
            <v>4368.0285714285719</v>
          </cell>
          <cell r="AM536">
            <v>192.70714285714288</v>
          </cell>
          <cell r="AN536">
            <v>4111.0857142857149</v>
          </cell>
          <cell r="AO536">
            <v>2633.6642857142861</v>
          </cell>
          <cell r="AP536">
            <v>276.21357142857147</v>
          </cell>
          <cell r="AQ536">
            <v>963.53571428571445</v>
          </cell>
        </row>
        <row r="537">
          <cell r="A537" t="str">
            <v>M003347920SR0</v>
          </cell>
          <cell r="B537" t="str">
            <v>GDC-10360Soft9mm20cm</v>
          </cell>
          <cell r="C537" t="str">
            <v>EUR</v>
          </cell>
          <cell r="D537">
            <v>89.93</v>
          </cell>
          <cell r="G537">
            <v>89.93</v>
          </cell>
          <cell r="I537">
            <v>128.47142857142859</v>
          </cell>
          <cell r="J537">
            <v>488.19142857142862</v>
          </cell>
          <cell r="K537">
            <v>141.31857142857146</v>
          </cell>
          <cell r="L537">
            <v>167.01285714285717</v>
          </cell>
          <cell r="M537">
            <v>224.82500000000005</v>
          </cell>
          <cell r="N537">
            <v>137.46442857142861</v>
          </cell>
          <cell r="O537">
            <v>133.61028571428574</v>
          </cell>
          <cell r="P537">
            <v>64235.714285714297</v>
          </cell>
          <cell r="Q537">
            <v>877.45985714285723</v>
          </cell>
          <cell r="R537">
            <v>253088.71428571432</v>
          </cell>
          <cell r="S537">
            <v>2203.2850000000003</v>
          </cell>
          <cell r="T537">
            <v>655.20428571428579</v>
          </cell>
          <cell r="U537">
            <v>89.93</v>
          </cell>
          <cell r="V537">
            <v>77.082857142857151</v>
          </cell>
          <cell r="W537">
            <v>1002.0771428571429</v>
          </cell>
          <cell r="X537">
            <v>23124.857142857145</v>
          </cell>
          <cell r="Y537">
            <v>488.19142857142862</v>
          </cell>
          <cell r="Z537">
            <v>6166.6285714285723</v>
          </cell>
          <cell r="AA537">
            <v>11562.428571428572</v>
          </cell>
          <cell r="AB537">
            <v>154165.71428571432</v>
          </cell>
          <cell r="AC537">
            <v>193670.67857142861</v>
          </cell>
          <cell r="AD537">
            <v>1670.1285714285716</v>
          </cell>
          <cell r="AE537">
            <v>456.07357142857148</v>
          </cell>
          <cell r="AF537">
            <v>719.44</v>
          </cell>
          <cell r="AG537">
            <v>179.86</v>
          </cell>
          <cell r="AH537">
            <v>6038.1571428571433</v>
          </cell>
          <cell r="AI537">
            <v>359.72</v>
          </cell>
          <cell r="AJ537">
            <v>899.30000000000018</v>
          </cell>
          <cell r="AK537">
            <v>179.86</v>
          </cell>
          <cell r="AL537">
            <v>4368.0285714285719</v>
          </cell>
          <cell r="AM537">
            <v>192.70714285714288</v>
          </cell>
          <cell r="AN537">
            <v>4111.0857142857149</v>
          </cell>
          <cell r="AO537">
            <v>2633.6642857142861</v>
          </cell>
          <cell r="AP537">
            <v>276.21357142857147</v>
          </cell>
          <cell r="AQ537">
            <v>963.53571428571445</v>
          </cell>
        </row>
        <row r="538">
          <cell r="A538" t="str">
            <v>M0033481030</v>
          </cell>
          <cell r="B538" t="str">
            <v>10mm30cmNG3D-18</v>
          </cell>
          <cell r="C538" t="str">
            <v>USD</v>
          </cell>
          <cell r="D538">
            <v>106.04</v>
          </cell>
          <cell r="G538">
            <v>106.04</v>
          </cell>
          <cell r="I538">
            <v>106.04</v>
          </cell>
          <cell r="J538">
            <v>402.952</v>
          </cell>
          <cell r="K538">
            <v>116.64400000000002</v>
          </cell>
          <cell r="L538">
            <v>137.852</v>
          </cell>
          <cell r="M538">
            <v>185.57000000000002</v>
          </cell>
          <cell r="N538">
            <v>113.46280000000002</v>
          </cell>
          <cell r="O538">
            <v>110.28160000000001</v>
          </cell>
          <cell r="P538">
            <v>53020</v>
          </cell>
          <cell r="Q538">
            <v>724.25320000000011</v>
          </cell>
          <cell r="R538">
            <v>208898.80000000002</v>
          </cell>
          <cell r="S538">
            <v>1818.586</v>
          </cell>
          <cell r="T538">
            <v>540.80399999999997</v>
          </cell>
          <cell r="U538">
            <v>74.227999999999994</v>
          </cell>
          <cell r="V538">
            <v>63.624000000000002</v>
          </cell>
          <cell r="W538">
            <v>827.11200000000008</v>
          </cell>
          <cell r="X538">
            <v>19087.2</v>
          </cell>
          <cell r="Y538">
            <v>402.952</v>
          </cell>
          <cell r="Z538">
            <v>5089.92</v>
          </cell>
          <cell r="AA538">
            <v>9543.6</v>
          </cell>
          <cell r="AB538">
            <v>127248.00000000001</v>
          </cell>
          <cell r="AC538">
            <v>159855.30000000002</v>
          </cell>
          <cell r="AD538">
            <v>1378.52</v>
          </cell>
          <cell r="AE538">
            <v>376.44200000000001</v>
          </cell>
          <cell r="AF538">
            <v>593.82399999999996</v>
          </cell>
          <cell r="AG538">
            <v>148.45599999999999</v>
          </cell>
          <cell r="AH538">
            <v>4983.88</v>
          </cell>
          <cell r="AI538">
            <v>296.91199999999998</v>
          </cell>
          <cell r="AJ538">
            <v>742.28000000000009</v>
          </cell>
          <cell r="AK538">
            <v>148.45599999999999</v>
          </cell>
          <cell r="AL538">
            <v>3605.36</v>
          </cell>
          <cell r="AM538">
            <v>159.06</v>
          </cell>
          <cell r="AN538">
            <v>3393.28</v>
          </cell>
          <cell r="AO538">
            <v>2173.8200000000002</v>
          </cell>
          <cell r="AP538">
            <v>227.98599999999999</v>
          </cell>
          <cell r="AQ538">
            <v>795.30000000000007</v>
          </cell>
        </row>
        <row r="539">
          <cell r="A539" t="str">
            <v>M00334810300</v>
          </cell>
          <cell r="B539" t="str">
            <v>GDC-1836010mmx30cm</v>
          </cell>
          <cell r="C539" t="str">
            <v>EUR</v>
          </cell>
          <cell r="D539">
            <v>83.04</v>
          </cell>
          <cell r="G539">
            <v>83.04</v>
          </cell>
          <cell r="I539">
            <v>118.62857142857145</v>
          </cell>
          <cell r="J539">
            <v>450.78857142857146</v>
          </cell>
          <cell r="K539">
            <v>130.4914285714286</v>
          </cell>
          <cell r="L539">
            <v>154.21714285714287</v>
          </cell>
          <cell r="M539">
            <v>207.60000000000002</v>
          </cell>
          <cell r="N539">
            <v>126.93257142857145</v>
          </cell>
          <cell r="O539">
            <v>123.37371428571431</v>
          </cell>
          <cell r="P539">
            <v>59314.285714285725</v>
          </cell>
          <cell r="Q539">
            <v>810.23314285714298</v>
          </cell>
          <cell r="R539">
            <v>233698.28571428574</v>
          </cell>
          <cell r="S539">
            <v>2034.4800000000002</v>
          </cell>
          <cell r="T539">
            <v>605.00571428571436</v>
          </cell>
          <cell r="U539">
            <v>83.04</v>
          </cell>
          <cell r="V539">
            <v>71.177142857142869</v>
          </cell>
          <cell r="W539">
            <v>925.30285714285731</v>
          </cell>
          <cell r="X539">
            <v>21353.142857142862</v>
          </cell>
          <cell r="Y539">
            <v>450.78857142857146</v>
          </cell>
          <cell r="Z539">
            <v>5694.1714285714297</v>
          </cell>
          <cell r="AA539">
            <v>10676.571428571431</v>
          </cell>
          <cell r="AB539">
            <v>142354.28571428574</v>
          </cell>
          <cell r="AC539">
            <v>178832.57142857145</v>
          </cell>
          <cell r="AD539">
            <v>1542.1714285714288</v>
          </cell>
          <cell r="AE539">
            <v>421.13142857142861</v>
          </cell>
          <cell r="AF539">
            <v>664.32</v>
          </cell>
          <cell r="AG539">
            <v>166.08</v>
          </cell>
          <cell r="AH539">
            <v>5575.5428571428583</v>
          </cell>
          <cell r="AI539">
            <v>332.16</v>
          </cell>
          <cell r="AJ539">
            <v>830.40000000000009</v>
          </cell>
          <cell r="AK539">
            <v>166.08</v>
          </cell>
          <cell r="AL539">
            <v>4033.3714285714291</v>
          </cell>
          <cell r="AM539">
            <v>177.94285714285718</v>
          </cell>
          <cell r="AN539">
            <v>3796.1142857142863</v>
          </cell>
          <cell r="AO539">
            <v>2431.8857142857146</v>
          </cell>
          <cell r="AP539">
            <v>255.0514285714286</v>
          </cell>
          <cell r="AQ539">
            <v>889.71428571428589</v>
          </cell>
        </row>
        <row r="540">
          <cell r="A540" t="str">
            <v>M0033481130</v>
          </cell>
          <cell r="B540" t="str">
            <v>11mm30cmNG3D-18</v>
          </cell>
          <cell r="C540" t="str">
            <v>USD</v>
          </cell>
          <cell r="D540">
            <v>108.49</v>
          </cell>
          <cell r="G540">
            <v>108.49</v>
          </cell>
          <cell r="I540">
            <v>108.49</v>
          </cell>
          <cell r="J540">
            <v>412.26199999999994</v>
          </cell>
          <cell r="K540">
            <v>119.339</v>
          </cell>
          <cell r="L540">
            <v>141.03700000000001</v>
          </cell>
          <cell r="M540">
            <v>189.85749999999999</v>
          </cell>
          <cell r="N540">
            <v>116.0843</v>
          </cell>
          <cell r="O540">
            <v>112.8296</v>
          </cell>
          <cell r="P540">
            <v>54245</v>
          </cell>
          <cell r="Q540">
            <v>740.98669999999993</v>
          </cell>
          <cell r="R540">
            <v>213725.3</v>
          </cell>
          <cell r="S540">
            <v>1860.6034999999997</v>
          </cell>
          <cell r="T540">
            <v>553.29899999999998</v>
          </cell>
          <cell r="U540">
            <v>75.942999999999998</v>
          </cell>
          <cell r="V540">
            <v>65.093999999999994</v>
          </cell>
          <cell r="W540">
            <v>846.22199999999998</v>
          </cell>
          <cell r="X540">
            <v>19528.2</v>
          </cell>
          <cell r="Y540">
            <v>412.26199999999994</v>
          </cell>
          <cell r="Z540">
            <v>5207.5199999999995</v>
          </cell>
          <cell r="AA540">
            <v>9764.1</v>
          </cell>
          <cell r="AB540">
            <v>130188</v>
          </cell>
          <cell r="AC540">
            <v>163548.67499999999</v>
          </cell>
          <cell r="AD540">
            <v>1410.37</v>
          </cell>
          <cell r="AE540">
            <v>385.13949999999994</v>
          </cell>
          <cell r="AF540">
            <v>607.54399999999998</v>
          </cell>
          <cell r="AG540">
            <v>151.886</v>
          </cell>
          <cell r="AH540">
            <v>5099.03</v>
          </cell>
          <cell r="AI540">
            <v>303.77199999999999</v>
          </cell>
          <cell r="AJ540">
            <v>759.43</v>
          </cell>
          <cell r="AK540">
            <v>151.886</v>
          </cell>
          <cell r="AL540">
            <v>3688.66</v>
          </cell>
          <cell r="AM540">
            <v>162.73499999999999</v>
          </cell>
          <cell r="AN540">
            <v>3471.68</v>
          </cell>
          <cell r="AO540">
            <v>2224.0450000000001</v>
          </cell>
          <cell r="AP540">
            <v>233.25349999999997</v>
          </cell>
          <cell r="AQ540">
            <v>813.67499999999995</v>
          </cell>
        </row>
        <row r="541">
          <cell r="A541" t="str">
            <v>M00334811300</v>
          </cell>
          <cell r="B541" t="str">
            <v>GDC-1836011mmx30cm</v>
          </cell>
          <cell r="C541" t="str">
            <v>EUR</v>
          </cell>
          <cell r="D541">
            <v>83.04</v>
          </cell>
          <cell r="G541">
            <v>83.04</v>
          </cell>
          <cell r="I541">
            <v>118.62857142857145</v>
          </cell>
          <cell r="J541">
            <v>450.78857142857146</v>
          </cell>
          <cell r="K541">
            <v>130.4914285714286</v>
          </cell>
          <cell r="L541">
            <v>154.21714285714287</v>
          </cell>
          <cell r="M541">
            <v>207.60000000000002</v>
          </cell>
          <cell r="N541">
            <v>126.93257142857145</v>
          </cell>
          <cell r="O541">
            <v>123.37371428571431</v>
          </cell>
          <cell r="P541">
            <v>59314.285714285725</v>
          </cell>
          <cell r="Q541">
            <v>810.23314285714298</v>
          </cell>
          <cell r="R541">
            <v>233698.28571428574</v>
          </cell>
          <cell r="S541">
            <v>2034.4800000000002</v>
          </cell>
          <cell r="T541">
            <v>605.00571428571436</v>
          </cell>
          <cell r="U541">
            <v>83.04</v>
          </cell>
          <cell r="V541">
            <v>71.177142857142869</v>
          </cell>
          <cell r="W541">
            <v>925.30285714285731</v>
          </cell>
          <cell r="X541">
            <v>21353.142857142862</v>
          </cell>
          <cell r="Y541">
            <v>450.78857142857146</v>
          </cell>
          <cell r="Z541">
            <v>5694.1714285714297</v>
          </cell>
          <cell r="AA541">
            <v>10676.571428571431</v>
          </cell>
          <cell r="AB541">
            <v>142354.28571428574</v>
          </cell>
          <cell r="AC541">
            <v>178832.57142857145</v>
          </cell>
          <cell r="AD541">
            <v>1542.1714285714288</v>
          </cell>
          <cell r="AE541">
            <v>421.13142857142861</v>
          </cell>
          <cell r="AF541">
            <v>664.32</v>
          </cell>
          <cell r="AG541">
            <v>166.08</v>
          </cell>
          <cell r="AH541">
            <v>5575.5428571428583</v>
          </cell>
          <cell r="AI541">
            <v>332.16</v>
          </cell>
          <cell r="AJ541">
            <v>830.40000000000009</v>
          </cell>
          <cell r="AK541">
            <v>166.08</v>
          </cell>
          <cell r="AL541">
            <v>4033.3714285714291</v>
          </cell>
          <cell r="AM541">
            <v>177.94285714285718</v>
          </cell>
          <cell r="AN541">
            <v>3796.1142857142863</v>
          </cell>
          <cell r="AO541">
            <v>2431.8857142857146</v>
          </cell>
          <cell r="AP541">
            <v>255.0514285714286</v>
          </cell>
          <cell r="AQ541">
            <v>889.71428571428589</v>
          </cell>
        </row>
        <row r="542">
          <cell r="A542" t="str">
            <v>M0033481230</v>
          </cell>
          <cell r="B542" t="str">
            <v>12mm30cmNG3D-18</v>
          </cell>
          <cell r="C542" t="str">
            <v>USD</v>
          </cell>
          <cell r="D542">
            <v>108.49</v>
          </cell>
          <cell r="G542">
            <v>108.49</v>
          </cell>
          <cell r="I542">
            <v>108.49</v>
          </cell>
          <cell r="J542">
            <v>412.26199999999994</v>
          </cell>
          <cell r="K542">
            <v>119.339</v>
          </cell>
          <cell r="L542">
            <v>141.03700000000001</v>
          </cell>
          <cell r="M542">
            <v>189.85749999999999</v>
          </cell>
          <cell r="N542">
            <v>116.0843</v>
          </cell>
          <cell r="O542">
            <v>112.8296</v>
          </cell>
          <cell r="P542">
            <v>54245</v>
          </cell>
          <cell r="Q542">
            <v>740.98669999999993</v>
          </cell>
          <cell r="R542">
            <v>213725.3</v>
          </cell>
          <cell r="S542">
            <v>1860.6034999999997</v>
          </cell>
          <cell r="T542">
            <v>553.29899999999998</v>
          </cell>
          <cell r="U542">
            <v>75.942999999999998</v>
          </cell>
          <cell r="V542">
            <v>65.093999999999994</v>
          </cell>
          <cell r="W542">
            <v>846.22199999999998</v>
          </cell>
          <cell r="X542">
            <v>19528.2</v>
          </cell>
          <cell r="Y542">
            <v>412.26199999999994</v>
          </cell>
          <cell r="Z542">
            <v>5207.5199999999995</v>
          </cell>
          <cell r="AA542">
            <v>9764.1</v>
          </cell>
          <cell r="AB542">
            <v>130188</v>
          </cell>
          <cell r="AC542">
            <v>163548.67499999999</v>
          </cell>
          <cell r="AD542">
            <v>1410.37</v>
          </cell>
          <cell r="AE542">
            <v>385.13949999999994</v>
          </cell>
          <cell r="AF542">
            <v>607.54399999999998</v>
          </cell>
          <cell r="AG542">
            <v>151.886</v>
          </cell>
          <cell r="AH542">
            <v>5099.03</v>
          </cell>
          <cell r="AI542">
            <v>303.77199999999999</v>
          </cell>
          <cell r="AJ542">
            <v>759.43</v>
          </cell>
          <cell r="AK542">
            <v>151.886</v>
          </cell>
          <cell r="AL542">
            <v>3688.66</v>
          </cell>
          <cell r="AM542">
            <v>162.73499999999999</v>
          </cell>
          <cell r="AN542">
            <v>3471.68</v>
          </cell>
          <cell r="AO542">
            <v>2224.0450000000001</v>
          </cell>
          <cell r="AP542">
            <v>233.25349999999997</v>
          </cell>
          <cell r="AQ542">
            <v>813.67499999999995</v>
          </cell>
        </row>
        <row r="543">
          <cell r="A543" t="str">
            <v>M00334812300</v>
          </cell>
          <cell r="B543" t="str">
            <v>GDC-1836012mmx30cm</v>
          </cell>
          <cell r="C543" t="str">
            <v>EUR</v>
          </cell>
          <cell r="D543">
            <v>83.04</v>
          </cell>
          <cell r="G543">
            <v>83.04</v>
          </cell>
          <cell r="I543">
            <v>118.62857142857145</v>
          </cell>
          <cell r="J543">
            <v>450.78857142857146</v>
          </cell>
          <cell r="K543">
            <v>130.4914285714286</v>
          </cell>
          <cell r="L543">
            <v>154.21714285714287</v>
          </cell>
          <cell r="M543">
            <v>207.60000000000002</v>
          </cell>
          <cell r="N543">
            <v>126.93257142857145</v>
          </cell>
          <cell r="O543">
            <v>123.37371428571431</v>
          </cell>
          <cell r="P543">
            <v>59314.285714285725</v>
          </cell>
          <cell r="Q543">
            <v>810.23314285714298</v>
          </cell>
          <cell r="R543">
            <v>233698.28571428574</v>
          </cell>
          <cell r="S543">
            <v>2034.4800000000002</v>
          </cell>
          <cell r="T543">
            <v>605.00571428571436</v>
          </cell>
          <cell r="U543">
            <v>83.04</v>
          </cell>
          <cell r="V543">
            <v>71.177142857142869</v>
          </cell>
          <cell r="W543">
            <v>925.30285714285731</v>
          </cell>
          <cell r="X543">
            <v>21353.142857142862</v>
          </cell>
          <cell r="Y543">
            <v>450.78857142857146</v>
          </cell>
          <cell r="Z543">
            <v>5694.1714285714297</v>
          </cell>
          <cell r="AA543">
            <v>10676.571428571431</v>
          </cell>
          <cell r="AB543">
            <v>142354.28571428574</v>
          </cell>
          <cell r="AC543">
            <v>178832.57142857145</v>
          </cell>
          <cell r="AD543">
            <v>1542.1714285714288</v>
          </cell>
          <cell r="AE543">
            <v>421.13142857142861</v>
          </cell>
          <cell r="AF543">
            <v>664.32</v>
          </cell>
          <cell r="AG543">
            <v>166.08</v>
          </cell>
          <cell r="AH543">
            <v>5575.5428571428583</v>
          </cell>
          <cell r="AI543">
            <v>332.16</v>
          </cell>
          <cell r="AJ543">
            <v>830.40000000000009</v>
          </cell>
          <cell r="AK543">
            <v>166.08</v>
          </cell>
          <cell r="AL543">
            <v>4033.3714285714291</v>
          </cell>
          <cell r="AM543">
            <v>177.94285714285718</v>
          </cell>
          <cell r="AN543">
            <v>3796.1142857142863</v>
          </cell>
          <cell r="AO543">
            <v>2431.8857142857146</v>
          </cell>
          <cell r="AP543">
            <v>255.0514285714286</v>
          </cell>
          <cell r="AQ543">
            <v>889.71428571428589</v>
          </cell>
        </row>
        <row r="544">
          <cell r="A544" t="str">
            <v>M0033481330</v>
          </cell>
          <cell r="B544" t="str">
            <v>13mm30cmNG3D-18</v>
          </cell>
          <cell r="C544" t="str">
            <v>USD</v>
          </cell>
          <cell r="D544">
            <v>108.49</v>
          </cell>
          <cell r="G544">
            <v>108.49</v>
          </cell>
          <cell r="I544">
            <v>108.49</v>
          </cell>
          <cell r="J544">
            <v>412.26199999999994</v>
          </cell>
          <cell r="K544">
            <v>119.339</v>
          </cell>
          <cell r="L544">
            <v>141.03700000000001</v>
          </cell>
          <cell r="M544">
            <v>189.85749999999999</v>
          </cell>
          <cell r="N544">
            <v>116.0843</v>
          </cell>
          <cell r="O544">
            <v>112.8296</v>
          </cell>
          <cell r="P544">
            <v>54245</v>
          </cell>
          <cell r="Q544">
            <v>740.98669999999993</v>
          </cell>
          <cell r="R544">
            <v>213725.3</v>
          </cell>
          <cell r="S544">
            <v>1860.6034999999997</v>
          </cell>
          <cell r="T544">
            <v>553.29899999999998</v>
          </cell>
          <cell r="U544">
            <v>75.942999999999998</v>
          </cell>
          <cell r="V544">
            <v>65.093999999999994</v>
          </cell>
          <cell r="W544">
            <v>846.22199999999998</v>
          </cell>
          <cell r="X544">
            <v>19528.2</v>
          </cell>
          <cell r="Y544">
            <v>412.26199999999994</v>
          </cell>
          <cell r="Z544">
            <v>5207.5199999999995</v>
          </cell>
          <cell r="AA544">
            <v>9764.1</v>
          </cell>
          <cell r="AB544">
            <v>130188</v>
          </cell>
          <cell r="AC544">
            <v>163548.67499999999</v>
          </cell>
          <cell r="AD544">
            <v>1410.37</v>
          </cell>
          <cell r="AE544">
            <v>385.13949999999994</v>
          </cell>
          <cell r="AF544">
            <v>607.54399999999998</v>
          </cell>
          <cell r="AG544">
            <v>151.886</v>
          </cell>
          <cell r="AH544">
            <v>5099.03</v>
          </cell>
          <cell r="AI544">
            <v>303.77199999999999</v>
          </cell>
          <cell r="AJ544">
            <v>759.43</v>
          </cell>
          <cell r="AK544">
            <v>151.886</v>
          </cell>
          <cell r="AL544">
            <v>3688.66</v>
          </cell>
          <cell r="AM544">
            <v>162.73499999999999</v>
          </cell>
          <cell r="AN544">
            <v>3471.68</v>
          </cell>
          <cell r="AO544">
            <v>2224.0450000000001</v>
          </cell>
          <cell r="AP544">
            <v>233.25349999999997</v>
          </cell>
          <cell r="AQ544">
            <v>813.67499999999995</v>
          </cell>
        </row>
        <row r="545">
          <cell r="A545" t="str">
            <v>M00334813300</v>
          </cell>
          <cell r="B545" t="str">
            <v>GDC-1836013mmx30cm</v>
          </cell>
          <cell r="C545" t="str">
            <v>EUR</v>
          </cell>
          <cell r="D545">
            <v>83.04</v>
          </cell>
          <cell r="G545">
            <v>83.04</v>
          </cell>
          <cell r="I545">
            <v>118.62857142857145</v>
          </cell>
          <cell r="J545">
            <v>450.78857142857146</v>
          </cell>
          <cell r="K545">
            <v>130.4914285714286</v>
          </cell>
          <cell r="L545">
            <v>154.21714285714287</v>
          </cell>
          <cell r="M545">
            <v>207.60000000000002</v>
          </cell>
          <cell r="N545">
            <v>126.93257142857145</v>
          </cell>
          <cell r="O545">
            <v>123.37371428571431</v>
          </cell>
          <cell r="P545">
            <v>59314.285714285725</v>
          </cell>
          <cell r="Q545">
            <v>810.23314285714298</v>
          </cell>
          <cell r="R545">
            <v>233698.28571428574</v>
          </cell>
          <cell r="S545">
            <v>2034.4800000000002</v>
          </cell>
          <cell r="T545">
            <v>605.00571428571436</v>
          </cell>
          <cell r="U545">
            <v>83.04</v>
          </cell>
          <cell r="V545">
            <v>71.177142857142869</v>
          </cell>
          <cell r="W545">
            <v>925.30285714285731</v>
          </cell>
          <cell r="X545">
            <v>21353.142857142862</v>
          </cell>
          <cell r="Y545">
            <v>450.78857142857146</v>
          </cell>
          <cell r="Z545">
            <v>5694.1714285714297</v>
          </cell>
          <cell r="AA545">
            <v>10676.571428571431</v>
          </cell>
          <cell r="AB545">
            <v>142354.28571428574</v>
          </cell>
          <cell r="AC545">
            <v>178832.57142857145</v>
          </cell>
          <cell r="AD545">
            <v>1542.1714285714288</v>
          </cell>
          <cell r="AE545">
            <v>421.13142857142861</v>
          </cell>
          <cell r="AF545">
            <v>664.32</v>
          </cell>
          <cell r="AG545">
            <v>166.08</v>
          </cell>
          <cell r="AH545">
            <v>5575.5428571428583</v>
          </cell>
          <cell r="AI545">
            <v>332.16</v>
          </cell>
          <cell r="AJ545">
            <v>830.40000000000009</v>
          </cell>
          <cell r="AK545">
            <v>166.08</v>
          </cell>
          <cell r="AL545">
            <v>4033.3714285714291</v>
          </cell>
          <cell r="AM545">
            <v>177.94285714285718</v>
          </cell>
          <cell r="AN545">
            <v>3796.1142857142863</v>
          </cell>
          <cell r="AO545">
            <v>2431.8857142857146</v>
          </cell>
          <cell r="AP545">
            <v>255.0514285714286</v>
          </cell>
          <cell r="AQ545">
            <v>889.71428571428589</v>
          </cell>
        </row>
        <row r="546">
          <cell r="A546" t="str">
            <v>M00334814300</v>
          </cell>
          <cell r="B546" t="str">
            <v>GDC-1836014mmx30cm</v>
          </cell>
          <cell r="C546" t="str">
            <v>EUR</v>
          </cell>
          <cell r="D546">
            <v>83.04</v>
          </cell>
          <cell r="G546">
            <v>83.04</v>
          </cell>
          <cell r="I546">
            <v>118.62857142857145</v>
          </cell>
          <cell r="J546">
            <v>450.78857142857146</v>
          </cell>
          <cell r="K546">
            <v>130.4914285714286</v>
          </cell>
          <cell r="L546">
            <v>154.21714285714287</v>
          </cell>
          <cell r="M546">
            <v>207.60000000000002</v>
          </cell>
          <cell r="N546">
            <v>126.93257142857145</v>
          </cell>
          <cell r="O546">
            <v>123.37371428571431</v>
          </cell>
          <cell r="P546">
            <v>59314.285714285725</v>
          </cell>
          <cell r="Q546">
            <v>810.23314285714298</v>
          </cell>
          <cell r="R546">
            <v>233698.28571428574</v>
          </cell>
          <cell r="S546">
            <v>2034.4800000000002</v>
          </cell>
          <cell r="T546">
            <v>605.00571428571436</v>
          </cell>
          <cell r="U546">
            <v>83.04</v>
          </cell>
          <cell r="V546">
            <v>71.177142857142869</v>
          </cell>
          <cell r="W546">
            <v>925.30285714285731</v>
          </cell>
          <cell r="X546">
            <v>21353.142857142862</v>
          </cell>
          <cell r="Y546">
            <v>450.78857142857146</v>
          </cell>
          <cell r="Z546">
            <v>5694.1714285714297</v>
          </cell>
          <cell r="AA546">
            <v>10676.571428571431</v>
          </cell>
          <cell r="AB546">
            <v>142354.28571428574</v>
          </cell>
          <cell r="AC546">
            <v>178832.57142857145</v>
          </cell>
          <cell r="AD546">
            <v>1542.1714285714288</v>
          </cell>
          <cell r="AE546">
            <v>421.13142857142861</v>
          </cell>
          <cell r="AF546">
            <v>664.32</v>
          </cell>
          <cell r="AG546">
            <v>166.08</v>
          </cell>
          <cell r="AH546">
            <v>5575.5428571428583</v>
          </cell>
          <cell r="AI546">
            <v>332.16</v>
          </cell>
          <cell r="AJ546">
            <v>830.40000000000009</v>
          </cell>
          <cell r="AK546">
            <v>166.08</v>
          </cell>
          <cell r="AL546">
            <v>4033.3714285714291</v>
          </cell>
          <cell r="AM546">
            <v>177.94285714285718</v>
          </cell>
          <cell r="AN546">
            <v>3796.1142857142863</v>
          </cell>
          <cell r="AO546">
            <v>2431.8857142857146</v>
          </cell>
          <cell r="AP546">
            <v>255.0514285714286</v>
          </cell>
          <cell r="AQ546">
            <v>889.71428571428589</v>
          </cell>
        </row>
        <row r="547">
          <cell r="A547" t="str">
            <v>M0033481630</v>
          </cell>
          <cell r="B547" t="str">
            <v>16mm30cmNG3D-18</v>
          </cell>
          <cell r="C547" t="str">
            <v>USD</v>
          </cell>
          <cell r="D547">
            <v>128.29</v>
          </cell>
          <cell r="G547">
            <v>128.29</v>
          </cell>
          <cell r="I547">
            <v>128.29</v>
          </cell>
          <cell r="J547">
            <v>487.50199999999995</v>
          </cell>
          <cell r="K547">
            <v>141.119</v>
          </cell>
          <cell r="L547">
            <v>166.77699999999999</v>
          </cell>
          <cell r="M547">
            <v>224.50749999999999</v>
          </cell>
          <cell r="N547">
            <v>137.27029999999999</v>
          </cell>
          <cell r="O547">
            <v>133.42159999999998</v>
          </cell>
          <cell r="P547">
            <v>64144.999999999993</v>
          </cell>
          <cell r="Q547">
            <v>876.22069999999997</v>
          </cell>
          <cell r="R547">
            <v>252731.3</v>
          </cell>
          <cell r="S547">
            <v>2200.1734999999999</v>
          </cell>
          <cell r="T547">
            <v>654.27899999999988</v>
          </cell>
          <cell r="U547">
            <v>89.802999999999983</v>
          </cell>
          <cell r="V547">
            <v>76.97399999999999</v>
          </cell>
          <cell r="W547">
            <v>1000.6619999999999</v>
          </cell>
          <cell r="X547">
            <v>23092.199999999997</v>
          </cell>
          <cell r="Y547">
            <v>487.50199999999995</v>
          </cell>
          <cell r="Z547">
            <v>6157.92</v>
          </cell>
          <cell r="AA547">
            <v>11546.099999999999</v>
          </cell>
          <cell r="AB547">
            <v>153948</v>
          </cell>
          <cell r="AC547">
            <v>193397.17499999999</v>
          </cell>
          <cell r="AD547">
            <v>1667.77</v>
          </cell>
          <cell r="AE547">
            <v>455.42949999999996</v>
          </cell>
          <cell r="AF547">
            <v>718.42399999999986</v>
          </cell>
          <cell r="AG547">
            <v>179.60599999999997</v>
          </cell>
          <cell r="AH547">
            <v>6029.6299999999992</v>
          </cell>
          <cell r="AI547">
            <v>359.21199999999993</v>
          </cell>
          <cell r="AJ547">
            <v>898.03</v>
          </cell>
          <cell r="AK547">
            <v>179.60599999999997</v>
          </cell>
          <cell r="AL547">
            <v>4361.8599999999997</v>
          </cell>
          <cell r="AM547">
            <v>192.435</v>
          </cell>
          <cell r="AN547">
            <v>4105.28</v>
          </cell>
          <cell r="AO547">
            <v>2629.9449999999997</v>
          </cell>
          <cell r="AP547">
            <v>275.82349999999997</v>
          </cell>
          <cell r="AQ547">
            <v>962.17499999999995</v>
          </cell>
        </row>
        <row r="548">
          <cell r="A548" t="str">
            <v>M00334816300</v>
          </cell>
          <cell r="B548" t="str">
            <v>GDC-1836016mmx30cm</v>
          </cell>
          <cell r="C548" t="str">
            <v>EUR</v>
          </cell>
          <cell r="D548">
            <v>102.03</v>
          </cell>
          <cell r="G548">
            <v>102.03</v>
          </cell>
          <cell r="I548">
            <v>145.75714285714287</v>
          </cell>
          <cell r="J548">
            <v>553.87714285714287</v>
          </cell>
          <cell r="K548">
            <v>160.33285714285716</v>
          </cell>
          <cell r="L548">
            <v>189.48428571428573</v>
          </cell>
          <cell r="M548">
            <v>255.07500000000002</v>
          </cell>
          <cell r="N548">
            <v>155.96014285714287</v>
          </cell>
          <cell r="O548">
            <v>151.58742857142857</v>
          </cell>
          <cell r="P548">
            <v>72878.571428571435</v>
          </cell>
          <cell r="Q548">
            <v>995.5212857142858</v>
          </cell>
          <cell r="R548">
            <v>287141.57142857142</v>
          </cell>
          <cell r="S548">
            <v>2499.7350000000001</v>
          </cell>
          <cell r="T548">
            <v>743.36142857142852</v>
          </cell>
          <cell r="U548">
            <v>102.03</v>
          </cell>
          <cell r="V548">
            <v>87.454285714285717</v>
          </cell>
          <cell r="W548">
            <v>1136.9057142857143</v>
          </cell>
          <cell r="X548">
            <v>26236.285714285717</v>
          </cell>
          <cell r="Y548">
            <v>553.87714285714287</v>
          </cell>
          <cell r="Z548">
            <v>6996.3428571428576</v>
          </cell>
          <cell r="AA548">
            <v>13118.142857142859</v>
          </cell>
          <cell r="AB548">
            <v>174908.57142857145</v>
          </cell>
          <cell r="AC548">
            <v>219728.89285714287</v>
          </cell>
          <cell r="AD548">
            <v>1894.8428571428572</v>
          </cell>
          <cell r="AE548">
            <v>517.43785714285718</v>
          </cell>
          <cell r="AF548">
            <v>816.24</v>
          </cell>
          <cell r="AG548">
            <v>204.06</v>
          </cell>
          <cell r="AH548">
            <v>6850.5857142857149</v>
          </cell>
          <cell r="AI548">
            <v>408.12</v>
          </cell>
          <cell r="AJ548">
            <v>1020.3000000000001</v>
          </cell>
          <cell r="AK548">
            <v>204.06</v>
          </cell>
          <cell r="AL548">
            <v>4955.7428571428572</v>
          </cell>
          <cell r="AM548">
            <v>218.6357142857143</v>
          </cell>
          <cell r="AN548">
            <v>4664.2285714285717</v>
          </cell>
          <cell r="AO548">
            <v>2988.0214285714287</v>
          </cell>
          <cell r="AP548">
            <v>313.37785714285712</v>
          </cell>
          <cell r="AQ548">
            <v>1093.1785714285716</v>
          </cell>
        </row>
        <row r="549">
          <cell r="A549" t="str">
            <v>M0033481640</v>
          </cell>
          <cell r="B549" t="str">
            <v>16mm40cmNG3D-18</v>
          </cell>
          <cell r="C549" t="str">
            <v>USD</v>
          </cell>
          <cell r="D549">
            <v>128.29</v>
          </cell>
          <cell r="G549">
            <v>128.29</v>
          </cell>
          <cell r="I549">
            <v>128.29</v>
          </cell>
          <cell r="J549">
            <v>487.50199999999995</v>
          </cell>
          <cell r="K549">
            <v>141.119</v>
          </cell>
          <cell r="L549">
            <v>166.77699999999999</v>
          </cell>
          <cell r="M549">
            <v>224.50749999999999</v>
          </cell>
          <cell r="N549">
            <v>137.27029999999999</v>
          </cell>
          <cell r="O549">
            <v>133.42159999999998</v>
          </cell>
          <cell r="P549">
            <v>64144.999999999993</v>
          </cell>
          <cell r="Q549">
            <v>876.22069999999997</v>
          </cell>
          <cell r="R549">
            <v>252731.3</v>
          </cell>
          <cell r="S549">
            <v>2200.1734999999999</v>
          </cell>
          <cell r="T549">
            <v>654.27899999999988</v>
          </cell>
          <cell r="U549">
            <v>89.802999999999983</v>
          </cell>
          <cell r="V549">
            <v>76.97399999999999</v>
          </cell>
          <cell r="W549">
            <v>1000.6619999999999</v>
          </cell>
          <cell r="X549">
            <v>23092.199999999997</v>
          </cell>
          <cell r="Y549">
            <v>487.50199999999995</v>
          </cell>
          <cell r="Z549">
            <v>6157.92</v>
          </cell>
          <cell r="AA549">
            <v>11546.099999999999</v>
          </cell>
          <cell r="AB549">
            <v>153948</v>
          </cell>
          <cell r="AC549">
            <v>193397.17499999999</v>
          </cell>
          <cell r="AD549">
            <v>1667.77</v>
          </cell>
          <cell r="AE549">
            <v>455.42949999999996</v>
          </cell>
          <cell r="AF549">
            <v>718.42399999999986</v>
          </cell>
          <cell r="AG549">
            <v>179.60599999999997</v>
          </cell>
          <cell r="AH549">
            <v>6029.6299999999992</v>
          </cell>
          <cell r="AI549">
            <v>359.21199999999993</v>
          </cell>
          <cell r="AJ549">
            <v>898.03</v>
          </cell>
          <cell r="AK549">
            <v>179.60599999999997</v>
          </cell>
          <cell r="AL549">
            <v>4361.8599999999997</v>
          </cell>
          <cell r="AM549">
            <v>192.435</v>
          </cell>
          <cell r="AN549">
            <v>4105.28</v>
          </cell>
          <cell r="AO549">
            <v>2629.9449999999997</v>
          </cell>
          <cell r="AP549">
            <v>275.82349999999997</v>
          </cell>
          <cell r="AQ549">
            <v>962.17499999999995</v>
          </cell>
        </row>
        <row r="550">
          <cell r="A550" t="str">
            <v>M00334816400</v>
          </cell>
          <cell r="B550" t="str">
            <v>GDC-1836016mmx40cm</v>
          </cell>
          <cell r="C550" t="str">
            <v>EUR</v>
          </cell>
          <cell r="D550">
            <v>102.03</v>
          </cell>
          <cell r="G550">
            <v>102.03</v>
          </cell>
          <cell r="I550">
            <v>145.75714285714287</v>
          </cell>
          <cell r="J550">
            <v>553.87714285714287</v>
          </cell>
          <cell r="K550">
            <v>160.33285714285716</v>
          </cell>
          <cell r="L550">
            <v>189.48428571428573</v>
          </cell>
          <cell r="M550">
            <v>255.07500000000002</v>
          </cell>
          <cell r="N550">
            <v>155.96014285714287</v>
          </cell>
          <cell r="O550">
            <v>151.58742857142857</v>
          </cell>
          <cell r="P550">
            <v>72878.571428571435</v>
          </cell>
          <cell r="Q550">
            <v>995.5212857142858</v>
          </cell>
          <cell r="R550">
            <v>287141.57142857142</v>
          </cell>
          <cell r="S550">
            <v>2499.7350000000001</v>
          </cell>
          <cell r="T550">
            <v>743.36142857142852</v>
          </cell>
          <cell r="U550">
            <v>102.03</v>
          </cell>
          <cell r="V550">
            <v>87.454285714285717</v>
          </cell>
          <cell r="W550">
            <v>1136.9057142857143</v>
          </cell>
          <cell r="X550">
            <v>26236.285714285717</v>
          </cell>
          <cell r="Y550">
            <v>553.87714285714287</v>
          </cell>
          <cell r="Z550">
            <v>6996.3428571428576</v>
          </cell>
          <cell r="AA550">
            <v>13118.142857142859</v>
          </cell>
          <cell r="AB550">
            <v>174908.57142857145</v>
          </cell>
          <cell r="AC550">
            <v>219728.89285714287</v>
          </cell>
          <cell r="AD550">
            <v>1894.8428571428572</v>
          </cell>
          <cell r="AE550">
            <v>517.43785714285718</v>
          </cell>
          <cell r="AF550">
            <v>816.24</v>
          </cell>
          <cell r="AG550">
            <v>204.06</v>
          </cell>
          <cell r="AH550">
            <v>6850.5857142857149</v>
          </cell>
          <cell r="AI550">
            <v>408.12</v>
          </cell>
          <cell r="AJ550">
            <v>1020.3000000000001</v>
          </cell>
          <cell r="AK550">
            <v>204.06</v>
          </cell>
          <cell r="AL550">
            <v>4955.7428571428572</v>
          </cell>
          <cell r="AM550">
            <v>218.6357142857143</v>
          </cell>
          <cell r="AN550">
            <v>4664.2285714285717</v>
          </cell>
          <cell r="AO550">
            <v>2988.0214285714287</v>
          </cell>
          <cell r="AP550">
            <v>313.37785714285712</v>
          </cell>
          <cell r="AQ550">
            <v>1093.1785714285716</v>
          </cell>
        </row>
        <row r="551">
          <cell r="A551" t="str">
            <v>M0033481830</v>
          </cell>
          <cell r="B551" t="str">
            <v>18mm30cmNG3D-18</v>
          </cell>
          <cell r="C551" t="str">
            <v>USD</v>
          </cell>
          <cell r="D551">
            <v>128.29</v>
          </cell>
          <cell r="G551">
            <v>128.29</v>
          </cell>
          <cell r="I551">
            <v>128.29</v>
          </cell>
          <cell r="J551">
            <v>487.50199999999995</v>
          </cell>
          <cell r="K551">
            <v>141.119</v>
          </cell>
          <cell r="L551">
            <v>166.77699999999999</v>
          </cell>
          <cell r="M551">
            <v>224.50749999999999</v>
          </cell>
          <cell r="N551">
            <v>137.27029999999999</v>
          </cell>
          <cell r="O551">
            <v>133.42159999999998</v>
          </cell>
          <cell r="P551">
            <v>64144.999999999993</v>
          </cell>
          <cell r="Q551">
            <v>876.22069999999997</v>
          </cell>
          <cell r="R551">
            <v>252731.3</v>
          </cell>
          <cell r="S551">
            <v>2200.1734999999999</v>
          </cell>
          <cell r="T551">
            <v>654.27899999999988</v>
          </cell>
          <cell r="U551">
            <v>89.802999999999983</v>
          </cell>
          <cell r="V551">
            <v>76.97399999999999</v>
          </cell>
          <cell r="W551">
            <v>1000.6619999999999</v>
          </cell>
          <cell r="X551">
            <v>23092.199999999997</v>
          </cell>
          <cell r="Y551">
            <v>487.50199999999995</v>
          </cell>
          <cell r="Z551">
            <v>6157.92</v>
          </cell>
          <cell r="AA551">
            <v>11546.099999999999</v>
          </cell>
          <cell r="AB551">
            <v>153948</v>
          </cell>
          <cell r="AC551">
            <v>193397.17499999999</v>
          </cell>
          <cell r="AD551">
            <v>1667.77</v>
          </cell>
          <cell r="AE551">
            <v>455.42949999999996</v>
          </cell>
          <cell r="AF551">
            <v>718.42399999999986</v>
          </cell>
          <cell r="AG551">
            <v>179.60599999999997</v>
          </cell>
          <cell r="AH551">
            <v>6029.6299999999992</v>
          </cell>
          <cell r="AI551">
            <v>359.21199999999993</v>
          </cell>
          <cell r="AJ551">
            <v>898.03</v>
          </cell>
          <cell r="AK551">
            <v>179.60599999999997</v>
          </cell>
          <cell r="AL551">
            <v>4361.8599999999997</v>
          </cell>
          <cell r="AM551">
            <v>192.435</v>
          </cell>
          <cell r="AN551">
            <v>4105.28</v>
          </cell>
          <cell r="AO551">
            <v>2629.9449999999997</v>
          </cell>
          <cell r="AP551">
            <v>275.82349999999997</v>
          </cell>
          <cell r="AQ551">
            <v>962.17499999999995</v>
          </cell>
        </row>
        <row r="552">
          <cell r="A552" t="str">
            <v>M00334818300</v>
          </cell>
          <cell r="B552" t="str">
            <v>GDC-1836018mmx30cm</v>
          </cell>
          <cell r="C552" t="str">
            <v>EUR</v>
          </cell>
          <cell r="D552">
            <v>102.03</v>
          </cell>
          <cell r="G552">
            <v>102.03</v>
          </cell>
          <cell r="I552">
            <v>145.75714285714287</v>
          </cell>
          <cell r="J552">
            <v>553.87714285714287</v>
          </cell>
          <cell r="K552">
            <v>160.33285714285716</v>
          </cell>
          <cell r="L552">
            <v>189.48428571428573</v>
          </cell>
          <cell r="M552">
            <v>255.07500000000002</v>
          </cell>
          <cell r="N552">
            <v>155.96014285714287</v>
          </cell>
          <cell r="O552">
            <v>151.58742857142857</v>
          </cell>
          <cell r="P552">
            <v>72878.571428571435</v>
          </cell>
          <cell r="Q552">
            <v>995.5212857142858</v>
          </cell>
          <cell r="R552">
            <v>287141.57142857142</v>
          </cell>
          <cell r="S552">
            <v>2499.7350000000001</v>
          </cell>
          <cell r="T552">
            <v>743.36142857142852</v>
          </cell>
          <cell r="U552">
            <v>102.03</v>
          </cell>
          <cell r="V552">
            <v>87.454285714285717</v>
          </cell>
          <cell r="W552">
            <v>1136.9057142857143</v>
          </cell>
          <cell r="X552">
            <v>26236.285714285717</v>
          </cell>
          <cell r="Y552">
            <v>553.87714285714287</v>
          </cell>
          <cell r="Z552">
            <v>6996.3428571428576</v>
          </cell>
          <cell r="AA552">
            <v>13118.142857142859</v>
          </cell>
          <cell r="AB552">
            <v>174908.57142857145</v>
          </cell>
          <cell r="AC552">
            <v>219728.89285714287</v>
          </cell>
          <cell r="AD552">
            <v>1894.8428571428572</v>
          </cell>
          <cell r="AE552">
            <v>517.43785714285718</v>
          </cell>
          <cell r="AF552">
            <v>816.24</v>
          </cell>
          <cell r="AG552">
            <v>204.06</v>
          </cell>
          <cell r="AH552">
            <v>6850.5857142857149</v>
          </cell>
          <cell r="AI552">
            <v>408.12</v>
          </cell>
          <cell r="AJ552">
            <v>1020.3000000000001</v>
          </cell>
          <cell r="AK552">
            <v>204.06</v>
          </cell>
          <cell r="AL552">
            <v>4955.7428571428572</v>
          </cell>
          <cell r="AM552">
            <v>218.6357142857143</v>
          </cell>
          <cell r="AN552">
            <v>4664.2285714285717</v>
          </cell>
          <cell r="AO552">
            <v>2988.0214285714287</v>
          </cell>
          <cell r="AP552">
            <v>313.37785714285712</v>
          </cell>
          <cell r="AQ552">
            <v>1093.1785714285716</v>
          </cell>
        </row>
        <row r="553">
          <cell r="A553" t="str">
            <v>M0033481840</v>
          </cell>
          <cell r="B553" t="str">
            <v>18mm40cmNG3D-18</v>
          </cell>
          <cell r="C553" t="str">
            <v>USD</v>
          </cell>
          <cell r="D553">
            <v>128.29</v>
          </cell>
          <cell r="G553">
            <v>128.29</v>
          </cell>
          <cell r="I553">
            <v>128.29</v>
          </cell>
          <cell r="J553">
            <v>487.50199999999995</v>
          </cell>
          <cell r="K553">
            <v>141.119</v>
          </cell>
          <cell r="L553">
            <v>166.77699999999999</v>
          </cell>
          <cell r="M553">
            <v>224.50749999999999</v>
          </cell>
          <cell r="N553">
            <v>137.27029999999999</v>
          </cell>
          <cell r="O553">
            <v>133.42159999999998</v>
          </cell>
          <cell r="P553">
            <v>64144.999999999993</v>
          </cell>
          <cell r="Q553">
            <v>876.22069999999997</v>
          </cell>
          <cell r="R553">
            <v>252731.3</v>
          </cell>
          <cell r="S553">
            <v>2200.1734999999999</v>
          </cell>
          <cell r="T553">
            <v>654.27899999999988</v>
          </cell>
          <cell r="U553">
            <v>89.802999999999983</v>
          </cell>
          <cell r="V553">
            <v>76.97399999999999</v>
          </cell>
          <cell r="W553">
            <v>1000.6619999999999</v>
          </cell>
          <cell r="X553">
            <v>23092.199999999997</v>
          </cell>
          <cell r="Y553">
            <v>487.50199999999995</v>
          </cell>
          <cell r="Z553">
            <v>6157.92</v>
          </cell>
          <cell r="AA553">
            <v>11546.099999999999</v>
          </cell>
          <cell r="AB553">
            <v>153948</v>
          </cell>
          <cell r="AC553">
            <v>193397.17499999999</v>
          </cell>
          <cell r="AD553">
            <v>1667.77</v>
          </cell>
          <cell r="AE553">
            <v>455.42949999999996</v>
          </cell>
          <cell r="AF553">
            <v>718.42399999999986</v>
          </cell>
          <cell r="AG553">
            <v>179.60599999999997</v>
          </cell>
          <cell r="AH553">
            <v>6029.6299999999992</v>
          </cell>
          <cell r="AI553">
            <v>359.21199999999993</v>
          </cell>
          <cell r="AJ553">
            <v>898.03</v>
          </cell>
          <cell r="AK553">
            <v>179.60599999999997</v>
          </cell>
          <cell r="AL553">
            <v>4361.8599999999997</v>
          </cell>
          <cell r="AM553">
            <v>192.435</v>
          </cell>
          <cell r="AN553">
            <v>4105.28</v>
          </cell>
          <cell r="AO553">
            <v>2629.9449999999997</v>
          </cell>
          <cell r="AP553">
            <v>275.82349999999997</v>
          </cell>
          <cell r="AQ553">
            <v>962.17499999999995</v>
          </cell>
        </row>
        <row r="554">
          <cell r="A554" t="str">
            <v>M00334818400</v>
          </cell>
          <cell r="B554" t="str">
            <v>GDC-1836018mmx40cm</v>
          </cell>
          <cell r="C554" t="str">
            <v>EUR</v>
          </cell>
          <cell r="D554">
            <v>102.03</v>
          </cell>
          <cell r="G554">
            <v>102.03</v>
          </cell>
          <cell r="I554">
            <v>145.75714285714287</v>
          </cell>
          <cell r="J554">
            <v>553.87714285714287</v>
          </cell>
          <cell r="K554">
            <v>160.33285714285716</v>
          </cell>
          <cell r="L554">
            <v>189.48428571428573</v>
          </cell>
          <cell r="M554">
            <v>255.07500000000002</v>
          </cell>
          <cell r="N554">
            <v>155.96014285714287</v>
          </cell>
          <cell r="O554">
            <v>151.58742857142857</v>
          </cell>
          <cell r="P554">
            <v>72878.571428571435</v>
          </cell>
          <cell r="Q554">
            <v>995.5212857142858</v>
          </cell>
          <cell r="R554">
            <v>287141.57142857142</v>
          </cell>
          <cell r="S554">
            <v>2499.7350000000001</v>
          </cell>
          <cell r="T554">
            <v>743.36142857142852</v>
          </cell>
          <cell r="U554">
            <v>102.03</v>
          </cell>
          <cell r="V554">
            <v>87.454285714285717</v>
          </cell>
          <cell r="W554">
            <v>1136.9057142857143</v>
          </cell>
          <cell r="X554">
            <v>26236.285714285717</v>
          </cell>
          <cell r="Y554">
            <v>553.87714285714287</v>
          </cell>
          <cell r="Z554">
            <v>6996.3428571428576</v>
          </cell>
          <cell r="AA554">
            <v>13118.142857142859</v>
          </cell>
          <cell r="AB554">
            <v>174908.57142857145</v>
          </cell>
          <cell r="AC554">
            <v>219728.89285714287</v>
          </cell>
          <cell r="AD554">
            <v>1894.8428571428572</v>
          </cell>
          <cell r="AE554">
            <v>517.43785714285718</v>
          </cell>
          <cell r="AF554">
            <v>816.24</v>
          </cell>
          <cell r="AG554">
            <v>204.06</v>
          </cell>
          <cell r="AH554">
            <v>6850.5857142857149</v>
          </cell>
          <cell r="AI554">
            <v>408.12</v>
          </cell>
          <cell r="AJ554">
            <v>1020.3000000000001</v>
          </cell>
          <cell r="AK554">
            <v>204.06</v>
          </cell>
          <cell r="AL554">
            <v>4955.7428571428572</v>
          </cell>
          <cell r="AM554">
            <v>218.6357142857143</v>
          </cell>
          <cell r="AN554">
            <v>4664.2285714285717</v>
          </cell>
          <cell r="AO554">
            <v>2988.0214285714287</v>
          </cell>
          <cell r="AP554">
            <v>313.37785714285712</v>
          </cell>
          <cell r="AQ554">
            <v>1093.1785714285716</v>
          </cell>
        </row>
        <row r="555">
          <cell r="A555" t="str">
            <v>M0033482030</v>
          </cell>
          <cell r="B555" t="str">
            <v>20mm33cmNG3D-18</v>
          </cell>
          <cell r="C555" t="str">
            <v>USD</v>
          </cell>
          <cell r="D555">
            <v>128.29</v>
          </cell>
          <cell r="G555">
            <v>128.29</v>
          </cell>
          <cell r="I555">
            <v>128.29</v>
          </cell>
          <cell r="J555">
            <v>487.50199999999995</v>
          </cell>
          <cell r="K555">
            <v>141.119</v>
          </cell>
          <cell r="L555">
            <v>166.77699999999999</v>
          </cell>
          <cell r="M555">
            <v>224.50749999999999</v>
          </cell>
          <cell r="N555">
            <v>137.27029999999999</v>
          </cell>
          <cell r="O555">
            <v>133.42159999999998</v>
          </cell>
          <cell r="P555">
            <v>64144.999999999993</v>
          </cell>
          <cell r="Q555">
            <v>876.22069999999997</v>
          </cell>
          <cell r="R555">
            <v>252731.3</v>
          </cell>
          <cell r="S555">
            <v>2200.1734999999999</v>
          </cell>
          <cell r="T555">
            <v>654.27899999999988</v>
          </cell>
          <cell r="U555">
            <v>89.802999999999983</v>
          </cell>
          <cell r="V555">
            <v>76.97399999999999</v>
          </cell>
          <cell r="W555">
            <v>1000.6619999999999</v>
          </cell>
          <cell r="X555">
            <v>23092.199999999997</v>
          </cell>
          <cell r="Y555">
            <v>487.50199999999995</v>
          </cell>
          <cell r="Z555">
            <v>6157.92</v>
          </cell>
          <cell r="AA555">
            <v>11546.099999999999</v>
          </cell>
          <cell r="AB555">
            <v>153948</v>
          </cell>
          <cell r="AC555">
            <v>193397.17499999999</v>
          </cell>
          <cell r="AD555">
            <v>1667.77</v>
          </cell>
          <cell r="AE555">
            <v>455.42949999999996</v>
          </cell>
          <cell r="AF555">
            <v>718.42399999999986</v>
          </cell>
          <cell r="AG555">
            <v>179.60599999999997</v>
          </cell>
          <cell r="AH555">
            <v>6029.6299999999992</v>
          </cell>
          <cell r="AI555">
            <v>359.21199999999993</v>
          </cell>
          <cell r="AJ555">
            <v>898.03</v>
          </cell>
          <cell r="AK555">
            <v>179.60599999999997</v>
          </cell>
          <cell r="AL555">
            <v>4361.8599999999997</v>
          </cell>
          <cell r="AM555">
            <v>192.435</v>
          </cell>
          <cell r="AN555">
            <v>4105.28</v>
          </cell>
          <cell r="AO555">
            <v>2629.9449999999997</v>
          </cell>
          <cell r="AP555">
            <v>275.82349999999997</v>
          </cell>
          <cell r="AQ555">
            <v>962.17499999999995</v>
          </cell>
        </row>
        <row r="556">
          <cell r="A556" t="str">
            <v>M00334820330</v>
          </cell>
          <cell r="B556" t="str">
            <v>GDC-1836020mmx33cm</v>
          </cell>
          <cell r="C556" t="str">
            <v>EUR</v>
          </cell>
          <cell r="D556">
            <v>102.03</v>
          </cell>
          <cell r="G556">
            <v>102.03</v>
          </cell>
          <cell r="I556">
            <v>145.75714285714287</v>
          </cell>
          <cell r="J556">
            <v>553.87714285714287</v>
          </cell>
          <cell r="K556">
            <v>160.33285714285716</v>
          </cell>
          <cell r="L556">
            <v>189.48428571428573</v>
          </cell>
          <cell r="M556">
            <v>255.07500000000002</v>
          </cell>
          <cell r="N556">
            <v>155.96014285714287</v>
          </cell>
          <cell r="O556">
            <v>151.58742857142857</v>
          </cell>
          <cell r="P556">
            <v>72878.571428571435</v>
          </cell>
          <cell r="Q556">
            <v>995.5212857142858</v>
          </cell>
          <cell r="R556">
            <v>287141.57142857142</v>
          </cell>
          <cell r="S556">
            <v>2499.7350000000001</v>
          </cell>
          <cell r="T556">
            <v>743.36142857142852</v>
          </cell>
          <cell r="U556">
            <v>102.03</v>
          </cell>
          <cell r="V556">
            <v>87.454285714285717</v>
          </cell>
          <cell r="W556">
            <v>1136.9057142857143</v>
          </cell>
          <cell r="X556">
            <v>26236.285714285717</v>
          </cell>
          <cell r="Y556">
            <v>553.87714285714287</v>
          </cell>
          <cell r="Z556">
            <v>6996.3428571428576</v>
          </cell>
          <cell r="AA556">
            <v>13118.142857142859</v>
          </cell>
          <cell r="AB556">
            <v>174908.57142857145</v>
          </cell>
          <cell r="AC556">
            <v>219728.89285714287</v>
          </cell>
          <cell r="AD556">
            <v>1894.8428571428572</v>
          </cell>
          <cell r="AE556">
            <v>517.43785714285718</v>
          </cell>
          <cell r="AF556">
            <v>816.24</v>
          </cell>
          <cell r="AG556">
            <v>204.06</v>
          </cell>
          <cell r="AH556">
            <v>6850.5857142857149</v>
          </cell>
          <cell r="AI556">
            <v>408.12</v>
          </cell>
          <cell r="AJ556">
            <v>1020.3000000000001</v>
          </cell>
          <cell r="AK556">
            <v>204.06</v>
          </cell>
          <cell r="AL556">
            <v>4955.7428571428572</v>
          </cell>
          <cell r="AM556">
            <v>218.6357142857143</v>
          </cell>
          <cell r="AN556">
            <v>4664.2285714285717</v>
          </cell>
          <cell r="AO556">
            <v>2988.0214285714287</v>
          </cell>
          <cell r="AP556">
            <v>313.37785714285712</v>
          </cell>
          <cell r="AQ556">
            <v>1093.1785714285716</v>
          </cell>
        </row>
        <row r="557">
          <cell r="A557" t="str">
            <v>M0033482240</v>
          </cell>
          <cell r="B557" t="str">
            <v>22mm40cmNG3D-18</v>
          </cell>
          <cell r="C557" t="str">
            <v>USD</v>
          </cell>
          <cell r="D557">
            <v>128.29</v>
          </cell>
          <cell r="G557">
            <v>128.29</v>
          </cell>
          <cell r="I557">
            <v>128.29</v>
          </cell>
          <cell r="J557">
            <v>487.50199999999995</v>
          </cell>
          <cell r="K557">
            <v>141.119</v>
          </cell>
          <cell r="L557">
            <v>166.77699999999999</v>
          </cell>
          <cell r="M557">
            <v>224.50749999999999</v>
          </cell>
          <cell r="N557">
            <v>137.27029999999999</v>
          </cell>
          <cell r="O557">
            <v>133.42159999999998</v>
          </cell>
          <cell r="P557">
            <v>64144.999999999993</v>
          </cell>
          <cell r="Q557">
            <v>876.22069999999997</v>
          </cell>
          <cell r="R557">
            <v>252731.3</v>
          </cell>
          <cell r="S557">
            <v>2200.1734999999999</v>
          </cell>
          <cell r="T557">
            <v>654.27899999999988</v>
          </cell>
          <cell r="U557">
            <v>89.802999999999983</v>
          </cell>
          <cell r="V557">
            <v>76.97399999999999</v>
          </cell>
          <cell r="W557">
            <v>1000.6619999999999</v>
          </cell>
          <cell r="X557">
            <v>23092.199999999997</v>
          </cell>
          <cell r="Y557">
            <v>487.50199999999995</v>
          </cell>
          <cell r="Z557">
            <v>6157.92</v>
          </cell>
          <cell r="AA557">
            <v>11546.099999999999</v>
          </cell>
          <cell r="AB557">
            <v>153948</v>
          </cell>
          <cell r="AC557">
            <v>193397.17499999999</v>
          </cell>
          <cell r="AD557">
            <v>1667.77</v>
          </cell>
          <cell r="AE557">
            <v>455.42949999999996</v>
          </cell>
          <cell r="AF557">
            <v>718.42399999999986</v>
          </cell>
          <cell r="AG557">
            <v>179.60599999999997</v>
          </cell>
          <cell r="AH557">
            <v>6029.6299999999992</v>
          </cell>
          <cell r="AI557">
            <v>359.21199999999993</v>
          </cell>
          <cell r="AJ557">
            <v>898.03</v>
          </cell>
          <cell r="AK557">
            <v>179.60599999999997</v>
          </cell>
          <cell r="AL557">
            <v>4361.8599999999997</v>
          </cell>
          <cell r="AM557">
            <v>192.435</v>
          </cell>
          <cell r="AN557">
            <v>4105.28</v>
          </cell>
          <cell r="AO557">
            <v>2629.9449999999997</v>
          </cell>
          <cell r="AP557">
            <v>275.82349999999997</v>
          </cell>
          <cell r="AQ557">
            <v>962.17499999999995</v>
          </cell>
        </row>
        <row r="558">
          <cell r="A558" t="str">
            <v>M00334822400</v>
          </cell>
          <cell r="B558" t="str">
            <v>GDC-1836022mmx40cm</v>
          </cell>
          <cell r="C558" t="str">
            <v>EUR</v>
          </cell>
          <cell r="D558">
            <v>102.03</v>
          </cell>
          <cell r="G558">
            <v>102.03</v>
          </cell>
          <cell r="I558">
            <v>145.75714285714287</v>
          </cell>
          <cell r="J558">
            <v>553.87714285714287</v>
          </cell>
          <cell r="K558">
            <v>160.33285714285716</v>
          </cell>
          <cell r="L558">
            <v>189.48428571428573</v>
          </cell>
          <cell r="M558">
            <v>255.07500000000002</v>
          </cell>
          <cell r="N558">
            <v>155.96014285714287</v>
          </cell>
          <cell r="O558">
            <v>151.58742857142857</v>
          </cell>
          <cell r="P558">
            <v>72878.571428571435</v>
          </cell>
          <cell r="Q558">
            <v>995.5212857142858</v>
          </cell>
          <cell r="R558">
            <v>287141.57142857142</v>
          </cell>
          <cell r="S558">
            <v>2499.7350000000001</v>
          </cell>
          <cell r="T558">
            <v>743.36142857142852</v>
          </cell>
          <cell r="U558">
            <v>102.03</v>
          </cell>
          <cell r="V558">
            <v>87.454285714285717</v>
          </cell>
          <cell r="W558">
            <v>1136.9057142857143</v>
          </cell>
          <cell r="X558">
            <v>26236.285714285717</v>
          </cell>
          <cell r="Y558">
            <v>553.87714285714287</v>
          </cell>
          <cell r="Z558">
            <v>6996.3428571428576</v>
          </cell>
          <cell r="AA558">
            <v>13118.142857142859</v>
          </cell>
          <cell r="AB558">
            <v>174908.57142857145</v>
          </cell>
          <cell r="AC558">
            <v>219728.89285714287</v>
          </cell>
          <cell r="AD558">
            <v>1894.8428571428572</v>
          </cell>
          <cell r="AE558">
            <v>517.43785714285718</v>
          </cell>
          <cell r="AF558">
            <v>816.24</v>
          </cell>
          <cell r="AG558">
            <v>204.06</v>
          </cell>
          <cell r="AH558">
            <v>6850.5857142857149</v>
          </cell>
          <cell r="AI558">
            <v>408.12</v>
          </cell>
          <cell r="AJ558">
            <v>1020.3000000000001</v>
          </cell>
          <cell r="AK558">
            <v>204.06</v>
          </cell>
          <cell r="AL558">
            <v>4955.7428571428572</v>
          </cell>
          <cell r="AM558">
            <v>218.6357142857143</v>
          </cell>
          <cell r="AN558">
            <v>4664.2285714285717</v>
          </cell>
          <cell r="AO558">
            <v>2988.0214285714287</v>
          </cell>
          <cell r="AP558">
            <v>313.37785714285712</v>
          </cell>
          <cell r="AQ558">
            <v>1093.1785714285716</v>
          </cell>
        </row>
        <row r="559">
          <cell r="A559" t="str">
            <v>M0033482440</v>
          </cell>
          <cell r="B559" t="str">
            <v>24mm40cmNG3D-18</v>
          </cell>
          <cell r="C559" t="str">
            <v>USD</v>
          </cell>
          <cell r="D559">
            <v>128.29</v>
          </cell>
          <cell r="G559">
            <v>128.29</v>
          </cell>
          <cell r="I559">
            <v>128.29</v>
          </cell>
          <cell r="J559">
            <v>487.50199999999995</v>
          </cell>
          <cell r="K559">
            <v>141.119</v>
          </cell>
          <cell r="L559">
            <v>166.77699999999999</v>
          </cell>
          <cell r="M559">
            <v>224.50749999999999</v>
          </cell>
          <cell r="N559">
            <v>137.27029999999999</v>
          </cell>
          <cell r="O559">
            <v>133.42159999999998</v>
          </cell>
          <cell r="P559">
            <v>64144.999999999993</v>
          </cell>
          <cell r="Q559">
            <v>876.22069999999997</v>
          </cell>
          <cell r="R559">
            <v>252731.3</v>
          </cell>
          <cell r="S559">
            <v>2200.1734999999999</v>
          </cell>
          <cell r="T559">
            <v>654.27899999999988</v>
          </cell>
          <cell r="U559">
            <v>89.802999999999983</v>
          </cell>
          <cell r="V559">
            <v>76.97399999999999</v>
          </cell>
          <cell r="W559">
            <v>1000.6619999999999</v>
          </cell>
          <cell r="X559">
            <v>23092.199999999997</v>
          </cell>
          <cell r="Y559">
            <v>487.50199999999995</v>
          </cell>
          <cell r="Z559">
            <v>6157.92</v>
          </cell>
          <cell r="AA559">
            <v>11546.099999999999</v>
          </cell>
          <cell r="AB559">
            <v>153948</v>
          </cell>
          <cell r="AC559">
            <v>193397.17499999999</v>
          </cell>
          <cell r="AD559">
            <v>1667.77</v>
          </cell>
          <cell r="AE559">
            <v>455.42949999999996</v>
          </cell>
          <cell r="AF559">
            <v>718.42399999999986</v>
          </cell>
          <cell r="AG559">
            <v>179.60599999999997</v>
          </cell>
          <cell r="AH559">
            <v>6029.6299999999992</v>
          </cell>
          <cell r="AI559">
            <v>359.21199999999993</v>
          </cell>
          <cell r="AJ559">
            <v>898.03</v>
          </cell>
          <cell r="AK559">
            <v>179.60599999999997</v>
          </cell>
          <cell r="AL559">
            <v>4361.8599999999997</v>
          </cell>
          <cell r="AM559">
            <v>192.435</v>
          </cell>
          <cell r="AN559">
            <v>4105.28</v>
          </cell>
          <cell r="AO559">
            <v>2629.9449999999997</v>
          </cell>
          <cell r="AP559">
            <v>275.82349999999997</v>
          </cell>
          <cell r="AQ559">
            <v>962.17499999999995</v>
          </cell>
        </row>
        <row r="560">
          <cell r="A560" t="str">
            <v>M00334824400</v>
          </cell>
          <cell r="B560" t="str">
            <v>GDC-1836024mmx40cm</v>
          </cell>
          <cell r="C560" t="str">
            <v>EUR</v>
          </cell>
          <cell r="D560">
            <v>102.03</v>
          </cell>
          <cell r="G560">
            <v>102.03</v>
          </cell>
          <cell r="I560">
            <v>145.75714285714287</v>
          </cell>
          <cell r="J560">
            <v>553.87714285714287</v>
          </cell>
          <cell r="K560">
            <v>160.33285714285716</v>
          </cell>
          <cell r="L560">
            <v>189.48428571428573</v>
          </cell>
          <cell r="M560">
            <v>255.07500000000002</v>
          </cell>
          <cell r="N560">
            <v>155.96014285714287</v>
          </cell>
          <cell r="O560">
            <v>151.58742857142857</v>
          </cell>
          <cell r="P560">
            <v>72878.571428571435</v>
          </cell>
          <cell r="Q560">
            <v>995.5212857142858</v>
          </cell>
          <cell r="R560">
            <v>287141.57142857142</v>
          </cell>
          <cell r="S560">
            <v>2499.7350000000001</v>
          </cell>
          <cell r="T560">
            <v>743.36142857142852</v>
          </cell>
          <cell r="U560">
            <v>102.03</v>
          </cell>
          <cell r="V560">
            <v>87.454285714285717</v>
          </cell>
          <cell r="W560">
            <v>1136.9057142857143</v>
          </cell>
          <cell r="X560">
            <v>26236.285714285717</v>
          </cell>
          <cell r="Y560">
            <v>553.87714285714287</v>
          </cell>
          <cell r="Z560">
            <v>6996.3428571428576</v>
          </cell>
          <cell r="AA560">
            <v>13118.142857142859</v>
          </cell>
          <cell r="AB560">
            <v>174908.57142857145</v>
          </cell>
          <cell r="AC560">
            <v>219728.89285714287</v>
          </cell>
          <cell r="AD560">
            <v>1894.8428571428572</v>
          </cell>
          <cell r="AE560">
            <v>517.43785714285718</v>
          </cell>
          <cell r="AF560">
            <v>816.24</v>
          </cell>
          <cell r="AG560">
            <v>204.06</v>
          </cell>
          <cell r="AH560">
            <v>6850.5857142857149</v>
          </cell>
          <cell r="AI560">
            <v>408.12</v>
          </cell>
          <cell r="AJ560">
            <v>1020.3000000000001</v>
          </cell>
          <cell r="AK560">
            <v>204.06</v>
          </cell>
          <cell r="AL560">
            <v>4955.7428571428572</v>
          </cell>
          <cell r="AM560">
            <v>218.6357142857143</v>
          </cell>
          <cell r="AN560">
            <v>4664.2285714285717</v>
          </cell>
          <cell r="AO560">
            <v>2988.0214285714287</v>
          </cell>
          <cell r="AP560">
            <v>313.37785714285712</v>
          </cell>
          <cell r="AQ560">
            <v>1093.1785714285716</v>
          </cell>
        </row>
        <row r="561">
          <cell r="A561" t="str">
            <v>M0033486150</v>
          </cell>
          <cell r="B561" t="str">
            <v>GDC-183606mmx15cm</v>
          </cell>
          <cell r="C561" t="str">
            <v>EUR</v>
          </cell>
          <cell r="D561">
            <v>72.59</v>
          </cell>
          <cell r="G561">
            <v>72.59</v>
          </cell>
          <cell r="I561">
            <v>103.70000000000002</v>
          </cell>
          <cell r="J561">
            <v>394.06000000000006</v>
          </cell>
          <cell r="K561">
            <v>114.07000000000002</v>
          </cell>
          <cell r="L561">
            <v>134.81000000000003</v>
          </cell>
          <cell r="M561">
            <v>181.47500000000002</v>
          </cell>
          <cell r="N561">
            <v>110.95900000000003</v>
          </cell>
          <cell r="O561">
            <v>107.84800000000003</v>
          </cell>
          <cell r="P561">
            <v>51850.000000000007</v>
          </cell>
          <cell r="Q561">
            <v>708.27100000000007</v>
          </cell>
          <cell r="R561">
            <v>204289.00000000003</v>
          </cell>
          <cell r="S561">
            <v>1778.4550000000002</v>
          </cell>
          <cell r="T561">
            <v>528.87</v>
          </cell>
          <cell r="U561">
            <v>72.59</v>
          </cell>
          <cell r="V561">
            <v>62.220000000000006</v>
          </cell>
          <cell r="W561">
            <v>808.86000000000013</v>
          </cell>
          <cell r="X561">
            <v>18666.000000000004</v>
          </cell>
          <cell r="Y561">
            <v>394.06000000000006</v>
          </cell>
          <cell r="Z561">
            <v>4977.6000000000004</v>
          </cell>
          <cell r="AA561">
            <v>9333.0000000000018</v>
          </cell>
          <cell r="AB561">
            <v>124440.00000000001</v>
          </cell>
          <cell r="AC561">
            <v>156327.75000000003</v>
          </cell>
          <cell r="AD561">
            <v>1348.1000000000001</v>
          </cell>
          <cell r="AE561">
            <v>368.13500000000005</v>
          </cell>
          <cell r="AF561">
            <v>580.72</v>
          </cell>
          <cell r="AG561">
            <v>145.18</v>
          </cell>
          <cell r="AH561">
            <v>4873.9000000000005</v>
          </cell>
          <cell r="AI561">
            <v>290.36</v>
          </cell>
          <cell r="AJ561">
            <v>725.90000000000009</v>
          </cell>
          <cell r="AK561">
            <v>145.18</v>
          </cell>
          <cell r="AL561">
            <v>3525.8000000000006</v>
          </cell>
          <cell r="AM561">
            <v>155.55000000000001</v>
          </cell>
          <cell r="AN561">
            <v>3318.4000000000005</v>
          </cell>
          <cell r="AO561">
            <v>2125.8500000000004</v>
          </cell>
          <cell r="AP561">
            <v>222.95500000000004</v>
          </cell>
          <cell r="AQ561">
            <v>777.75000000000011</v>
          </cell>
        </row>
        <row r="562">
          <cell r="A562" t="str">
            <v>M0033487150</v>
          </cell>
          <cell r="B562" t="str">
            <v>GDC-183607mmx15cm</v>
          </cell>
          <cell r="C562" t="str">
            <v>EUR</v>
          </cell>
          <cell r="D562">
            <v>76.52</v>
          </cell>
          <cell r="G562">
            <v>76.52</v>
          </cell>
          <cell r="I562">
            <v>109.31428571428572</v>
          </cell>
          <cell r="J562">
            <v>415.39428571428573</v>
          </cell>
          <cell r="K562">
            <v>120.2457142857143</v>
          </cell>
          <cell r="L562">
            <v>142.10857142857142</v>
          </cell>
          <cell r="M562">
            <v>191.3</v>
          </cell>
          <cell r="N562">
            <v>116.96628571428572</v>
          </cell>
          <cell r="O562">
            <v>113.68685714285715</v>
          </cell>
          <cell r="P562">
            <v>54657.142857142855</v>
          </cell>
          <cell r="Q562">
            <v>746.61657142857143</v>
          </cell>
          <cell r="R562">
            <v>215349.14285714287</v>
          </cell>
          <cell r="S562">
            <v>1874.7399999999998</v>
          </cell>
          <cell r="T562">
            <v>557.50285714285712</v>
          </cell>
          <cell r="U562">
            <v>76.52</v>
          </cell>
          <cell r="V562">
            <v>65.588571428571427</v>
          </cell>
          <cell r="W562">
            <v>852.6514285714286</v>
          </cell>
          <cell r="X562">
            <v>19676.571428571428</v>
          </cell>
          <cell r="Y562">
            <v>415.39428571428573</v>
          </cell>
          <cell r="Z562">
            <v>5247.0857142857149</v>
          </cell>
          <cell r="AA562">
            <v>9838.2857142857138</v>
          </cell>
          <cell r="AB562">
            <v>131177.14285714287</v>
          </cell>
          <cell r="AC562">
            <v>164791.28571428571</v>
          </cell>
          <cell r="AD562">
            <v>1421.0857142857144</v>
          </cell>
          <cell r="AE562">
            <v>388.06571428571425</v>
          </cell>
          <cell r="AF562">
            <v>612.16</v>
          </cell>
          <cell r="AG562">
            <v>153.04</v>
          </cell>
          <cell r="AH562">
            <v>5137.7714285714283</v>
          </cell>
          <cell r="AI562">
            <v>306.08</v>
          </cell>
          <cell r="AJ562">
            <v>765.2</v>
          </cell>
          <cell r="AK562">
            <v>153.04</v>
          </cell>
          <cell r="AL562">
            <v>3716.6857142857143</v>
          </cell>
          <cell r="AM562">
            <v>163.97142857142859</v>
          </cell>
          <cell r="AN562">
            <v>3498.0571428571429</v>
          </cell>
          <cell r="AO562">
            <v>2240.9428571428571</v>
          </cell>
          <cell r="AP562">
            <v>235.02571428571429</v>
          </cell>
          <cell r="AQ562">
            <v>819.85714285714289</v>
          </cell>
        </row>
        <row r="563">
          <cell r="A563" t="str">
            <v>M0033488200</v>
          </cell>
          <cell r="B563" t="str">
            <v>GDC-183608mmx20cm</v>
          </cell>
          <cell r="C563" t="str">
            <v>EUR</v>
          </cell>
          <cell r="D563">
            <v>76.52</v>
          </cell>
          <cell r="G563">
            <v>76.52</v>
          </cell>
          <cell r="I563">
            <v>109.31428571428572</v>
          </cell>
          <cell r="J563">
            <v>415.39428571428573</v>
          </cell>
          <cell r="K563">
            <v>120.2457142857143</v>
          </cell>
          <cell r="L563">
            <v>142.10857142857142</v>
          </cell>
          <cell r="M563">
            <v>191.3</v>
          </cell>
          <cell r="N563">
            <v>116.96628571428572</v>
          </cell>
          <cell r="O563">
            <v>113.68685714285715</v>
          </cell>
          <cell r="P563">
            <v>54657.142857142855</v>
          </cell>
          <cell r="Q563">
            <v>746.61657142857143</v>
          </cell>
          <cell r="R563">
            <v>215349.14285714287</v>
          </cell>
          <cell r="S563">
            <v>1874.7399999999998</v>
          </cell>
          <cell r="T563">
            <v>557.50285714285712</v>
          </cell>
          <cell r="U563">
            <v>76.52</v>
          </cell>
          <cell r="V563">
            <v>65.588571428571427</v>
          </cell>
          <cell r="W563">
            <v>852.6514285714286</v>
          </cell>
          <cell r="X563">
            <v>19676.571428571428</v>
          </cell>
          <cell r="Y563">
            <v>415.39428571428573</v>
          </cell>
          <cell r="Z563">
            <v>5247.0857142857149</v>
          </cell>
          <cell r="AA563">
            <v>9838.2857142857138</v>
          </cell>
          <cell r="AB563">
            <v>131177.14285714287</v>
          </cell>
          <cell r="AC563">
            <v>164791.28571428571</v>
          </cell>
          <cell r="AD563">
            <v>1421.0857142857144</v>
          </cell>
          <cell r="AE563">
            <v>388.06571428571425</v>
          </cell>
          <cell r="AF563">
            <v>612.16</v>
          </cell>
          <cell r="AG563">
            <v>153.04</v>
          </cell>
          <cell r="AH563">
            <v>5137.7714285714283</v>
          </cell>
          <cell r="AI563">
            <v>306.08</v>
          </cell>
          <cell r="AJ563">
            <v>765.2</v>
          </cell>
          <cell r="AK563">
            <v>153.04</v>
          </cell>
          <cell r="AL563">
            <v>3716.6857142857143</v>
          </cell>
          <cell r="AM563">
            <v>163.97142857142859</v>
          </cell>
          <cell r="AN563">
            <v>3498.0571428571429</v>
          </cell>
          <cell r="AO563">
            <v>2240.9428571428571</v>
          </cell>
          <cell r="AP563">
            <v>235.02571428571429</v>
          </cell>
          <cell r="AQ563">
            <v>819.85714285714289</v>
          </cell>
        </row>
        <row r="564">
          <cell r="A564" t="str">
            <v>M0033489020</v>
          </cell>
          <cell r="B564" t="str">
            <v>9mm25cmNG3D-18</v>
          </cell>
          <cell r="C564" t="str">
            <v>USD</v>
          </cell>
          <cell r="D564">
            <v>101.89</v>
          </cell>
          <cell r="G564">
            <v>101.89</v>
          </cell>
          <cell r="I564">
            <v>101.89</v>
          </cell>
          <cell r="J564">
            <v>387.18199999999996</v>
          </cell>
          <cell r="K564">
            <v>112.07900000000001</v>
          </cell>
          <cell r="L564">
            <v>132.45699999999999</v>
          </cell>
          <cell r="M564">
            <v>178.3075</v>
          </cell>
          <cell r="N564">
            <v>109.0223</v>
          </cell>
          <cell r="O564">
            <v>105.96560000000001</v>
          </cell>
          <cell r="P564">
            <v>50945</v>
          </cell>
          <cell r="Q564">
            <v>695.90870000000007</v>
          </cell>
          <cell r="R564">
            <v>200723.3</v>
          </cell>
          <cell r="S564">
            <v>1747.4134999999999</v>
          </cell>
          <cell r="T564">
            <v>519.63900000000001</v>
          </cell>
          <cell r="U564">
            <v>71.322999999999993</v>
          </cell>
          <cell r="V564">
            <v>61.134</v>
          </cell>
          <cell r="W564">
            <v>794.74199999999996</v>
          </cell>
          <cell r="X564">
            <v>18340.2</v>
          </cell>
          <cell r="Y564">
            <v>387.18199999999996</v>
          </cell>
          <cell r="Z564">
            <v>4890.72</v>
          </cell>
          <cell r="AA564">
            <v>9170.1</v>
          </cell>
          <cell r="AB564">
            <v>122268</v>
          </cell>
          <cell r="AC564">
            <v>153599.17499999999</v>
          </cell>
          <cell r="AD564">
            <v>1324.57</v>
          </cell>
          <cell r="AE564">
            <v>361.70949999999999</v>
          </cell>
          <cell r="AF564">
            <v>570.58399999999995</v>
          </cell>
          <cell r="AG564">
            <v>142.64599999999999</v>
          </cell>
          <cell r="AH564">
            <v>4788.83</v>
          </cell>
          <cell r="AI564">
            <v>285.29199999999997</v>
          </cell>
          <cell r="AJ564">
            <v>713.23</v>
          </cell>
          <cell r="AK564">
            <v>142.64599999999999</v>
          </cell>
          <cell r="AL564">
            <v>3464.26</v>
          </cell>
          <cell r="AM564">
            <v>152.83500000000001</v>
          </cell>
          <cell r="AN564">
            <v>3260.48</v>
          </cell>
          <cell r="AO564">
            <v>2088.7449999999999</v>
          </cell>
          <cell r="AP564">
            <v>219.0635</v>
          </cell>
          <cell r="AQ564">
            <v>764.17499999999995</v>
          </cell>
        </row>
        <row r="565">
          <cell r="A565" t="str">
            <v>M0033489200</v>
          </cell>
          <cell r="B565" t="str">
            <v>GDC-183609mmx20cm</v>
          </cell>
          <cell r="C565" t="str">
            <v>EUR</v>
          </cell>
          <cell r="D565">
            <v>76.52</v>
          </cell>
          <cell r="G565">
            <v>76.52</v>
          </cell>
          <cell r="I565">
            <v>109.31428571428572</v>
          </cell>
          <cell r="J565">
            <v>415.39428571428573</v>
          </cell>
          <cell r="K565">
            <v>120.2457142857143</v>
          </cell>
          <cell r="L565">
            <v>142.10857142857142</v>
          </cell>
          <cell r="M565">
            <v>191.3</v>
          </cell>
          <cell r="N565">
            <v>116.96628571428572</v>
          </cell>
          <cell r="O565">
            <v>113.68685714285715</v>
          </cell>
          <cell r="P565">
            <v>54657.142857142855</v>
          </cell>
          <cell r="Q565">
            <v>746.61657142857143</v>
          </cell>
          <cell r="R565">
            <v>215349.14285714287</v>
          </cell>
          <cell r="S565">
            <v>1874.7399999999998</v>
          </cell>
          <cell r="T565">
            <v>557.50285714285712</v>
          </cell>
          <cell r="U565">
            <v>76.52</v>
          </cell>
          <cell r="V565">
            <v>65.588571428571427</v>
          </cell>
          <cell r="W565">
            <v>852.6514285714286</v>
          </cell>
          <cell r="X565">
            <v>19676.571428571428</v>
          </cell>
          <cell r="Y565">
            <v>415.39428571428573</v>
          </cell>
          <cell r="Z565">
            <v>5247.0857142857149</v>
          </cell>
          <cell r="AA565">
            <v>9838.2857142857138</v>
          </cell>
          <cell r="AB565">
            <v>131177.14285714287</v>
          </cell>
          <cell r="AC565">
            <v>164791.28571428571</v>
          </cell>
          <cell r="AD565">
            <v>1421.0857142857144</v>
          </cell>
          <cell r="AE565">
            <v>388.06571428571425</v>
          </cell>
          <cell r="AF565">
            <v>612.16</v>
          </cell>
          <cell r="AG565">
            <v>153.04</v>
          </cell>
          <cell r="AH565">
            <v>5137.7714285714283</v>
          </cell>
          <cell r="AI565">
            <v>306.08</v>
          </cell>
          <cell r="AJ565">
            <v>765.2</v>
          </cell>
          <cell r="AK565">
            <v>153.04</v>
          </cell>
          <cell r="AL565">
            <v>3716.6857142857143</v>
          </cell>
          <cell r="AM565">
            <v>163.97142857142859</v>
          </cell>
          <cell r="AN565">
            <v>3498.0571428571429</v>
          </cell>
          <cell r="AO565">
            <v>2240.9428571428571</v>
          </cell>
          <cell r="AP565">
            <v>235.02571428571429</v>
          </cell>
          <cell r="AQ565">
            <v>819.85714285714289</v>
          </cell>
        </row>
        <row r="566">
          <cell r="A566" t="str">
            <v>M00335010340</v>
          </cell>
          <cell r="B566" t="str">
            <v>GDC-18Standard10mmx30cm</v>
          </cell>
          <cell r="C566" t="str">
            <v>EUR</v>
          </cell>
          <cell r="D566">
            <v>64.8</v>
          </cell>
          <cell r="G566">
            <v>64.8</v>
          </cell>
          <cell r="I566">
            <v>92.571428571428569</v>
          </cell>
          <cell r="J566">
            <v>351.77142857142854</v>
          </cell>
          <cell r="K566">
            <v>101.82857142857144</v>
          </cell>
          <cell r="L566">
            <v>120.34285714285714</v>
          </cell>
          <cell r="M566">
            <v>162</v>
          </cell>
          <cell r="N566">
            <v>99.051428571428573</v>
          </cell>
          <cell r="O566">
            <v>96.27428571428571</v>
          </cell>
          <cell r="P566">
            <v>46285.714285714283</v>
          </cell>
          <cell r="Q566">
            <v>632.26285714285711</v>
          </cell>
          <cell r="R566">
            <v>182365.71428571429</v>
          </cell>
          <cell r="S566">
            <v>1587.6</v>
          </cell>
          <cell r="T566">
            <v>472.11428571428564</v>
          </cell>
          <cell r="U566">
            <v>64.8</v>
          </cell>
          <cell r="V566">
            <v>55.542857142857137</v>
          </cell>
          <cell r="W566">
            <v>722.05714285714282</v>
          </cell>
          <cell r="X566">
            <v>16662.857142857141</v>
          </cell>
          <cell r="Y566">
            <v>351.77142857142854</v>
          </cell>
          <cell r="Z566">
            <v>4443.4285714285716</v>
          </cell>
          <cell r="AA566">
            <v>8331.4285714285706</v>
          </cell>
          <cell r="AB566">
            <v>111085.71428571429</v>
          </cell>
          <cell r="AC566">
            <v>139551.42857142858</v>
          </cell>
          <cell r="AD566">
            <v>1203.4285714285713</v>
          </cell>
          <cell r="AE566">
            <v>328.62857142857138</v>
          </cell>
          <cell r="AF566">
            <v>518.4</v>
          </cell>
          <cell r="AG566">
            <v>129.6</v>
          </cell>
          <cell r="AH566">
            <v>4350.8571428571431</v>
          </cell>
          <cell r="AI566">
            <v>259.2</v>
          </cell>
          <cell r="AJ566">
            <v>648</v>
          </cell>
          <cell r="AK566">
            <v>129.6</v>
          </cell>
          <cell r="AL566">
            <v>3147.4285714285716</v>
          </cell>
          <cell r="AM566">
            <v>138.85714285714286</v>
          </cell>
          <cell r="AN566">
            <v>2962.2857142857142</v>
          </cell>
          <cell r="AO566">
            <v>1897.7142857142858</v>
          </cell>
          <cell r="AP566">
            <v>199.02857142857141</v>
          </cell>
          <cell r="AQ566">
            <v>694.28571428571422</v>
          </cell>
        </row>
        <row r="567">
          <cell r="A567" t="str">
            <v>M00335012340</v>
          </cell>
          <cell r="B567" t="str">
            <v>GDC-18Standard12mmx30cm</v>
          </cell>
          <cell r="C567" t="str">
            <v>EUR</v>
          </cell>
          <cell r="D567">
            <v>64.8</v>
          </cell>
          <cell r="G567">
            <v>64.8</v>
          </cell>
          <cell r="I567">
            <v>92.571428571428569</v>
          </cell>
          <cell r="J567">
            <v>351.77142857142854</v>
          </cell>
          <cell r="K567">
            <v>101.82857142857144</v>
          </cell>
          <cell r="L567">
            <v>120.34285714285714</v>
          </cell>
          <cell r="M567">
            <v>162</v>
          </cell>
          <cell r="N567">
            <v>99.051428571428573</v>
          </cell>
          <cell r="O567">
            <v>96.27428571428571</v>
          </cell>
          <cell r="P567">
            <v>46285.714285714283</v>
          </cell>
          <cell r="Q567">
            <v>632.26285714285711</v>
          </cell>
          <cell r="R567">
            <v>182365.71428571429</v>
          </cell>
          <cell r="S567">
            <v>1587.6</v>
          </cell>
          <cell r="T567">
            <v>472.11428571428564</v>
          </cell>
          <cell r="U567">
            <v>64.8</v>
          </cell>
          <cell r="V567">
            <v>55.542857142857137</v>
          </cell>
          <cell r="W567">
            <v>722.05714285714282</v>
          </cell>
          <cell r="X567">
            <v>16662.857142857141</v>
          </cell>
          <cell r="Y567">
            <v>351.77142857142854</v>
          </cell>
          <cell r="Z567">
            <v>4443.4285714285716</v>
          </cell>
          <cell r="AA567">
            <v>8331.4285714285706</v>
          </cell>
          <cell r="AB567">
            <v>111085.71428571429</v>
          </cell>
          <cell r="AC567">
            <v>139551.42857142858</v>
          </cell>
          <cell r="AD567">
            <v>1203.4285714285713</v>
          </cell>
          <cell r="AE567">
            <v>328.62857142857138</v>
          </cell>
          <cell r="AF567">
            <v>518.4</v>
          </cell>
          <cell r="AG567">
            <v>129.6</v>
          </cell>
          <cell r="AH567">
            <v>4350.8571428571431</v>
          </cell>
          <cell r="AI567">
            <v>259.2</v>
          </cell>
          <cell r="AJ567">
            <v>648</v>
          </cell>
          <cell r="AK567">
            <v>129.6</v>
          </cell>
          <cell r="AL567">
            <v>3147.4285714285716</v>
          </cell>
          <cell r="AM567">
            <v>138.85714285714286</v>
          </cell>
          <cell r="AN567">
            <v>2962.2857142857142</v>
          </cell>
          <cell r="AO567">
            <v>1897.7142857142858</v>
          </cell>
          <cell r="AP567">
            <v>199.02857142857141</v>
          </cell>
          <cell r="AQ567">
            <v>694.28571428571422</v>
          </cell>
        </row>
        <row r="568">
          <cell r="A568" t="str">
            <v>M00335014340</v>
          </cell>
          <cell r="B568" t="str">
            <v>GDC-18Standard14mmx30cm</v>
          </cell>
          <cell r="C568" t="str">
            <v>EUR</v>
          </cell>
          <cell r="D568">
            <v>64.8</v>
          </cell>
          <cell r="G568">
            <v>64.8</v>
          </cell>
          <cell r="I568">
            <v>92.571428571428569</v>
          </cell>
          <cell r="J568">
            <v>351.77142857142854</v>
          </cell>
          <cell r="K568">
            <v>101.82857142857144</v>
          </cell>
          <cell r="L568">
            <v>120.34285714285714</v>
          </cell>
          <cell r="M568">
            <v>162</v>
          </cell>
          <cell r="N568">
            <v>99.051428571428573</v>
          </cell>
          <cell r="O568">
            <v>96.27428571428571</v>
          </cell>
          <cell r="P568">
            <v>46285.714285714283</v>
          </cell>
          <cell r="Q568">
            <v>632.26285714285711</v>
          </cell>
          <cell r="R568">
            <v>182365.71428571429</v>
          </cell>
          <cell r="S568">
            <v>1587.6</v>
          </cell>
          <cell r="T568">
            <v>472.11428571428564</v>
          </cell>
          <cell r="U568">
            <v>64.8</v>
          </cell>
          <cell r="V568">
            <v>55.542857142857137</v>
          </cell>
          <cell r="W568">
            <v>722.05714285714282</v>
          </cell>
          <cell r="X568">
            <v>16662.857142857141</v>
          </cell>
          <cell r="Y568">
            <v>351.77142857142854</v>
          </cell>
          <cell r="Z568">
            <v>4443.4285714285716</v>
          </cell>
          <cell r="AA568">
            <v>8331.4285714285706</v>
          </cell>
          <cell r="AB568">
            <v>111085.71428571429</v>
          </cell>
          <cell r="AC568">
            <v>139551.42857142858</v>
          </cell>
          <cell r="AD568">
            <v>1203.4285714285713</v>
          </cell>
          <cell r="AE568">
            <v>328.62857142857138</v>
          </cell>
          <cell r="AF568">
            <v>518.4</v>
          </cell>
          <cell r="AG568">
            <v>129.6</v>
          </cell>
          <cell r="AH568">
            <v>4350.8571428571431</v>
          </cell>
          <cell r="AI568">
            <v>259.2</v>
          </cell>
          <cell r="AJ568">
            <v>648</v>
          </cell>
          <cell r="AK568">
            <v>129.6</v>
          </cell>
          <cell r="AL568">
            <v>3147.4285714285716</v>
          </cell>
          <cell r="AM568">
            <v>138.85714285714286</v>
          </cell>
          <cell r="AN568">
            <v>2962.2857142857142</v>
          </cell>
          <cell r="AO568">
            <v>1897.7142857142858</v>
          </cell>
          <cell r="AP568">
            <v>199.02857142857141</v>
          </cell>
          <cell r="AQ568">
            <v>694.28571428571422</v>
          </cell>
        </row>
        <row r="569">
          <cell r="A569" t="str">
            <v>M00335016340</v>
          </cell>
          <cell r="B569" t="str">
            <v>GDC-18Standard16mmx30cm</v>
          </cell>
          <cell r="C569" t="str">
            <v>EUR</v>
          </cell>
          <cell r="D569">
            <v>67.61</v>
          </cell>
          <cell r="G569">
            <v>67.61</v>
          </cell>
          <cell r="I569">
            <v>96.585714285714289</v>
          </cell>
          <cell r="J569">
            <v>367.02571428571429</v>
          </cell>
          <cell r="K569">
            <v>106.24428571428572</v>
          </cell>
          <cell r="L569">
            <v>125.56142857142858</v>
          </cell>
          <cell r="M569">
            <v>169.02500000000001</v>
          </cell>
          <cell r="N569">
            <v>103.3467142857143</v>
          </cell>
          <cell r="O569">
            <v>100.44914285714286</v>
          </cell>
          <cell r="P569">
            <v>48292.857142857145</v>
          </cell>
          <cell r="Q569">
            <v>659.68042857142859</v>
          </cell>
          <cell r="R569">
            <v>190273.85714285716</v>
          </cell>
          <cell r="S569">
            <v>1656.4449999999999</v>
          </cell>
          <cell r="T569">
            <v>492.58714285714285</v>
          </cell>
          <cell r="U569">
            <v>67.61</v>
          </cell>
          <cell r="V569">
            <v>57.951428571428572</v>
          </cell>
          <cell r="W569">
            <v>753.36857142857139</v>
          </cell>
          <cell r="X569">
            <v>17385.428571428572</v>
          </cell>
          <cell r="Y569">
            <v>367.02571428571429</v>
          </cell>
          <cell r="Z569">
            <v>4636.1142857142859</v>
          </cell>
          <cell r="AA569">
            <v>8692.7142857142862</v>
          </cell>
          <cell r="AB569">
            <v>115902.85714285714</v>
          </cell>
          <cell r="AC569">
            <v>145602.96428571429</v>
          </cell>
          <cell r="AD569">
            <v>1255.6142857142859</v>
          </cell>
          <cell r="AE569">
            <v>342.87928571428569</v>
          </cell>
          <cell r="AF569">
            <v>540.88</v>
          </cell>
          <cell r="AG569">
            <v>135.22</v>
          </cell>
          <cell r="AH569">
            <v>4539.5285714285719</v>
          </cell>
          <cell r="AI569">
            <v>270.44</v>
          </cell>
          <cell r="AJ569">
            <v>676.1</v>
          </cell>
          <cell r="AK569">
            <v>135.22</v>
          </cell>
          <cell r="AL569">
            <v>3283.9142857142861</v>
          </cell>
          <cell r="AM569">
            <v>144.87857142857143</v>
          </cell>
          <cell r="AN569">
            <v>3090.7428571428572</v>
          </cell>
          <cell r="AO569">
            <v>1980.007142857143</v>
          </cell>
          <cell r="AP569">
            <v>207.65928571428572</v>
          </cell>
          <cell r="AQ569">
            <v>724.39285714285711</v>
          </cell>
        </row>
        <row r="570">
          <cell r="A570" t="str">
            <v>M00335018340</v>
          </cell>
          <cell r="B570" t="str">
            <v>GDC-18Standard18mmx30cm</v>
          </cell>
          <cell r="C570" t="str">
            <v>EUR</v>
          </cell>
          <cell r="D570">
            <v>67.61</v>
          </cell>
          <cell r="G570">
            <v>67.61</v>
          </cell>
          <cell r="I570">
            <v>96.585714285714289</v>
          </cell>
          <cell r="J570">
            <v>367.02571428571429</v>
          </cell>
          <cell r="K570">
            <v>106.24428571428572</v>
          </cell>
          <cell r="L570">
            <v>125.56142857142858</v>
          </cell>
          <cell r="M570">
            <v>169.02500000000001</v>
          </cell>
          <cell r="N570">
            <v>103.3467142857143</v>
          </cell>
          <cell r="O570">
            <v>100.44914285714286</v>
          </cell>
          <cell r="P570">
            <v>48292.857142857145</v>
          </cell>
          <cell r="Q570">
            <v>659.68042857142859</v>
          </cell>
          <cell r="R570">
            <v>190273.85714285716</v>
          </cell>
          <cell r="S570">
            <v>1656.4449999999999</v>
          </cell>
          <cell r="T570">
            <v>492.58714285714285</v>
          </cell>
          <cell r="U570">
            <v>67.61</v>
          </cell>
          <cell r="V570">
            <v>57.951428571428572</v>
          </cell>
          <cell r="W570">
            <v>753.36857142857139</v>
          </cell>
          <cell r="X570">
            <v>17385.428571428572</v>
          </cell>
          <cell r="Y570">
            <v>367.02571428571429</v>
          </cell>
          <cell r="Z570">
            <v>4636.1142857142859</v>
          </cell>
          <cell r="AA570">
            <v>8692.7142857142862</v>
          </cell>
          <cell r="AB570">
            <v>115902.85714285714</v>
          </cell>
          <cell r="AC570">
            <v>145602.96428571429</v>
          </cell>
          <cell r="AD570">
            <v>1255.6142857142859</v>
          </cell>
          <cell r="AE570">
            <v>342.87928571428569</v>
          </cell>
          <cell r="AF570">
            <v>540.88</v>
          </cell>
          <cell r="AG570">
            <v>135.22</v>
          </cell>
          <cell r="AH570">
            <v>4539.5285714285719</v>
          </cell>
          <cell r="AI570">
            <v>270.44</v>
          </cell>
          <cell r="AJ570">
            <v>676.1</v>
          </cell>
          <cell r="AK570">
            <v>135.22</v>
          </cell>
          <cell r="AL570">
            <v>3283.9142857142861</v>
          </cell>
          <cell r="AM570">
            <v>144.87857142857143</v>
          </cell>
          <cell r="AN570">
            <v>3090.7428571428572</v>
          </cell>
          <cell r="AO570">
            <v>1980.007142857143</v>
          </cell>
          <cell r="AP570">
            <v>207.65928571428572</v>
          </cell>
          <cell r="AQ570">
            <v>724.39285714285711</v>
          </cell>
        </row>
        <row r="571">
          <cell r="A571" t="str">
            <v>M00335020340</v>
          </cell>
          <cell r="B571" t="str">
            <v>GDC-18Standard20mmx30cm</v>
          </cell>
          <cell r="C571" t="str">
            <v>EUR</v>
          </cell>
          <cell r="D571">
            <v>67.61</v>
          </cell>
          <cell r="G571">
            <v>67.61</v>
          </cell>
          <cell r="I571">
            <v>96.585714285714289</v>
          </cell>
          <cell r="J571">
            <v>367.02571428571429</v>
          </cell>
          <cell r="K571">
            <v>106.24428571428572</v>
          </cell>
          <cell r="L571">
            <v>125.56142857142858</v>
          </cell>
          <cell r="M571">
            <v>169.02500000000001</v>
          </cell>
          <cell r="N571">
            <v>103.3467142857143</v>
          </cell>
          <cell r="O571">
            <v>100.44914285714286</v>
          </cell>
          <cell r="P571">
            <v>48292.857142857145</v>
          </cell>
          <cell r="Q571">
            <v>659.68042857142859</v>
          </cell>
          <cell r="R571">
            <v>190273.85714285716</v>
          </cell>
          <cell r="S571">
            <v>1656.4449999999999</v>
          </cell>
          <cell r="T571">
            <v>492.58714285714285</v>
          </cell>
          <cell r="U571">
            <v>67.61</v>
          </cell>
          <cell r="V571">
            <v>57.951428571428572</v>
          </cell>
          <cell r="W571">
            <v>753.36857142857139</v>
          </cell>
          <cell r="X571">
            <v>17385.428571428572</v>
          </cell>
          <cell r="Y571">
            <v>367.02571428571429</v>
          </cell>
          <cell r="Z571">
            <v>4636.1142857142859</v>
          </cell>
          <cell r="AA571">
            <v>8692.7142857142862</v>
          </cell>
          <cell r="AB571">
            <v>115902.85714285714</v>
          </cell>
          <cell r="AC571">
            <v>145602.96428571429</v>
          </cell>
          <cell r="AD571">
            <v>1255.6142857142859</v>
          </cell>
          <cell r="AE571">
            <v>342.87928571428569</v>
          </cell>
          <cell r="AF571">
            <v>540.88</v>
          </cell>
          <cell r="AG571">
            <v>135.22</v>
          </cell>
          <cell r="AH571">
            <v>4539.5285714285719</v>
          </cell>
          <cell r="AI571">
            <v>270.44</v>
          </cell>
          <cell r="AJ571">
            <v>676.1</v>
          </cell>
          <cell r="AK571">
            <v>135.22</v>
          </cell>
          <cell r="AL571">
            <v>3283.9142857142861</v>
          </cell>
          <cell r="AM571">
            <v>144.87857142857143</v>
          </cell>
          <cell r="AN571">
            <v>3090.7428571428572</v>
          </cell>
          <cell r="AO571">
            <v>1980.007142857143</v>
          </cell>
          <cell r="AP571">
            <v>207.65928571428572</v>
          </cell>
          <cell r="AQ571">
            <v>724.39285714285711</v>
          </cell>
        </row>
        <row r="572">
          <cell r="A572" t="str">
            <v>M00335051540</v>
          </cell>
          <cell r="B572" t="str">
            <v>GDC-18Standard5mmx15cm</v>
          </cell>
          <cell r="C572" t="str">
            <v>EUR</v>
          </cell>
          <cell r="D572">
            <v>55.37</v>
          </cell>
          <cell r="G572">
            <v>55.37</v>
          </cell>
          <cell r="I572">
            <v>79.099999999999994</v>
          </cell>
          <cell r="J572">
            <v>300.58</v>
          </cell>
          <cell r="K572">
            <v>87.01</v>
          </cell>
          <cell r="L572">
            <v>102.83</v>
          </cell>
          <cell r="M572">
            <v>138.42499999999998</v>
          </cell>
          <cell r="N572">
            <v>84.637</v>
          </cell>
          <cell r="O572">
            <v>82.263999999999996</v>
          </cell>
          <cell r="P572">
            <v>39550</v>
          </cell>
          <cell r="Q572">
            <v>540.25299999999993</v>
          </cell>
          <cell r="R572">
            <v>155827</v>
          </cell>
          <cell r="S572">
            <v>1356.5649999999998</v>
          </cell>
          <cell r="T572">
            <v>403.40999999999997</v>
          </cell>
          <cell r="U572">
            <v>55.36999999999999</v>
          </cell>
          <cell r="V572">
            <v>47.459999999999994</v>
          </cell>
          <cell r="W572">
            <v>616.9799999999999</v>
          </cell>
          <cell r="X572">
            <v>14237.999999999998</v>
          </cell>
          <cell r="Y572">
            <v>300.58</v>
          </cell>
          <cell r="Z572">
            <v>3796.7999999999997</v>
          </cell>
          <cell r="AA572">
            <v>7118.9999999999991</v>
          </cell>
          <cell r="AB572">
            <v>94920</v>
          </cell>
          <cell r="AC572">
            <v>119243.24999999999</v>
          </cell>
          <cell r="AD572">
            <v>1028.3</v>
          </cell>
          <cell r="AE572">
            <v>280.80499999999995</v>
          </cell>
          <cell r="AF572">
            <v>442.95999999999992</v>
          </cell>
          <cell r="AG572">
            <v>110.73999999999998</v>
          </cell>
          <cell r="AH572">
            <v>3717.7</v>
          </cell>
          <cell r="AI572">
            <v>221.47999999999996</v>
          </cell>
          <cell r="AJ572">
            <v>553.69999999999993</v>
          </cell>
          <cell r="AK572">
            <v>110.73999999999998</v>
          </cell>
          <cell r="AL572">
            <v>2689.3999999999996</v>
          </cell>
          <cell r="AM572">
            <v>118.64999999999999</v>
          </cell>
          <cell r="AN572">
            <v>2531.1999999999998</v>
          </cell>
          <cell r="AO572">
            <v>1621.55</v>
          </cell>
          <cell r="AP572">
            <v>170.06499999999997</v>
          </cell>
          <cell r="AQ572">
            <v>593.25</v>
          </cell>
        </row>
        <row r="573">
          <cell r="A573" t="str">
            <v>M00335052040</v>
          </cell>
          <cell r="B573" t="str">
            <v>GDC-18Standard5mmx20cm</v>
          </cell>
          <cell r="C573" t="str">
            <v>EUR</v>
          </cell>
          <cell r="D573">
            <v>58.51</v>
          </cell>
          <cell r="G573">
            <v>58.51</v>
          </cell>
          <cell r="I573">
            <v>83.585714285714289</v>
          </cell>
          <cell r="J573">
            <v>317.62571428571431</v>
          </cell>
          <cell r="K573">
            <v>91.944285714285726</v>
          </cell>
          <cell r="L573">
            <v>108.66142857142857</v>
          </cell>
          <cell r="M573">
            <v>146.27500000000001</v>
          </cell>
          <cell r="N573">
            <v>89.436714285714288</v>
          </cell>
          <cell r="O573">
            <v>86.929142857142864</v>
          </cell>
          <cell r="P573">
            <v>41792.857142857145</v>
          </cell>
          <cell r="Q573">
            <v>570.89042857142863</v>
          </cell>
          <cell r="R573">
            <v>164663.85714285716</v>
          </cell>
          <cell r="S573">
            <v>1433.4949999999999</v>
          </cell>
          <cell r="T573">
            <v>426.28714285714284</v>
          </cell>
          <cell r="U573">
            <v>58.51</v>
          </cell>
          <cell r="V573">
            <v>50.151428571428575</v>
          </cell>
          <cell r="W573">
            <v>651.96857142857141</v>
          </cell>
          <cell r="X573">
            <v>15045.428571428572</v>
          </cell>
          <cell r="Y573">
            <v>317.62571428571431</v>
          </cell>
          <cell r="Z573">
            <v>4012.1142857142859</v>
          </cell>
          <cell r="AA573">
            <v>7522.7142857142862</v>
          </cell>
          <cell r="AB573">
            <v>100302.85714285714</v>
          </cell>
          <cell r="AC573">
            <v>126005.46428571429</v>
          </cell>
          <cell r="AD573">
            <v>1086.6142857142859</v>
          </cell>
          <cell r="AE573">
            <v>296.72928571428571</v>
          </cell>
          <cell r="AF573">
            <v>468.08</v>
          </cell>
          <cell r="AG573">
            <v>117.02</v>
          </cell>
          <cell r="AH573">
            <v>3928.5285714285715</v>
          </cell>
          <cell r="AI573">
            <v>234.04</v>
          </cell>
          <cell r="AJ573">
            <v>585.1</v>
          </cell>
          <cell r="AK573">
            <v>117.02</v>
          </cell>
          <cell r="AL573">
            <v>2841.9142857142861</v>
          </cell>
          <cell r="AM573">
            <v>125.37857142857143</v>
          </cell>
          <cell r="AN573">
            <v>2674.7428571428572</v>
          </cell>
          <cell r="AO573">
            <v>1713.507142857143</v>
          </cell>
          <cell r="AP573">
            <v>179.70928571428573</v>
          </cell>
          <cell r="AQ573">
            <v>626.89285714285711</v>
          </cell>
        </row>
        <row r="574">
          <cell r="A574" t="str">
            <v>M00335062040</v>
          </cell>
          <cell r="B574" t="str">
            <v>GDC-18Standard6mmx20cm</v>
          </cell>
          <cell r="C574" t="str">
            <v>EUR</v>
          </cell>
          <cell r="D574">
            <v>58.51</v>
          </cell>
          <cell r="G574">
            <v>58.51</v>
          </cell>
          <cell r="I574">
            <v>83.585714285714289</v>
          </cell>
          <cell r="J574">
            <v>317.62571428571431</v>
          </cell>
          <cell r="K574">
            <v>91.944285714285726</v>
          </cell>
          <cell r="L574">
            <v>108.66142857142857</v>
          </cell>
          <cell r="M574">
            <v>146.27500000000001</v>
          </cell>
          <cell r="N574">
            <v>89.436714285714288</v>
          </cell>
          <cell r="O574">
            <v>86.929142857142864</v>
          </cell>
          <cell r="P574">
            <v>41792.857142857145</v>
          </cell>
          <cell r="Q574">
            <v>570.89042857142863</v>
          </cell>
          <cell r="R574">
            <v>164663.85714285716</v>
          </cell>
          <cell r="S574">
            <v>1433.4949999999999</v>
          </cell>
          <cell r="T574">
            <v>426.28714285714284</v>
          </cell>
          <cell r="U574">
            <v>58.51</v>
          </cell>
          <cell r="V574">
            <v>50.151428571428575</v>
          </cell>
          <cell r="W574">
            <v>651.96857142857141</v>
          </cell>
          <cell r="X574">
            <v>15045.428571428572</v>
          </cell>
          <cell r="Y574">
            <v>317.62571428571431</v>
          </cell>
          <cell r="Z574">
            <v>4012.1142857142859</v>
          </cell>
          <cell r="AA574">
            <v>7522.7142857142862</v>
          </cell>
          <cell r="AB574">
            <v>100302.85714285714</v>
          </cell>
          <cell r="AC574">
            <v>126005.46428571429</v>
          </cell>
          <cell r="AD574">
            <v>1086.6142857142859</v>
          </cell>
          <cell r="AE574">
            <v>296.72928571428571</v>
          </cell>
          <cell r="AF574">
            <v>468.08</v>
          </cell>
          <cell r="AG574">
            <v>117.02</v>
          </cell>
          <cell r="AH574">
            <v>3928.5285714285715</v>
          </cell>
          <cell r="AI574">
            <v>234.04</v>
          </cell>
          <cell r="AJ574">
            <v>585.1</v>
          </cell>
          <cell r="AK574">
            <v>117.02</v>
          </cell>
          <cell r="AL574">
            <v>2841.9142857142861</v>
          </cell>
          <cell r="AM574">
            <v>125.37857142857143</v>
          </cell>
          <cell r="AN574">
            <v>2674.7428571428572</v>
          </cell>
          <cell r="AO574">
            <v>1713.507142857143</v>
          </cell>
          <cell r="AP574">
            <v>179.70928571428573</v>
          </cell>
          <cell r="AQ574">
            <v>626.89285714285711</v>
          </cell>
        </row>
        <row r="575">
          <cell r="A575" t="str">
            <v>M00335073040</v>
          </cell>
          <cell r="B575" t="str">
            <v>GDC-18Standard7mmx30cm</v>
          </cell>
          <cell r="C575" t="str">
            <v>EUR</v>
          </cell>
          <cell r="D575">
            <v>64.8</v>
          </cell>
          <cell r="G575">
            <v>64.8</v>
          </cell>
          <cell r="I575">
            <v>92.571428571428569</v>
          </cell>
          <cell r="J575">
            <v>351.77142857142854</v>
          </cell>
          <cell r="K575">
            <v>101.82857142857144</v>
          </cell>
          <cell r="L575">
            <v>120.34285714285714</v>
          </cell>
          <cell r="M575">
            <v>162</v>
          </cell>
          <cell r="N575">
            <v>99.051428571428573</v>
          </cell>
          <cell r="O575">
            <v>96.27428571428571</v>
          </cell>
          <cell r="P575">
            <v>46285.714285714283</v>
          </cell>
          <cell r="Q575">
            <v>632.26285714285711</v>
          </cell>
          <cell r="R575">
            <v>182365.71428571429</v>
          </cell>
          <cell r="S575">
            <v>1587.6</v>
          </cell>
          <cell r="T575">
            <v>472.11428571428564</v>
          </cell>
          <cell r="U575">
            <v>64.8</v>
          </cell>
          <cell r="V575">
            <v>55.542857142857137</v>
          </cell>
          <cell r="W575">
            <v>722.05714285714282</v>
          </cell>
          <cell r="X575">
            <v>16662.857142857141</v>
          </cell>
          <cell r="Y575">
            <v>351.77142857142854</v>
          </cell>
          <cell r="Z575">
            <v>4443.4285714285716</v>
          </cell>
          <cell r="AA575">
            <v>8331.4285714285706</v>
          </cell>
          <cell r="AB575">
            <v>111085.71428571429</v>
          </cell>
          <cell r="AC575">
            <v>139551.42857142858</v>
          </cell>
          <cell r="AD575">
            <v>1203.4285714285713</v>
          </cell>
          <cell r="AE575">
            <v>328.62857142857138</v>
          </cell>
          <cell r="AF575">
            <v>518.4</v>
          </cell>
          <cell r="AG575">
            <v>129.6</v>
          </cell>
          <cell r="AH575">
            <v>4350.8571428571431</v>
          </cell>
          <cell r="AI575">
            <v>259.2</v>
          </cell>
          <cell r="AJ575">
            <v>648</v>
          </cell>
          <cell r="AK575">
            <v>129.6</v>
          </cell>
          <cell r="AL575">
            <v>3147.4285714285716</v>
          </cell>
          <cell r="AM575">
            <v>138.85714285714286</v>
          </cell>
          <cell r="AN575">
            <v>2962.2857142857142</v>
          </cell>
          <cell r="AO575">
            <v>1897.7142857142858</v>
          </cell>
          <cell r="AP575">
            <v>199.02857142857141</v>
          </cell>
          <cell r="AQ575">
            <v>694.28571428571422</v>
          </cell>
        </row>
        <row r="576">
          <cell r="A576" t="str">
            <v>M00335082040</v>
          </cell>
          <cell r="B576" t="str">
            <v>GDC-18Standard8mmx20cm</v>
          </cell>
          <cell r="C576" t="str">
            <v>EUR</v>
          </cell>
          <cell r="D576">
            <v>58.51</v>
          </cell>
          <cell r="G576">
            <v>58.51</v>
          </cell>
          <cell r="I576">
            <v>83.585714285714289</v>
          </cell>
          <cell r="J576">
            <v>317.62571428571431</v>
          </cell>
          <cell r="K576">
            <v>91.944285714285726</v>
          </cell>
          <cell r="L576">
            <v>108.66142857142857</v>
          </cell>
          <cell r="M576">
            <v>146.27500000000001</v>
          </cell>
          <cell r="N576">
            <v>89.436714285714288</v>
          </cell>
          <cell r="O576">
            <v>86.929142857142864</v>
          </cell>
          <cell r="P576">
            <v>41792.857142857145</v>
          </cell>
          <cell r="Q576">
            <v>570.89042857142863</v>
          </cell>
          <cell r="R576">
            <v>164663.85714285716</v>
          </cell>
          <cell r="S576">
            <v>1433.4949999999999</v>
          </cell>
          <cell r="T576">
            <v>426.28714285714284</v>
          </cell>
          <cell r="U576">
            <v>58.51</v>
          </cell>
          <cell r="V576">
            <v>50.151428571428575</v>
          </cell>
          <cell r="W576">
            <v>651.96857142857141</v>
          </cell>
          <cell r="X576">
            <v>15045.428571428572</v>
          </cell>
          <cell r="Y576">
            <v>317.62571428571431</v>
          </cell>
          <cell r="Z576">
            <v>4012.1142857142859</v>
          </cell>
          <cell r="AA576">
            <v>7522.7142857142862</v>
          </cell>
          <cell r="AB576">
            <v>100302.85714285714</v>
          </cell>
          <cell r="AC576">
            <v>126005.46428571429</v>
          </cell>
          <cell r="AD576">
            <v>1086.6142857142859</v>
          </cell>
          <cell r="AE576">
            <v>296.72928571428571</v>
          </cell>
          <cell r="AF576">
            <v>468.08</v>
          </cell>
          <cell r="AG576">
            <v>117.02</v>
          </cell>
          <cell r="AH576">
            <v>3928.5285714285715</v>
          </cell>
          <cell r="AI576">
            <v>234.04</v>
          </cell>
          <cell r="AJ576">
            <v>585.1</v>
          </cell>
          <cell r="AK576">
            <v>117.02</v>
          </cell>
          <cell r="AL576">
            <v>2841.9142857142861</v>
          </cell>
          <cell r="AM576">
            <v>125.37857142857143</v>
          </cell>
          <cell r="AN576">
            <v>2674.7428571428572</v>
          </cell>
          <cell r="AO576">
            <v>1713.507142857143</v>
          </cell>
          <cell r="AP576">
            <v>179.70928571428573</v>
          </cell>
          <cell r="AQ576">
            <v>626.89285714285711</v>
          </cell>
        </row>
        <row r="577">
          <cell r="A577" t="str">
            <v>M00335083040</v>
          </cell>
          <cell r="B577" t="str">
            <v>GDC-18Standard8mmx30cm</v>
          </cell>
          <cell r="C577" t="str">
            <v>EUR</v>
          </cell>
          <cell r="D577">
            <v>64.8</v>
          </cell>
          <cell r="G577">
            <v>64.8</v>
          </cell>
          <cell r="I577">
            <v>92.571428571428569</v>
          </cell>
          <cell r="J577">
            <v>351.77142857142854</v>
          </cell>
          <cell r="K577">
            <v>101.82857142857144</v>
          </cell>
          <cell r="L577">
            <v>120.34285714285714</v>
          </cell>
          <cell r="M577">
            <v>162</v>
          </cell>
          <cell r="N577">
            <v>99.051428571428573</v>
          </cell>
          <cell r="O577">
            <v>96.27428571428571</v>
          </cell>
          <cell r="P577">
            <v>46285.714285714283</v>
          </cell>
          <cell r="Q577">
            <v>632.26285714285711</v>
          </cell>
          <cell r="R577">
            <v>182365.71428571429</v>
          </cell>
          <cell r="S577">
            <v>1587.6</v>
          </cell>
          <cell r="T577">
            <v>472.11428571428564</v>
          </cell>
          <cell r="U577">
            <v>64.8</v>
          </cell>
          <cell r="V577">
            <v>55.542857142857137</v>
          </cell>
          <cell r="W577">
            <v>722.05714285714282</v>
          </cell>
          <cell r="X577">
            <v>16662.857142857141</v>
          </cell>
          <cell r="Y577">
            <v>351.77142857142854</v>
          </cell>
          <cell r="Z577">
            <v>4443.4285714285716</v>
          </cell>
          <cell r="AA577">
            <v>8331.4285714285706</v>
          </cell>
          <cell r="AB577">
            <v>111085.71428571429</v>
          </cell>
          <cell r="AC577">
            <v>139551.42857142858</v>
          </cell>
          <cell r="AD577">
            <v>1203.4285714285713</v>
          </cell>
          <cell r="AE577">
            <v>328.62857142857138</v>
          </cell>
          <cell r="AF577">
            <v>518.4</v>
          </cell>
          <cell r="AG577">
            <v>129.6</v>
          </cell>
          <cell r="AH577">
            <v>4350.8571428571431</v>
          </cell>
          <cell r="AI577">
            <v>259.2</v>
          </cell>
          <cell r="AJ577">
            <v>648</v>
          </cell>
          <cell r="AK577">
            <v>129.6</v>
          </cell>
          <cell r="AL577">
            <v>3147.4285714285716</v>
          </cell>
          <cell r="AM577">
            <v>138.85714285714286</v>
          </cell>
          <cell r="AN577">
            <v>2962.2857142857142</v>
          </cell>
          <cell r="AO577">
            <v>1897.7142857142858</v>
          </cell>
          <cell r="AP577">
            <v>199.02857142857141</v>
          </cell>
          <cell r="AQ577">
            <v>694.28571428571422</v>
          </cell>
        </row>
        <row r="578">
          <cell r="A578" t="str">
            <v>M00335091540</v>
          </cell>
          <cell r="B578" t="str">
            <v>GDC-18Standard9mmx15cm</v>
          </cell>
          <cell r="C578" t="str">
            <v>EUR</v>
          </cell>
          <cell r="D578">
            <v>55.37</v>
          </cell>
          <cell r="G578">
            <v>55.37</v>
          </cell>
          <cell r="I578">
            <v>79.099999999999994</v>
          </cell>
          <cell r="J578">
            <v>300.58</v>
          </cell>
          <cell r="K578">
            <v>87.01</v>
          </cell>
          <cell r="L578">
            <v>102.83</v>
          </cell>
          <cell r="M578">
            <v>138.42499999999998</v>
          </cell>
          <cell r="N578">
            <v>84.637</v>
          </cell>
          <cell r="O578">
            <v>82.263999999999996</v>
          </cell>
          <cell r="P578">
            <v>39550</v>
          </cell>
          <cell r="Q578">
            <v>540.25299999999993</v>
          </cell>
          <cell r="R578">
            <v>155827</v>
          </cell>
          <cell r="S578">
            <v>1356.5649999999998</v>
          </cell>
          <cell r="T578">
            <v>403.40999999999997</v>
          </cell>
          <cell r="U578">
            <v>55.36999999999999</v>
          </cell>
          <cell r="V578">
            <v>47.459999999999994</v>
          </cell>
          <cell r="W578">
            <v>616.9799999999999</v>
          </cell>
          <cell r="X578">
            <v>14237.999999999998</v>
          </cell>
          <cell r="Y578">
            <v>300.58</v>
          </cell>
          <cell r="Z578">
            <v>3796.7999999999997</v>
          </cell>
          <cell r="AA578">
            <v>7118.9999999999991</v>
          </cell>
          <cell r="AB578">
            <v>94920</v>
          </cell>
          <cell r="AC578">
            <v>119243.24999999999</v>
          </cell>
          <cell r="AD578">
            <v>1028.3</v>
          </cell>
          <cell r="AE578">
            <v>280.80499999999995</v>
          </cell>
          <cell r="AF578">
            <v>442.95999999999992</v>
          </cell>
          <cell r="AG578">
            <v>110.73999999999998</v>
          </cell>
          <cell r="AH578">
            <v>3717.7</v>
          </cell>
          <cell r="AI578">
            <v>221.47999999999996</v>
          </cell>
          <cell r="AJ578">
            <v>553.69999999999993</v>
          </cell>
          <cell r="AK578">
            <v>110.73999999999998</v>
          </cell>
          <cell r="AL578">
            <v>2689.3999999999996</v>
          </cell>
          <cell r="AM578">
            <v>118.64999999999999</v>
          </cell>
          <cell r="AN578">
            <v>2531.1999999999998</v>
          </cell>
          <cell r="AO578">
            <v>1621.55</v>
          </cell>
          <cell r="AP578">
            <v>170.06499999999997</v>
          </cell>
          <cell r="AQ578">
            <v>593.25</v>
          </cell>
        </row>
        <row r="579">
          <cell r="A579" t="str">
            <v>M00335093040</v>
          </cell>
          <cell r="B579" t="str">
            <v>GDC-18Standard9mmx30cm</v>
          </cell>
          <cell r="C579" t="str">
            <v>EUR</v>
          </cell>
          <cell r="D579">
            <v>64.8</v>
          </cell>
          <cell r="G579">
            <v>64.8</v>
          </cell>
          <cell r="I579">
            <v>92.571428571428569</v>
          </cell>
          <cell r="J579">
            <v>351.77142857142854</v>
          </cell>
          <cell r="K579">
            <v>101.82857142857144</v>
          </cell>
          <cell r="L579">
            <v>120.34285714285714</v>
          </cell>
          <cell r="M579">
            <v>162</v>
          </cell>
          <cell r="N579">
            <v>99.051428571428573</v>
          </cell>
          <cell r="O579">
            <v>96.27428571428571</v>
          </cell>
          <cell r="P579">
            <v>46285.714285714283</v>
          </cell>
          <cell r="Q579">
            <v>632.26285714285711</v>
          </cell>
          <cell r="R579">
            <v>182365.71428571429</v>
          </cell>
          <cell r="S579">
            <v>1587.6</v>
          </cell>
          <cell r="T579">
            <v>472.11428571428564</v>
          </cell>
          <cell r="U579">
            <v>64.8</v>
          </cell>
          <cell r="V579">
            <v>55.542857142857137</v>
          </cell>
          <cell r="W579">
            <v>722.05714285714282</v>
          </cell>
          <cell r="X579">
            <v>16662.857142857141</v>
          </cell>
          <cell r="Y579">
            <v>351.77142857142854</v>
          </cell>
          <cell r="Z579">
            <v>4443.4285714285716</v>
          </cell>
          <cell r="AA579">
            <v>8331.4285714285706</v>
          </cell>
          <cell r="AB579">
            <v>111085.71428571429</v>
          </cell>
          <cell r="AC579">
            <v>139551.42857142858</v>
          </cell>
          <cell r="AD579">
            <v>1203.4285714285713</v>
          </cell>
          <cell r="AE579">
            <v>328.62857142857138</v>
          </cell>
          <cell r="AF579">
            <v>518.4</v>
          </cell>
          <cell r="AG579">
            <v>129.6</v>
          </cell>
          <cell r="AH579">
            <v>4350.8571428571431</v>
          </cell>
          <cell r="AI579">
            <v>259.2</v>
          </cell>
          <cell r="AJ579">
            <v>648</v>
          </cell>
          <cell r="AK579">
            <v>129.6</v>
          </cell>
          <cell r="AL579">
            <v>3147.4285714285716</v>
          </cell>
          <cell r="AM579">
            <v>138.85714285714286</v>
          </cell>
          <cell r="AN579">
            <v>2962.2857142857142</v>
          </cell>
          <cell r="AO579">
            <v>1897.7142857142858</v>
          </cell>
          <cell r="AP579">
            <v>199.02857142857141</v>
          </cell>
          <cell r="AQ579">
            <v>694.28571428571422</v>
          </cell>
        </row>
        <row r="580">
          <cell r="A580" t="str">
            <v>M00335120440</v>
          </cell>
          <cell r="B580" t="str">
            <v>GDC-18Soft2mmx4cm</v>
          </cell>
          <cell r="C580" t="str">
            <v>EUR</v>
          </cell>
          <cell r="D580">
            <v>48.68</v>
          </cell>
          <cell r="G580">
            <v>48.68</v>
          </cell>
          <cell r="I580">
            <v>69.542857142857144</v>
          </cell>
          <cell r="J580">
            <v>264.26285714285711</v>
          </cell>
          <cell r="K580">
            <v>76.497142857142862</v>
          </cell>
          <cell r="L580">
            <v>90.405714285714296</v>
          </cell>
          <cell r="M580">
            <v>121.7</v>
          </cell>
          <cell r="N580">
            <v>74.410857142857154</v>
          </cell>
          <cell r="O580">
            <v>72.324571428571431</v>
          </cell>
          <cell r="P580">
            <v>34771.428571428572</v>
          </cell>
          <cell r="Q580">
            <v>474.97771428571428</v>
          </cell>
          <cell r="R580">
            <v>136999.42857142858</v>
          </cell>
          <cell r="S580">
            <v>1192.6599999999999</v>
          </cell>
          <cell r="T580">
            <v>354.6685714285714</v>
          </cell>
          <cell r="U580">
            <v>48.68</v>
          </cell>
          <cell r="V580">
            <v>41.725714285714282</v>
          </cell>
          <cell r="W580">
            <v>542.43428571428569</v>
          </cell>
          <cell r="X580">
            <v>12517.714285714286</v>
          </cell>
          <cell r="Y580">
            <v>264.26285714285711</v>
          </cell>
          <cell r="Z580">
            <v>3338.0571428571429</v>
          </cell>
          <cell r="AA580">
            <v>6258.8571428571431</v>
          </cell>
          <cell r="AB580">
            <v>83451.42857142858</v>
          </cell>
          <cell r="AC580">
            <v>104835.85714285714</v>
          </cell>
          <cell r="AD580">
            <v>904.05714285714294</v>
          </cell>
          <cell r="AE580">
            <v>246.87714285714284</v>
          </cell>
          <cell r="AF580">
            <v>389.44</v>
          </cell>
          <cell r="AG580">
            <v>97.36</v>
          </cell>
          <cell r="AH580">
            <v>3268.514285714286</v>
          </cell>
          <cell r="AI580">
            <v>194.72</v>
          </cell>
          <cell r="AJ580">
            <v>486.8</v>
          </cell>
          <cell r="AK580">
            <v>97.36</v>
          </cell>
          <cell r="AL580">
            <v>2364.457142857143</v>
          </cell>
          <cell r="AM580">
            <v>104.31428571428572</v>
          </cell>
          <cell r="AN580">
            <v>2225.3714285714286</v>
          </cell>
          <cell r="AO580">
            <v>1425.6285714285714</v>
          </cell>
          <cell r="AP580">
            <v>149.51714285714286</v>
          </cell>
          <cell r="AQ580">
            <v>521.57142857142856</v>
          </cell>
        </row>
        <row r="581">
          <cell r="A581" t="str">
            <v>M00335120840</v>
          </cell>
          <cell r="B581" t="str">
            <v>GDC-18Soft2mmx8cm</v>
          </cell>
          <cell r="C581" t="str">
            <v>EUR</v>
          </cell>
          <cell r="D581">
            <v>50.93</v>
          </cell>
          <cell r="G581">
            <v>50.93</v>
          </cell>
          <cell r="I581">
            <v>72.757142857142867</v>
          </cell>
          <cell r="J581">
            <v>276.47714285714289</v>
          </cell>
          <cell r="K581">
            <v>80.032857142857154</v>
          </cell>
          <cell r="L581">
            <v>94.584285714285727</v>
          </cell>
          <cell r="M581">
            <v>127.32500000000002</v>
          </cell>
          <cell r="N581">
            <v>77.85014285714287</v>
          </cell>
          <cell r="O581">
            <v>75.667428571428587</v>
          </cell>
          <cell r="P581">
            <v>36378.571428571435</v>
          </cell>
          <cell r="Q581">
            <v>496.93128571428576</v>
          </cell>
          <cell r="R581">
            <v>143331.57142857145</v>
          </cell>
          <cell r="S581">
            <v>1247.7850000000001</v>
          </cell>
          <cell r="T581">
            <v>371.06142857142862</v>
          </cell>
          <cell r="U581">
            <v>50.930000000000007</v>
          </cell>
          <cell r="V581">
            <v>43.65428571428572</v>
          </cell>
          <cell r="W581">
            <v>567.50571428571436</v>
          </cell>
          <cell r="X581">
            <v>13096.285714285716</v>
          </cell>
          <cell r="Y581">
            <v>276.47714285714289</v>
          </cell>
          <cell r="Z581">
            <v>3492.3428571428576</v>
          </cell>
          <cell r="AA581">
            <v>6548.1428571428578</v>
          </cell>
          <cell r="AB581">
            <v>87308.571428571435</v>
          </cell>
          <cell r="AC581">
            <v>109681.39285714287</v>
          </cell>
          <cell r="AD581">
            <v>945.84285714285727</v>
          </cell>
          <cell r="AE581">
            <v>258.28785714285715</v>
          </cell>
          <cell r="AF581">
            <v>407.44000000000005</v>
          </cell>
          <cell r="AG581">
            <v>101.86000000000001</v>
          </cell>
          <cell r="AH581">
            <v>3419.5857142857149</v>
          </cell>
          <cell r="AI581">
            <v>203.72000000000003</v>
          </cell>
          <cell r="AJ581">
            <v>509.30000000000007</v>
          </cell>
          <cell r="AK581">
            <v>101.86000000000001</v>
          </cell>
          <cell r="AL581">
            <v>2473.7428571428572</v>
          </cell>
          <cell r="AM581">
            <v>109.1357142857143</v>
          </cell>
          <cell r="AN581">
            <v>2328.2285714285717</v>
          </cell>
          <cell r="AO581">
            <v>1491.5214285714287</v>
          </cell>
          <cell r="AP581">
            <v>156.42785714285716</v>
          </cell>
          <cell r="AQ581">
            <v>545.67857142857156</v>
          </cell>
        </row>
        <row r="582">
          <cell r="A582" t="str">
            <v>M00335130440</v>
          </cell>
          <cell r="B582" t="str">
            <v>GDC-18Soft3mmx4cm</v>
          </cell>
          <cell r="C582" t="str">
            <v>EUR</v>
          </cell>
          <cell r="D582">
            <v>48.68</v>
          </cell>
          <cell r="G582">
            <v>48.68</v>
          </cell>
          <cell r="I582">
            <v>69.542857142857144</v>
          </cell>
          <cell r="J582">
            <v>264.26285714285711</v>
          </cell>
          <cell r="K582">
            <v>76.497142857142862</v>
          </cell>
          <cell r="L582">
            <v>90.405714285714296</v>
          </cell>
          <cell r="M582">
            <v>121.7</v>
          </cell>
          <cell r="N582">
            <v>74.410857142857154</v>
          </cell>
          <cell r="O582">
            <v>72.324571428571431</v>
          </cell>
          <cell r="P582">
            <v>34771.428571428572</v>
          </cell>
          <cell r="Q582">
            <v>474.97771428571428</v>
          </cell>
          <cell r="R582">
            <v>136999.42857142858</v>
          </cell>
          <cell r="S582">
            <v>1192.6599999999999</v>
          </cell>
          <cell r="T582">
            <v>354.6685714285714</v>
          </cell>
          <cell r="U582">
            <v>48.68</v>
          </cell>
          <cell r="V582">
            <v>41.725714285714282</v>
          </cell>
          <cell r="W582">
            <v>542.43428571428569</v>
          </cell>
          <cell r="X582">
            <v>12517.714285714286</v>
          </cell>
          <cell r="Y582">
            <v>264.26285714285711</v>
          </cell>
          <cell r="Z582">
            <v>3338.0571428571429</v>
          </cell>
          <cell r="AA582">
            <v>6258.8571428571431</v>
          </cell>
          <cell r="AB582">
            <v>83451.42857142858</v>
          </cell>
          <cell r="AC582">
            <v>104835.85714285714</v>
          </cell>
          <cell r="AD582">
            <v>904.05714285714294</v>
          </cell>
          <cell r="AE582">
            <v>246.87714285714284</v>
          </cell>
          <cell r="AF582">
            <v>389.44</v>
          </cell>
          <cell r="AG582">
            <v>97.36</v>
          </cell>
          <cell r="AH582">
            <v>3268.514285714286</v>
          </cell>
          <cell r="AI582">
            <v>194.72</v>
          </cell>
          <cell r="AJ582">
            <v>486.8</v>
          </cell>
          <cell r="AK582">
            <v>97.36</v>
          </cell>
          <cell r="AL582">
            <v>2364.457142857143</v>
          </cell>
          <cell r="AM582">
            <v>104.31428571428572</v>
          </cell>
          <cell r="AN582">
            <v>2225.3714285714286</v>
          </cell>
          <cell r="AO582">
            <v>1425.6285714285714</v>
          </cell>
          <cell r="AP582">
            <v>149.51714285714286</v>
          </cell>
          <cell r="AQ582">
            <v>521.57142857142856</v>
          </cell>
        </row>
        <row r="583">
          <cell r="A583" t="str">
            <v>M00335130840</v>
          </cell>
          <cell r="B583" t="str">
            <v>GDC-18Soft3mmx8cm</v>
          </cell>
          <cell r="C583" t="str">
            <v>EUR</v>
          </cell>
          <cell r="D583">
            <v>50.93</v>
          </cell>
          <cell r="G583">
            <v>50.93</v>
          </cell>
          <cell r="I583">
            <v>72.757142857142867</v>
          </cell>
          <cell r="J583">
            <v>276.47714285714289</v>
          </cell>
          <cell r="K583">
            <v>80.032857142857154</v>
          </cell>
          <cell r="L583">
            <v>94.584285714285727</v>
          </cell>
          <cell r="M583">
            <v>127.32500000000002</v>
          </cell>
          <cell r="N583">
            <v>77.85014285714287</v>
          </cell>
          <cell r="O583">
            <v>75.667428571428587</v>
          </cell>
          <cell r="P583">
            <v>36378.571428571435</v>
          </cell>
          <cell r="Q583">
            <v>496.93128571428576</v>
          </cell>
          <cell r="R583">
            <v>143331.57142857145</v>
          </cell>
          <cell r="S583">
            <v>1247.7850000000001</v>
          </cell>
          <cell r="T583">
            <v>371.06142857142862</v>
          </cell>
          <cell r="U583">
            <v>50.930000000000007</v>
          </cell>
          <cell r="V583">
            <v>43.65428571428572</v>
          </cell>
          <cell r="W583">
            <v>567.50571428571436</v>
          </cell>
          <cell r="X583">
            <v>13096.285714285716</v>
          </cell>
          <cell r="Y583">
            <v>276.47714285714289</v>
          </cell>
          <cell r="Z583">
            <v>3492.3428571428576</v>
          </cell>
          <cell r="AA583">
            <v>6548.1428571428578</v>
          </cell>
          <cell r="AB583">
            <v>87308.571428571435</v>
          </cell>
          <cell r="AC583">
            <v>109681.39285714287</v>
          </cell>
          <cell r="AD583">
            <v>945.84285714285727</v>
          </cell>
          <cell r="AE583">
            <v>258.28785714285715</v>
          </cell>
          <cell r="AF583">
            <v>407.44000000000005</v>
          </cell>
          <cell r="AG583">
            <v>101.86000000000001</v>
          </cell>
          <cell r="AH583">
            <v>3419.5857142857149</v>
          </cell>
          <cell r="AI583">
            <v>203.72000000000003</v>
          </cell>
          <cell r="AJ583">
            <v>509.30000000000007</v>
          </cell>
          <cell r="AK583">
            <v>101.86000000000001</v>
          </cell>
          <cell r="AL583">
            <v>2473.7428571428572</v>
          </cell>
          <cell r="AM583">
            <v>109.1357142857143</v>
          </cell>
          <cell r="AN583">
            <v>2328.2285714285717</v>
          </cell>
          <cell r="AO583">
            <v>1491.5214285714287</v>
          </cell>
          <cell r="AP583">
            <v>156.42785714285716</v>
          </cell>
          <cell r="AQ583">
            <v>545.67857142857156</v>
          </cell>
        </row>
        <row r="584">
          <cell r="A584" t="str">
            <v>M00335140640</v>
          </cell>
          <cell r="B584" t="str">
            <v>GDC-18Soft4mmx6cm</v>
          </cell>
          <cell r="C584" t="str">
            <v>EUR</v>
          </cell>
          <cell r="D584">
            <v>49.9</v>
          </cell>
          <cell r="G584">
            <v>49.9</v>
          </cell>
          <cell r="I584">
            <v>71.285714285714292</v>
          </cell>
          <cell r="J584">
            <v>270.8857142857143</v>
          </cell>
          <cell r="K584">
            <v>78.414285714285725</v>
          </cell>
          <cell r="L584">
            <v>92.671428571428578</v>
          </cell>
          <cell r="M584">
            <v>124.75000000000001</v>
          </cell>
          <cell r="N584">
            <v>76.275714285714301</v>
          </cell>
          <cell r="O584">
            <v>74.137142857142862</v>
          </cell>
          <cell r="P584">
            <v>35642.857142857145</v>
          </cell>
          <cell r="Q584">
            <v>486.88142857142861</v>
          </cell>
          <cell r="R584">
            <v>140432.85714285716</v>
          </cell>
          <cell r="S584">
            <v>1222.55</v>
          </cell>
          <cell r="T584">
            <v>363.55714285714288</v>
          </cell>
          <cell r="U584">
            <v>49.9</v>
          </cell>
          <cell r="V584">
            <v>42.771428571428572</v>
          </cell>
          <cell r="W584">
            <v>556.02857142857147</v>
          </cell>
          <cell r="X584">
            <v>12831.428571428572</v>
          </cell>
          <cell r="Y584">
            <v>270.8857142857143</v>
          </cell>
          <cell r="Z584">
            <v>3421.7142857142862</v>
          </cell>
          <cell r="AA584">
            <v>6415.7142857142862</v>
          </cell>
          <cell r="AB584">
            <v>85542.857142857145</v>
          </cell>
          <cell r="AC584">
            <v>107463.21428571429</v>
          </cell>
          <cell r="AD584">
            <v>926.71428571428578</v>
          </cell>
          <cell r="AE584">
            <v>253.06428571428572</v>
          </cell>
          <cell r="AF584">
            <v>399.2</v>
          </cell>
          <cell r="AG584">
            <v>99.8</v>
          </cell>
          <cell r="AH584">
            <v>3350.4285714285716</v>
          </cell>
          <cell r="AI584">
            <v>199.6</v>
          </cell>
          <cell r="AJ584">
            <v>499.00000000000006</v>
          </cell>
          <cell r="AK584">
            <v>99.8</v>
          </cell>
          <cell r="AL584">
            <v>2423.7142857142858</v>
          </cell>
          <cell r="AM584">
            <v>106.92857142857144</v>
          </cell>
          <cell r="AN584">
            <v>2281.1428571428573</v>
          </cell>
          <cell r="AO584">
            <v>1461.3571428571429</v>
          </cell>
          <cell r="AP584">
            <v>153.26428571428573</v>
          </cell>
          <cell r="AQ584">
            <v>534.64285714285722</v>
          </cell>
        </row>
        <row r="585">
          <cell r="A585" t="str">
            <v>M00335141040</v>
          </cell>
          <cell r="B585" t="str">
            <v>GDC-18Soft4mmx10cm</v>
          </cell>
          <cell r="C585" t="str">
            <v>EUR</v>
          </cell>
          <cell r="D585">
            <v>51.41</v>
          </cell>
          <cell r="G585">
            <v>51.41</v>
          </cell>
          <cell r="I585">
            <v>73.442857142857136</v>
          </cell>
          <cell r="J585">
            <v>279.08285714285711</v>
          </cell>
          <cell r="K585">
            <v>80.787142857142854</v>
          </cell>
          <cell r="L585">
            <v>95.475714285714275</v>
          </cell>
          <cell r="M585">
            <v>128.52499999999998</v>
          </cell>
          <cell r="N585">
            <v>78.583857142857141</v>
          </cell>
          <cell r="O585">
            <v>76.380571428571429</v>
          </cell>
          <cell r="P585">
            <v>36721.428571428565</v>
          </cell>
          <cell r="Q585">
            <v>501.61471428571423</v>
          </cell>
          <cell r="R585">
            <v>144682.42857142855</v>
          </cell>
          <cell r="S585">
            <v>1259.5449999999998</v>
          </cell>
          <cell r="T585">
            <v>374.55857142857138</v>
          </cell>
          <cell r="U585">
            <v>51.409999999999989</v>
          </cell>
          <cell r="V585">
            <v>44.065714285714279</v>
          </cell>
          <cell r="W585">
            <v>572.85428571428565</v>
          </cell>
          <cell r="X585">
            <v>13219.714285714284</v>
          </cell>
          <cell r="Y585">
            <v>279.08285714285711</v>
          </cell>
          <cell r="Z585">
            <v>3525.2571428571428</v>
          </cell>
          <cell r="AA585">
            <v>6609.8571428571422</v>
          </cell>
          <cell r="AB585">
            <v>88131.428571428565</v>
          </cell>
          <cell r="AC585">
            <v>110715.10714285713</v>
          </cell>
          <cell r="AD585">
            <v>954.75714285714275</v>
          </cell>
          <cell r="AE585">
            <v>260.72214285714284</v>
          </cell>
          <cell r="AF585">
            <v>411.27999999999992</v>
          </cell>
          <cell r="AG585">
            <v>102.81999999999998</v>
          </cell>
          <cell r="AH585">
            <v>3451.8142857142852</v>
          </cell>
          <cell r="AI585">
            <v>205.63999999999996</v>
          </cell>
          <cell r="AJ585">
            <v>514.09999999999991</v>
          </cell>
          <cell r="AK585">
            <v>102.81999999999998</v>
          </cell>
          <cell r="AL585">
            <v>2497.0571428571425</v>
          </cell>
          <cell r="AM585">
            <v>110.16428571428571</v>
          </cell>
          <cell r="AN585">
            <v>2350.1714285714284</v>
          </cell>
          <cell r="AO585">
            <v>1505.5785714285712</v>
          </cell>
          <cell r="AP585">
            <v>157.90214285714285</v>
          </cell>
          <cell r="AQ585">
            <v>550.82142857142856</v>
          </cell>
        </row>
        <row r="586">
          <cell r="A586" t="str">
            <v>M00335150840</v>
          </cell>
          <cell r="B586" t="str">
            <v>GDC-18Soft5mmx8cm</v>
          </cell>
          <cell r="C586" t="str">
            <v>EUR</v>
          </cell>
          <cell r="D586">
            <v>50.93</v>
          </cell>
          <cell r="G586">
            <v>50.93</v>
          </cell>
          <cell r="I586">
            <v>72.757142857142867</v>
          </cell>
          <cell r="J586">
            <v>276.47714285714289</v>
          </cell>
          <cell r="K586">
            <v>80.032857142857154</v>
          </cell>
          <cell r="L586">
            <v>94.584285714285727</v>
          </cell>
          <cell r="M586">
            <v>127.32500000000002</v>
          </cell>
          <cell r="N586">
            <v>77.85014285714287</v>
          </cell>
          <cell r="O586">
            <v>75.667428571428587</v>
          </cell>
          <cell r="P586">
            <v>36378.571428571435</v>
          </cell>
          <cell r="Q586">
            <v>496.93128571428576</v>
          </cell>
          <cell r="R586">
            <v>143331.57142857145</v>
          </cell>
          <cell r="S586">
            <v>1247.7850000000001</v>
          </cell>
          <cell r="T586">
            <v>371.06142857142862</v>
          </cell>
          <cell r="U586">
            <v>50.930000000000007</v>
          </cell>
          <cell r="V586">
            <v>43.65428571428572</v>
          </cell>
          <cell r="W586">
            <v>567.50571428571436</v>
          </cell>
          <cell r="X586">
            <v>13096.285714285716</v>
          </cell>
          <cell r="Y586">
            <v>276.47714285714289</v>
          </cell>
          <cell r="Z586">
            <v>3492.3428571428576</v>
          </cell>
          <cell r="AA586">
            <v>6548.1428571428578</v>
          </cell>
          <cell r="AB586">
            <v>87308.571428571435</v>
          </cell>
          <cell r="AC586">
            <v>109681.39285714287</v>
          </cell>
          <cell r="AD586">
            <v>945.84285714285727</v>
          </cell>
          <cell r="AE586">
            <v>258.28785714285715</v>
          </cell>
          <cell r="AF586">
            <v>407.44000000000005</v>
          </cell>
          <cell r="AG586">
            <v>101.86000000000001</v>
          </cell>
          <cell r="AH586">
            <v>3419.5857142857149</v>
          </cell>
          <cell r="AI586">
            <v>203.72000000000003</v>
          </cell>
          <cell r="AJ586">
            <v>509.30000000000007</v>
          </cell>
          <cell r="AK586">
            <v>101.86000000000001</v>
          </cell>
          <cell r="AL586">
            <v>2473.7428571428572</v>
          </cell>
          <cell r="AM586">
            <v>109.1357142857143</v>
          </cell>
          <cell r="AN586">
            <v>2328.2285714285717</v>
          </cell>
          <cell r="AO586">
            <v>1491.5214285714287</v>
          </cell>
          <cell r="AP586">
            <v>156.42785714285716</v>
          </cell>
          <cell r="AQ586">
            <v>545.67857142857156</v>
          </cell>
        </row>
        <row r="587">
          <cell r="A587" t="str">
            <v>M00335151240</v>
          </cell>
          <cell r="B587" t="str">
            <v>GDC-18Soft5mmx12cm</v>
          </cell>
          <cell r="C587" t="str">
            <v>EUR</v>
          </cell>
          <cell r="D587">
            <v>52.78</v>
          </cell>
          <cell r="G587">
            <v>52.78</v>
          </cell>
          <cell r="I587">
            <v>75.400000000000006</v>
          </cell>
          <cell r="J587">
            <v>286.52</v>
          </cell>
          <cell r="K587">
            <v>82.940000000000012</v>
          </cell>
          <cell r="L587">
            <v>98.02000000000001</v>
          </cell>
          <cell r="M587">
            <v>131.95000000000002</v>
          </cell>
          <cell r="N587">
            <v>80.678000000000011</v>
          </cell>
          <cell r="O587">
            <v>78.416000000000011</v>
          </cell>
          <cell r="P587">
            <v>37700</v>
          </cell>
          <cell r="Q587">
            <v>514.98200000000008</v>
          </cell>
          <cell r="R587">
            <v>148538</v>
          </cell>
          <cell r="S587">
            <v>1293.1099999999999</v>
          </cell>
          <cell r="T587">
            <v>384.54</v>
          </cell>
          <cell r="U587">
            <v>52.78</v>
          </cell>
          <cell r="V587">
            <v>45.24</v>
          </cell>
          <cell r="W587">
            <v>588.12</v>
          </cell>
          <cell r="X587">
            <v>13572.000000000002</v>
          </cell>
          <cell r="Y587">
            <v>286.52</v>
          </cell>
          <cell r="Z587">
            <v>3619.2000000000003</v>
          </cell>
          <cell r="AA587">
            <v>6786.0000000000009</v>
          </cell>
          <cell r="AB587">
            <v>90480</v>
          </cell>
          <cell r="AC587">
            <v>113665.50000000001</v>
          </cell>
          <cell r="AD587">
            <v>980.2</v>
          </cell>
          <cell r="AE587">
            <v>267.67</v>
          </cell>
          <cell r="AF587">
            <v>422.24</v>
          </cell>
          <cell r="AG587">
            <v>105.56</v>
          </cell>
          <cell r="AH587">
            <v>3543.8</v>
          </cell>
          <cell r="AI587">
            <v>211.12</v>
          </cell>
          <cell r="AJ587">
            <v>527.80000000000007</v>
          </cell>
          <cell r="AK587">
            <v>105.56</v>
          </cell>
          <cell r="AL587">
            <v>2563.6000000000004</v>
          </cell>
          <cell r="AM587">
            <v>113.10000000000001</v>
          </cell>
          <cell r="AN587">
            <v>2412.8000000000002</v>
          </cell>
          <cell r="AO587">
            <v>1545.7</v>
          </cell>
          <cell r="AP587">
            <v>162.11000000000001</v>
          </cell>
          <cell r="AQ587">
            <v>565.5</v>
          </cell>
        </row>
        <row r="588">
          <cell r="A588" t="str">
            <v>M00335161040</v>
          </cell>
          <cell r="B588" t="str">
            <v>GDC-18Soft6mmx10cm</v>
          </cell>
          <cell r="C588" t="str">
            <v>EUR</v>
          </cell>
          <cell r="D588">
            <v>51.41</v>
          </cell>
          <cell r="G588">
            <v>51.41</v>
          </cell>
          <cell r="I588">
            <v>73.442857142857136</v>
          </cell>
          <cell r="J588">
            <v>279.08285714285711</v>
          </cell>
          <cell r="K588">
            <v>80.787142857142854</v>
          </cell>
          <cell r="L588">
            <v>95.475714285714275</v>
          </cell>
          <cell r="M588">
            <v>128.52499999999998</v>
          </cell>
          <cell r="N588">
            <v>78.583857142857141</v>
          </cell>
          <cell r="O588">
            <v>76.380571428571429</v>
          </cell>
          <cell r="P588">
            <v>36721.428571428565</v>
          </cell>
          <cell r="Q588">
            <v>501.61471428571423</v>
          </cell>
          <cell r="R588">
            <v>144682.42857142855</v>
          </cell>
          <cell r="S588">
            <v>1259.5449999999998</v>
          </cell>
          <cell r="T588">
            <v>374.55857142857138</v>
          </cell>
          <cell r="U588">
            <v>51.409999999999989</v>
          </cell>
          <cell r="V588">
            <v>44.065714285714279</v>
          </cell>
          <cell r="W588">
            <v>572.85428571428565</v>
          </cell>
          <cell r="X588">
            <v>13219.714285714284</v>
          </cell>
          <cell r="Y588">
            <v>279.08285714285711</v>
          </cell>
          <cell r="Z588">
            <v>3525.2571428571428</v>
          </cell>
          <cell r="AA588">
            <v>6609.8571428571422</v>
          </cell>
          <cell r="AB588">
            <v>88131.428571428565</v>
          </cell>
          <cell r="AC588">
            <v>110715.10714285713</v>
          </cell>
          <cell r="AD588">
            <v>954.75714285714275</v>
          </cell>
          <cell r="AE588">
            <v>260.72214285714284</v>
          </cell>
          <cell r="AF588">
            <v>411.27999999999992</v>
          </cell>
          <cell r="AG588">
            <v>102.81999999999998</v>
          </cell>
          <cell r="AH588">
            <v>3451.8142857142852</v>
          </cell>
          <cell r="AI588">
            <v>205.63999999999996</v>
          </cell>
          <cell r="AJ588">
            <v>514.09999999999991</v>
          </cell>
          <cell r="AK588">
            <v>102.81999999999998</v>
          </cell>
          <cell r="AL588">
            <v>2497.0571428571425</v>
          </cell>
          <cell r="AM588">
            <v>110.16428571428571</v>
          </cell>
          <cell r="AN588">
            <v>2350.1714285714284</v>
          </cell>
          <cell r="AO588">
            <v>1505.5785714285712</v>
          </cell>
          <cell r="AP588">
            <v>157.90214285714285</v>
          </cell>
          <cell r="AQ588">
            <v>550.82142857142856</v>
          </cell>
        </row>
        <row r="589">
          <cell r="A589" t="str">
            <v>M00335161540</v>
          </cell>
          <cell r="B589" t="str">
            <v>GDC-18Soft6mmx15cm</v>
          </cell>
          <cell r="C589" t="str">
            <v>EUR</v>
          </cell>
          <cell r="D589">
            <v>54.15</v>
          </cell>
          <cell r="G589">
            <v>54.15</v>
          </cell>
          <cell r="I589">
            <v>77.357142857142861</v>
          </cell>
          <cell r="J589">
            <v>293.95714285714286</v>
          </cell>
          <cell r="K589">
            <v>85.092857142857156</v>
          </cell>
          <cell r="L589">
            <v>100.56428571428572</v>
          </cell>
          <cell r="M589">
            <v>135.375</v>
          </cell>
          <cell r="N589">
            <v>82.772142857142867</v>
          </cell>
          <cell r="O589">
            <v>80.451428571428579</v>
          </cell>
          <cell r="P589">
            <v>38678.571428571428</v>
          </cell>
          <cell r="Q589">
            <v>528.34928571428577</v>
          </cell>
          <cell r="R589">
            <v>152393.57142857145</v>
          </cell>
          <cell r="S589">
            <v>1326.675</v>
          </cell>
          <cell r="T589">
            <v>394.52142857142854</v>
          </cell>
          <cell r="U589">
            <v>54.15</v>
          </cell>
          <cell r="V589">
            <v>46.414285714285718</v>
          </cell>
          <cell r="W589">
            <v>603.38571428571436</v>
          </cell>
          <cell r="X589">
            <v>13924.285714285716</v>
          </cell>
          <cell r="Y589">
            <v>293.95714285714286</v>
          </cell>
          <cell r="Z589">
            <v>3713.1428571428573</v>
          </cell>
          <cell r="AA589">
            <v>6962.1428571428578</v>
          </cell>
          <cell r="AB589">
            <v>92828.571428571435</v>
          </cell>
          <cell r="AC589">
            <v>116615.89285714287</v>
          </cell>
          <cell r="AD589">
            <v>1005.6428571428572</v>
          </cell>
          <cell r="AE589">
            <v>274.61785714285713</v>
          </cell>
          <cell r="AF589">
            <v>433.2</v>
          </cell>
          <cell r="AG589">
            <v>108.3</v>
          </cell>
          <cell r="AH589">
            <v>3635.7857142857147</v>
          </cell>
          <cell r="AI589">
            <v>216.6</v>
          </cell>
          <cell r="AJ589">
            <v>541.5</v>
          </cell>
          <cell r="AK589">
            <v>108.3</v>
          </cell>
          <cell r="AL589">
            <v>2630.1428571428573</v>
          </cell>
          <cell r="AM589">
            <v>116.03571428571429</v>
          </cell>
          <cell r="AN589">
            <v>2475.4285714285716</v>
          </cell>
          <cell r="AO589">
            <v>1585.8214285714287</v>
          </cell>
          <cell r="AP589">
            <v>166.31785714285715</v>
          </cell>
          <cell r="AQ589">
            <v>580.17857142857144</v>
          </cell>
        </row>
        <row r="590">
          <cell r="A590" t="str">
            <v>M00335210340</v>
          </cell>
          <cell r="B590" t="str">
            <v>GDC-182D10mmx30cm</v>
          </cell>
          <cell r="C590" t="str">
            <v>EUR</v>
          </cell>
          <cell r="D590">
            <v>72.59</v>
          </cell>
          <cell r="G590">
            <v>72.59</v>
          </cell>
          <cell r="I590">
            <v>103.70000000000002</v>
          </cell>
          <cell r="J590">
            <v>394.06000000000006</v>
          </cell>
          <cell r="K590">
            <v>114.07000000000002</v>
          </cell>
          <cell r="L590">
            <v>134.81000000000003</v>
          </cell>
          <cell r="M590">
            <v>181.47500000000002</v>
          </cell>
          <cell r="N590">
            <v>110.95900000000003</v>
          </cell>
          <cell r="O590">
            <v>107.84800000000003</v>
          </cell>
          <cell r="P590">
            <v>51850.000000000007</v>
          </cell>
          <cell r="Q590">
            <v>708.27100000000007</v>
          </cell>
          <cell r="R590">
            <v>204289.00000000003</v>
          </cell>
          <cell r="S590">
            <v>1778.4550000000002</v>
          </cell>
          <cell r="T590">
            <v>528.87</v>
          </cell>
          <cell r="U590">
            <v>72.59</v>
          </cell>
          <cell r="V590">
            <v>62.220000000000006</v>
          </cell>
          <cell r="W590">
            <v>808.86000000000013</v>
          </cell>
          <cell r="X590">
            <v>18666.000000000004</v>
          </cell>
          <cell r="Y590">
            <v>394.06000000000006</v>
          </cell>
          <cell r="Z590">
            <v>4977.6000000000004</v>
          </cell>
          <cell r="AA590">
            <v>9333.0000000000018</v>
          </cell>
          <cell r="AB590">
            <v>124440.00000000001</v>
          </cell>
          <cell r="AC590">
            <v>156327.75000000003</v>
          </cell>
          <cell r="AD590">
            <v>1348.1000000000001</v>
          </cell>
          <cell r="AE590">
            <v>368.13500000000005</v>
          </cell>
          <cell r="AF590">
            <v>580.72</v>
          </cell>
          <cell r="AG590">
            <v>145.18</v>
          </cell>
          <cell r="AH590">
            <v>4873.9000000000005</v>
          </cell>
          <cell r="AI590">
            <v>290.36</v>
          </cell>
          <cell r="AJ590">
            <v>725.90000000000009</v>
          </cell>
          <cell r="AK590">
            <v>145.18</v>
          </cell>
          <cell r="AL590">
            <v>3525.8000000000006</v>
          </cell>
          <cell r="AM590">
            <v>155.55000000000001</v>
          </cell>
          <cell r="AN590">
            <v>3318.4000000000005</v>
          </cell>
          <cell r="AO590">
            <v>2125.8500000000004</v>
          </cell>
          <cell r="AP590">
            <v>222.95500000000004</v>
          </cell>
          <cell r="AQ590">
            <v>777.75000000000011</v>
          </cell>
        </row>
        <row r="591">
          <cell r="A591" t="str">
            <v>M00335212340</v>
          </cell>
          <cell r="B591" t="str">
            <v>GDC-182D12mmx30cm</v>
          </cell>
          <cell r="C591" t="str">
            <v>EUR</v>
          </cell>
          <cell r="D591">
            <v>72.59</v>
          </cell>
          <cell r="G591">
            <v>72.59</v>
          </cell>
          <cell r="I591">
            <v>103.70000000000002</v>
          </cell>
          <cell r="J591">
            <v>394.06000000000006</v>
          </cell>
          <cell r="K591">
            <v>114.07000000000002</v>
          </cell>
          <cell r="L591">
            <v>134.81000000000003</v>
          </cell>
          <cell r="M591">
            <v>181.47500000000002</v>
          </cell>
          <cell r="N591">
            <v>110.95900000000003</v>
          </cell>
          <cell r="O591">
            <v>107.84800000000003</v>
          </cell>
          <cell r="P591">
            <v>51850.000000000007</v>
          </cell>
          <cell r="Q591">
            <v>708.27100000000007</v>
          </cell>
          <cell r="R591">
            <v>204289.00000000003</v>
          </cell>
          <cell r="S591">
            <v>1778.4550000000002</v>
          </cell>
          <cell r="T591">
            <v>528.87</v>
          </cell>
          <cell r="U591">
            <v>72.59</v>
          </cell>
          <cell r="V591">
            <v>62.220000000000006</v>
          </cell>
          <cell r="W591">
            <v>808.86000000000013</v>
          </cell>
          <cell r="X591">
            <v>18666.000000000004</v>
          </cell>
          <cell r="Y591">
            <v>394.06000000000006</v>
          </cell>
          <cell r="Z591">
            <v>4977.6000000000004</v>
          </cell>
          <cell r="AA591">
            <v>9333.0000000000018</v>
          </cell>
          <cell r="AB591">
            <v>124440.00000000001</v>
          </cell>
          <cell r="AC591">
            <v>156327.75000000003</v>
          </cell>
          <cell r="AD591">
            <v>1348.1000000000001</v>
          </cell>
          <cell r="AE591">
            <v>368.13500000000005</v>
          </cell>
          <cell r="AF591">
            <v>580.72</v>
          </cell>
          <cell r="AG591">
            <v>145.18</v>
          </cell>
          <cell r="AH591">
            <v>4873.9000000000005</v>
          </cell>
          <cell r="AI591">
            <v>290.36</v>
          </cell>
          <cell r="AJ591">
            <v>725.90000000000009</v>
          </cell>
          <cell r="AK591">
            <v>145.18</v>
          </cell>
          <cell r="AL591">
            <v>3525.8000000000006</v>
          </cell>
          <cell r="AM591">
            <v>155.55000000000001</v>
          </cell>
          <cell r="AN591">
            <v>3318.4000000000005</v>
          </cell>
          <cell r="AO591">
            <v>2125.8500000000004</v>
          </cell>
          <cell r="AP591">
            <v>222.95500000000004</v>
          </cell>
          <cell r="AQ591">
            <v>777.75000000000011</v>
          </cell>
        </row>
        <row r="592">
          <cell r="A592" t="str">
            <v>M00335214340</v>
          </cell>
          <cell r="B592" t="str">
            <v>GDC-182D14mmx30cm</v>
          </cell>
          <cell r="C592" t="str">
            <v>EUR</v>
          </cell>
          <cell r="D592">
            <v>72.59</v>
          </cell>
          <cell r="G592">
            <v>72.59</v>
          </cell>
          <cell r="I592">
            <v>103.70000000000002</v>
          </cell>
          <cell r="J592">
            <v>394.06000000000006</v>
          </cell>
          <cell r="K592">
            <v>114.07000000000002</v>
          </cell>
          <cell r="L592">
            <v>134.81000000000003</v>
          </cell>
          <cell r="M592">
            <v>181.47500000000002</v>
          </cell>
          <cell r="N592">
            <v>110.95900000000003</v>
          </cell>
          <cell r="O592">
            <v>107.84800000000003</v>
          </cell>
          <cell r="P592">
            <v>51850.000000000007</v>
          </cell>
          <cell r="Q592">
            <v>708.27100000000007</v>
          </cell>
          <cell r="R592">
            <v>204289.00000000003</v>
          </cell>
          <cell r="S592">
            <v>1778.4550000000002</v>
          </cell>
          <cell r="T592">
            <v>528.87</v>
          </cell>
          <cell r="U592">
            <v>72.59</v>
          </cell>
          <cell r="V592">
            <v>62.220000000000006</v>
          </cell>
          <cell r="W592">
            <v>808.86000000000013</v>
          </cell>
          <cell r="X592">
            <v>18666.000000000004</v>
          </cell>
          <cell r="Y592">
            <v>394.06000000000006</v>
          </cell>
          <cell r="Z592">
            <v>4977.6000000000004</v>
          </cell>
          <cell r="AA592">
            <v>9333.0000000000018</v>
          </cell>
          <cell r="AB592">
            <v>124440.00000000001</v>
          </cell>
          <cell r="AC592">
            <v>156327.75000000003</v>
          </cell>
          <cell r="AD592">
            <v>1348.1000000000001</v>
          </cell>
          <cell r="AE592">
            <v>368.13500000000005</v>
          </cell>
          <cell r="AF592">
            <v>580.72</v>
          </cell>
          <cell r="AG592">
            <v>145.18</v>
          </cell>
          <cell r="AH592">
            <v>4873.9000000000005</v>
          </cell>
          <cell r="AI592">
            <v>290.36</v>
          </cell>
          <cell r="AJ592">
            <v>725.90000000000009</v>
          </cell>
          <cell r="AK592">
            <v>145.18</v>
          </cell>
          <cell r="AL592">
            <v>3525.8000000000006</v>
          </cell>
          <cell r="AM592">
            <v>155.55000000000001</v>
          </cell>
          <cell r="AN592">
            <v>3318.4000000000005</v>
          </cell>
          <cell r="AO592">
            <v>2125.8500000000004</v>
          </cell>
          <cell r="AP592">
            <v>222.95500000000004</v>
          </cell>
          <cell r="AQ592">
            <v>777.75000000000011</v>
          </cell>
        </row>
        <row r="593">
          <cell r="A593" t="str">
            <v>M00335216340</v>
          </cell>
          <cell r="B593" t="str">
            <v>GDC-182D16mmx30cm</v>
          </cell>
          <cell r="C593" t="str">
            <v>EUR</v>
          </cell>
          <cell r="D593">
            <v>75.41</v>
          </cell>
          <cell r="G593">
            <v>75.41</v>
          </cell>
          <cell r="I593">
            <v>107.72857142857143</v>
          </cell>
          <cell r="J593">
            <v>409.36857142857139</v>
          </cell>
          <cell r="K593">
            <v>118.50142857142858</v>
          </cell>
          <cell r="L593">
            <v>140.04714285714286</v>
          </cell>
          <cell r="M593">
            <v>188.52500000000001</v>
          </cell>
          <cell r="N593">
            <v>115.26957142857144</v>
          </cell>
          <cell r="O593">
            <v>112.03771428571429</v>
          </cell>
          <cell r="P593">
            <v>53864.285714285717</v>
          </cell>
          <cell r="Q593">
            <v>735.78614285714286</v>
          </cell>
          <cell r="R593">
            <v>212225.28571428571</v>
          </cell>
          <cell r="S593">
            <v>1847.5449999999998</v>
          </cell>
          <cell r="T593">
            <v>549.41571428571422</v>
          </cell>
          <cell r="U593">
            <v>75.41</v>
          </cell>
          <cell r="V593">
            <v>64.637142857142848</v>
          </cell>
          <cell r="W593">
            <v>840.2828571428571</v>
          </cell>
          <cell r="X593">
            <v>19391.142857142859</v>
          </cell>
          <cell r="Y593">
            <v>409.36857142857139</v>
          </cell>
          <cell r="Z593">
            <v>5170.971428571429</v>
          </cell>
          <cell r="AA593">
            <v>9695.5714285714294</v>
          </cell>
          <cell r="AB593">
            <v>129274.28571428571</v>
          </cell>
          <cell r="AC593">
            <v>162400.82142857142</v>
          </cell>
          <cell r="AD593">
            <v>1400.4714285714285</v>
          </cell>
          <cell r="AE593">
            <v>382.43642857142856</v>
          </cell>
          <cell r="AF593">
            <v>603.28</v>
          </cell>
          <cell r="AG593">
            <v>150.82</v>
          </cell>
          <cell r="AH593">
            <v>5063.2428571428572</v>
          </cell>
          <cell r="AI593">
            <v>301.64</v>
          </cell>
          <cell r="AJ593">
            <v>754.1</v>
          </cell>
          <cell r="AK593">
            <v>150.82</v>
          </cell>
          <cell r="AL593">
            <v>3662.7714285714287</v>
          </cell>
          <cell r="AM593">
            <v>161.59285714285716</v>
          </cell>
          <cell r="AN593">
            <v>3447.3142857142857</v>
          </cell>
          <cell r="AO593">
            <v>2208.4357142857143</v>
          </cell>
          <cell r="AP593">
            <v>231.61642857142857</v>
          </cell>
          <cell r="AQ593">
            <v>807.96428571428567</v>
          </cell>
        </row>
        <row r="594">
          <cell r="A594" t="str">
            <v>M00335218340</v>
          </cell>
          <cell r="B594" t="str">
            <v>GDC-182D18mmx30cm</v>
          </cell>
          <cell r="C594" t="str">
            <v>EUR</v>
          </cell>
          <cell r="D594">
            <v>75.41</v>
          </cell>
          <cell r="G594">
            <v>75.41</v>
          </cell>
          <cell r="I594">
            <v>107.72857142857143</v>
          </cell>
          <cell r="J594">
            <v>409.36857142857139</v>
          </cell>
          <cell r="K594">
            <v>118.50142857142858</v>
          </cell>
          <cell r="L594">
            <v>140.04714285714286</v>
          </cell>
          <cell r="M594">
            <v>188.52500000000001</v>
          </cell>
          <cell r="N594">
            <v>115.26957142857144</v>
          </cell>
          <cell r="O594">
            <v>112.03771428571429</v>
          </cell>
          <cell r="P594">
            <v>53864.285714285717</v>
          </cell>
          <cell r="Q594">
            <v>735.78614285714286</v>
          </cell>
          <cell r="R594">
            <v>212225.28571428571</v>
          </cell>
          <cell r="S594">
            <v>1847.5449999999998</v>
          </cell>
          <cell r="T594">
            <v>549.41571428571422</v>
          </cell>
          <cell r="U594">
            <v>75.41</v>
          </cell>
          <cell r="V594">
            <v>64.637142857142848</v>
          </cell>
          <cell r="W594">
            <v>840.2828571428571</v>
          </cell>
          <cell r="X594">
            <v>19391.142857142859</v>
          </cell>
          <cell r="Y594">
            <v>409.36857142857139</v>
          </cell>
          <cell r="Z594">
            <v>5170.971428571429</v>
          </cell>
          <cell r="AA594">
            <v>9695.5714285714294</v>
          </cell>
          <cell r="AB594">
            <v>129274.28571428571</v>
          </cell>
          <cell r="AC594">
            <v>162400.82142857142</v>
          </cell>
          <cell r="AD594">
            <v>1400.4714285714285</v>
          </cell>
          <cell r="AE594">
            <v>382.43642857142856</v>
          </cell>
          <cell r="AF594">
            <v>603.28</v>
          </cell>
          <cell r="AG594">
            <v>150.82</v>
          </cell>
          <cell r="AH594">
            <v>5063.2428571428572</v>
          </cell>
          <cell r="AI594">
            <v>301.64</v>
          </cell>
          <cell r="AJ594">
            <v>754.1</v>
          </cell>
          <cell r="AK594">
            <v>150.82</v>
          </cell>
          <cell r="AL594">
            <v>3662.7714285714287</v>
          </cell>
          <cell r="AM594">
            <v>161.59285714285716</v>
          </cell>
          <cell r="AN594">
            <v>3447.3142857142857</v>
          </cell>
          <cell r="AO594">
            <v>2208.4357142857143</v>
          </cell>
          <cell r="AP594">
            <v>231.61642857142857</v>
          </cell>
          <cell r="AQ594">
            <v>807.96428571428567</v>
          </cell>
        </row>
        <row r="595">
          <cell r="A595" t="str">
            <v>M00335220340</v>
          </cell>
          <cell r="B595" t="str">
            <v>GDC-182D20mmx30cm</v>
          </cell>
          <cell r="C595" t="str">
            <v>EUR</v>
          </cell>
          <cell r="D595">
            <v>75.41</v>
          </cell>
          <cell r="G595">
            <v>75.41</v>
          </cell>
          <cell r="I595">
            <v>107.72857142857143</v>
          </cell>
          <cell r="J595">
            <v>409.36857142857139</v>
          </cell>
          <cell r="K595">
            <v>118.50142857142858</v>
          </cell>
          <cell r="L595">
            <v>140.04714285714286</v>
          </cell>
          <cell r="M595">
            <v>188.52500000000001</v>
          </cell>
          <cell r="N595">
            <v>115.26957142857144</v>
          </cell>
          <cell r="O595">
            <v>112.03771428571429</v>
          </cell>
          <cell r="P595">
            <v>53864.285714285717</v>
          </cell>
          <cell r="Q595">
            <v>735.78614285714286</v>
          </cell>
          <cell r="R595">
            <v>212225.28571428571</v>
          </cell>
          <cell r="S595">
            <v>1847.5449999999998</v>
          </cell>
          <cell r="T595">
            <v>549.41571428571422</v>
          </cell>
          <cell r="U595">
            <v>75.41</v>
          </cell>
          <cell r="V595">
            <v>64.637142857142848</v>
          </cell>
          <cell r="W595">
            <v>840.2828571428571</v>
          </cell>
          <cell r="X595">
            <v>19391.142857142859</v>
          </cell>
          <cell r="Y595">
            <v>409.36857142857139</v>
          </cell>
          <cell r="Z595">
            <v>5170.971428571429</v>
          </cell>
          <cell r="AA595">
            <v>9695.5714285714294</v>
          </cell>
          <cell r="AB595">
            <v>129274.28571428571</v>
          </cell>
          <cell r="AC595">
            <v>162400.82142857142</v>
          </cell>
          <cell r="AD595">
            <v>1400.4714285714285</v>
          </cell>
          <cell r="AE595">
            <v>382.43642857142856</v>
          </cell>
          <cell r="AF595">
            <v>603.28</v>
          </cell>
          <cell r="AG595">
            <v>150.82</v>
          </cell>
          <cell r="AH595">
            <v>5063.2428571428572</v>
          </cell>
          <cell r="AI595">
            <v>301.64</v>
          </cell>
          <cell r="AJ595">
            <v>754.1</v>
          </cell>
          <cell r="AK595">
            <v>150.82</v>
          </cell>
          <cell r="AL595">
            <v>3662.7714285714287</v>
          </cell>
          <cell r="AM595">
            <v>161.59285714285716</v>
          </cell>
          <cell r="AN595">
            <v>3447.3142857142857</v>
          </cell>
          <cell r="AO595">
            <v>2208.4357142857143</v>
          </cell>
          <cell r="AP595">
            <v>231.61642857142857</v>
          </cell>
          <cell r="AQ595">
            <v>807.96428571428567</v>
          </cell>
        </row>
        <row r="596">
          <cell r="A596" t="str">
            <v>M00335252040</v>
          </cell>
          <cell r="B596" t="str">
            <v>GDC-182D5mmx20cm</v>
          </cell>
          <cell r="C596" t="str">
            <v>EUR</v>
          </cell>
          <cell r="D596">
            <v>66.3</v>
          </cell>
          <cell r="G596">
            <v>66.3</v>
          </cell>
          <cell r="I596">
            <v>94.714285714285722</v>
          </cell>
          <cell r="J596">
            <v>359.91428571428571</v>
          </cell>
          <cell r="K596">
            <v>104.1857142857143</v>
          </cell>
          <cell r="L596">
            <v>123.12857142857145</v>
          </cell>
          <cell r="M596">
            <v>165.75</v>
          </cell>
          <cell r="N596">
            <v>101.34428571428573</v>
          </cell>
          <cell r="O596">
            <v>98.502857142857152</v>
          </cell>
          <cell r="P596">
            <v>47357.142857142862</v>
          </cell>
          <cell r="Q596">
            <v>646.89857142857147</v>
          </cell>
          <cell r="R596">
            <v>186587.14285714287</v>
          </cell>
          <cell r="S596">
            <v>1624.35</v>
          </cell>
          <cell r="T596">
            <v>483.04285714285714</v>
          </cell>
          <cell r="U596">
            <v>66.3</v>
          </cell>
          <cell r="V596">
            <v>56.828571428571429</v>
          </cell>
          <cell r="W596">
            <v>738.7714285714286</v>
          </cell>
          <cell r="X596">
            <v>17048.571428571431</v>
          </cell>
          <cell r="Y596">
            <v>359.91428571428571</v>
          </cell>
          <cell r="Z596">
            <v>4546.2857142857147</v>
          </cell>
          <cell r="AA596">
            <v>8524.2857142857156</v>
          </cell>
          <cell r="AB596">
            <v>113657.14285714287</v>
          </cell>
          <cell r="AC596">
            <v>142781.78571428574</v>
          </cell>
          <cell r="AD596">
            <v>1231.2857142857144</v>
          </cell>
          <cell r="AE596">
            <v>336.23571428571432</v>
          </cell>
          <cell r="AF596">
            <v>530.4</v>
          </cell>
          <cell r="AG596">
            <v>132.6</v>
          </cell>
          <cell r="AH596">
            <v>4451.5714285714294</v>
          </cell>
          <cell r="AI596">
            <v>265.2</v>
          </cell>
          <cell r="AJ596">
            <v>663</v>
          </cell>
          <cell r="AK596">
            <v>132.6</v>
          </cell>
          <cell r="AL596">
            <v>3220.2857142857147</v>
          </cell>
          <cell r="AM596">
            <v>142.07142857142858</v>
          </cell>
          <cell r="AN596">
            <v>3030.8571428571431</v>
          </cell>
          <cell r="AO596">
            <v>1941.6428571428573</v>
          </cell>
          <cell r="AP596">
            <v>203.6357142857143</v>
          </cell>
          <cell r="AQ596">
            <v>710.35714285714289</v>
          </cell>
        </row>
        <row r="597">
          <cell r="A597" t="str">
            <v>M00335262040</v>
          </cell>
          <cell r="B597" t="str">
            <v>GDC-182D6mmx20cm</v>
          </cell>
          <cell r="C597" t="str">
            <v>EUR</v>
          </cell>
          <cell r="D597">
            <v>66.3</v>
          </cell>
          <cell r="G597">
            <v>66.3</v>
          </cell>
          <cell r="I597">
            <v>94.714285714285722</v>
          </cell>
          <cell r="J597">
            <v>359.91428571428571</v>
          </cell>
          <cell r="K597">
            <v>104.1857142857143</v>
          </cell>
          <cell r="L597">
            <v>123.12857142857145</v>
          </cell>
          <cell r="M597">
            <v>165.75</v>
          </cell>
          <cell r="N597">
            <v>101.34428571428573</v>
          </cell>
          <cell r="O597">
            <v>98.502857142857152</v>
          </cell>
          <cell r="P597">
            <v>47357.142857142862</v>
          </cell>
          <cell r="Q597">
            <v>646.89857142857147</v>
          </cell>
          <cell r="R597">
            <v>186587.14285714287</v>
          </cell>
          <cell r="S597">
            <v>1624.35</v>
          </cell>
          <cell r="T597">
            <v>483.04285714285714</v>
          </cell>
          <cell r="U597">
            <v>66.3</v>
          </cell>
          <cell r="V597">
            <v>56.828571428571429</v>
          </cell>
          <cell r="W597">
            <v>738.7714285714286</v>
          </cell>
          <cell r="X597">
            <v>17048.571428571431</v>
          </cell>
          <cell r="Y597">
            <v>359.91428571428571</v>
          </cell>
          <cell r="Z597">
            <v>4546.2857142857147</v>
          </cell>
          <cell r="AA597">
            <v>8524.2857142857156</v>
          </cell>
          <cell r="AB597">
            <v>113657.14285714287</v>
          </cell>
          <cell r="AC597">
            <v>142781.78571428574</v>
          </cell>
          <cell r="AD597">
            <v>1231.2857142857144</v>
          </cell>
          <cell r="AE597">
            <v>336.23571428571432</v>
          </cell>
          <cell r="AF597">
            <v>530.4</v>
          </cell>
          <cell r="AG597">
            <v>132.6</v>
          </cell>
          <cell r="AH597">
            <v>4451.5714285714294</v>
          </cell>
          <cell r="AI597">
            <v>265.2</v>
          </cell>
          <cell r="AJ597">
            <v>663</v>
          </cell>
          <cell r="AK597">
            <v>132.6</v>
          </cell>
          <cell r="AL597">
            <v>3220.2857142857147</v>
          </cell>
          <cell r="AM597">
            <v>142.07142857142858</v>
          </cell>
          <cell r="AN597">
            <v>3030.8571428571431</v>
          </cell>
          <cell r="AO597">
            <v>1941.6428571428573</v>
          </cell>
          <cell r="AP597">
            <v>203.6357142857143</v>
          </cell>
          <cell r="AQ597">
            <v>710.35714285714289</v>
          </cell>
        </row>
        <row r="598">
          <cell r="A598" t="str">
            <v>M00335273040</v>
          </cell>
          <cell r="B598" t="str">
            <v>GDC-182D7mmx30cm</v>
          </cell>
          <cell r="C598" t="str">
            <v>EUR</v>
          </cell>
          <cell r="D598">
            <v>72.59</v>
          </cell>
          <cell r="G598">
            <v>72.59</v>
          </cell>
          <cell r="I598">
            <v>103.70000000000002</v>
          </cell>
          <cell r="J598">
            <v>394.06000000000006</v>
          </cell>
          <cell r="K598">
            <v>114.07000000000002</v>
          </cell>
          <cell r="L598">
            <v>134.81000000000003</v>
          </cell>
          <cell r="M598">
            <v>181.47500000000002</v>
          </cell>
          <cell r="N598">
            <v>110.95900000000003</v>
          </cell>
          <cell r="O598">
            <v>107.84800000000003</v>
          </cell>
          <cell r="P598">
            <v>51850.000000000007</v>
          </cell>
          <cell r="Q598">
            <v>708.27100000000007</v>
          </cell>
          <cell r="R598">
            <v>204289.00000000003</v>
          </cell>
          <cell r="S598">
            <v>1778.4550000000002</v>
          </cell>
          <cell r="T598">
            <v>528.87</v>
          </cell>
          <cell r="U598">
            <v>72.59</v>
          </cell>
          <cell r="V598">
            <v>62.220000000000006</v>
          </cell>
          <cell r="W598">
            <v>808.86000000000013</v>
          </cell>
          <cell r="X598">
            <v>18666.000000000004</v>
          </cell>
          <cell r="Y598">
            <v>394.06000000000006</v>
          </cell>
          <cell r="Z598">
            <v>4977.6000000000004</v>
          </cell>
          <cell r="AA598">
            <v>9333.0000000000018</v>
          </cell>
          <cell r="AB598">
            <v>124440.00000000001</v>
          </cell>
          <cell r="AC598">
            <v>156327.75000000003</v>
          </cell>
          <cell r="AD598">
            <v>1348.1000000000001</v>
          </cell>
          <cell r="AE598">
            <v>368.13500000000005</v>
          </cell>
          <cell r="AF598">
            <v>580.72</v>
          </cell>
          <cell r="AG598">
            <v>145.18</v>
          </cell>
          <cell r="AH598">
            <v>4873.9000000000005</v>
          </cell>
          <cell r="AI598">
            <v>290.36</v>
          </cell>
          <cell r="AJ598">
            <v>725.90000000000009</v>
          </cell>
          <cell r="AK598">
            <v>145.18</v>
          </cell>
          <cell r="AL598">
            <v>3525.8000000000006</v>
          </cell>
          <cell r="AM598">
            <v>155.55000000000001</v>
          </cell>
          <cell r="AN598">
            <v>3318.4000000000005</v>
          </cell>
          <cell r="AO598">
            <v>2125.8500000000004</v>
          </cell>
          <cell r="AP598">
            <v>222.95500000000004</v>
          </cell>
          <cell r="AQ598">
            <v>777.75000000000011</v>
          </cell>
        </row>
        <row r="599">
          <cell r="A599" t="str">
            <v>M00335283040</v>
          </cell>
          <cell r="B599" t="str">
            <v>GDC-182D8mmx30cm</v>
          </cell>
          <cell r="C599" t="str">
            <v>EUR</v>
          </cell>
          <cell r="D599">
            <v>72.59</v>
          </cell>
          <cell r="G599">
            <v>72.59</v>
          </cell>
          <cell r="I599">
            <v>103.70000000000002</v>
          </cell>
          <cell r="J599">
            <v>394.06000000000006</v>
          </cell>
          <cell r="K599">
            <v>114.07000000000002</v>
          </cell>
          <cell r="L599">
            <v>134.81000000000003</v>
          </cell>
          <cell r="M599">
            <v>181.47500000000002</v>
          </cell>
          <cell r="N599">
            <v>110.95900000000003</v>
          </cell>
          <cell r="O599">
            <v>107.84800000000003</v>
          </cell>
          <cell r="P599">
            <v>51850.000000000007</v>
          </cell>
          <cell r="Q599">
            <v>708.27100000000007</v>
          </cell>
          <cell r="R599">
            <v>204289.00000000003</v>
          </cell>
          <cell r="S599">
            <v>1778.4550000000002</v>
          </cell>
          <cell r="T599">
            <v>528.87</v>
          </cell>
          <cell r="U599">
            <v>72.59</v>
          </cell>
          <cell r="V599">
            <v>62.220000000000006</v>
          </cell>
          <cell r="W599">
            <v>808.86000000000013</v>
          </cell>
          <cell r="X599">
            <v>18666.000000000004</v>
          </cell>
          <cell r="Y599">
            <v>394.06000000000006</v>
          </cell>
          <cell r="Z599">
            <v>4977.6000000000004</v>
          </cell>
          <cell r="AA599">
            <v>9333.0000000000018</v>
          </cell>
          <cell r="AB599">
            <v>124440.00000000001</v>
          </cell>
          <cell r="AC599">
            <v>156327.75000000003</v>
          </cell>
          <cell r="AD599">
            <v>1348.1000000000001</v>
          </cell>
          <cell r="AE599">
            <v>368.13500000000005</v>
          </cell>
          <cell r="AF599">
            <v>580.72</v>
          </cell>
          <cell r="AG599">
            <v>145.18</v>
          </cell>
          <cell r="AH599">
            <v>4873.9000000000005</v>
          </cell>
          <cell r="AI599">
            <v>290.36</v>
          </cell>
          <cell r="AJ599">
            <v>725.90000000000009</v>
          </cell>
          <cell r="AK599">
            <v>145.18</v>
          </cell>
          <cell r="AL599">
            <v>3525.8000000000006</v>
          </cell>
          <cell r="AM599">
            <v>155.55000000000001</v>
          </cell>
          <cell r="AN599">
            <v>3318.4000000000005</v>
          </cell>
          <cell r="AO599">
            <v>2125.8500000000004</v>
          </cell>
          <cell r="AP599">
            <v>222.95500000000004</v>
          </cell>
          <cell r="AQ599">
            <v>777.75000000000011</v>
          </cell>
        </row>
        <row r="600">
          <cell r="A600" t="str">
            <v>M00335293040</v>
          </cell>
          <cell r="B600" t="str">
            <v>GDC-182D9mmx30cm</v>
          </cell>
          <cell r="C600" t="str">
            <v>EUR</v>
          </cell>
          <cell r="D600">
            <v>72.59</v>
          </cell>
          <cell r="G600">
            <v>72.59</v>
          </cell>
          <cell r="I600">
            <v>103.70000000000002</v>
          </cell>
          <cell r="J600">
            <v>394.06000000000006</v>
          </cell>
          <cell r="K600">
            <v>114.07000000000002</v>
          </cell>
          <cell r="L600">
            <v>134.81000000000003</v>
          </cell>
          <cell r="M600">
            <v>181.47500000000002</v>
          </cell>
          <cell r="N600">
            <v>110.95900000000003</v>
          </cell>
          <cell r="O600">
            <v>107.84800000000003</v>
          </cell>
          <cell r="P600">
            <v>51850.000000000007</v>
          </cell>
          <cell r="Q600">
            <v>708.27100000000007</v>
          </cell>
          <cell r="R600">
            <v>204289.00000000003</v>
          </cell>
          <cell r="S600">
            <v>1778.4550000000002</v>
          </cell>
          <cell r="T600">
            <v>528.87</v>
          </cell>
          <cell r="U600">
            <v>72.59</v>
          </cell>
          <cell r="V600">
            <v>62.220000000000006</v>
          </cell>
          <cell r="W600">
            <v>808.86000000000013</v>
          </cell>
          <cell r="X600">
            <v>18666.000000000004</v>
          </cell>
          <cell r="Y600">
            <v>394.06000000000006</v>
          </cell>
          <cell r="Z600">
            <v>4977.6000000000004</v>
          </cell>
          <cell r="AA600">
            <v>9333.0000000000018</v>
          </cell>
          <cell r="AB600">
            <v>124440.00000000001</v>
          </cell>
          <cell r="AC600">
            <v>156327.75000000003</v>
          </cell>
          <cell r="AD600">
            <v>1348.1000000000001</v>
          </cell>
          <cell r="AE600">
            <v>368.13500000000005</v>
          </cell>
          <cell r="AF600">
            <v>580.72</v>
          </cell>
          <cell r="AG600">
            <v>145.18</v>
          </cell>
          <cell r="AH600">
            <v>4873.9000000000005</v>
          </cell>
          <cell r="AI600">
            <v>290.36</v>
          </cell>
          <cell r="AJ600">
            <v>725.90000000000009</v>
          </cell>
          <cell r="AK600">
            <v>145.18</v>
          </cell>
          <cell r="AL600">
            <v>3525.8000000000006</v>
          </cell>
          <cell r="AM600">
            <v>155.55000000000001</v>
          </cell>
          <cell r="AN600">
            <v>3318.4000000000005</v>
          </cell>
          <cell r="AO600">
            <v>2125.8500000000004</v>
          </cell>
          <cell r="AP600">
            <v>222.95500000000004</v>
          </cell>
          <cell r="AQ600">
            <v>777.75000000000011</v>
          </cell>
        </row>
        <row r="601">
          <cell r="A601" t="str">
            <v>M00335302340</v>
          </cell>
          <cell r="B601" t="str">
            <v>GDCVortX2mmx3mm</v>
          </cell>
          <cell r="C601" t="str">
            <v>EUR</v>
          </cell>
          <cell r="D601">
            <v>90.75</v>
          </cell>
          <cell r="G601">
            <v>90.75</v>
          </cell>
          <cell r="I601">
            <v>129.64285714285714</v>
          </cell>
          <cell r="J601">
            <v>492.64285714285711</v>
          </cell>
          <cell r="K601">
            <v>142.60714285714286</v>
          </cell>
          <cell r="L601">
            <v>168.53571428571428</v>
          </cell>
          <cell r="M601">
            <v>226.875</v>
          </cell>
          <cell r="N601">
            <v>138.71785714285716</v>
          </cell>
          <cell r="O601">
            <v>134.82857142857142</v>
          </cell>
          <cell r="P601">
            <v>64821.428571428572</v>
          </cell>
          <cell r="Q601">
            <v>885.46071428571429</v>
          </cell>
          <cell r="R601">
            <v>255396.42857142855</v>
          </cell>
          <cell r="S601">
            <v>2223.3749999999995</v>
          </cell>
          <cell r="T601">
            <v>661.17857142857133</v>
          </cell>
          <cell r="U601">
            <v>90.749999999999986</v>
          </cell>
          <cell r="V601">
            <v>77.785714285714278</v>
          </cell>
          <cell r="W601">
            <v>1011.2142857142857</v>
          </cell>
          <cell r="X601">
            <v>23335.714285714286</v>
          </cell>
          <cell r="Y601">
            <v>492.64285714285711</v>
          </cell>
          <cell r="Z601">
            <v>6222.8571428571431</v>
          </cell>
          <cell r="AA601">
            <v>11667.857142857143</v>
          </cell>
          <cell r="AB601">
            <v>155571.42857142858</v>
          </cell>
          <cell r="AC601">
            <v>195436.60714285713</v>
          </cell>
          <cell r="AD601">
            <v>1685.3571428571429</v>
          </cell>
          <cell r="AE601">
            <v>460.23214285714283</v>
          </cell>
          <cell r="AF601">
            <v>725.99999999999989</v>
          </cell>
          <cell r="AG601">
            <v>181.49999999999997</v>
          </cell>
          <cell r="AH601">
            <v>6093.2142857142853</v>
          </cell>
          <cell r="AI601">
            <v>362.99999999999994</v>
          </cell>
          <cell r="AJ601">
            <v>907.5</v>
          </cell>
          <cell r="AK601">
            <v>181.49999999999997</v>
          </cell>
          <cell r="AL601">
            <v>4407.8571428571431</v>
          </cell>
          <cell r="AM601">
            <v>194.46428571428572</v>
          </cell>
          <cell r="AN601">
            <v>4148.5714285714284</v>
          </cell>
          <cell r="AO601">
            <v>2657.6785714285716</v>
          </cell>
          <cell r="AP601">
            <v>278.73214285714283</v>
          </cell>
          <cell r="AQ601">
            <v>972.32142857142856</v>
          </cell>
        </row>
        <row r="602">
          <cell r="A602" t="str">
            <v>M00335302440</v>
          </cell>
          <cell r="B602" t="str">
            <v>GDCVortX2mmx4mm</v>
          </cell>
          <cell r="C602" t="str">
            <v>EUR</v>
          </cell>
          <cell r="D602">
            <v>91.82</v>
          </cell>
          <cell r="G602">
            <v>91.82</v>
          </cell>
          <cell r="I602">
            <v>131.17142857142858</v>
          </cell>
          <cell r="J602">
            <v>498.45142857142855</v>
          </cell>
          <cell r="K602">
            <v>144.28857142857146</v>
          </cell>
          <cell r="L602">
            <v>170.52285714285716</v>
          </cell>
          <cell r="M602">
            <v>229.55</v>
          </cell>
          <cell r="N602">
            <v>140.35342857142859</v>
          </cell>
          <cell r="O602">
            <v>136.41828571428573</v>
          </cell>
          <cell r="P602">
            <v>65585.71428571429</v>
          </cell>
          <cell r="Q602">
            <v>895.90085714285715</v>
          </cell>
          <cell r="R602">
            <v>258407.71428571429</v>
          </cell>
          <cell r="S602">
            <v>2249.59</v>
          </cell>
          <cell r="T602">
            <v>668.97428571428566</v>
          </cell>
          <cell r="U602">
            <v>91.82</v>
          </cell>
          <cell r="V602">
            <v>78.702857142857141</v>
          </cell>
          <cell r="W602">
            <v>1023.1371428571429</v>
          </cell>
          <cell r="X602">
            <v>23610.857142857145</v>
          </cell>
          <cell r="Y602">
            <v>498.45142857142855</v>
          </cell>
          <cell r="Z602">
            <v>6296.2285714285717</v>
          </cell>
          <cell r="AA602">
            <v>11805.428571428572</v>
          </cell>
          <cell r="AB602">
            <v>157405.71428571429</v>
          </cell>
          <cell r="AC602">
            <v>197740.92857142858</v>
          </cell>
          <cell r="AD602">
            <v>1705.2285714285715</v>
          </cell>
          <cell r="AE602">
            <v>465.65857142857141</v>
          </cell>
          <cell r="AF602">
            <v>734.56</v>
          </cell>
          <cell r="AG602">
            <v>183.64</v>
          </cell>
          <cell r="AH602">
            <v>6165.0571428571429</v>
          </cell>
          <cell r="AI602">
            <v>367.28</v>
          </cell>
          <cell r="AJ602">
            <v>918.2</v>
          </cell>
          <cell r="AK602">
            <v>183.64</v>
          </cell>
          <cell r="AL602">
            <v>4459.8285714285721</v>
          </cell>
          <cell r="AM602">
            <v>196.75714285714287</v>
          </cell>
          <cell r="AN602">
            <v>4197.4857142857145</v>
          </cell>
          <cell r="AO602">
            <v>2689.014285714286</v>
          </cell>
          <cell r="AP602">
            <v>282.01857142857142</v>
          </cell>
          <cell r="AQ602">
            <v>983.78571428571433</v>
          </cell>
        </row>
        <row r="603">
          <cell r="A603" t="str">
            <v>M00335302540</v>
          </cell>
          <cell r="B603" t="str">
            <v>GDCVortX2mmx5mm</v>
          </cell>
          <cell r="C603" t="str">
            <v>EUR</v>
          </cell>
          <cell r="D603">
            <v>93.4</v>
          </cell>
          <cell r="G603">
            <v>93.4</v>
          </cell>
          <cell r="I603">
            <v>133.42857142857144</v>
          </cell>
          <cell r="J603">
            <v>507.02857142857147</v>
          </cell>
          <cell r="K603">
            <v>146.7714285714286</v>
          </cell>
          <cell r="L603">
            <v>173.45714285714288</v>
          </cell>
          <cell r="M603">
            <v>233.50000000000003</v>
          </cell>
          <cell r="N603">
            <v>142.76857142857145</v>
          </cell>
          <cell r="O603">
            <v>138.7657142857143</v>
          </cell>
          <cell r="P603">
            <v>66714.285714285725</v>
          </cell>
          <cell r="Q603">
            <v>911.31714285714293</v>
          </cell>
          <cell r="R603">
            <v>262854.28571428574</v>
          </cell>
          <cell r="S603">
            <v>2288.3000000000002</v>
          </cell>
          <cell r="T603">
            <v>680.48571428571427</v>
          </cell>
          <cell r="U603">
            <v>93.4</v>
          </cell>
          <cell r="V603">
            <v>80.057142857142864</v>
          </cell>
          <cell r="W603">
            <v>1040.7428571428572</v>
          </cell>
          <cell r="X603">
            <v>24017.142857142859</v>
          </cell>
          <cell r="Y603">
            <v>507.02857142857147</v>
          </cell>
          <cell r="Z603">
            <v>6404.5714285714294</v>
          </cell>
          <cell r="AA603">
            <v>12008.571428571429</v>
          </cell>
          <cell r="AB603">
            <v>160114.28571428574</v>
          </cell>
          <cell r="AC603">
            <v>201143.57142857145</v>
          </cell>
          <cell r="AD603">
            <v>1734.5714285714289</v>
          </cell>
          <cell r="AE603">
            <v>473.67142857142858</v>
          </cell>
          <cell r="AF603">
            <v>747.2</v>
          </cell>
          <cell r="AG603">
            <v>186.8</v>
          </cell>
          <cell r="AH603">
            <v>6271.1428571428578</v>
          </cell>
          <cell r="AI603">
            <v>373.6</v>
          </cell>
          <cell r="AJ603">
            <v>934.00000000000011</v>
          </cell>
          <cell r="AK603">
            <v>186.8</v>
          </cell>
          <cell r="AL603">
            <v>4536.5714285714294</v>
          </cell>
          <cell r="AM603">
            <v>200.14285714285717</v>
          </cell>
          <cell r="AN603">
            <v>4269.7142857142862</v>
          </cell>
          <cell r="AO603">
            <v>2735.2857142857147</v>
          </cell>
          <cell r="AP603">
            <v>286.87142857142857</v>
          </cell>
          <cell r="AQ603">
            <v>1000.7142857142858</v>
          </cell>
        </row>
        <row r="604">
          <cell r="A604" t="str">
            <v>M00335302640</v>
          </cell>
          <cell r="B604" t="str">
            <v>GDCVortX2mmx6mm</v>
          </cell>
          <cell r="C604" t="str">
            <v>EUR</v>
          </cell>
          <cell r="D604">
            <v>95.11</v>
          </cell>
          <cell r="G604">
            <v>95.11</v>
          </cell>
          <cell r="I604">
            <v>135.87142857142857</v>
          </cell>
          <cell r="J604">
            <v>516.31142857142856</v>
          </cell>
          <cell r="K604">
            <v>149.45857142857145</v>
          </cell>
          <cell r="L604">
            <v>176.63285714285715</v>
          </cell>
          <cell r="M604">
            <v>237.77499999999998</v>
          </cell>
          <cell r="N604">
            <v>145.38242857142856</v>
          </cell>
          <cell r="O604">
            <v>141.30628571428571</v>
          </cell>
          <cell r="P604">
            <v>67935.71428571429</v>
          </cell>
          <cell r="Q604">
            <v>928.00185714285715</v>
          </cell>
          <cell r="R604">
            <v>267666.71428571426</v>
          </cell>
          <cell r="S604">
            <v>2330.1949999999997</v>
          </cell>
          <cell r="T604">
            <v>692.94428571428568</v>
          </cell>
          <cell r="U604">
            <v>95.109999999999985</v>
          </cell>
          <cell r="V604">
            <v>81.522857142857134</v>
          </cell>
          <cell r="W604">
            <v>1059.7971428571427</v>
          </cell>
          <cell r="X604">
            <v>24456.857142857141</v>
          </cell>
          <cell r="Y604">
            <v>516.31142857142856</v>
          </cell>
          <cell r="Z604">
            <v>6521.8285714285712</v>
          </cell>
          <cell r="AA604">
            <v>12228.428571428571</v>
          </cell>
          <cell r="AB604">
            <v>163045.71428571429</v>
          </cell>
          <cell r="AC604">
            <v>204826.17857142855</v>
          </cell>
          <cell r="AD604">
            <v>1766.3285714285714</v>
          </cell>
          <cell r="AE604">
            <v>482.34357142857141</v>
          </cell>
          <cell r="AF604">
            <v>760.87999999999988</v>
          </cell>
          <cell r="AG604">
            <v>190.21999999999997</v>
          </cell>
          <cell r="AH604">
            <v>6385.9571428571426</v>
          </cell>
          <cell r="AI604">
            <v>380.43999999999994</v>
          </cell>
          <cell r="AJ604">
            <v>951.09999999999991</v>
          </cell>
          <cell r="AK604">
            <v>190.21999999999997</v>
          </cell>
          <cell r="AL604">
            <v>4619.6285714285714</v>
          </cell>
          <cell r="AM604">
            <v>203.80714285714285</v>
          </cell>
          <cell r="AN604">
            <v>4347.8857142857141</v>
          </cell>
          <cell r="AO604">
            <v>2785.3642857142854</v>
          </cell>
          <cell r="AP604">
            <v>292.12357142857138</v>
          </cell>
          <cell r="AQ604">
            <v>1019.0357142857142</v>
          </cell>
        </row>
        <row r="605">
          <cell r="A605" t="str">
            <v>M00335510340</v>
          </cell>
          <cell r="B605" t="str">
            <v>GDC-183D10mmx30cm</v>
          </cell>
          <cell r="C605" t="str">
            <v>EUR</v>
          </cell>
          <cell r="D605">
            <v>81.510000000000005</v>
          </cell>
          <cell r="G605">
            <v>81.510000000000005</v>
          </cell>
          <cell r="I605">
            <v>116.44285714285716</v>
          </cell>
          <cell r="J605">
            <v>442.4828571428572</v>
          </cell>
          <cell r="K605">
            <v>128.08714285714288</v>
          </cell>
          <cell r="L605">
            <v>151.37571428571431</v>
          </cell>
          <cell r="M605">
            <v>203.77500000000003</v>
          </cell>
          <cell r="N605">
            <v>124.59385714285717</v>
          </cell>
          <cell r="O605">
            <v>121.10057142857146</v>
          </cell>
          <cell r="P605">
            <v>58221.42857142858</v>
          </cell>
          <cell r="Q605">
            <v>795.30471428571445</v>
          </cell>
          <cell r="R605">
            <v>229392.42857142861</v>
          </cell>
          <cell r="S605">
            <v>1996.9950000000001</v>
          </cell>
          <cell r="T605">
            <v>593.85857142857151</v>
          </cell>
          <cell r="U605">
            <v>81.510000000000005</v>
          </cell>
          <cell r="V605">
            <v>69.86571428571429</v>
          </cell>
          <cell r="W605">
            <v>908.25428571428586</v>
          </cell>
          <cell r="X605">
            <v>20959.71428571429</v>
          </cell>
          <cell r="Y605">
            <v>442.4828571428572</v>
          </cell>
          <cell r="Z605">
            <v>5589.2571428571437</v>
          </cell>
          <cell r="AA605">
            <v>10479.857142857145</v>
          </cell>
          <cell r="AB605">
            <v>139731.42857142861</v>
          </cell>
          <cell r="AC605">
            <v>175537.60714285719</v>
          </cell>
          <cell r="AD605">
            <v>1513.7571428571432</v>
          </cell>
          <cell r="AE605">
            <v>413.37214285714293</v>
          </cell>
          <cell r="AF605">
            <v>652.08000000000004</v>
          </cell>
          <cell r="AG605">
            <v>163.02000000000001</v>
          </cell>
          <cell r="AH605">
            <v>5472.8142857142866</v>
          </cell>
          <cell r="AI605">
            <v>326.04000000000002</v>
          </cell>
          <cell r="AJ605">
            <v>815.10000000000014</v>
          </cell>
          <cell r="AK605">
            <v>163.02000000000001</v>
          </cell>
          <cell r="AL605">
            <v>3959.0571428571434</v>
          </cell>
          <cell r="AM605">
            <v>174.66428571428574</v>
          </cell>
          <cell r="AN605">
            <v>3726.1714285714293</v>
          </cell>
          <cell r="AO605">
            <v>2387.0785714285716</v>
          </cell>
          <cell r="AP605">
            <v>250.35214285714289</v>
          </cell>
          <cell r="AQ605">
            <v>873.32142857142878</v>
          </cell>
        </row>
        <row r="606">
          <cell r="A606" t="str">
            <v>M00335512340</v>
          </cell>
          <cell r="B606" t="str">
            <v>GDC-183D12mmx30cm</v>
          </cell>
          <cell r="C606" t="str">
            <v>EUR</v>
          </cell>
          <cell r="D606">
            <v>79.94</v>
          </cell>
          <cell r="G606">
            <v>79.94</v>
          </cell>
          <cell r="I606">
            <v>114.2</v>
          </cell>
          <cell r="J606">
            <v>433.96</v>
          </cell>
          <cell r="K606">
            <v>125.62000000000002</v>
          </cell>
          <cell r="L606">
            <v>148.46</v>
          </cell>
          <cell r="M606">
            <v>199.85</v>
          </cell>
          <cell r="N606">
            <v>122.19400000000002</v>
          </cell>
          <cell r="O606">
            <v>118.768</v>
          </cell>
          <cell r="P606">
            <v>57100</v>
          </cell>
          <cell r="Q606">
            <v>779.98599999999999</v>
          </cell>
          <cell r="R606">
            <v>224974</v>
          </cell>
          <cell r="S606">
            <v>1958.53</v>
          </cell>
          <cell r="T606">
            <v>582.41999999999996</v>
          </cell>
          <cell r="U606">
            <v>79.94</v>
          </cell>
          <cell r="V606">
            <v>68.52</v>
          </cell>
          <cell r="W606">
            <v>890.76</v>
          </cell>
          <cell r="X606">
            <v>20556</v>
          </cell>
          <cell r="Y606">
            <v>433.96</v>
          </cell>
          <cell r="Z606">
            <v>5481.6</v>
          </cell>
          <cell r="AA606">
            <v>10278</v>
          </cell>
          <cell r="AB606">
            <v>137040</v>
          </cell>
          <cell r="AC606">
            <v>172156.5</v>
          </cell>
          <cell r="AD606">
            <v>1484.6000000000001</v>
          </cell>
          <cell r="AE606">
            <v>405.40999999999997</v>
          </cell>
          <cell r="AF606">
            <v>639.52</v>
          </cell>
          <cell r="AG606">
            <v>159.88</v>
          </cell>
          <cell r="AH606">
            <v>5367.4000000000005</v>
          </cell>
          <cell r="AI606">
            <v>319.76</v>
          </cell>
          <cell r="AJ606">
            <v>799.4</v>
          </cell>
          <cell r="AK606">
            <v>159.88</v>
          </cell>
          <cell r="AL606">
            <v>3882.8</v>
          </cell>
          <cell r="AM606">
            <v>171.3</v>
          </cell>
          <cell r="AN606">
            <v>3654.4</v>
          </cell>
          <cell r="AO606">
            <v>2341.1</v>
          </cell>
          <cell r="AP606">
            <v>245.53</v>
          </cell>
          <cell r="AQ606">
            <v>856.5</v>
          </cell>
        </row>
        <row r="607">
          <cell r="A607" t="str">
            <v>M00335514340</v>
          </cell>
          <cell r="B607" t="str">
            <v>GDC-183D14mmx30cm</v>
          </cell>
          <cell r="C607" t="str">
            <v>EUR</v>
          </cell>
          <cell r="D607">
            <v>83.24</v>
          </cell>
          <cell r="G607">
            <v>83.24</v>
          </cell>
          <cell r="I607">
            <v>118.91428571428571</v>
          </cell>
          <cell r="J607">
            <v>451.87428571428569</v>
          </cell>
          <cell r="K607">
            <v>130.80571428571429</v>
          </cell>
          <cell r="L607">
            <v>154.58857142857144</v>
          </cell>
          <cell r="M607">
            <v>208.1</v>
          </cell>
          <cell r="N607">
            <v>127.23828571428572</v>
          </cell>
          <cell r="O607">
            <v>123.67085714285714</v>
          </cell>
          <cell r="P607">
            <v>59457.142857142855</v>
          </cell>
          <cell r="Q607">
            <v>812.18457142857142</v>
          </cell>
          <cell r="R607">
            <v>234261.14285714284</v>
          </cell>
          <cell r="S607">
            <v>2039.3799999999999</v>
          </cell>
          <cell r="T607">
            <v>606.46285714285705</v>
          </cell>
          <cell r="U607">
            <v>83.24</v>
          </cell>
          <cell r="V607">
            <v>71.348571428571418</v>
          </cell>
          <cell r="W607">
            <v>927.53142857142848</v>
          </cell>
          <cell r="X607">
            <v>21404.571428571428</v>
          </cell>
          <cell r="Y607">
            <v>451.87428571428569</v>
          </cell>
          <cell r="Z607">
            <v>5707.8857142857141</v>
          </cell>
          <cell r="AA607">
            <v>10702.285714285714</v>
          </cell>
          <cell r="AB607">
            <v>142697.14285714284</v>
          </cell>
          <cell r="AC607">
            <v>179263.28571428571</v>
          </cell>
          <cell r="AD607">
            <v>1545.8857142857141</v>
          </cell>
          <cell r="AE607">
            <v>422.14571428571423</v>
          </cell>
          <cell r="AF607">
            <v>665.92</v>
          </cell>
          <cell r="AG607">
            <v>166.48</v>
          </cell>
          <cell r="AH607">
            <v>5588.9714285714281</v>
          </cell>
          <cell r="AI607">
            <v>332.96</v>
          </cell>
          <cell r="AJ607">
            <v>832.4</v>
          </cell>
          <cell r="AK607">
            <v>166.48</v>
          </cell>
          <cell r="AL607">
            <v>4043.0857142857139</v>
          </cell>
          <cell r="AM607">
            <v>178.37142857142857</v>
          </cell>
          <cell r="AN607">
            <v>3805.2571428571428</v>
          </cell>
          <cell r="AO607">
            <v>2437.7428571428572</v>
          </cell>
          <cell r="AP607">
            <v>255.66571428571427</v>
          </cell>
          <cell r="AQ607">
            <v>891.85714285714289</v>
          </cell>
        </row>
        <row r="608">
          <cell r="A608" t="str">
            <v>M00335516340</v>
          </cell>
          <cell r="B608" t="str">
            <v>GDC-183D16mmx30cm</v>
          </cell>
          <cell r="C608" t="str">
            <v>EUR</v>
          </cell>
          <cell r="D608">
            <v>85.48</v>
          </cell>
          <cell r="G608">
            <v>85.48</v>
          </cell>
          <cell r="I608">
            <v>122.11428571428573</v>
          </cell>
          <cell r="J608">
            <v>464.03428571428577</v>
          </cell>
          <cell r="K608">
            <v>134.3257142857143</v>
          </cell>
          <cell r="L608">
            <v>158.74857142857144</v>
          </cell>
          <cell r="M608">
            <v>213.70000000000002</v>
          </cell>
          <cell r="N608">
            <v>130.66228571428573</v>
          </cell>
          <cell r="O608">
            <v>126.99885714285716</v>
          </cell>
          <cell r="P608">
            <v>61057.142857142862</v>
          </cell>
          <cell r="Q608">
            <v>834.04057142857152</v>
          </cell>
          <cell r="R608">
            <v>240565.1428571429</v>
          </cell>
          <cell r="S608">
            <v>2094.2600000000002</v>
          </cell>
          <cell r="T608">
            <v>622.78285714285721</v>
          </cell>
          <cell r="U608">
            <v>85.48</v>
          </cell>
          <cell r="V608">
            <v>73.268571428571434</v>
          </cell>
          <cell r="W608">
            <v>952.49142857142863</v>
          </cell>
          <cell r="X608">
            <v>21980.571428571431</v>
          </cell>
          <cell r="Y608">
            <v>464.03428571428577</v>
          </cell>
          <cell r="Z608">
            <v>5861.4857142857145</v>
          </cell>
          <cell r="AA608">
            <v>10990.285714285716</v>
          </cell>
          <cell r="AB608">
            <v>146537.14285714287</v>
          </cell>
          <cell r="AC608">
            <v>184087.28571428574</v>
          </cell>
          <cell r="AD608">
            <v>1587.4857142857145</v>
          </cell>
          <cell r="AE608">
            <v>433.5057142857143</v>
          </cell>
          <cell r="AF608">
            <v>683.84</v>
          </cell>
          <cell r="AG608">
            <v>170.96</v>
          </cell>
          <cell r="AH608">
            <v>5739.3714285714295</v>
          </cell>
          <cell r="AI608">
            <v>341.92</v>
          </cell>
          <cell r="AJ608">
            <v>854.80000000000007</v>
          </cell>
          <cell r="AK608">
            <v>170.96</v>
          </cell>
          <cell r="AL608">
            <v>4151.885714285715</v>
          </cell>
          <cell r="AM608">
            <v>183.17142857142858</v>
          </cell>
          <cell r="AN608">
            <v>3907.6571428571433</v>
          </cell>
          <cell r="AO608">
            <v>2503.3428571428576</v>
          </cell>
          <cell r="AP608">
            <v>262.54571428571433</v>
          </cell>
          <cell r="AQ608">
            <v>915.857142857143</v>
          </cell>
        </row>
        <row r="609">
          <cell r="A609" t="str">
            <v>M00335518340</v>
          </cell>
          <cell r="B609" t="str">
            <v>GDC-183D18mmx30cm</v>
          </cell>
          <cell r="C609" t="str">
            <v>EUR</v>
          </cell>
          <cell r="D609">
            <v>84.85</v>
          </cell>
          <cell r="G609">
            <v>84.85</v>
          </cell>
          <cell r="I609">
            <v>121.21428571428571</v>
          </cell>
          <cell r="J609">
            <v>460.61428571428564</v>
          </cell>
          <cell r="K609">
            <v>133.33571428571429</v>
          </cell>
          <cell r="L609">
            <v>157.57857142857142</v>
          </cell>
          <cell r="M609">
            <v>212.125</v>
          </cell>
          <cell r="N609">
            <v>129.69928571428571</v>
          </cell>
          <cell r="O609">
            <v>126.06285714285714</v>
          </cell>
          <cell r="P609">
            <v>60607.142857142855</v>
          </cell>
          <cell r="Q609">
            <v>827.89357142857136</v>
          </cell>
          <cell r="R609">
            <v>238792.14285714284</v>
          </cell>
          <cell r="S609">
            <v>2078.8249999999998</v>
          </cell>
          <cell r="T609">
            <v>618.19285714285706</v>
          </cell>
          <cell r="U609">
            <v>84.85</v>
          </cell>
          <cell r="V609">
            <v>72.728571428571428</v>
          </cell>
          <cell r="W609">
            <v>945.47142857142853</v>
          </cell>
          <cell r="X609">
            <v>21818.571428571428</v>
          </cell>
          <cell r="Y609">
            <v>460.61428571428564</v>
          </cell>
          <cell r="Z609">
            <v>5818.2857142857138</v>
          </cell>
          <cell r="AA609">
            <v>10909.285714285714</v>
          </cell>
          <cell r="AB609">
            <v>145457.14285714284</v>
          </cell>
          <cell r="AC609">
            <v>182730.53571428571</v>
          </cell>
          <cell r="AD609">
            <v>1575.7857142857142</v>
          </cell>
          <cell r="AE609">
            <v>430.31071428571425</v>
          </cell>
          <cell r="AF609">
            <v>678.8</v>
          </cell>
          <cell r="AG609">
            <v>169.7</v>
          </cell>
          <cell r="AH609">
            <v>5697.0714285714284</v>
          </cell>
          <cell r="AI609">
            <v>339.4</v>
          </cell>
          <cell r="AJ609">
            <v>848.5</v>
          </cell>
          <cell r="AK609">
            <v>169.7</v>
          </cell>
          <cell r="AL609">
            <v>4121.2857142857138</v>
          </cell>
          <cell r="AM609">
            <v>181.82142857142856</v>
          </cell>
          <cell r="AN609">
            <v>3878.8571428571427</v>
          </cell>
          <cell r="AO609">
            <v>2484.8928571428569</v>
          </cell>
          <cell r="AP609">
            <v>260.61071428571427</v>
          </cell>
          <cell r="AQ609">
            <v>909.10714285714278</v>
          </cell>
        </row>
        <row r="610">
          <cell r="A610" t="str">
            <v>M00335520340</v>
          </cell>
          <cell r="B610" t="str">
            <v>GDC-183D20mmx30cm</v>
          </cell>
          <cell r="C610" t="str">
            <v>EUR</v>
          </cell>
          <cell r="D610">
            <v>86.3</v>
          </cell>
          <cell r="G610">
            <v>86.3</v>
          </cell>
          <cell r="I610">
            <v>123.28571428571429</v>
          </cell>
          <cell r="J610">
            <v>468.48571428571427</v>
          </cell>
          <cell r="K610">
            <v>135.61428571428573</v>
          </cell>
          <cell r="L610">
            <v>160.27142857142857</v>
          </cell>
          <cell r="M610">
            <v>215.75</v>
          </cell>
          <cell r="N610">
            <v>131.9157142857143</v>
          </cell>
          <cell r="O610">
            <v>128.21714285714287</v>
          </cell>
          <cell r="P610">
            <v>61642.857142857145</v>
          </cell>
          <cell r="Q610">
            <v>842.04142857142858</v>
          </cell>
          <cell r="R610">
            <v>242872.85714285716</v>
          </cell>
          <cell r="S610">
            <v>2114.35</v>
          </cell>
          <cell r="T610">
            <v>628.75714285714287</v>
          </cell>
          <cell r="U610">
            <v>86.3</v>
          </cell>
          <cell r="V610">
            <v>73.971428571428575</v>
          </cell>
          <cell r="W610">
            <v>961.62857142857149</v>
          </cell>
          <cell r="X610">
            <v>22191.428571428572</v>
          </cell>
          <cell r="Y610">
            <v>468.48571428571427</v>
          </cell>
          <cell r="Z610">
            <v>5917.7142857142862</v>
          </cell>
          <cell r="AA610">
            <v>11095.714285714286</v>
          </cell>
          <cell r="AB610">
            <v>147942.85714285716</v>
          </cell>
          <cell r="AC610">
            <v>185853.21428571429</v>
          </cell>
          <cell r="AD610">
            <v>1602.7142857142858</v>
          </cell>
          <cell r="AE610">
            <v>437.66428571428571</v>
          </cell>
          <cell r="AF610">
            <v>690.4</v>
          </cell>
          <cell r="AG610">
            <v>172.6</v>
          </cell>
          <cell r="AH610">
            <v>5794.4285714285716</v>
          </cell>
          <cell r="AI610">
            <v>345.2</v>
          </cell>
          <cell r="AJ610">
            <v>863</v>
          </cell>
          <cell r="AK610">
            <v>172.6</v>
          </cell>
          <cell r="AL610">
            <v>4191.7142857142862</v>
          </cell>
          <cell r="AM610">
            <v>184.92857142857144</v>
          </cell>
          <cell r="AN610">
            <v>3945.1428571428573</v>
          </cell>
          <cell r="AO610">
            <v>2527.3571428571431</v>
          </cell>
          <cell r="AP610">
            <v>265.06428571428569</v>
          </cell>
          <cell r="AQ610">
            <v>924.64285714285722</v>
          </cell>
        </row>
        <row r="611">
          <cell r="A611" t="str">
            <v>M00335561540</v>
          </cell>
          <cell r="B611" t="str">
            <v>GDC-183D6mmx15cm</v>
          </cell>
          <cell r="C611" t="str">
            <v>EUR</v>
          </cell>
          <cell r="D611">
            <v>74.650000000000006</v>
          </cell>
          <cell r="G611">
            <v>74.650000000000006</v>
          </cell>
          <cell r="I611">
            <v>106.64285714285715</v>
          </cell>
          <cell r="J611">
            <v>405.24285714285719</v>
          </cell>
          <cell r="K611">
            <v>117.30714285714288</v>
          </cell>
          <cell r="L611">
            <v>138.6357142857143</v>
          </cell>
          <cell r="M611">
            <v>186.62500000000003</v>
          </cell>
          <cell r="N611">
            <v>114.10785714285716</v>
          </cell>
          <cell r="O611">
            <v>110.90857142857145</v>
          </cell>
          <cell r="P611">
            <v>53321.42857142858</v>
          </cell>
          <cell r="Q611">
            <v>728.37071428571437</v>
          </cell>
          <cell r="R611">
            <v>210086.42857142858</v>
          </cell>
          <cell r="S611">
            <v>1828.925</v>
          </cell>
          <cell r="T611">
            <v>543.87857142857149</v>
          </cell>
          <cell r="U611">
            <v>74.650000000000006</v>
          </cell>
          <cell r="V611">
            <v>63.985714285714288</v>
          </cell>
          <cell r="W611">
            <v>831.8142857142858</v>
          </cell>
          <cell r="X611">
            <v>19195.714285714286</v>
          </cell>
          <cell r="Y611">
            <v>405.24285714285719</v>
          </cell>
          <cell r="Z611">
            <v>5118.8571428571431</v>
          </cell>
          <cell r="AA611">
            <v>9597.8571428571431</v>
          </cell>
          <cell r="AB611">
            <v>127971.42857142858</v>
          </cell>
          <cell r="AC611">
            <v>160764.10714285716</v>
          </cell>
          <cell r="AD611">
            <v>1386.3571428571429</v>
          </cell>
          <cell r="AE611">
            <v>378.58214285714286</v>
          </cell>
          <cell r="AF611">
            <v>597.20000000000005</v>
          </cell>
          <cell r="AG611">
            <v>149.30000000000001</v>
          </cell>
          <cell r="AH611">
            <v>5012.2142857142862</v>
          </cell>
          <cell r="AI611">
            <v>298.60000000000002</v>
          </cell>
          <cell r="AJ611">
            <v>746.50000000000011</v>
          </cell>
          <cell r="AK611">
            <v>149.30000000000001</v>
          </cell>
          <cell r="AL611">
            <v>3625.8571428571431</v>
          </cell>
          <cell r="AM611">
            <v>159.96428571428572</v>
          </cell>
          <cell r="AN611">
            <v>3412.5714285714289</v>
          </cell>
          <cell r="AO611">
            <v>2186.1785714285716</v>
          </cell>
          <cell r="AP611">
            <v>229.28214285714287</v>
          </cell>
          <cell r="AQ611">
            <v>799.82142857142867</v>
          </cell>
        </row>
        <row r="612">
          <cell r="A612" t="str">
            <v>M00335582540</v>
          </cell>
          <cell r="B612" t="str">
            <v>GDC-183D8mmx25cm</v>
          </cell>
          <cell r="C612" t="str">
            <v>EUR</v>
          </cell>
          <cell r="D612">
            <v>78.53</v>
          </cell>
          <cell r="G612">
            <v>78.53</v>
          </cell>
          <cell r="I612">
            <v>112.1857142857143</v>
          </cell>
          <cell r="J612">
            <v>426.30571428571432</v>
          </cell>
          <cell r="K612">
            <v>123.40428571428573</v>
          </cell>
          <cell r="L612">
            <v>145.84142857142859</v>
          </cell>
          <cell r="M612">
            <v>196.32500000000002</v>
          </cell>
          <cell r="N612">
            <v>120.03871428571431</v>
          </cell>
          <cell r="O612">
            <v>116.67314285714288</v>
          </cell>
          <cell r="P612">
            <v>56092.857142857152</v>
          </cell>
          <cell r="Q612">
            <v>766.22842857142871</v>
          </cell>
          <cell r="R612">
            <v>221005.85714285716</v>
          </cell>
          <cell r="S612">
            <v>1923.9850000000001</v>
          </cell>
          <cell r="T612">
            <v>572.14714285714285</v>
          </cell>
          <cell r="U612">
            <v>78.53</v>
          </cell>
          <cell r="V612">
            <v>67.311428571428578</v>
          </cell>
          <cell r="W612">
            <v>875.04857142857145</v>
          </cell>
          <cell r="X612">
            <v>20193.428571428572</v>
          </cell>
          <cell r="Y612">
            <v>426.30571428571432</v>
          </cell>
          <cell r="Z612">
            <v>5384.9142857142861</v>
          </cell>
          <cell r="AA612">
            <v>10096.714285714286</v>
          </cell>
          <cell r="AB612">
            <v>134622.85714285716</v>
          </cell>
          <cell r="AC612">
            <v>169119.96428571429</v>
          </cell>
          <cell r="AD612">
            <v>1458.4142857142858</v>
          </cell>
          <cell r="AE612">
            <v>398.25928571428574</v>
          </cell>
          <cell r="AF612">
            <v>628.24</v>
          </cell>
          <cell r="AG612">
            <v>157.06</v>
          </cell>
          <cell r="AH612">
            <v>5272.7285714285717</v>
          </cell>
          <cell r="AI612">
            <v>314.12</v>
          </cell>
          <cell r="AJ612">
            <v>785.30000000000007</v>
          </cell>
          <cell r="AK612">
            <v>157.06</v>
          </cell>
          <cell r="AL612">
            <v>3814.3142857142861</v>
          </cell>
          <cell r="AM612">
            <v>168.27857142857144</v>
          </cell>
          <cell r="AN612">
            <v>3589.9428571428575</v>
          </cell>
          <cell r="AO612">
            <v>2299.8071428571429</v>
          </cell>
          <cell r="AP612">
            <v>241.19928571428574</v>
          </cell>
          <cell r="AQ612">
            <v>841.39285714285722</v>
          </cell>
        </row>
        <row r="613">
          <cell r="A613" t="str">
            <v>M003371508SR0</v>
          </cell>
          <cell r="B613">
            <v>0</v>
          </cell>
          <cell r="D613">
            <v>0</v>
          </cell>
          <cell r="G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</row>
        <row r="614">
          <cell r="A614" t="str">
            <v>M003398508SR0</v>
          </cell>
          <cell r="B614" t="str">
            <v>UPNCHANGETOM003371508SR0</v>
          </cell>
          <cell r="C614" t="str">
            <v>EUR</v>
          </cell>
          <cell r="D614">
            <v>0</v>
          </cell>
          <cell r="G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</row>
        <row r="615">
          <cell r="A615" t="str">
            <v>M0034140300</v>
          </cell>
          <cell r="B615" t="str">
            <v>ELITESTYLET0.008"</v>
          </cell>
          <cell r="C615" t="str">
            <v>EUR</v>
          </cell>
          <cell r="D615">
            <v>92.28</v>
          </cell>
          <cell r="G615">
            <v>92.28</v>
          </cell>
          <cell r="I615">
            <v>131.82857142857145</v>
          </cell>
          <cell r="J615">
            <v>500.94857142857148</v>
          </cell>
          <cell r="K615">
            <v>145.01142857142861</v>
          </cell>
          <cell r="L615">
            <v>171.3771428571429</v>
          </cell>
          <cell r="M615">
            <v>230.70000000000005</v>
          </cell>
          <cell r="N615">
            <v>141.05657142857146</v>
          </cell>
          <cell r="O615">
            <v>137.10171428571431</v>
          </cell>
          <cell r="P615">
            <v>65914.285714285725</v>
          </cell>
          <cell r="Q615">
            <v>900.38914285714304</v>
          </cell>
          <cell r="R615">
            <v>259702.28571428577</v>
          </cell>
          <cell r="S615">
            <v>2260.86</v>
          </cell>
          <cell r="T615">
            <v>672.3257142857143</v>
          </cell>
          <cell r="U615">
            <v>92.280000000000015</v>
          </cell>
          <cell r="V615">
            <v>79.09714285714287</v>
          </cell>
          <cell r="W615">
            <v>1028.2628571428572</v>
          </cell>
          <cell r="X615">
            <v>23729.142857142862</v>
          </cell>
          <cell r="Y615">
            <v>500.94857142857148</v>
          </cell>
          <cell r="Z615">
            <v>6327.7714285714301</v>
          </cell>
          <cell r="AA615">
            <v>11864.571428571431</v>
          </cell>
          <cell r="AB615">
            <v>158194.28571428574</v>
          </cell>
          <cell r="AC615">
            <v>198731.57142857145</v>
          </cell>
          <cell r="AD615">
            <v>1713.7714285714289</v>
          </cell>
          <cell r="AE615">
            <v>467.99142857142863</v>
          </cell>
          <cell r="AF615">
            <v>738.24000000000012</v>
          </cell>
          <cell r="AG615">
            <v>184.56000000000003</v>
          </cell>
          <cell r="AH615">
            <v>6195.942857142858</v>
          </cell>
          <cell r="AI615">
            <v>369.12000000000006</v>
          </cell>
          <cell r="AJ615">
            <v>922.80000000000018</v>
          </cell>
          <cell r="AK615">
            <v>184.56000000000003</v>
          </cell>
          <cell r="AL615">
            <v>4482.1714285714297</v>
          </cell>
          <cell r="AM615">
            <v>197.74285714285719</v>
          </cell>
          <cell r="AN615">
            <v>4218.5142857142864</v>
          </cell>
          <cell r="AO615">
            <v>2702.4857142857149</v>
          </cell>
          <cell r="AP615">
            <v>283.43142857142863</v>
          </cell>
          <cell r="AQ615">
            <v>988.71428571428589</v>
          </cell>
        </row>
        <row r="616">
          <cell r="A616" t="str">
            <v>M0034202151</v>
          </cell>
          <cell r="B616" t="str">
            <v>TORQUEDEVICE(BOXOF5)</v>
          </cell>
          <cell r="C616" t="str">
            <v>USD</v>
          </cell>
          <cell r="D616">
            <v>147.75</v>
          </cell>
          <cell r="G616">
            <v>147.75</v>
          </cell>
          <cell r="I616">
            <v>147.75</v>
          </cell>
          <cell r="J616">
            <v>561.44999999999993</v>
          </cell>
          <cell r="K616">
            <v>162.52500000000001</v>
          </cell>
          <cell r="L616">
            <v>192.07500000000002</v>
          </cell>
          <cell r="M616">
            <v>258.5625</v>
          </cell>
          <cell r="N616">
            <v>158.0925</v>
          </cell>
          <cell r="O616">
            <v>153.66</v>
          </cell>
          <cell r="P616">
            <v>73875</v>
          </cell>
          <cell r="Q616">
            <v>1009.1325000000001</v>
          </cell>
          <cell r="R616">
            <v>291067.5</v>
          </cell>
          <cell r="S616">
            <v>2533.9124999999999</v>
          </cell>
          <cell r="T616">
            <v>753.52499999999998</v>
          </cell>
          <cell r="U616">
            <v>103.425</v>
          </cell>
          <cell r="V616">
            <v>88.649999999999991</v>
          </cell>
          <cell r="W616">
            <v>1152.45</v>
          </cell>
          <cell r="X616">
            <v>26595</v>
          </cell>
          <cell r="Y616">
            <v>561.44999999999993</v>
          </cell>
          <cell r="Z616">
            <v>7092</v>
          </cell>
          <cell r="AA616">
            <v>13297.5</v>
          </cell>
          <cell r="AB616">
            <v>177300</v>
          </cell>
          <cell r="AC616">
            <v>222733.125</v>
          </cell>
          <cell r="AD616">
            <v>1920.75</v>
          </cell>
          <cell r="AE616">
            <v>524.51249999999993</v>
          </cell>
          <cell r="AF616">
            <v>827.4</v>
          </cell>
          <cell r="AG616">
            <v>206.85</v>
          </cell>
          <cell r="AH616">
            <v>6944.25</v>
          </cell>
          <cell r="AI616">
            <v>413.7</v>
          </cell>
          <cell r="AJ616">
            <v>1034.25</v>
          </cell>
          <cell r="AK616">
            <v>206.85</v>
          </cell>
          <cell r="AL616">
            <v>5023.5</v>
          </cell>
          <cell r="AM616">
            <v>221.625</v>
          </cell>
          <cell r="AN616">
            <v>4728</v>
          </cell>
          <cell r="AO616">
            <v>3028.875</v>
          </cell>
          <cell r="AP616">
            <v>317.66249999999997</v>
          </cell>
          <cell r="AQ616">
            <v>1108.125</v>
          </cell>
        </row>
        <row r="617">
          <cell r="A617" t="str">
            <v>M0034222901</v>
          </cell>
          <cell r="B617" t="str">
            <v>GWI(BOXOF5)</v>
          </cell>
          <cell r="C617" t="str">
            <v>USD</v>
          </cell>
          <cell r="D617">
            <v>13.76</v>
          </cell>
          <cell r="G617">
            <v>13.76</v>
          </cell>
          <cell r="I617">
            <v>13.76</v>
          </cell>
          <cell r="J617">
            <v>52.287999999999997</v>
          </cell>
          <cell r="K617">
            <v>15.136000000000001</v>
          </cell>
          <cell r="L617">
            <v>17.888000000000002</v>
          </cell>
          <cell r="M617">
            <v>24.08</v>
          </cell>
          <cell r="N617">
            <v>14.7232</v>
          </cell>
          <cell r="O617">
            <v>14.3104</v>
          </cell>
          <cell r="P617">
            <v>6880</v>
          </cell>
          <cell r="Q617">
            <v>93.980800000000002</v>
          </cell>
          <cell r="R617">
            <v>27107.200000000001</v>
          </cell>
          <cell r="S617">
            <v>235.98399999999998</v>
          </cell>
          <cell r="T617">
            <v>70.175999999999988</v>
          </cell>
          <cell r="U617">
            <v>9.6319999999999997</v>
          </cell>
          <cell r="V617">
            <v>8.2560000000000002</v>
          </cell>
          <cell r="W617">
            <v>107.328</v>
          </cell>
          <cell r="X617">
            <v>2476.8000000000002</v>
          </cell>
          <cell r="Y617">
            <v>52.287999999999997</v>
          </cell>
          <cell r="Z617">
            <v>660.48</v>
          </cell>
          <cell r="AA617">
            <v>1238.4000000000001</v>
          </cell>
          <cell r="AB617">
            <v>16512</v>
          </cell>
          <cell r="AC617">
            <v>20743.2</v>
          </cell>
          <cell r="AD617">
            <v>178.88</v>
          </cell>
          <cell r="AE617">
            <v>48.847999999999999</v>
          </cell>
          <cell r="AF617">
            <v>77.055999999999997</v>
          </cell>
          <cell r="AG617">
            <v>19.263999999999999</v>
          </cell>
          <cell r="AH617">
            <v>646.72</v>
          </cell>
          <cell r="AI617">
            <v>38.527999999999999</v>
          </cell>
          <cell r="AJ617">
            <v>96.32</v>
          </cell>
          <cell r="AK617">
            <v>19.263999999999999</v>
          </cell>
          <cell r="AL617">
            <v>467.84</v>
          </cell>
          <cell r="AM617">
            <v>20.64</v>
          </cell>
          <cell r="AN617">
            <v>440.32</v>
          </cell>
          <cell r="AO617">
            <v>282.08</v>
          </cell>
          <cell r="AP617">
            <v>29.584</v>
          </cell>
          <cell r="AQ617">
            <v>103.2</v>
          </cell>
        </row>
        <row r="618">
          <cell r="A618" t="str">
            <v>M0034240300</v>
          </cell>
          <cell r="B618" t="str">
            <v>STYLETMANDREL,175CM</v>
          </cell>
          <cell r="C618" t="str">
            <v>USD</v>
          </cell>
          <cell r="D618">
            <v>33.909999999999997</v>
          </cell>
          <cell r="G618">
            <v>33.909999999999997</v>
          </cell>
          <cell r="I618">
            <v>33.909999999999997</v>
          </cell>
          <cell r="J618">
            <v>128.85799999999998</v>
          </cell>
          <cell r="K618">
            <v>37.301000000000002</v>
          </cell>
          <cell r="L618">
            <v>44.082999999999998</v>
          </cell>
          <cell r="M618">
            <v>59.342499999999994</v>
          </cell>
          <cell r="N618">
            <v>36.283699999999996</v>
          </cell>
          <cell r="O618">
            <v>35.266399999999997</v>
          </cell>
          <cell r="P618">
            <v>16955</v>
          </cell>
          <cell r="Q618">
            <v>231.60529999999997</v>
          </cell>
          <cell r="R618">
            <v>66802.7</v>
          </cell>
          <cell r="S618">
            <v>581.55649999999991</v>
          </cell>
          <cell r="T618">
            <v>172.94099999999997</v>
          </cell>
          <cell r="U618">
            <v>23.736999999999995</v>
          </cell>
          <cell r="V618">
            <v>20.345999999999997</v>
          </cell>
          <cell r="W618">
            <v>264.49799999999999</v>
          </cell>
          <cell r="X618">
            <v>6103.7999999999993</v>
          </cell>
          <cell r="Y618">
            <v>128.85799999999998</v>
          </cell>
          <cell r="Z618">
            <v>1627.6799999999998</v>
          </cell>
          <cell r="AA618">
            <v>3051.8999999999996</v>
          </cell>
          <cell r="AB618">
            <v>40691.999999999993</v>
          </cell>
          <cell r="AC618">
            <v>51119.324999999997</v>
          </cell>
          <cell r="AD618">
            <v>440.82999999999993</v>
          </cell>
          <cell r="AE618">
            <v>120.38049999999998</v>
          </cell>
          <cell r="AF618">
            <v>189.89599999999996</v>
          </cell>
          <cell r="AG618">
            <v>47.47399999999999</v>
          </cell>
          <cell r="AH618">
            <v>1593.7699999999998</v>
          </cell>
          <cell r="AI618">
            <v>94.947999999999979</v>
          </cell>
          <cell r="AJ618">
            <v>237.36999999999998</v>
          </cell>
          <cell r="AK618">
            <v>47.47399999999999</v>
          </cell>
          <cell r="AL618">
            <v>1152.9399999999998</v>
          </cell>
          <cell r="AM618">
            <v>50.864999999999995</v>
          </cell>
          <cell r="AN618">
            <v>1085.1199999999999</v>
          </cell>
          <cell r="AO618">
            <v>695.15499999999997</v>
          </cell>
          <cell r="AP618">
            <v>72.906499999999994</v>
          </cell>
          <cell r="AQ618">
            <v>254.32499999999999</v>
          </cell>
        </row>
        <row r="619">
          <cell r="A619" t="str">
            <v>M0034250101</v>
          </cell>
          <cell r="B619" t="str">
            <v>SHAPINGMANDREL-10BX/5</v>
          </cell>
          <cell r="C619" t="str">
            <v>USD</v>
          </cell>
          <cell r="D619">
            <v>24.13</v>
          </cell>
          <cell r="G619">
            <v>24.13</v>
          </cell>
          <cell r="I619">
            <v>24.13</v>
          </cell>
          <cell r="J619">
            <v>91.693999999999988</v>
          </cell>
          <cell r="K619">
            <v>26.543000000000003</v>
          </cell>
          <cell r="L619">
            <v>31.369</v>
          </cell>
          <cell r="M619">
            <v>42.227499999999999</v>
          </cell>
          <cell r="N619">
            <v>25.819099999999999</v>
          </cell>
          <cell r="O619">
            <v>25.095199999999998</v>
          </cell>
          <cell r="P619">
            <v>12065</v>
          </cell>
          <cell r="Q619">
            <v>164.80789999999999</v>
          </cell>
          <cell r="R619">
            <v>47536.1</v>
          </cell>
          <cell r="S619">
            <v>413.82949999999994</v>
          </cell>
          <cell r="T619">
            <v>123.06299999999999</v>
          </cell>
          <cell r="U619">
            <v>16.890999999999998</v>
          </cell>
          <cell r="V619">
            <v>14.477999999999998</v>
          </cell>
          <cell r="W619">
            <v>188.214</v>
          </cell>
          <cell r="X619">
            <v>4343.3999999999996</v>
          </cell>
          <cell r="Y619">
            <v>91.693999999999988</v>
          </cell>
          <cell r="Z619">
            <v>1158.24</v>
          </cell>
          <cell r="AA619">
            <v>2171.6999999999998</v>
          </cell>
          <cell r="AB619">
            <v>28956</v>
          </cell>
          <cell r="AC619">
            <v>36375.974999999999</v>
          </cell>
          <cell r="AD619">
            <v>313.69</v>
          </cell>
          <cell r="AE619">
            <v>85.66149999999999</v>
          </cell>
          <cell r="AF619">
            <v>135.12799999999999</v>
          </cell>
          <cell r="AG619">
            <v>33.781999999999996</v>
          </cell>
          <cell r="AH619">
            <v>1134.1099999999999</v>
          </cell>
          <cell r="AI619">
            <v>67.563999999999993</v>
          </cell>
          <cell r="AJ619">
            <v>168.91</v>
          </cell>
          <cell r="AK619">
            <v>33.781999999999996</v>
          </cell>
          <cell r="AL619">
            <v>820.42</v>
          </cell>
          <cell r="AM619">
            <v>36.195</v>
          </cell>
          <cell r="AN619">
            <v>772.16</v>
          </cell>
          <cell r="AO619">
            <v>494.66499999999996</v>
          </cell>
          <cell r="AP619">
            <v>51.879499999999993</v>
          </cell>
          <cell r="AQ619">
            <v>180.97499999999999</v>
          </cell>
        </row>
        <row r="620">
          <cell r="A620" t="str">
            <v>M0034500030</v>
          </cell>
          <cell r="B620" t="str">
            <v>GDCBATTERIES12PAK</v>
          </cell>
          <cell r="C620" t="str">
            <v>USD</v>
          </cell>
          <cell r="D620">
            <v>52.03</v>
          </cell>
          <cell r="G620">
            <v>52.03</v>
          </cell>
          <cell r="I620">
            <v>52.03</v>
          </cell>
          <cell r="J620">
            <v>197.714</v>
          </cell>
          <cell r="K620">
            <v>57.233000000000004</v>
          </cell>
          <cell r="L620">
            <v>67.63900000000001</v>
          </cell>
          <cell r="M620">
            <v>91.052500000000009</v>
          </cell>
          <cell r="N620">
            <v>55.672100000000007</v>
          </cell>
          <cell r="O620">
            <v>54.111200000000004</v>
          </cell>
          <cell r="P620">
            <v>26015</v>
          </cell>
          <cell r="Q620">
            <v>355.36490000000003</v>
          </cell>
          <cell r="R620">
            <v>102499.1</v>
          </cell>
          <cell r="S620">
            <v>892.31449999999995</v>
          </cell>
          <cell r="T620">
            <v>265.35300000000001</v>
          </cell>
          <cell r="U620">
            <v>36.420999999999999</v>
          </cell>
          <cell r="V620">
            <v>31.218</v>
          </cell>
          <cell r="W620">
            <v>405.834</v>
          </cell>
          <cell r="X620">
            <v>9365.4</v>
          </cell>
          <cell r="Y620">
            <v>197.714</v>
          </cell>
          <cell r="Z620">
            <v>2497.44</v>
          </cell>
          <cell r="AA620">
            <v>4682.7</v>
          </cell>
          <cell r="AB620">
            <v>62436</v>
          </cell>
          <cell r="AC620">
            <v>78435.225000000006</v>
          </cell>
          <cell r="AD620">
            <v>676.39</v>
          </cell>
          <cell r="AE620">
            <v>184.70650000000001</v>
          </cell>
          <cell r="AF620">
            <v>291.36799999999999</v>
          </cell>
          <cell r="AG620">
            <v>72.841999999999999</v>
          </cell>
          <cell r="AH620">
            <v>2445.41</v>
          </cell>
          <cell r="AI620">
            <v>145.684</v>
          </cell>
          <cell r="AJ620">
            <v>364.21000000000004</v>
          </cell>
          <cell r="AK620">
            <v>72.841999999999999</v>
          </cell>
          <cell r="AL620">
            <v>1769.02</v>
          </cell>
          <cell r="AM620">
            <v>78.045000000000002</v>
          </cell>
          <cell r="AN620">
            <v>1664.96</v>
          </cell>
          <cell r="AO620">
            <v>1066.615</v>
          </cell>
          <cell r="AP620">
            <v>111.86449999999999</v>
          </cell>
          <cell r="AQ620">
            <v>390.22500000000002</v>
          </cell>
        </row>
        <row r="621">
          <cell r="A621" t="str">
            <v>M0034502010</v>
          </cell>
          <cell r="B621" t="str">
            <v>PATIENTRETURNELECTRODE,SING</v>
          </cell>
          <cell r="C621" t="str">
            <v>USD</v>
          </cell>
          <cell r="D621">
            <v>47.84</v>
          </cell>
          <cell r="G621">
            <v>47.84</v>
          </cell>
          <cell r="I621">
            <v>47.84</v>
          </cell>
          <cell r="J621">
            <v>181.792</v>
          </cell>
          <cell r="K621">
            <v>52.624000000000009</v>
          </cell>
          <cell r="L621">
            <v>62.192000000000007</v>
          </cell>
          <cell r="M621">
            <v>83.72</v>
          </cell>
          <cell r="N621">
            <v>51.188800000000008</v>
          </cell>
          <cell r="O621">
            <v>49.753600000000006</v>
          </cell>
          <cell r="P621">
            <v>23920</v>
          </cell>
          <cell r="Q621">
            <v>326.74720000000002</v>
          </cell>
          <cell r="R621">
            <v>94244.800000000003</v>
          </cell>
          <cell r="S621">
            <v>820.45600000000002</v>
          </cell>
          <cell r="T621">
            <v>243.98400000000001</v>
          </cell>
          <cell r="U621">
            <v>33.488</v>
          </cell>
          <cell r="V621">
            <v>28.704000000000001</v>
          </cell>
          <cell r="W621">
            <v>373.15200000000004</v>
          </cell>
          <cell r="X621">
            <v>8611.2000000000007</v>
          </cell>
          <cell r="Y621">
            <v>181.792</v>
          </cell>
          <cell r="Z621">
            <v>2296.3200000000002</v>
          </cell>
          <cell r="AA621">
            <v>4305.6000000000004</v>
          </cell>
          <cell r="AB621">
            <v>57408.000000000007</v>
          </cell>
          <cell r="AC621">
            <v>72118.8</v>
          </cell>
          <cell r="AD621">
            <v>621.92000000000007</v>
          </cell>
          <cell r="AE621">
            <v>169.83199999999999</v>
          </cell>
          <cell r="AF621">
            <v>267.904</v>
          </cell>
          <cell r="AG621">
            <v>66.975999999999999</v>
          </cell>
          <cell r="AH621">
            <v>2248.48</v>
          </cell>
          <cell r="AI621">
            <v>133.952</v>
          </cell>
          <cell r="AJ621">
            <v>334.88</v>
          </cell>
          <cell r="AK621">
            <v>66.975999999999999</v>
          </cell>
          <cell r="AL621">
            <v>1626.5600000000002</v>
          </cell>
          <cell r="AM621">
            <v>71.760000000000005</v>
          </cell>
          <cell r="AN621">
            <v>1530.88</v>
          </cell>
          <cell r="AO621">
            <v>980.72</v>
          </cell>
          <cell r="AP621">
            <v>102.85600000000001</v>
          </cell>
          <cell r="AQ621">
            <v>358.8</v>
          </cell>
        </row>
        <row r="622">
          <cell r="A622" t="str">
            <v>M0034502011</v>
          </cell>
          <cell r="B622" t="str">
            <v>PATIENTRETURNELECTRODEBOXO</v>
          </cell>
          <cell r="C622" t="str">
            <v>USD</v>
          </cell>
          <cell r="D622">
            <v>47.84</v>
          </cell>
          <cell r="G622">
            <v>47.84</v>
          </cell>
          <cell r="I622">
            <v>47.84</v>
          </cell>
          <cell r="J622">
            <v>181.792</v>
          </cell>
          <cell r="K622">
            <v>52.624000000000009</v>
          </cell>
          <cell r="L622">
            <v>62.192000000000007</v>
          </cell>
          <cell r="M622">
            <v>83.72</v>
          </cell>
          <cell r="N622">
            <v>51.188800000000008</v>
          </cell>
          <cell r="O622">
            <v>49.753600000000006</v>
          </cell>
          <cell r="P622">
            <v>23920</v>
          </cell>
          <cell r="Q622">
            <v>326.74720000000002</v>
          </cell>
          <cell r="R622">
            <v>94244.800000000003</v>
          </cell>
          <cell r="S622">
            <v>820.45600000000002</v>
          </cell>
          <cell r="T622">
            <v>243.98400000000001</v>
          </cell>
          <cell r="U622">
            <v>33.488</v>
          </cell>
          <cell r="V622">
            <v>28.704000000000001</v>
          </cell>
          <cell r="W622">
            <v>373.15200000000004</v>
          </cell>
          <cell r="X622">
            <v>8611.2000000000007</v>
          </cell>
          <cell r="Y622">
            <v>181.792</v>
          </cell>
          <cell r="Z622">
            <v>2296.3200000000002</v>
          </cell>
          <cell r="AA622">
            <v>4305.6000000000004</v>
          </cell>
          <cell r="AB622">
            <v>57408.000000000007</v>
          </cell>
          <cell r="AC622">
            <v>72118.8</v>
          </cell>
          <cell r="AD622">
            <v>621.92000000000007</v>
          </cell>
          <cell r="AE622">
            <v>169.83199999999999</v>
          </cell>
          <cell r="AF622">
            <v>267.904</v>
          </cell>
          <cell r="AG622">
            <v>66.975999999999999</v>
          </cell>
          <cell r="AH622">
            <v>2248.48</v>
          </cell>
          <cell r="AI622">
            <v>133.952</v>
          </cell>
          <cell r="AJ622">
            <v>334.88</v>
          </cell>
          <cell r="AK622">
            <v>66.975999999999999</v>
          </cell>
          <cell r="AL622">
            <v>1626.5600000000002</v>
          </cell>
          <cell r="AM622">
            <v>71.760000000000005</v>
          </cell>
          <cell r="AN622">
            <v>1530.88</v>
          </cell>
          <cell r="AO622">
            <v>980.72</v>
          </cell>
          <cell r="AP622">
            <v>102.85600000000001</v>
          </cell>
          <cell r="AQ622">
            <v>358.8</v>
          </cell>
        </row>
        <row r="623">
          <cell r="A623" t="str">
            <v>M00345100520</v>
          </cell>
          <cell r="B623" t="str">
            <v>GDCPOWERSUPPLY</v>
          </cell>
          <cell r="C623" t="str">
            <v>USD</v>
          </cell>
          <cell r="D623">
            <v>476.99</v>
          </cell>
          <cell r="G623">
            <v>476.99</v>
          </cell>
          <cell r="I623">
            <v>476.99</v>
          </cell>
          <cell r="J623">
            <v>1812.5619999999999</v>
          </cell>
          <cell r="K623">
            <v>524.68900000000008</v>
          </cell>
          <cell r="L623">
            <v>620.08699999999999</v>
          </cell>
          <cell r="M623">
            <v>834.73250000000007</v>
          </cell>
          <cell r="N623">
            <v>510.37930000000006</v>
          </cell>
          <cell r="O623">
            <v>496.06960000000004</v>
          </cell>
          <cell r="P623">
            <v>238495</v>
          </cell>
          <cell r="Q623">
            <v>3257.8416999999999</v>
          </cell>
          <cell r="R623">
            <v>939670.3</v>
          </cell>
          <cell r="S623">
            <v>8180.3784999999998</v>
          </cell>
          <cell r="T623">
            <v>2432.6489999999999</v>
          </cell>
          <cell r="U623">
            <v>333.89299999999997</v>
          </cell>
          <cell r="V623">
            <v>286.19400000000002</v>
          </cell>
          <cell r="W623">
            <v>3720.5219999999999</v>
          </cell>
          <cell r="X623">
            <v>85858.2</v>
          </cell>
          <cell r="Y623">
            <v>1812.5619999999999</v>
          </cell>
          <cell r="Z623">
            <v>22895.52</v>
          </cell>
          <cell r="AA623">
            <v>42929.1</v>
          </cell>
          <cell r="AB623">
            <v>572388</v>
          </cell>
          <cell r="AC623">
            <v>719062.42500000005</v>
          </cell>
          <cell r="AD623">
            <v>6200.87</v>
          </cell>
          <cell r="AE623">
            <v>1693.3145</v>
          </cell>
          <cell r="AF623">
            <v>2671.1439999999998</v>
          </cell>
          <cell r="AG623">
            <v>667.78599999999994</v>
          </cell>
          <cell r="AH623">
            <v>22418.53</v>
          </cell>
          <cell r="AI623">
            <v>1335.5719999999999</v>
          </cell>
          <cell r="AJ623">
            <v>3338.9300000000003</v>
          </cell>
          <cell r="AK623">
            <v>667.78599999999994</v>
          </cell>
          <cell r="AL623">
            <v>16217.66</v>
          </cell>
          <cell r="AM623">
            <v>715.48500000000001</v>
          </cell>
          <cell r="AN623">
            <v>15263.68</v>
          </cell>
          <cell r="AO623">
            <v>9778.2950000000001</v>
          </cell>
          <cell r="AP623">
            <v>1025.5284999999999</v>
          </cell>
          <cell r="AQ623">
            <v>3577.4250000000002</v>
          </cell>
        </row>
        <row r="624">
          <cell r="A624" t="str">
            <v>M00345100640</v>
          </cell>
          <cell r="B624" t="str">
            <v>GDCSynerGPowerSupply</v>
          </cell>
          <cell r="C624" t="str">
            <v>USD</v>
          </cell>
          <cell r="D624">
            <v>856.67</v>
          </cell>
          <cell r="G624">
            <v>856.67</v>
          </cell>
          <cell r="I624">
            <v>856.67</v>
          </cell>
          <cell r="J624">
            <v>3255.3459999999995</v>
          </cell>
          <cell r="K624">
            <v>942.33699999999999</v>
          </cell>
          <cell r="L624">
            <v>1113.671</v>
          </cell>
          <cell r="M624">
            <v>1499.1724999999999</v>
          </cell>
          <cell r="N624">
            <v>916.63689999999997</v>
          </cell>
          <cell r="O624">
            <v>890.93679999999995</v>
          </cell>
          <cell r="P624">
            <v>428335</v>
          </cell>
          <cell r="Q624">
            <v>5851.0560999999998</v>
          </cell>
          <cell r="R624">
            <v>1687639.9</v>
          </cell>
          <cell r="S624">
            <v>14691.890499999998</v>
          </cell>
          <cell r="T624">
            <v>4369.0169999999998</v>
          </cell>
          <cell r="U624">
            <v>599.66899999999998</v>
          </cell>
          <cell r="V624">
            <v>514.00199999999995</v>
          </cell>
          <cell r="W624">
            <v>6682.0259999999998</v>
          </cell>
          <cell r="X624">
            <v>154200.6</v>
          </cell>
          <cell r="Y624">
            <v>3255.3459999999995</v>
          </cell>
          <cell r="Z624">
            <v>41120.159999999996</v>
          </cell>
          <cell r="AA624">
            <v>77100.3</v>
          </cell>
          <cell r="AB624">
            <v>1028004</v>
          </cell>
          <cell r="AC624">
            <v>1291430.0249999999</v>
          </cell>
          <cell r="AD624">
            <v>11136.71</v>
          </cell>
          <cell r="AE624">
            <v>3041.1784999999995</v>
          </cell>
          <cell r="AF624">
            <v>4797.3519999999999</v>
          </cell>
          <cell r="AG624">
            <v>1199.338</v>
          </cell>
          <cell r="AH624">
            <v>40263.49</v>
          </cell>
          <cell r="AI624">
            <v>2398.6759999999999</v>
          </cell>
          <cell r="AJ624">
            <v>5996.69</v>
          </cell>
          <cell r="AK624">
            <v>1199.338</v>
          </cell>
          <cell r="AL624">
            <v>29126.78</v>
          </cell>
          <cell r="AM624">
            <v>1285.0049999999999</v>
          </cell>
          <cell r="AN624">
            <v>27413.439999999999</v>
          </cell>
          <cell r="AO624">
            <v>17561.735000000001</v>
          </cell>
          <cell r="AP624">
            <v>1841.8404999999998</v>
          </cell>
          <cell r="AQ624">
            <v>6425.0249999999996</v>
          </cell>
        </row>
        <row r="625">
          <cell r="A625" t="str">
            <v>M00345100740</v>
          </cell>
          <cell r="B625" t="str">
            <v>BSCDetachableCoilPowerSupp</v>
          </cell>
          <cell r="C625" t="str">
            <v>USD</v>
          </cell>
          <cell r="D625">
            <v>1941.85</v>
          </cell>
          <cell r="G625">
            <v>1941.85</v>
          </cell>
          <cell r="I625">
            <v>1941.85</v>
          </cell>
          <cell r="J625">
            <v>7379.03</v>
          </cell>
          <cell r="K625">
            <v>2136.0349999999999</v>
          </cell>
          <cell r="L625">
            <v>2524.4049999999997</v>
          </cell>
          <cell r="M625">
            <v>3398.2374999999997</v>
          </cell>
          <cell r="N625">
            <v>2077.7795000000001</v>
          </cell>
          <cell r="O625">
            <v>2019.5239999999999</v>
          </cell>
          <cell r="P625">
            <v>970925</v>
          </cell>
          <cell r="Q625">
            <v>13262.835499999999</v>
          </cell>
          <cell r="R625">
            <v>3825444.5</v>
          </cell>
          <cell r="S625">
            <v>33302.727499999994</v>
          </cell>
          <cell r="T625">
            <v>9903.4349999999995</v>
          </cell>
          <cell r="U625">
            <v>1359.2949999999998</v>
          </cell>
          <cell r="V625">
            <v>1165.1099999999999</v>
          </cell>
          <cell r="W625">
            <v>15146.429999999998</v>
          </cell>
          <cell r="X625">
            <v>349533</v>
          </cell>
          <cell r="Y625">
            <v>7379.03</v>
          </cell>
          <cell r="Z625">
            <v>93208.799999999988</v>
          </cell>
          <cell r="AA625">
            <v>174766.5</v>
          </cell>
          <cell r="AB625">
            <v>2330220</v>
          </cell>
          <cell r="AC625">
            <v>2927338.875</v>
          </cell>
          <cell r="AD625">
            <v>25244.05</v>
          </cell>
          <cell r="AE625">
            <v>6893.5674999999992</v>
          </cell>
          <cell r="AF625">
            <v>10874.359999999999</v>
          </cell>
          <cell r="AG625">
            <v>2718.5899999999997</v>
          </cell>
          <cell r="AH625">
            <v>91266.95</v>
          </cell>
          <cell r="AI625">
            <v>5437.1799999999994</v>
          </cell>
          <cell r="AJ625">
            <v>13592.949999999999</v>
          </cell>
          <cell r="AK625">
            <v>2718.5899999999997</v>
          </cell>
          <cell r="AL625">
            <v>66022.899999999994</v>
          </cell>
          <cell r="AM625">
            <v>2912.7749999999996</v>
          </cell>
          <cell r="AN625">
            <v>62139.199999999997</v>
          </cell>
          <cell r="AO625">
            <v>39807.924999999996</v>
          </cell>
          <cell r="AP625">
            <v>4174.9775</v>
          </cell>
          <cell r="AQ625">
            <v>14563.875</v>
          </cell>
        </row>
        <row r="626">
          <cell r="A626" t="str">
            <v>M00345100840</v>
          </cell>
          <cell r="B626" t="str">
            <v>ASSYSHIPPINGUPGRADEDDCPS</v>
          </cell>
          <cell r="C626" t="str">
            <v>USD</v>
          </cell>
          <cell r="D626">
            <v>1786.76</v>
          </cell>
          <cell r="G626">
            <v>1786.76</v>
          </cell>
          <cell r="I626">
            <v>1786.76</v>
          </cell>
          <cell r="J626">
            <v>6789.6880000000001</v>
          </cell>
          <cell r="K626">
            <v>1965.4360000000001</v>
          </cell>
          <cell r="L626">
            <v>2322.788</v>
          </cell>
          <cell r="M626">
            <v>3126.83</v>
          </cell>
          <cell r="N626">
            <v>1911.8332</v>
          </cell>
          <cell r="O626">
            <v>1858.2304000000001</v>
          </cell>
          <cell r="P626">
            <v>893380</v>
          </cell>
          <cell r="Q626">
            <v>12203.5708</v>
          </cell>
          <cell r="R626">
            <v>3519917.2</v>
          </cell>
          <cell r="S626">
            <v>30642.933999999997</v>
          </cell>
          <cell r="T626">
            <v>9112.4759999999987</v>
          </cell>
          <cell r="U626">
            <v>1250.732</v>
          </cell>
          <cell r="V626">
            <v>1072.056</v>
          </cell>
          <cell r="W626">
            <v>13936.727999999999</v>
          </cell>
          <cell r="X626">
            <v>321616.8</v>
          </cell>
          <cell r="Y626">
            <v>6789.6880000000001</v>
          </cell>
          <cell r="Z626">
            <v>85764.479999999996</v>
          </cell>
          <cell r="AA626">
            <v>160808.4</v>
          </cell>
          <cell r="AB626">
            <v>2144112</v>
          </cell>
          <cell r="AC626">
            <v>2693540.7</v>
          </cell>
          <cell r="AD626">
            <v>23227.88</v>
          </cell>
          <cell r="AE626">
            <v>6342.9979999999996</v>
          </cell>
          <cell r="AF626">
            <v>10005.856</v>
          </cell>
          <cell r="AG626">
            <v>2501.4639999999999</v>
          </cell>
          <cell r="AH626">
            <v>83977.72</v>
          </cell>
          <cell r="AI626">
            <v>5002.9279999999999</v>
          </cell>
          <cell r="AJ626">
            <v>12507.32</v>
          </cell>
          <cell r="AK626">
            <v>2501.4639999999999</v>
          </cell>
          <cell r="AL626">
            <v>60749.84</v>
          </cell>
          <cell r="AM626">
            <v>2680.14</v>
          </cell>
          <cell r="AN626">
            <v>57176.32</v>
          </cell>
          <cell r="AO626">
            <v>36628.58</v>
          </cell>
          <cell r="AP626">
            <v>3841.5339999999997</v>
          </cell>
          <cell r="AQ626">
            <v>13400.7</v>
          </cell>
        </row>
        <row r="627">
          <cell r="A627" t="str">
            <v>M00345100940</v>
          </cell>
          <cell r="B627" t="str">
            <v>InZoneDetachmentSystem118.45</v>
          </cell>
          <cell r="C627" t="str">
            <v>USD</v>
          </cell>
          <cell r="D627">
            <v>118.45</v>
          </cell>
          <cell r="G627">
            <v>118.45</v>
          </cell>
          <cell r="I627">
            <v>118.45</v>
          </cell>
          <cell r="J627">
            <v>450.11</v>
          </cell>
          <cell r="K627">
            <v>130.29500000000002</v>
          </cell>
          <cell r="L627">
            <v>153.98500000000001</v>
          </cell>
          <cell r="M627">
            <v>207.28749999999999</v>
          </cell>
          <cell r="N627">
            <v>126.74150000000002</v>
          </cell>
          <cell r="O627">
            <v>123.188</v>
          </cell>
          <cell r="P627">
            <v>59225</v>
          </cell>
          <cell r="Q627">
            <v>809.01350000000002</v>
          </cell>
          <cell r="R627">
            <v>233346.5</v>
          </cell>
          <cell r="S627">
            <v>2031.4174999999998</v>
          </cell>
          <cell r="T627">
            <v>604.09500000000003</v>
          </cell>
          <cell r="U627">
            <v>82.914999999999992</v>
          </cell>
          <cell r="V627">
            <v>71.069999999999993</v>
          </cell>
          <cell r="W627">
            <v>923.91</v>
          </cell>
          <cell r="X627">
            <v>21321</v>
          </cell>
          <cell r="Y627">
            <v>450.11</v>
          </cell>
          <cell r="Z627">
            <v>5685.6</v>
          </cell>
          <cell r="AA627">
            <v>10660.5</v>
          </cell>
          <cell r="AB627">
            <v>142140</v>
          </cell>
          <cell r="AC627">
            <v>178563.375</v>
          </cell>
          <cell r="AD627">
            <v>1539.8500000000001</v>
          </cell>
          <cell r="AE627">
            <v>420.4975</v>
          </cell>
          <cell r="AF627">
            <v>663.31999999999994</v>
          </cell>
          <cell r="AG627">
            <v>165.82999999999998</v>
          </cell>
          <cell r="AH627">
            <v>5567.1500000000005</v>
          </cell>
          <cell r="AI627">
            <v>331.65999999999997</v>
          </cell>
          <cell r="AJ627">
            <v>829.15</v>
          </cell>
          <cell r="AK627">
            <v>165.82999999999998</v>
          </cell>
          <cell r="AL627">
            <v>4027.3</v>
          </cell>
          <cell r="AM627">
            <v>177.67500000000001</v>
          </cell>
          <cell r="AN627">
            <v>3790.4</v>
          </cell>
          <cell r="AO627">
            <v>2428.2249999999999</v>
          </cell>
          <cell r="AP627">
            <v>254.66749999999999</v>
          </cell>
          <cell r="AQ627">
            <v>888.375</v>
          </cell>
        </row>
        <row r="628">
          <cell r="A628" t="str">
            <v>M00345110240</v>
          </cell>
          <cell r="B628" t="str">
            <v>DetachableCoilConnectingCab</v>
          </cell>
          <cell r="C628" t="str">
            <v>USD</v>
          </cell>
          <cell r="D628">
            <v>20.85</v>
          </cell>
          <cell r="G628">
            <v>20.85</v>
          </cell>
          <cell r="I628">
            <v>20.85</v>
          </cell>
          <cell r="J628">
            <v>79.23</v>
          </cell>
          <cell r="K628">
            <v>22.935000000000002</v>
          </cell>
          <cell r="L628">
            <v>27.105000000000004</v>
          </cell>
          <cell r="M628">
            <v>36.487500000000004</v>
          </cell>
          <cell r="N628">
            <v>22.309500000000003</v>
          </cell>
          <cell r="O628">
            <v>21.684000000000001</v>
          </cell>
          <cell r="P628">
            <v>10425</v>
          </cell>
          <cell r="Q628">
            <v>142.40550000000002</v>
          </cell>
          <cell r="R628">
            <v>41074.5</v>
          </cell>
          <cell r="S628">
            <v>357.57749999999999</v>
          </cell>
          <cell r="T628">
            <v>106.33499999999999</v>
          </cell>
          <cell r="U628">
            <v>14.595000000000001</v>
          </cell>
          <cell r="V628">
            <v>12.51</v>
          </cell>
          <cell r="W628">
            <v>162.63</v>
          </cell>
          <cell r="X628">
            <v>3753.0000000000005</v>
          </cell>
          <cell r="Y628">
            <v>79.23</v>
          </cell>
          <cell r="Z628">
            <v>1000.8000000000001</v>
          </cell>
          <cell r="AA628">
            <v>1876.5000000000002</v>
          </cell>
          <cell r="AB628">
            <v>25020</v>
          </cell>
          <cell r="AC628">
            <v>31431.375000000004</v>
          </cell>
          <cell r="AD628">
            <v>271.05</v>
          </cell>
          <cell r="AE628">
            <v>74.017499999999998</v>
          </cell>
          <cell r="AF628">
            <v>116.76</v>
          </cell>
          <cell r="AG628">
            <v>29.19</v>
          </cell>
          <cell r="AH628">
            <v>979.95</v>
          </cell>
          <cell r="AI628">
            <v>58.38</v>
          </cell>
          <cell r="AJ628">
            <v>145.95000000000002</v>
          </cell>
          <cell r="AK628">
            <v>29.19</v>
          </cell>
          <cell r="AL628">
            <v>708.90000000000009</v>
          </cell>
          <cell r="AM628">
            <v>31.275000000000002</v>
          </cell>
          <cell r="AN628">
            <v>667.2</v>
          </cell>
          <cell r="AO628">
            <v>427.42500000000001</v>
          </cell>
          <cell r="AP628">
            <v>44.827500000000001</v>
          </cell>
          <cell r="AQ628">
            <v>156.375</v>
          </cell>
        </row>
        <row r="629">
          <cell r="A629" t="str">
            <v>M00345110250</v>
          </cell>
          <cell r="B629" t="str">
            <v>IZDSConnectingCable</v>
          </cell>
          <cell r="C629" t="str">
            <v>USD</v>
          </cell>
          <cell r="D629">
            <v>15.5</v>
          </cell>
          <cell r="G629">
            <v>15.5</v>
          </cell>
          <cell r="I629">
            <v>15.5</v>
          </cell>
          <cell r="J629">
            <v>58.9</v>
          </cell>
          <cell r="K629">
            <v>17.05</v>
          </cell>
          <cell r="L629">
            <v>20.150000000000002</v>
          </cell>
          <cell r="M629">
            <v>27.125</v>
          </cell>
          <cell r="N629">
            <v>16.585000000000001</v>
          </cell>
          <cell r="O629">
            <v>16.12</v>
          </cell>
          <cell r="P629">
            <v>7750</v>
          </cell>
          <cell r="Q629">
            <v>105.86499999999999</v>
          </cell>
          <cell r="R629">
            <v>30535</v>
          </cell>
          <cell r="S629">
            <v>265.82499999999999</v>
          </cell>
          <cell r="T629">
            <v>79.05</v>
          </cell>
          <cell r="U629">
            <v>10.85</v>
          </cell>
          <cell r="V629">
            <v>9.2999999999999989</v>
          </cell>
          <cell r="W629">
            <v>120.89999999999999</v>
          </cell>
          <cell r="X629">
            <v>2790</v>
          </cell>
          <cell r="Y629">
            <v>58.9</v>
          </cell>
          <cell r="Z629">
            <v>744</v>
          </cell>
          <cell r="AA629">
            <v>1395</v>
          </cell>
          <cell r="AB629">
            <v>18600</v>
          </cell>
          <cell r="AC629">
            <v>23366.25</v>
          </cell>
          <cell r="AD629">
            <v>201.5</v>
          </cell>
          <cell r="AE629">
            <v>55.024999999999999</v>
          </cell>
          <cell r="AF629">
            <v>86.8</v>
          </cell>
          <cell r="AG629">
            <v>21.7</v>
          </cell>
          <cell r="AH629">
            <v>728.5</v>
          </cell>
          <cell r="AI629">
            <v>43.4</v>
          </cell>
          <cell r="AJ629">
            <v>108.5</v>
          </cell>
          <cell r="AK629">
            <v>21.7</v>
          </cell>
          <cell r="AL629">
            <v>527</v>
          </cell>
          <cell r="AM629">
            <v>23.25</v>
          </cell>
          <cell r="AN629">
            <v>496</v>
          </cell>
          <cell r="AO629">
            <v>317.75</v>
          </cell>
          <cell r="AP629">
            <v>33.324999999999996</v>
          </cell>
          <cell r="AQ629">
            <v>116.25</v>
          </cell>
        </row>
        <row r="630">
          <cell r="A630" t="str">
            <v>M003468020</v>
          </cell>
          <cell r="B630" t="str">
            <v>MODEL-TRANSEND0.01</v>
          </cell>
          <cell r="C630" t="str">
            <v>USD</v>
          </cell>
          <cell r="D630">
            <v>37.229999999999997</v>
          </cell>
          <cell r="E630">
            <v>42.814499999999995</v>
          </cell>
          <cell r="G630">
            <v>42.814499999999995</v>
          </cell>
          <cell r="I630">
            <v>42.814499999999995</v>
          </cell>
          <cell r="J630">
            <v>162.69509999999997</v>
          </cell>
          <cell r="K630">
            <v>47.095950000000002</v>
          </cell>
          <cell r="L630">
            <v>55.658849999999994</v>
          </cell>
          <cell r="M630">
            <v>74.925374999999988</v>
          </cell>
          <cell r="N630">
            <v>45.811515</v>
          </cell>
          <cell r="O630">
            <v>44.527079999999998</v>
          </cell>
          <cell r="P630">
            <v>21407.249999999996</v>
          </cell>
          <cell r="Q630">
            <v>292.42303499999997</v>
          </cell>
          <cell r="R630">
            <v>84344.564999999988</v>
          </cell>
          <cell r="S630">
            <v>734.2686749999998</v>
          </cell>
          <cell r="T630">
            <v>218.35394999999997</v>
          </cell>
          <cell r="U630">
            <v>29.970149999999993</v>
          </cell>
          <cell r="V630">
            <v>25.688699999999997</v>
          </cell>
          <cell r="W630">
            <v>333.95309999999995</v>
          </cell>
          <cell r="X630">
            <v>7706.6099999999988</v>
          </cell>
          <cell r="Y630">
            <v>162.69509999999997</v>
          </cell>
          <cell r="Z630">
            <v>2055.0959999999995</v>
          </cell>
          <cell r="AA630">
            <v>3853.3049999999994</v>
          </cell>
          <cell r="AB630">
            <v>51377.399999999994</v>
          </cell>
          <cell r="AC630">
            <v>64542.858749999992</v>
          </cell>
          <cell r="AD630">
            <v>556.58849999999995</v>
          </cell>
          <cell r="AE630">
            <v>151.99147499999998</v>
          </cell>
          <cell r="AF630">
            <v>239.76119999999995</v>
          </cell>
          <cell r="AG630">
            <v>59.940299999999986</v>
          </cell>
          <cell r="AH630">
            <v>2012.2814999999998</v>
          </cell>
          <cell r="AI630">
            <v>119.88059999999997</v>
          </cell>
          <cell r="AJ630">
            <v>299.70149999999995</v>
          </cell>
          <cell r="AK630">
            <v>59.940299999999986</v>
          </cell>
          <cell r="AL630">
            <v>1455.6929999999998</v>
          </cell>
          <cell r="AM630">
            <v>64.221749999999986</v>
          </cell>
          <cell r="AN630">
            <v>1370.0639999999999</v>
          </cell>
          <cell r="AO630">
            <v>877.69724999999994</v>
          </cell>
          <cell r="AP630">
            <v>92.051174999999986</v>
          </cell>
          <cell r="AQ630">
            <v>321.10874999999999</v>
          </cell>
        </row>
        <row r="631">
          <cell r="A631" t="str">
            <v>M003468140</v>
          </cell>
          <cell r="B631" t="str">
            <v>Transend0.014ES300cmIC</v>
          </cell>
          <cell r="C631" t="str">
            <v>USD</v>
          </cell>
          <cell r="D631">
            <v>33.159999999999997</v>
          </cell>
          <cell r="E631">
            <v>38.133999999999993</v>
          </cell>
          <cell r="G631">
            <v>38.133999999999993</v>
          </cell>
          <cell r="I631">
            <v>38.133999999999993</v>
          </cell>
          <cell r="J631">
            <v>144.90919999999997</v>
          </cell>
          <cell r="K631">
            <v>41.947399999999995</v>
          </cell>
          <cell r="L631">
            <v>49.57419999999999</v>
          </cell>
          <cell r="M631">
            <v>66.734499999999983</v>
          </cell>
          <cell r="N631">
            <v>40.803379999999997</v>
          </cell>
          <cell r="O631">
            <v>39.659359999999992</v>
          </cell>
          <cell r="P631">
            <v>19066.999999999996</v>
          </cell>
          <cell r="Q631">
            <v>260.45521999999994</v>
          </cell>
          <cell r="R631">
            <v>75123.979999999981</v>
          </cell>
          <cell r="S631">
            <v>653.99809999999979</v>
          </cell>
          <cell r="T631">
            <v>194.48339999999996</v>
          </cell>
          <cell r="U631">
            <v>26.693799999999992</v>
          </cell>
          <cell r="V631">
            <v>22.880399999999995</v>
          </cell>
          <cell r="W631">
            <v>297.44519999999994</v>
          </cell>
          <cell r="X631">
            <v>6864.119999999999</v>
          </cell>
          <cell r="Y631">
            <v>144.90919999999997</v>
          </cell>
          <cell r="Z631">
            <v>1830.4319999999998</v>
          </cell>
          <cell r="AA631">
            <v>3432.0599999999995</v>
          </cell>
          <cell r="AB631">
            <v>45760.799999999988</v>
          </cell>
          <cell r="AC631">
            <v>57487.00499999999</v>
          </cell>
          <cell r="AD631">
            <v>495.7419999999999</v>
          </cell>
          <cell r="AE631">
            <v>135.37569999999997</v>
          </cell>
          <cell r="AF631">
            <v>213.55039999999994</v>
          </cell>
          <cell r="AG631">
            <v>53.387599999999985</v>
          </cell>
          <cell r="AH631">
            <v>1792.2979999999998</v>
          </cell>
          <cell r="AI631">
            <v>106.77519999999997</v>
          </cell>
          <cell r="AJ631">
            <v>266.93799999999993</v>
          </cell>
          <cell r="AK631">
            <v>53.387599999999985</v>
          </cell>
          <cell r="AL631">
            <v>1296.5559999999998</v>
          </cell>
          <cell r="AM631">
            <v>57.200999999999993</v>
          </cell>
          <cell r="AN631">
            <v>1220.2879999999998</v>
          </cell>
          <cell r="AO631">
            <v>781.74699999999984</v>
          </cell>
          <cell r="AP631">
            <v>81.988099999999989</v>
          </cell>
          <cell r="AQ631">
            <v>286.00499999999994</v>
          </cell>
        </row>
        <row r="632">
          <cell r="A632" t="str">
            <v>M003468150</v>
          </cell>
          <cell r="B632" t="str">
            <v>Transend0.014FLOPPY300cm</v>
          </cell>
          <cell r="C632" t="str">
            <v>USD</v>
          </cell>
          <cell r="D632">
            <v>33.159999999999997</v>
          </cell>
          <cell r="E632">
            <v>38.133999999999993</v>
          </cell>
          <cell r="G632">
            <v>38.133999999999993</v>
          </cell>
          <cell r="I632">
            <v>38.133999999999993</v>
          </cell>
          <cell r="J632">
            <v>144.90919999999997</v>
          </cell>
          <cell r="K632">
            <v>41.947399999999995</v>
          </cell>
          <cell r="L632">
            <v>49.57419999999999</v>
          </cell>
          <cell r="M632">
            <v>66.734499999999983</v>
          </cell>
          <cell r="N632">
            <v>40.803379999999997</v>
          </cell>
          <cell r="O632">
            <v>39.659359999999992</v>
          </cell>
          <cell r="P632">
            <v>19066.999999999996</v>
          </cell>
          <cell r="Q632">
            <v>260.45521999999994</v>
          </cell>
          <cell r="R632">
            <v>75123.979999999981</v>
          </cell>
          <cell r="S632">
            <v>653.99809999999979</v>
          </cell>
          <cell r="T632">
            <v>194.48339999999996</v>
          </cell>
          <cell r="U632">
            <v>26.693799999999992</v>
          </cell>
          <cell r="V632">
            <v>22.880399999999995</v>
          </cell>
          <cell r="W632">
            <v>297.44519999999994</v>
          </cell>
          <cell r="X632">
            <v>6864.119999999999</v>
          </cell>
          <cell r="Y632">
            <v>144.90919999999997</v>
          </cell>
          <cell r="Z632">
            <v>1830.4319999999998</v>
          </cell>
          <cell r="AA632">
            <v>3432.0599999999995</v>
          </cell>
          <cell r="AB632">
            <v>45760.799999999988</v>
          </cell>
          <cell r="AC632">
            <v>57487.00499999999</v>
          </cell>
          <cell r="AD632">
            <v>495.7419999999999</v>
          </cell>
          <cell r="AE632">
            <v>135.37569999999997</v>
          </cell>
          <cell r="AF632">
            <v>213.55039999999994</v>
          </cell>
          <cell r="AG632">
            <v>53.387599999999985</v>
          </cell>
          <cell r="AH632">
            <v>1792.2979999999998</v>
          </cell>
          <cell r="AI632">
            <v>106.77519999999997</v>
          </cell>
          <cell r="AJ632">
            <v>266.93799999999993</v>
          </cell>
          <cell r="AK632">
            <v>53.387599999999985</v>
          </cell>
          <cell r="AL632">
            <v>1296.5559999999998</v>
          </cell>
          <cell r="AM632">
            <v>57.200999999999993</v>
          </cell>
          <cell r="AN632">
            <v>1220.2879999999998</v>
          </cell>
          <cell r="AO632">
            <v>781.74699999999984</v>
          </cell>
          <cell r="AP632">
            <v>81.988099999999989</v>
          </cell>
          <cell r="AQ632">
            <v>286.00499999999994</v>
          </cell>
        </row>
        <row r="633">
          <cell r="A633" t="str">
            <v>M003470103SR0</v>
          </cell>
          <cell r="B633" t="str">
            <v>Matrix2Standard2D10mm</v>
          </cell>
          <cell r="C633" t="str">
            <v>EUR</v>
          </cell>
          <cell r="D633">
            <v>110.36</v>
          </cell>
          <cell r="G633">
            <v>110.36</v>
          </cell>
          <cell r="I633">
            <v>157.65714285714287</v>
          </cell>
          <cell r="J633">
            <v>599.0971428571429</v>
          </cell>
          <cell r="K633">
            <v>173.42285714285717</v>
          </cell>
          <cell r="L633">
            <v>204.95428571428573</v>
          </cell>
          <cell r="M633">
            <v>275.90000000000003</v>
          </cell>
          <cell r="N633">
            <v>168.69314285714287</v>
          </cell>
          <cell r="O633">
            <v>163.96342857142858</v>
          </cell>
          <cell r="P633">
            <v>78828.571428571435</v>
          </cell>
          <cell r="Q633">
            <v>1076.7982857142858</v>
          </cell>
          <cell r="R633">
            <v>310584.57142857148</v>
          </cell>
          <cell r="S633">
            <v>2703.82</v>
          </cell>
          <cell r="T633">
            <v>804.05142857142857</v>
          </cell>
          <cell r="U633">
            <v>110.36</v>
          </cell>
          <cell r="V633">
            <v>94.594285714285718</v>
          </cell>
          <cell r="W633">
            <v>1229.7257142857143</v>
          </cell>
          <cell r="X633">
            <v>28378.285714285717</v>
          </cell>
          <cell r="Y633">
            <v>599.0971428571429</v>
          </cell>
          <cell r="Z633">
            <v>7567.5428571428583</v>
          </cell>
          <cell r="AA633">
            <v>14189.142857142859</v>
          </cell>
          <cell r="AB633">
            <v>189188.57142857145</v>
          </cell>
          <cell r="AC633">
            <v>237668.14285714287</v>
          </cell>
          <cell r="AD633">
            <v>2049.5428571428574</v>
          </cell>
          <cell r="AE633">
            <v>559.68285714285719</v>
          </cell>
          <cell r="AF633">
            <v>882.88</v>
          </cell>
          <cell r="AG633">
            <v>220.72</v>
          </cell>
          <cell r="AH633">
            <v>7409.885714285715</v>
          </cell>
          <cell r="AI633">
            <v>441.44</v>
          </cell>
          <cell r="AJ633">
            <v>1103.6000000000001</v>
          </cell>
          <cell r="AK633">
            <v>220.72</v>
          </cell>
          <cell r="AL633">
            <v>5360.3428571428576</v>
          </cell>
          <cell r="AM633">
            <v>236.48571428571432</v>
          </cell>
          <cell r="AN633">
            <v>5045.0285714285719</v>
          </cell>
          <cell r="AO633">
            <v>3231.971428571429</v>
          </cell>
          <cell r="AP633">
            <v>338.96285714285716</v>
          </cell>
          <cell r="AQ633">
            <v>1182.4285714285716</v>
          </cell>
        </row>
        <row r="634">
          <cell r="A634" t="str">
            <v>M003470308SR0</v>
          </cell>
          <cell r="B634" t="str">
            <v>Matrix2Standard2D3mm8</v>
          </cell>
          <cell r="C634" t="str">
            <v>EUR</v>
          </cell>
          <cell r="D634">
            <v>93.8</v>
          </cell>
          <cell r="G634">
            <v>93.8</v>
          </cell>
          <cell r="I634">
            <v>134</v>
          </cell>
          <cell r="J634">
            <v>509.2</v>
          </cell>
          <cell r="K634">
            <v>147.4</v>
          </cell>
          <cell r="L634">
            <v>174.20000000000002</v>
          </cell>
          <cell r="M634">
            <v>234.5</v>
          </cell>
          <cell r="N634">
            <v>143.38</v>
          </cell>
          <cell r="O634">
            <v>139.36000000000001</v>
          </cell>
          <cell r="P634">
            <v>67000</v>
          </cell>
          <cell r="Q634">
            <v>915.22</v>
          </cell>
          <cell r="R634">
            <v>263980</v>
          </cell>
          <cell r="S634">
            <v>2298.1</v>
          </cell>
          <cell r="T634">
            <v>683.4</v>
          </cell>
          <cell r="U634">
            <v>93.8</v>
          </cell>
          <cell r="V634">
            <v>80.399999999999991</v>
          </cell>
          <cell r="W634">
            <v>1045.2</v>
          </cell>
          <cell r="X634">
            <v>24120</v>
          </cell>
          <cell r="Y634">
            <v>509.2</v>
          </cell>
          <cell r="Z634">
            <v>6432</v>
          </cell>
          <cell r="AA634">
            <v>12060</v>
          </cell>
          <cell r="AB634">
            <v>160800</v>
          </cell>
          <cell r="AC634">
            <v>202005</v>
          </cell>
          <cell r="AD634">
            <v>1742</v>
          </cell>
          <cell r="AE634">
            <v>475.7</v>
          </cell>
          <cell r="AF634">
            <v>750.4</v>
          </cell>
          <cell r="AG634">
            <v>187.6</v>
          </cell>
          <cell r="AH634">
            <v>6298</v>
          </cell>
          <cell r="AI634">
            <v>375.2</v>
          </cell>
          <cell r="AJ634">
            <v>938</v>
          </cell>
          <cell r="AK634">
            <v>187.6</v>
          </cell>
          <cell r="AL634">
            <v>4556</v>
          </cell>
          <cell r="AM634">
            <v>201</v>
          </cell>
          <cell r="AN634">
            <v>4288</v>
          </cell>
          <cell r="AO634">
            <v>2747</v>
          </cell>
          <cell r="AP634">
            <v>288.09999999999997</v>
          </cell>
          <cell r="AQ634">
            <v>1005</v>
          </cell>
        </row>
        <row r="635">
          <cell r="A635" t="str">
            <v>M003470410SR0</v>
          </cell>
          <cell r="B635" t="str">
            <v>Matrix2Standard2D4mm1</v>
          </cell>
          <cell r="C635" t="str">
            <v>EUR</v>
          </cell>
          <cell r="D635">
            <v>95.3</v>
          </cell>
          <cell r="G635">
            <v>95.3</v>
          </cell>
          <cell r="I635">
            <v>136.14285714285714</v>
          </cell>
          <cell r="J635">
            <v>517.34285714285716</v>
          </cell>
          <cell r="K635">
            <v>149.75714285714287</v>
          </cell>
          <cell r="L635">
            <v>176.98571428571429</v>
          </cell>
          <cell r="M635">
            <v>238.25</v>
          </cell>
          <cell r="N635">
            <v>145.67285714285714</v>
          </cell>
          <cell r="O635">
            <v>141.58857142857144</v>
          </cell>
          <cell r="P635">
            <v>68071.428571428565</v>
          </cell>
          <cell r="Q635">
            <v>929.85571428571427</v>
          </cell>
          <cell r="R635">
            <v>268201.42857142858</v>
          </cell>
          <cell r="S635">
            <v>2334.85</v>
          </cell>
          <cell r="T635">
            <v>694.32857142857131</v>
          </cell>
          <cell r="U635">
            <v>95.3</v>
          </cell>
          <cell r="V635">
            <v>81.685714285714283</v>
          </cell>
          <cell r="W635">
            <v>1061.9142857142856</v>
          </cell>
          <cell r="X635">
            <v>24505.714285714286</v>
          </cell>
          <cell r="Y635">
            <v>517.34285714285716</v>
          </cell>
          <cell r="Z635">
            <v>6534.8571428571431</v>
          </cell>
          <cell r="AA635">
            <v>12252.857142857143</v>
          </cell>
          <cell r="AB635">
            <v>163371.42857142858</v>
          </cell>
          <cell r="AC635">
            <v>205235.35714285713</v>
          </cell>
          <cell r="AD635">
            <v>1769.8571428571429</v>
          </cell>
          <cell r="AE635">
            <v>483.30714285714282</v>
          </cell>
          <cell r="AF635">
            <v>762.4</v>
          </cell>
          <cell r="AG635">
            <v>190.6</v>
          </cell>
          <cell r="AH635">
            <v>6398.7142857142853</v>
          </cell>
          <cell r="AI635">
            <v>381.2</v>
          </cell>
          <cell r="AJ635">
            <v>953</v>
          </cell>
          <cell r="AK635">
            <v>190.6</v>
          </cell>
          <cell r="AL635">
            <v>4628.8571428571431</v>
          </cell>
          <cell r="AM635">
            <v>204.21428571428572</v>
          </cell>
          <cell r="AN635">
            <v>4356.5714285714284</v>
          </cell>
          <cell r="AO635">
            <v>2790.9285714285716</v>
          </cell>
          <cell r="AP635">
            <v>292.70714285714286</v>
          </cell>
          <cell r="AQ635">
            <v>1021.0714285714286</v>
          </cell>
        </row>
        <row r="636">
          <cell r="A636" t="str">
            <v>M003470510SR0</v>
          </cell>
          <cell r="B636" t="str">
            <v>Matrix2Standard2D5mm1</v>
          </cell>
          <cell r="C636" t="str">
            <v>EUR</v>
          </cell>
          <cell r="D636">
            <v>95.3</v>
          </cell>
          <cell r="G636">
            <v>95.3</v>
          </cell>
          <cell r="I636">
            <v>136.14285714285714</v>
          </cell>
          <cell r="J636">
            <v>517.34285714285716</v>
          </cell>
          <cell r="K636">
            <v>149.75714285714287</v>
          </cell>
          <cell r="L636">
            <v>176.98571428571429</v>
          </cell>
          <cell r="M636">
            <v>238.25</v>
          </cell>
          <cell r="N636">
            <v>145.67285714285714</v>
          </cell>
          <cell r="O636">
            <v>141.58857142857144</v>
          </cell>
          <cell r="P636">
            <v>68071.428571428565</v>
          </cell>
          <cell r="Q636">
            <v>929.85571428571427</v>
          </cell>
          <cell r="R636">
            <v>268201.42857142858</v>
          </cell>
          <cell r="S636">
            <v>2334.85</v>
          </cell>
          <cell r="T636">
            <v>694.32857142857131</v>
          </cell>
          <cell r="U636">
            <v>95.3</v>
          </cell>
          <cell r="V636">
            <v>81.685714285714283</v>
          </cell>
          <cell r="W636">
            <v>1061.9142857142856</v>
          </cell>
          <cell r="X636">
            <v>24505.714285714286</v>
          </cell>
          <cell r="Y636">
            <v>517.34285714285716</v>
          </cell>
          <cell r="Z636">
            <v>6534.8571428571431</v>
          </cell>
          <cell r="AA636">
            <v>12252.857142857143</v>
          </cell>
          <cell r="AB636">
            <v>163371.42857142858</v>
          </cell>
          <cell r="AC636">
            <v>205235.35714285713</v>
          </cell>
          <cell r="AD636">
            <v>1769.8571428571429</v>
          </cell>
          <cell r="AE636">
            <v>483.30714285714282</v>
          </cell>
          <cell r="AF636">
            <v>762.4</v>
          </cell>
          <cell r="AG636">
            <v>190.6</v>
          </cell>
          <cell r="AH636">
            <v>6398.7142857142853</v>
          </cell>
          <cell r="AI636">
            <v>381.2</v>
          </cell>
          <cell r="AJ636">
            <v>953</v>
          </cell>
          <cell r="AK636">
            <v>190.6</v>
          </cell>
          <cell r="AL636">
            <v>4628.8571428571431</v>
          </cell>
          <cell r="AM636">
            <v>204.21428571428572</v>
          </cell>
          <cell r="AN636">
            <v>4356.5714285714284</v>
          </cell>
          <cell r="AO636">
            <v>2790.9285714285716</v>
          </cell>
          <cell r="AP636">
            <v>292.70714285714286</v>
          </cell>
          <cell r="AQ636">
            <v>1021.0714285714286</v>
          </cell>
        </row>
        <row r="637">
          <cell r="A637" t="str">
            <v>M003470515SR0</v>
          </cell>
          <cell r="B637" t="str">
            <v>Matrix2Standard2D5mm1</v>
          </cell>
          <cell r="C637" t="str">
            <v>EUR</v>
          </cell>
          <cell r="D637">
            <v>98.98</v>
          </cell>
          <cell r="G637">
            <v>98.98</v>
          </cell>
          <cell r="I637">
            <v>141.4</v>
          </cell>
          <cell r="J637">
            <v>537.32000000000005</v>
          </cell>
          <cell r="K637">
            <v>155.54000000000002</v>
          </cell>
          <cell r="L637">
            <v>183.82000000000002</v>
          </cell>
          <cell r="M637">
            <v>247.45000000000002</v>
          </cell>
          <cell r="N637">
            <v>151.298</v>
          </cell>
          <cell r="O637">
            <v>147.05600000000001</v>
          </cell>
          <cell r="P637">
            <v>70700</v>
          </cell>
          <cell r="Q637">
            <v>965.76200000000006</v>
          </cell>
          <cell r="R637">
            <v>278558</v>
          </cell>
          <cell r="S637">
            <v>2425.0099999999998</v>
          </cell>
          <cell r="T637">
            <v>721.14</v>
          </cell>
          <cell r="U637">
            <v>98.98</v>
          </cell>
          <cell r="V637">
            <v>84.84</v>
          </cell>
          <cell r="W637">
            <v>1102.92</v>
          </cell>
          <cell r="X637">
            <v>25452</v>
          </cell>
          <cell r="Y637">
            <v>537.32000000000005</v>
          </cell>
          <cell r="Z637">
            <v>6787.2000000000007</v>
          </cell>
          <cell r="AA637">
            <v>12726</v>
          </cell>
          <cell r="AB637">
            <v>169680</v>
          </cell>
          <cell r="AC637">
            <v>213160.5</v>
          </cell>
          <cell r="AD637">
            <v>1838.2</v>
          </cell>
          <cell r="AE637">
            <v>501.96999999999997</v>
          </cell>
          <cell r="AF637">
            <v>791.84</v>
          </cell>
          <cell r="AG637">
            <v>197.96</v>
          </cell>
          <cell r="AH637">
            <v>6645.8</v>
          </cell>
          <cell r="AI637">
            <v>395.92</v>
          </cell>
          <cell r="AJ637">
            <v>989.80000000000007</v>
          </cell>
          <cell r="AK637">
            <v>197.96</v>
          </cell>
          <cell r="AL637">
            <v>4807.6000000000004</v>
          </cell>
          <cell r="AM637">
            <v>212.10000000000002</v>
          </cell>
          <cell r="AN637">
            <v>4524.8</v>
          </cell>
          <cell r="AO637">
            <v>2898.7000000000003</v>
          </cell>
          <cell r="AP637">
            <v>304.01</v>
          </cell>
          <cell r="AQ637">
            <v>1060.5</v>
          </cell>
        </row>
        <row r="638">
          <cell r="A638" t="str">
            <v>M003470610SR0</v>
          </cell>
          <cell r="B638" t="str">
            <v>Matrix2Standard2D6mm1</v>
          </cell>
          <cell r="C638" t="str">
            <v>EUR</v>
          </cell>
          <cell r="D638">
            <v>95.3</v>
          </cell>
          <cell r="G638">
            <v>95.3</v>
          </cell>
          <cell r="I638">
            <v>136.14285714285714</v>
          </cell>
          <cell r="J638">
            <v>517.34285714285716</v>
          </cell>
          <cell r="K638">
            <v>149.75714285714287</v>
          </cell>
          <cell r="L638">
            <v>176.98571428571429</v>
          </cell>
          <cell r="M638">
            <v>238.25</v>
          </cell>
          <cell r="N638">
            <v>145.67285714285714</v>
          </cell>
          <cell r="O638">
            <v>141.58857142857144</v>
          </cell>
          <cell r="P638">
            <v>68071.428571428565</v>
          </cell>
          <cell r="Q638">
            <v>929.85571428571427</v>
          </cell>
          <cell r="R638">
            <v>268201.42857142858</v>
          </cell>
          <cell r="S638">
            <v>2334.85</v>
          </cell>
          <cell r="T638">
            <v>694.32857142857131</v>
          </cell>
          <cell r="U638">
            <v>95.3</v>
          </cell>
          <cell r="V638">
            <v>81.685714285714283</v>
          </cell>
          <cell r="W638">
            <v>1061.9142857142856</v>
          </cell>
          <cell r="X638">
            <v>24505.714285714286</v>
          </cell>
          <cell r="Y638">
            <v>517.34285714285716</v>
          </cell>
          <cell r="Z638">
            <v>6534.8571428571431</v>
          </cell>
          <cell r="AA638">
            <v>12252.857142857143</v>
          </cell>
          <cell r="AB638">
            <v>163371.42857142858</v>
          </cell>
          <cell r="AC638">
            <v>205235.35714285713</v>
          </cell>
          <cell r="AD638">
            <v>1769.8571428571429</v>
          </cell>
          <cell r="AE638">
            <v>483.30714285714282</v>
          </cell>
          <cell r="AF638">
            <v>762.4</v>
          </cell>
          <cell r="AG638">
            <v>190.6</v>
          </cell>
          <cell r="AH638">
            <v>6398.7142857142853</v>
          </cell>
          <cell r="AI638">
            <v>381.2</v>
          </cell>
          <cell r="AJ638">
            <v>953</v>
          </cell>
          <cell r="AK638">
            <v>190.6</v>
          </cell>
          <cell r="AL638">
            <v>4628.8571428571431</v>
          </cell>
          <cell r="AM638">
            <v>204.21428571428572</v>
          </cell>
          <cell r="AN638">
            <v>4356.5714285714284</v>
          </cell>
          <cell r="AO638">
            <v>2790.9285714285716</v>
          </cell>
          <cell r="AP638">
            <v>292.70714285714286</v>
          </cell>
          <cell r="AQ638">
            <v>1021.0714285714286</v>
          </cell>
        </row>
        <row r="639">
          <cell r="A639" t="str">
            <v>M003470615SR0</v>
          </cell>
          <cell r="B639" t="str">
            <v>Matrix2Standard2D6mm1</v>
          </cell>
          <cell r="C639" t="str">
            <v>EUR</v>
          </cell>
          <cell r="D639">
            <v>98.98</v>
          </cell>
          <cell r="G639">
            <v>98.98</v>
          </cell>
          <cell r="I639">
            <v>141.4</v>
          </cell>
          <cell r="J639">
            <v>537.32000000000005</v>
          </cell>
          <cell r="K639">
            <v>155.54000000000002</v>
          </cell>
          <cell r="L639">
            <v>183.82000000000002</v>
          </cell>
          <cell r="M639">
            <v>247.45000000000002</v>
          </cell>
          <cell r="N639">
            <v>151.298</v>
          </cell>
          <cell r="O639">
            <v>147.05600000000001</v>
          </cell>
          <cell r="P639">
            <v>70700</v>
          </cell>
          <cell r="Q639">
            <v>965.76200000000006</v>
          </cell>
          <cell r="R639">
            <v>278558</v>
          </cell>
          <cell r="S639">
            <v>2425.0099999999998</v>
          </cell>
          <cell r="T639">
            <v>721.14</v>
          </cell>
          <cell r="U639">
            <v>98.98</v>
          </cell>
          <cell r="V639">
            <v>84.84</v>
          </cell>
          <cell r="W639">
            <v>1102.92</v>
          </cell>
          <cell r="X639">
            <v>25452</v>
          </cell>
          <cell r="Y639">
            <v>537.32000000000005</v>
          </cell>
          <cell r="Z639">
            <v>6787.2000000000007</v>
          </cell>
          <cell r="AA639">
            <v>12726</v>
          </cell>
          <cell r="AB639">
            <v>169680</v>
          </cell>
          <cell r="AC639">
            <v>213160.5</v>
          </cell>
          <cell r="AD639">
            <v>1838.2</v>
          </cell>
          <cell r="AE639">
            <v>501.96999999999997</v>
          </cell>
          <cell r="AF639">
            <v>791.84</v>
          </cell>
          <cell r="AG639">
            <v>197.96</v>
          </cell>
          <cell r="AH639">
            <v>6645.8</v>
          </cell>
          <cell r="AI639">
            <v>395.92</v>
          </cell>
          <cell r="AJ639">
            <v>989.80000000000007</v>
          </cell>
          <cell r="AK639">
            <v>197.96</v>
          </cell>
          <cell r="AL639">
            <v>4807.6000000000004</v>
          </cell>
          <cell r="AM639">
            <v>212.10000000000002</v>
          </cell>
          <cell r="AN639">
            <v>4524.8</v>
          </cell>
          <cell r="AO639">
            <v>2898.7000000000003</v>
          </cell>
          <cell r="AP639">
            <v>304.01</v>
          </cell>
          <cell r="AQ639">
            <v>1060.5</v>
          </cell>
        </row>
        <row r="640">
          <cell r="A640" t="str">
            <v>M003470620SR0</v>
          </cell>
          <cell r="B640" t="str">
            <v>Matrix2Standard2D6mm2</v>
          </cell>
          <cell r="C640" t="str">
            <v>EUR</v>
          </cell>
          <cell r="D640">
            <v>103.37</v>
          </cell>
          <cell r="G640">
            <v>103.37</v>
          </cell>
          <cell r="I640">
            <v>147.67142857142858</v>
          </cell>
          <cell r="J640">
            <v>561.1514285714286</v>
          </cell>
          <cell r="K640">
            <v>162.43857142857144</v>
          </cell>
          <cell r="L640">
            <v>191.97285714285715</v>
          </cell>
          <cell r="M640">
            <v>258.42500000000001</v>
          </cell>
          <cell r="N640">
            <v>158.0084285714286</v>
          </cell>
          <cell r="O640">
            <v>153.57828571428573</v>
          </cell>
          <cell r="P640">
            <v>73835.71428571429</v>
          </cell>
          <cell r="Q640">
            <v>1008.5958571428572</v>
          </cell>
          <cell r="R640">
            <v>290912.71428571432</v>
          </cell>
          <cell r="S640">
            <v>2532.5650000000001</v>
          </cell>
          <cell r="T640">
            <v>753.12428571428575</v>
          </cell>
          <cell r="U640">
            <v>103.37</v>
          </cell>
          <cell r="V640">
            <v>88.602857142857147</v>
          </cell>
          <cell r="W640">
            <v>1151.8371428571429</v>
          </cell>
          <cell r="X640">
            <v>26580.857142857145</v>
          </cell>
          <cell r="Y640">
            <v>561.1514285714286</v>
          </cell>
          <cell r="Z640">
            <v>7088.2285714285717</v>
          </cell>
          <cell r="AA640">
            <v>13290.428571428572</v>
          </cell>
          <cell r="AB640">
            <v>177205.71428571429</v>
          </cell>
          <cell r="AC640">
            <v>222614.67857142858</v>
          </cell>
          <cell r="AD640">
            <v>1919.7285714285715</v>
          </cell>
          <cell r="AE640">
            <v>524.23357142857139</v>
          </cell>
          <cell r="AF640">
            <v>826.96</v>
          </cell>
          <cell r="AG640">
            <v>206.74</v>
          </cell>
          <cell r="AH640">
            <v>6940.5571428571429</v>
          </cell>
          <cell r="AI640">
            <v>413.48</v>
          </cell>
          <cell r="AJ640">
            <v>1033.7</v>
          </cell>
          <cell r="AK640">
            <v>206.74</v>
          </cell>
          <cell r="AL640">
            <v>5020.8285714285721</v>
          </cell>
          <cell r="AM640">
            <v>221.50714285714287</v>
          </cell>
          <cell r="AN640">
            <v>4725.4857142857145</v>
          </cell>
          <cell r="AO640">
            <v>3027.264285714286</v>
          </cell>
          <cell r="AP640">
            <v>317.49357142857144</v>
          </cell>
          <cell r="AQ640">
            <v>1107.5357142857142</v>
          </cell>
        </row>
        <row r="641">
          <cell r="A641" t="str">
            <v>M003470715SR0</v>
          </cell>
          <cell r="B641" t="str">
            <v>Matrix2Standard2D7mm1</v>
          </cell>
          <cell r="C641" t="str">
            <v>EUR</v>
          </cell>
          <cell r="D641">
            <v>98.98</v>
          </cell>
          <cell r="G641">
            <v>98.98</v>
          </cell>
          <cell r="I641">
            <v>141.4</v>
          </cell>
          <cell r="J641">
            <v>537.32000000000005</v>
          </cell>
          <cell r="K641">
            <v>155.54000000000002</v>
          </cell>
          <cell r="L641">
            <v>183.82000000000002</v>
          </cell>
          <cell r="M641">
            <v>247.45000000000002</v>
          </cell>
          <cell r="N641">
            <v>151.298</v>
          </cell>
          <cell r="O641">
            <v>147.05600000000001</v>
          </cell>
          <cell r="P641">
            <v>70700</v>
          </cell>
          <cell r="Q641">
            <v>965.76200000000006</v>
          </cell>
          <cell r="R641">
            <v>278558</v>
          </cell>
          <cell r="S641">
            <v>2425.0099999999998</v>
          </cell>
          <cell r="T641">
            <v>721.14</v>
          </cell>
          <cell r="U641">
            <v>98.98</v>
          </cell>
          <cell r="V641">
            <v>84.84</v>
          </cell>
          <cell r="W641">
            <v>1102.92</v>
          </cell>
          <cell r="X641">
            <v>25452</v>
          </cell>
          <cell r="Y641">
            <v>537.32000000000005</v>
          </cell>
          <cell r="Z641">
            <v>6787.2000000000007</v>
          </cell>
          <cell r="AA641">
            <v>12726</v>
          </cell>
          <cell r="AB641">
            <v>169680</v>
          </cell>
          <cell r="AC641">
            <v>213160.5</v>
          </cell>
          <cell r="AD641">
            <v>1838.2</v>
          </cell>
          <cell r="AE641">
            <v>501.96999999999997</v>
          </cell>
          <cell r="AF641">
            <v>791.84</v>
          </cell>
          <cell r="AG641">
            <v>197.96</v>
          </cell>
          <cell r="AH641">
            <v>6645.8</v>
          </cell>
          <cell r="AI641">
            <v>395.92</v>
          </cell>
          <cell r="AJ641">
            <v>989.80000000000007</v>
          </cell>
          <cell r="AK641">
            <v>197.96</v>
          </cell>
          <cell r="AL641">
            <v>4807.6000000000004</v>
          </cell>
          <cell r="AM641">
            <v>212.10000000000002</v>
          </cell>
          <cell r="AN641">
            <v>4524.8</v>
          </cell>
          <cell r="AO641">
            <v>2898.7000000000003</v>
          </cell>
          <cell r="AP641">
            <v>304.01</v>
          </cell>
          <cell r="AQ641">
            <v>1060.5</v>
          </cell>
        </row>
        <row r="642">
          <cell r="A642" t="str">
            <v>M003470720SR0</v>
          </cell>
          <cell r="B642" t="str">
            <v>Matrix2Standard2D7mm2</v>
          </cell>
          <cell r="C642" t="str">
            <v>EUR</v>
          </cell>
          <cell r="D642">
            <v>103.37</v>
          </cell>
          <cell r="G642">
            <v>103.37</v>
          </cell>
          <cell r="I642">
            <v>147.67142857142858</v>
          </cell>
          <cell r="J642">
            <v>561.1514285714286</v>
          </cell>
          <cell r="K642">
            <v>162.43857142857144</v>
          </cell>
          <cell r="L642">
            <v>191.97285714285715</v>
          </cell>
          <cell r="M642">
            <v>258.42500000000001</v>
          </cell>
          <cell r="N642">
            <v>158.0084285714286</v>
          </cell>
          <cell r="O642">
            <v>153.57828571428573</v>
          </cell>
          <cell r="P642">
            <v>73835.71428571429</v>
          </cell>
          <cell r="Q642">
            <v>1008.5958571428572</v>
          </cell>
          <cell r="R642">
            <v>290912.71428571432</v>
          </cell>
          <cell r="S642">
            <v>2532.5650000000001</v>
          </cell>
          <cell r="T642">
            <v>753.12428571428575</v>
          </cell>
          <cell r="U642">
            <v>103.37</v>
          </cell>
          <cell r="V642">
            <v>88.602857142857147</v>
          </cell>
          <cell r="W642">
            <v>1151.8371428571429</v>
          </cell>
          <cell r="X642">
            <v>26580.857142857145</v>
          </cell>
          <cell r="Y642">
            <v>561.1514285714286</v>
          </cell>
          <cell r="Z642">
            <v>7088.2285714285717</v>
          </cell>
          <cell r="AA642">
            <v>13290.428571428572</v>
          </cell>
          <cell r="AB642">
            <v>177205.71428571429</v>
          </cell>
          <cell r="AC642">
            <v>222614.67857142858</v>
          </cell>
          <cell r="AD642">
            <v>1919.7285714285715</v>
          </cell>
          <cell r="AE642">
            <v>524.23357142857139</v>
          </cell>
          <cell r="AF642">
            <v>826.96</v>
          </cell>
          <cell r="AG642">
            <v>206.74</v>
          </cell>
          <cell r="AH642">
            <v>6940.5571428571429</v>
          </cell>
          <cell r="AI642">
            <v>413.48</v>
          </cell>
          <cell r="AJ642">
            <v>1033.7</v>
          </cell>
          <cell r="AK642">
            <v>206.74</v>
          </cell>
          <cell r="AL642">
            <v>5020.8285714285721</v>
          </cell>
          <cell r="AM642">
            <v>221.50714285714287</v>
          </cell>
          <cell r="AN642">
            <v>4725.4857142857145</v>
          </cell>
          <cell r="AO642">
            <v>3027.264285714286</v>
          </cell>
          <cell r="AP642">
            <v>317.49357142857144</v>
          </cell>
          <cell r="AQ642">
            <v>1107.5357142857142</v>
          </cell>
        </row>
        <row r="643">
          <cell r="A643" t="str">
            <v>M003470730SR0</v>
          </cell>
          <cell r="B643" t="str">
            <v>Matrix2Standard2D7mm3</v>
          </cell>
          <cell r="C643" t="str">
            <v>EUR</v>
          </cell>
          <cell r="D643">
            <v>110.36</v>
          </cell>
          <cell r="G643">
            <v>110.36</v>
          </cell>
          <cell r="I643">
            <v>157.65714285714287</v>
          </cell>
          <cell r="J643">
            <v>599.0971428571429</v>
          </cell>
          <cell r="K643">
            <v>173.42285714285717</v>
          </cell>
          <cell r="L643">
            <v>204.95428571428573</v>
          </cell>
          <cell r="M643">
            <v>275.90000000000003</v>
          </cell>
          <cell r="N643">
            <v>168.69314285714287</v>
          </cell>
          <cell r="O643">
            <v>163.96342857142858</v>
          </cell>
          <cell r="P643">
            <v>78828.571428571435</v>
          </cell>
          <cell r="Q643">
            <v>1076.7982857142858</v>
          </cell>
          <cell r="R643">
            <v>310584.57142857148</v>
          </cell>
          <cell r="S643">
            <v>2703.82</v>
          </cell>
          <cell r="T643">
            <v>804.05142857142857</v>
          </cell>
          <cell r="U643">
            <v>110.36</v>
          </cell>
          <cell r="V643">
            <v>94.594285714285718</v>
          </cell>
          <cell r="W643">
            <v>1229.7257142857143</v>
          </cell>
          <cell r="X643">
            <v>28378.285714285717</v>
          </cell>
          <cell r="Y643">
            <v>599.0971428571429</v>
          </cell>
          <cell r="Z643">
            <v>7567.5428571428583</v>
          </cell>
          <cell r="AA643">
            <v>14189.142857142859</v>
          </cell>
          <cell r="AB643">
            <v>189188.57142857145</v>
          </cell>
          <cell r="AC643">
            <v>237668.14285714287</v>
          </cell>
          <cell r="AD643">
            <v>2049.5428571428574</v>
          </cell>
          <cell r="AE643">
            <v>559.68285714285719</v>
          </cell>
          <cell r="AF643">
            <v>882.88</v>
          </cell>
          <cell r="AG643">
            <v>220.72</v>
          </cell>
          <cell r="AH643">
            <v>7409.885714285715</v>
          </cell>
          <cell r="AI643">
            <v>441.44</v>
          </cell>
          <cell r="AJ643">
            <v>1103.6000000000001</v>
          </cell>
          <cell r="AK643">
            <v>220.72</v>
          </cell>
          <cell r="AL643">
            <v>5360.3428571428576</v>
          </cell>
          <cell r="AM643">
            <v>236.48571428571432</v>
          </cell>
          <cell r="AN643">
            <v>5045.0285714285719</v>
          </cell>
          <cell r="AO643">
            <v>3231.971428571429</v>
          </cell>
          <cell r="AP643">
            <v>338.96285714285716</v>
          </cell>
          <cell r="AQ643">
            <v>1182.4285714285716</v>
          </cell>
        </row>
        <row r="644">
          <cell r="A644" t="str">
            <v>M003470820SR0</v>
          </cell>
          <cell r="B644" t="str">
            <v>Matrix2Standard2D8mm2</v>
          </cell>
          <cell r="C644" t="str">
            <v>EUR</v>
          </cell>
          <cell r="D644">
            <v>103.37</v>
          </cell>
          <cell r="G644">
            <v>103.37</v>
          </cell>
          <cell r="I644">
            <v>147.67142857142858</v>
          </cell>
          <cell r="J644">
            <v>561.1514285714286</v>
          </cell>
          <cell r="K644">
            <v>162.43857142857144</v>
          </cell>
          <cell r="L644">
            <v>191.97285714285715</v>
          </cell>
          <cell r="M644">
            <v>258.42500000000001</v>
          </cell>
          <cell r="N644">
            <v>158.0084285714286</v>
          </cell>
          <cell r="O644">
            <v>153.57828571428573</v>
          </cell>
          <cell r="P644">
            <v>73835.71428571429</v>
          </cell>
          <cell r="Q644">
            <v>1008.5958571428572</v>
          </cell>
          <cell r="R644">
            <v>290912.71428571432</v>
          </cell>
          <cell r="S644">
            <v>2532.5650000000001</v>
          </cell>
          <cell r="T644">
            <v>753.12428571428575</v>
          </cell>
          <cell r="U644">
            <v>103.37</v>
          </cell>
          <cell r="V644">
            <v>88.602857142857147</v>
          </cell>
          <cell r="W644">
            <v>1151.8371428571429</v>
          </cell>
          <cell r="X644">
            <v>26580.857142857145</v>
          </cell>
          <cell r="Y644">
            <v>561.1514285714286</v>
          </cell>
          <cell r="Z644">
            <v>7088.2285714285717</v>
          </cell>
          <cell r="AA644">
            <v>13290.428571428572</v>
          </cell>
          <cell r="AB644">
            <v>177205.71428571429</v>
          </cell>
          <cell r="AC644">
            <v>222614.67857142858</v>
          </cell>
          <cell r="AD644">
            <v>1919.7285714285715</v>
          </cell>
          <cell r="AE644">
            <v>524.23357142857139</v>
          </cell>
          <cell r="AF644">
            <v>826.96</v>
          </cell>
          <cell r="AG644">
            <v>206.74</v>
          </cell>
          <cell r="AH644">
            <v>6940.5571428571429</v>
          </cell>
          <cell r="AI644">
            <v>413.48</v>
          </cell>
          <cell r="AJ644">
            <v>1033.7</v>
          </cell>
          <cell r="AK644">
            <v>206.74</v>
          </cell>
          <cell r="AL644">
            <v>5020.8285714285721</v>
          </cell>
          <cell r="AM644">
            <v>221.50714285714287</v>
          </cell>
          <cell r="AN644">
            <v>4725.4857142857145</v>
          </cell>
          <cell r="AO644">
            <v>3027.264285714286</v>
          </cell>
          <cell r="AP644">
            <v>317.49357142857144</v>
          </cell>
          <cell r="AQ644">
            <v>1107.5357142857142</v>
          </cell>
        </row>
        <row r="645">
          <cell r="A645" t="str">
            <v>M003470830SR0</v>
          </cell>
          <cell r="B645" t="str">
            <v>Matrix2Standard2D8mm3</v>
          </cell>
          <cell r="C645" t="str">
            <v>EUR</v>
          </cell>
          <cell r="D645">
            <v>110.36</v>
          </cell>
          <cell r="G645">
            <v>110.36</v>
          </cell>
          <cell r="I645">
            <v>157.65714285714287</v>
          </cell>
          <cell r="J645">
            <v>599.0971428571429</v>
          </cell>
          <cell r="K645">
            <v>173.42285714285717</v>
          </cell>
          <cell r="L645">
            <v>204.95428571428573</v>
          </cell>
          <cell r="M645">
            <v>275.90000000000003</v>
          </cell>
          <cell r="N645">
            <v>168.69314285714287</v>
          </cell>
          <cell r="O645">
            <v>163.96342857142858</v>
          </cell>
          <cell r="P645">
            <v>78828.571428571435</v>
          </cell>
          <cell r="Q645">
            <v>1076.7982857142858</v>
          </cell>
          <cell r="R645">
            <v>310584.57142857148</v>
          </cell>
          <cell r="S645">
            <v>2703.82</v>
          </cell>
          <cell r="T645">
            <v>804.05142857142857</v>
          </cell>
          <cell r="U645">
            <v>110.36</v>
          </cell>
          <cell r="V645">
            <v>94.594285714285718</v>
          </cell>
          <cell r="W645">
            <v>1229.7257142857143</v>
          </cell>
          <cell r="X645">
            <v>28378.285714285717</v>
          </cell>
          <cell r="Y645">
            <v>599.0971428571429</v>
          </cell>
          <cell r="Z645">
            <v>7567.5428571428583</v>
          </cell>
          <cell r="AA645">
            <v>14189.142857142859</v>
          </cell>
          <cell r="AB645">
            <v>189188.57142857145</v>
          </cell>
          <cell r="AC645">
            <v>237668.14285714287</v>
          </cell>
          <cell r="AD645">
            <v>2049.5428571428574</v>
          </cell>
          <cell r="AE645">
            <v>559.68285714285719</v>
          </cell>
          <cell r="AF645">
            <v>882.88</v>
          </cell>
          <cell r="AG645">
            <v>220.72</v>
          </cell>
          <cell r="AH645">
            <v>7409.885714285715</v>
          </cell>
          <cell r="AI645">
            <v>441.44</v>
          </cell>
          <cell r="AJ645">
            <v>1103.6000000000001</v>
          </cell>
          <cell r="AK645">
            <v>220.72</v>
          </cell>
          <cell r="AL645">
            <v>5360.3428571428576</v>
          </cell>
          <cell r="AM645">
            <v>236.48571428571432</v>
          </cell>
          <cell r="AN645">
            <v>5045.0285714285719</v>
          </cell>
          <cell r="AO645">
            <v>3231.971428571429</v>
          </cell>
          <cell r="AP645">
            <v>338.96285714285716</v>
          </cell>
          <cell r="AQ645">
            <v>1182.4285714285716</v>
          </cell>
        </row>
        <row r="646">
          <cell r="A646" t="str">
            <v>M003470920SR0</v>
          </cell>
          <cell r="B646" t="str">
            <v>Matrix2Standard2D9mm2</v>
          </cell>
          <cell r="C646" t="str">
            <v>EUR</v>
          </cell>
          <cell r="D646">
            <v>103.37</v>
          </cell>
          <cell r="G646">
            <v>103.37</v>
          </cell>
          <cell r="I646">
            <v>147.67142857142858</v>
          </cell>
          <cell r="J646">
            <v>561.1514285714286</v>
          </cell>
          <cell r="K646">
            <v>162.43857142857144</v>
          </cell>
          <cell r="L646">
            <v>191.97285714285715</v>
          </cell>
          <cell r="M646">
            <v>258.42500000000001</v>
          </cell>
          <cell r="N646">
            <v>158.0084285714286</v>
          </cell>
          <cell r="O646">
            <v>153.57828571428573</v>
          </cell>
          <cell r="P646">
            <v>73835.71428571429</v>
          </cell>
          <cell r="Q646">
            <v>1008.5958571428572</v>
          </cell>
          <cell r="R646">
            <v>290912.71428571432</v>
          </cell>
          <cell r="S646">
            <v>2532.5650000000001</v>
          </cell>
          <cell r="T646">
            <v>753.12428571428575</v>
          </cell>
          <cell r="U646">
            <v>103.37</v>
          </cell>
          <cell r="V646">
            <v>88.602857142857147</v>
          </cell>
          <cell r="W646">
            <v>1151.8371428571429</v>
          </cell>
          <cell r="X646">
            <v>26580.857142857145</v>
          </cell>
          <cell r="Y646">
            <v>561.1514285714286</v>
          </cell>
          <cell r="Z646">
            <v>7088.2285714285717</v>
          </cell>
          <cell r="AA646">
            <v>13290.428571428572</v>
          </cell>
          <cell r="AB646">
            <v>177205.71428571429</v>
          </cell>
          <cell r="AC646">
            <v>222614.67857142858</v>
          </cell>
          <cell r="AD646">
            <v>1919.7285714285715</v>
          </cell>
          <cell r="AE646">
            <v>524.23357142857139</v>
          </cell>
          <cell r="AF646">
            <v>826.96</v>
          </cell>
          <cell r="AG646">
            <v>206.74</v>
          </cell>
          <cell r="AH646">
            <v>6940.5571428571429</v>
          </cell>
          <cell r="AI646">
            <v>413.48</v>
          </cell>
          <cell r="AJ646">
            <v>1033.7</v>
          </cell>
          <cell r="AK646">
            <v>206.74</v>
          </cell>
          <cell r="AL646">
            <v>5020.8285714285721</v>
          </cell>
          <cell r="AM646">
            <v>221.50714285714287</v>
          </cell>
          <cell r="AN646">
            <v>4725.4857142857145</v>
          </cell>
          <cell r="AO646">
            <v>3027.264285714286</v>
          </cell>
          <cell r="AP646">
            <v>317.49357142857144</v>
          </cell>
          <cell r="AQ646">
            <v>1107.5357142857142</v>
          </cell>
        </row>
        <row r="647">
          <cell r="A647" t="str">
            <v>M003470930SR0</v>
          </cell>
          <cell r="B647" t="str">
            <v>Matrix2Standard2D9mm3</v>
          </cell>
          <cell r="C647" t="str">
            <v>EUR</v>
          </cell>
          <cell r="D647">
            <v>110.36</v>
          </cell>
          <cell r="G647">
            <v>110.36</v>
          </cell>
          <cell r="I647">
            <v>157.65714285714287</v>
          </cell>
          <cell r="J647">
            <v>599.0971428571429</v>
          </cell>
          <cell r="K647">
            <v>173.42285714285717</v>
          </cell>
          <cell r="L647">
            <v>204.95428571428573</v>
          </cell>
          <cell r="M647">
            <v>275.90000000000003</v>
          </cell>
          <cell r="N647">
            <v>168.69314285714287</v>
          </cell>
          <cell r="O647">
            <v>163.96342857142858</v>
          </cell>
          <cell r="P647">
            <v>78828.571428571435</v>
          </cell>
          <cell r="Q647">
            <v>1076.7982857142858</v>
          </cell>
          <cell r="R647">
            <v>310584.57142857148</v>
          </cell>
          <cell r="S647">
            <v>2703.82</v>
          </cell>
          <cell r="T647">
            <v>804.05142857142857</v>
          </cell>
          <cell r="U647">
            <v>110.36</v>
          </cell>
          <cell r="V647">
            <v>94.594285714285718</v>
          </cell>
          <cell r="W647">
            <v>1229.7257142857143</v>
          </cell>
          <cell r="X647">
            <v>28378.285714285717</v>
          </cell>
          <cell r="Y647">
            <v>599.0971428571429</v>
          </cell>
          <cell r="Z647">
            <v>7567.5428571428583</v>
          </cell>
          <cell r="AA647">
            <v>14189.142857142859</v>
          </cell>
          <cell r="AB647">
            <v>189188.57142857145</v>
          </cell>
          <cell r="AC647">
            <v>237668.14285714287</v>
          </cell>
          <cell r="AD647">
            <v>2049.5428571428574</v>
          </cell>
          <cell r="AE647">
            <v>559.68285714285719</v>
          </cell>
          <cell r="AF647">
            <v>882.88</v>
          </cell>
          <cell r="AG647">
            <v>220.72</v>
          </cell>
          <cell r="AH647">
            <v>7409.885714285715</v>
          </cell>
          <cell r="AI647">
            <v>441.44</v>
          </cell>
          <cell r="AJ647">
            <v>1103.6000000000001</v>
          </cell>
          <cell r="AK647">
            <v>220.72</v>
          </cell>
          <cell r="AL647">
            <v>5360.3428571428576</v>
          </cell>
          <cell r="AM647">
            <v>236.48571428571432</v>
          </cell>
          <cell r="AN647">
            <v>5045.0285714285719</v>
          </cell>
          <cell r="AO647">
            <v>3231.971428571429</v>
          </cell>
          <cell r="AP647">
            <v>338.96285714285716</v>
          </cell>
          <cell r="AQ647">
            <v>1182.4285714285716</v>
          </cell>
        </row>
        <row r="648">
          <cell r="A648" t="str">
            <v>M003471204SR0</v>
          </cell>
          <cell r="B648" t="str">
            <v>Matrix2SoftSR2mm4cm</v>
          </cell>
          <cell r="C648" t="str">
            <v>EUR</v>
          </cell>
          <cell r="D648">
            <v>92.84</v>
          </cell>
          <cell r="G648">
            <v>92.84</v>
          </cell>
          <cell r="I648">
            <v>132.62857142857143</v>
          </cell>
          <cell r="J648">
            <v>503.98857142857145</v>
          </cell>
          <cell r="K648">
            <v>145.89142857142858</v>
          </cell>
          <cell r="L648">
            <v>172.41714285714286</v>
          </cell>
          <cell r="M648">
            <v>232.10000000000002</v>
          </cell>
          <cell r="N648">
            <v>141.91257142857145</v>
          </cell>
          <cell r="O648">
            <v>137.9337142857143</v>
          </cell>
          <cell r="P648">
            <v>66314.28571428571</v>
          </cell>
          <cell r="Q648">
            <v>905.85314285714287</v>
          </cell>
          <cell r="R648">
            <v>261278.28571428571</v>
          </cell>
          <cell r="S648">
            <v>2274.58</v>
          </cell>
          <cell r="T648">
            <v>676.40571428571423</v>
          </cell>
          <cell r="U648">
            <v>92.84</v>
          </cell>
          <cell r="V648">
            <v>79.57714285714286</v>
          </cell>
          <cell r="W648">
            <v>1034.5028571428572</v>
          </cell>
          <cell r="X648">
            <v>23873.142857142859</v>
          </cell>
          <cell r="Y648">
            <v>503.98857142857145</v>
          </cell>
          <cell r="Z648">
            <v>6366.1714285714288</v>
          </cell>
          <cell r="AA648">
            <v>11936.571428571429</v>
          </cell>
          <cell r="AB648">
            <v>159154.28571428571</v>
          </cell>
          <cell r="AC648">
            <v>199937.57142857145</v>
          </cell>
          <cell r="AD648">
            <v>1724.1714285714286</v>
          </cell>
          <cell r="AE648">
            <v>470.83142857142855</v>
          </cell>
          <cell r="AF648">
            <v>742.72</v>
          </cell>
          <cell r="AG648">
            <v>185.68</v>
          </cell>
          <cell r="AH648">
            <v>6233.5428571428574</v>
          </cell>
          <cell r="AI648">
            <v>371.36</v>
          </cell>
          <cell r="AJ648">
            <v>928.40000000000009</v>
          </cell>
          <cell r="AK648">
            <v>185.68</v>
          </cell>
          <cell r="AL648">
            <v>4509.3714285714286</v>
          </cell>
          <cell r="AM648">
            <v>198.94285714285715</v>
          </cell>
          <cell r="AN648">
            <v>4244.1142857142859</v>
          </cell>
          <cell r="AO648">
            <v>2718.8857142857146</v>
          </cell>
          <cell r="AP648">
            <v>285.1514285714286</v>
          </cell>
          <cell r="AQ648">
            <v>994.71428571428578</v>
          </cell>
        </row>
        <row r="649">
          <cell r="A649" t="str">
            <v>M003471206SR0</v>
          </cell>
          <cell r="B649" t="str">
            <v>Matrix2SoftSR2mm6cm</v>
          </cell>
          <cell r="C649" t="str">
            <v>EUR</v>
          </cell>
          <cell r="D649">
            <v>94.21</v>
          </cell>
          <cell r="G649">
            <v>94.21</v>
          </cell>
          <cell r="I649">
            <v>134.58571428571429</v>
          </cell>
          <cell r="J649">
            <v>511.42571428571426</v>
          </cell>
          <cell r="K649">
            <v>148.04428571428573</v>
          </cell>
          <cell r="L649">
            <v>174.96142857142857</v>
          </cell>
          <cell r="M649">
            <v>235.52500000000001</v>
          </cell>
          <cell r="N649">
            <v>144.00671428571431</v>
          </cell>
          <cell r="O649">
            <v>139.96914285714286</v>
          </cell>
          <cell r="P649">
            <v>67292.857142857145</v>
          </cell>
          <cell r="Q649">
            <v>919.22042857142856</v>
          </cell>
          <cell r="R649">
            <v>265133.85714285716</v>
          </cell>
          <cell r="S649">
            <v>2308.145</v>
          </cell>
          <cell r="T649">
            <v>686.38714285714286</v>
          </cell>
          <cell r="U649">
            <v>94.21</v>
          </cell>
          <cell r="V649">
            <v>80.751428571428576</v>
          </cell>
          <cell r="W649">
            <v>1049.7685714285715</v>
          </cell>
          <cell r="X649">
            <v>24225.428571428572</v>
          </cell>
          <cell r="Y649">
            <v>511.42571428571426</v>
          </cell>
          <cell r="Z649">
            <v>6460.1142857142859</v>
          </cell>
          <cell r="AA649">
            <v>12112.714285714286</v>
          </cell>
          <cell r="AB649">
            <v>161502.85714285716</v>
          </cell>
          <cell r="AC649">
            <v>202887.96428571429</v>
          </cell>
          <cell r="AD649">
            <v>1749.6142857142859</v>
          </cell>
          <cell r="AE649">
            <v>477.77928571428572</v>
          </cell>
          <cell r="AF649">
            <v>753.68</v>
          </cell>
          <cell r="AG649">
            <v>188.42</v>
          </cell>
          <cell r="AH649">
            <v>6325.5285714285719</v>
          </cell>
          <cell r="AI649">
            <v>376.84</v>
          </cell>
          <cell r="AJ649">
            <v>942.1</v>
          </cell>
          <cell r="AK649">
            <v>188.42</v>
          </cell>
          <cell r="AL649">
            <v>4575.9142857142861</v>
          </cell>
          <cell r="AM649">
            <v>201.87857142857143</v>
          </cell>
          <cell r="AN649">
            <v>4306.7428571428572</v>
          </cell>
          <cell r="AO649">
            <v>2759.0071428571428</v>
          </cell>
          <cell r="AP649">
            <v>289.3592857142857</v>
          </cell>
          <cell r="AQ649">
            <v>1009.3928571428571</v>
          </cell>
        </row>
        <row r="650">
          <cell r="A650" t="str">
            <v>M003471208SR0</v>
          </cell>
          <cell r="B650" t="str">
            <v>Matrix2SoftSR2mm8cm</v>
          </cell>
          <cell r="C650" t="str">
            <v>EUR</v>
          </cell>
          <cell r="D650">
            <v>95.58</v>
          </cell>
          <cell r="G650">
            <v>95.58</v>
          </cell>
          <cell r="I650">
            <v>136.54285714285714</v>
          </cell>
          <cell r="J650">
            <v>518.86285714285714</v>
          </cell>
          <cell r="K650">
            <v>150.19714285714286</v>
          </cell>
          <cell r="L650">
            <v>177.5057142857143</v>
          </cell>
          <cell r="M650">
            <v>238.95</v>
          </cell>
          <cell r="N650">
            <v>146.10085714285717</v>
          </cell>
          <cell r="O650">
            <v>142.00457142857144</v>
          </cell>
          <cell r="P650">
            <v>68271.428571428565</v>
          </cell>
          <cell r="Q650">
            <v>932.58771428571436</v>
          </cell>
          <cell r="R650">
            <v>268989.42857142858</v>
          </cell>
          <cell r="S650">
            <v>2341.71</v>
          </cell>
          <cell r="T650">
            <v>696.36857142857139</v>
          </cell>
          <cell r="U650">
            <v>95.58</v>
          </cell>
          <cell r="V650">
            <v>81.925714285714278</v>
          </cell>
          <cell r="W650">
            <v>1065.0342857142857</v>
          </cell>
          <cell r="X650">
            <v>24577.714285714286</v>
          </cell>
          <cell r="Y650">
            <v>518.86285714285714</v>
          </cell>
          <cell r="Z650">
            <v>6554.0571428571429</v>
          </cell>
          <cell r="AA650">
            <v>12288.857142857143</v>
          </cell>
          <cell r="AB650">
            <v>163851.42857142858</v>
          </cell>
          <cell r="AC650">
            <v>205838.35714285716</v>
          </cell>
          <cell r="AD650">
            <v>1775.0571428571429</v>
          </cell>
          <cell r="AE650">
            <v>484.72714285714284</v>
          </cell>
          <cell r="AF650">
            <v>764.64</v>
          </cell>
          <cell r="AG650">
            <v>191.16</v>
          </cell>
          <cell r="AH650">
            <v>6417.5142857142855</v>
          </cell>
          <cell r="AI650">
            <v>382.32</v>
          </cell>
          <cell r="AJ650">
            <v>955.8</v>
          </cell>
          <cell r="AK650">
            <v>191.16</v>
          </cell>
          <cell r="AL650">
            <v>4642.4571428571426</v>
          </cell>
          <cell r="AM650">
            <v>204.81428571428572</v>
          </cell>
          <cell r="AN650">
            <v>4369.3714285714286</v>
          </cell>
          <cell r="AO650">
            <v>2799.1285714285714</v>
          </cell>
          <cell r="AP650">
            <v>293.56714285714287</v>
          </cell>
          <cell r="AQ650">
            <v>1024.0714285714287</v>
          </cell>
        </row>
        <row r="651">
          <cell r="A651" t="str">
            <v>M003471304SR0</v>
          </cell>
          <cell r="B651" t="str">
            <v>Matrix2Soft2D3mm4cm</v>
          </cell>
          <cell r="C651" t="str">
            <v>EUR</v>
          </cell>
          <cell r="D651">
            <v>90.68</v>
          </cell>
          <cell r="G651">
            <v>90.68</v>
          </cell>
          <cell r="I651">
            <v>129.54285714285717</v>
          </cell>
          <cell r="J651">
            <v>492.26285714285723</v>
          </cell>
          <cell r="K651">
            <v>142.4971428571429</v>
          </cell>
          <cell r="L651">
            <v>168.40571428571434</v>
          </cell>
          <cell r="M651">
            <v>226.70000000000005</v>
          </cell>
          <cell r="N651">
            <v>138.61085714285718</v>
          </cell>
          <cell r="O651">
            <v>134.72457142857147</v>
          </cell>
          <cell r="P651">
            <v>64771.428571428587</v>
          </cell>
          <cell r="Q651">
            <v>884.77771428571452</v>
          </cell>
          <cell r="R651">
            <v>255199.42857142864</v>
          </cell>
          <cell r="S651">
            <v>2221.6600000000003</v>
          </cell>
          <cell r="T651">
            <v>660.66857142857157</v>
          </cell>
          <cell r="U651">
            <v>90.680000000000021</v>
          </cell>
          <cell r="V651">
            <v>77.725714285714304</v>
          </cell>
          <cell r="W651">
            <v>1010.4342857142859</v>
          </cell>
          <cell r="X651">
            <v>23317.71428571429</v>
          </cell>
          <cell r="Y651">
            <v>492.26285714285723</v>
          </cell>
          <cell r="Z651">
            <v>6218.0571428571438</v>
          </cell>
          <cell r="AA651">
            <v>11658.857142857145</v>
          </cell>
          <cell r="AB651">
            <v>155451.42857142861</v>
          </cell>
          <cell r="AC651">
            <v>195285.85714285719</v>
          </cell>
          <cell r="AD651">
            <v>1684.0571428571432</v>
          </cell>
          <cell r="AE651">
            <v>459.87714285714293</v>
          </cell>
          <cell r="AF651">
            <v>725.44000000000017</v>
          </cell>
          <cell r="AG651">
            <v>181.36000000000004</v>
          </cell>
          <cell r="AH651">
            <v>6088.5142857142873</v>
          </cell>
          <cell r="AI651">
            <v>362.72000000000008</v>
          </cell>
          <cell r="AJ651">
            <v>906.80000000000018</v>
          </cell>
          <cell r="AK651">
            <v>181.36000000000004</v>
          </cell>
          <cell r="AL651">
            <v>4404.4571428571435</v>
          </cell>
          <cell r="AM651">
            <v>194.31428571428575</v>
          </cell>
          <cell r="AN651">
            <v>4145.3714285714295</v>
          </cell>
          <cell r="AO651">
            <v>2655.6285714285718</v>
          </cell>
          <cell r="AP651">
            <v>278.51714285714291</v>
          </cell>
          <cell r="AQ651">
            <v>971.57142857142878</v>
          </cell>
        </row>
        <row r="652">
          <cell r="A652" t="str">
            <v>M003471306SR0</v>
          </cell>
          <cell r="B652" t="str">
            <v>Matrix2Soft2D3mm6cm</v>
          </cell>
          <cell r="C652" t="str">
            <v>EUR</v>
          </cell>
          <cell r="D652">
            <v>92.06</v>
          </cell>
          <cell r="G652">
            <v>92.06</v>
          </cell>
          <cell r="I652">
            <v>131.51428571428573</v>
          </cell>
          <cell r="J652">
            <v>499.75428571428574</v>
          </cell>
          <cell r="K652">
            <v>144.66571428571433</v>
          </cell>
          <cell r="L652">
            <v>170.96857142857147</v>
          </cell>
          <cell r="M652">
            <v>230.15000000000003</v>
          </cell>
          <cell r="N652">
            <v>140.72028571428575</v>
          </cell>
          <cell r="O652">
            <v>136.77485714285717</v>
          </cell>
          <cell r="P652">
            <v>65757.14285714287</v>
          </cell>
          <cell r="Q652">
            <v>898.24257142857152</v>
          </cell>
          <cell r="R652">
            <v>259083.1428571429</v>
          </cell>
          <cell r="S652">
            <v>2255.4700000000003</v>
          </cell>
          <cell r="T652">
            <v>670.72285714285715</v>
          </cell>
          <cell r="U652">
            <v>92.06</v>
          </cell>
          <cell r="V652">
            <v>78.908571428571435</v>
          </cell>
          <cell r="W652">
            <v>1025.8114285714287</v>
          </cell>
          <cell r="X652">
            <v>23672.571428571431</v>
          </cell>
          <cell r="Y652">
            <v>499.75428571428574</v>
          </cell>
          <cell r="Z652">
            <v>6312.6857142857152</v>
          </cell>
          <cell r="AA652">
            <v>11836.285714285716</v>
          </cell>
          <cell r="AB652">
            <v>157817.14285714287</v>
          </cell>
          <cell r="AC652">
            <v>198257.78571428574</v>
          </cell>
          <cell r="AD652">
            <v>1709.6857142857145</v>
          </cell>
          <cell r="AE652">
            <v>466.87571428571431</v>
          </cell>
          <cell r="AF652">
            <v>736.48</v>
          </cell>
          <cell r="AG652">
            <v>184.12</v>
          </cell>
          <cell r="AH652">
            <v>6181.1714285714297</v>
          </cell>
          <cell r="AI652">
            <v>368.24</v>
          </cell>
          <cell r="AJ652">
            <v>920.60000000000014</v>
          </cell>
          <cell r="AK652">
            <v>184.12</v>
          </cell>
          <cell r="AL652">
            <v>4471.4857142857145</v>
          </cell>
          <cell r="AM652">
            <v>197.2714285714286</v>
          </cell>
          <cell r="AN652">
            <v>4208.4571428571435</v>
          </cell>
          <cell r="AO652">
            <v>2696.0428571428574</v>
          </cell>
          <cell r="AP652">
            <v>282.7557142857143</v>
          </cell>
          <cell r="AQ652">
            <v>986.357142857143</v>
          </cell>
        </row>
        <row r="653">
          <cell r="A653" t="str">
            <v>M003471308SR0</v>
          </cell>
          <cell r="B653" t="str">
            <v>Matrix2Soft2D3mm8cm</v>
          </cell>
          <cell r="C653" t="str">
            <v>EUR</v>
          </cell>
          <cell r="D653">
            <v>93.42</v>
          </cell>
          <cell r="G653">
            <v>93.42</v>
          </cell>
          <cell r="I653">
            <v>133.45714285714286</v>
          </cell>
          <cell r="J653">
            <v>507.13714285714281</v>
          </cell>
          <cell r="K653">
            <v>146.80285714285716</v>
          </cell>
          <cell r="L653">
            <v>173.49428571428572</v>
          </cell>
          <cell r="M653">
            <v>233.55</v>
          </cell>
          <cell r="N653">
            <v>142.79914285714287</v>
          </cell>
          <cell r="O653">
            <v>138.79542857142857</v>
          </cell>
          <cell r="P653">
            <v>66728.571428571435</v>
          </cell>
          <cell r="Q653">
            <v>911.51228571428567</v>
          </cell>
          <cell r="R653">
            <v>262910.57142857142</v>
          </cell>
          <cell r="S653">
            <v>2288.79</v>
          </cell>
          <cell r="T653">
            <v>680.6314285714285</v>
          </cell>
          <cell r="U653">
            <v>93.419999999999987</v>
          </cell>
          <cell r="V653">
            <v>80.074285714285708</v>
          </cell>
          <cell r="W653">
            <v>1040.9657142857143</v>
          </cell>
          <cell r="X653">
            <v>24022.285714285714</v>
          </cell>
          <cell r="Y653">
            <v>507.13714285714281</v>
          </cell>
          <cell r="Z653">
            <v>6405.9428571428571</v>
          </cell>
          <cell r="AA653">
            <v>12011.142857142857</v>
          </cell>
          <cell r="AB653">
            <v>160148.57142857142</v>
          </cell>
          <cell r="AC653">
            <v>201186.64285714284</v>
          </cell>
          <cell r="AD653">
            <v>1734.9428571428571</v>
          </cell>
          <cell r="AE653">
            <v>473.77285714285711</v>
          </cell>
          <cell r="AF653">
            <v>747.3599999999999</v>
          </cell>
          <cell r="AG653">
            <v>186.83999999999997</v>
          </cell>
          <cell r="AH653">
            <v>6272.4857142857145</v>
          </cell>
          <cell r="AI653">
            <v>373.67999999999995</v>
          </cell>
          <cell r="AJ653">
            <v>934.2</v>
          </cell>
          <cell r="AK653">
            <v>186.83999999999997</v>
          </cell>
          <cell r="AL653">
            <v>4537.5428571428574</v>
          </cell>
          <cell r="AM653">
            <v>200.18571428571428</v>
          </cell>
          <cell r="AN653">
            <v>4270.6285714285714</v>
          </cell>
          <cell r="AO653">
            <v>2735.8714285714286</v>
          </cell>
          <cell r="AP653">
            <v>286.93285714285713</v>
          </cell>
          <cell r="AQ653">
            <v>1000.9285714285714</v>
          </cell>
        </row>
        <row r="654">
          <cell r="A654" t="str">
            <v>M003471310SR0</v>
          </cell>
          <cell r="B654" t="str">
            <v>Matrix2Soft2D3mm10cm</v>
          </cell>
          <cell r="C654" t="str">
            <v>EUR</v>
          </cell>
          <cell r="D654">
            <v>94.84</v>
          </cell>
          <cell r="G654">
            <v>94.84</v>
          </cell>
          <cell r="I654">
            <v>135.48571428571429</v>
          </cell>
          <cell r="J654">
            <v>514.84571428571428</v>
          </cell>
          <cell r="K654">
            <v>149.03428571428574</v>
          </cell>
          <cell r="L654">
            <v>176.13142857142859</v>
          </cell>
          <cell r="M654">
            <v>237.10000000000002</v>
          </cell>
          <cell r="N654">
            <v>144.9697142857143</v>
          </cell>
          <cell r="O654">
            <v>140.90514285714286</v>
          </cell>
          <cell r="P654">
            <v>67742.857142857145</v>
          </cell>
          <cell r="Q654">
            <v>925.3674285714286</v>
          </cell>
          <cell r="R654">
            <v>266906.85714285716</v>
          </cell>
          <cell r="S654">
            <v>2323.58</v>
          </cell>
          <cell r="T654">
            <v>690.97714285714289</v>
          </cell>
          <cell r="U654">
            <v>94.84</v>
          </cell>
          <cell r="V654">
            <v>81.291428571428568</v>
          </cell>
          <cell r="W654">
            <v>1056.7885714285715</v>
          </cell>
          <cell r="X654">
            <v>24387.428571428572</v>
          </cell>
          <cell r="Y654">
            <v>514.84571428571428</v>
          </cell>
          <cell r="Z654">
            <v>6503.3142857142866</v>
          </cell>
          <cell r="AA654">
            <v>12193.714285714286</v>
          </cell>
          <cell r="AB654">
            <v>162582.85714285716</v>
          </cell>
          <cell r="AC654">
            <v>204244.71428571429</v>
          </cell>
          <cell r="AD654">
            <v>1761.3142857142859</v>
          </cell>
          <cell r="AE654">
            <v>480.97428571428571</v>
          </cell>
          <cell r="AF654">
            <v>758.72</v>
          </cell>
          <cell r="AG654">
            <v>189.68</v>
          </cell>
          <cell r="AH654">
            <v>6367.8285714285721</v>
          </cell>
          <cell r="AI654">
            <v>379.36</v>
          </cell>
          <cell r="AJ654">
            <v>948.40000000000009</v>
          </cell>
          <cell r="AK654">
            <v>189.68</v>
          </cell>
          <cell r="AL654">
            <v>4606.5142857142864</v>
          </cell>
          <cell r="AM654">
            <v>203.22857142857146</v>
          </cell>
          <cell r="AN654">
            <v>4335.5428571428574</v>
          </cell>
          <cell r="AO654">
            <v>2777.457142857143</v>
          </cell>
          <cell r="AP654">
            <v>291.29428571428571</v>
          </cell>
          <cell r="AQ654">
            <v>1016.1428571428572</v>
          </cell>
        </row>
        <row r="655">
          <cell r="A655" t="str">
            <v>M003471406SR0</v>
          </cell>
          <cell r="B655" t="str">
            <v>Matrix2Soft2D4mm6cm</v>
          </cell>
          <cell r="C655" t="str">
            <v>EUR</v>
          </cell>
          <cell r="D655">
            <v>92.06</v>
          </cell>
          <cell r="G655">
            <v>92.06</v>
          </cell>
          <cell r="I655">
            <v>131.51428571428573</v>
          </cell>
          <cell r="J655">
            <v>499.75428571428574</v>
          </cell>
          <cell r="K655">
            <v>144.66571428571433</v>
          </cell>
          <cell r="L655">
            <v>170.96857142857147</v>
          </cell>
          <cell r="M655">
            <v>230.15000000000003</v>
          </cell>
          <cell r="N655">
            <v>140.72028571428575</v>
          </cell>
          <cell r="O655">
            <v>136.77485714285717</v>
          </cell>
          <cell r="P655">
            <v>65757.14285714287</v>
          </cell>
          <cell r="Q655">
            <v>898.24257142857152</v>
          </cell>
          <cell r="R655">
            <v>259083.1428571429</v>
          </cell>
          <cell r="S655">
            <v>2255.4700000000003</v>
          </cell>
          <cell r="T655">
            <v>670.72285714285715</v>
          </cell>
          <cell r="U655">
            <v>92.06</v>
          </cell>
          <cell r="V655">
            <v>78.908571428571435</v>
          </cell>
          <cell r="W655">
            <v>1025.8114285714287</v>
          </cell>
          <cell r="X655">
            <v>23672.571428571431</v>
          </cell>
          <cell r="Y655">
            <v>499.75428571428574</v>
          </cell>
          <cell r="Z655">
            <v>6312.6857142857152</v>
          </cell>
          <cell r="AA655">
            <v>11836.285714285716</v>
          </cell>
          <cell r="AB655">
            <v>157817.14285714287</v>
          </cell>
          <cell r="AC655">
            <v>198257.78571428574</v>
          </cell>
          <cell r="AD655">
            <v>1709.6857142857145</v>
          </cell>
          <cell r="AE655">
            <v>466.87571428571431</v>
          </cell>
          <cell r="AF655">
            <v>736.48</v>
          </cell>
          <cell r="AG655">
            <v>184.12</v>
          </cell>
          <cell r="AH655">
            <v>6181.1714285714297</v>
          </cell>
          <cell r="AI655">
            <v>368.24</v>
          </cell>
          <cell r="AJ655">
            <v>920.60000000000014</v>
          </cell>
          <cell r="AK655">
            <v>184.12</v>
          </cell>
          <cell r="AL655">
            <v>4471.4857142857145</v>
          </cell>
          <cell r="AM655">
            <v>197.2714285714286</v>
          </cell>
          <cell r="AN655">
            <v>4208.4571428571435</v>
          </cell>
          <cell r="AO655">
            <v>2696.0428571428574</v>
          </cell>
          <cell r="AP655">
            <v>282.7557142857143</v>
          </cell>
          <cell r="AQ655">
            <v>986.357142857143</v>
          </cell>
        </row>
        <row r="656">
          <cell r="A656" t="str">
            <v>M003471408SR0</v>
          </cell>
          <cell r="B656" t="str">
            <v>Matrix2Soft2D4mm8cm</v>
          </cell>
          <cell r="C656" t="str">
            <v>EUR</v>
          </cell>
          <cell r="D656">
            <v>93.42</v>
          </cell>
          <cell r="G656">
            <v>93.42</v>
          </cell>
          <cell r="I656">
            <v>133.45714285714286</v>
          </cell>
          <cell r="J656">
            <v>507.13714285714281</v>
          </cell>
          <cell r="K656">
            <v>146.80285714285716</v>
          </cell>
          <cell r="L656">
            <v>173.49428571428572</v>
          </cell>
          <cell r="M656">
            <v>233.55</v>
          </cell>
          <cell r="N656">
            <v>142.79914285714287</v>
          </cell>
          <cell r="O656">
            <v>138.79542857142857</v>
          </cell>
          <cell r="P656">
            <v>66728.571428571435</v>
          </cell>
          <cell r="Q656">
            <v>911.51228571428567</v>
          </cell>
          <cell r="R656">
            <v>262910.57142857142</v>
          </cell>
          <cell r="S656">
            <v>2288.79</v>
          </cell>
          <cell r="T656">
            <v>680.6314285714285</v>
          </cell>
          <cell r="U656">
            <v>93.419999999999987</v>
          </cell>
          <cell r="V656">
            <v>80.074285714285708</v>
          </cell>
          <cell r="W656">
            <v>1040.9657142857143</v>
          </cell>
          <cell r="X656">
            <v>24022.285714285714</v>
          </cell>
          <cell r="Y656">
            <v>507.13714285714281</v>
          </cell>
          <cell r="Z656">
            <v>6405.9428571428571</v>
          </cell>
          <cell r="AA656">
            <v>12011.142857142857</v>
          </cell>
          <cell r="AB656">
            <v>160148.57142857142</v>
          </cell>
          <cell r="AC656">
            <v>201186.64285714284</v>
          </cell>
          <cell r="AD656">
            <v>1734.9428571428571</v>
          </cell>
          <cell r="AE656">
            <v>473.77285714285711</v>
          </cell>
          <cell r="AF656">
            <v>747.3599999999999</v>
          </cell>
          <cell r="AG656">
            <v>186.83999999999997</v>
          </cell>
          <cell r="AH656">
            <v>6272.4857142857145</v>
          </cell>
          <cell r="AI656">
            <v>373.67999999999995</v>
          </cell>
          <cell r="AJ656">
            <v>934.2</v>
          </cell>
          <cell r="AK656">
            <v>186.83999999999997</v>
          </cell>
          <cell r="AL656">
            <v>4537.5428571428574</v>
          </cell>
          <cell r="AM656">
            <v>200.18571428571428</v>
          </cell>
          <cell r="AN656">
            <v>4270.6285714285714</v>
          </cell>
          <cell r="AO656">
            <v>2735.8714285714286</v>
          </cell>
          <cell r="AP656">
            <v>286.93285714285713</v>
          </cell>
          <cell r="AQ656">
            <v>1000.9285714285714</v>
          </cell>
        </row>
        <row r="657">
          <cell r="A657" t="str">
            <v>M003471410SR0</v>
          </cell>
          <cell r="B657" t="str">
            <v>Matrix2Soft2D4mm10cm</v>
          </cell>
          <cell r="C657" t="str">
            <v>EUR</v>
          </cell>
          <cell r="D657">
            <v>94.84</v>
          </cell>
          <cell r="G657">
            <v>94.84</v>
          </cell>
          <cell r="I657">
            <v>135.48571428571429</v>
          </cell>
          <cell r="J657">
            <v>514.84571428571428</v>
          </cell>
          <cell r="K657">
            <v>149.03428571428574</v>
          </cell>
          <cell r="L657">
            <v>176.13142857142859</v>
          </cell>
          <cell r="M657">
            <v>237.10000000000002</v>
          </cell>
          <cell r="N657">
            <v>144.9697142857143</v>
          </cell>
          <cell r="O657">
            <v>140.90514285714286</v>
          </cell>
          <cell r="P657">
            <v>67742.857142857145</v>
          </cell>
          <cell r="Q657">
            <v>925.3674285714286</v>
          </cell>
          <cell r="R657">
            <v>266906.85714285716</v>
          </cell>
          <cell r="S657">
            <v>2323.58</v>
          </cell>
          <cell r="T657">
            <v>690.97714285714289</v>
          </cell>
          <cell r="U657">
            <v>94.84</v>
          </cell>
          <cell r="V657">
            <v>81.291428571428568</v>
          </cell>
          <cell r="W657">
            <v>1056.7885714285715</v>
          </cell>
          <cell r="X657">
            <v>24387.428571428572</v>
          </cell>
          <cell r="Y657">
            <v>514.84571428571428</v>
          </cell>
          <cell r="Z657">
            <v>6503.3142857142866</v>
          </cell>
          <cell r="AA657">
            <v>12193.714285714286</v>
          </cell>
          <cell r="AB657">
            <v>162582.85714285716</v>
          </cell>
          <cell r="AC657">
            <v>204244.71428571429</v>
          </cell>
          <cell r="AD657">
            <v>1761.3142857142859</v>
          </cell>
          <cell r="AE657">
            <v>480.97428571428571</v>
          </cell>
          <cell r="AF657">
            <v>758.72</v>
          </cell>
          <cell r="AG657">
            <v>189.68</v>
          </cell>
          <cell r="AH657">
            <v>6367.8285714285721</v>
          </cell>
          <cell r="AI657">
            <v>379.36</v>
          </cell>
          <cell r="AJ657">
            <v>948.40000000000009</v>
          </cell>
          <cell r="AK657">
            <v>189.68</v>
          </cell>
          <cell r="AL657">
            <v>4606.5142857142864</v>
          </cell>
          <cell r="AM657">
            <v>203.22857142857146</v>
          </cell>
          <cell r="AN657">
            <v>4335.5428571428574</v>
          </cell>
          <cell r="AO657">
            <v>2777.457142857143</v>
          </cell>
          <cell r="AP657">
            <v>291.29428571428571</v>
          </cell>
          <cell r="AQ657">
            <v>1016.1428571428572</v>
          </cell>
        </row>
        <row r="658">
          <cell r="A658" t="str">
            <v>M003471508SR0</v>
          </cell>
          <cell r="B658" t="str">
            <v>Matrix2Soft2D5mm8cm</v>
          </cell>
          <cell r="C658" t="str">
            <v>EUR</v>
          </cell>
          <cell r="D658">
            <v>93.42</v>
          </cell>
          <cell r="G658">
            <v>93.42</v>
          </cell>
          <cell r="I658">
            <v>133.45714285714286</v>
          </cell>
          <cell r="J658">
            <v>507.13714285714281</v>
          </cell>
          <cell r="K658">
            <v>146.80285714285716</v>
          </cell>
          <cell r="L658">
            <v>173.49428571428572</v>
          </cell>
          <cell r="M658">
            <v>233.55</v>
          </cell>
          <cell r="N658">
            <v>142.79914285714287</v>
          </cell>
          <cell r="O658">
            <v>138.79542857142857</v>
          </cell>
          <cell r="P658">
            <v>66728.571428571435</v>
          </cell>
          <cell r="Q658">
            <v>911.51228571428567</v>
          </cell>
          <cell r="R658">
            <v>262910.57142857142</v>
          </cell>
          <cell r="S658">
            <v>2288.79</v>
          </cell>
          <cell r="T658">
            <v>680.6314285714285</v>
          </cell>
          <cell r="U658">
            <v>93.419999999999987</v>
          </cell>
          <cell r="V658">
            <v>80.074285714285708</v>
          </cell>
          <cell r="W658">
            <v>1040.9657142857143</v>
          </cell>
          <cell r="X658">
            <v>24022.285714285714</v>
          </cell>
          <cell r="Y658">
            <v>507.13714285714281</v>
          </cell>
          <cell r="Z658">
            <v>6405.9428571428571</v>
          </cell>
          <cell r="AA658">
            <v>12011.142857142857</v>
          </cell>
          <cell r="AB658">
            <v>160148.57142857142</v>
          </cell>
          <cell r="AC658">
            <v>201186.64285714284</v>
          </cell>
          <cell r="AD658">
            <v>1734.9428571428571</v>
          </cell>
          <cell r="AE658">
            <v>473.77285714285711</v>
          </cell>
          <cell r="AF658">
            <v>747.3599999999999</v>
          </cell>
          <cell r="AG658">
            <v>186.83999999999997</v>
          </cell>
          <cell r="AH658">
            <v>6272.4857142857145</v>
          </cell>
          <cell r="AI658">
            <v>373.67999999999995</v>
          </cell>
          <cell r="AJ658">
            <v>934.2</v>
          </cell>
          <cell r="AK658">
            <v>186.83999999999997</v>
          </cell>
          <cell r="AL658">
            <v>4537.5428571428574</v>
          </cell>
          <cell r="AM658">
            <v>200.18571428571428</v>
          </cell>
          <cell r="AN658">
            <v>4270.6285714285714</v>
          </cell>
          <cell r="AO658">
            <v>2735.8714285714286</v>
          </cell>
          <cell r="AP658">
            <v>286.93285714285713</v>
          </cell>
          <cell r="AQ658">
            <v>1000.9285714285714</v>
          </cell>
        </row>
        <row r="659">
          <cell r="A659" t="str">
            <v>M003471510SR0</v>
          </cell>
          <cell r="B659" t="str">
            <v>Matrix2Soft2D5mm10cm</v>
          </cell>
          <cell r="C659" t="str">
            <v>EUR</v>
          </cell>
          <cell r="D659">
            <v>94.84</v>
          </cell>
          <cell r="G659">
            <v>94.84</v>
          </cell>
          <cell r="I659">
            <v>135.48571428571429</v>
          </cell>
          <cell r="J659">
            <v>514.84571428571428</v>
          </cell>
          <cell r="K659">
            <v>149.03428571428574</v>
          </cell>
          <cell r="L659">
            <v>176.13142857142859</v>
          </cell>
          <cell r="M659">
            <v>237.10000000000002</v>
          </cell>
          <cell r="N659">
            <v>144.9697142857143</v>
          </cell>
          <cell r="O659">
            <v>140.90514285714286</v>
          </cell>
          <cell r="P659">
            <v>67742.857142857145</v>
          </cell>
          <cell r="Q659">
            <v>925.3674285714286</v>
          </cell>
          <cell r="R659">
            <v>266906.85714285716</v>
          </cell>
          <cell r="S659">
            <v>2323.58</v>
          </cell>
          <cell r="T659">
            <v>690.97714285714289</v>
          </cell>
          <cell r="U659">
            <v>94.84</v>
          </cell>
          <cell r="V659">
            <v>81.291428571428568</v>
          </cell>
          <cell r="W659">
            <v>1056.7885714285715</v>
          </cell>
          <cell r="X659">
            <v>24387.428571428572</v>
          </cell>
          <cell r="Y659">
            <v>514.84571428571428</v>
          </cell>
          <cell r="Z659">
            <v>6503.3142857142866</v>
          </cell>
          <cell r="AA659">
            <v>12193.714285714286</v>
          </cell>
          <cell r="AB659">
            <v>162582.85714285716</v>
          </cell>
          <cell r="AC659">
            <v>204244.71428571429</v>
          </cell>
          <cell r="AD659">
            <v>1761.3142857142859</v>
          </cell>
          <cell r="AE659">
            <v>480.97428571428571</v>
          </cell>
          <cell r="AF659">
            <v>758.72</v>
          </cell>
          <cell r="AG659">
            <v>189.68</v>
          </cell>
          <cell r="AH659">
            <v>6367.8285714285721</v>
          </cell>
          <cell r="AI659">
            <v>379.36</v>
          </cell>
          <cell r="AJ659">
            <v>948.40000000000009</v>
          </cell>
          <cell r="AK659">
            <v>189.68</v>
          </cell>
          <cell r="AL659">
            <v>4606.5142857142864</v>
          </cell>
          <cell r="AM659">
            <v>203.22857142857146</v>
          </cell>
          <cell r="AN659">
            <v>4335.5428571428574</v>
          </cell>
          <cell r="AO659">
            <v>2777.457142857143</v>
          </cell>
          <cell r="AP659">
            <v>291.29428571428571</v>
          </cell>
          <cell r="AQ659">
            <v>1016.1428571428572</v>
          </cell>
        </row>
        <row r="660">
          <cell r="A660" t="str">
            <v>M003471515SR0</v>
          </cell>
          <cell r="B660" t="str">
            <v>Matrix2Soft2D5mm15cm</v>
          </cell>
          <cell r="C660" t="str">
            <v>EUR</v>
          </cell>
          <cell r="D660">
            <v>98.34</v>
          </cell>
          <cell r="G660">
            <v>98.34</v>
          </cell>
          <cell r="I660">
            <v>140.48571428571429</v>
          </cell>
          <cell r="J660">
            <v>533.84571428571428</v>
          </cell>
          <cell r="K660">
            <v>154.53428571428574</v>
          </cell>
          <cell r="L660">
            <v>182.63142857142859</v>
          </cell>
          <cell r="M660">
            <v>245.85000000000002</v>
          </cell>
          <cell r="N660">
            <v>150.3197142857143</v>
          </cell>
          <cell r="O660">
            <v>146.10514285714288</v>
          </cell>
          <cell r="P660">
            <v>70242.857142857145</v>
          </cell>
          <cell r="Q660">
            <v>959.5174285714287</v>
          </cell>
          <cell r="R660">
            <v>276756.85714285716</v>
          </cell>
          <cell r="S660">
            <v>2409.33</v>
          </cell>
          <cell r="T660">
            <v>716.47714285714289</v>
          </cell>
          <cell r="U660">
            <v>98.34</v>
          </cell>
          <cell r="V660">
            <v>84.291428571428568</v>
          </cell>
          <cell r="W660">
            <v>1095.7885714285715</v>
          </cell>
          <cell r="X660">
            <v>25287.428571428572</v>
          </cell>
          <cell r="Y660">
            <v>533.84571428571428</v>
          </cell>
          <cell r="Z660">
            <v>6743.3142857142866</v>
          </cell>
          <cell r="AA660">
            <v>12643.714285714286</v>
          </cell>
          <cell r="AB660">
            <v>168582.85714285716</v>
          </cell>
          <cell r="AC660">
            <v>211782.21428571429</v>
          </cell>
          <cell r="AD660">
            <v>1826.3142857142859</v>
          </cell>
          <cell r="AE660">
            <v>498.72428571428571</v>
          </cell>
          <cell r="AF660">
            <v>786.72</v>
          </cell>
          <cell r="AG660">
            <v>196.68</v>
          </cell>
          <cell r="AH660">
            <v>6602.8285714285721</v>
          </cell>
          <cell r="AI660">
            <v>393.36</v>
          </cell>
          <cell r="AJ660">
            <v>983.40000000000009</v>
          </cell>
          <cell r="AK660">
            <v>196.68</v>
          </cell>
          <cell r="AL660">
            <v>4776.5142857142864</v>
          </cell>
          <cell r="AM660">
            <v>210.72857142857146</v>
          </cell>
          <cell r="AN660">
            <v>4495.5428571428574</v>
          </cell>
          <cell r="AO660">
            <v>2879.957142857143</v>
          </cell>
          <cell r="AP660">
            <v>302.04428571428571</v>
          </cell>
          <cell r="AQ660">
            <v>1053.6428571428571</v>
          </cell>
        </row>
        <row r="661">
          <cell r="A661" t="str">
            <v>M003471610SR0</v>
          </cell>
          <cell r="B661" t="str">
            <v>Matrix2Soft2D6mm10cm</v>
          </cell>
          <cell r="C661" t="str">
            <v>EUR</v>
          </cell>
          <cell r="D661">
            <v>94.84</v>
          </cell>
          <cell r="G661">
            <v>94.84</v>
          </cell>
          <cell r="I661">
            <v>135.48571428571429</v>
          </cell>
          <cell r="J661">
            <v>514.84571428571428</v>
          </cell>
          <cell r="K661">
            <v>149.03428571428574</v>
          </cell>
          <cell r="L661">
            <v>176.13142857142859</v>
          </cell>
          <cell r="M661">
            <v>237.10000000000002</v>
          </cell>
          <cell r="N661">
            <v>144.9697142857143</v>
          </cell>
          <cell r="O661">
            <v>140.90514285714286</v>
          </cell>
          <cell r="P661">
            <v>67742.857142857145</v>
          </cell>
          <cell r="Q661">
            <v>925.3674285714286</v>
          </cell>
          <cell r="R661">
            <v>266906.85714285716</v>
          </cell>
          <cell r="S661">
            <v>2323.58</v>
          </cell>
          <cell r="T661">
            <v>690.97714285714289</v>
          </cell>
          <cell r="U661">
            <v>94.84</v>
          </cell>
          <cell r="V661">
            <v>81.291428571428568</v>
          </cell>
          <cell r="W661">
            <v>1056.7885714285715</v>
          </cell>
          <cell r="X661">
            <v>24387.428571428572</v>
          </cell>
          <cell r="Y661">
            <v>514.84571428571428</v>
          </cell>
          <cell r="Z661">
            <v>6503.3142857142866</v>
          </cell>
          <cell r="AA661">
            <v>12193.714285714286</v>
          </cell>
          <cell r="AB661">
            <v>162582.85714285716</v>
          </cell>
          <cell r="AC661">
            <v>204244.71428571429</v>
          </cell>
          <cell r="AD661">
            <v>1761.3142857142859</v>
          </cell>
          <cell r="AE661">
            <v>480.97428571428571</v>
          </cell>
          <cell r="AF661">
            <v>758.72</v>
          </cell>
          <cell r="AG661">
            <v>189.68</v>
          </cell>
          <cell r="AH661">
            <v>6367.8285714285721</v>
          </cell>
          <cell r="AI661">
            <v>379.36</v>
          </cell>
          <cell r="AJ661">
            <v>948.40000000000009</v>
          </cell>
          <cell r="AK661">
            <v>189.68</v>
          </cell>
          <cell r="AL661">
            <v>4606.5142857142864</v>
          </cell>
          <cell r="AM661">
            <v>203.22857142857146</v>
          </cell>
          <cell r="AN661">
            <v>4335.5428571428574</v>
          </cell>
          <cell r="AO661">
            <v>2777.457142857143</v>
          </cell>
          <cell r="AP661">
            <v>291.29428571428571</v>
          </cell>
          <cell r="AQ661">
            <v>1016.1428571428572</v>
          </cell>
        </row>
        <row r="662">
          <cell r="A662" t="str">
            <v>M003471615SR0</v>
          </cell>
          <cell r="B662" t="str">
            <v>Matrix2Soft2D6mm15cm</v>
          </cell>
          <cell r="C662" t="str">
            <v>EUR</v>
          </cell>
          <cell r="D662">
            <v>98.34</v>
          </cell>
          <cell r="G662">
            <v>98.34</v>
          </cell>
          <cell r="I662">
            <v>140.48571428571429</v>
          </cell>
          <cell r="J662">
            <v>533.84571428571428</v>
          </cell>
          <cell r="K662">
            <v>154.53428571428574</v>
          </cell>
          <cell r="L662">
            <v>182.63142857142859</v>
          </cell>
          <cell r="M662">
            <v>245.85000000000002</v>
          </cell>
          <cell r="N662">
            <v>150.3197142857143</v>
          </cell>
          <cell r="O662">
            <v>146.10514285714288</v>
          </cell>
          <cell r="P662">
            <v>70242.857142857145</v>
          </cell>
          <cell r="Q662">
            <v>959.5174285714287</v>
          </cell>
          <cell r="R662">
            <v>276756.85714285716</v>
          </cell>
          <cell r="S662">
            <v>2409.33</v>
          </cell>
          <cell r="T662">
            <v>716.47714285714289</v>
          </cell>
          <cell r="U662">
            <v>98.34</v>
          </cell>
          <cell r="V662">
            <v>84.291428571428568</v>
          </cell>
          <cell r="W662">
            <v>1095.7885714285715</v>
          </cell>
          <cell r="X662">
            <v>25287.428571428572</v>
          </cell>
          <cell r="Y662">
            <v>533.84571428571428</v>
          </cell>
          <cell r="Z662">
            <v>6743.3142857142866</v>
          </cell>
          <cell r="AA662">
            <v>12643.714285714286</v>
          </cell>
          <cell r="AB662">
            <v>168582.85714285716</v>
          </cell>
          <cell r="AC662">
            <v>211782.21428571429</v>
          </cell>
          <cell r="AD662">
            <v>1826.3142857142859</v>
          </cell>
          <cell r="AE662">
            <v>498.72428571428571</v>
          </cell>
          <cell r="AF662">
            <v>786.72</v>
          </cell>
          <cell r="AG662">
            <v>196.68</v>
          </cell>
          <cell r="AH662">
            <v>6602.8285714285721</v>
          </cell>
          <cell r="AI662">
            <v>393.36</v>
          </cell>
          <cell r="AJ662">
            <v>983.40000000000009</v>
          </cell>
          <cell r="AK662">
            <v>196.68</v>
          </cell>
          <cell r="AL662">
            <v>4776.5142857142864</v>
          </cell>
          <cell r="AM662">
            <v>210.72857142857146</v>
          </cell>
          <cell r="AN662">
            <v>4495.5428571428574</v>
          </cell>
          <cell r="AO662">
            <v>2879.957142857143</v>
          </cell>
          <cell r="AP662">
            <v>302.04428571428571</v>
          </cell>
          <cell r="AQ662">
            <v>1053.6428571428571</v>
          </cell>
        </row>
        <row r="663">
          <cell r="A663" t="str">
            <v>M003471620SR0</v>
          </cell>
          <cell r="B663" t="str">
            <v>Matrix2Soft2D6mm20cm</v>
          </cell>
          <cell r="C663" t="str">
            <v>EUR</v>
          </cell>
          <cell r="D663">
            <v>102.51</v>
          </cell>
          <cell r="G663">
            <v>102.51</v>
          </cell>
          <cell r="I663">
            <v>146.44285714285715</v>
          </cell>
          <cell r="J663">
            <v>556.48285714285714</v>
          </cell>
          <cell r="K663">
            <v>161.08714285714288</v>
          </cell>
          <cell r="L663">
            <v>190.37571428571431</v>
          </cell>
          <cell r="M663">
            <v>256.27500000000003</v>
          </cell>
          <cell r="N663">
            <v>156.69385714285715</v>
          </cell>
          <cell r="O663">
            <v>152.30057142857143</v>
          </cell>
          <cell r="P663">
            <v>73221.42857142858</v>
          </cell>
          <cell r="Q663">
            <v>1000.2047142857143</v>
          </cell>
          <cell r="R663">
            <v>288492.42857142858</v>
          </cell>
          <cell r="S663">
            <v>2511.4949999999999</v>
          </cell>
          <cell r="T663">
            <v>746.85857142857139</v>
          </cell>
          <cell r="U663">
            <v>102.51</v>
          </cell>
          <cell r="V663">
            <v>87.86571428571429</v>
          </cell>
          <cell r="W663">
            <v>1142.2542857142857</v>
          </cell>
          <cell r="X663">
            <v>26359.714285714286</v>
          </cell>
          <cell r="Y663">
            <v>556.48285714285714</v>
          </cell>
          <cell r="Z663">
            <v>7029.2571428571428</v>
          </cell>
          <cell r="AA663">
            <v>13179.857142857143</v>
          </cell>
          <cell r="AB663">
            <v>175731.42857142858</v>
          </cell>
          <cell r="AC663">
            <v>220762.60714285716</v>
          </cell>
          <cell r="AD663">
            <v>1903.757142857143</v>
          </cell>
          <cell r="AE663">
            <v>519.87214285714288</v>
          </cell>
          <cell r="AF663">
            <v>820.08</v>
          </cell>
          <cell r="AG663">
            <v>205.02</v>
          </cell>
          <cell r="AH663">
            <v>6882.8142857142857</v>
          </cell>
          <cell r="AI663">
            <v>410.04</v>
          </cell>
          <cell r="AJ663">
            <v>1025.1000000000001</v>
          </cell>
          <cell r="AK663">
            <v>205.02</v>
          </cell>
          <cell r="AL663">
            <v>4979.0571428571429</v>
          </cell>
          <cell r="AM663">
            <v>219.66428571428571</v>
          </cell>
          <cell r="AN663">
            <v>4686.1714285714288</v>
          </cell>
          <cell r="AO663">
            <v>3002.0785714285716</v>
          </cell>
          <cell r="AP663">
            <v>314.85214285714284</v>
          </cell>
          <cell r="AQ663">
            <v>1098.3214285714287</v>
          </cell>
        </row>
        <row r="664">
          <cell r="A664" t="str">
            <v>M003471710SR0</v>
          </cell>
          <cell r="B664" t="str">
            <v>Matrix2Soft2D7mm10cm</v>
          </cell>
          <cell r="C664" t="str">
            <v>EUR</v>
          </cell>
          <cell r="D664">
            <v>94.84</v>
          </cell>
          <cell r="G664">
            <v>94.84</v>
          </cell>
          <cell r="I664">
            <v>135.48571428571429</v>
          </cell>
          <cell r="J664">
            <v>514.84571428571428</v>
          </cell>
          <cell r="K664">
            <v>149.03428571428574</v>
          </cell>
          <cell r="L664">
            <v>176.13142857142859</v>
          </cell>
          <cell r="M664">
            <v>237.10000000000002</v>
          </cell>
          <cell r="N664">
            <v>144.9697142857143</v>
          </cell>
          <cell r="O664">
            <v>140.90514285714286</v>
          </cell>
          <cell r="P664">
            <v>67742.857142857145</v>
          </cell>
          <cell r="Q664">
            <v>925.3674285714286</v>
          </cell>
          <cell r="R664">
            <v>266906.85714285716</v>
          </cell>
          <cell r="S664">
            <v>2323.58</v>
          </cell>
          <cell r="T664">
            <v>690.97714285714289</v>
          </cell>
          <cell r="U664">
            <v>94.84</v>
          </cell>
          <cell r="V664">
            <v>81.291428571428568</v>
          </cell>
          <cell r="W664">
            <v>1056.7885714285715</v>
          </cell>
          <cell r="X664">
            <v>24387.428571428572</v>
          </cell>
          <cell r="Y664">
            <v>514.84571428571428</v>
          </cell>
          <cell r="Z664">
            <v>6503.3142857142866</v>
          </cell>
          <cell r="AA664">
            <v>12193.714285714286</v>
          </cell>
          <cell r="AB664">
            <v>162582.85714285716</v>
          </cell>
          <cell r="AC664">
            <v>204244.71428571429</v>
          </cell>
          <cell r="AD664">
            <v>1761.3142857142859</v>
          </cell>
          <cell r="AE664">
            <v>480.97428571428571</v>
          </cell>
          <cell r="AF664">
            <v>758.72</v>
          </cell>
          <cell r="AG664">
            <v>189.68</v>
          </cell>
          <cell r="AH664">
            <v>6367.8285714285721</v>
          </cell>
          <cell r="AI664">
            <v>379.36</v>
          </cell>
          <cell r="AJ664">
            <v>948.40000000000009</v>
          </cell>
          <cell r="AK664">
            <v>189.68</v>
          </cell>
          <cell r="AL664">
            <v>4606.5142857142864</v>
          </cell>
          <cell r="AM664">
            <v>203.22857142857146</v>
          </cell>
          <cell r="AN664">
            <v>4335.5428571428574</v>
          </cell>
          <cell r="AO664">
            <v>2777.457142857143</v>
          </cell>
          <cell r="AP664">
            <v>291.29428571428571</v>
          </cell>
          <cell r="AQ664">
            <v>1016.1428571428572</v>
          </cell>
        </row>
        <row r="665">
          <cell r="A665" t="str">
            <v>M003471715SR0</v>
          </cell>
          <cell r="B665" t="str">
            <v>Matrix2Soft2D7mm15cm</v>
          </cell>
          <cell r="C665" t="str">
            <v>EUR</v>
          </cell>
          <cell r="D665">
            <v>98.34</v>
          </cell>
          <cell r="G665">
            <v>98.34</v>
          </cell>
          <cell r="I665">
            <v>140.48571428571429</v>
          </cell>
          <cell r="J665">
            <v>533.84571428571428</v>
          </cell>
          <cell r="K665">
            <v>154.53428571428574</v>
          </cell>
          <cell r="L665">
            <v>182.63142857142859</v>
          </cell>
          <cell r="M665">
            <v>245.85000000000002</v>
          </cell>
          <cell r="N665">
            <v>150.3197142857143</v>
          </cell>
          <cell r="O665">
            <v>146.10514285714288</v>
          </cell>
          <cell r="P665">
            <v>70242.857142857145</v>
          </cell>
          <cell r="Q665">
            <v>959.5174285714287</v>
          </cell>
          <cell r="R665">
            <v>276756.85714285716</v>
          </cell>
          <cell r="S665">
            <v>2409.33</v>
          </cell>
          <cell r="T665">
            <v>716.47714285714289</v>
          </cell>
          <cell r="U665">
            <v>98.34</v>
          </cell>
          <cell r="V665">
            <v>84.291428571428568</v>
          </cell>
          <cell r="W665">
            <v>1095.7885714285715</v>
          </cell>
          <cell r="X665">
            <v>25287.428571428572</v>
          </cell>
          <cell r="Y665">
            <v>533.84571428571428</v>
          </cell>
          <cell r="Z665">
            <v>6743.3142857142866</v>
          </cell>
          <cell r="AA665">
            <v>12643.714285714286</v>
          </cell>
          <cell r="AB665">
            <v>168582.85714285716</v>
          </cell>
          <cell r="AC665">
            <v>211782.21428571429</v>
          </cell>
          <cell r="AD665">
            <v>1826.3142857142859</v>
          </cell>
          <cell r="AE665">
            <v>498.72428571428571</v>
          </cell>
          <cell r="AF665">
            <v>786.72</v>
          </cell>
          <cell r="AG665">
            <v>196.68</v>
          </cell>
          <cell r="AH665">
            <v>6602.8285714285721</v>
          </cell>
          <cell r="AI665">
            <v>393.36</v>
          </cell>
          <cell r="AJ665">
            <v>983.40000000000009</v>
          </cell>
          <cell r="AK665">
            <v>196.68</v>
          </cell>
          <cell r="AL665">
            <v>4776.5142857142864</v>
          </cell>
          <cell r="AM665">
            <v>210.72857142857146</v>
          </cell>
          <cell r="AN665">
            <v>4495.5428571428574</v>
          </cell>
          <cell r="AO665">
            <v>2879.957142857143</v>
          </cell>
          <cell r="AP665">
            <v>302.04428571428571</v>
          </cell>
          <cell r="AQ665">
            <v>1053.6428571428571</v>
          </cell>
        </row>
        <row r="666">
          <cell r="A666" t="str">
            <v>M003471720SR0</v>
          </cell>
          <cell r="B666" t="str">
            <v>Matrix2Soft2D7mm20cm</v>
          </cell>
          <cell r="C666" t="str">
            <v>EUR</v>
          </cell>
          <cell r="D666">
            <v>102.51</v>
          </cell>
          <cell r="G666">
            <v>102.51</v>
          </cell>
          <cell r="I666">
            <v>146.44285714285715</v>
          </cell>
          <cell r="J666">
            <v>556.48285714285714</v>
          </cell>
          <cell r="K666">
            <v>161.08714285714288</v>
          </cell>
          <cell r="L666">
            <v>190.37571428571431</v>
          </cell>
          <cell r="M666">
            <v>256.27500000000003</v>
          </cell>
          <cell r="N666">
            <v>156.69385714285715</v>
          </cell>
          <cell r="O666">
            <v>152.30057142857143</v>
          </cell>
          <cell r="P666">
            <v>73221.42857142858</v>
          </cell>
          <cell r="Q666">
            <v>1000.2047142857143</v>
          </cell>
          <cell r="R666">
            <v>288492.42857142858</v>
          </cell>
          <cell r="S666">
            <v>2511.4949999999999</v>
          </cell>
          <cell r="T666">
            <v>746.85857142857139</v>
          </cell>
          <cell r="U666">
            <v>102.51</v>
          </cell>
          <cell r="V666">
            <v>87.86571428571429</v>
          </cell>
          <cell r="W666">
            <v>1142.2542857142857</v>
          </cell>
          <cell r="X666">
            <v>26359.714285714286</v>
          </cell>
          <cell r="Y666">
            <v>556.48285714285714</v>
          </cell>
          <cell r="Z666">
            <v>7029.2571428571428</v>
          </cell>
          <cell r="AA666">
            <v>13179.857142857143</v>
          </cell>
          <cell r="AB666">
            <v>175731.42857142858</v>
          </cell>
          <cell r="AC666">
            <v>220762.60714285716</v>
          </cell>
          <cell r="AD666">
            <v>1903.757142857143</v>
          </cell>
          <cell r="AE666">
            <v>519.87214285714288</v>
          </cell>
          <cell r="AF666">
            <v>820.08</v>
          </cell>
          <cell r="AG666">
            <v>205.02</v>
          </cell>
          <cell r="AH666">
            <v>6882.8142857142857</v>
          </cell>
          <cell r="AI666">
            <v>410.04</v>
          </cell>
          <cell r="AJ666">
            <v>1025.1000000000001</v>
          </cell>
          <cell r="AK666">
            <v>205.02</v>
          </cell>
          <cell r="AL666">
            <v>4979.0571428571429</v>
          </cell>
          <cell r="AM666">
            <v>219.66428571428571</v>
          </cell>
          <cell r="AN666">
            <v>4686.1714285714288</v>
          </cell>
          <cell r="AO666">
            <v>3002.0785714285716</v>
          </cell>
          <cell r="AP666">
            <v>314.85214285714284</v>
          </cell>
          <cell r="AQ666">
            <v>1098.3214285714287</v>
          </cell>
        </row>
        <row r="667">
          <cell r="A667" t="str">
            <v>M003471820SR0</v>
          </cell>
          <cell r="B667" t="str">
            <v>Matrix2Soft2D8mm20cm</v>
          </cell>
          <cell r="C667" t="str">
            <v>EUR</v>
          </cell>
          <cell r="D667">
            <v>102.51</v>
          </cell>
          <cell r="G667">
            <v>102.51</v>
          </cell>
          <cell r="I667">
            <v>146.44285714285715</v>
          </cell>
          <cell r="J667">
            <v>556.48285714285714</v>
          </cell>
          <cell r="K667">
            <v>161.08714285714288</v>
          </cell>
          <cell r="L667">
            <v>190.37571428571431</v>
          </cell>
          <cell r="M667">
            <v>256.27500000000003</v>
          </cell>
          <cell r="N667">
            <v>156.69385714285715</v>
          </cell>
          <cell r="O667">
            <v>152.30057142857143</v>
          </cell>
          <cell r="P667">
            <v>73221.42857142858</v>
          </cell>
          <cell r="Q667">
            <v>1000.2047142857143</v>
          </cell>
          <cell r="R667">
            <v>288492.42857142858</v>
          </cell>
          <cell r="S667">
            <v>2511.4949999999999</v>
          </cell>
          <cell r="T667">
            <v>746.85857142857139</v>
          </cell>
          <cell r="U667">
            <v>102.51</v>
          </cell>
          <cell r="V667">
            <v>87.86571428571429</v>
          </cell>
          <cell r="W667">
            <v>1142.2542857142857</v>
          </cell>
          <cell r="X667">
            <v>26359.714285714286</v>
          </cell>
          <cell r="Y667">
            <v>556.48285714285714</v>
          </cell>
          <cell r="Z667">
            <v>7029.2571428571428</v>
          </cell>
          <cell r="AA667">
            <v>13179.857142857143</v>
          </cell>
          <cell r="AB667">
            <v>175731.42857142858</v>
          </cell>
          <cell r="AC667">
            <v>220762.60714285716</v>
          </cell>
          <cell r="AD667">
            <v>1903.757142857143</v>
          </cell>
          <cell r="AE667">
            <v>519.87214285714288</v>
          </cell>
          <cell r="AF667">
            <v>820.08</v>
          </cell>
          <cell r="AG667">
            <v>205.02</v>
          </cell>
          <cell r="AH667">
            <v>6882.8142857142857</v>
          </cell>
          <cell r="AI667">
            <v>410.04</v>
          </cell>
          <cell r="AJ667">
            <v>1025.1000000000001</v>
          </cell>
          <cell r="AK667">
            <v>205.02</v>
          </cell>
          <cell r="AL667">
            <v>4979.0571428571429</v>
          </cell>
          <cell r="AM667">
            <v>219.66428571428571</v>
          </cell>
          <cell r="AN667">
            <v>4686.1714285714288</v>
          </cell>
          <cell r="AO667">
            <v>3002.0785714285716</v>
          </cell>
          <cell r="AP667">
            <v>314.85214285714284</v>
          </cell>
          <cell r="AQ667">
            <v>1098.3214285714287</v>
          </cell>
        </row>
        <row r="668">
          <cell r="A668" t="str">
            <v>M003471830SR0</v>
          </cell>
          <cell r="B668" t="str">
            <v>Matrix2Soft2D8mm30cm</v>
          </cell>
          <cell r="C668" t="str">
            <v>EUR</v>
          </cell>
          <cell r="D668">
            <v>109.16</v>
          </cell>
          <cell r="G668">
            <v>109.16</v>
          </cell>
          <cell r="I668">
            <v>155.94285714285715</v>
          </cell>
          <cell r="J668">
            <v>592.58285714285716</v>
          </cell>
          <cell r="K668">
            <v>171.53714285714287</v>
          </cell>
          <cell r="L668">
            <v>202.7257142857143</v>
          </cell>
          <cell r="M668">
            <v>272.90000000000003</v>
          </cell>
          <cell r="N668">
            <v>166.85885714285715</v>
          </cell>
          <cell r="O668">
            <v>162.18057142857145</v>
          </cell>
          <cell r="P668">
            <v>77971.42857142858</v>
          </cell>
          <cell r="Q668">
            <v>1065.0897142857143</v>
          </cell>
          <cell r="R668">
            <v>307207.42857142858</v>
          </cell>
          <cell r="S668">
            <v>2674.42</v>
          </cell>
          <cell r="T668">
            <v>795.30857142857144</v>
          </cell>
          <cell r="U668">
            <v>109.16</v>
          </cell>
          <cell r="V668">
            <v>93.565714285714293</v>
          </cell>
          <cell r="W668">
            <v>1216.3542857142857</v>
          </cell>
          <cell r="X668">
            <v>28069.714285714286</v>
          </cell>
          <cell r="Y668">
            <v>592.58285714285716</v>
          </cell>
          <cell r="Z668">
            <v>7485.2571428571428</v>
          </cell>
          <cell r="AA668">
            <v>14034.857142857143</v>
          </cell>
          <cell r="AB668">
            <v>187131.42857142858</v>
          </cell>
          <cell r="AC668">
            <v>235083.85714285716</v>
          </cell>
          <cell r="AD668">
            <v>2027.257142857143</v>
          </cell>
          <cell r="AE668">
            <v>553.5971428571429</v>
          </cell>
          <cell r="AF668">
            <v>873.28</v>
          </cell>
          <cell r="AG668">
            <v>218.32</v>
          </cell>
          <cell r="AH668">
            <v>7329.3142857142857</v>
          </cell>
          <cell r="AI668">
            <v>436.64</v>
          </cell>
          <cell r="AJ668">
            <v>1091.6000000000001</v>
          </cell>
          <cell r="AK668">
            <v>218.32</v>
          </cell>
          <cell r="AL668">
            <v>5302.0571428571429</v>
          </cell>
          <cell r="AM668">
            <v>233.91428571428571</v>
          </cell>
          <cell r="AN668">
            <v>4990.1714285714288</v>
          </cell>
          <cell r="AO668">
            <v>3196.8285714285716</v>
          </cell>
          <cell r="AP668">
            <v>335.27714285714285</v>
          </cell>
          <cell r="AQ668">
            <v>1169.5714285714287</v>
          </cell>
        </row>
        <row r="669">
          <cell r="A669" t="str">
            <v>M0034751030</v>
          </cell>
          <cell r="B669" t="str">
            <v>Matrix2Standard3D10mm30c</v>
          </cell>
          <cell r="C669" t="str">
            <v>EUR</v>
          </cell>
          <cell r="D669">
            <v>153.21</v>
          </cell>
          <cell r="G669">
            <v>153.21</v>
          </cell>
          <cell r="I669">
            <v>218.87142857142859</v>
          </cell>
          <cell r="J669">
            <v>831.71142857142866</v>
          </cell>
          <cell r="K669">
            <v>240.75857142857149</v>
          </cell>
          <cell r="L669">
            <v>284.53285714285721</v>
          </cell>
          <cell r="M669">
            <v>383.02500000000003</v>
          </cell>
          <cell r="N669">
            <v>234.19242857142862</v>
          </cell>
          <cell r="O669">
            <v>227.62628571428576</v>
          </cell>
          <cell r="P669">
            <v>109435.7142857143</v>
          </cell>
          <cell r="Q669">
            <v>1494.8918571428574</v>
          </cell>
          <cell r="R669">
            <v>431176.71428571432</v>
          </cell>
          <cell r="S669">
            <v>3753.645</v>
          </cell>
          <cell r="T669">
            <v>1116.2442857142858</v>
          </cell>
          <cell r="U669">
            <v>153.21</v>
          </cell>
          <cell r="V669">
            <v>131.32285714285715</v>
          </cell>
          <cell r="W669">
            <v>1707.197142857143</v>
          </cell>
          <cell r="X669">
            <v>39396.857142857145</v>
          </cell>
          <cell r="Y669">
            <v>831.71142857142866</v>
          </cell>
          <cell r="Z669">
            <v>10505.828571428572</v>
          </cell>
          <cell r="AA669">
            <v>19698.428571428572</v>
          </cell>
          <cell r="AB669">
            <v>262645.71428571432</v>
          </cell>
          <cell r="AC669">
            <v>329948.67857142858</v>
          </cell>
          <cell r="AD669">
            <v>2845.3285714285716</v>
          </cell>
          <cell r="AE669">
            <v>776.9935714285715</v>
          </cell>
          <cell r="AF669">
            <v>1225.68</v>
          </cell>
          <cell r="AG669">
            <v>306.42</v>
          </cell>
          <cell r="AH669">
            <v>10286.957142857143</v>
          </cell>
          <cell r="AI669">
            <v>612.84</v>
          </cell>
          <cell r="AJ669">
            <v>1532.1000000000001</v>
          </cell>
          <cell r="AK669">
            <v>306.42</v>
          </cell>
          <cell r="AL669">
            <v>7441.6285714285723</v>
          </cell>
          <cell r="AM669">
            <v>328.30714285714288</v>
          </cell>
          <cell r="AN669">
            <v>7003.885714285715</v>
          </cell>
          <cell r="AO669">
            <v>4486.8642857142859</v>
          </cell>
          <cell r="AP669">
            <v>470.57357142857148</v>
          </cell>
          <cell r="AQ669">
            <v>1641.5357142857144</v>
          </cell>
        </row>
        <row r="670">
          <cell r="A670" t="str">
            <v>M0034753040</v>
          </cell>
          <cell r="B670" t="str">
            <v>Matrix2Standard3D3mm4cm</v>
          </cell>
          <cell r="C670" t="str">
            <v>EUR</v>
          </cell>
          <cell r="D670">
            <v>147.1</v>
          </cell>
          <cell r="G670">
            <v>147.1</v>
          </cell>
          <cell r="I670">
            <v>210.14285714285714</v>
          </cell>
          <cell r="J670">
            <v>798.54285714285709</v>
          </cell>
          <cell r="K670">
            <v>231.15714285714287</v>
          </cell>
          <cell r="L670">
            <v>273.18571428571431</v>
          </cell>
          <cell r="M670">
            <v>367.75</v>
          </cell>
          <cell r="N670">
            <v>224.85285714285715</v>
          </cell>
          <cell r="O670">
            <v>218.54857142857142</v>
          </cell>
          <cell r="P670">
            <v>105071.42857142857</v>
          </cell>
          <cell r="Q670">
            <v>1435.2757142857142</v>
          </cell>
          <cell r="R670">
            <v>413981.42857142858</v>
          </cell>
          <cell r="S670">
            <v>3603.95</v>
          </cell>
          <cell r="T670">
            <v>1071.7285714285713</v>
          </cell>
          <cell r="U670">
            <v>147.1</v>
          </cell>
          <cell r="V670">
            <v>126.08571428571427</v>
          </cell>
          <cell r="W670">
            <v>1639.1142857142856</v>
          </cell>
          <cell r="X670">
            <v>37825.714285714283</v>
          </cell>
          <cell r="Y670">
            <v>798.54285714285709</v>
          </cell>
          <cell r="Z670">
            <v>10086.857142857143</v>
          </cell>
          <cell r="AA670">
            <v>18912.857142857141</v>
          </cell>
          <cell r="AB670">
            <v>252171.42857142858</v>
          </cell>
          <cell r="AC670">
            <v>316790.35714285716</v>
          </cell>
          <cell r="AD670">
            <v>2731.8571428571427</v>
          </cell>
          <cell r="AE670">
            <v>746.00714285714275</v>
          </cell>
          <cell r="AF670">
            <v>1176.8</v>
          </cell>
          <cell r="AG670">
            <v>294.2</v>
          </cell>
          <cell r="AH670">
            <v>9876.7142857142862</v>
          </cell>
          <cell r="AI670">
            <v>588.4</v>
          </cell>
          <cell r="AJ670">
            <v>1471</v>
          </cell>
          <cell r="AK670">
            <v>294.2</v>
          </cell>
          <cell r="AL670">
            <v>7144.8571428571431</v>
          </cell>
          <cell r="AM670">
            <v>315.21428571428572</v>
          </cell>
          <cell r="AN670">
            <v>6724.5714285714284</v>
          </cell>
          <cell r="AO670">
            <v>4307.9285714285716</v>
          </cell>
          <cell r="AP670">
            <v>451.80714285714282</v>
          </cell>
          <cell r="AQ670">
            <v>1576.0714285714284</v>
          </cell>
        </row>
        <row r="671">
          <cell r="A671" t="str">
            <v>M0034753060</v>
          </cell>
          <cell r="B671" t="str">
            <v>Matrix2Standard3D3mm6cm</v>
          </cell>
          <cell r="C671" t="str">
            <v>EUR</v>
          </cell>
          <cell r="D671">
            <v>147.56</v>
          </cell>
          <cell r="G671">
            <v>147.56</v>
          </cell>
          <cell r="I671">
            <v>210.8</v>
          </cell>
          <cell r="J671">
            <v>801.04</v>
          </cell>
          <cell r="K671">
            <v>231.88000000000002</v>
          </cell>
          <cell r="L671">
            <v>274.04000000000002</v>
          </cell>
          <cell r="M671">
            <v>368.90000000000003</v>
          </cell>
          <cell r="N671">
            <v>225.55600000000001</v>
          </cell>
          <cell r="O671">
            <v>219.23200000000003</v>
          </cell>
          <cell r="P671">
            <v>105400</v>
          </cell>
          <cell r="Q671">
            <v>1439.7640000000001</v>
          </cell>
          <cell r="R671">
            <v>415276</v>
          </cell>
          <cell r="S671">
            <v>3615.22</v>
          </cell>
          <cell r="T671">
            <v>1075.08</v>
          </cell>
          <cell r="U671">
            <v>147.56</v>
          </cell>
          <cell r="V671">
            <v>126.48</v>
          </cell>
          <cell r="W671">
            <v>1644.24</v>
          </cell>
          <cell r="X671">
            <v>37944</v>
          </cell>
          <cell r="Y671">
            <v>801.04</v>
          </cell>
          <cell r="Z671">
            <v>10118.400000000001</v>
          </cell>
          <cell r="AA671">
            <v>18972</v>
          </cell>
          <cell r="AB671">
            <v>252960</v>
          </cell>
          <cell r="AC671">
            <v>317781</v>
          </cell>
          <cell r="AD671">
            <v>2740.4</v>
          </cell>
          <cell r="AE671">
            <v>748.34</v>
          </cell>
          <cell r="AF671">
            <v>1180.48</v>
          </cell>
          <cell r="AG671">
            <v>295.12</v>
          </cell>
          <cell r="AH671">
            <v>9907.6</v>
          </cell>
          <cell r="AI671">
            <v>590.24</v>
          </cell>
          <cell r="AJ671">
            <v>1475.6000000000001</v>
          </cell>
          <cell r="AK671">
            <v>295.12</v>
          </cell>
          <cell r="AL671">
            <v>7167.2000000000007</v>
          </cell>
          <cell r="AM671">
            <v>316.20000000000005</v>
          </cell>
          <cell r="AN671">
            <v>6745.6</v>
          </cell>
          <cell r="AO671">
            <v>4321.4000000000005</v>
          </cell>
          <cell r="AP671">
            <v>453.22</v>
          </cell>
          <cell r="AQ671">
            <v>1581</v>
          </cell>
        </row>
        <row r="672">
          <cell r="A672" t="str">
            <v>M0034754060</v>
          </cell>
          <cell r="B672" t="str">
            <v>Matrix2Standard3D4mm6cm</v>
          </cell>
          <cell r="C672" t="str">
            <v>EUR</v>
          </cell>
          <cell r="D672">
            <v>147.56</v>
          </cell>
          <cell r="G672">
            <v>147.56</v>
          </cell>
          <cell r="I672">
            <v>210.8</v>
          </cell>
          <cell r="J672">
            <v>801.04</v>
          </cell>
          <cell r="K672">
            <v>231.88000000000002</v>
          </cell>
          <cell r="L672">
            <v>274.04000000000002</v>
          </cell>
          <cell r="M672">
            <v>368.90000000000003</v>
          </cell>
          <cell r="N672">
            <v>225.55600000000001</v>
          </cell>
          <cell r="O672">
            <v>219.23200000000003</v>
          </cell>
          <cell r="P672">
            <v>105400</v>
          </cell>
          <cell r="Q672">
            <v>1439.7640000000001</v>
          </cell>
          <cell r="R672">
            <v>415276</v>
          </cell>
          <cell r="S672">
            <v>3615.22</v>
          </cell>
          <cell r="T672">
            <v>1075.08</v>
          </cell>
          <cell r="U672">
            <v>147.56</v>
          </cell>
          <cell r="V672">
            <v>126.48</v>
          </cell>
          <cell r="W672">
            <v>1644.24</v>
          </cell>
          <cell r="X672">
            <v>37944</v>
          </cell>
          <cell r="Y672">
            <v>801.04</v>
          </cell>
          <cell r="Z672">
            <v>10118.400000000001</v>
          </cell>
          <cell r="AA672">
            <v>18972</v>
          </cell>
          <cell r="AB672">
            <v>252960</v>
          </cell>
          <cell r="AC672">
            <v>317781</v>
          </cell>
          <cell r="AD672">
            <v>2740.4</v>
          </cell>
          <cell r="AE672">
            <v>748.34</v>
          </cell>
          <cell r="AF672">
            <v>1180.48</v>
          </cell>
          <cell r="AG672">
            <v>295.12</v>
          </cell>
          <cell r="AH672">
            <v>9907.6</v>
          </cell>
          <cell r="AI672">
            <v>590.24</v>
          </cell>
          <cell r="AJ672">
            <v>1475.6000000000001</v>
          </cell>
          <cell r="AK672">
            <v>295.12</v>
          </cell>
          <cell r="AL672">
            <v>7167.2000000000007</v>
          </cell>
          <cell r="AM672">
            <v>316.20000000000005</v>
          </cell>
          <cell r="AN672">
            <v>6745.6</v>
          </cell>
          <cell r="AO672">
            <v>4321.4000000000005</v>
          </cell>
          <cell r="AP672">
            <v>453.22</v>
          </cell>
          <cell r="AQ672">
            <v>1581</v>
          </cell>
        </row>
        <row r="673">
          <cell r="A673" t="str">
            <v>M0034754080</v>
          </cell>
          <cell r="B673" t="str">
            <v>Matrix2Standard3D4mm8cm</v>
          </cell>
          <cell r="C673" t="str">
            <v>EUR</v>
          </cell>
          <cell r="D673">
            <v>148.03</v>
          </cell>
          <cell r="G673">
            <v>148.03</v>
          </cell>
          <cell r="I673">
            <v>211.47142857142859</v>
          </cell>
          <cell r="J673">
            <v>803.59142857142865</v>
          </cell>
          <cell r="K673">
            <v>232.61857142857147</v>
          </cell>
          <cell r="L673">
            <v>274.91285714285715</v>
          </cell>
          <cell r="M673">
            <v>370.07500000000005</v>
          </cell>
          <cell r="N673">
            <v>226.27442857142861</v>
          </cell>
          <cell r="O673">
            <v>219.93028571428573</v>
          </cell>
          <cell r="P673">
            <v>105735.71428571429</v>
          </cell>
          <cell r="Q673">
            <v>1444.3498571428572</v>
          </cell>
          <cell r="R673">
            <v>416598.71428571432</v>
          </cell>
          <cell r="S673">
            <v>3626.7350000000001</v>
          </cell>
          <cell r="T673">
            <v>1078.5042857142857</v>
          </cell>
          <cell r="U673">
            <v>148.03</v>
          </cell>
          <cell r="V673">
            <v>126.88285714285715</v>
          </cell>
          <cell r="W673">
            <v>1649.477142857143</v>
          </cell>
          <cell r="X673">
            <v>38064.857142857145</v>
          </cell>
          <cell r="Y673">
            <v>803.59142857142865</v>
          </cell>
          <cell r="Z673">
            <v>10150.628571428573</v>
          </cell>
          <cell r="AA673">
            <v>19032.428571428572</v>
          </cell>
          <cell r="AB673">
            <v>253765.71428571432</v>
          </cell>
          <cell r="AC673">
            <v>318793.17857142858</v>
          </cell>
          <cell r="AD673">
            <v>2749.1285714285718</v>
          </cell>
          <cell r="AE673">
            <v>750.7235714285714</v>
          </cell>
          <cell r="AF673">
            <v>1184.24</v>
          </cell>
          <cell r="AG673">
            <v>296.06</v>
          </cell>
          <cell r="AH673">
            <v>9939.1571428571442</v>
          </cell>
          <cell r="AI673">
            <v>592.12</v>
          </cell>
          <cell r="AJ673">
            <v>1480.3000000000002</v>
          </cell>
          <cell r="AK673">
            <v>296.06</v>
          </cell>
          <cell r="AL673">
            <v>7190.0285714285719</v>
          </cell>
          <cell r="AM673">
            <v>317.20714285714291</v>
          </cell>
          <cell r="AN673">
            <v>6767.0857142857149</v>
          </cell>
          <cell r="AO673">
            <v>4335.1642857142861</v>
          </cell>
          <cell r="AP673">
            <v>454.66357142857146</v>
          </cell>
          <cell r="AQ673">
            <v>1586.0357142857144</v>
          </cell>
        </row>
        <row r="674">
          <cell r="A674" t="str">
            <v>M0034755080</v>
          </cell>
          <cell r="B674" t="str">
            <v>Matrix2Standard3D5mm8cm</v>
          </cell>
          <cell r="C674" t="str">
            <v>EUR</v>
          </cell>
          <cell r="D674">
            <v>148.03</v>
          </cell>
          <cell r="G674">
            <v>148.03</v>
          </cell>
          <cell r="I674">
            <v>211.47142857142859</v>
          </cell>
          <cell r="J674">
            <v>803.59142857142865</v>
          </cell>
          <cell r="K674">
            <v>232.61857142857147</v>
          </cell>
          <cell r="L674">
            <v>274.91285714285715</v>
          </cell>
          <cell r="M674">
            <v>370.07500000000005</v>
          </cell>
          <cell r="N674">
            <v>226.27442857142861</v>
          </cell>
          <cell r="O674">
            <v>219.93028571428573</v>
          </cell>
          <cell r="P674">
            <v>105735.71428571429</v>
          </cell>
          <cell r="Q674">
            <v>1444.3498571428572</v>
          </cell>
          <cell r="R674">
            <v>416598.71428571432</v>
          </cell>
          <cell r="S674">
            <v>3626.7350000000001</v>
          </cell>
          <cell r="T674">
            <v>1078.5042857142857</v>
          </cell>
          <cell r="U674">
            <v>148.03</v>
          </cell>
          <cell r="V674">
            <v>126.88285714285715</v>
          </cell>
          <cell r="W674">
            <v>1649.477142857143</v>
          </cell>
          <cell r="X674">
            <v>38064.857142857145</v>
          </cell>
          <cell r="Y674">
            <v>803.59142857142865</v>
          </cell>
          <cell r="Z674">
            <v>10150.628571428573</v>
          </cell>
          <cell r="AA674">
            <v>19032.428571428572</v>
          </cell>
          <cell r="AB674">
            <v>253765.71428571432</v>
          </cell>
          <cell r="AC674">
            <v>318793.17857142858</v>
          </cell>
          <cell r="AD674">
            <v>2749.1285714285718</v>
          </cell>
          <cell r="AE674">
            <v>750.7235714285714</v>
          </cell>
          <cell r="AF674">
            <v>1184.24</v>
          </cell>
          <cell r="AG674">
            <v>296.06</v>
          </cell>
          <cell r="AH674">
            <v>9939.1571428571442</v>
          </cell>
          <cell r="AI674">
            <v>592.12</v>
          </cell>
          <cell r="AJ674">
            <v>1480.3000000000002</v>
          </cell>
          <cell r="AK674">
            <v>296.06</v>
          </cell>
          <cell r="AL674">
            <v>7190.0285714285719</v>
          </cell>
          <cell r="AM674">
            <v>317.20714285714291</v>
          </cell>
          <cell r="AN674">
            <v>6767.0857142857149</v>
          </cell>
          <cell r="AO674">
            <v>4335.1642857142861</v>
          </cell>
          <cell r="AP674">
            <v>454.66357142857146</v>
          </cell>
          <cell r="AQ674">
            <v>1586.0357142857144</v>
          </cell>
        </row>
        <row r="675">
          <cell r="A675" t="str">
            <v>M0034755100</v>
          </cell>
          <cell r="B675" t="str">
            <v>Matrix2Standard3D5mm10cm</v>
          </cell>
          <cell r="C675" t="str">
            <v>EUR</v>
          </cell>
          <cell r="D675">
            <v>148.51</v>
          </cell>
          <cell r="G675">
            <v>148.51</v>
          </cell>
          <cell r="I675">
            <v>212.15714285714284</v>
          </cell>
          <cell r="J675">
            <v>806.19714285714281</v>
          </cell>
          <cell r="K675">
            <v>233.37285714285716</v>
          </cell>
          <cell r="L675">
            <v>275.8042857142857</v>
          </cell>
          <cell r="M675">
            <v>371.27499999999998</v>
          </cell>
          <cell r="N675">
            <v>227.00814285714284</v>
          </cell>
          <cell r="O675">
            <v>220.64342857142856</v>
          </cell>
          <cell r="P675">
            <v>106078.57142857142</v>
          </cell>
          <cell r="Q675">
            <v>1449.0332857142857</v>
          </cell>
          <cell r="R675">
            <v>417949.57142857142</v>
          </cell>
          <cell r="S675">
            <v>3638.4949999999994</v>
          </cell>
          <cell r="T675">
            <v>1082.0014285714285</v>
          </cell>
          <cell r="U675">
            <v>148.51</v>
          </cell>
          <cell r="V675">
            <v>127.29428571428571</v>
          </cell>
          <cell r="W675">
            <v>1654.8257142857142</v>
          </cell>
          <cell r="X675">
            <v>38188.28571428571</v>
          </cell>
          <cell r="Y675">
            <v>806.19714285714281</v>
          </cell>
          <cell r="Z675">
            <v>10183.542857142857</v>
          </cell>
          <cell r="AA675">
            <v>19094.142857142855</v>
          </cell>
          <cell r="AB675">
            <v>254588.57142857142</v>
          </cell>
          <cell r="AC675">
            <v>319826.89285714284</v>
          </cell>
          <cell r="AD675">
            <v>2758.042857142857</v>
          </cell>
          <cell r="AE675">
            <v>753.1578571428571</v>
          </cell>
          <cell r="AF675">
            <v>1188.08</v>
          </cell>
          <cell r="AG675">
            <v>297.02</v>
          </cell>
          <cell r="AH675">
            <v>9971.3857142857141</v>
          </cell>
          <cell r="AI675">
            <v>594.04</v>
          </cell>
          <cell r="AJ675">
            <v>1485.1</v>
          </cell>
          <cell r="AK675">
            <v>297.02</v>
          </cell>
          <cell r="AL675">
            <v>7213.3428571428567</v>
          </cell>
          <cell r="AM675">
            <v>318.23571428571427</v>
          </cell>
          <cell r="AN675">
            <v>6789.028571428571</v>
          </cell>
          <cell r="AO675">
            <v>4349.2214285714281</v>
          </cell>
          <cell r="AP675">
            <v>456.13785714285711</v>
          </cell>
          <cell r="AQ675">
            <v>1591.1785714285713</v>
          </cell>
        </row>
        <row r="676">
          <cell r="A676" t="str">
            <v>M0034756100</v>
          </cell>
          <cell r="B676" t="str">
            <v>Matrix2Standard3D6mm10cm</v>
          </cell>
          <cell r="C676" t="str">
            <v>EUR</v>
          </cell>
          <cell r="D676">
            <v>148.51</v>
          </cell>
          <cell r="G676">
            <v>148.51</v>
          </cell>
          <cell r="I676">
            <v>212.15714285714284</v>
          </cell>
          <cell r="J676">
            <v>806.19714285714281</v>
          </cell>
          <cell r="K676">
            <v>233.37285714285716</v>
          </cell>
          <cell r="L676">
            <v>275.8042857142857</v>
          </cell>
          <cell r="M676">
            <v>371.27499999999998</v>
          </cell>
          <cell r="N676">
            <v>227.00814285714284</v>
          </cell>
          <cell r="O676">
            <v>220.64342857142856</v>
          </cell>
          <cell r="P676">
            <v>106078.57142857142</v>
          </cell>
          <cell r="Q676">
            <v>1449.0332857142857</v>
          </cell>
          <cell r="R676">
            <v>417949.57142857142</v>
          </cell>
          <cell r="S676">
            <v>3638.4949999999994</v>
          </cell>
          <cell r="T676">
            <v>1082.0014285714285</v>
          </cell>
          <cell r="U676">
            <v>148.51</v>
          </cell>
          <cell r="V676">
            <v>127.29428571428571</v>
          </cell>
          <cell r="W676">
            <v>1654.8257142857142</v>
          </cell>
          <cell r="X676">
            <v>38188.28571428571</v>
          </cell>
          <cell r="Y676">
            <v>806.19714285714281</v>
          </cell>
          <cell r="Z676">
            <v>10183.542857142857</v>
          </cell>
          <cell r="AA676">
            <v>19094.142857142855</v>
          </cell>
          <cell r="AB676">
            <v>254588.57142857142</v>
          </cell>
          <cell r="AC676">
            <v>319826.89285714284</v>
          </cell>
          <cell r="AD676">
            <v>2758.042857142857</v>
          </cell>
          <cell r="AE676">
            <v>753.1578571428571</v>
          </cell>
          <cell r="AF676">
            <v>1188.08</v>
          </cell>
          <cell r="AG676">
            <v>297.02</v>
          </cell>
          <cell r="AH676">
            <v>9971.3857142857141</v>
          </cell>
          <cell r="AI676">
            <v>594.04</v>
          </cell>
          <cell r="AJ676">
            <v>1485.1</v>
          </cell>
          <cell r="AK676">
            <v>297.02</v>
          </cell>
          <cell r="AL676">
            <v>7213.3428571428567</v>
          </cell>
          <cell r="AM676">
            <v>318.23571428571427</v>
          </cell>
          <cell r="AN676">
            <v>6789.028571428571</v>
          </cell>
          <cell r="AO676">
            <v>4349.2214285714281</v>
          </cell>
          <cell r="AP676">
            <v>456.13785714285711</v>
          </cell>
          <cell r="AQ676">
            <v>1591.1785714285713</v>
          </cell>
        </row>
        <row r="677">
          <cell r="A677" t="str">
            <v>M0034756150</v>
          </cell>
          <cell r="B677" t="str">
            <v>Matrix2Standard3D6mm15cm</v>
          </cell>
          <cell r="C677" t="str">
            <v>EUR</v>
          </cell>
          <cell r="D677">
            <v>149.69</v>
          </cell>
          <cell r="G677">
            <v>149.69</v>
          </cell>
          <cell r="I677">
            <v>213.84285714285716</v>
          </cell>
          <cell r="J677">
            <v>812.60285714285715</v>
          </cell>
          <cell r="K677">
            <v>235.22714285714289</v>
          </cell>
          <cell r="L677">
            <v>277.99571428571431</v>
          </cell>
          <cell r="M677">
            <v>374.22500000000002</v>
          </cell>
          <cell r="N677">
            <v>228.81185714285718</v>
          </cell>
          <cell r="O677">
            <v>222.39657142857146</v>
          </cell>
          <cell r="P677">
            <v>106921.42857142858</v>
          </cell>
          <cell r="Q677">
            <v>1460.5467142857144</v>
          </cell>
          <cell r="R677">
            <v>421270.42857142858</v>
          </cell>
          <cell r="S677">
            <v>3667.4049999999997</v>
          </cell>
          <cell r="T677">
            <v>1090.5985714285714</v>
          </cell>
          <cell r="U677">
            <v>149.69</v>
          </cell>
          <cell r="V677">
            <v>128.30571428571429</v>
          </cell>
          <cell r="W677">
            <v>1667.9742857142858</v>
          </cell>
          <cell r="X677">
            <v>38491.71428571429</v>
          </cell>
          <cell r="Y677">
            <v>812.60285714285715</v>
          </cell>
          <cell r="Z677">
            <v>10264.457142857143</v>
          </cell>
          <cell r="AA677">
            <v>19245.857142857145</v>
          </cell>
          <cell r="AB677">
            <v>256611.42857142858</v>
          </cell>
          <cell r="AC677">
            <v>322368.10714285716</v>
          </cell>
          <cell r="AD677">
            <v>2779.957142857143</v>
          </cell>
          <cell r="AE677">
            <v>759.14214285714286</v>
          </cell>
          <cell r="AF677">
            <v>1197.52</v>
          </cell>
          <cell r="AG677">
            <v>299.38</v>
          </cell>
          <cell r="AH677">
            <v>10050.614285714286</v>
          </cell>
          <cell r="AI677">
            <v>598.76</v>
          </cell>
          <cell r="AJ677">
            <v>1496.9</v>
          </cell>
          <cell r="AK677">
            <v>299.38</v>
          </cell>
          <cell r="AL677">
            <v>7270.6571428571433</v>
          </cell>
          <cell r="AM677">
            <v>320.76428571428573</v>
          </cell>
          <cell r="AN677">
            <v>6842.971428571429</v>
          </cell>
          <cell r="AO677">
            <v>4383.7785714285719</v>
          </cell>
          <cell r="AP677">
            <v>459.76214285714286</v>
          </cell>
          <cell r="AQ677">
            <v>1603.8214285714287</v>
          </cell>
        </row>
        <row r="678">
          <cell r="A678" t="str">
            <v>M0034757150</v>
          </cell>
          <cell r="B678" t="str">
            <v>Matrix2Standard3D7mm15cm</v>
          </cell>
          <cell r="C678" t="str">
            <v>EUR</v>
          </cell>
          <cell r="D678">
            <v>149.69</v>
          </cell>
          <cell r="G678">
            <v>149.69</v>
          </cell>
          <cell r="I678">
            <v>213.84285714285716</v>
          </cell>
          <cell r="J678">
            <v>812.60285714285715</v>
          </cell>
          <cell r="K678">
            <v>235.22714285714289</v>
          </cell>
          <cell r="L678">
            <v>277.99571428571431</v>
          </cell>
          <cell r="M678">
            <v>374.22500000000002</v>
          </cell>
          <cell r="N678">
            <v>228.81185714285718</v>
          </cell>
          <cell r="O678">
            <v>222.39657142857146</v>
          </cell>
          <cell r="P678">
            <v>106921.42857142858</v>
          </cell>
          <cell r="Q678">
            <v>1460.5467142857144</v>
          </cell>
          <cell r="R678">
            <v>421270.42857142858</v>
          </cell>
          <cell r="S678">
            <v>3667.4049999999997</v>
          </cell>
          <cell r="T678">
            <v>1090.5985714285714</v>
          </cell>
          <cell r="U678">
            <v>149.69</v>
          </cell>
          <cell r="V678">
            <v>128.30571428571429</v>
          </cell>
          <cell r="W678">
            <v>1667.9742857142858</v>
          </cell>
          <cell r="X678">
            <v>38491.71428571429</v>
          </cell>
          <cell r="Y678">
            <v>812.60285714285715</v>
          </cell>
          <cell r="Z678">
            <v>10264.457142857143</v>
          </cell>
          <cell r="AA678">
            <v>19245.857142857145</v>
          </cell>
          <cell r="AB678">
            <v>256611.42857142858</v>
          </cell>
          <cell r="AC678">
            <v>322368.10714285716</v>
          </cell>
          <cell r="AD678">
            <v>2779.957142857143</v>
          </cell>
          <cell r="AE678">
            <v>759.14214285714286</v>
          </cell>
          <cell r="AF678">
            <v>1197.52</v>
          </cell>
          <cell r="AG678">
            <v>299.38</v>
          </cell>
          <cell r="AH678">
            <v>10050.614285714286</v>
          </cell>
          <cell r="AI678">
            <v>598.76</v>
          </cell>
          <cell r="AJ678">
            <v>1496.9</v>
          </cell>
          <cell r="AK678">
            <v>299.38</v>
          </cell>
          <cell r="AL678">
            <v>7270.6571428571433</v>
          </cell>
          <cell r="AM678">
            <v>320.76428571428573</v>
          </cell>
          <cell r="AN678">
            <v>6842.971428571429</v>
          </cell>
          <cell r="AO678">
            <v>4383.7785714285719</v>
          </cell>
          <cell r="AP678">
            <v>459.76214285714286</v>
          </cell>
          <cell r="AQ678">
            <v>1603.8214285714287</v>
          </cell>
        </row>
        <row r="679">
          <cell r="A679" t="str">
            <v>M0034758200</v>
          </cell>
          <cell r="B679" t="str">
            <v>Matrix2Standard3D8mm20cm</v>
          </cell>
          <cell r="C679" t="str">
            <v>EUR</v>
          </cell>
          <cell r="D679">
            <v>150.86000000000001</v>
          </cell>
          <cell r="G679">
            <v>150.86000000000001</v>
          </cell>
          <cell r="I679">
            <v>215.51428571428573</v>
          </cell>
          <cell r="J679">
            <v>818.95428571428579</v>
          </cell>
          <cell r="K679">
            <v>237.06571428571434</v>
          </cell>
          <cell r="L679">
            <v>280.16857142857145</v>
          </cell>
          <cell r="M679">
            <v>377.15000000000003</v>
          </cell>
          <cell r="N679">
            <v>230.60028571428575</v>
          </cell>
          <cell r="O679">
            <v>224.13485714285716</v>
          </cell>
          <cell r="P679">
            <v>107757.14285714287</v>
          </cell>
          <cell r="Q679">
            <v>1471.9625714285717</v>
          </cell>
          <cell r="R679">
            <v>424563.1428571429</v>
          </cell>
          <cell r="S679">
            <v>3696.07</v>
          </cell>
          <cell r="T679">
            <v>1099.1228571428571</v>
          </cell>
          <cell r="U679">
            <v>150.86000000000001</v>
          </cell>
          <cell r="V679">
            <v>129.30857142857144</v>
          </cell>
          <cell r="W679">
            <v>1681.0114285714287</v>
          </cell>
          <cell r="X679">
            <v>38792.571428571435</v>
          </cell>
          <cell r="Y679">
            <v>818.95428571428579</v>
          </cell>
          <cell r="Z679">
            <v>10344.685714285715</v>
          </cell>
          <cell r="AA679">
            <v>19396.285714285717</v>
          </cell>
          <cell r="AB679">
            <v>258617.14285714287</v>
          </cell>
          <cell r="AC679">
            <v>324887.78571428574</v>
          </cell>
          <cell r="AD679">
            <v>2801.6857142857143</v>
          </cell>
          <cell r="AE679">
            <v>765.0757142857143</v>
          </cell>
          <cell r="AF679">
            <v>1206.8800000000001</v>
          </cell>
          <cell r="AG679">
            <v>301.72000000000003</v>
          </cell>
          <cell r="AH679">
            <v>10129.17142857143</v>
          </cell>
          <cell r="AI679">
            <v>603.44000000000005</v>
          </cell>
          <cell r="AJ679">
            <v>1508.6000000000001</v>
          </cell>
          <cell r="AK679">
            <v>301.72000000000003</v>
          </cell>
          <cell r="AL679">
            <v>7327.4857142857145</v>
          </cell>
          <cell r="AM679">
            <v>323.2714285714286</v>
          </cell>
          <cell r="AN679">
            <v>6896.4571428571435</v>
          </cell>
          <cell r="AO679">
            <v>4418.0428571428574</v>
          </cell>
          <cell r="AP679">
            <v>463.35571428571433</v>
          </cell>
          <cell r="AQ679">
            <v>1616.3571428571431</v>
          </cell>
        </row>
        <row r="680">
          <cell r="A680" t="str">
            <v>M0034801030</v>
          </cell>
          <cell r="B680" t="str">
            <v>Matrix2Firm2D10mm30cm</v>
          </cell>
          <cell r="C680" t="str">
            <v>EUR</v>
          </cell>
          <cell r="D680">
            <v>98.1</v>
          </cell>
          <cell r="G680">
            <v>98.1</v>
          </cell>
          <cell r="I680">
            <v>140.14285714285714</v>
          </cell>
          <cell r="J680">
            <v>532.54285714285709</v>
          </cell>
          <cell r="K680">
            <v>154.15714285714287</v>
          </cell>
          <cell r="L680">
            <v>182.18571428571428</v>
          </cell>
          <cell r="M680">
            <v>245.25</v>
          </cell>
          <cell r="N680">
            <v>149.95285714285714</v>
          </cell>
          <cell r="O680">
            <v>145.74857142857144</v>
          </cell>
          <cell r="P680">
            <v>70071.428571428565</v>
          </cell>
          <cell r="Q680">
            <v>957.17571428571432</v>
          </cell>
          <cell r="R680">
            <v>276081.42857142858</v>
          </cell>
          <cell r="S680">
            <v>2403.4499999999998</v>
          </cell>
          <cell r="T680">
            <v>714.7285714285714</v>
          </cell>
          <cell r="U680">
            <v>98.1</v>
          </cell>
          <cell r="V680">
            <v>84.085714285714275</v>
          </cell>
          <cell r="W680">
            <v>1093.1142857142856</v>
          </cell>
          <cell r="X680">
            <v>25225.714285714286</v>
          </cell>
          <cell r="Y680">
            <v>532.54285714285709</v>
          </cell>
          <cell r="Z680">
            <v>6726.8571428571431</v>
          </cell>
          <cell r="AA680">
            <v>12612.857142857143</v>
          </cell>
          <cell r="AB680">
            <v>168171.42857142858</v>
          </cell>
          <cell r="AC680">
            <v>211265.35714285713</v>
          </cell>
          <cell r="AD680">
            <v>1821.8571428571429</v>
          </cell>
          <cell r="AE680">
            <v>497.50714285714281</v>
          </cell>
          <cell r="AF680">
            <v>784.8</v>
          </cell>
          <cell r="AG680">
            <v>196.2</v>
          </cell>
          <cell r="AH680">
            <v>6586.7142857142853</v>
          </cell>
          <cell r="AI680">
            <v>392.4</v>
          </cell>
          <cell r="AJ680">
            <v>981</v>
          </cell>
          <cell r="AK680">
            <v>196.2</v>
          </cell>
          <cell r="AL680">
            <v>4764.8571428571431</v>
          </cell>
          <cell r="AM680">
            <v>210.21428571428572</v>
          </cell>
          <cell r="AN680">
            <v>4484.5714285714284</v>
          </cell>
          <cell r="AO680">
            <v>2872.9285714285716</v>
          </cell>
          <cell r="AP680">
            <v>301.30714285714282</v>
          </cell>
          <cell r="AQ680">
            <v>1051.0714285714284</v>
          </cell>
        </row>
        <row r="681">
          <cell r="A681" t="str">
            <v>M0034801230</v>
          </cell>
          <cell r="B681" t="str">
            <v>Matrix2Firm2D12mm30cm</v>
          </cell>
          <cell r="C681" t="str">
            <v>EUR</v>
          </cell>
          <cell r="D681">
            <v>98.1</v>
          </cell>
          <cell r="G681">
            <v>98.1</v>
          </cell>
          <cell r="I681">
            <v>140.14285714285714</v>
          </cell>
          <cell r="J681">
            <v>532.54285714285709</v>
          </cell>
          <cell r="K681">
            <v>154.15714285714287</v>
          </cell>
          <cell r="L681">
            <v>182.18571428571428</v>
          </cell>
          <cell r="M681">
            <v>245.25</v>
          </cell>
          <cell r="N681">
            <v>149.95285714285714</v>
          </cell>
          <cell r="O681">
            <v>145.74857142857144</v>
          </cell>
          <cell r="P681">
            <v>70071.428571428565</v>
          </cell>
          <cell r="Q681">
            <v>957.17571428571432</v>
          </cell>
          <cell r="R681">
            <v>276081.42857142858</v>
          </cell>
          <cell r="S681">
            <v>2403.4499999999998</v>
          </cell>
          <cell r="T681">
            <v>714.7285714285714</v>
          </cell>
          <cell r="U681">
            <v>98.1</v>
          </cell>
          <cell r="V681">
            <v>84.085714285714275</v>
          </cell>
          <cell r="W681">
            <v>1093.1142857142856</v>
          </cell>
          <cell r="X681">
            <v>25225.714285714286</v>
          </cell>
          <cell r="Y681">
            <v>532.54285714285709</v>
          </cell>
          <cell r="Z681">
            <v>6726.8571428571431</v>
          </cell>
          <cell r="AA681">
            <v>12612.857142857143</v>
          </cell>
          <cell r="AB681">
            <v>168171.42857142858</v>
          </cell>
          <cell r="AC681">
            <v>211265.35714285713</v>
          </cell>
          <cell r="AD681">
            <v>1821.8571428571429</v>
          </cell>
          <cell r="AE681">
            <v>497.50714285714281</v>
          </cell>
          <cell r="AF681">
            <v>784.8</v>
          </cell>
          <cell r="AG681">
            <v>196.2</v>
          </cell>
          <cell r="AH681">
            <v>6586.7142857142853</v>
          </cell>
          <cell r="AI681">
            <v>392.4</v>
          </cell>
          <cell r="AJ681">
            <v>981</v>
          </cell>
          <cell r="AK681">
            <v>196.2</v>
          </cell>
          <cell r="AL681">
            <v>4764.8571428571431</v>
          </cell>
          <cell r="AM681">
            <v>210.21428571428572</v>
          </cell>
          <cell r="AN681">
            <v>4484.5714285714284</v>
          </cell>
          <cell r="AO681">
            <v>2872.9285714285716</v>
          </cell>
          <cell r="AP681">
            <v>301.30714285714282</v>
          </cell>
          <cell r="AQ681">
            <v>1051.0714285714284</v>
          </cell>
        </row>
        <row r="682">
          <cell r="A682" t="str">
            <v>M0034801430</v>
          </cell>
          <cell r="B682" t="str">
            <v>Matrix2Firm2D14mm30cm</v>
          </cell>
          <cell r="C682" t="str">
            <v>EUR</v>
          </cell>
          <cell r="D682">
            <v>98.1</v>
          </cell>
          <cell r="G682">
            <v>98.1</v>
          </cell>
          <cell r="I682">
            <v>140.14285714285714</v>
          </cell>
          <cell r="J682">
            <v>532.54285714285709</v>
          </cell>
          <cell r="K682">
            <v>154.15714285714287</v>
          </cell>
          <cell r="L682">
            <v>182.18571428571428</v>
          </cell>
          <cell r="M682">
            <v>245.25</v>
          </cell>
          <cell r="N682">
            <v>149.95285714285714</v>
          </cell>
          <cell r="O682">
            <v>145.74857142857144</v>
          </cell>
          <cell r="P682">
            <v>70071.428571428565</v>
          </cell>
          <cell r="Q682">
            <v>957.17571428571432</v>
          </cell>
          <cell r="R682">
            <v>276081.42857142858</v>
          </cell>
          <cell r="S682">
            <v>2403.4499999999998</v>
          </cell>
          <cell r="T682">
            <v>714.7285714285714</v>
          </cell>
          <cell r="U682">
            <v>98.1</v>
          </cell>
          <cell r="V682">
            <v>84.085714285714275</v>
          </cell>
          <cell r="W682">
            <v>1093.1142857142856</v>
          </cell>
          <cell r="X682">
            <v>25225.714285714286</v>
          </cell>
          <cell r="Y682">
            <v>532.54285714285709</v>
          </cell>
          <cell r="Z682">
            <v>6726.8571428571431</v>
          </cell>
          <cell r="AA682">
            <v>12612.857142857143</v>
          </cell>
          <cell r="AB682">
            <v>168171.42857142858</v>
          </cell>
          <cell r="AC682">
            <v>211265.35714285713</v>
          </cell>
          <cell r="AD682">
            <v>1821.8571428571429</v>
          </cell>
          <cell r="AE682">
            <v>497.50714285714281</v>
          </cell>
          <cell r="AF682">
            <v>784.8</v>
          </cell>
          <cell r="AG682">
            <v>196.2</v>
          </cell>
          <cell r="AH682">
            <v>6586.7142857142853</v>
          </cell>
          <cell r="AI682">
            <v>392.4</v>
          </cell>
          <cell r="AJ682">
            <v>981</v>
          </cell>
          <cell r="AK682">
            <v>196.2</v>
          </cell>
          <cell r="AL682">
            <v>4764.8571428571431</v>
          </cell>
          <cell r="AM682">
            <v>210.21428571428572</v>
          </cell>
          <cell r="AN682">
            <v>4484.5714285714284</v>
          </cell>
          <cell r="AO682">
            <v>2872.9285714285716</v>
          </cell>
          <cell r="AP682">
            <v>301.30714285714282</v>
          </cell>
          <cell r="AQ682">
            <v>1051.0714285714284</v>
          </cell>
        </row>
        <row r="683">
          <cell r="A683" t="str">
            <v>M0034801630</v>
          </cell>
          <cell r="B683" t="str">
            <v>Matrix2Firm2D16mm30cm</v>
          </cell>
          <cell r="C683" t="str">
            <v>EUR</v>
          </cell>
          <cell r="D683">
            <v>107.43</v>
          </cell>
          <cell r="G683">
            <v>107.43</v>
          </cell>
          <cell r="I683">
            <v>153.47142857142859</v>
          </cell>
          <cell r="J683">
            <v>583.19142857142856</v>
          </cell>
          <cell r="K683">
            <v>168.81857142857146</v>
          </cell>
          <cell r="L683">
            <v>199.51285714285717</v>
          </cell>
          <cell r="M683">
            <v>268.57500000000005</v>
          </cell>
          <cell r="N683">
            <v>164.21442857142861</v>
          </cell>
          <cell r="O683">
            <v>159.61028571428574</v>
          </cell>
          <cell r="P683">
            <v>76735.71428571429</v>
          </cell>
          <cell r="Q683">
            <v>1048.2098571428573</v>
          </cell>
          <cell r="R683">
            <v>302338.71428571432</v>
          </cell>
          <cell r="S683">
            <v>2632.0350000000003</v>
          </cell>
          <cell r="T683">
            <v>782.70428571428579</v>
          </cell>
          <cell r="U683">
            <v>107.43</v>
          </cell>
          <cell r="V683">
            <v>92.082857142857151</v>
          </cell>
          <cell r="W683">
            <v>1197.0771428571429</v>
          </cell>
          <cell r="X683">
            <v>27624.857142857145</v>
          </cell>
          <cell r="Y683">
            <v>583.19142857142856</v>
          </cell>
          <cell r="Z683">
            <v>7366.6285714285723</v>
          </cell>
          <cell r="AA683">
            <v>13812.428571428572</v>
          </cell>
          <cell r="AB683">
            <v>184165.71428571432</v>
          </cell>
          <cell r="AC683">
            <v>231358.17857142861</v>
          </cell>
          <cell r="AD683">
            <v>1995.1285714285716</v>
          </cell>
          <cell r="AE683">
            <v>544.82357142857143</v>
          </cell>
          <cell r="AF683">
            <v>859.44</v>
          </cell>
          <cell r="AG683">
            <v>214.86</v>
          </cell>
          <cell r="AH683">
            <v>7213.1571428571433</v>
          </cell>
          <cell r="AI683">
            <v>429.72</v>
          </cell>
          <cell r="AJ683">
            <v>1074.3000000000002</v>
          </cell>
          <cell r="AK683">
            <v>214.86</v>
          </cell>
          <cell r="AL683">
            <v>5218.0285714285719</v>
          </cell>
          <cell r="AM683">
            <v>230.20714285714288</v>
          </cell>
          <cell r="AN683">
            <v>4911.0857142857149</v>
          </cell>
          <cell r="AO683">
            <v>3146.1642857142861</v>
          </cell>
          <cell r="AP683">
            <v>329.96357142857147</v>
          </cell>
          <cell r="AQ683">
            <v>1151.0357142857144</v>
          </cell>
        </row>
        <row r="684">
          <cell r="A684" t="str">
            <v>M0034801830</v>
          </cell>
          <cell r="B684" t="str">
            <v>Matrix2Firm2D18mm30cm</v>
          </cell>
          <cell r="C684" t="str">
            <v>EUR</v>
          </cell>
          <cell r="D684">
            <v>107.43</v>
          </cell>
          <cell r="G684">
            <v>107.43</v>
          </cell>
          <cell r="I684">
            <v>153.47142857142859</v>
          </cell>
          <cell r="J684">
            <v>583.19142857142856</v>
          </cell>
          <cell r="K684">
            <v>168.81857142857146</v>
          </cell>
          <cell r="L684">
            <v>199.51285714285717</v>
          </cell>
          <cell r="M684">
            <v>268.57500000000005</v>
          </cell>
          <cell r="N684">
            <v>164.21442857142861</v>
          </cell>
          <cell r="O684">
            <v>159.61028571428574</v>
          </cell>
          <cell r="P684">
            <v>76735.71428571429</v>
          </cell>
          <cell r="Q684">
            <v>1048.2098571428573</v>
          </cell>
          <cell r="R684">
            <v>302338.71428571432</v>
          </cell>
          <cell r="S684">
            <v>2632.0350000000003</v>
          </cell>
          <cell r="T684">
            <v>782.70428571428579</v>
          </cell>
          <cell r="U684">
            <v>107.43</v>
          </cell>
          <cell r="V684">
            <v>92.082857142857151</v>
          </cell>
          <cell r="W684">
            <v>1197.0771428571429</v>
          </cell>
          <cell r="X684">
            <v>27624.857142857145</v>
          </cell>
          <cell r="Y684">
            <v>583.19142857142856</v>
          </cell>
          <cell r="Z684">
            <v>7366.6285714285723</v>
          </cell>
          <cell r="AA684">
            <v>13812.428571428572</v>
          </cell>
          <cell r="AB684">
            <v>184165.71428571432</v>
          </cell>
          <cell r="AC684">
            <v>231358.17857142861</v>
          </cell>
          <cell r="AD684">
            <v>1995.1285714285716</v>
          </cell>
          <cell r="AE684">
            <v>544.82357142857143</v>
          </cell>
          <cell r="AF684">
            <v>859.44</v>
          </cell>
          <cell r="AG684">
            <v>214.86</v>
          </cell>
          <cell r="AH684">
            <v>7213.1571428571433</v>
          </cell>
          <cell r="AI684">
            <v>429.72</v>
          </cell>
          <cell r="AJ684">
            <v>1074.3000000000002</v>
          </cell>
          <cell r="AK684">
            <v>214.86</v>
          </cell>
          <cell r="AL684">
            <v>5218.0285714285719</v>
          </cell>
          <cell r="AM684">
            <v>230.20714285714288</v>
          </cell>
          <cell r="AN684">
            <v>4911.0857142857149</v>
          </cell>
          <cell r="AO684">
            <v>3146.1642857142861</v>
          </cell>
          <cell r="AP684">
            <v>329.96357142857147</v>
          </cell>
          <cell r="AQ684">
            <v>1151.0357142857144</v>
          </cell>
        </row>
        <row r="685">
          <cell r="A685" t="str">
            <v>M0034802030</v>
          </cell>
          <cell r="B685" t="str">
            <v>Matrix2Firm2D20mm30cm</v>
          </cell>
          <cell r="C685" t="str">
            <v>EUR</v>
          </cell>
          <cell r="D685">
            <v>107.43</v>
          </cell>
          <cell r="G685">
            <v>107.43</v>
          </cell>
          <cell r="I685">
            <v>153.47142857142859</v>
          </cell>
          <cell r="J685">
            <v>583.19142857142856</v>
          </cell>
          <cell r="K685">
            <v>168.81857142857146</v>
          </cell>
          <cell r="L685">
            <v>199.51285714285717</v>
          </cell>
          <cell r="M685">
            <v>268.57500000000005</v>
          </cell>
          <cell r="N685">
            <v>164.21442857142861</v>
          </cell>
          <cell r="O685">
            <v>159.61028571428574</v>
          </cell>
          <cell r="P685">
            <v>76735.71428571429</v>
          </cell>
          <cell r="Q685">
            <v>1048.2098571428573</v>
          </cell>
          <cell r="R685">
            <v>302338.71428571432</v>
          </cell>
          <cell r="S685">
            <v>2632.0350000000003</v>
          </cell>
          <cell r="T685">
            <v>782.70428571428579</v>
          </cell>
          <cell r="U685">
            <v>107.43</v>
          </cell>
          <cell r="V685">
            <v>92.082857142857151</v>
          </cell>
          <cell r="W685">
            <v>1197.0771428571429</v>
          </cell>
          <cell r="X685">
            <v>27624.857142857145</v>
          </cell>
          <cell r="Y685">
            <v>583.19142857142856</v>
          </cell>
          <cell r="Z685">
            <v>7366.6285714285723</v>
          </cell>
          <cell r="AA685">
            <v>13812.428571428572</v>
          </cell>
          <cell r="AB685">
            <v>184165.71428571432</v>
          </cell>
          <cell r="AC685">
            <v>231358.17857142861</v>
          </cell>
          <cell r="AD685">
            <v>1995.1285714285716</v>
          </cell>
          <cell r="AE685">
            <v>544.82357142857143</v>
          </cell>
          <cell r="AF685">
            <v>859.44</v>
          </cell>
          <cell r="AG685">
            <v>214.86</v>
          </cell>
          <cell r="AH685">
            <v>7213.1571428571433</v>
          </cell>
          <cell r="AI685">
            <v>429.72</v>
          </cell>
          <cell r="AJ685">
            <v>1074.3000000000002</v>
          </cell>
          <cell r="AK685">
            <v>214.86</v>
          </cell>
          <cell r="AL685">
            <v>5218.0285714285719</v>
          </cell>
          <cell r="AM685">
            <v>230.20714285714288</v>
          </cell>
          <cell r="AN685">
            <v>4911.0857142857149</v>
          </cell>
          <cell r="AO685">
            <v>3146.1642857142861</v>
          </cell>
          <cell r="AP685">
            <v>329.96357142857147</v>
          </cell>
          <cell r="AQ685">
            <v>1151.0357142857144</v>
          </cell>
        </row>
        <row r="686">
          <cell r="A686" t="str">
            <v>M0034805150</v>
          </cell>
          <cell r="B686" t="str">
            <v>Matrix2Firm2D5mm15cm</v>
          </cell>
          <cell r="C686" t="str">
            <v>EUR</v>
          </cell>
          <cell r="D686">
            <v>89.59</v>
          </cell>
          <cell r="G686">
            <v>89.59</v>
          </cell>
          <cell r="I686">
            <v>127.98571428571429</v>
          </cell>
          <cell r="J686">
            <v>486.34571428571428</v>
          </cell>
          <cell r="K686">
            <v>140.78428571428574</v>
          </cell>
          <cell r="L686">
            <v>166.38142857142859</v>
          </cell>
          <cell r="M686">
            <v>223.97500000000002</v>
          </cell>
          <cell r="N686">
            <v>136.9447142857143</v>
          </cell>
          <cell r="O686">
            <v>133.10514285714288</v>
          </cell>
          <cell r="P686">
            <v>63992.857142857145</v>
          </cell>
          <cell r="Q686">
            <v>874.1424285714287</v>
          </cell>
          <cell r="R686">
            <v>252131.85714285716</v>
          </cell>
          <cell r="S686">
            <v>2194.9549999999999</v>
          </cell>
          <cell r="T686">
            <v>652.72714285714289</v>
          </cell>
          <cell r="U686">
            <v>89.59</v>
          </cell>
          <cell r="V686">
            <v>76.791428571428568</v>
          </cell>
          <cell r="W686">
            <v>998.28857142857146</v>
          </cell>
          <cell r="X686">
            <v>23037.428571428572</v>
          </cell>
          <cell r="Y686">
            <v>486.34571428571428</v>
          </cell>
          <cell r="Z686">
            <v>6143.3142857142866</v>
          </cell>
          <cell r="AA686">
            <v>11518.714285714286</v>
          </cell>
          <cell r="AB686">
            <v>153582.85714285716</v>
          </cell>
          <cell r="AC686">
            <v>192938.46428571429</v>
          </cell>
          <cell r="AD686">
            <v>1663.8142857142859</v>
          </cell>
          <cell r="AE686">
            <v>454.34928571428571</v>
          </cell>
          <cell r="AF686">
            <v>716.72</v>
          </cell>
          <cell r="AG686">
            <v>179.18</v>
          </cell>
          <cell r="AH686">
            <v>6015.3285714285721</v>
          </cell>
          <cell r="AI686">
            <v>358.36</v>
          </cell>
          <cell r="AJ686">
            <v>895.90000000000009</v>
          </cell>
          <cell r="AK686">
            <v>179.18</v>
          </cell>
          <cell r="AL686">
            <v>4351.5142857142864</v>
          </cell>
          <cell r="AM686">
            <v>191.97857142857146</v>
          </cell>
          <cell r="AN686">
            <v>4095.5428571428574</v>
          </cell>
          <cell r="AO686">
            <v>2623.707142857143</v>
          </cell>
          <cell r="AP686">
            <v>275.16928571428571</v>
          </cell>
          <cell r="AQ686">
            <v>959.89285714285722</v>
          </cell>
        </row>
        <row r="687">
          <cell r="A687" t="str">
            <v>M0034806150</v>
          </cell>
          <cell r="B687" t="str">
            <v>Matrix2Firm2D6mm15cm</v>
          </cell>
          <cell r="C687" t="str">
            <v>EUR</v>
          </cell>
          <cell r="D687">
            <v>89.59</v>
          </cell>
          <cell r="G687">
            <v>89.59</v>
          </cell>
          <cell r="I687">
            <v>127.98571428571429</v>
          </cell>
          <cell r="J687">
            <v>486.34571428571428</v>
          </cell>
          <cell r="K687">
            <v>140.78428571428574</v>
          </cell>
          <cell r="L687">
            <v>166.38142857142859</v>
          </cell>
          <cell r="M687">
            <v>223.97500000000002</v>
          </cell>
          <cell r="N687">
            <v>136.9447142857143</v>
          </cell>
          <cell r="O687">
            <v>133.10514285714288</v>
          </cell>
          <cell r="P687">
            <v>63992.857142857145</v>
          </cell>
          <cell r="Q687">
            <v>874.1424285714287</v>
          </cell>
          <cell r="R687">
            <v>252131.85714285716</v>
          </cell>
          <cell r="S687">
            <v>2194.9549999999999</v>
          </cell>
          <cell r="T687">
            <v>652.72714285714289</v>
          </cell>
          <cell r="U687">
            <v>89.59</v>
          </cell>
          <cell r="V687">
            <v>76.791428571428568</v>
          </cell>
          <cell r="W687">
            <v>998.28857142857146</v>
          </cell>
          <cell r="X687">
            <v>23037.428571428572</v>
          </cell>
          <cell r="Y687">
            <v>486.34571428571428</v>
          </cell>
          <cell r="Z687">
            <v>6143.3142857142866</v>
          </cell>
          <cell r="AA687">
            <v>11518.714285714286</v>
          </cell>
          <cell r="AB687">
            <v>153582.85714285716</v>
          </cell>
          <cell r="AC687">
            <v>192938.46428571429</v>
          </cell>
          <cell r="AD687">
            <v>1663.8142857142859</v>
          </cell>
          <cell r="AE687">
            <v>454.34928571428571</v>
          </cell>
          <cell r="AF687">
            <v>716.72</v>
          </cell>
          <cell r="AG687">
            <v>179.18</v>
          </cell>
          <cell r="AH687">
            <v>6015.3285714285721</v>
          </cell>
          <cell r="AI687">
            <v>358.36</v>
          </cell>
          <cell r="AJ687">
            <v>895.90000000000009</v>
          </cell>
          <cell r="AK687">
            <v>179.18</v>
          </cell>
          <cell r="AL687">
            <v>4351.5142857142864</v>
          </cell>
          <cell r="AM687">
            <v>191.97857142857146</v>
          </cell>
          <cell r="AN687">
            <v>4095.5428571428574</v>
          </cell>
          <cell r="AO687">
            <v>2623.707142857143</v>
          </cell>
          <cell r="AP687">
            <v>275.16928571428571</v>
          </cell>
          <cell r="AQ687">
            <v>959.89285714285722</v>
          </cell>
        </row>
        <row r="688">
          <cell r="A688" t="str">
            <v>M0034807200</v>
          </cell>
          <cell r="B688" t="str">
            <v>Matrix2Firm2D7mm20cm</v>
          </cell>
          <cell r="C688" t="str">
            <v>EUR</v>
          </cell>
          <cell r="D688">
            <v>91.7</v>
          </cell>
          <cell r="G688">
            <v>91.7</v>
          </cell>
          <cell r="I688">
            <v>131</v>
          </cell>
          <cell r="J688">
            <v>497.79999999999995</v>
          </cell>
          <cell r="K688">
            <v>144.10000000000002</v>
          </cell>
          <cell r="L688">
            <v>170.3</v>
          </cell>
          <cell r="M688">
            <v>229.25</v>
          </cell>
          <cell r="N688">
            <v>140.17000000000002</v>
          </cell>
          <cell r="O688">
            <v>136.24</v>
          </cell>
          <cell r="P688">
            <v>65500</v>
          </cell>
          <cell r="Q688">
            <v>894.73</v>
          </cell>
          <cell r="R688">
            <v>258070</v>
          </cell>
          <cell r="S688">
            <v>2246.6499999999996</v>
          </cell>
          <cell r="T688">
            <v>668.09999999999991</v>
          </cell>
          <cell r="U688">
            <v>91.699999999999989</v>
          </cell>
          <cell r="V688">
            <v>78.599999999999994</v>
          </cell>
          <cell r="W688">
            <v>1021.8</v>
          </cell>
          <cell r="X688">
            <v>23580</v>
          </cell>
          <cell r="Y688">
            <v>497.79999999999995</v>
          </cell>
          <cell r="Z688">
            <v>6288</v>
          </cell>
          <cell r="AA688">
            <v>11790</v>
          </cell>
          <cell r="AB688">
            <v>157200</v>
          </cell>
          <cell r="AC688">
            <v>197482.5</v>
          </cell>
          <cell r="AD688">
            <v>1703</v>
          </cell>
          <cell r="AE688">
            <v>465.04999999999995</v>
          </cell>
          <cell r="AF688">
            <v>733.59999999999991</v>
          </cell>
          <cell r="AG688">
            <v>183.39999999999998</v>
          </cell>
          <cell r="AH688">
            <v>6157</v>
          </cell>
          <cell r="AI688">
            <v>366.79999999999995</v>
          </cell>
          <cell r="AJ688">
            <v>917</v>
          </cell>
          <cell r="AK688">
            <v>183.39999999999998</v>
          </cell>
          <cell r="AL688">
            <v>4454</v>
          </cell>
          <cell r="AM688">
            <v>196.5</v>
          </cell>
          <cell r="AN688">
            <v>4192</v>
          </cell>
          <cell r="AO688">
            <v>2685.5</v>
          </cell>
          <cell r="AP688">
            <v>281.64999999999998</v>
          </cell>
          <cell r="AQ688">
            <v>982.5</v>
          </cell>
        </row>
        <row r="689">
          <cell r="A689" t="str">
            <v>M0034808300</v>
          </cell>
          <cell r="B689" t="str">
            <v>Matrix2Firm2D8mm30cm</v>
          </cell>
          <cell r="C689" t="str">
            <v>EUR</v>
          </cell>
          <cell r="D689">
            <v>97.86</v>
          </cell>
          <cell r="G689">
            <v>97.86</v>
          </cell>
          <cell r="I689">
            <v>139.80000000000001</v>
          </cell>
          <cell r="J689">
            <v>531.24</v>
          </cell>
          <cell r="K689">
            <v>153.78000000000003</v>
          </cell>
          <cell r="L689">
            <v>181.74</v>
          </cell>
          <cell r="M689">
            <v>244.65000000000003</v>
          </cell>
          <cell r="N689">
            <v>149.58600000000001</v>
          </cell>
          <cell r="O689">
            <v>145.39200000000002</v>
          </cell>
          <cell r="P689">
            <v>69900</v>
          </cell>
          <cell r="Q689">
            <v>954.83400000000006</v>
          </cell>
          <cell r="R689">
            <v>275406</v>
          </cell>
          <cell r="S689">
            <v>2397.5700000000002</v>
          </cell>
          <cell r="T689">
            <v>712.98</v>
          </cell>
          <cell r="U689">
            <v>97.86</v>
          </cell>
          <cell r="V689">
            <v>83.88000000000001</v>
          </cell>
          <cell r="W689">
            <v>1090.44</v>
          </cell>
          <cell r="X689">
            <v>25164.000000000004</v>
          </cell>
          <cell r="Y689">
            <v>531.24</v>
          </cell>
          <cell r="Z689">
            <v>6710.4000000000005</v>
          </cell>
          <cell r="AA689">
            <v>12582.000000000002</v>
          </cell>
          <cell r="AB689">
            <v>167760</v>
          </cell>
          <cell r="AC689">
            <v>210748.50000000003</v>
          </cell>
          <cell r="AD689">
            <v>1817.4</v>
          </cell>
          <cell r="AE689">
            <v>496.29</v>
          </cell>
          <cell r="AF689">
            <v>782.88</v>
          </cell>
          <cell r="AG689">
            <v>195.72</v>
          </cell>
          <cell r="AH689">
            <v>6570.6</v>
          </cell>
          <cell r="AI689">
            <v>391.44</v>
          </cell>
          <cell r="AJ689">
            <v>978.60000000000014</v>
          </cell>
          <cell r="AK689">
            <v>195.72</v>
          </cell>
          <cell r="AL689">
            <v>4753.2000000000007</v>
          </cell>
          <cell r="AM689">
            <v>209.70000000000002</v>
          </cell>
          <cell r="AN689">
            <v>4473.6000000000004</v>
          </cell>
          <cell r="AO689">
            <v>2865.9</v>
          </cell>
          <cell r="AP689">
            <v>300.57</v>
          </cell>
          <cell r="AQ689">
            <v>1048.5</v>
          </cell>
        </row>
        <row r="690">
          <cell r="A690" t="str">
            <v>M0034809300</v>
          </cell>
          <cell r="B690" t="str">
            <v>Matrix2Firm2D9mm30cm</v>
          </cell>
          <cell r="C690" t="str">
            <v>EUR</v>
          </cell>
          <cell r="D690">
            <v>98.1</v>
          </cell>
          <cell r="G690">
            <v>98.1</v>
          </cell>
          <cell r="I690">
            <v>140.14285714285714</v>
          </cell>
          <cell r="J690">
            <v>532.54285714285709</v>
          </cell>
          <cell r="K690">
            <v>154.15714285714287</v>
          </cell>
          <cell r="L690">
            <v>182.18571428571428</v>
          </cell>
          <cell r="M690">
            <v>245.25</v>
          </cell>
          <cell r="N690">
            <v>149.95285714285714</v>
          </cell>
          <cell r="O690">
            <v>145.74857142857144</v>
          </cell>
          <cell r="P690">
            <v>70071.428571428565</v>
          </cell>
          <cell r="Q690">
            <v>957.17571428571432</v>
          </cell>
          <cell r="R690">
            <v>276081.42857142858</v>
          </cell>
          <cell r="S690">
            <v>2403.4499999999998</v>
          </cell>
          <cell r="T690">
            <v>714.7285714285714</v>
          </cell>
          <cell r="U690">
            <v>98.1</v>
          </cell>
          <cell r="V690">
            <v>84.085714285714275</v>
          </cell>
          <cell r="W690">
            <v>1093.1142857142856</v>
          </cell>
          <cell r="X690">
            <v>25225.714285714286</v>
          </cell>
          <cell r="Y690">
            <v>532.54285714285709</v>
          </cell>
          <cell r="Z690">
            <v>6726.8571428571431</v>
          </cell>
          <cell r="AA690">
            <v>12612.857142857143</v>
          </cell>
          <cell r="AB690">
            <v>168171.42857142858</v>
          </cell>
          <cell r="AC690">
            <v>211265.35714285713</v>
          </cell>
          <cell r="AD690">
            <v>1821.8571428571429</v>
          </cell>
          <cell r="AE690">
            <v>497.50714285714281</v>
          </cell>
          <cell r="AF690">
            <v>784.8</v>
          </cell>
          <cell r="AG690">
            <v>196.2</v>
          </cell>
          <cell r="AH690">
            <v>6586.7142857142853</v>
          </cell>
          <cell r="AI690">
            <v>392.4</v>
          </cell>
          <cell r="AJ690">
            <v>981</v>
          </cell>
          <cell r="AK690">
            <v>196.2</v>
          </cell>
          <cell r="AL690">
            <v>4764.8571428571431</v>
          </cell>
          <cell r="AM690">
            <v>210.21428571428572</v>
          </cell>
          <cell r="AN690">
            <v>4484.5714285714284</v>
          </cell>
          <cell r="AO690">
            <v>2872.9285714285716</v>
          </cell>
          <cell r="AP690">
            <v>301.30714285714282</v>
          </cell>
          <cell r="AQ690">
            <v>1051.0714285714284</v>
          </cell>
        </row>
        <row r="691">
          <cell r="A691" t="str">
            <v>M0034851030</v>
          </cell>
          <cell r="B691" t="str">
            <v>Matrix2Firm3D10mm30cm</v>
          </cell>
          <cell r="C691" t="str">
            <v>EUR</v>
          </cell>
          <cell r="D691">
            <v>129.07</v>
          </cell>
          <cell r="G691">
            <v>129.07</v>
          </cell>
          <cell r="I691">
            <v>184.3857142857143</v>
          </cell>
          <cell r="J691">
            <v>700.66571428571433</v>
          </cell>
          <cell r="K691">
            <v>202.82428571428574</v>
          </cell>
          <cell r="L691">
            <v>239.70142857142861</v>
          </cell>
          <cell r="M691">
            <v>322.67500000000001</v>
          </cell>
          <cell r="N691">
            <v>197.29271428571431</v>
          </cell>
          <cell r="O691">
            <v>191.76114285714289</v>
          </cell>
          <cell r="P691">
            <v>92192.857142857145</v>
          </cell>
          <cell r="Q691">
            <v>1259.3544285714288</v>
          </cell>
          <cell r="R691">
            <v>363239.85714285716</v>
          </cell>
          <cell r="S691">
            <v>3162.2150000000001</v>
          </cell>
          <cell r="T691">
            <v>940.36714285714288</v>
          </cell>
          <cell r="U691">
            <v>129.07</v>
          </cell>
          <cell r="V691">
            <v>110.63142857142857</v>
          </cell>
          <cell r="W691">
            <v>1438.2085714285715</v>
          </cell>
          <cell r="X691">
            <v>33189.428571428572</v>
          </cell>
          <cell r="Y691">
            <v>700.66571428571433</v>
          </cell>
          <cell r="Z691">
            <v>8850.5142857142855</v>
          </cell>
          <cell r="AA691">
            <v>16594.714285714286</v>
          </cell>
          <cell r="AB691">
            <v>221262.85714285716</v>
          </cell>
          <cell r="AC691">
            <v>277961.46428571432</v>
          </cell>
          <cell r="AD691">
            <v>2397.014285714286</v>
          </cell>
          <cell r="AE691">
            <v>654.56928571428568</v>
          </cell>
          <cell r="AF691">
            <v>1032.56</v>
          </cell>
          <cell r="AG691">
            <v>258.14</v>
          </cell>
          <cell r="AH691">
            <v>8666.1285714285714</v>
          </cell>
          <cell r="AI691">
            <v>516.28</v>
          </cell>
          <cell r="AJ691">
            <v>1290.7</v>
          </cell>
          <cell r="AK691">
            <v>258.14</v>
          </cell>
          <cell r="AL691">
            <v>6269.1142857142859</v>
          </cell>
          <cell r="AM691">
            <v>276.57857142857142</v>
          </cell>
          <cell r="AN691">
            <v>5900.3428571428576</v>
          </cell>
          <cell r="AO691">
            <v>3779.9071428571433</v>
          </cell>
          <cell r="AP691">
            <v>396.42928571428575</v>
          </cell>
          <cell r="AQ691">
            <v>1382.8928571428573</v>
          </cell>
        </row>
        <row r="692">
          <cell r="A692" t="str">
            <v>M0034851230</v>
          </cell>
          <cell r="B692" t="str">
            <v>Matrix2Firm3D12mm30cm</v>
          </cell>
          <cell r="C692" t="str">
            <v>EUR</v>
          </cell>
          <cell r="D692">
            <v>129.07</v>
          </cell>
          <cell r="G692">
            <v>129.07</v>
          </cell>
          <cell r="I692">
            <v>184.3857142857143</v>
          </cell>
          <cell r="J692">
            <v>700.66571428571433</v>
          </cell>
          <cell r="K692">
            <v>202.82428571428574</v>
          </cell>
          <cell r="L692">
            <v>239.70142857142861</v>
          </cell>
          <cell r="M692">
            <v>322.67500000000001</v>
          </cell>
          <cell r="N692">
            <v>197.29271428571431</v>
          </cell>
          <cell r="O692">
            <v>191.76114285714289</v>
          </cell>
          <cell r="P692">
            <v>92192.857142857145</v>
          </cell>
          <cell r="Q692">
            <v>1259.3544285714288</v>
          </cell>
          <cell r="R692">
            <v>363239.85714285716</v>
          </cell>
          <cell r="S692">
            <v>3162.2150000000001</v>
          </cell>
          <cell r="T692">
            <v>940.36714285714288</v>
          </cell>
          <cell r="U692">
            <v>129.07</v>
          </cell>
          <cell r="V692">
            <v>110.63142857142857</v>
          </cell>
          <cell r="W692">
            <v>1438.2085714285715</v>
          </cell>
          <cell r="X692">
            <v>33189.428571428572</v>
          </cell>
          <cell r="Y692">
            <v>700.66571428571433</v>
          </cell>
          <cell r="Z692">
            <v>8850.5142857142855</v>
          </cell>
          <cell r="AA692">
            <v>16594.714285714286</v>
          </cell>
          <cell r="AB692">
            <v>221262.85714285716</v>
          </cell>
          <cell r="AC692">
            <v>277961.46428571432</v>
          </cell>
          <cell r="AD692">
            <v>2397.014285714286</v>
          </cell>
          <cell r="AE692">
            <v>654.56928571428568</v>
          </cell>
          <cell r="AF692">
            <v>1032.56</v>
          </cell>
          <cell r="AG692">
            <v>258.14</v>
          </cell>
          <cell r="AH692">
            <v>8666.1285714285714</v>
          </cell>
          <cell r="AI692">
            <v>516.28</v>
          </cell>
          <cell r="AJ692">
            <v>1290.7</v>
          </cell>
          <cell r="AK692">
            <v>258.14</v>
          </cell>
          <cell r="AL692">
            <v>6269.1142857142859</v>
          </cell>
          <cell r="AM692">
            <v>276.57857142857142</v>
          </cell>
          <cell r="AN692">
            <v>5900.3428571428576</v>
          </cell>
          <cell r="AO692">
            <v>3779.9071428571433</v>
          </cell>
          <cell r="AP692">
            <v>396.42928571428575</v>
          </cell>
          <cell r="AQ692">
            <v>1382.8928571428573</v>
          </cell>
        </row>
        <row r="693">
          <cell r="A693" t="str">
            <v>M0034851430</v>
          </cell>
          <cell r="B693" t="str">
            <v>Matrix2Firm3D14mm30cm</v>
          </cell>
          <cell r="C693" t="str">
            <v>EUR</v>
          </cell>
          <cell r="D693">
            <v>129.07</v>
          </cell>
          <cell r="G693">
            <v>129.07</v>
          </cell>
          <cell r="I693">
            <v>184.3857142857143</v>
          </cell>
          <cell r="J693">
            <v>700.66571428571433</v>
          </cell>
          <cell r="K693">
            <v>202.82428571428574</v>
          </cell>
          <cell r="L693">
            <v>239.70142857142861</v>
          </cell>
          <cell r="M693">
            <v>322.67500000000001</v>
          </cell>
          <cell r="N693">
            <v>197.29271428571431</v>
          </cell>
          <cell r="O693">
            <v>191.76114285714289</v>
          </cell>
          <cell r="P693">
            <v>92192.857142857145</v>
          </cell>
          <cell r="Q693">
            <v>1259.3544285714288</v>
          </cell>
          <cell r="R693">
            <v>363239.85714285716</v>
          </cell>
          <cell r="S693">
            <v>3162.2150000000001</v>
          </cell>
          <cell r="T693">
            <v>940.36714285714288</v>
          </cell>
          <cell r="U693">
            <v>129.07</v>
          </cell>
          <cell r="V693">
            <v>110.63142857142857</v>
          </cell>
          <cell r="W693">
            <v>1438.2085714285715</v>
          </cell>
          <cell r="X693">
            <v>33189.428571428572</v>
          </cell>
          <cell r="Y693">
            <v>700.66571428571433</v>
          </cell>
          <cell r="Z693">
            <v>8850.5142857142855</v>
          </cell>
          <cell r="AA693">
            <v>16594.714285714286</v>
          </cell>
          <cell r="AB693">
            <v>221262.85714285716</v>
          </cell>
          <cell r="AC693">
            <v>277961.46428571432</v>
          </cell>
          <cell r="AD693">
            <v>2397.014285714286</v>
          </cell>
          <cell r="AE693">
            <v>654.56928571428568</v>
          </cell>
          <cell r="AF693">
            <v>1032.56</v>
          </cell>
          <cell r="AG693">
            <v>258.14</v>
          </cell>
          <cell r="AH693">
            <v>8666.1285714285714</v>
          </cell>
          <cell r="AI693">
            <v>516.28</v>
          </cell>
          <cell r="AJ693">
            <v>1290.7</v>
          </cell>
          <cell r="AK693">
            <v>258.14</v>
          </cell>
          <cell r="AL693">
            <v>6269.1142857142859</v>
          </cell>
          <cell r="AM693">
            <v>276.57857142857142</v>
          </cell>
          <cell r="AN693">
            <v>5900.3428571428576</v>
          </cell>
          <cell r="AO693">
            <v>3779.9071428571433</v>
          </cell>
          <cell r="AP693">
            <v>396.42928571428575</v>
          </cell>
          <cell r="AQ693">
            <v>1382.8928571428573</v>
          </cell>
        </row>
        <row r="694">
          <cell r="A694" t="str">
            <v>M0034851630</v>
          </cell>
          <cell r="B694" t="str">
            <v>Matrix2Firm3D16mm30cm</v>
          </cell>
          <cell r="C694" t="str">
            <v>EUR</v>
          </cell>
          <cell r="D694">
            <v>129.85</v>
          </cell>
          <cell r="G694">
            <v>129.85</v>
          </cell>
          <cell r="I694">
            <v>185.5</v>
          </cell>
          <cell r="J694">
            <v>704.9</v>
          </cell>
          <cell r="K694">
            <v>204.05</v>
          </cell>
          <cell r="L694">
            <v>241.15</v>
          </cell>
          <cell r="M694">
            <v>324.625</v>
          </cell>
          <cell r="N694">
            <v>198.48500000000001</v>
          </cell>
          <cell r="O694">
            <v>192.92000000000002</v>
          </cell>
          <cell r="P694">
            <v>92750</v>
          </cell>
          <cell r="Q694">
            <v>1266.9649999999999</v>
          </cell>
          <cell r="R694">
            <v>365435</v>
          </cell>
          <cell r="S694">
            <v>3181.3249999999998</v>
          </cell>
          <cell r="T694">
            <v>946.05</v>
          </cell>
          <cell r="U694">
            <v>129.85</v>
          </cell>
          <cell r="V694">
            <v>111.3</v>
          </cell>
          <cell r="W694">
            <v>1446.8999999999999</v>
          </cell>
          <cell r="X694">
            <v>33390</v>
          </cell>
          <cell r="Y694">
            <v>704.9</v>
          </cell>
          <cell r="Z694">
            <v>8904</v>
          </cell>
          <cell r="AA694">
            <v>16695</v>
          </cell>
          <cell r="AB694">
            <v>222600</v>
          </cell>
          <cell r="AC694">
            <v>279641.25</v>
          </cell>
          <cell r="AD694">
            <v>2411.5</v>
          </cell>
          <cell r="AE694">
            <v>658.52499999999998</v>
          </cell>
          <cell r="AF694">
            <v>1038.8</v>
          </cell>
          <cell r="AG694">
            <v>259.7</v>
          </cell>
          <cell r="AH694">
            <v>8718.5</v>
          </cell>
          <cell r="AI694">
            <v>519.4</v>
          </cell>
          <cell r="AJ694">
            <v>1298.5</v>
          </cell>
          <cell r="AK694">
            <v>259.7</v>
          </cell>
          <cell r="AL694">
            <v>6307</v>
          </cell>
          <cell r="AM694">
            <v>278.25</v>
          </cell>
          <cell r="AN694">
            <v>5936</v>
          </cell>
          <cell r="AO694">
            <v>3802.75</v>
          </cell>
          <cell r="AP694">
            <v>398.82499999999999</v>
          </cell>
          <cell r="AQ694">
            <v>1391.25</v>
          </cell>
        </row>
        <row r="695">
          <cell r="A695" t="str">
            <v>M0034855100</v>
          </cell>
          <cell r="B695" t="str">
            <v>Matrix2Firm3D5mm10cm</v>
          </cell>
          <cell r="C695" t="str">
            <v>EUR</v>
          </cell>
          <cell r="D695">
            <v>156.30000000000001</v>
          </cell>
          <cell r="G695">
            <v>156.30000000000001</v>
          </cell>
          <cell r="I695">
            <v>223.28571428571431</v>
          </cell>
          <cell r="J695">
            <v>848.48571428571438</v>
          </cell>
          <cell r="K695">
            <v>245.61428571428576</v>
          </cell>
          <cell r="L695">
            <v>290.2714285714286</v>
          </cell>
          <cell r="M695">
            <v>390.75000000000006</v>
          </cell>
          <cell r="N695">
            <v>238.91571428571433</v>
          </cell>
          <cell r="O695">
            <v>232.21714285714287</v>
          </cell>
          <cell r="P695">
            <v>111642.85714285716</v>
          </cell>
          <cell r="Q695">
            <v>1525.0414285714287</v>
          </cell>
          <cell r="R695">
            <v>439872.85714285716</v>
          </cell>
          <cell r="S695">
            <v>3829.35</v>
          </cell>
          <cell r="T695">
            <v>1138.757142857143</v>
          </cell>
          <cell r="U695">
            <v>156.30000000000001</v>
          </cell>
          <cell r="V695">
            <v>133.97142857142859</v>
          </cell>
          <cell r="W695">
            <v>1741.6285714285716</v>
          </cell>
          <cell r="X695">
            <v>40191.428571428572</v>
          </cell>
          <cell r="Y695">
            <v>848.48571428571438</v>
          </cell>
          <cell r="Z695">
            <v>10717.714285714286</v>
          </cell>
          <cell r="AA695">
            <v>20095.714285714286</v>
          </cell>
          <cell r="AB695">
            <v>267942.85714285716</v>
          </cell>
          <cell r="AC695">
            <v>336603.21428571432</v>
          </cell>
          <cell r="AD695">
            <v>2902.7142857142858</v>
          </cell>
          <cell r="AE695">
            <v>792.66428571428571</v>
          </cell>
          <cell r="AF695">
            <v>1250.4000000000001</v>
          </cell>
          <cell r="AG695">
            <v>312.60000000000002</v>
          </cell>
          <cell r="AH695">
            <v>10494.428571428572</v>
          </cell>
          <cell r="AI695">
            <v>625.20000000000005</v>
          </cell>
          <cell r="AJ695">
            <v>1563.0000000000002</v>
          </cell>
          <cell r="AK695">
            <v>312.60000000000002</v>
          </cell>
          <cell r="AL695">
            <v>7591.7142857142862</v>
          </cell>
          <cell r="AM695">
            <v>334.92857142857144</v>
          </cell>
          <cell r="AN695">
            <v>7145.1428571428578</v>
          </cell>
          <cell r="AO695">
            <v>4577.3571428571431</v>
          </cell>
          <cell r="AP695">
            <v>480.06428571428575</v>
          </cell>
          <cell r="AQ695">
            <v>1674.6428571428573</v>
          </cell>
        </row>
        <row r="696">
          <cell r="A696" t="str">
            <v>M0034856150</v>
          </cell>
          <cell r="B696" t="str">
            <v>Matrix2Firm3D6mm15cm</v>
          </cell>
          <cell r="C696" t="str">
            <v>EUR</v>
          </cell>
          <cell r="D696">
            <v>157.47999999999999</v>
          </cell>
          <cell r="G696">
            <v>157.47999999999999</v>
          </cell>
          <cell r="I696">
            <v>224.97142857142856</v>
          </cell>
          <cell r="J696">
            <v>854.89142857142849</v>
          </cell>
          <cell r="K696">
            <v>247.46857142857144</v>
          </cell>
          <cell r="L696">
            <v>292.46285714285716</v>
          </cell>
          <cell r="M696">
            <v>393.7</v>
          </cell>
          <cell r="N696">
            <v>240.71942857142858</v>
          </cell>
          <cell r="O696">
            <v>233.97028571428572</v>
          </cell>
          <cell r="P696">
            <v>112485.71428571428</v>
          </cell>
          <cell r="Q696">
            <v>1536.5548571428571</v>
          </cell>
          <cell r="R696">
            <v>443193.71428571426</v>
          </cell>
          <cell r="S696">
            <v>3858.2599999999993</v>
          </cell>
          <cell r="T696">
            <v>1147.3542857142857</v>
          </cell>
          <cell r="U696">
            <v>157.47999999999999</v>
          </cell>
          <cell r="V696">
            <v>134.98285714285714</v>
          </cell>
          <cell r="W696">
            <v>1754.7771428571427</v>
          </cell>
          <cell r="X696">
            <v>40494.857142857138</v>
          </cell>
          <cell r="Y696">
            <v>854.89142857142849</v>
          </cell>
          <cell r="Z696">
            <v>10798.628571428571</v>
          </cell>
          <cell r="AA696">
            <v>20247.428571428569</v>
          </cell>
          <cell r="AB696">
            <v>269965.71428571426</v>
          </cell>
          <cell r="AC696">
            <v>339144.42857142858</v>
          </cell>
          <cell r="AD696">
            <v>2924.6285714285714</v>
          </cell>
          <cell r="AE696">
            <v>798.64857142857136</v>
          </cell>
          <cell r="AF696">
            <v>1259.8399999999999</v>
          </cell>
          <cell r="AG696">
            <v>314.95999999999998</v>
          </cell>
          <cell r="AH696">
            <v>10573.657142857142</v>
          </cell>
          <cell r="AI696">
            <v>629.91999999999996</v>
          </cell>
          <cell r="AJ696">
            <v>1574.8</v>
          </cell>
          <cell r="AK696">
            <v>314.95999999999998</v>
          </cell>
          <cell r="AL696">
            <v>7649.028571428571</v>
          </cell>
          <cell r="AM696">
            <v>337.45714285714286</v>
          </cell>
          <cell r="AN696">
            <v>7199.0857142857139</v>
          </cell>
          <cell r="AO696">
            <v>4611.9142857142851</v>
          </cell>
          <cell r="AP696">
            <v>483.68857142857138</v>
          </cell>
          <cell r="AQ696">
            <v>1687.2857142857142</v>
          </cell>
        </row>
        <row r="697">
          <cell r="A697" t="str">
            <v>M0034857150</v>
          </cell>
          <cell r="B697" t="str">
            <v>Matrix2Firm3D7mm15cm</v>
          </cell>
          <cell r="C697" t="str">
            <v>EUR</v>
          </cell>
          <cell r="D697">
            <v>158.44</v>
          </cell>
          <cell r="G697">
            <v>158.44</v>
          </cell>
          <cell r="I697">
            <v>226.34285714285716</v>
          </cell>
          <cell r="J697">
            <v>860.10285714285715</v>
          </cell>
          <cell r="K697">
            <v>248.97714285714289</v>
          </cell>
          <cell r="L697">
            <v>294.24571428571431</v>
          </cell>
          <cell r="M697">
            <v>396.1</v>
          </cell>
          <cell r="N697">
            <v>242.18685714285718</v>
          </cell>
          <cell r="O697">
            <v>235.39657142857146</v>
          </cell>
          <cell r="P697">
            <v>113171.42857142858</v>
          </cell>
          <cell r="Q697">
            <v>1545.9217142857144</v>
          </cell>
          <cell r="R697">
            <v>445895.42857142858</v>
          </cell>
          <cell r="S697">
            <v>3881.7799999999997</v>
          </cell>
          <cell r="T697">
            <v>1154.3485714285714</v>
          </cell>
          <cell r="U697">
            <v>158.44</v>
          </cell>
          <cell r="V697">
            <v>135.80571428571429</v>
          </cell>
          <cell r="W697">
            <v>1765.4742857142858</v>
          </cell>
          <cell r="X697">
            <v>40741.71428571429</v>
          </cell>
          <cell r="Y697">
            <v>860.10285714285715</v>
          </cell>
          <cell r="Z697">
            <v>10864.457142857143</v>
          </cell>
          <cell r="AA697">
            <v>20370.857142857145</v>
          </cell>
          <cell r="AB697">
            <v>271611.42857142858</v>
          </cell>
          <cell r="AC697">
            <v>341211.85714285716</v>
          </cell>
          <cell r="AD697">
            <v>2942.457142857143</v>
          </cell>
          <cell r="AE697">
            <v>803.51714285714286</v>
          </cell>
          <cell r="AF697">
            <v>1267.52</v>
          </cell>
          <cell r="AG697">
            <v>316.88</v>
          </cell>
          <cell r="AH697">
            <v>10638.114285714286</v>
          </cell>
          <cell r="AI697">
            <v>633.76</v>
          </cell>
          <cell r="AJ697">
            <v>1584.4</v>
          </cell>
          <cell r="AK697">
            <v>316.88</v>
          </cell>
          <cell r="AL697">
            <v>7695.6571428571433</v>
          </cell>
          <cell r="AM697">
            <v>339.51428571428573</v>
          </cell>
          <cell r="AN697">
            <v>7242.971428571429</v>
          </cell>
          <cell r="AO697">
            <v>4640.0285714285719</v>
          </cell>
          <cell r="AP697">
            <v>486.63714285714286</v>
          </cell>
          <cell r="AQ697">
            <v>1697.5714285714287</v>
          </cell>
        </row>
        <row r="698">
          <cell r="A698" t="str">
            <v>M0034858250</v>
          </cell>
          <cell r="B698" t="str">
            <v>Matrix2Firm3D8mm25cm</v>
          </cell>
          <cell r="C698" t="str">
            <v>EUR</v>
          </cell>
          <cell r="D698">
            <v>159.83000000000001</v>
          </cell>
          <cell r="G698">
            <v>159.83000000000001</v>
          </cell>
          <cell r="I698">
            <v>228.32857142857145</v>
          </cell>
          <cell r="J698">
            <v>867.64857142857147</v>
          </cell>
          <cell r="K698">
            <v>251.16142857142862</v>
          </cell>
          <cell r="L698">
            <v>296.82714285714292</v>
          </cell>
          <cell r="M698">
            <v>399.57500000000005</v>
          </cell>
          <cell r="N698">
            <v>244.31157142857145</v>
          </cell>
          <cell r="O698">
            <v>237.46171428571432</v>
          </cell>
          <cell r="P698">
            <v>114164.28571428572</v>
          </cell>
          <cell r="Q698">
            <v>1559.4841428571431</v>
          </cell>
          <cell r="R698">
            <v>449807.28571428574</v>
          </cell>
          <cell r="S698">
            <v>3915.835</v>
          </cell>
          <cell r="T698">
            <v>1164.4757142857143</v>
          </cell>
          <cell r="U698">
            <v>159.83000000000001</v>
          </cell>
          <cell r="V698">
            <v>136.99714285714288</v>
          </cell>
          <cell r="W698">
            <v>1780.9628571428573</v>
          </cell>
          <cell r="X698">
            <v>41099.142857142862</v>
          </cell>
          <cell r="Y698">
            <v>867.64857142857147</v>
          </cell>
          <cell r="Z698">
            <v>10959.77142857143</v>
          </cell>
          <cell r="AA698">
            <v>20549.571428571431</v>
          </cell>
          <cell r="AB698">
            <v>273994.28571428574</v>
          </cell>
          <cell r="AC698">
            <v>344205.32142857148</v>
          </cell>
          <cell r="AD698">
            <v>2968.2714285714287</v>
          </cell>
          <cell r="AE698">
            <v>810.56642857142856</v>
          </cell>
          <cell r="AF698">
            <v>1278.6400000000001</v>
          </cell>
          <cell r="AG698">
            <v>319.66000000000003</v>
          </cell>
          <cell r="AH698">
            <v>10731.442857142858</v>
          </cell>
          <cell r="AI698">
            <v>639.32000000000005</v>
          </cell>
          <cell r="AJ698">
            <v>1598.3000000000002</v>
          </cell>
          <cell r="AK698">
            <v>319.66000000000003</v>
          </cell>
          <cell r="AL698">
            <v>7763.1714285714297</v>
          </cell>
          <cell r="AM698">
            <v>342.49285714285719</v>
          </cell>
          <cell r="AN698">
            <v>7306.5142857142864</v>
          </cell>
          <cell r="AO698">
            <v>4680.7357142857145</v>
          </cell>
          <cell r="AP698">
            <v>490.90642857142859</v>
          </cell>
          <cell r="AQ698">
            <v>1712.4642857142858</v>
          </cell>
        </row>
        <row r="699">
          <cell r="A699" t="str">
            <v>M003490304SR0</v>
          </cell>
          <cell r="B699" t="str">
            <v>Matrix2Soft3603mm4cm</v>
          </cell>
          <cell r="C699" t="str">
            <v>EUR</v>
          </cell>
          <cell r="D699">
            <v>86.19</v>
          </cell>
          <cell r="G699">
            <v>86.19</v>
          </cell>
          <cell r="I699">
            <v>123.12857142857143</v>
          </cell>
          <cell r="J699">
            <v>467.88857142857142</v>
          </cell>
          <cell r="K699">
            <v>135.44142857142859</v>
          </cell>
          <cell r="L699">
            <v>160.06714285714287</v>
          </cell>
          <cell r="M699">
            <v>215.47500000000002</v>
          </cell>
          <cell r="N699">
            <v>131.74757142857143</v>
          </cell>
          <cell r="O699">
            <v>128.05371428571431</v>
          </cell>
          <cell r="P699">
            <v>61564.285714285717</v>
          </cell>
          <cell r="Q699">
            <v>840.96814285714288</v>
          </cell>
          <cell r="R699">
            <v>242563.28571428571</v>
          </cell>
          <cell r="S699">
            <v>2111.6549999999997</v>
          </cell>
          <cell r="T699">
            <v>627.95571428571429</v>
          </cell>
          <cell r="U699">
            <v>86.19</v>
          </cell>
          <cell r="V699">
            <v>73.877142857142857</v>
          </cell>
          <cell r="W699">
            <v>960.40285714285721</v>
          </cell>
          <cell r="X699">
            <v>22163.142857142859</v>
          </cell>
          <cell r="Y699">
            <v>467.88857142857142</v>
          </cell>
          <cell r="Z699">
            <v>5910.1714285714288</v>
          </cell>
          <cell r="AA699">
            <v>11081.571428571429</v>
          </cell>
          <cell r="AB699">
            <v>147754.28571428571</v>
          </cell>
          <cell r="AC699">
            <v>185616.32142857145</v>
          </cell>
          <cell r="AD699">
            <v>1600.6714285714286</v>
          </cell>
          <cell r="AE699">
            <v>437.10642857142858</v>
          </cell>
          <cell r="AF699">
            <v>689.52</v>
          </cell>
          <cell r="AG699">
            <v>172.38</v>
          </cell>
          <cell r="AH699">
            <v>5787.0428571428574</v>
          </cell>
          <cell r="AI699">
            <v>344.76</v>
          </cell>
          <cell r="AJ699">
            <v>861.90000000000009</v>
          </cell>
          <cell r="AK699">
            <v>172.38</v>
          </cell>
          <cell r="AL699">
            <v>4186.3714285714286</v>
          </cell>
          <cell r="AM699">
            <v>184.69285714285715</v>
          </cell>
          <cell r="AN699">
            <v>3940.1142857142859</v>
          </cell>
          <cell r="AO699">
            <v>2524.1357142857146</v>
          </cell>
          <cell r="AP699">
            <v>264.72642857142858</v>
          </cell>
          <cell r="AQ699">
            <v>923.46428571428578</v>
          </cell>
        </row>
        <row r="700">
          <cell r="A700" t="str">
            <v>M003490306SR0</v>
          </cell>
          <cell r="B700" t="str">
            <v>Matrix2Soft3603mm6cm</v>
          </cell>
          <cell r="C700" t="str">
            <v>EUR</v>
          </cell>
          <cell r="D700">
            <v>88.13</v>
          </cell>
          <cell r="G700">
            <v>88.13</v>
          </cell>
          <cell r="I700">
            <v>125.9</v>
          </cell>
          <cell r="J700">
            <v>478.42</v>
          </cell>
          <cell r="K700">
            <v>138.49</v>
          </cell>
          <cell r="L700">
            <v>163.67000000000002</v>
          </cell>
          <cell r="M700">
            <v>220.32500000000002</v>
          </cell>
          <cell r="N700">
            <v>134.71300000000002</v>
          </cell>
          <cell r="O700">
            <v>130.93600000000001</v>
          </cell>
          <cell r="P700">
            <v>62950</v>
          </cell>
          <cell r="Q700">
            <v>859.89700000000005</v>
          </cell>
          <cell r="R700">
            <v>248023</v>
          </cell>
          <cell r="S700">
            <v>2159.1849999999999</v>
          </cell>
          <cell r="T700">
            <v>642.09</v>
          </cell>
          <cell r="U700">
            <v>88.13</v>
          </cell>
          <cell r="V700">
            <v>75.540000000000006</v>
          </cell>
          <cell r="W700">
            <v>982.02</v>
          </cell>
          <cell r="X700">
            <v>22662</v>
          </cell>
          <cell r="Y700">
            <v>478.42</v>
          </cell>
          <cell r="Z700">
            <v>6043.2000000000007</v>
          </cell>
          <cell r="AA700">
            <v>11331</v>
          </cell>
          <cell r="AB700">
            <v>151080</v>
          </cell>
          <cell r="AC700">
            <v>189794.25</v>
          </cell>
          <cell r="AD700">
            <v>1636.7</v>
          </cell>
          <cell r="AE700">
            <v>446.94499999999999</v>
          </cell>
          <cell r="AF700">
            <v>705.04</v>
          </cell>
          <cell r="AG700">
            <v>176.26</v>
          </cell>
          <cell r="AH700">
            <v>5917.3</v>
          </cell>
          <cell r="AI700">
            <v>352.52</v>
          </cell>
          <cell r="AJ700">
            <v>881.30000000000007</v>
          </cell>
          <cell r="AK700">
            <v>176.26</v>
          </cell>
          <cell r="AL700">
            <v>4280.6000000000004</v>
          </cell>
          <cell r="AM700">
            <v>188.85000000000002</v>
          </cell>
          <cell r="AN700">
            <v>4028.8</v>
          </cell>
          <cell r="AO700">
            <v>2580.9500000000003</v>
          </cell>
          <cell r="AP700">
            <v>270.685</v>
          </cell>
          <cell r="AQ700">
            <v>944.25</v>
          </cell>
        </row>
        <row r="701">
          <cell r="A701" t="str">
            <v>M003490308SR0</v>
          </cell>
          <cell r="B701" t="str">
            <v>Matrix2Soft3603mm8cm</v>
          </cell>
          <cell r="C701" t="str">
            <v>EUR</v>
          </cell>
          <cell r="D701">
            <v>89.5</v>
          </cell>
          <cell r="G701">
            <v>89.5</v>
          </cell>
          <cell r="I701">
            <v>127.85714285714286</v>
          </cell>
          <cell r="J701">
            <v>485.85714285714283</v>
          </cell>
          <cell r="K701">
            <v>140.64285714285717</v>
          </cell>
          <cell r="L701">
            <v>166.21428571428572</v>
          </cell>
          <cell r="M701">
            <v>223.75</v>
          </cell>
          <cell r="N701">
            <v>136.80714285714288</v>
          </cell>
          <cell r="O701">
            <v>132.97142857142859</v>
          </cell>
          <cell r="P701">
            <v>63928.571428571428</v>
          </cell>
          <cell r="Q701">
            <v>873.26428571428573</v>
          </cell>
          <cell r="R701">
            <v>251878.57142857145</v>
          </cell>
          <cell r="S701">
            <v>2192.75</v>
          </cell>
          <cell r="T701">
            <v>652.07142857142856</v>
          </cell>
          <cell r="U701">
            <v>89.5</v>
          </cell>
          <cell r="V701">
            <v>76.714285714285708</v>
          </cell>
          <cell r="W701">
            <v>997.28571428571433</v>
          </cell>
          <cell r="X701">
            <v>23014.285714285714</v>
          </cell>
          <cell r="Y701">
            <v>485.85714285714283</v>
          </cell>
          <cell r="Z701">
            <v>6137.1428571428569</v>
          </cell>
          <cell r="AA701">
            <v>11507.142857142857</v>
          </cell>
          <cell r="AB701">
            <v>153428.57142857142</v>
          </cell>
          <cell r="AC701">
            <v>192744.64285714287</v>
          </cell>
          <cell r="AD701">
            <v>1662.1428571428571</v>
          </cell>
          <cell r="AE701">
            <v>453.89285714285711</v>
          </cell>
          <cell r="AF701">
            <v>716</v>
          </cell>
          <cell r="AG701">
            <v>179</v>
          </cell>
          <cell r="AH701">
            <v>6009.2857142857147</v>
          </cell>
          <cell r="AI701">
            <v>358</v>
          </cell>
          <cell r="AJ701">
            <v>895</v>
          </cell>
          <cell r="AK701">
            <v>179</v>
          </cell>
          <cell r="AL701">
            <v>4347.1428571428569</v>
          </cell>
          <cell r="AM701">
            <v>191.78571428571428</v>
          </cell>
          <cell r="AN701">
            <v>4091.4285714285716</v>
          </cell>
          <cell r="AO701">
            <v>2621.0714285714284</v>
          </cell>
          <cell r="AP701">
            <v>274.89285714285717</v>
          </cell>
          <cell r="AQ701">
            <v>958.92857142857144</v>
          </cell>
        </row>
        <row r="702">
          <cell r="A702" t="str">
            <v>M003490406SR0</v>
          </cell>
          <cell r="B702" t="str">
            <v>Matrix2Soft3604mm6cm</v>
          </cell>
          <cell r="C702" t="str">
            <v>EUR</v>
          </cell>
          <cell r="D702">
            <v>88.13</v>
          </cell>
          <cell r="G702">
            <v>88.13</v>
          </cell>
          <cell r="I702">
            <v>125.9</v>
          </cell>
          <cell r="J702">
            <v>478.42</v>
          </cell>
          <cell r="K702">
            <v>138.49</v>
          </cell>
          <cell r="L702">
            <v>163.67000000000002</v>
          </cell>
          <cell r="M702">
            <v>220.32500000000002</v>
          </cell>
          <cell r="N702">
            <v>134.71300000000002</v>
          </cell>
          <cell r="O702">
            <v>130.93600000000001</v>
          </cell>
          <cell r="P702">
            <v>62950</v>
          </cell>
          <cell r="Q702">
            <v>859.89700000000005</v>
          </cell>
          <cell r="R702">
            <v>248023</v>
          </cell>
          <cell r="S702">
            <v>2159.1849999999999</v>
          </cell>
          <cell r="T702">
            <v>642.09</v>
          </cell>
          <cell r="U702">
            <v>88.13</v>
          </cell>
          <cell r="V702">
            <v>75.540000000000006</v>
          </cell>
          <cell r="W702">
            <v>982.02</v>
          </cell>
          <cell r="X702">
            <v>22662</v>
          </cell>
          <cell r="Y702">
            <v>478.42</v>
          </cell>
          <cell r="Z702">
            <v>6043.2000000000007</v>
          </cell>
          <cell r="AA702">
            <v>11331</v>
          </cell>
          <cell r="AB702">
            <v>151080</v>
          </cell>
          <cell r="AC702">
            <v>189794.25</v>
          </cell>
          <cell r="AD702">
            <v>1636.7</v>
          </cell>
          <cell r="AE702">
            <v>446.94499999999999</v>
          </cell>
          <cell r="AF702">
            <v>705.04</v>
          </cell>
          <cell r="AG702">
            <v>176.26</v>
          </cell>
          <cell r="AH702">
            <v>5917.3</v>
          </cell>
          <cell r="AI702">
            <v>352.52</v>
          </cell>
          <cell r="AJ702">
            <v>881.30000000000007</v>
          </cell>
          <cell r="AK702">
            <v>176.26</v>
          </cell>
          <cell r="AL702">
            <v>4280.6000000000004</v>
          </cell>
          <cell r="AM702">
            <v>188.85000000000002</v>
          </cell>
          <cell r="AN702">
            <v>4028.8</v>
          </cell>
          <cell r="AO702">
            <v>2580.9500000000003</v>
          </cell>
          <cell r="AP702">
            <v>270.685</v>
          </cell>
          <cell r="AQ702">
            <v>944.25</v>
          </cell>
        </row>
        <row r="703">
          <cell r="A703" t="str">
            <v>M003490408SR0</v>
          </cell>
          <cell r="B703" t="str">
            <v>Matrix2Soft3604mm8cm</v>
          </cell>
          <cell r="C703" t="str">
            <v>EUR</v>
          </cell>
          <cell r="D703">
            <v>89.5</v>
          </cell>
          <cell r="G703">
            <v>89.5</v>
          </cell>
          <cell r="I703">
            <v>127.85714285714286</v>
          </cell>
          <cell r="J703">
            <v>485.85714285714283</v>
          </cell>
          <cell r="K703">
            <v>140.64285714285717</v>
          </cell>
          <cell r="L703">
            <v>166.21428571428572</v>
          </cell>
          <cell r="M703">
            <v>223.75</v>
          </cell>
          <cell r="N703">
            <v>136.80714285714288</v>
          </cell>
          <cell r="O703">
            <v>132.97142857142859</v>
          </cell>
          <cell r="P703">
            <v>63928.571428571428</v>
          </cell>
          <cell r="Q703">
            <v>873.26428571428573</v>
          </cell>
          <cell r="R703">
            <v>251878.57142857145</v>
          </cell>
          <cell r="S703">
            <v>2192.75</v>
          </cell>
          <cell r="T703">
            <v>652.07142857142856</v>
          </cell>
          <cell r="U703">
            <v>89.5</v>
          </cell>
          <cell r="V703">
            <v>76.714285714285708</v>
          </cell>
          <cell r="W703">
            <v>997.28571428571433</v>
          </cell>
          <cell r="X703">
            <v>23014.285714285714</v>
          </cell>
          <cell r="Y703">
            <v>485.85714285714283</v>
          </cell>
          <cell r="Z703">
            <v>6137.1428571428569</v>
          </cell>
          <cell r="AA703">
            <v>11507.142857142857</v>
          </cell>
          <cell r="AB703">
            <v>153428.57142857142</v>
          </cell>
          <cell r="AC703">
            <v>192744.64285714287</v>
          </cell>
          <cell r="AD703">
            <v>1662.1428571428571</v>
          </cell>
          <cell r="AE703">
            <v>453.89285714285711</v>
          </cell>
          <cell r="AF703">
            <v>716</v>
          </cell>
          <cell r="AG703">
            <v>179</v>
          </cell>
          <cell r="AH703">
            <v>6009.2857142857147</v>
          </cell>
          <cell r="AI703">
            <v>358</v>
          </cell>
          <cell r="AJ703">
            <v>895</v>
          </cell>
          <cell r="AK703">
            <v>179</v>
          </cell>
          <cell r="AL703">
            <v>4347.1428571428569</v>
          </cell>
          <cell r="AM703">
            <v>191.78571428571428</v>
          </cell>
          <cell r="AN703">
            <v>4091.4285714285716</v>
          </cell>
          <cell r="AO703">
            <v>2621.0714285714284</v>
          </cell>
          <cell r="AP703">
            <v>274.89285714285717</v>
          </cell>
          <cell r="AQ703">
            <v>958.92857142857144</v>
          </cell>
        </row>
        <row r="704">
          <cell r="A704" t="str">
            <v>M003490510SR0</v>
          </cell>
          <cell r="B704" t="str">
            <v>Matrix2Soft3605mm10cm</v>
          </cell>
          <cell r="C704" t="str">
            <v>EUR</v>
          </cell>
          <cell r="D704">
            <v>90.1</v>
          </cell>
          <cell r="G704">
            <v>90.1</v>
          </cell>
          <cell r="I704">
            <v>128.71428571428572</v>
          </cell>
          <cell r="J704">
            <v>489.1142857142857</v>
          </cell>
          <cell r="K704">
            <v>141.58571428571432</v>
          </cell>
          <cell r="L704">
            <v>167.32857142857145</v>
          </cell>
          <cell r="M704">
            <v>225.25</v>
          </cell>
          <cell r="N704">
            <v>137.72428571428574</v>
          </cell>
          <cell r="O704">
            <v>133.86285714285717</v>
          </cell>
          <cell r="P704">
            <v>64357.142857142862</v>
          </cell>
          <cell r="Q704">
            <v>879.1185714285715</v>
          </cell>
          <cell r="R704">
            <v>253567.14285714287</v>
          </cell>
          <cell r="S704">
            <v>2207.4499999999998</v>
          </cell>
          <cell r="T704">
            <v>656.44285714285718</v>
          </cell>
          <cell r="U704">
            <v>90.1</v>
          </cell>
          <cell r="V704">
            <v>77.228571428571428</v>
          </cell>
          <cell r="W704">
            <v>1003.9714285714286</v>
          </cell>
          <cell r="X704">
            <v>23168.571428571431</v>
          </cell>
          <cell r="Y704">
            <v>489.1142857142857</v>
          </cell>
          <cell r="Z704">
            <v>6178.2857142857147</v>
          </cell>
          <cell r="AA704">
            <v>11584.285714285716</v>
          </cell>
          <cell r="AB704">
            <v>154457.14285714287</v>
          </cell>
          <cell r="AC704">
            <v>194036.78571428574</v>
          </cell>
          <cell r="AD704">
            <v>1673.2857142857144</v>
          </cell>
          <cell r="AE704">
            <v>456.93571428571431</v>
          </cell>
          <cell r="AF704">
            <v>720.8</v>
          </cell>
          <cell r="AG704">
            <v>180.2</v>
          </cell>
          <cell r="AH704">
            <v>6049.5714285714294</v>
          </cell>
          <cell r="AI704">
            <v>360.4</v>
          </cell>
          <cell r="AJ704">
            <v>901</v>
          </cell>
          <cell r="AK704">
            <v>180.2</v>
          </cell>
          <cell r="AL704">
            <v>4376.2857142857147</v>
          </cell>
          <cell r="AM704">
            <v>193.07142857142858</v>
          </cell>
          <cell r="AN704">
            <v>4118.8571428571431</v>
          </cell>
          <cell r="AO704">
            <v>2638.6428571428573</v>
          </cell>
          <cell r="AP704">
            <v>276.73571428571427</v>
          </cell>
          <cell r="AQ704">
            <v>965.35714285714289</v>
          </cell>
        </row>
        <row r="705">
          <cell r="A705" t="str">
            <v>M003490515SR0</v>
          </cell>
          <cell r="B705" t="str">
            <v>Matrix2Soft3605mm15cm</v>
          </cell>
          <cell r="C705" t="str">
            <v>EUR</v>
          </cell>
          <cell r="D705">
            <v>94.77</v>
          </cell>
          <cell r="G705">
            <v>94.77</v>
          </cell>
          <cell r="I705">
            <v>135.3857142857143</v>
          </cell>
          <cell r="J705">
            <v>514.46571428571428</v>
          </cell>
          <cell r="K705">
            <v>148.92428571428573</v>
          </cell>
          <cell r="L705">
            <v>176.00142857142859</v>
          </cell>
          <cell r="M705">
            <v>236.92500000000001</v>
          </cell>
          <cell r="N705">
            <v>144.8627142857143</v>
          </cell>
          <cell r="O705">
            <v>140.80114285714288</v>
          </cell>
          <cell r="P705">
            <v>67692.857142857145</v>
          </cell>
          <cell r="Q705">
            <v>924.68442857142873</v>
          </cell>
          <cell r="R705">
            <v>266709.85714285716</v>
          </cell>
          <cell r="S705">
            <v>2321.8650000000002</v>
          </cell>
          <cell r="T705">
            <v>690.4671428571429</v>
          </cell>
          <cell r="U705">
            <v>94.77000000000001</v>
          </cell>
          <cell r="V705">
            <v>81.23142857142858</v>
          </cell>
          <cell r="W705">
            <v>1056.0085714285715</v>
          </cell>
          <cell r="X705">
            <v>24369.428571428572</v>
          </cell>
          <cell r="Y705">
            <v>514.46571428571428</v>
          </cell>
          <cell r="Z705">
            <v>6498.5142857142864</v>
          </cell>
          <cell r="AA705">
            <v>12184.714285714286</v>
          </cell>
          <cell r="AB705">
            <v>162462.85714285716</v>
          </cell>
          <cell r="AC705">
            <v>204093.96428571432</v>
          </cell>
          <cell r="AD705">
            <v>1760.014285714286</v>
          </cell>
          <cell r="AE705">
            <v>480.61928571428575</v>
          </cell>
          <cell r="AF705">
            <v>758.16000000000008</v>
          </cell>
          <cell r="AG705">
            <v>189.54000000000002</v>
          </cell>
          <cell r="AH705">
            <v>6363.1285714285723</v>
          </cell>
          <cell r="AI705">
            <v>379.08000000000004</v>
          </cell>
          <cell r="AJ705">
            <v>947.7</v>
          </cell>
          <cell r="AK705">
            <v>189.54000000000002</v>
          </cell>
          <cell r="AL705">
            <v>4603.1142857142859</v>
          </cell>
          <cell r="AM705">
            <v>203.07857142857145</v>
          </cell>
          <cell r="AN705">
            <v>4332.3428571428576</v>
          </cell>
          <cell r="AO705">
            <v>2775.4071428571433</v>
          </cell>
          <cell r="AP705">
            <v>291.07928571428573</v>
          </cell>
          <cell r="AQ705">
            <v>1015.3928571428572</v>
          </cell>
        </row>
        <row r="706">
          <cell r="A706" t="str">
            <v>M003490610SR0</v>
          </cell>
          <cell r="B706" t="str">
            <v>Matrix2Soft3606mm10cm</v>
          </cell>
          <cell r="C706" t="str">
            <v>EUR</v>
          </cell>
          <cell r="D706">
            <v>90.1</v>
          </cell>
          <cell r="G706">
            <v>90.1</v>
          </cell>
          <cell r="I706">
            <v>128.71428571428572</v>
          </cell>
          <cell r="J706">
            <v>489.1142857142857</v>
          </cell>
          <cell r="K706">
            <v>141.58571428571432</v>
          </cell>
          <cell r="L706">
            <v>167.32857142857145</v>
          </cell>
          <cell r="M706">
            <v>225.25</v>
          </cell>
          <cell r="N706">
            <v>137.72428571428574</v>
          </cell>
          <cell r="O706">
            <v>133.86285714285717</v>
          </cell>
          <cell r="P706">
            <v>64357.142857142862</v>
          </cell>
          <cell r="Q706">
            <v>879.1185714285715</v>
          </cell>
          <cell r="R706">
            <v>253567.14285714287</v>
          </cell>
          <cell r="S706">
            <v>2207.4499999999998</v>
          </cell>
          <cell r="T706">
            <v>656.44285714285718</v>
          </cell>
          <cell r="U706">
            <v>90.1</v>
          </cell>
          <cell r="V706">
            <v>77.228571428571428</v>
          </cell>
          <cell r="W706">
            <v>1003.9714285714286</v>
          </cell>
          <cell r="X706">
            <v>23168.571428571431</v>
          </cell>
          <cell r="Y706">
            <v>489.1142857142857</v>
          </cell>
          <cell r="Z706">
            <v>6178.2857142857147</v>
          </cell>
          <cell r="AA706">
            <v>11584.285714285716</v>
          </cell>
          <cell r="AB706">
            <v>154457.14285714287</v>
          </cell>
          <cell r="AC706">
            <v>194036.78571428574</v>
          </cell>
          <cell r="AD706">
            <v>1673.2857142857144</v>
          </cell>
          <cell r="AE706">
            <v>456.93571428571431</v>
          </cell>
          <cell r="AF706">
            <v>720.8</v>
          </cell>
          <cell r="AG706">
            <v>180.2</v>
          </cell>
          <cell r="AH706">
            <v>6049.5714285714294</v>
          </cell>
          <cell r="AI706">
            <v>360.4</v>
          </cell>
          <cell r="AJ706">
            <v>901</v>
          </cell>
          <cell r="AK706">
            <v>180.2</v>
          </cell>
          <cell r="AL706">
            <v>4376.2857142857147</v>
          </cell>
          <cell r="AM706">
            <v>193.07142857142858</v>
          </cell>
          <cell r="AN706">
            <v>4118.8571428571431</v>
          </cell>
          <cell r="AO706">
            <v>2638.6428571428573</v>
          </cell>
          <cell r="AP706">
            <v>276.73571428571427</v>
          </cell>
          <cell r="AQ706">
            <v>965.35714285714289</v>
          </cell>
        </row>
        <row r="707">
          <cell r="A707" t="str">
            <v>M003490615SR0</v>
          </cell>
          <cell r="B707" t="str">
            <v>Matrix2Soft3606mm15cm</v>
          </cell>
          <cell r="C707" t="str">
            <v>EUR</v>
          </cell>
          <cell r="D707">
            <v>94.77</v>
          </cell>
          <cell r="G707">
            <v>94.77</v>
          </cell>
          <cell r="I707">
            <v>135.3857142857143</v>
          </cell>
          <cell r="J707">
            <v>514.46571428571428</v>
          </cell>
          <cell r="K707">
            <v>148.92428571428573</v>
          </cell>
          <cell r="L707">
            <v>176.00142857142859</v>
          </cell>
          <cell r="M707">
            <v>236.92500000000001</v>
          </cell>
          <cell r="N707">
            <v>144.8627142857143</v>
          </cell>
          <cell r="O707">
            <v>140.80114285714288</v>
          </cell>
          <cell r="P707">
            <v>67692.857142857145</v>
          </cell>
          <cell r="Q707">
            <v>924.68442857142873</v>
          </cell>
          <cell r="R707">
            <v>266709.85714285716</v>
          </cell>
          <cell r="S707">
            <v>2321.8650000000002</v>
          </cell>
          <cell r="T707">
            <v>690.4671428571429</v>
          </cell>
          <cell r="U707">
            <v>94.77000000000001</v>
          </cell>
          <cell r="V707">
            <v>81.23142857142858</v>
          </cell>
          <cell r="W707">
            <v>1056.0085714285715</v>
          </cell>
          <cell r="X707">
            <v>24369.428571428572</v>
          </cell>
          <cell r="Y707">
            <v>514.46571428571428</v>
          </cell>
          <cell r="Z707">
            <v>6498.5142857142864</v>
          </cell>
          <cell r="AA707">
            <v>12184.714285714286</v>
          </cell>
          <cell r="AB707">
            <v>162462.85714285716</v>
          </cell>
          <cell r="AC707">
            <v>204093.96428571432</v>
          </cell>
          <cell r="AD707">
            <v>1760.014285714286</v>
          </cell>
          <cell r="AE707">
            <v>480.61928571428575</v>
          </cell>
          <cell r="AF707">
            <v>758.16000000000008</v>
          </cell>
          <cell r="AG707">
            <v>189.54000000000002</v>
          </cell>
          <cell r="AH707">
            <v>6363.1285714285723</v>
          </cell>
          <cell r="AI707">
            <v>379.08000000000004</v>
          </cell>
          <cell r="AJ707">
            <v>947.7</v>
          </cell>
          <cell r="AK707">
            <v>189.54000000000002</v>
          </cell>
          <cell r="AL707">
            <v>4603.1142857142859</v>
          </cell>
          <cell r="AM707">
            <v>203.07857142857145</v>
          </cell>
          <cell r="AN707">
            <v>4332.3428571428576</v>
          </cell>
          <cell r="AO707">
            <v>2775.4071428571433</v>
          </cell>
          <cell r="AP707">
            <v>291.07928571428573</v>
          </cell>
          <cell r="AQ707">
            <v>1015.3928571428572</v>
          </cell>
        </row>
        <row r="708">
          <cell r="A708" t="str">
            <v>M003490710SR0</v>
          </cell>
          <cell r="B708" t="str">
            <v>Matrix2Soft3607mm10cm</v>
          </cell>
          <cell r="C708" t="str">
            <v>EUR</v>
          </cell>
          <cell r="D708">
            <v>89.99</v>
          </cell>
          <cell r="G708">
            <v>89.99</v>
          </cell>
          <cell r="I708">
            <v>128.55714285714285</v>
          </cell>
          <cell r="J708">
            <v>488.5171428571428</v>
          </cell>
          <cell r="K708">
            <v>141.41285714285715</v>
          </cell>
          <cell r="L708">
            <v>167.12428571428572</v>
          </cell>
          <cell r="M708">
            <v>224.97499999999999</v>
          </cell>
          <cell r="N708">
            <v>137.55614285714285</v>
          </cell>
          <cell r="O708">
            <v>133.69942857142857</v>
          </cell>
          <cell r="P708">
            <v>64278.571428571428</v>
          </cell>
          <cell r="Q708">
            <v>878.04528571428568</v>
          </cell>
          <cell r="R708">
            <v>253257.57142857142</v>
          </cell>
          <cell r="S708">
            <v>2204.7549999999997</v>
          </cell>
          <cell r="T708">
            <v>655.64142857142849</v>
          </cell>
          <cell r="U708">
            <v>89.99</v>
          </cell>
          <cell r="V708">
            <v>77.13428571428571</v>
          </cell>
          <cell r="W708">
            <v>1002.7457142857143</v>
          </cell>
          <cell r="X708">
            <v>23140.285714285714</v>
          </cell>
          <cell r="Y708">
            <v>488.5171428571428</v>
          </cell>
          <cell r="Z708">
            <v>6170.7428571428572</v>
          </cell>
          <cell r="AA708">
            <v>11570.142857142857</v>
          </cell>
          <cell r="AB708">
            <v>154268.57142857142</v>
          </cell>
          <cell r="AC708">
            <v>193799.89285714284</v>
          </cell>
          <cell r="AD708">
            <v>1671.242857142857</v>
          </cell>
          <cell r="AE708">
            <v>456.37785714285707</v>
          </cell>
          <cell r="AF708">
            <v>719.92</v>
          </cell>
          <cell r="AG708">
            <v>179.98</v>
          </cell>
          <cell r="AH708">
            <v>6042.1857142857143</v>
          </cell>
          <cell r="AI708">
            <v>359.96</v>
          </cell>
          <cell r="AJ708">
            <v>899.9</v>
          </cell>
          <cell r="AK708">
            <v>179.98</v>
          </cell>
          <cell r="AL708">
            <v>4370.9428571428571</v>
          </cell>
          <cell r="AM708">
            <v>192.83571428571429</v>
          </cell>
          <cell r="AN708">
            <v>4113.8285714285712</v>
          </cell>
          <cell r="AO708">
            <v>2635.4214285714284</v>
          </cell>
          <cell r="AP708">
            <v>276.39785714285711</v>
          </cell>
          <cell r="AQ708">
            <v>964.17857142857133</v>
          </cell>
        </row>
        <row r="709">
          <cell r="A709" t="str">
            <v>M003490715SR0</v>
          </cell>
          <cell r="B709" t="str">
            <v>Matrix2Soft3607mm15cm</v>
          </cell>
          <cell r="C709" t="str">
            <v>EUR</v>
          </cell>
          <cell r="D709">
            <v>94.62</v>
          </cell>
          <cell r="G709">
            <v>94.62</v>
          </cell>
          <cell r="I709">
            <v>135.17142857142858</v>
          </cell>
          <cell r="J709">
            <v>513.6514285714286</v>
          </cell>
          <cell r="K709">
            <v>148.68857142857144</v>
          </cell>
          <cell r="L709">
            <v>175.72285714285715</v>
          </cell>
          <cell r="M709">
            <v>236.55</v>
          </cell>
          <cell r="N709">
            <v>144.6334285714286</v>
          </cell>
          <cell r="O709">
            <v>140.57828571428573</v>
          </cell>
          <cell r="P709">
            <v>67585.71428571429</v>
          </cell>
          <cell r="Q709">
            <v>923.2208571428572</v>
          </cell>
          <cell r="R709">
            <v>266287.71428571432</v>
          </cell>
          <cell r="S709">
            <v>2318.19</v>
          </cell>
          <cell r="T709">
            <v>689.37428571428575</v>
          </cell>
          <cell r="U709">
            <v>94.62</v>
          </cell>
          <cell r="V709">
            <v>81.102857142857147</v>
          </cell>
          <cell r="W709">
            <v>1054.3371428571429</v>
          </cell>
          <cell r="X709">
            <v>24330.857142857145</v>
          </cell>
          <cell r="Y709">
            <v>513.6514285714286</v>
          </cell>
          <cell r="Z709">
            <v>6488.2285714285717</v>
          </cell>
          <cell r="AA709">
            <v>12165.428571428572</v>
          </cell>
          <cell r="AB709">
            <v>162205.71428571429</v>
          </cell>
          <cell r="AC709">
            <v>203770.92857142858</v>
          </cell>
          <cell r="AD709">
            <v>1757.2285714285715</v>
          </cell>
          <cell r="AE709">
            <v>479.85857142857145</v>
          </cell>
          <cell r="AF709">
            <v>756.96</v>
          </cell>
          <cell r="AG709">
            <v>189.24</v>
          </cell>
          <cell r="AH709">
            <v>6353.0571428571429</v>
          </cell>
          <cell r="AI709">
            <v>378.48</v>
          </cell>
          <cell r="AJ709">
            <v>946.2</v>
          </cell>
          <cell r="AK709">
            <v>189.24</v>
          </cell>
          <cell r="AL709">
            <v>4595.8285714285721</v>
          </cell>
          <cell r="AM709">
            <v>202.75714285714287</v>
          </cell>
          <cell r="AN709">
            <v>4325.4857142857145</v>
          </cell>
          <cell r="AO709">
            <v>2771.014285714286</v>
          </cell>
          <cell r="AP709">
            <v>290.61857142857144</v>
          </cell>
          <cell r="AQ709">
            <v>1013.7857142857143</v>
          </cell>
        </row>
        <row r="710">
          <cell r="A710" t="str">
            <v>M003490720SR0</v>
          </cell>
          <cell r="B710" t="str">
            <v>Matrix2Soft3607mm20cm</v>
          </cell>
          <cell r="C710" t="str">
            <v>EUR</v>
          </cell>
          <cell r="D710">
            <v>99.3</v>
          </cell>
          <cell r="G710">
            <v>99.3</v>
          </cell>
          <cell r="I710">
            <v>141.85714285714286</v>
          </cell>
          <cell r="J710">
            <v>539.05714285714282</v>
          </cell>
          <cell r="K710">
            <v>156.04285714285717</v>
          </cell>
          <cell r="L710">
            <v>184.41428571428574</v>
          </cell>
          <cell r="M710">
            <v>248.25</v>
          </cell>
          <cell r="N710">
            <v>151.78714285714287</v>
          </cell>
          <cell r="O710">
            <v>147.53142857142859</v>
          </cell>
          <cell r="P710">
            <v>70928.571428571435</v>
          </cell>
          <cell r="Q710">
            <v>968.88428571428574</v>
          </cell>
          <cell r="R710">
            <v>279458.57142857142</v>
          </cell>
          <cell r="S710">
            <v>2432.85</v>
          </cell>
          <cell r="T710">
            <v>723.47142857142853</v>
          </cell>
          <cell r="U710">
            <v>99.3</v>
          </cell>
          <cell r="V710">
            <v>85.114285714285714</v>
          </cell>
          <cell r="W710">
            <v>1106.4857142857143</v>
          </cell>
          <cell r="X710">
            <v>25534.285714285714</v>
          </cell>
          <cell r="Y710">
            <v>539.05714285714282</v>
          </cell>
          <cell r="Z710">
            <v>6809.1428571428569</v>
          </cell>
          <cell r="AA710">
            <v>12767.142857142857</v>
          </cell>
          <cell r="AB710">
            <v>170228.57142857142</v>
          </cell>
          <cell r="AC710">
            <v>213849.64285714287</v>
          </cell>
          <cell r="AD710">
            <v>1844.1428571428571</v>
          </cell>
          <cell r="AE710">
            <v>503.59285714285716</v>
          </cell>
          <cell r="AF710">
            <v>794.4</v>
          </cell>
          <cell r="AG710">
            <v>198.6</v>
          </cell>
          <cell r="AH710">
            <v>6667.2857142857147</v>
          </cell>
          <cell r="AI710">
            <v>397.2</v>
          </cell>
          <cell r="AJ710">
            <v>993</v>
          </cell>
          <cell r="AK710">
            <v>198.6</v>
          </cell>
          <cell r="AL710">
            <v>4823.1428571428569</v>
          </cell>
          <cell r="AM710">
            <v>212.78571428571428</v>
          </cell>
          <cell r="AN710">
            <v>4539.4285714285716</v>
          </cell>
          <cell r="AO710">
            <v>2908.0714285714284</v>
          </cell>
          <cell r="AP710">
            <v>304.99285714285713</v>
          </cell>
          <cell r="AQ710">
            <v>1063.9285714285716</v>
          </cell>
        </row>
        <row r="711">
          <cell r="A711" t="str">
            <v>M003490820SR0</v>
          </cell>
          <cell r="B711" t="str">
            <v>Matrix2Soft3608mm20cm</v>
          </cell>
          <cell r="C711" t="str">
            <v>EUR</v>
          </cell>
          <cell r="D711">
            <v>99.3</v>
          </cell>
          <cell r="G711">
            <v>99.3</v>
          </cell>
          <cell r="I711">
            <v>141.85714285714286</v>
          </cell>
          <cell r="J711">
            <v>539.05714285714282</v>
          </cell>
          <cell r="K711">
            <v>156.04285714285717</v>
          </cell>
          <cell r="L711">
            <v>184.41428571428574</v>
          </cell>
          <cell r="M711">
            <v>248.25</v>
          </cell>
          <cell r="N711">
            <v>151.78714285714287</v>
          </cell>
          <cell r="O711">
            <v>147.53142857142859</v>
          </cell>
          <cell r="P711">
            <v>70928.571428571435</v>
          </cell>
          <cell r="Q711">
            <v>968.88428571428574</v>
          </cell>
          <cell r="R711">
            <v>279458.57142857142</v>
          </cell>
          <cell r="S711">
            <v>2432.85</v>
          </cell>
          <cell r="T711">
            <v>723.47142857142853</v>
          </cell>
          <cell r="U711">
            <v>99.3</v>
          </cell>
          <cell r="V711">
            <v>85.114285714285714</v>
          </cell>
          <cell r="W711">
            <v>1106.4857142857143</v>
          </cell>
          <cell r="X711">
            <v>25534.285714285714</v>
          </cell>
          <cell r="Y711">
            <v>539.05714285714282</v>
          </cell>
          <cell r="Z711">
            <v>6809.1428571428569</v>
          </cell>
          <cell r="AA711">
            <v>12767.142857142857</v>
          </cell>
          <cell r="AB711">
            <v>170228.57142857142</v>
          </cell>
          <cell r="AC711">
            <v>213849.64285714287</v>
          </cell>
          <cell r="AD711">
            <v>1844.1428571428571</v>
          </cell>
          <cell r="AE711">
            <v>503.59285714285716</v>
          </cell>
          <cell r="AF711">
            <v>794.4</v>
          </cell>
          <cell r="AG711">
            <v>198.6</v>
          </cell>
          <cell r="AH711">
            <v>6667.2857142857147</v>
          </cell>
          <cell r="AI711">
            <v>397.2</v>
          </cell>
          <cell r="AJ711">
            <v>993</v>
          </cell>
          <cell r="AK711">
            <v>198.6</v>
          </cell>
          <cell r="AL711">
            <v>4823.1428571428569</v>
          </cell>
          <cell r="AM711">
            <v>212.78571428571428</v>
          </cell>
          <cell r="AN711">
            <v>4539.4285714285716</v>
          </cell>
          <cell r="AO711">
            <v>2908.0714285714284</v>
          </cell>
          <cell r="AP711">
            <v>304.99285714285713</v>
          </cell>
          <cell r="AQ711">
            <v>1063.9285714285716</v>
          </cell>
        </row>
        <row r="712">
          <cell r="A712" t="str">
            <v>M003490830SR0</v>
          </cell>
          <cell r="B712" t="str">
            <v>Matrix2Soft3608mm30cm</v>
          </cell>
          <cell r="C712" t="str">
            <v>EUR</v>
          </cell>
          <cell r="D712">
            <v>106.77</v>
          </cell>
          <cell r="G712">
            <v>106.77</v>
          </cell>
          <cell r="I712">
            <v>152.52857142857144</v>
          </cell>
          <cell r="J712">
            <v>579.60857142857139</v>
          </cell>
          <cell r="K712">
            <v>167.78142857142859</v>
          </cell>
          <cell r="L712">
            <v>198.28714285714287</v>
          </cell>
          <cell r="M712">
            <v>266.92500000000001</v>
          </cell>
          <cell r="N712">
            <v>163.20557142857146</v>
          </cell>
          <cell r="O712">
            <v>158.6297142857143</v>
          </cell>
          <cell r="P712">
            <v>76264.285714285725</v>
          </cell>
          <cell r="Q712">
            <v>1041.7701428571429</v>
          </cell>
          <cell r="R712">
            <v>300481.28571428574</v>
          </cell>
          <cell r="S712">
            <v>2615.8649999999998</v>
          </cell>
          <cell r="T712">
            <v>777.89571428571423</v>
          </cell>
          <cell r="U712">
            <v>106.77</v>
          </cell>
          <cell r="V712">
            <v>91.517142857142858</v>
          </cell>
          <cell r="W712">
            <v>1189.7228571428573</v>
          </cell>
          <cell r="X712">
            <v>27455.142857142859</v>
          </cell>
          <cell r="Y712">
            <v>579.60857142857139</v>
          </cell>
          <cell r="Z712">
            <v>7321.3714285714286</v>
          </cell>
          <cell r="AA712">
            <v>13727.571428571429</v>
          </cell>
          <cell r="AB712">
            <v>183034.28571428574</v>
          </cell>
          <cell r="AC712">
            <v>229936.82142857145</v>
          </cell>
          <cell r="AD712">
            <v>1982.8714285714286</v>
          </cell>
          <cell r="AE712">
            <v>541.47642857142853</v>
          </cell>
          <cell r="AF712">
            <v>854.16</v>
          </cell>
          <cell r="AG712">
            <v>213.54</v>
          </cell>
          <cell r="AH712">
            <v>7168.8428571428576</v>
          </cell>
          <cell r="AI712">
            <v>427.08</v>
          </cell>
          <cell r="AJ712">
            <v>1067.7</v>
          </cell>
          <cell r="AK712">
            <v>213.54</v>
          </cell>
          <cell r="AL712">
            <v>5185.971428571429</v>
          </cell>
          <cell r="AM712">
            <v>228.79285714285714</v>
          </cell>
          <cell r="AN712">
            <v>4880.9142857142861</v>
          </cell>
          <cell r="AO712">
            <v>3126.8357142857144</v>
          </cell>
          <cell r="AP712">
            <v>327.93642857142856</v>
          </cell>
          <cell r="AQ712">
            <v>1143.9642857142858</v>
          </cell>
        </row>
        <row r="713">
          <cell r="A713" t="str">
            <v>M0034921030</v>
          </cell>
          <cell r="B713" t="str">
            <v>Matrix2Standard36010mm30</v>
          </cell>
          <cell r="C713" t="str">
            <v>EUR</v>
          </cell>
          <cell r="D713">
            <v>201.21</v>
          </cell>
          <cell r="G713">
            <v>201.21</v>
          </cell>
          <cell r="I713">
            <v>287.44285714285718</v>
          </cell>
          <cell r="J713">
            <v>1092.2828571428572</v>
          </cell>
          <cell r="K713">
            <v>316.18714285714293</v>
          </cell>
          <cell r="L713">
            <v>373.67571428571432</v>
          </cell>
          <cell r="M713">
            <v>503.02500000000009</v>
          </cell>
          <cell r="N713">
            <v>307.56385714285722</v>
          </cell>
          <cell r="O713">
            <v>298.9405714285715</v>
          </cell>
          <cell r="P713">
            <v>143721.42857142858</v>
          </cell>
          <cell r="Q713">
            <v>1963.2347142857145</v>
          </cell>
          <cell r="R713">
            <v>566262.42857142864</v>
          </cell>
          <cell r="S713">
            <v>4929.6450000000004</v>
          </cell>
          <cell r="T713">
            <v>1465.9585714285715</v>
          </cell>
          <cell r="U713">
            <v>201.21</v>
          </cell>
          <cell r="V713">
            <v>172.46571428571431</v>
          </cell>
          <cell r="W713">
            <v>2242.0542857142859</v>
          </cell>
          <cell r="X713">
            <v>51739.71428571429</v>
          </cell>
          <cell r="Y713">
            <v>1092.2828571428572</v>
          </cell>
          <cell r="Z713">
            <v>13797.257142857145</v>
          </cell>
          <cell r="AA713">
            <v>25869.857142857145</v>
          </cell>
          <cell r="AB713">
            <v>344931.42857142864</v>
          </cell>
          <cell r="AC713">
            <v>433320.10714285722</v>
          </cell>
          <cell r="AD713">
            <v>3736.7571428571432</v>
          </cell>
          <cell r="AE713">
            <v>1020.4221428571429</v>
          </cell>
          <cell r="AF713">
            <v>1609.68</v>
          </cell>
          <cell r="AG713">
            <v>402.42</v>
          </cell>
          <cell r="AH713">
            <v>13509.814285714287</v>
          </cell>
          <cell r="AI713">
            <v>804.84</v>
          </cell>
          <cell r="AJ713">
            <v>2012.1000000000004</v>
          </cell>
          <cell r="AK713">
            <v>402.42</v>
          </cell>
          <cell r="AL713">
            <v>9773.0571428571438</v>
          </cell>
          <cell r="AM713">
            <v>431.16428571428577</v>
          </cell>
          <cell r="AN713">
            <v>9198.1714285714297</v>
          </cell>
          <cell r="AO713">
            <v>5892.5785714285721</v>
          </cell>
          <cell r="AP713">
            <v>618.00214285714287</v>
          </cell>
          <cell r="AQ713">
            <v>2155.8214285714289</v>
          </cell>
        </row>
        <row r="714">
          <cell r="A714" t="str">
            <v>M003492103SR0</v>
          </cell>
          <cell r="B714" t="str">
            <v>Matrix2Standard360SR10mm</v>
          </cell>
          <cell r="C714" t="str">
            <v>EUR</v>
          </cell>
          <cell r="D714">
            <v>108.06</v>
          </cell>
          <cell r="G714">
            <v>108.06</v>
          </cell>
          <cell r="I714">
            <v>154.37142857142859</v>
          </cell>
          <cell r="J714">
            <v>586.61142857142863</v>
          </cell>
          <cell r="K714">
            <v>169.80857142857147</v>
          </cell>
          <cell r="L714">
            <v>200.68285714285719</v>
          </cell>
          <cell r="M714">
            <v>270.15000000000003</v>
          </cell>
          <cell r="N714">
            <v>165.17742857142861</v>
          </cell>
          <cell r="O714">
            <v>160.54628571428574</v>
          </cell>
          <cell r="P714">
            <v>77185.714285714304</v>
          </cell>
          <cell r="Q714">
            <v>1054.3568571428573</v>
          </cell>
          <cell r="R714">
            <v>304111.71428571432</v>
          </cell>
          <cell r="S714">
            <v>2647.4700000000003</v>
          </cell>
          <cell r="T714">
            <v>787.29428571428582</v>
          </cell>
          <cell r="U714">
            <v>108.06000000000002</v>
          </cell>
          <cell r="V714">
            <v>92.622857142857157</v>
          </cell>
          <cell r="W714">
            <v>1204.0971428571431</v>
          </cell>
          <cell r="X714">
            <v>27786.857142857149</v>
          </cell>
          <cell r="Y714">
            <v>586.61142857142863</v>
          </cell>
          <cell r="Z714">
            <v>7409.8285714285721</v>
          </cell>
          <cell r="AA714">
            <v>13893.428571428574</v>
          </cell>
          <cell r="AB714">
            <v>185245.71428571432</v>
          </cell>
          <cell r="AC714">
            <v>232714.92857142861</v>
          </cell>
          <cell r="AD714">
            <v>2006.8285714285716</v>
          </cell>
          <cell r="AE714">
            <v>548.01857142857148</v>
          </cell>
          <cell r="AF714">
            <v>864.48000000000013</v>
          </cell>
          <cell r="AG714">
            <v>216.12000000000003</v>
          </cell>
          <cell r="AH714">
            <v>7255.4571428571444</v>
          </cell>
          <cell r="AI714">
            <v>432.24000000000007</v>
          </cell>
          <cell r="AJ714">
            <v>1080.6000000000001</v>
          </cell>
          <cell r="AK714">
            <v>216.12000000000003</v>
          </cell>
          <cell r="AL714">
            <v>5248.6285714285723</v>
          </cell>
          <cell r="AM714">
            <v>231.55714285714288</v>
          </cell>
          <cell r="AN714">
            <v>4939.885714285715</v>
          </cell>
          <cell r="AO714">
            <v>3164.6142857142863</v>
          </cell>
          <cell r="AP714">
            <v>331.89857142857147</v>
          </cell>
          <cell r="AQ714">
            <v>1157.7857142857144</v>
          </cell>
        </row>
        <row r="715">
          <cell r="A715" t="str">
            <v>M0034921230</v>
          </cell>
          <cell r="B715" t="str">
            <v>Matrix2Standard36012mm30</v>
          </cell>
          <cell r="C715" t="str">
            <v>EUR</v>
          </cell>
          <cell r="D715">
            <v>201.32</v>
          </cell>
          <cell r="G715">
            <v>201.32</v>
          </cell>
          <cell r="I715">
            <v>287.60000000000002</v>
          </cell>
          <cell r="J715">
            <v>1092.8800000000001</v>
          </cell>
          <cell r="K715">
            <v>316.36000000000007</v>
          </cell>
          <cell r="L715">
            <v>373.88000000000005</v>
          </cell>
          <cell r="M715">
            <v>503.30000000000007</v>
          </cell>
          <cell r="N715">
            <v>307.73200000000003</v>
          </cell>
          <cell r="O715">
            <v>299.10400000000004</v>
          </cell>
          <cell r="P715">
            <v>143800</v>
          </cell>
          <cell r="Q715">
            <v>1964.3080000000002</v>
          </cell>
          <cell r="R715">
            <v>566572</v>
          </cell>
          <cell r="S715">
            <v>4932.34</v>
          </cell>
          <cell r="T715">
            <v>1466.76</v>
          </cell>
          <cell r="U715">
            <v>201.32</v>
          </cell>
          <cell r="V715">
            <v>172.56</v>
          </cell>
          <cell r="W715">
            <v>2243.2800000000002</v>
          </cell>
          <cell r="X715">
            <v>51768.000000000007</v>
          </cell>
          <cell r="Y715">
            <v>1092.8800000000001</v>
          </cell>
          <cell r="Z715">
            <v>13804.800000000001</v>
          </cell>
          <cell r="AA715">
            <v>25884.000000000004</v>
          </cell>
          <cell r="AB715">
            <v>345120</v>
          </cell>
          <cell r="AC715">
            <v>433557.00000000006</v>
          </cell>
          <cell r="AD715">
            <v>3738.8</v>
          </cell>
          <cell r="AE715">
            <v>1020.98</v>
          </cell>
          <cell r="AF715">
            <v>1610.56</v>
          </cell>
          <cell r="AG715">
            <v>402.64</v>
          </cell>
          <cell r="AH715">
            <v>13517.2</v>
          </cell>
          <cell r="AI715">
            <v>805.28</v>
          </cell>
          <cell r="AJ715">
            <v>2013.2000000000003</v>
          </cell>
          <cell r="AK715">
            <v>402.64</v>
          </cell>
          <cell r="AL715">
            <v>9778.4000000000015</v>
          </cell>
          <cell r="AM715">
            <v>431.40000000000003</v>
          </cell>
          <cell r="AN715">
            <v>9203.2000000000007</v>
          </cell>
          <cell r="AO715">
            <v>5895.8</v>
          </cell>
          <cell r="AP715">
            <v>618.34</v>
          </cell>
          <cell r="AQ715">
            <v>2157</v>
          </cell>
        </row>
        <row r="716">
          <cell r="A716" t="str">
            <v>M003492123SR0</v>
          </cell>
          <cell r="B716" t="str">
            <v>Matrix2Standard360SR12mm</v>
          </cell>
          <cell r="C716" t="str">
            <v>EUR</v>
          </cell>
          <cell r="D716">
            <v>108.06</v>
          </cell>
          <cell r="G716">
            <v>108.06</v>
          </cell>
          <cell r="I716">
            <v>154.37142857142859</v>
          </cell>
          <cell r="J716">
            <v>586.61142857142863</v>
          </cell>
          <cell r="K716">
            <v>169.80857142857147</v>
          </cell>
          <cell r="L716">
            <v>200.68285714285719</v>
          </cell>
          <cell r="M716">
            <v>270.15000000000003</v>
          </cell>
          <cell r="N716">
            <v>165.17742857142861</v>
          </cell>
          <cell r="O716">
            <v>160.54628571428574</v>
          </cell>
          <cell r="P716">
            <v>77185.714285714304</v>
          </cell>
          <cell r="Q716">
            <v>1054.3568571428573</v>
          </cell>
          <cell r="R716">
            <v>304111.71428571432</v>
          </cell>
          <cell r="S716">
            <v>2647.4700000000003</v>
          </cell>
          <cell r="T716">
            <v>787.29428571428582</v>
          </cell>
          <cell r="U716">
            <v>108.06000000000002</v>
          </cell>
          <cell r="V716">
            <v>92.622857142857157</v>
          </cell>
          <cell r="W716">
            <v>1204.0971428571431</v>
          </cell>
          <cell r="X716">
            <v>27786.857142857149</v>
          </cell>
          <cell r="Y716">
            <v>586.61142857142863</v>
          </cell>
          <cell r="Z716">
            <v>7409.8285714285721</v>
          </cell>
          <cell r="AA716">
            <v>13893.428571428574</v>
          </cell>
          <cell r="AB716">
            <v>185245.71428571432</v>
          </cell>
          <cell r="AC716">
            <v>232714.92857142861</v>
          </cell>
          <cell r="AD716">
            <v>2006.8285714285716</v>
          </cell>
          <cell r="AE716">
            <v>548.01857142857148</v>
          </cell>
          <cell r="AF716">
            <v>864.48000000000013</v>
          </cell>
          <cell r="AG716">
            <v>216.12000000000003</v>
          </cell>
          <cell r="AH716">
            <v>7255.4571428571444</v>
          </cell>
          <cell r="AI716">
            <v>432.24000000000007</v>
          </cell>
          <cell r="AJ716">
            <v>1080.6000000000001</v>
          </cell>
          <cell r="AK716">
            <v>216.12000000000003</v>
          </cell>
          <cell r="AL716">
            <v>5248.6285714285723</v>
          </cell>
          <cell r="AM716">
            <v>231.55714285714288</v>
          </cell>
          <cell r="AN716">
            <v>4939.885714285715</v>
          </cell>
          <cell r="AO716">
            <v>3164.6142857142863</v>
          </cell>
          <cell r="AP716">
            <v>331.89857142857147</v>
          </cell>
          <cell r="AQ716">
            <v>1157.7857142857144</v>
          </cell>
        </row>
        <row r="717">
          <cell r="A717" t="str">
            <v>M0034923080</v>
          </cell>
          <cell r="B717" t="str">
            <v>Matrix2Standard3603mm8cm</v>
          </cell>
          <cell r="C717" t="str">
            <v>EUR</v>
          </cell>
          <cell r="D717">
            <v>168.93</v>
          </cell>
          <cell r="G717">
            <v>168.93</v>
          </cell>
          <cell r="I717">
            <v>241.32857142857145</v>
          </cell>
          <cell r="J717">
            <v>917.04857142857145</v>
          </cell>
          <cell r="K717">
            <v>265.4614285714286</v>
          </cell>
          <cell r="L717">
            <v>313.72714285714289</v>
          </cell>
          <cell r="M717">
            <v>422.32500000000005</v>
          </cell>
          <cell r="N717">
            <v>258.22157142857145</v>
          </cell>
          <cell r="O717">
            <v>250.9817142857143</v>
          </cell>
          <cell r="P717">
            <v>120664.28571428572</v>
          </cell>
          <cell r="Q717">
            <v>1648.274142857143</v>
          </cell>
          <cell r="R717">
            <v>475417.28571428574</v>
          </cell>
          <cell r="S717">
            <v>4138.7849999999999</v>
          </cell>
          <cell r="T717">
            <v>1230.7757142857142</v>
          </cell>
          <cell r="U717">
            <v>168.93</v>
          </cell>
          <cell r="V717">
            <v>144.79714285714286</v>
          </cell>
          <cell r="W717">
            <v>1882.3628571428574</v>
          </cell>
          <cell r="X717">
            <v>43439.142857142862</v>
          </cell>
          <cell r="Y717">
            <v>917.04857142857145</v>
          </cell>
          <cell r="Z717">
            <v>11583.77142857143</v>
          </cell>
          <cell r="AA717">
            <v>21719.571428571431</v>
          </cell>
          <cell r="AB717">
            <v>289594.28571428574</v>
          </cell>
          <cell r="AC717">
            <v>363802.82142857148</v>
          </cell>
          <cell r="AD717">
            <v>3137.2714285714287</v>
          </cell>
          <cell r="AE717">
            <v>856.71642857142865</v>
          </cell>
          <cell r="AF717">
            <v>1351.44</v>
          </cell>
          <cell r="AG717">
            <v>337.86</v>
          </cell>
          <cell r="AH717">
            <v>11342.442857142858</v>
          </cell>
          <cell r="AI717">
            <v>675.72</v>
          </cell>
          <cell r="AJ717">
            <v>1689.3000000000002</v>
          </cell>
          <cell r="AK717">
            <v>337.86</v>
          </cell>
          <cell r="AL717">
            <v>8205.1714285714297</v>
          </cell>
          <cell r="AM717">
            <v>361.99285714285719</v>
          </cell>
          <cell r="AN717">
            <v>7722.5142857142864</v>
          </cell>
          <cell r="AO717">
            <v>4947.2357142857145</v>
          </cell>
          <cell r="AP717">
            <v>518.85642857142864</v>
          </cell>
          <cell r="AQ717">
            <v>1809.9642857142858</v>
          </cell>
        </row>
        <row r="718">
          <cell r="A718" t="str">
            <v>M003492308SR0</v>
          </cell>
          <cell r="B718" t="str">
            <v>Matrix2Standard360SR3mm</v>
          </cell>
          <cell r="C718" t="str">
            <v>EUR</v>
          </cell>
          <cell r="D718">
            <v>89.88</v>
          </cell>
          <cell r="G718">
            <v>89.88</v>
          </cell>
          <cell r="I718">
            <v>128.4</v>
          </cell>
          <cell r="J718">
            <v>487.92</v>
          </cell>
          <cell r="K718">
            <v>141.24</v>
          </cell>
          <cell r="L718">
            <v>166.92000000000002</v>
          </cell>
          <cell r="M718">
            <v>224.70000000000002</v>
          </cell>
          <cell r="N718">
            <v>137.38800000000001</v>
          </cell>
          <cell r="O718">
            <v>133.536</v>
          </cell>
          <cell r="P718">
            <v>64200</v>
          </cell>
          <cell r="Q718">
            <v>876.97200000000009</v>
          </cell>
          <cell r="R718">
            <v>252948</v>
          </cell>
          <cell r="S718">
            <v>2202.06</v>
          </cell>
          <cell r="T718">
            <v>654.84</v>
          </cell>
          <cell r="U718">
            <v>89.88</v>
          </cell>
          <cell r="V718">
            <v>77.040000000000006</v>
          </cell>
          <cell r="W718">
            <v>1001.52</v>
          </cell>
          <cell r="X718">
            <v>23112</v>
          </cell>
          <cell r="Y718">
            <v>487.92</v>
          </cell>
          <cell r="Z718">
            <v>6163.2000000000007</v>
          </cell>
          <cell r="AA718">
            <v>11556</v>
          </cell>
          <cell r="AB718">
            <v>154080</v>
          </cell>
          <cell r="AC718">
            <v>193563</v>
          </cell>
          <cell r="AD718">
            <v>1669.2</v>
          </cell>
          <cell r="AE718">
            <v>455.82</v>
          </cell>
          <cell r="AF718">
            <v>719.04</v>
          </cell>
          <cell r="AG718">
            <v>179.76</v>
          </cell>
          <cell r="AH718">
            <v>6034.8</v>
          </cell>
          <cell r="AI718">
            <v>359.52</v>
          </cell>
          <cell r="AJ718">
            <v>898.80000000000007</v>
          </cell>
          <cell r="AK718">
            <v>179.76</v>
          </cell>
          <cell r="AL718">
            <v>4365.6000000000004</v>
          </cell>
          <cell r="AM718">
            <v>192.60000000000002</v>
          </cell>
          <cell r="AN718">
            <v>4108.8</v>
          </cell>
          <cell r="AO718">
            <v>2632.2000000000003</v>
          </cell>
          <cell r="AP718">
            <v>276.06</v>
          </cell>
          <cell r="AQ718">
            <v>963</v>
          </cell>
        </row>
        <row r="719">
          <cell r="A719" t="str">
            <v>M0034924080</v>
          </cell>
          <cell r="B719" t="str">
            <v>Matrix2Standard3604mm8cm</v>
          </cell>
          <cell r="C719" t="str">
            <v>EUR</v>
          </cell>
          <cell r="D719">
            <v>183.99</v>
          </cell>
          <cell r="G719">
            <v>183.99</v>
          </cell>
          <cell r="I719">
            <v>262.84285714285716</v>
          </cell>
          <cell r="J719">
            <v>998.80285714285719</v>
          </cell>
          <cell r="K719">
            <v>289.12714285714287</v>
          </cell>
          <cell r="L719">
            <v>341.6957142857143</v>
          </cell>
          <cell r="M719">
            <v>459.97500000000002</v>
          </cell>
          <cell r="N719">
            <v>281.24185714285716</v>
          </cell>
          <cell r="O719">
            <v>273.35657142857144</v>
          </cell>
          <cell r="P719">
            <v>131421.42857142858</v>
          </cell>
          <cell r="Q719">
            <v>1795.2167142857145</v>
          </cell>
          <cell r="R719">
            <v>517800.42857142858</v>
          </cell>
          <cell r="S719">
            <v>4507.7550000000001</v>
          </cell>
          <cell r="T719">
            <v>1340.4985714285715</v>
          </cell>
          <cell r="U719">
            <v>183.99</v>
          </cell>
          <cell r="V719">
            <v>157.70571428571429</v>
          </cell>
          <cell r="W719">
            <v>2050.1742857142858</v>
          </cell>
          <cell r="X719">
            <v>47311.71428571429</v>
          </cell>
          <cell r="Y719">
            <v>998.80285714285719</v>
          </cell>
          <cell r="Z719">
            <v>12616.457142857143</v>
          </cell>
          <cell r="AA719">
            <v>23655.857142857145</v>
          </cell>
          <cell r="AB719">
            <v>315411.42857142858</v>
          </cell>
          <cell r="AC719">
            <v>396235.60714285716</v>
          </cell>
          <cell r="AD719">
            <v>3416.957142857143</v>
          </cell>
          <cell r="AE719">
            <v>933.0921428571429</v>
          </cell>
          <cell r="AF719">
            <v>1471.92</v>
          </cell>
          <cell r="AG719">
            <v>367.98</v>
          </cell>
          <cell r="AH719">
            <v>12353.614285714286</v>
          </cell>
          <cell r="AI719">
            <v>735.96</v>
          </cell>
          <cell r="AJ719">
            <v>1839.9</v>
          </cell>
          <cell r="AK719">
            <v>367.98</v>
          </cell>
          <cell r="AL719">
            <v>8936.6571428571442</v>
          </cell>
          <cell r="AM719">
            <v>394.26428571428573</v>
          </cell>
          <cell r="AN719">
            <v>8410.971428571429</v>
          </cell>
          <cell r="AO719">
            <v>5388.2785714285719</v>
          </cell>
          <cell r="AP719">
            <v>565.11214285714289</v>
          </cell>
          <cell r="AQ719">
            <v>1971.3214285714287</v>
          </cell>
        </row>
        <row r="720">
          <cell r="A720" t="str">
            <v>M003492408SR0</v>
          </cell>
          <cell r="B720" t="str">
            <v>Matrix2Standard360SR4mm</v>
          </cell>
          <cell r="C720" t="str">
            <v>EUR</v>
          </cell>
          <cell r="D720">
            <v>89.88</v>
          </cell>
          <cell r="G720">
            <v>89.88</v>
          </cell>
          <cell r="I720">
            <v>128.4</v>
          </cell>
          <cell r="J720">
            <v>487.92</v>
          </cell>
          <cell r="K720">
            <v>141.24</v>
          </cell>
          <cell r="L720">
            <v>166.92000000000002</v>
          </cell>
          <cell r="M720">
            <v>224.70000000000002</v>
          </cell>
          <cell r="N720">
            <v>137.38800000000001</v>
          </cell>
          <cell r="O720">
            <v>133.536</v>
          </cell>
          <cell r="P720">
            <v>64200</v>
          </cell>
          <cell r="Q720">
            <v>876.97200000000009</v>
          </cell>
          <cell r="R720">
            <v>252948</v>
          </cell>
          <cell r="S720">
            <v>2202.06</v>
          </cell>
          <cell r="T720">
            <v>654.84</v>
          </cell>
          <cell r="U720">
            <v>89.88</v>
          </cell>
          <cell r="V720">
            <v>77.040000000000006</v>
          </cell>
          <cell r="W720">
            <v>1001.52</v>
          </cell>
          <cell r="X720">
            <v>23112</v>
          </cell>
          <cell r="Y720">
            <v>487.92</v>
          </cell>
          <cell r="Z720">
            <v>6163.2000000000007</v>
          </cell>
          <cell r="AA720">
            <v>11556</v>
          </cell>
          <cell r="AB720">
            <v>154080</v>
          </cell>
          <cell r="AC720">
            <v>193563</v>
          </cell>
          <cell r="AD720">
            <v>1669.2</v>
          </cell>
          <cell r="AE720">
            <v>455.82</v>
          </cell>
          <cell r="AF720">
            <v>719.04</v>
          </cell>
          <cell r="AG720">
            <v>179.76</v>
          </cell>
          <cell r="AH720">
            <v>6034.8</v>
          </cell>
          <cell r="AI720">
            <v>359.52</v>
          </cell>
          <cell r="AJ720">
            <v>898.80000000000007</v>
          </cell>
          <cell r="AK720">
            <v>179.76</v>
          </cell>
          <cell r="AL720">
            <v>4365.6000000000004</v>
          </cell>
          <cell r="AM720">
            <v>192.60000000000002</v>
          </cell>
          <cell r="AN720">
            <v>4108.8</v>
          </cell>
          <cell r="AO720">
            <v>2632.2000000000003</v>
          </cell>
          <cell r="AP720">
            <v>276.06</v>
          </cell>
          <cell r="AQ720">
            <v>963</v>
          </cell>
        </row>
        <row r="721">
          <cell r="A721" t="str">
            <v>M0034925100</v>
          </cell>
          <cell r="B721" t="str">
            <v>Matrix2Standard3605mm10c</v>
          </cell>
          <cell r="C721" t="str">
            <v>EUR</v>
          </cell>
          <cell r="D721">
            <v>184.62</v>
          </cell>
          <cell r="G721">
            <v>184.62</v>
          </cell>
          <cell r="I721">
            <v>263.74285714285719</v>
          </cell>
          <cell r="J721">
            <v>1002.2228571428573</v>
          </cell>
          <cell r="K721">
            <v>290.11714285714294</v>
          </cell>
          <cell r="L721">
            <v>342.86571428571438</v>
          </cell>
          <cell r="M721">
            <v>461.55000000000007</v>
          </cell>
          <cell r="N721">
            <v>282.20485714285724</v>
          </cell>
          <cell r="O721">
            <v>274.29257142857148</v>
          </cell>
          <cell r="P721">
            <v>131871.42857142861</v>
          </cell>
          <cell r="Q721">
            <v>1801.3637142857147</v>
          </cell>
          <cell r="R721">
            <v>519573.42857142864</v>
          </cell>
          <cell r="S721">
            <v>4523.1900000000005</v>
          </cell>
          <cell r="T721">
            <v>1345.0885714285716</v>
          </cell>
          <cell r="U721">
            <v>184.62000000000003</v>
          </cell>
          <cell r="V721">
            <v>158.24571428571431</v>
          </cell>
          <cell r="W721">
            <v>2057.1942857142863</v>
          </cell>
          <cell r="X721">
            <v>47473.714285714297</v>
          </cell>
          <cell r="Y721">
            <v>1002.2228571428573</v>
          </cell>
          <cell r="Z721">
            <v>12659.657142857144</v>
          </cell>
          <cell r="AA721">
            <v>23736.857142857149</v>
          </cell>
          <cell r="AB721">
            <v>316491.42857142864</v>
          </cell>
          <cell r="AC721">
            <v>397592.35714285722</v>
          </cell>
          <cell r="AD721">
            <v>3428.6571428571433</v>
          </cell>
          <cell r="AE721">
            <v>936.28714285714295</v>
          </cell>
          <cell r="AF721">
            <v>1476.9600000000003</v>
          </cell>
          <cell r="AG721">
            <v>369.24000000000007</v>
          </cell>
          <cell r="AH721">
            <v>12395.914285714289</v>
          </cell>
          <cell r="AI721">
            <v>738.48000000000013</v>
          </cell>
          <cell r="AJ721">
            <v>1846.2000000000003</v>
          </cell>
          <cell r="AK721">
            <v>369.24000000000007</v>
          </cell>
          <cell r="AL721">
            <v>8967.2571428571446</v>
          </cell>
          <cell r="AM721">
            <v>395.61428571428576</v>
          </cell>
          <cell r="AN721">
            <v>8439.7714285714301</v>
          </cell>
          <cell r="AO721">
            <v>5406.7285714285726</v>
          </cell>
          <cell r="AP721">
            <v>567.04714285714294</v>
          </cell>
          <cell r="AQ721">
            <v>1978.0714285714289</v>
          </cell>
        </row>
        <row r="722">
          <cell r="A722" t="str">
            <v>M003492510SR0</v>
          </cell>
          <cell r="B722" t="str">
            <v>Matrix2Standard360SR5mm</v>
          </cell>
          <cell r="C722" t="str">
            <v>EUR</v>
          </cell>
          <cell r="D722">
            <v>90.4</v>
          </cell>
          <cell r="G722">
            <v>90.4</v>
          </cell>
          <cell r="I722">
            <v>129.14285714285717</v>
          </cell>
          <cell r="J722">
            <v>490.74285714285719</v>
          </cell>
          <cell r="K722">
            <v>142.05714285714291</v>
          </cell>
          <cell r="L722">
            <v>167.88571428571433</v>
          </cell>
          <cell r="M722">
            <v>226.00000000000006</v>
          </cell>
          <cell r="N722">
            <v>138.18285714285719</v>
          </cell>
          <cell r="O722">
            <v>134.30857142857147</v>
          </cell>
          <cell r="P722">
            <v>64571.428571428587</v>
          </cell>
          <cell r="Q722">
            <v>882.04571428571444</v>
          </cell>
          <cell r="R722">
            <v>254411.42857142861</v>
          </cell>
          <cell r="S722">
            <v>2214.8000000000002</v>
          </cell>
          <cell r="T722">
            <v>658.62857142857149</v>
          </cell>
          <cell r="U722">
            <v>90.4</v>
          </cell>
          <cell r="V722">
            <v>77.485714285714295</v>
          </cell>
          <cell r="W722">
            <v>1007.3142857142859</v>
          </cell>
          <cell r="X722">
            <v>23245.71428571429</v>
          </cell>
          <cell r="Y722">
            <v>490.74285714285719</v>
          </cell>
          <cell r="Z722">
            <v>6198.857142857144</v>
          </cell>
          <cell r="AA722">
            <v>11622.857142857145</v>
          </cell>
          <cell r="AB722">
            <v>154971.42857142861</v>
          </cell>
          <cell r="AC722">
            <v>194682.85714285719</v>
          </cell>
          <cell r="AD722">
            <v>1678.8571428571431</v>
          </cell>
          <cell r="AE722">
            <v>458.45714285714291</v>
          </cell>
          <cell r="AF722">
            <v>723.2</v>
          </cell>
          <cell r="AG722">
            <v>180.8</v>
          </cell>
          <cell r="AH722">
            <v>6069.7142857142871</v>
          </cell>
          <cell r="AI722">
            <v>361.6</v>
          </cell>
          <cell r="AJ722">
            <v>904.00000000000023</v>
          </cell>
          <cell r="AK722">
            <v>180.8</v>
          </cell>
          <cell r="AL722">
            <v>4390.857142857144</v>
          </cell>
          <cell r="AM722">
            <v>193.71428571428575</v>
          </cell>
          <cell r="AN722">
            <v>4132.5714285714294</v>
          </cell>
          <cell r="AO722">
            <v>2647.428571428572</v>
          </cell>
          <cell r="AP722">
            <v>277.6571428571429</v>
          </cell>
          <cell r="AQ722">
            <v>968.57142857142878</v>
          </cell>
        </row>
        <row r="723">
          <cell r="A723" t="str">
            <v>M0034925150</v>
          </cell>
          <cell r="B723" t="str">
            <v>Matrix2Standard3605mm15c</v>
          </cell>
          <cell r="C723" t="str">
            <v>EUR</v>
          </cell>
          <cell r="D723">
            <v>187.76</v>
          </cell>
          <cell r="G723">
            <v>187.76</v>
          </cell>
          <cell r="I723">
            <v>268.22857142857146</v>
          </cell>
          <cell r="J723">
            <v>1019.2685714285715</v>
          </cell>
          <cell r="K723">
            <v>295.05142857142863</v>
          </cell>
          <cell r="L723">
            <v>348.69714285714292</v>
          </cell>
          <cell r="M723">
            <v>469.40000000000003</v>
          </cell>
          <cell r="N723">
            <v>287.00457142857147</v>
          </cell>
          <cell r="O723">
            <v>278.9577142857143</v>
          </cell>
          <cell r="P723">
            <v>134114.28571428574</v>
          </cell>
          <cell r="Q723">
            <v>1832.0011428571431</v>
          </cell>
          <cell r="R723">
            <v>528410.2857142858</v>
          </cell>
          <cell r="S723">
            <v>4600.12</v>
          </cell>
          <cell r="T723">
            <v>1367.9657142857143</v>
          </cell>
          <cell r="U723">
            <v>187.76000000000002</v>
          </cell>
          <cell r="V723">
            <v>160.93714285714287</v>
          </cell>
          <cell r="W723">
            <v>2092.1828571428573</v>
          </cell>
          <cell r="X723">
            <v>48281.142857142862</v>
          </cell>
          <cell r="Y723">
            <v>1019.2685714285715</v>
          </cell>
          <cell r="Z723">
            <v>12874.971428571429</v>
          </cell>
          <cell r="AA723">
            <v>24140.571428571431</v>
          </cell>
          <cell r="AB723">
            <v>321874.28571428574</v>
          </cell>
          <cell r="AC723">
            <v>404354.57142857148</v>
          </cell>
          <cell r="AD723">
            <v>3486.971428571429</v>
          </cell>
          <cell r="AE723">
            <v>952.21142857142866</v>
          </cell>
          <cell r="AF723">
            <v>1502.0800000000002</v>
          </cell>
          <cell r="AG723">
            <v>375.52000000000004</v>
          </cell>
          <cell r="AH723">
            <v>12606.742857142859</v>
          </cell>
          <cell r="AI723">
            <v>751.04000000000008</v>
          </cell>
          <cell r="AJ723">
            <v>1877.6000000000001</v>
          </cell>
          <cell r="AK723">
            <v>375.52000000000004</v>
          </cell>
          <cell r="AL723">
            <v>9119.7714285714301</v>
          </cell>
          <cell r="AM723">
            <v>402.34285714285716</v>
          </cell>
          <cell r="AN723">
            <v>8583.3142857142866</v>
          </cell>
          <cell r="AO723">
            <v>5498.6857142857152</v>
          </cell>
          <cell r="AP723">
            <v>576.69142857142856</v>
          </cell>
          <cell r="AQ723">
            <v>2011.714285714286</v>
          </cell>
        </row>
        <row r="724">
          <cell r="A724" t="str">
            <v>M003492515SR0</v>
          </cell>
          <cell r="B724" t="str">
            <v>Matrix2Standard360SR5mm</v>
          </cell>
          <cell r="C724" t="str">
            <v>EUR</v>
          </cell>
          <cell r="D724">
            <v>95.27</v>
          </cell>
          <cell r="G724">
            <v>95.27</v>
          </cell>
          <cell r="I724">
            <v>136.1</v>
          </cell>
          <cell r="J724">
            <v>517.17999999999995</v>
          </cell>
          <cell r="K724">
            <v>149.71</v>
          </cell>
          <cell r="L724">
            <v>176.93</v>
          </cell>
          <cell r="M724">
            <v>238.17499999999998</v>
          </cell>
          <cell r="N724">
            <v>145.62700000000001</v>
          </cell>
          <cell r="O724">
            <v>141.54400000000001</v>
          </cell>
          <cell r="P724">
            <v>68050</v>
          </cell>
          <cell r="Q724">
            <v>929.56299999999999</v>
          </cell>
          <cell r="R724">
            <v>268117</v>
          </cell>
          <cell r="S724">
            <v>2334.1149999999998</v>
          </cell>
          <cell r="T724">
            <v>694.1099999999999</v>
          </cell>
          <cell r="U724">
            <v>95.27</v>
          </cell>
          <cell r="V724">
            <v>81.66</v>
          </cell>
          <cell r="W724">
            <v>1061.58</v>
          </cell>
          <cell r="X724">
            <v>24498</v>
          </cell>
          <cell r="Y724">
            <v>517.17999999999995</v>
          </cell>
          <cell r="Z724">
            <v>6532.7999999999993</v>
          </cell>
          <cell r="AA724">
            <v>12249</v>
          </cell>
          <cell r="AB724">
            <v>163320</v>
          </cell>
          <cell r="AC724">
            <v>205170.75</v>
          </cell>
          <cell r="AD724">
            <v>1769.3</v>
          </cell>
          <cell r="AE724">
            <v>483.15499999999997</v>
          </cell>
          <cell r="AF724">
            <v>762.16</v>
          </cell>
          <cell r="AG724">
            <v>190.54</v>
          </cell>
          <cell r="AH724">
            <v>6396.7</v>
          </cell>
          <cell r="AI724">
            <v>381.08</v>
          </cell>
          <cell r="AJ724">
            <v>952.69999999999993</v>
          </cell>
          <cell r="AK724">
            <v>190.54</v>
          </cell>
          <cell r="AL724">
            <v>4627.3999999999996</v>
          </cell>
          <cell r="AM724">
            <v>204.14999999999998</v>
          </cell>
          <cell r="AN724">
            <v>4355.2</v>
          </cell>
          <cell r="AO724">
            <v>2790.0499999999997</v>
          </cell>
          <cell r="AP724">
            <v>292.61499999999995</v>
          </cell>
          <cell r="AQ724">
            <v>1020.75</v>
          </cell>
        </row>
        <row r="725">
          <cell r="A725" t="str">
            <v>M0034926100</v>
          </cell>
          <cell r="B725" t="str">
            <v>Matrix2Standard3606mm10c</v>
          </cell>
          <cell r="C725" t="str">
            <v>EUR</v>
          </cell>
          <cell r="D725">
            <v>184.74</v>
          </cell>
          <cell r="G725">
            <v>184.74</v>
          </cell>
          <cell r="I725">
            <v>263.91428571428577</v>
          </cell>
          <cell r="J725">
            <v>1002.8742857142859</v>
          </cell>
          <cell r="K725">
            <v>290.30571428571437</v>
          </cell>
          <cell r="L725">
            <v>343.08857142857153</v>
          </cell>
          <cell r="M725">
            <v>461.85000000000008</v>
          </cell>
          <cell r="N725">
            <v>282.38828571428581</v>
          </cell>
          <cell r="O725">
            <v>274.4708571428572</v>
          </cell>
          <cell r="P725">
            <v>131957.14285714287</v>
          </cell>
          <cell r="Q725">
            <v>1802.5345714285718</v>
          </cell>
          <cell r="R725">
            <v>519911.14285714296</v>
          </cell>
          <cell r="S725">
            <v>4526.13</v>
          </cell>
          <cell r="T725">
            <v>1345.9628571428573</v>
          </cell>
          <cell r="U725">
            <v>184.74000000000004</v>
          </cell>
          <cell r="V725">
            <v>158.34857142857146</v>
          </cell>
          <cell r="W725">
            <v>2058.5314285714289</v>
          </cell>
          <cell r="X725">
            <v>47504.571428571435</v>
          </cell>
          <cell r="Y725">
            <v>1002.8742857142859</v>
          </cell>
          <cell r="Z725">
            <v>12667.885714285716</v>
          </cell>
          <cell r="AA725">
            <v>23752.285714285717</v>
          </cell>
          <cell r="AB725">
            <v>316697.1428571429</v>
          </cell>
          <cell r="AC725">
            <v>397850.7857142858</v>
          </cell>
          <cell r="AD725">
            <v>3430.885714285715</v>
          </cell>
          <cell r="AE725">
            <v>936.89571428571446</v>
          </cell>
          <cell r="AF725">
            <v>1477.9200000000003</v>
          </cell>
          <cell r="AG725">
            <v>369.48000000000008</v>
          </cell>
          <cell r="AH725">
            <v>12403.971428571431</v>
          </cell>
          <cell r="AI725">
            <v>738.96000000000015</v>
          </cell>
          <cell r="AJ725">
            <v>1847.4000000000003</v>
          </cell>
          <cell r="AK725">
            <v>369.48000000000008</v>
          </cell>
          <cell r="AL725">
            <v>8973.0857142857167</v>
          </cell>
          <cell r="AM725">
            <v>395.87142857142862</v>
          </cell>
          <cell r="AN725">
            <v>8445.2571428571446</v>
          </cell>
          <cell r="AO725">
            <v>5410.2428571428582</v>
          </cell>
          <cell r="AP725">
            <v>567.41571428571433</v>
          </cell>
          <cell r="AQ725">
            <v>1979.3571428571433</v>
          </cell>
        </row>
        <row r="726">
          <cell r="A726" t="str">
            <v>M003492610SR0</v>
          </cell>
          <cell r="B726" t="str">
            <v>Matrix2Standard360SR6mm</v>
          </cell>
          <cell r="C726" t="str">
            <v>EUR</v>
          </cell>
          <cell r="D726">
            <v>90.4</v>
          </cell>
          <cell r="G726">
            <v>90.4</v>
          </cell>
          <cell r="I726">
            <v>129.14285714285717</v>
          </cell>
          <cell r="J726">
            <v>490.74285714285719</v>
          </cell>
          <cell r="K726">
            <v>142.05714285714291</v>
          </cell>
          <cell r="L726">
            <v>167.88571428571433</v>
          </cell>
          <cell r="M726">
            <v>226.00000000000006</v>
          </cell>
          <cell r="N726">
            <v>138.18285714285719</v>
          </cell>
          <cell r="O726">
            <v>134.30857142857147</v>
          </cell>
          <cell r="P726">
            <v>64571.428571428587</v>
          </cell>
          <cell r="Q726">
            <v>882.04571428571444</v>
          </cell>
          <cell r="R726">
            <v>254411.42857142861</v>
          </cell>
          <cell r="S726">
            <v>2214.8000000000002</v>
          </cell>
          <cell r="T726">
            <v>658.62857142857149</v>
          </cell>
          <cell r="U726">
            <v>90.4</v>
          </cell>
          <cell r="V726">
            <v>77.485714285714295</v>
          </cell>
          <cell r="W726">
            <v>1007.3142857142859</v>
          </cell>
          <cell r="X726">
            <v>23245.71428571429</v>
          </cell>
          <cell r="Y726">
            <v>490.74285714285719</v>
          </cell>
          <cell r="Z726">
            <v>6198.857142857144</v>
          </cell>
          <cell r="AA726">
            <v>11622.857142857145</v>
          </cell>
          <cell r="AB726">
            <v>154971.42857142861</v>
          </cell>
          <cell r="AC726">
            <v>194682.85714285719</v>
          </cell>
          <cell r="AD726">
            <v>1678.8571428571431</v>
          </cell>
          <cell r="AE726">
            <v>458.45714285714291</v>
          </cell>
          <cell r="AF726">
            <v>723.2</v>
          </cell>
          <cell r="AG726">
            <v>180.8</v>
          </cell>
          <cell r="AH726">
            <v>6069.7142857142871</v>
          </cell>
          <cell r="AI726">
            <v>361.6</v>
          </cell>
          <cell r="AJ726">
            <v>904.00000000000023</v>
          </cell>
          <cell r="AK726">
            <v>180.8</v>
          </cell>
          <cell r="AL726">
            <v>4390.857142857144</v>
          </cell>
          <cell r="AM726">
            <v>193.71428571428575</v>
          </cell>
          <cell r="AN726">
            <v>4132.5714285714294</v>
          </cell>
          <cell r="AO726">
            <v>2647.428571428572</v>
          </cell>
          <cell r="AP726">
            <v>277.6571428571429</v>
          </cell>
          <cell r="AQ726">
            <v>968.57142857142878</v>
          </cell>
        </row>
        <row r="727">
          <cell r="A727" t="str">
            <v>M0034926150</v>
          </cell>
          <cell r="B727" t="str">
            <v>Matrix2Standard3606mm15c</v>
          </cell>
          <cell r="C727" t="str">
            <v>EUR</v>
          </cell>
          <cell r="D727">
            <v>187.88</v>
          </cell>
          <cell r="G727">
            <v>187.88</v>
          </cell>
          <cell r="I727">
            <v>268.40000000000003</v>
          </cell>
          <cell r="J727">
            <v>1019.9200000000001</v>
          </cell>
          <cell r="K727">
            <v>295.24000000000007</v>
          </cell>
          <cell r="L727">
            <v>348.92000000000007</v>
          </cell>
          <cell r="M727">
            <v>469.70000000000005</v>
          </cell>
          <cell r="N727">
            <v>287.18800000000005</v>
          </cell>
          <cell r="O727">
            <v>279.13600000000002</v>
          </cell>
          <cell r="P727">
            <v>134200.00000000003</v>
          </cell>
          <cell r="Q727">
            <v>1833.1720000000003</v>
          </cell>
          <cell r="R727">
            <v>528748.00000000012</v>
          </cell>
          <cell r="S727">
            <v>4603.0600000000004</v>
          </cell>
          <cell r="T727">
            <v>1368.8400000000001</v>
          </cell>
          <cell r="U727">
            <v>187.88000000000002</v>
          </cell>
          <cell r="V727">
            <v>161.04000000000002</v>
          </cell>
          <cell r="W727">
            <v>2093.5200000000004</v>
          </cell>
          <cell r="X727">
            <v>48312.000000000007</v>
          </cell>
          <cell r="Y727">
            <v>1019.9200000000001</v>
          </cell>
          <cell r="Z727">
            <v>12883.2</v>
          </cell>
          <cell r="AA727">
            <v>24156.000000000004</v>
          </cell>
          <cell r="AB727">
            <v>322080.00000000006</v>
          </cell>
          <cell r="AC727">
            <v>404613.00000000006</v>
          </cell>
          <cell r="AD727">
            <v>3489.2000000000003</v>
          </cell>
          <cell r="AE727">
            <v>952.82</v>
          </cell>
          <cell r="AF727">
            <v>1503.0400000000002</v>
          </cell>
          <cell r="AG727">
            <v>375.76000000000005</v>
          </cell>
          <cell r="AH727">
            <v>12614.800000000001</v>
          </cell>
          <cell r="AI727">
            <v>751.5200000000001</v>
          </cell>
          <cell r="AJ727">
            <v>1878.8000000000002</v>
          </cell>
          <cell r="AK727">
            <v>375.76000000000005</v>
          </cell>
          <cell r="AL727">
            <v>9125.6</v>
          </cell>
          <cell r="AM727">
            <v>402.6</v>
          </cell>
          <cell r="AN727">
            <v>8588.8000000000011</v>
          </cell>
          <cell r="AO727">
            <v>5502.2000000000007</v>
          </cell>
          <cell r="AP727">
            <v>577.06000000000006</v>
          </cell>
          <cell r="AQ727">
            <v>2013.0000000000002</v>
          </cell>
        </row>
        <row r="728">
          <cell r="A728" t="str">
            <v>M003492615SR0</v>
          </cell>
          <cell r="B728" t="str">
            <v>Matrix2Standard360SR6mm</v>
          </cell>
          <cell r="C728" t="str">
            <v>EUR</v>
          </cell>
          <cell r="D728">
            <v>95.27</v>
          </cell>
          <cell r="G728">
            <v>95.27</v>
          </cell>
          <cell r="I728">
            <v>136.1</v>
          </cell>
          <cell r="J728">
            <v>517.17999999999995</v>
          </cell>
          <cell r="K728">
            <v>149.71</v>
          </cell>
          <cell r="L728">
            <v>176.93</v>
          </cell>
          <cell r="M728">
            <v>238.17499999999998</v>
          </cell>
          <cell r="N728">
            <v>145.62700000000001</v>
          </cell>
          <cell r="O728">
            <v>141.54400000000001</v>
          </cell>
          <cell r="P728">
            <v>68050</v>
          </cell>
          <cell r="Q728">
            <v>929.56299999999999</v>
          </cell>
          <cell r="R728">
            <v>268117</v>
          </cell>
          <cell r="S728">
            <v>2334.1149999999998</v>
          </cell>
          <cell r="T728">
            <v>694.1099999999999</v>
          </cell>
          <cell r="U728">
            <v>95.27</v>
          </cell>
          <cell r="V728">
            <v>81.66</v>
          </cell>
          <cell r="W728">
            <v>1061.58</v>
          </cell>
          <cell r="X728">
            <v>24498</v>
          </cell>
          <cell r="Y728">
            <v>517.17999999999995</v>
          </cell>
          <cell r="Z728">
            <v>6532.7999999999993</v>
          </cell>
          <cell r="AA728">
            <v>12249</v>
          </cell>
          <cell r="AB728">
            <v>163320</v>
          </cell>
          <cell r="AC728">
            <v>205170.75</v>
          </cell>
          <cell r="AD728">
            <v>1769.3</v>
          </cell>
          <cell r="AE728">
            <v>483.15499999999997</v>
          </cell>
          <cell r="AF728">
            <v>762.16</v>
          </cell>
          <cell r="AG728">
            <v>190.54</v>
          </cell>
          <cell r="AH728">
            <v>6396.7</v>
          </cell>
          <cell r="AI728">
            <v>381.08</v>
          </cell>
          <cell r="AJ728">
            <v>952.69999999999993</v>
          </cell>
          <cell r="AK728">
            <v>190.54</v>
          </cell>
          <cell r="AL728">
            <v>4627.3999999999996</v>
          </cell>
          <cell r="AM728">
            <v>204.14999999999998</v>
          </cell>
          <cell r="AN728">
            <v>4355.2</v>
          </cell>
          <cell r="AO728">
            <v>2790.0499999999997</v>
          </cell>
          <cell r="AP728">
            <v>292.61499999999995</v>
          </cell>
          <cell r="AQ728">
            <v>1020.75</v>
          </cell>
        </row>
        <row r="729">
          <cell r="A729" t="str">
            <v>M0034927150</v>
          </cell>
          <cell r="B729" t="str">
            <v>Matrix2Standard3607mm15c</v>
          </cell>
          <cell r="C729" t="str">
            <v>EUR</v>
          </cell>
          <cell r="D729">
            <v>187.92</v>
          </cell>
          <cell r="G729">
            <v>187.92</v>
          </cell>
          <cell r="I729">
            <v>268.45714285714286</v>
          </cell>
          <cell r="J729">
            <v>1020.1371428571427</v>
          </cell>
          <cell r="K729">
            <v>295.30285714285719</v>
          </cell>
          <cell r="L729">
            <v>348.99428571428575</v>
          </cell>
          <cell r="M729">
            <v>469.8</v>
          </cell>
          <cell r="N729">
            <v>287.24914285714289</v>
          </cell>
          <cell r="O729">
            <v>279.19542857142858</v>
          </cell>
          <cell r="P729">
            <v>134228.57142857142</v>
          </cell>
          <cell r="Q729">
            <v>1833.5622857142857</v>
          </cell>
          <cell r="R729">
            <v>528860.57142857148</v>
          </cell>
          <cell r="S729">
            <v>4604.04</v>
          </cell>
          <cell r="T729">
            <v>1369.1314285714284</v>
          </cell>
          <cell r="U729">
            <v>187.92</v>
          </cell>
          <cell r="V729">
            <v>161.07428571428571</v>
          </cell>
          <cell r="W729">
            <v>2093.9657142857141</v>
          </cell>
          <cell r="X729">
            <v>48322.285714285717</v>
          </cell>
          <cell r="Y729">
            <v>1020.1371428571427</v>
          </cell>
          <cell r="Z729">
            <v>12885.942857142858</v>
          </cell>
          <cell r="AA729">
            <v>24161.142857142859</v>
          </cell>
          <cell r="AB729">
            <v>322148.57142857142</v>
          </cell>
          <cell r="AC729">
            <v>404699.14285714284</v>
          </cell>
          <cell r="AD729">
            <v>3489.9428571428571</v>
          </cell>
          <cell r="AE729">
            <v>953.02285714285711</v>
          </cell>
          <cell r="AF729">
            <v>1503.36</v>
          </cell>
          <cell r="AG729">
            <v>375.84</v>
          </cell>
          <cell r="AH729">
            <v>12617.485714285714</v>
          </cell>
          <cell r="AI729">
            <v>751.68</v>
          </cell>
          <cell r="AJ729">
            <v>1879.2</v>
          </cell>
          <cell r="AK729">
            <v>375.84</v>
          </cell>
          <cell r="AL729">
            <v>9127.5428571428565</v>
          </cell>
          <cell r="AM729">
            <v>402.68571428571431</v>
          </cell>
          <cell r="AN729">
            <v>8590.6285714285714</v>
          </cell>
          <cell r="AO729">
            <v>5503.3714285714286</v>
          </cell>
          <cell r="AP729">
            <v>577.18285714285707</v>
          </cell>
          <cell r="AQ729">
            <v>2013.4285714285713</v>
          </cell>
        </row>
        <row r="730">
          <cell r="A730" t="str">
            <v>M003492715SR0</v>
          </cell>
          <cell r="B730" t="str">
            <v>Matrix2Standard360SR7mm</v>
          </cell>
          <cell r="C730" t="str">
            <v>EUR</v>
          </cell>
          <cell r="D730">
            <v>95.27</v>
          </cell>
          <cell r="G730">
            <v>95.27</v>
          </cell>
          <cell r="I730">
            <v>136.1</v>
          </cell>
          <cell r="J730">
            <v>517.17999999999995</v>
          </cell>
          <cell r="K730">
            <v>149.71</v>
          </cell>
          <cell r="L730">
            <v>176.93</v>
          </cell>
          <cell r="M730">
            <v>238.17499999999998</v>
          </cell>
          <cell r="N730">
            <v>145.62700000000001</v>
          </cell>
          <cell r="O730">
            <v>141.54400000000001</v>
          </cell>
          <cell r="P730">
            <v>68050</v>
          </cell>
          <cell r="Q730">
            <v>929.56299999999999</v>
          </cell>
          <cell r="R730">
            <v>268117</v>
          </cell>
          <cell r="S730">
            <v>2334.1149999999998</v>
          </cell>
          <cell r="T730">
            <v>694.1099999999999</v>
          </cell>
          <cell r="U730">
            <v>95.27</v>
          </cell>
          <cell r="V730">
            <v>81.66</v>
          </cell>
          <cell r="W730">
            <v>1061.58</v>
          </cell>
          <cell r="X730">
            <v>24498</v>
          </cell>
          <cell r="Y730">
            <v>517.17999999999995</v>
          </cell>
          <cell r="Z730">
            <v>6532.7999999999993</v>
          </cell>
          <cell r="AA730">
            <v>12249</v>
          </cell>
          <cell r="AB730">
            <v>163320</v>
          </cell>
          <cell r="AC730">
            <v>205170.75</v>
          </cell>
          <cell r="AD730">
            <v>1769.3</v>
          </cell>
          <cell r="AE730">
            <v>483.15499999999997</v>
          </cell>
          <cell r="AF730">
            <v>762.16</v>
          </cell>
          <cell r="AG730">
            <v>190.54</v>
          </cell>
          <cell r="AH730">
            <v>6396.7</v>
          </cell>
          <cell r="AI730">
            <v>381.08</v>
          </cell>
          <cell r="AJ730">
            <v>952.69999999999993</v>
          </cell>
          <cell r="AK730">
            <v>190.54</v>
          </cell>
          <cell r="AL730">
            <v>4627.3999999999996</v>
          </cell>
          <cell r="AM730">
            <v>204.14999999999998</v>
          </cell>
          <cell r="AN730">
            <v>4355.2</v>
          </cell>
          <cell r="AO730">
            <v>2790.0499999999997</v>
          </cell>
          <cell r="AP730">
            <v>292.61499999999995</v>
          </cell>
          <cell r="AQ730">
            <v>1020.75</v>
          </cell>
        </row>
        <row r="731">
          <cell r="A731" t="str">
            <v>M0034927200</v>
          </cell>
          <cell r="B731" t="str">
            <v>Matrix2Standard3607mm20c</v>
          </cell>
          <cell r="C731" t="str">
            <v>EUR</v>
          </cell>
          <cell r="D731">
            <v>192.2</v>
          </cell>
          <cell r="G731">
            <v>192.2</v>
          </cell>
          <cell r="I731">
            <v>274.57142857142856</v>
          </cell>
          <cell r="J731">
            <v>1043.3714285714284</v>
          </cell>
          <cell r="K731">
            <v>302.02857142857141</v>
          </cell>
          <cell r="L731">
            <v>356.94285714285712</v>
          </cell>
          <cell r="M731">
            <v>480.5</v>
          </cell>
          <cell r="N731">
            <v>293.79142857142858</v>
          </cell>
          <cell r="O731">
            <v>285.5542857142857</v>
          </cell>
          <cell r="P731">
            <v>137285.71428571429</v>
          </cell>
          <cell r="Q731">
            <v>1875.3228571428569</v>
          </cell>
          <cell r="R731">
            <v>540905.7142857142</v>
          </cell>
          <cell r="S731">
            <v>4708.8999999999996</v>
          </cell>
          <cell r="T731">
            <v>1400.3142857142855</v>
          </cell>
          <cell r="U731">
            <v>192.2</v>
          </cell>
          <cell r="V731">
            <v>164.74285714285713</v>
          </cell>
          <cell r="W731">
            <v>2141.6571428571428</v>
          </cell>
          <cell r="X731">
            <v>49422.857142857138</v>
          </cell>
          <cell r="Y731">
            <v>1043.3714285714284</v>
          </cell>
          <cell r="Z731">
            <v>13179.428571428571</v>
          </cell>
          <cell r="AA731">
            <v>24711.428571428569</v>
          </cell>
          <cell r="AB731">
            <v>329485.71428571426</v>
          </cell>
          <cell r="AC731">
            <v>413916.42857142852</v>
          </cell>
          <cell r="AD731">
            <v>3569.4285714285711</v>
          </cell>
          <cell r="AE731">
            <v>974.72857142857129</v>
          </cell>
          <cell r="AF731">
            <v>1537.6</v>
          </cell>
          <cell r="AG731">
            <v>384.4</v>
          </cell>
          <cell r="AH731">
            <v>12904.857142857141</v>
          </cell>
          <cell r="AI731">
            <v>768.8</v>
          </cell>
          <cell r="AJ731">
            <v>1922</v>
          </cell>
          <cell r="AK731">
            <v>384.4</v>
          </cell>
          <cell r="AL731">
            <v>9335.4285714285706</v>
          </cell>
          <cell r="AM731">
            <v>411.85714285714283</v>
          </cell>
          <cell r="AN731">
            <v>8786.2857142857138</v>
          </cell>
          <cell r="AO731">
            <v>5628.7142857142853</v>
          </cell>
          <cell r="AP731">
            <v>590.32857142857142</v>
          </cell>
          <cell r="AQ731">
            <v>2059.2857142857142</v>
          </cell>
        </row>
        <row r="732">
          <cell r="A732" t="str">
            <v>M003492720SR0</v>
          </cell>
          <cell r="B732" t="str">
            <v>Matrix2Standard360SR7mm</v>
          </cell>
          <cell r="C732" t="str">
            <v>EUR</v>
          </cell>
          <cell r="D732">
            <v>100.2</v>
          </cell>
          <cell r="G732">
            <v>100.2</v>
          </cell>
          <cell r="I732">
            <v>143.14285714285717</v>
          </cell>
          <cell r="J732">
            <v>543.94285714285718</v>
          </cell>
          <cell r="K732">
            <v>157.45714285714288</v>
          </cell>
          <cell r="L732">
            <v>186.08571428571432</v>
          </cell>
          <cell r="M732">
            <v>250.50000000000006</v>
          </cell>
          <cell r="N732">
            <v>153.16285714285718</v>
          </cell>
          <cell r="O732">
            <v>148.86857142857147</v>
          </cell>
          <cell r="P732">
            <v>71571.42857142858</v>
          </cell>
          <cell r="Q732">
            <v>977.66571428571444</v>
          </cell>
          <cell r="R732">
            <v>281991.42857142864</v>
          </cell>
          <cell r="S732">
            <v>2454.9</v>
          </cell>
          <cell r="T732">
            <v>730.02857142857147</v>
          </cell>
          <cell r="U732">
            <v>100.20000000000002</v>
          </cell>
          <cell r="V732">
            <v>85.8857142857143</v>
          </cell>
          <cell r="W732">
            <v>1116.514285714286</v>
          </cell>
          <cell r="X732">
            <v>25765.71428571429</v>
          </cell>
          <cell r="Y732">
            <v>543.94285714285718</v>
          </cell>
          <cell r="Z732">
            <v>6870.857142857144</v>
          </cell>
          <cell r="AA732">
            <v>12882.857142857145</v>
          </cell>
          <cell r="AB732">
            <v>171771.42857142861</v>
          </cell>
          <cell r="AC732">
            <v>215787.85714285719</v>
          </cell>
          <cell r="AD732">
            <v>1860.8571428571431</v>
          </cell>
          <cell r="AE732">
            <v>508.1571428571429</v>
          </cell>
          <cell r="AF732">
            <v>801.60000000000014</v>
          </cell>
          <cell r="AG732">
            <v>200.40000000000003</v>
          </cell>
          <cell r="AH732">
            <v>6727.7142857142871</v>
          </cell>
          <cell r="AI732">
            <v>400.80000000000007</v>
          </cell>
          <cell r="AJ732">
            <v>1002.0000000000002</v>
          </cell>
          <cell r="AK732">
            <v>200.40000000000003</v>
          </cell>
          <cell r="AL732">
            <v>4866.857142857144</v>
          </cell>
          <cell r="AM732">
            <v>214.71428571428575</v>
          </cell>
          <cell r="AN732">
            <v>4580.5714285714294</v>
          </cell>
          <cell r="AO732">
            <v>2934.428571428572</v>
          </cell>
          <cell r="AP732">
            <v>307.75714285714292</v>
          </cell>
          <cell r="AQ732">
            <v>1073.5714285714287</v>
          </cell>
        </row>
        <row r="733">
          <cell r="A733" t="str">
            <v>M0034928200</v>
          </cell>
          <cell r="B733" t="str">
            <v>Matrix2Standard3608mm20c</v>
          </cell>
          <cell r="C733" t="str">
            <v>EUR</v>
          </cell>
          <cell r="D733">
            <v>192.28</v>
          </cell>
          <cell r="G733">
            <v>192.28</v>
          </cell>
          <cell r="I733">
            <v>274.68571428571431</v>
          </cell>
          <cell r="J733">
            <v>1043.8057142857144</v>
          </cell>
          <cell r="K733">
            <v>302.15428571428578</v>
          </cell>
          <cell r="L733">
            <v>357.09142857142859</v>
          </cell>
          <cell r="M733">
            <v>480.70000000000005</v>
          </cell>
          <cell r="N733">
            <v>293.91371428571432</v>
          </cell>
          <cell r="O733">
            <v>285.67314285714292</v>
          </cell>
          <cell r="P733">
            <v>137342.85714285716</v>
          </cell>
          <cell r="Q733">
            <v>1876.1034285714288</v>
          </cell>
          <cell r="R733">
            <v>541130.85714285716</v>
          </cell>
          <cell r="S733">
            <v>4710.8599999999997</v>
          </cell>
          <cell r="T733">
            <v>1400.8971428571429</v>
          </cell>
          <cell r="U733">
            <v>192.28</v>
          </cell>
          <cell r="V733">
            <v>164.81142857142859</v>
          </cell>
          <cell r="W733">
            <v>2142.5485714285714</v>
          </cell>
          <cell r="X733">
            <v>49443.42857142858</v>
          </cell>
          <cell r="Y733">
            <v>1043.8057142857144</v>
          </cell>
          <cell r="Z733">
            <v>13184.914285714287</v>
          </cell>
          <cell r="AA733">
            <v>24721.71428571429</v>
          </cell>
          <cell r="AB733">
            <v>329622.85714285716</v>
          </cell>
          <cell r="AC733">
            <v>414088.71428571432</v>
          </cell>
          <cell r="AD733">
            <v>3570.9142857142861</v>
          </cell>
          <cell r="AE733">
            <v>975.13428571428574</v>
          </cell>
          <cell r="AF733">
            <v>1538.24</v>
          </cell>
          <cell r="AG733">
            <v>384.56</v>
          </cell>
          <cell r="AH733">
            <v>12910.228571428572</v>
          </cell>
          <cell r="AI733">
            <v>769.12</v>
          </cell>
          <cell r="AJ733">
            <v>1922.8000000000002</v>
          </cell>
          <cell r="AK733">
            <v>384.56</v>
          </cell>
          <cell r="AL733">
            <v>9339.3142857142866</v>
          </cell>
          <cell r="AM733">
            <v>412.02857142857147</v>
          </cell>
          <cell r="AN733">
            <v>8789.942857142858</v>
          </cell>
          <cell r="AO733">
            <v>5631.0571428571438</v>
          </cell>
          <cell r="AP733">
            <v>590.57428571428579</v>
          </cell>
          <cell r="AQ733">
            <v>2060.1428571428573</v>
          </cell>
        </row>
        <row r="734">
          <cell r="A734" t="str">
            <v>M003492820SR0</v>
          </cell>
          <cell r="B734" t="str">
            <v>Matrix2Standard360SR8mm</v>
          </cell>
          <cell r="C734" t="str">
            <v>EUR</v>
          </cell>
          <cell r="D734">
            <v>100.2</v>
          </cell>
          <cell r="G734">
            <v>100.2</v>
          </cell>
          <cell r="I734">
            <v>143.14285714285717</v>
          </cell>
          <cell r="J734">
            <v>543.94285714285718</v>
          </cell>
          <cell r="K734">
            <v>157.45714285714288</v>
          </cell>
          <cell r="L734">
            <v>186.08571428571432</v>
          </cell>
          <cell r="M734">
            <v>250.50000000000006</v>
          </cell>
          <cell r="N734">
            <v>153.16285714285718</v>
          </cell>
          <cell r="O734">
            <v>148.86857142857147</v>
          </cell>
          <cell r="P734">
            <v>71571.42857142858</v>
          </cell>
          <cell r="Q734">
            <v>977.66571428571444</v>
          </cell>
          <cell r="R734">
            <v>281991.42857142864</v>
          </cell>
          <cell r="S734">
            <v>2454.9</v>
          </cell>
          <cell r="T734">
            <v>730.02857142857147</v>
          </cell>
          <cell r="U734">
            <v>100.20000000000002</v>
          </cell>
          <cell r="V734">
            <v>85.8857142857143</v>
          </cell>
          <cell r="W734">
            <v>1116.514285714286</v>
          </cell>
          <cell r="X734">
            <v>25765.71428571429</v>
          </cell>
          <cell r="Y734">
            <v>543.94285714285718</v>
          </cell>
          <cell r="Z734">
            <v>6870.857142857144</v>
          </cell>
          <cell r="AA734">
            <v>12882.857142857145</v>
          </cell>
          <cell r="AB734">
            <v>171771.42857142861</v>
          </cell>
          <cell r="AC734">
            <v>215787.85714285719</v>
          </cell>
          <cell r="AD734">
            <v>1860.8571428571431</v>
          </cell>
          <cell r="AE734">
            <v>508.1571428571429</v>
          </cell>
          <cell r="AF734">
            <v>801.60000000000014</v>
          </cell>
          <cell r="AG734">
            <v>200.40000000000003</v>
          </cell>
          <cell r="AH734">
            <v>6727.7142857142871</v>
          </cell>
          <cell r="AI734">
            <v>400.80000000000007</v>
          </cell>
          <cell r="AJ734">
            <v>1002.0000000000002</v>
          </cell>
          <cell r="AK734">
            <v>200.40000000000003</v>
          </cell>
          <cell r="AL734">
            <v>4866.857142857144</v>
          </cell>
          <cell r="AM734">
            <v>214.71428571428575</v>
          </cell>
          <cell r="AN734">
            <v>4580.5714285714294</v>
          </cell>
          <cell r="AO734">
            <v>2934.428571428572</v>
          </cell>
          <cell r="AP734">
            <v>307.75714285714292</v>
          </cell>
          <cell r="AQ734">
            <v>1073.5714285714287</v>
          </cell>
        </row>
        <row r="735">
          <cell r="A735" t="str">
            <v>M0034928300</v>
          </cell>
          <cell r="B735" t="str">
            <v>Matrix2Standard3608mm30c</v>
          </cell>
          <cell r="C735" t="str">
            <v>EUR</v>
          </cell>
          <cell r="D735">
            <v>200.89</v>
          </cell>
          <cell r="G735">
            <v>200.89</v>
          </cell>
          <cell r="I735">
            <v>286.98571428571427</v>
          </cell>
          <cell r="J735">
            <v>1090.5457142857142</v>
          </cell>
          <cell r="K735">
            <v>315.68428571428569</v>
          </cell>
          <cell r="L735">
            <v>373.08142857142855</v>
          </cell>
          <cell r="M735">
            <v>502.22499999999997</v>
          </cell>
          <cell r="N735">
            <v>307.07471428571426</v>
          </cell>
          <cell r="O735">
            <v>298.46514285714284</v>
          </cell>
          <cell r="P735">
            <v>143492.85714285713</v>
          </cell>
          <cell r="Q735">
            <v>1960.1124285714284</v>
          </cell>
          <cell r="R735">
            <v>565361.85714285716</v>
          </cell>
          <cell r="S735">
            <v>4921.8049999999994</v>
          </cell>
          <cell r="T735">
            <v>1463.6271428571426</v>
          </cell>
          <cell r="U735">
            <v>200.89</v>
          </cell>
          <cell r="V735">
            <v>172.19142857142856</v>
          </cell>
          <cell r="W735">
            <v>2238.488571428571</v>
          </cell>
          <cell r="X735">
            <v>51657.428571428565</v>
          </cell>
          <cell r="Y735">
            <v>1090.5457142857142</v>
          </cell>
          <cell r="Z735">
            <v>13775.314285714285</v>
          </cell>
          <cell r="AA735">
            <v>25828.714285714283</v>
          </cell>
          <cell r="AB735">
            <v>344382.8571428571</v>
          </cell>
          <cell r="AC735">
            <v>432630.96428571426</v>
          </cell>
          <cell r="AD735">
            <v>3730.8142857142857</v>
          </cell>
          <cell r="AE735">
            <v>1018.7992857142856</v>
          </cell>
          <cell r="AF735">
            <v>1607.12</v>
          </cell>
          <cell r="AG735">
            <v>401.78</v>
          </cell>
          <cell r="AH735">
            <v>13488.32857142857</v>
          </cell>
          <cell r="AI735">
            <v>803.56</v>
          </cell>
          <cell r="AJ735">
            <v>2008.8999999999999</v>
          </cell>
          <cell r="AK735">
            <v>401.78</v>
          </cell>
          <cell r="AL735">
            <v>9757.5142857142855</v>
          </cell>
          <cell r="AM735">
            <v>430.4785714285714</v>
          </cell>
          <cell r="AN735">
            <v>9183.5428571428565</v>
          </cell>
          <cell r="AO735">
            <v>5883.2071428571426</v>
          </cell>
          <cell r="AP735">
            <v>617.01928571428562</v>
          </cell>
          <cell r="AQ735">
            <v>2152.3928571428569</v>
          </cell>
        </row>
        <row r="736">
          <cell r="A736" t="str">
            <v>M003492830SR0</v>
          </cell>
          <cell r="B736" t="str">
            <v>Matrix2Standard360SR8mm</v>
          </cell>
          <cell r="C736" t="str">
            <v>EUR</v>
          </cell>
          <cell r="D736">
            <v>108.06</v>
          </cell>
          <cell r="G736">
            <v>108.06</v>
          </cell>
          <cell r="I736">
            <v>154.37142857142859</v>
          </cell>
          <cell r="J736">
            <v>586.61142857142863</v>
          </cell>
          <cell r="K736">
            <v>169.80857142857147</v>
          </cell>
          <cell r="L736">
            <v>200.68285714285719</v>
          </cell>
          <cell r="M736">
            <v>270.15000000000003</v>
          </cell>
          <cell r="N736">
            <v>165.17742857142861</v>
          </cell>
          <cell r="O736">
            <v>160.54628571428574</v>
          </cell>
          <cell r="P736">
            <v>77185.714285714304</v>
          </cell>
          <cell r="Q736">
            <v>1054.3568571428573</v>
          </cell>
          <cell r="R736">
            <v>304111.71428571432</v>
          </cell>
          <cell r="S736">
            <v>2647.4700000000003</v>
          </cell>
          <cell r="T736">
            <v>787.29428571428582</v>
          </cell>
          <cell r="U736">
            <v>108.06000000000002</v>
          </cell>
          <cell r="V736">
            <v>92.622857142857157</v>
          </cell>
          <cell r="W736">
            <v>1204.0971428571431</v>
          </cell>
          <cell r="X736">
            <v>27786.857142857149</v>
          </cell>
          <cell r="Y736">
            <v>586.61142857142863</v>
          </cell>
          <cell r="Z736">
            <v>7409.8285714285721</v>
          </cell>
          <cell r="AA736">
            <v>13893.428571428574</v>
          </cell>
          <cell r="AB736">
            <v>185245.71428571432</v>
          </cell>
          <cell r="AC736">
            <v>232714.92857142861</v>
          </cell>
          <cell r="AD736">
            <v>2006.8285714285716</v>
          </cell>
          <cell r="AE736">
            <v>548.01857142857148</v>
          </cell>
          <cell r="AF736">
            <v>864.48000000000013</v>
          </cell>
          <cell r="AG736">
            <v>216.12000000000003</v>
          </cell>
          <cell r="AH736">
            <v>7255.4571428571444</v>
          </cell>
          <cell r="AI736">
            <v>432.24000000000007</v>
          </cell>
          <cell r="AJ736">
            <v>1080.6000000000001</v>
          </cell>
          <cell r="AK736">
            <v>216.12000000000003</v>
          </cell>
          <cell r="AL736">
            <v>5248.6285714285723</v>
          </cell>
          <cell r="AM736">
            <v>231.55714285714288</v>
          </cell>
          <cell r="AN736">
            <v>4939.885714285715</v>
          </cell>
          <cell r="AO736">
            <v>3164.6142857142863</v>
          </cell>
          <cell r="AP736">
            <v>331.89857142857147</v>
          </cell>
          <cell r="AQ736">
            <v>1157.7857142857144</v>
          </cell>
        </row>
        <row r="737">
          <cell r="A737" t="str">
            <v>M0034929200</v>
          </cell>
          <cell r="B737" t="str">
            <v>Matrix2Standard3609mm20c</v>
          </cell>
          <cell r="C737" t="str">
            <v>EUR</v>
          </cell>
          <cell r="D737">
            <v>175.74</v>
          </cell>
          <cell r="G737">
            <v>175.74</v>
          </cell>
          <cell r="I737">
            <v>251.05714285714288</v>
          </cell>
          <cell r="J737">
            <v>954.01714285714286</v>
          </cell>
          <cell r="K737">
            <v>276.16285714285721</v>
          </cell>
          <cell r="L737">
            <v>326.37428571428575</v>
          </cell>
          <cell r="M737">
            <v>439.35</v>
          </cell>
          <cell r="N737">
            <v>268.63114285714289</v>
          </cell>
          <cell r="O737">
            <v>261.09942857142858</v>
          </cell>
          <cell r="P737">
            <v>125528.57142857143</v>
          </cell>
          <cell r="Q737">
            <v>1714.7202857142859</v>
          </cell>
          <cell r="R737">
            <v>494582.57142857148</v>
          </cell>
          <cell r="S737">
            <v>4305.63</v>
          </cell>
          <cell r="T737">
            <v>1280.3914285714286</v>
          </cell>
          <cell r="U737">
            <v>175.74</v>
          </cell>
          <cell r="V737">
            <v>150.63428571428571</v>
          </cell>
          <cell r="W737">
            <v>1958.2457142857145</v>
          </cell>
          <cell r="X737">
            <v>45190.285714285717</v>
          </cell>
          <cell r="Y737">
            <v>954.01714285714286</v>
          </cell>
          <cell r="Z737">
            <v>12050.742857142857</v>
          </cell>
          <cell r="AA737">
            <v>22595.142857142859</v>
          </cell>
          <cell r="AB737">
            <v>301268.57142857148</v>
          </cell>
          <cell r="AC737">
            <v>378468.6428571429</v>
          </cell>
          <cell r="AD737">
            <v>3263.7428571428572</v>
          </cell>
          <cell r="AE737">
            <v>891.25285714285712</v>
          </cell>
          <cell r="AF737">
            <v>1405.92</v>
          </cell>
          <cell r="AG737">
            <v>351.48</v>
          </cell>
          <cell r="AH737">
            <v>11799.685714285715</v>
          </cell>
          <cell r="AI737">
            <v>702.96</v>
          </cell>
          <cell r="AJ737">
            <v>1757.4</v>
          </cell>
          <cell r="AK737">
            <v>351.48</v>
          </cell>
          <cell r="AL737">
            <v>8535.942857142858</v>
          </cell>
          <cell r="AM737">
            <v>376.58571428571429</v>
          </cell>
          <cell r="AN737">
            <v>8033.8285714285721</v>
          </cell>
          <cell r="AO737">
            <v>5146.6714285714288</v>
          </cell>
          <cell r="AP737">
            <v>539.77285714285722</v>
          </cell>
          <cell r="AQ737">
            <v>1882.9285714285716</v>
          </cell>
        </row>
        <row r="738">
          <cell r="A738" t="str">
            <v>M003492920SR0</v>
          </cell>
          <cell r="B738" t="str">
            <v>Matrix2Standard360SR9mm</v>
          </cell>
          <cell r="C738" t="str">
            <v>EUR</v>
          </cell>
          <cell r="D738">
            <v>100.2</v>
          </cell>
          <cell r="G738">
            <v>100.2</v>
          </cell>
          <cell r="I738">
            <v>143.14285714285717</v>
          </cell>
          <cell r="J738">
            <v>543.94285714285718</v>
          </cell>
          <cell r="K738">
            <v>157.45714285714288</v>
          </cell>
          <cell r="L738">
            <v>186.08571428571432</v>
          </cell>
          <cell r="M738">
            <v>250.50000000000006</v>
          </cell>
          <cell r="N738">
            <v>153.16285714285718</v>
          </cell>
          <cell r="O738">
            <v>148.86857142857147</v>
          </cell>
          <cell r="P738">
            <v>71571.42857142858</v>
          </cell>
          <cell r="Q738">
            <v>977.66571428571444</v>
          </cell>
          <cell r="R738">
            <v>281991.42857142864</v>
          </cell>
          <cell r="S738">
            <v>2454.9</v>
          </cell>
          <cell r="T738">
            <v>730.02857142857147</v>
          </cell>
          <cell r="U738">
            <v>100.20000000000002</v>
          </cell>
          <cell r="V738">
            <v>85.8857142857143</v>
          </cell>
          <cell r="W738">
            <v>1116.514285714286</v>
          </cell>
          <cell r="X738">
            <v>25765.71428571429</v>
          </cell>
          <cell r="Y738">
            <v>543.94285714285718</v>
          </cell>
          <cell r="Z738">
            <v>6870.857142857144</v>
          </cell>
          <cell r="AA738">
            <v>12882.857142857145</v>
          </cell>
          <cell r="AB738">
            <v>171771.42857142861</v>
          </cell>
          <cell r="AC738">
            <v>215787.85714285719</v>
          </cell>
          <cell r="AD738">
            <v>1860.8571428571431</v>
          </cell>
          <cell r="AE738">
            <v>508.1571428571429</v>
          </cell>
          <cell r="AF738">
            <v>801.60000000000014</v>
          </cell>
          <cell r="AG738">
            <v>200.40000000000003</v>
          </cell>
          <cell r="AH738">
            <v>6727.7142857142871</v>
          </cell>
          <cell r="AI738">
            <v>400.80000000000007</v>
          </cell>
          <cell r="AJ738">
            <v>1002.0000000000002</v>
          </cell>
          <cell r="AK738">
            <v>200.40000000000003</v>
          </cell>
          <cell r="AL738">
            <v>4866.857142857144</v>
          </cell>
          <cell r="AM738">
            <v>214.71428571428575</v>
          </cell>
          <cell r="AN738">
            <v>4580.5714285714294</v>
          </cell>
          <cell r="AO738">
            <v>2934.428571428572</v>
          </cell>
          <cell r="AP738">
            <v>307.75714285714292</v>
          </cell>
          <cell r="AQ738">
            <v>1073.5714285714287</v>
          </cell>
        </row>
        <row r="739">
          <cell r="A739" t="str">
            <v>M0034929300</v>
          </cell>
          <cell r="B739" t="str">
            <v>Matrix2Standard3609mm30c</v>
          </cell>
          <cell r="C739" t="str">
            <v>EUR</v>
          </cell>
          <cell r="D739">
            <v>201.09</v>
          </cell>
          <cell r="G739">
            <v>201.09</v>
          </cell>
          <cell r="I739">
            <v>287.2714285714286</v>
          </cell>
          <cell r="J739">
            <v>1091.6314285714286</v>
          </cell>
          <cell r="K739">
            <v>315.99857142857149</v>
          </cell>
          <cell r="L739">
            <v>373.45285714285717</v>
          </cell>
          <cell r="M739">
            <v>502.72500000000002</v>
          </cell>
          <cell r="N739">
            <v>307.38042857142864</v>
          </cell>
          <cell r="O739">
            <v>298.76228571428578</v>
          </cell>
          <cell r="P739">
            <v>143635.71428571429</v>
          </cell>
          <cell r="Q739">
            <v>1962.0638571428574</v>
          </cell>
          <cell r="R739">
            <v>565924.71428571432</v>
          </cell>
          <cell r="S739">
            <v>4926.7049999999999</v>
          </cell>
          <cell r="T739">
            <v>1465.0842857142857</v>
          </cell>
          <cell r="U739">
            <v>201.09</v>
          </cell>
          <cell r="V739">
            <v>172.36285714285717</v>
          </cell>
          <cell r="W739">
            <v>2240.7171428571432</v>
          </cell>
          <cell r="X739">
            <v>51708.857142857145</v>
          </cell>
          <cell r="Y739">
            <v>1091.6314285714286</v>
          </cell>
          <cell r="Z739">
            <v>13789.028571428573</v>
          </cell>
          <cell r="AA739">
            <v>25854.428571428572</v>
          </cell>
          <cell r="AB739">
            <v>344725.71428571432</v>
          </cell>
          <cell r="AC739">
            <v>433061.67857142864</v>
          </cell>
          <cell r="AD739">
            <v>3734.5285714285719</v>
          </cell>
          <cell r="AE739">
            <v>1019.8135714285714</v>
          </cell>
          <cell r="AF739">
            <v>1608.72</v>
          </cell>
          <cell r="AG739">
            <v>402.18</v>
          </cell>
          <cell r="AH739">
            <v>13501.757142857145</v>
          </cell>
          <cell r="AI739">
            <v>804.36</v>
          </cell>
          <cell r="AJ739">
            <v>2010.9</v>
          </cell>
          <cell r="AK739">
            <v>402.18</v>
          </cell>
          <cell r="AL739">
            <v>9767.2285714285717</v>
          </cell>
          <cell r="AM739">
            <v>430.9071428571429</v>
          </cell>
          <cell r="AN739">
            <v>9192.6857142857152</v>
          </cell>
          <cell r="AO739">
            <v>5889.0642857142866</v>
          </cell>
          <cell r="AP739">
            <v>617.63357142857149</v>
          </cell>
          <cell r="AQ739">
            <v>2154.5357142857147</v>
          </cell>
        </row>
        <row r="740">
          <cell r="A740" t="str">
            <v>M003492930SR0</v>
          </cell>
          <cell r="B740" t="str">
            <v>Matrix2Standard360SR9mm</v>
          </cell>
          <cell r="C740" t="str">
            <v>EUR</v>
          </cell>
          <cell r="D740">
            <v>108.06</v>
          </cell>
          <cell r="G740">
            <v>108.06</v>
          </cell>
          <cell r="I740">
            <v>154.37142857142859</v>
          </cell>
          <cell r="J740">
            <v>586.61142857142863</v>
          </cell>
          <cell r="K740">
            <v>169.80857142857147</v>
          </cell>
          <cell r="L740">
            <v>200.68285714285719</v>
          </cell>
          <cell r="M740">
            <v>270.15000000000003</v>
          </cell>
          <cell r="N740">
            <v>165.17742857142861</v>
          </cell>
          <cell r="O740">
            <v>160.54628571428574</v>
          </cell>
          <cell r="P740">
            <v>77185.714285714304</v>
          </cell>
          <cell r="Q740">
            <v>1054.3568571428573</v>
          </cell>
          <cell r="R740">
            <v>304111.71428571432</v>
          </cell>
          <cell r="S740">
            <v>2647.4700000000003</v>
          </cell>
          <cell r="T740">
            <v>787.29428571428582</v>
          </cell>
          <cell r="U740">
            <v>108.06000000000002</v>
          </cell>
          <cell r="V740">
            <v>92.622857142857157</v>
          </cell>
          <cell r="W740">
            <v>1204.0971428571431</v>
          </cell>
          <cell r="X740">
            <v>27786.857142857149</v>
          </cell>
          <cell r="Y740">
            <v>586.61142857142863</v>
          </cell>
          <cell r="Z740">
            <v>7409.8285714285721</v>
          </cell>
          <cell r="AA740">
            <v>13893.428571428574</v>
          </cell>
          <cell r="AB740">
            <v>185245.71428571432</v>
          </cell>
          <cell r="AC740">
            <v>232714.92857142861</v>
          </cell>
          <cell r="AD740">
            <v>2006.8285714285716</v>
          </cell>
          <cell r="AE740">
            <v>548.01857142857148</v>
          </cell>
          <cell r="AF740">
            <v>864.48000000000013</v>
          </cell>
          <cell r="AG740">
            <v>216.12000000000003</v>
          </cell>
          <cell r="AH740">
            <v>7255.4571428571444</v>
          </cell>
          <cell r="AI740">
            <v>432.24000000000007</v>
          </cell>
          <cell r="AJ740">
            <v>1080.6000000000001</v>
          </cell>
          <cell r="AK740">
            <v>216.12000000000003</v>
          </cell>
          <cell r="AL740">
            <v>5248.6285714285723</v>
          </cell>
          <cell r="AM740">
            <v>231.55714285714288</v>
          </cell>
          <cell r="AN740">
            <v>4939.885714285715</v>
          </cell>
          <cell r="AO740">
            <v>3164.6142857142863</v>
          </cell>
          <cell r="AP740">
            <v>331.89857142857147</v>
          </cell>
          <cell r="AQ740">
            <v>1157.7857142857144</v>
          </cell>
        </row>
        <row r="741">
          <cell r="A741" t="str">
            <v>M0034941030</v>
          </cell>
          <cell r="B741" t="str">
            <v>Matrix2Firm36010mm30cm</v>
          </cell>
          <cell r="C741" t="str">
            <v>EUR</v>
          </cell>
          <cell r="D741">
            <v>100.8</v>
          </cell>
          <cell r="G741">
            <v>100.8</v>
          </cell>
          <cell r="I741">
            <v>144</v>
          </cell>
          <cell r="J741">
            <v>547.19999999999993</v>
          </cell>
          <cell r="K741">
            <v>158.4</v>
          </cell>
          <cell r="L741">
            <v>187.20000000000002</v>
          </cell>
          <cell r="M741">
            <v>252</v>
          </cell>
          <cell r="N741">
            <v>154.08000000000001</v>
          </cell>
          <cell r="O741">
            <v>149.76</v>
          </cell>
          <cell r="P741">
            <v>72000</v>
          </cell>
          <cell r="Q741">
            <v>983.52</v>
          </cell>
          <cell r="R741">
            <v>283680</v>
          </cell>
          <cell r="S741">
            <v>2469.6</v>
          </cell>
          <cell r="T741">
            <v>734.4</v>
          </cell>
          <cell r="U741">
            <v>100.8</v>
          </cell>
          <cell r="V741">
            <v>86.399999999999991</v>
          </cell>
          <cell r="W741">
            <v>1123.2</v>
          </cell>
          <cell r="X741">
            <v>25920</v>
          </cell>
          <cell r="Y741">
            <v>547.19999999999993</v>
          </cell>
          <cell r="Z741">
            <v>6912</v>
          </cell>
          <cell r="AA741">
            <v>12960</v>
          </cell>
          <cell r="AB741">
            <v>172800</v>
          </cell>
          <cell r="AC741">
            <v>217080</v>
          </cell>
          <cell r="AD741">
            <v>1872</v>
          </cell>
          <cell r="AE741">
            <v>511.2</v>
          </cell>
          <cell r="AF741">
            <v>806.4</v>
          </cell>
          <cell r="AG741">
            <v>201.6</v>
          </cell>
          <cell r="AH741">
            <v>6768</v>
          </cell>
          <cell r="AI741">
            <v>403.2</v>
          </cell>
          <cell r="AJ741">
            <v>1008</v>
          </cell>
          <cell r="AK741">
            <v>201.6</v>
          </cell>
          <cell r="AL741">
            <v>4896</v>
          </cell>
          <cell r="AM741">
            <v>216</v>
          </cell>
          <cell r="AN741">
            <v>4608</v>
          </cell>
          <cell r="AO741">
            <v>2952</v>
          </cell>
          <cell r="AP741">
            <v>309.59999999999997</v>
          </cell>
          <cell r="AQ741">
            <v>1080</v>
          </cell>
        </row>
        <row r="742">
          <cell r="A742" t="str">
            <v>M0034941230</v>
          </cell>
          <cell r="B742" t="str">
            <v>Matrix2Firm36012mm30cm</v>
          </cell>
          <cell r="C742" t="str">
            <v>EUR</v>
          </cell>
          <cell r="D742">
            <v>100.8</v>
          </cell>
          <cell r="G742">
            <v>100.8</v>
          </cell>
          <cell r="I742">
            <v>144</v>
          </cell>
          <cell r="J742">
            <v>547.19999999999993</v>
          </cell>
          <cell r="K742">
            <v>158.4</v>
          </cell>
          <cell r="L742">
            <v>187.20000000000002</v>
          </cell>
          <cell r="M742">
            <v>252</v>
          </cell>
          <cell r="N742">
            <v>154.08000000000001</v>
          </cell>
          <cell r="O742">
            <v>149.76</v>
          </cell>
          <cell r="P742">
            <v>72000</v>
          </cell>
          <cell r="Q742">
            <v>983.52</v>
          </cell>
          <cell r="R742">
            <v>283680</v>
          </cell>
          <cell r="S742">
            <v>2469.6</v>
          </cell>
          <cell r="T742">
            <v>734.4</v>
          </cell>
          <cell r="U742">
            <v>100.8</v>
          </cell>
          <cell r="V742">
            <v>86.399999999999991</v>
          </cell>
          <cell r="W742">
            <v>1123.2</v>
          </cell>
          <cell r="X742">
            <v>25920</v>
          </cell>
          <cell r="Y742">
            <v>547.19999999999993</v>
          </cell>
          <cell r="Z742">
            <v>6912</v>
          </cell>
          <cell r="AA742">
            <v>12960</v>
          </cell>
          <cell r="AB742">
            <v>172800</v>
          </cell>
          <cell r="AC742">
            <v>217080</v>
          </cell>
          <cell r="AD742">
            <v>1872</v>
          </cell>
          <cell r="AE742">
            <v>511.2</v>
          </cell>
          <cell r="AF742">
            <v>806.4</v>
          </cell>
          <cell r="AG742">
            <v>201.6</v>
          </cell>
          <cell r="AH742">
            <v>6768</v>
          </cell>
          <cell r="AI742">
            <v>403.2</v>
          </cell>
          <cell r="AJ742">
            <v>1008</v>
          </cell>
          <cell r="AK742">
            <v>201.6</v>
          </cell>
          <cell r="AL742">
            <v>4896</v>
          </cell>
          <cell r="AM742">
            <v>216</v>
          </cell>
          <cell r="AN742">
            <v>4608</v>
          </cell>
          <cell r="AO742">
            <v>2952</v>
          </cell>
          <cell r="AP742">
            <v>309.59999999999997</v>
          </cell>
          <cell r="AQ742">
            <v>1080</v>
          </cell>
        </row>
        <row r="743">
          <cell r="A743" t="str">
            <v>M0034941430</v>
          </cell>
          <cell r="B743" t="str">
            <v>Matrix2Firm36014mm30cm</v>
          </cell>
          <cell r="C743" t="str">
            <v>EUR</v>
          </cell>
          <cell r="D743">
            <v>100.8</v>
          </cell>
          <cell r="G743">
            <v>100.8</v>
          </cell>
          <cell r="I743">
            <v>144</v>
          </cell>
          <cell r="J743">
            <v>547.19999999999993</v>
          </cell>
          <cell r="K743">
            <v>158.4</v>
          </cell>
          <cell r="L743">
            <v>187.20000000000002</v>
          </cell>
          <cell r="M743">
            <v>252</v>
          </cell>
          <cell r="N743">
            <v>154.08000000000001</v>
          </cell>
          <cell r="O743">
            <v>149.76</v>
          </cell>
          <cell r="P743">
            <v>72000</v>
          </cell>
          <cell r="Q743">
            <v>983.52</v>
          </cell>
          <cell r="R743">
            <v>283680</v>
          </cell>
          <cell r="S743">
            <v>2469.6</v>
          </cell>
          <cell r="T743">
            <v>734.4</v>
          </cell>
          <cell r="U743">
            <v>100.8</v>
          </cell>
          <cell r="V743">
            <v>86.399999999999991</v>
          </cell>
          <cell r="W743">
            <v>1123.2</v>
          </cell>
          <cell r="X743">
            <v>25920</v>
          </cell>
          <cell r="Y743">
            <v>547.19999999999993</v>
          </cell>
          <cell r="Z743">
            <v>6912</v>
          </cell>
          <cell r="AA743">
            <v>12960</v>
          </cell>
          <cell r="AB743">
            <v>172800</v>
          </cell>
          <cell r="AC743">
            <v>217080</v>
          </cell>
          <cell r="AD743">
            <v>1872</v>
          </cell>
          <cell r="AE743">
            <v>511.2</v>
          </cell>
          <cell r="AF743">
            <v>806.4</v>
          </cell>
          <cell r="AG743">
            <v>201.6</v>
          </cell>
          <cell r="AH743">
            <v>6768</v>
          </cell>
          <cell r="AI743">
            <v>403.2</v>
          </cell>
          <cell r="AJ743">
            <v>1008</v>
          </cell>
          <cell r="AK743">
            <v>201.6</v>
          </cell>
          <cell r="AL743">
            <v>4896</v>
          </cell>
          <cell r="AM743">
            <v>216</v>
          </cell>
          <cell r="AN743">
            <v>4608</v>
          </cell>
          <cell r="AO743">
            <v>2952</v>
          </cell>
          <cell r="AP743">
            <v>309.59999999999997</v>
          </cell>
          <cell r="AQ743">
            <v>1080</v>
          </cell>
        </row>
        <row r="744">
          <cell r="A744" t="str">
            <v>M0034941630</v>
          </cell>
          <cell r="B744" t="str">
            <v>Matrix2Firm36016mm30cm</v>
          </cell>
          <cell r="C744" t="str">
            <v>EUR</v>
          </cell>
          <cell r="D744">
            <v>110.61</v>
          </cell>
          <cell r="G744">
            <v>110.61</v>
          </cell>
          <cell r="I744">
            <v>158.01428571428573</v>
          </cell>
          <cell r="J744">
            <v>600.45428571428579</v>
          </cell>
          <cell r="K744">
            <v>173.81571428571431</v>
          </cell>
          <cell r="L744">
            <v>205.41857142857145</v>
          </cell>
          <cell r="M744">
            <v>276.52500000000003</v>
          </cell>
          <cell r="N744">
            <v>169.07528571428574</v>
          </cell>
          <cell r="O744">
            <v>164.33485714285717</v>
          </cell>
          <cell r="P744">
            <v>79007.14285714287</v>
          </cell>
          <cell r="Q744">
            <v>1079.2375714285715</v>
          </cell>
          <cell r="R744">
            <v>311288.1428571429</v>
          </cell>
          <cell r="S744">
            <v>2709.9450000000002</v>
          </cell>
          <cell r="T744">
            <v>805.87285714285724</v>
          </cell>
          <cell r="U744">
            <v>110.61000000000001</v>
          </cell>
          <cell r="V744">
            <v>94.80857142857144</v>
          </cell>
          <cell r="W744">
            <v>1232.5114285714287</v>
          </cell>
          <cell r="X744">
            <v>28442.571428571431</v>
          </cell>
          <cell r="Y744">
            <v>600.45428571428579</v>
          </cell>
          <cell r="Z744">
            <v>7584.6857142857152</v>
          </cell>
          <cell r="AA744">
            <v>14221.285714285716</v>
          </cell>
          <cell r="AB744">
            <v>189617.14285714287</v>
          </cell>
          <cell r="AC744">
            <v>238206.53571428574</v>
          </cell>
          <cell r="AD744">
            <v>2054.1857142857143</v>
          </cell>
          <cell r="AE744">
            <v>560.9507142857143</v>
          </cell>
          <cell r="AF744">
            <v>884.88000000000011</v>
          </cell>
          <cell r="AG744">
            <v>221.22000000000003</v>
          </cell>
          <cell r="AH744">
            <v>7426.6714285714297</v>
          </cell>
          <cell r="AI744">
            <v>442.44000000000005</v>
          </cell>
          <cell r="AJ744">
            <v>1106.1000000000001</v>
          </cell>
          <cell r="AK744">
            <v>221.22000000000003</v>
          </cell>
          <cell r="AL744">
            <v>5372.4857142857145</v>
          </cell>
          <cell r="AM744">
            <v>237.0214285714286</v>
          </cell>
          <cell r="AN744">
            <v>5056.4571428571435</v>
          </cell>
          <cell r="AO744">
            <v>3239.2928571428574</v>
          </cell>
          <cell r="AP744">
            <v>339.73071428571433</v>
          </cell>
          <cell r="AQ744">
            <v>1185.1071428571431</v>
          </cell>
        </row>
        <row r="745">
          <cell r="A745" t="str">
            <v>M0034941830</v>
          </cell>
          <cell r="B745" t="str">
            <v>Matrix2Firm36018mm30cm</v>
          </cell>
          <cell r="C745" t="str">
            <v>EUR</v>
          </cell>
          <cell r="D745">
            <v>110.61</v>
          </cell>
          <cell r="G745">
            <v>110.61</v>
          </cell>
          <cell r="I745">
            <v>158.01428571428573</v>
          </cell>
          <cell r="J745">
            <v>600.45428571428579</v>
          </cell>
          <cell r="K745">
            <v>173.81571428571431</v>
          </cell>
          <cell r="L745">
            <v>205.41857142857145</v>
          </cell>
          <cell r="M745">
            <v>276.52500000000003</v>
          </cell>
          <cell r="N745">
            <v>169.07528571428574</v>
          </cell>
          <cell r="O745">
            <v>164.33485714285717</v>
          </cell>
          <cell r="P745">
            <v>79007.14285714287</v>
          </cell>
          <cell r="Q745">
            <v>1079.2375714285715</v>
          </cell>
          <cell r="R745">
            <v>311288.1428571429</v>
          </cell>
          <cell r="S745">
            <v>2709.9450000000002</v>
          </cell>
          <cell r="T745">
            <v>805.87285714285724</v>
          </cell>
          <cell r="U745">
            <v>110.61000000000001</v>
          </cell>
          <cell r="V745">
            <v>94.80857142857144</v>
          </cell>
          <cell r="W745">
            <v>1232.5114285714287</v>
          </cell>
          <cell r="X745">
            <v>28442.571428571431</v>
          </cell>
          <cell r="Y745">
            <v>600.45428571428579</v>
          </cell>
          <cell r="Z745">
            <v>7584.6857142857152</v>
          </cell>
          <cell r="AA745">
            <v>14221.285714285716</v>
          </cell>
          <cell r="AB745">
            <v>189617.14285714287</v>
          </cell>
          <cell r="AC745">
            <v>238206.53571428574</v>
          </cell>
          <cell r="AD745">
            <v>2054.1857142857143</v>
          </cell>
          <cell r="AE745">
            <v>560.9507142857143</v>
          </cell>
          <cell r="AF745">
            <v>884.88000000000011</v>
          </cell>
          <cell r="AG745">
            <v>221.22000000000003</v>
          </cell>
          <cell r="AH745">
            <v>7426.6714285714297</v>
          </cell>
          <cell r="AI745">
            <v>442.44000000000005</v>
          </cell>
          <cell r="AJ745">
            <v>1106.1000000000001</v>
          </cell>
          <cell r="AK745">
            <v>221.22000000000003</v>
          </cell>
          <cell r="AL745">
            <v>5372.4857142857145</v>
          </cell>
          <cell r="AM745">
            <v>237.0214285714286</v>
          </cell>
          <cell r="AN745">
            <v>5056.4571428571435</v>
          </cell>
          <cell r="AO745">
            <v>3239.2928571428574</v>
          </cell>
          <cell r="AP745">
            <v>339.73071428571433</v>
          </cell>
          <cell r="AQ745">
            <v>1185.1071428571431</v>
          </cell>
        </row>
        <row r="746">
          <cell r="A746" t="str">
            <v>M0034942030</v>
          </cell>
          <cell r="B746" t="str">
            <v>Matrix2Firm36020mm30cm</v>
          </cell>
          <cell r="C746" t="str">
            <v>EUR</v>
          </cell>
          <cell r="D746">
            <v>110.61</v>
          </cell>
          <cell r="G746">
            <v>110.61</v>
          </cell>
          <cell r="I746">
            <v>158.01428571428573</v>
          </cell>
          <cell r="J746">
            <v>600.45428571428579</v>
          </cell>
          <cell r="K746">
            <v>173.81571428571431</v>
          </cell>
          <cell r="L746">
            <v>205.41857142857145</v>
          </cell>
          <cell r="M746">
            <v>276.52500000000003</v>
          </cell>
          <cell r="N746">
            <v>169.07528571428574</v>
          </cell>
          <cell r="O746">
            <v>164.33485714285717</v>
          </cell>
          <cell r="P746">
            <v>79007.14285714287</v>
          </cell>
          <cell r="Q746">
            <v>1079.2375714285715</v>
          </cell>
          <cell r="R746">
            <v>311288.1428571429</v>
          </cell>
          <cell r="S746">
            <v>2709.9450000000002</v>
          </cell>
          <cell r="T746">
            <v>805.87285714285724</v>
          </cell>
          <cell r="U746">
            <v>110.61000000000001</v>
          </cell>
          <cell r="V746">
            <v>94.80857142857144</v>
          </cell>
          <cell r="W746">
            <v>1232.5114285714287</v>
          </cell>
          <cell r="X746">
            <v>28442.571428571431</v>
          </cell>
          <cell r="Y746">
            <v>600.45428571428579</v>
          </cell>
          <cell r="Z746">
            <v>7584.6857142857152</v>
          </cell>
          <cell r="AA746">
            <v>14221.285714285716</v>
          </cell>
          <cell r="AB746">
            <v>189617.14285714287</v>
          </cell>
          <cell r="AC746">
            <v>238206.53571428574</v>
          </cell>
          <cell r="AD746">
            <v>2054.1857142857143</v>
          </cell>
          <cell r="AE746">
            <v>560.9507142857143</v>
          </cell>
          <cell r="AF746">
            <v>884.88000000000011</v>
          </cell>
          <cell r="AG746">
            <v>221.22000000000003</v>
          </cell>
          <cell r="AH746">
            <v>7426.6714285714297</v>
          </cell>
          <cell r="AI746">
            <v>442.44000000000005</v>
          </cell>
          <cell r="AJ746">
            <v>1106.1000000000001</v>
          </cell>
          <cell r="AK746">
            <v>221.22000000000003</v>
          </cell>
          <cell r="AL746">
            <v>5372.4857142857145</v>
          </cell>
          <cell r="AM746">
            <v>237.0214285714286</v>
          </cell>
          <cell r="AN746">
            <v>5056.4571428571435</v>
          </cell>
          <cell r="AO746">
            <v>3239.2928571428574</v>
          </cell>
          <cell r="AP746">
            <v>339.73071428571433</v>
          </cell>
          <cell r="AQ746">
            <v>1185.1071428571431</v>
          </cell>
        </row>
        <row r="747">
          <cell r="A747" t="str">
            <v>M0034942440</v>
          </cell>
          <cell r="B747" t="str">
            <v>Matrix2Firm36024mm40cm</v>
          </cell>
          <cell r="C747" t="str">
            <v>EUR</v>
          </cell>
          <cell r="D747">
            <v>122.19</v>
          </cell>
          <cell r="G747">
            <v>122.19</v>
          </cell>
          <cell r="I747">
            <v>174.55714285714288</v>
          </cell>
          <cell r="J747">
            <v>663.31714285714293</v>
          </cell>
          <cell r="K747">
            <v>192.01285714285717</v>
          </cell>
          <cell r="L747">
            <v>226.92428571428576</v>
          </cell>
          <cell r="M747">
            <v>305.47500000000002</v>
          </cell>
          <cell r="N747">
            <v>186.7761428571429</v>
          </cell>
          <cell r="O747">
            <v>181.5394285714286</v>
          </cell>
          <cell r="P747">
            <v>87278.571428571435</v>
          </cell>
          <cell r="Q747">
            <v>1192.225285714286</v>
          </cell>
          <cell r="R747">
            <v>343877.57142857148</v>
          </cell>
          <cell r="S747">
            <v>2993.6550000000002</v>
          </cell>
          <cell r="T747">
            <v>890.24142857142863</v>
          </cell>
          <cell r="U747">
            <v>122.19000000000001</v>
          </cell>
          <cell r="V747">
            <v>104.73428571428572</v>
          </cell>
          <cell r="W747">
            <v>1361.5457142857144</v>
          </cell>
          <cell r="X747">
            <v>31420.285714285717</v>
          </cell>
          <cell r="Y747">
            <v>663.31714285714293</v>
          </cell>
          <cell r="Z747">
            <v>8378.7428571428572</v>
          </cell>
          <cell r="AA747">
            <v>15710.142857142859</v>
          </cell>
          <cell r="AB747">
            <v>209468.57142857145</v>
          </cell>
          <cell r="AC747">
            <v>263144.8928571429</v>
          </cell>
          <cell r="AD747">
            <v>2269.2428571428572</v>
          </cell>
          <cell r="AE747">
            <v>619.67785714285719</v>
          </cell>
          <cell r="AF747">
            <v>977.5200000000001</v>
          </cell>
          <cell r="AG747">
            <v>244.38000000000002</v>
          </cell>
          <cell r="AH747">
            <v>8204.1857142857152</v>
          </cell>
          <cell r="AI747">
            <v>488.76000000000005</v>
          </cell>
          <cell r="AJ747">
            <v>1221.9000000000001</v>
          </cell>
          <cell r="AK747">
            <v>244.38000000000002</v>
          </cell>
          <cell r="AL747">
            <v>5934.942857142858</v>
          </cell>
          <cell r="AM747">
            <v>261.83571428571429</v>
          </cell>
          <cell r="AN747">
            <v>5585.8285714285721</v>
          </cell>
          <cell r="AO747">
            <v>3578.4214285714288</v>
          </cell>
          <cell r="AP747">
            <v>375.2978571428572</v>
          </cell>
          <cell r="AQ747">
            <v>1309.1785714285716</v>
          </cell>
        </row>
        <row r="748">
          <cell r="A748" t="str">
            <v>M0034945150</v>
          </cell>
          <cell r="B748" t="str">
            <v>Matrix2Firm3605mm15cm</v>
          </cell>
          <cell r="C748" t="str">
            <v>EUR</v>
          </cell>
          <cell r="D748">
            <v>92.01</v>
          </cell>
          <cell r="G748">
            <v>92.01</v>
          </cell>
          <cell r="I748">
            <v>131.44285714285715</v>
          </cell>
          <cell r="J748">
            <v>499.48285714285714</v>
          </cell>
          <cell r="K748">
            <v>144.58714285714288</v>
          </cell>
          <cell r="L748">
            <v>170.87571428571431</v>
          </cell>
          <cell r="M748">
            <v>230.02500000000001</v>
          </cell>
          <cell r="N748">
            <v>140.64385714285717</v>
          </cell>
          <cell r="O748">
            <v>136.70057142857144</v>
          </cell>
          <cell r="P748">
            <v>65721.42857142858</v>
          </cell>
          <cell r="Q748">
            <v>897.75471428571439</v>
          </cell>
          <cell r="R748">
            <v>258942.42857142858</v>
          </cell>
          <cell r="S748">
            <v>2254.2449999999999</v>
          </cell>
          <cell r="T748">
            <v>670.35857142857139</v>
          </cell>
          <cell r="U748">
            <v>92.01</v>
          </cell>
          <cell r="V748">
            <v>78.86571428571429</v>
          </cell>
          <cell r="W748">
            <v>1025.2542857142857</v>
          </cell>
          <cell r="X748">
            <v>23659.714285714286</v>
          </cell>
          <cell r="Y748">
            <v>499.48285714285714</v>
          </cell>
          <cell r="Z748">
            <v>6309.2571428571428</v>
          </cell>
          <cell r="AA748">
            <v>11829.857142857143</v>
          </cell>
          <cell r="AB748">
            <v>157731.42857142858</v>
          </cell>
          <cell r="AC748">
            <v>198150.10714285716</v>
          </cell>
          <cell r="AD748">
            <v>1708.757142857143</v>
          </cell>
          <cell r="AE748">
            <v>466.62214285714288</v>
          </cell>
          <cell r="AF748">
            <v>736.08</v>
          </cell>
          <cell r="AG748">
            <v>184.02</v>
          </cell>
          <cell r="AH748">
            <v>6177.8142857142857</v>
          </cell>
          <cell r="AI748">
            <v>368.04</v>
          </cell>
          <cell r="AJ748">
            <v>920.1</v>
          </cell>
          <cell r="AK748">
            <v>184.02</v>
          </cell>
          <cell r="AL748">
            <v>4469.0571428571429</v>
          </cell>
          <cell r="AM748">
            <v>197.16428571428571</v>
          </cell>
          <cell r="AN748">
            <v>4206.1714285714288</v>
          </cell>
          <cell r="AO748">
            <v>2694.5785714285716</v>
          </cell>
          <cell r="AP748">
            <v>282.60214285714284</v>
          </cell>
          <cell r="AQ748">
            <v>985.82142857142867</v>
          </cell>
        </row>
        <row r="749">
          <cell r="A749" t="str">
            <v>M0034946150</v>
          </cell>
          <cell r="B749" t="str">
            <v>Matrix2Firm3606mm15cm</v>
          </cell>
          <cell r="C749" t="str">
            <v>EUR</v>
          </cell>
          <cell r="D749">
            <v>92.01</v>
          </cell>
          <cell r="G749">
            <v>92.01</v>
          </cell>
          <cell r="I749">
            <v>131.44285714285715</v>
          </cell>
          <cell r="J749">
            <v>499.48285714285714</v>
          </cell>
          <cell r="K749">
            <v>144.58714285714288</v>
          </cell>
          <cell r="L749">
            <v>170.87571428571431</v>
          </cell>
          <cell r="M749">
            <v>230.02500000000001</v>
          </cell>
          <cell r="N749">
            <v>140.64385714285717</v>
          </cell>
          <cell r="O749">
            <v>136.70057142857144</v>
          </cell>
          <cell r="P749">
            <v>65721.42857142858</v>
          </cell>
          <cell r="Q749">
            <v>897.75471428571439</v>
          </cell>
          <cell r="R749">
            <v>258942.42857142858</v>
          </cell>
          <cell r="S749">
            <v>2254.2449999999999</v>
          </cell>
          <cell r="T749">
            <v>670.35857142857139</v>
          </cell>
          <cell r="U749">
            <v>92.01</v>
          </cell>
          <cell r="V749">
            <v>78.86571428571429</v>
          </cell>
          <cell r="W749">
            <v>1025.2542857142857</v>
          </cell>
          <cell r="X749">
            <v>23659.714285714286</v>
          </cell>
          <cell r="Y749">
            <v>499.48285714285714</v>
          </cell>
          <cell r="Z749">
            <v>6309.2571428571428</v>
          </cell>
          <cell r="AA749">
            <v>11829.857142857143</v>
          </cell>
          <cell r="AB749">
            <v>157731.42857142858</v>
          </cell>
          <cell r="AC749">
            <v>198150.10714285716</v>
          </cell>
          <cell r="AD749">
            <v>1708.757142857143</v>
          </cell>
          <cell r="AE749">
            <v>466.62214285714288</v>
          </cell>
          <cell r="AF749">
            <v>736.08</v>
          </cell>
          <cell r="AG749">
            <v>184.02</v>
          </cell>
          <cell r="AH749">
            <v>6177.8142857142857</v>
          </cell>
          <cell r="AI749">
            <v>368.04</v>
          </cell>
          <cell r="AJ749">
            <v>920.1</v>
          </cell>
          <cell r="AK749">
            <v>184.02</v>
          </cell>
          <cell r="AL749">
            <v>4469.0571428571429</v>
          </cell>
          <cell r="AM749">
            <v>197.16428571428571</v>
          </cell>
          <cell r="AN749">
            <v>4206.1714285714288</v>
          </cell>
          <cell r="AO749">
            <v>2694.5785714285716</v>
          </cell>
          <cell r="AP749">
            <v>282.60214285714284</v>
          </cell>
          <cell r="AQ749">
            <v>985.82142857142867</v>
          </cell>
        </row>
        <row r="750">
          <cell r="A750" t="str">
            <v>M0034947200</v>
          </cell>
          <cell r="B750" t="str">
            <v>Matrix2Firm3607mm20cm</v>
          </cell>
          <cell r="C750" t="str">
            <v>EUR</v>
          </cell>
          <cell r="D750">
            <v>95.1</v>
          </cell>
          <cell r="G750">
            <v>95.1</v>
          </cell>
          <cell r="I750">
            <v>135.85714285714286</v>
          </cell>
          <cell r="J750">
            <v>516.25714285714287</v>
          </cell>
          <cell r="K750">
            <v>149.44285714285715</v>
          </cell>
          <cell r="L750">
            <v>176.61428571428573</v>
          </cell>
          <cell r="M750">
            <v>237.75</v>
          </cell>
          <cell r="N750">
            <v>145.36714285714288</v>
          </cell>
          <cell r="O750">
            <v>141.29142857142858</v>
          </cell>
          <cell r="P750">
            <v>67928.571428571435</v>
          </cell>
          <cell r="Q750">
            <v>927.90428571428572</v>
          </cell>
          <cell r="R750">
            <v>267638.57142857142</v>
          </cell>
          <cell r="S750">
            <v>2329.9499999999998</v>
          </cell>
          <cell r="T750">
            <v>692.87142857142851</v>
          </cell>
          <cell r="U750">
            <v>95.1</v>
          </cell>
          <cell r="V750">
            <v>81.51428571428572</v>
          </cell>
          <cell r="W750">
            <v>1059.6857142857143</v>
          </cell>
          <cell r="X750">
            <v>24454.285714285714</v>
          </cell>
          <cell r="Y750">
            <v>516.25714285714287</v>
          </cell>
          <cell r="Z750">
            <v>6521.1428571428569</v>
          </cell>
          <cell r="AA750">
            <v>12227.142857142857</v>
          </cell>
          <cell r="AB750">
            <v>163028.57142857142</v>
          </cell>
          <cell r="AC750">
            <v>204804.64285714287</v>
          </cell>
          <cell r="AD750">
            <v>1766.1428571428571</v>
          </cell>
          <cell r="AE750">
            <v>482.29285714285714</v>
          </cell>
          <cell r="AF750">
            <v>760.8</v>
          </cell>
          <cell r="AG750">
            <v>190.2</v>
          </cell>
          <cell r="AH750">
            <v>6385.2857142857147</v>
          </cell>
          <cell r="AI750">
            <v>380.4</v>
          </cell>
          <cell r="AJ750">
            <v>951</v>
          </cell>
          <cell r="AK750">
            <v>190.2</v>
          </cell>
          <cell r="AL750">
            <v>4619.1428571428569</v>
          </cell>
          <cell r="AM750">
            <v>203.78571428571428</v>
          </cell>
          <cell r="AN750">
            <v>4347.4285714285716</v>
          </cell>
          <cell r="AO750">
            <v>2785.0714285714284</v>
          </cell>
          <cell r="AP750">
            <v>292.09285714285716</v>
          </cell>
          <cell r="AQ750">
            <v>1018.9285714285714</v>
          </cell>
        </row>
        <row r="751">
          <cell r="A751" t="str">
            <v>M0034948300</v>
          </cell>
          <cell r="B751" t="str">
            <v>Matrix2Firm3608mm30cm</v>
          </cell>
          <cell r="C751" t="str">
            <v>EUR</v>
          </cell>
          <cell r="D751">
            <v>100.55</v>
          </cell>
          <cell r="G751">
            <v>100.55</v>
          </cell>
          <cell r="I751">
            <v>143.64285714285714</v>
          </cell>
          <cell r="J751">
            <v>545.84285714285716</v>
          </cell>
          <cell r="K751">
            <v>158.00714285714287</v>
          </cell>
          <cell r="L751">
            <v>186.73571428571429</v>
          </cell>
          <cell r="M751">
            <v>251.375</v>
          </cell>
          <cell r="N751">
            <v>153.69785714285715</v>
          </cell>
          <cell r="O751">
            <v>149.38857142857142</v>
          </cell>
          <cell r="P751">
            <v>71821.428571428565</v>
          </cell>
          <cell r="Q751">
            <v>981.08071428571429</v>
          </cell>
          <cell r="R751">
            <v>282976.42857142858</v>
          </cell>
          <cell r="S751">
            <v>2463.4749999999999</v>
          </cell>
          <cell r="T751">
            <v>732.57857142857131</v>
          </cell>
          <cell r="U751">
            <v>100.55</v>
          </cell>
          <cell r="V751">
            <v>86.185714285714283</v>
          </cell>
          <cell r="W751">
            <v>1120.4142857142856</v>
          </cell>
          <cell r="X751">
            <v>25855.714285714286</v>
          </cell>
          <cell r="Y751">
            <v>545.84285714285716</v>
          </cell>
          <cell r="Z751">
            <v>6894.8571428571431</v>
          </cell>
          <cell r="AA751">
            <v>12927.857142857143</v>
          </cell>
          <cell r="AB751">
            <v>172371.42857142858</v>
          </cell>
          <cell r="AC751">
            <v>216541.60714285713</v>
          </cell>
          <cell r="AD751">
            <v>1867.3571428571429</v>
          </cell>
          <cell r="AE751">
            <v>509.93214285714282</v>
          </cell>
          <cell r="AF751">
            <v>804.4</v>
          </cell>
          <cell r="AG751">
            <v>201.1</v>
          </cell>
          <cell r="AH751">
            <v>6751.2142857142853</v>
          </cell>
          <cell r="AI751">
            <v>402.2</v>
          </cell>
          <cell r="AJ751">
            <v>1005.5</v>
          </cell>
          <cell r="AK751">
            <v>201.1</v>
          </cell>
          <cell r="AL751">
            <v>4883.8571428571431</v>
          </cell>
          <cell r="AM751">
            <v>215.46428571428572</v>
          </cell>
          <cell r="AN751">
            <v>4596.5714285714284</v>
          </cell>
          <cell r="AO751">
            <v>2944.6785714285716</v>
          </cell>
          <cell r="AP751">
            <v>308.83214285714286</v>
          </cell>
          <cell r="AQ751">
            <v>1077.3214285714284</v>
          </cell>
        </row>
        <row r="752">
          <cell r="A752" t="str">
            <v>M0034949300</v>
          </cell>
          <cell r="B752" t="str">
            <v>Matrix2Firm3609mm30cm</v>
          </cell>
          <cell r="C752" t="str">
            <v>EUR</v>
          </cell>
          <cell r="D752">
            <v>100.8</v>
          </cell>
          <cell r="G752">
            <v>100.8</v>
          </cell>
          <cell r="I752">
            <v>144</v>
          </cell>
          <cell r="J752">
            <v>547.19999999999993</v>
          </cell>
          <cell r="K752">
            <v>158.4</v>
          </cell>
          <cell r="L752">
            <v>187.20000000000002</v>
          </cell>
          <cell r="M752">
            <v>252</v>
          </cell>
          <cell r="N752">
            <v>154.08000000000001</v>
          </cell>
          <cell r="O752">
            <v>149.76</v>
          </cell>
          <cell r="P752">
            <v>72000</v>
          </cell>
          <cell r="Q752">
            <v>983.52</v>
          </cell>
          <cell r="R752">
            <v>283680</v>
          </cell>
          <cell r="S752">
            <v>2469.6</v>
          </cell>
          <cell r="T752">
            <v>734.4</v>
          </cell>
          <cell r="U752">
            <v>100.8</v>
          </cell>
          <cell r="V752">
            <v>86.399999999999991</v>
          </cell>
          <cell r="W752">
            <v>1123.2</v>
          </cell>
          <cell r="X752">
            <v>25920</v>
          </cell>
          <cell r="Y752">
            <v>547.19999999999993</v>
          </cell>
          <cell r="Z752">
            <v>6912</v>
          </cell>
          <cell r="AA752">
            <v>12960</v>
          </cell>
          <cell r="AB752">
            <v>172800</v>
          </cell>
          <cell r="AC752">
            <v>217080</v>
          </cell>
          <cell r="AD752">
            <v>1872</v>
          </cell>
          <cell r="AE752">
            <v>511.2</v>
          </cell>
          <cell r="AF752">
            <v>806.4</v>
          </cell>
          <cell r="AG752">
            <v>201.6</v>
          </cell>
          <cell r="AH752">
            <v>6768</v>
          </cell>
          <cell r="AI752">
            <v>403.2</v>
          </cell>
          <cell r="AJ752">
            <v>1008</v>
          </cell>
          <cell r="AK752">
            <v>201.6</v>
          </cell>
          <cell r="AL752">
            <v>4896</v>
          </cell>
          <cell r="AM752">
            <v>216</v>
          </cell>
          <cell r="AN752">
            <v>4608</v>
          </cell>
          <cell r="AO752">
            <v>2952</v>
          </cell>
          <cell r="AP752">
            <v>309.59999999999997</v>
          </cell>
          <cell r="AQ752">
            <v>1080</v>
          </cell>
        </row>
        <row r="753">
          <cell r="A753" t="str">
            <v>M003497202SR0</v>
          </cell>
          <cell r="B753" t="str">
            <v>Matrix2UltraSoftSR2mm2cm</v>
          </cell>
          <cell r="C753" t="str">
            <v>EUR</v>
          </cell>
          <cell r="D753">
            <v>89.68</v>
          </cell>
          <cell r="G753">
            <v>89.68</v>
          </cell>
          <cell r="I753">
            <v>128.11428571428573</v>
          </cell>
          <cell r="J753">
            <v>486.83428571428573</v>
          </cell>
          <cell r="K753">
            <v>140.92571428571432</v>
          </cell>
          <cell r="L753">
            <v>166.54857142857145</v>
          </cell>
          <cell r="M753">
            <v>224.20000000000002</v>
          </cell>
          <cell r="N753">
            <v>137.08228571428575</v>
          </cell>
          <cell r="O753">
            <v>133.23885714285717</v>
          </cell>
          <cell r="P753">
            <v>64057.142857142862</v>
          </cell>
          <cell r="Q753">
            <v>875.02057142857154</v>
          </cell>
          <cell r="R753">
            <v>252385.1428571429</v>
          </cell>
          <cell r="S753">
            <v>2197.16</v>
          </cell>
          <cell r="T753">
            <v>653.38285714285712</v>
          </cell>
          <cell r="U753">
            <v>89.68</v>
          </cell>
          <cell r="V753">
            <v>76.868571428571428</v>
          </cell>
          <cell r="W753">
            <v>999.2914285714287</v>
          </cell>
          <cell r="X753">
            <v>23060.571428571431</v>
          </cell>
          <cell r="Y753">
            <v>486.83428571428573</v>
          </cell>
          <cell r="Z753">
            <v>6149.4857142857145</v>
          </cell>
          <cell r="AA753">
            <v>11530.285714285716</v>
          </cell>
          <cell r="AB753">
            <v>153737.14285714287</v>
          </cell>
          <cell r="AC753">
            <v>193132.28571428574</v>
          </cell>
          <cell r="AD753">
            <v>1665.4857142857145</v>
          </cell>
          <cell r="AE753">
            <v>454.80571428571432</v>
          </cell>
          <cell r="AF753">
            <v>717.44</v>
          </cell>
          <cell r="AG753">
            <v>179.36</v>
          </cell>
          <cell r="AH753">
            <v>6021.3714285714295</v>
          </cell>
          <cell r="AI753">
            <v>358.72</v>
          </cell>
          <cell r="AJ753">
            <v>896.80000000000007</v>
          </cell>
          <cell r="AK753">
            <v>179.36</v>
          </cell>
          <cell r="AL753">
            <v>4355.885714285715</v>
          </cell>
          <cell r="AM753">
            <v>192.17142857142858</v>
          </cell>
          <cell r="AN753">
            <v>4099.6571428571433</v>
          </cell>
          <cell r="AO753">
            <v>2626.3428571428576</v>
          </cell>
          <cell r="AP753">
            <v>275.4457142857143</v>
          </cell>
          <cell r="AQ753">
            <v>960.857142857143</v>
          </cell>
        </row>
        <row r="754">
          <cell r="A754" t="str">
            <v>M003497203SR0</v>
          </cell>
          <cell r="B754" t="str">
            <v>Matrix2UltraSoftSR2mm3cm</v>
          </cell>
          <cell r="C754" t="str">
            <v>EUR</v>
          </cell>
          <cell r="D754">
            <v>90.46</v>
          </cell>
          <cell r="G754">
            <v>90.46</v>
          </cell>
          <cell r="I754">
            <v>129.22857142857143</v>
          </cell>
          <cell r="J754">
            <v>491.06857142857137</v>
          </cell>
          <cell r="K754">
            <v>142.1514285714286</v>
          </cell>
          <cell r="L754">
            <v>167.99714285714288</v>
          </cell>
          <cell r="M754">
            <v>226.15</v>
          </cell>
          <cell r="N754">
            <v>138.27457142857145</v>
          </cell>
          <cell r="O754">
            <v>134.3977142857143</v>
          </cell>
          <cell r="P754">
            <v>64614.285714285717</v>
          </cell>
          <cell r="Q754">
            <v>882.63114285714289</v>
          </cell>
          <cell r="R754">
            <v>254580.28571428571</v>
          </cell>
          <cell r="S754">
            <v>2216.27</v>
          </cell>
          <cell r="T754">
            <v>659.06571428571419</v>
          </cell>
          <cell r="U754">
            <v>90.46</v>
          </cell>
          <cell r="V754">
            <v>77.537142857142854</v>
          </cell>
          <cell r="W754">
            <v>1007.9828571428571</v>
          </cell>
          <cell r="X754">
            <v>23261.142857142859</v>
          </cell>
          <cell r="Y754">
            <v>491.06857142857137</v>
          </cell>
          <cell r="Z754">
            <v>6202.971428571429</v>
          </cell>
          <cell r="AA754">
            <v>11630.571428571429</v>
          </cell>
          <cell r="AB754">
            <v>155074.28571428571</v>
          </cell>
          <cell r="AC754">
            <v>194812.07142857142</v>
          </cell>
          <cell r="AD754">
            <v>1679.9714285714285</v>
          </cell>
          <cell r="AE754">
            <v>458.76142857142855</v>
          </cell>
          <cell r="AF754">
            <v>723.68</v>
          </cell>
          <cell r="AG754">
            <v>180.92</v>
          </cell>
          <cell r="AH754">
            <v>6073.7428571428572</v>
          </cell>
          <cell r="AI754">
            <v>361.84</v>
          </cell>
          <cell r="AJ754">
            <v>904.6</v>
          </cell>
          <cell r="AK754">
            <v>180.92</v>
          </cell>
          <cell r="AL754">
            <v>4393.7714285714283</v>
          </cell>
          <cell r="AM754">
            <v>193.84285714285716</v>
          </cell>
          <cell r="AN754">
            <v>4135.3142857142857</v>
          </cell>
          <cell r="AO754">
            <v>2649.1857142857143</v>
          </cell>
          <cell r="AP754">
            <v>277.84142857142854</v>
          </cell>
          <cell r="AQ754">
            <v>969.21428571428567</v>
          </cell>
        </row>
        <row r="755">
          <cell r="A755" t="str">
            <v>M003497204SR0</v>
          </cell>
          <cell r="B755" t="str">
            <v>Matrix2UltraSoftSR2mm4cm</v>
          </cell>
          <cell r="C755" t="str">
            <v>EUR</v>
          </cell>
          <cell r="D755">
            <v>90.89</v>
          </cell>
          <cell r="G755">
            <v>90.89</v>
          </cell>
          <cell r="I755">
            <v>129.84285714285716</v>
          </cell>
          <cell r="J755">
            <v>493.40285714285716</v>
          </cell>
          <cell r="K755">
            <v>142.82714285714289</v>
          </cell>
          <cell r="L755">
            <v>168.7957142857143</v>
          </cell>
          <cell r="M755">
            <v>227.22500000000002</v>
          </cell>
          <cell r="N755">
            <v>138.93185714285715</v>
          </cell>
          <cell r="O755">
            <v>135.03657142857145</v>
          </cell>
          <cell r="P755">
            <v>64921.42857142858</v>
          </cell>
          <cell r="Q755">
            <v>886.82671428571439</v>
          </cell>
          <cell r="R755">
            <v>255790.42857142861</v>
          </cell>
          <cell r="S755">
            <v>2226.8049999999998</v>
          </cell>
          <cell r="T755">
            <v>662.19857142857143</v>
          </cell>
          <cell r="U755">
            <v>90.89</v>
          </cell>
          <cell r="V755">
            <v>77.905714285714296</v>
          </cell>
          <cell r="W755">
            <v>1012.7742857142858</v>
          </cell>
          <cell r="X755">
            <v>23371.71428571429</v>
          </cell>
          <cell r="Y755">
            <v>493.40285714285716</v>
          </cell>
          <cell r="Z755">
            <v>6232.4571428571435</v>
          </cell>
          <cell r="AA755">
            <v>11685.857142857145</v>
          </cell>
          <cell r="AB755">
            <v>155811.42857142858</v>
          </cell>
          <cell r="AC755">
            <v>195738.10714285716</v>
          </cell>
          <cell r="AD755">
            <v>1687.957142857143</v>
          </cell>
          <cell r="AE755">
            <v>460.94214285714287</v>
          </cell>
          <cell r="AF755">
            <v>727.12</v>
          </cell>
          <cell r="AG755">
            <v>181.78</v>
          </cell>
          <cell r="AH755">
            <v>6102.6142857142859</v>
          </cell>
          <cell r="AI755">
            <v>363.56</v>
          </cell>
          <cell r="AJ755">
            <v>908.90000000000009</v>
          </cell>
          <cell r="AK755">
            <v>181.78</v>
          </cell>
          <cell r="AL755">
            <v>4414.6571428571433</v>
          </cell>
          <cell r="AM755">
            <v>194.76428571428573</v>
          </cell>
          <cell r="AN755">
            <v>4154.971428571429</v>
          </cell>
          <cell r="AO755">
            <v>2661.7785714285719</v>
          </cell>
          <cell r="AP755">
            <v>279.1621428571429</v>
          </cell>
          <cell r="AQ755">
            <v>973.82142857142867</v>
          </cell>
        </row>
        <row r="756">
          <cell r="A756" t="str">
            <v>M003497206SR0</v>
          </cell>
          <cell r="B756" t="str">
            <v>Matrix2UltraSoftSR2mm6cm</v>
          </cell>
          <cell r="C756" t="str">
            <v>EUR</v>
          </cell>
          <cell r="D756">
            <v>91.75</v>
          </cell>
          <cell r="G756">
            <v>91.75</v>
          </cell>
          <cell r="I756">
            <v>131.07142857142858</v>
          </cell>
          <cell r="J756">
            <v>498.07142857142861</v>
          </cell>
          <cell r="K756">
            <v>144.17857142857144</v>
          </cell>
          <cell r="L756">
            <v>170.39285714285717</v>
          </cell>
          <cell r="M756">
            <v>229.37500000000003</v>
          </cell>
          <cell r="N756">
            <v>140.24642857142859</v>
          </cell>
          <cell r="O756">
            <v>136.31428571428575</v>
          </cell>
          <cell r="P756">
            <v>65535.71428571429</v>
          </cell>
          <cell r="Q756">
            <v>895.21785714285727</v>
          </cell>
          <cell r="R756">
            <v>258210.71428571432</v>
          </cell>
          <cell r="S756">
            <v>2247.875</v>
          </cell>
          <cell r="T756">
            <v>668.46428571428578</v>
          </cell>
          <cell r="U756">
            <v>91.75</v>
          </cell>
          <cell r="V756">
            <v>78.642857142857153</v>
          </cell>
          <cell r="W756">
            <v>1022.3571428571429</v>
          </cell>
          <cell r="X756">
            <v>23592.857142857145</v>
          </cell>
          <cell r="Y756">
            <v>498.07142857142861</v>
          </cell>
          <cell r="Z756">
            <v>6291.4285714285725</v>
          </cell>
          <cell r="AA756">
            <v>11796.428571428572</v>
          </cell>
          <cell r="AB756">
            <v>157285.71428571429</v>
          </cell>
          <cell r="AC756">
            <v>197590.17857142858</v>
          </cell>
          <cell r="AD756">
            <v>1703.9285714285716</v>
          </cell>
          <cell r="AE756">
            <v>465.30357142857144</v>
          </cell>
          <cell r="AF756">
            <v>734</v>
          </cell>
          <cell r="AG756">
            <v>183.5</v>
          </cell>
          <cell r="AH756">
            <v>6160.3571428571431</v>
          </cell>
          <cell r="AI756">
            <v>367</v>
          </cell>
          <cell r="AJ756">
            <v>917.50000000000011</v>
          </cell>
          <cell r="AK756">
            <v>183.5</v>
          </cell>
          <cell r="AL756">
            <v>4456.4285714285716</v>
          </cell>
          <cell r="AM756">
            <v>196.60714285714289</v>
          </cell>
          <cell r="AN756">
            <v>4194.2857142857147</v>
          </cell>
          <cell r="AO756">
            <v>2686.9642857142858</v>
          </cell>
          <cell r="AP756">
            <v>281.80357142857144</v>
          </cell>
          <cell r="AQ756">
            <v>983.03571428571433</v>
          </cell>
        </row>
        <row r="757">
          <cell r="A757" t="str">
            <v>M003497208SR0</v>
          </cell>
          <cell r="B757" t="str">
            <v>Matrix2UltraSoftSR2mm8cm</v>
          </cell>
          <cell r="C757" t="str">
            <v>EUR</v>
          </cell>
          <cell r="D757">
            <v>92.61</v>
          </cell>
          <cell r="G757">
            <v>92.61</v>
          </cell>
          <cell r="I757">
            <v>132.30000000000001</v>
          </cell>
          <cell r="J757">
            <v>502.74</v>
          </cell>
          <cell r="K757">
            <v>145.53000000000003</v>
          </cell>
          <cell r="L757">
            <v>171.99</v>
          </cell>
          <cell r="M757">
            <v>231.52500000000003</v>
          </cell>
          <cell r="N757">
            <v>141.56100000000001</v>
          </cell>
          <cell r="O757">
            <v>137.59200000000001</v>
          </cell>
          <cell r="P757">
            <v>66150</v>
          </cell>
          <cell r="Q757">
            <v>903.60900000000004</v>
          </cell>
          <cell r="R757">
            <v>260631.00000000003</v>
          </cell>
          <cell r="S757">
            <v>2268.9450000000002</v>
          </cell>
          <cell r="T757">
            <v>674.73</v>
          </cell>
          <cell r="U757">
            <v>92.61</v>
          </cell>
          <cell r="V757">
            <v>79.38000000000001</v>
          </cell>
          <cell r="W757">
            <v>1031.94</v>
          </cell>
          <cell r="X757">
            <v>23814.000000000004</v>
          </cell>
          <cell r="Y757">
            <v>502.74</v>
          </cell>
          <cell r="Z757">
            <v>6350.4000000000005</v>
          </cell>
          <cell r="AA757">
            <v>11907.000000000002</v>
          </cell>
          <cell r="AB757">
            <v>158760</v>
          </cell>
          <cell r="AC757">
            <v>199442.25000000003</v>
          </cell>
          <cell r="AD757">
            <v>1719.9</v>
          </cell>
          <cell r="AE757">
            <v>469.66500000000002</v>
          </cell>
          <cell r="AF757">
            <v>740.88</v>
          </cell>
          <cell r="AG757">
            <v>185.22</v>
          </cell>
          <cell r="AH757">
            <v>6218.1</v>
          </cell>
          <cell r="AI757">
            <v>370.44</v>
          </cell>
          <cell r="AJ757">
            <v>926.10000000000014</v>
          </cell>
          <cell r="AK757">
            <v>185.22</v>
          </cell>
          <cell r="AL757">
            <v>4498.2000000000007</v>
          </cell>
          <cell r="AM757">
            <v>198.45000000000002</v>
          </cell>
          <cell r="AN757">
            <v>4233.6000000000004</v>
          </cell>
          <cell r="AO757">
            <v>2712.15</v>
          </cell>
          <cell r="AP757">
            <v>284.44499999999999</v>
          </cell>
          <cell r="AQ757">
            <v>992.25000000000011</v>
          </cell>
        </row>
        <row r="758">
          <cell r="A758" t="str">
            <v>M003497210SR0</v>
          </cell>
          <cell r="B758" t="str">
            <v>Matrix2UltraSoftSR2mm10c</v>
          </cell>
          <cell r="C758" t="str">
            <v>EUR</v>
          </cell>
          <cell r="D758">
            <v>93.49</v>
          </cell>
          <cell r="G758">
            <v>93.49</v>
          </cell>
          <cell r="I758">
            <v>133.55714285714285</v>
          </cell>
          <cell r="J758">
            <v>507.5171428571428</v>
          </cell>
          <cell r="K758">
            <v>146.91285714285715</v>
          </cell>
          <cell r="L758">
            <v>173.62428571428572</v>
          </cell>
          <cell r="M758">
            <v>233.72499999999999</v>
          </cell>
          <cell r="N758">
            <v>142.90614285714287</v>
          </cell>
          <cell r="O758">
            <v>138.89942857142856</v>
          </cell>
          <cell r="P758">
            <v>66778.57142857142</v>
          </cell>
          <cell r="Q758">
            <v>912.19528571428566</v>
          </cell>
          <cell r="R758">
            <v>263107.57142857142</v>
          </cell>
          <cell r="S758">
            <v>2290.5049999999997</v>
          </cell>
          <cell r="T758">
            <v>681.14142857142849</v>
          </cell>
          <cell r="U758">
            <v>93.49</v>
          </cell>
          <cell r="V758">
            <v>80.13428571428571</v>
          </cell>
          <cell r="W758">
            <v>1041.7457142857143</v>
          </cell>
          <cell r="X758">
            <v>24040.285714285714</v>
          </cell>
          <cell r="Y758">
            <v>507.5171428571428</v>
          </cell>
          <cell r="Z758">
            <v>6410.7428571428572</v>
          </cell>
          <cell r="AA758">
            <v>12020.142857142857</v>
          </cell>
          <cell r="AB758">
            <v>160268.57142857142</v>
          </cell>
          <cell r="AC758">
            <v>201337.39285714284</v>
          </cell>
          <cell r="AD758">
            <v>1736.242857142857</v>
          </cell>
          <cell r="AE758">
            <v>474.12785714285707</v>
          </cell>
          <cell r="AF758">
            <v>747.92</v>
          </cell>
          <cell r="AG758">
            <v>186.98</v>
          </cell>
          <cell r="AH758">
            <v>6277.1857142857143</v>
          </cell>
          <cell r="AI758">
            <v>373.96</v>
          </cell>
          <cell r="AJ758">
            <v>934.9</v>
          </cell>
          <cell r="AK758">
            <v>186.98</v>
          </cell>
          <cell r="AL758">
            <v>4540.9428571428571</v>
          </cell>
          <cell r="AM758">
            <v>200.33571428571429</v>
          </cell>
          <cell r="AN758">
            <v>4273.8285714285712</v>
          </cell>
          <cell r="AO758">
            <v>2737.9214285714284</v>
          </cell>
          <cell r="AP758">
            <v>287.14785714285711</v>
          </cell>
          <cell r="AQ758">
            <v>1001.6785714285713</v>
          </cell>
        </row>
        <row r="759">
          <cell r="A759" t="str">
            <v>M003497215SR0</v>
          </cell>
          <cell r="B759" t="str">
            <v>Matrix2UltraSoftSR2mm15c</v>
          </cell>
          <cell r="C759" t="str">
            <v>EUR</v>
          </cell>
          <cell r="D759">
            <v>95.66</v>
          </cell>
          <cell r="G759">
            <v>95.66</v>
          </cell>
          <cell r="I759">
            <v>136.65714285714287</v>
          </cell>
          <cell r="J759">
            <v>519.29714285714294</v>
          </cell>
          <cell r="K759">
            <v>150.32285714285717</v>
          </cell>
          <cell r="L759">
            <v>177.65428571428575</v>
          </cell>
          <cell r="M759">
            <v>239.15000000000003</v>
          </cell>
          <cell r="N759">
            <v>146.22314285714288</v>
          </cell>
          <cell r="O759">
            <v>142.1234285714286</v>
          </cell>
          <cell r="P759">
            <v>68328.571428571435</v>
          </cell>
          <cell r="Q759">
            <v>933.36828571428578</v>
          </cell>
          <cell r="R759">
            <v>269214.57142857148</v>
          </cell>
          <cell r="S759">
            <v>2343.67</v>
          </cell>
          <cell r="T759">
            <v>696.95142857142855</v>
          </cell>
          <cell r="U759">
            <v>95.660000000000011</v>
          </cell>
          <cell r="V759">
            <v>81.994285714285724</v>
          </cell>
          <cell r="W759">
            <v>1065.9257142857143</v>
          </cell>
          <cell r="X759">
            <v>24598.285714285717</v>
          </cell>
          <cell r="Y759">
            <v>519.29714285714294</v>
          </cell>
          <cell r="Z759">
            <v>6559.5428571428583</v>
          </cell>
          <cell r="AA759">
            <v>12299.142857142859</v>
          </cell>
          <cell r="AB759">
            <v>163988.57142857145</v>
          </cell>
          <cell r="AC759">
            <v>206010.64285714287</v>
          </cell>
          <cell r="AD759">
            <v>1776.5428571428574</v>
          </cell>
          <cell r="AE759">
            <v>485.13285714285718</v>
          </cell>
          <cell r="AF759">
            <v>765.28000000000009</v>
          </cell>
          <cell r="AG759">
            <v>191.32000000000002</v>
          </cell>
          <cell r="AH759">
            <v>6422.885714285715</v>
          </cell>
          <cell r="AI759">
            <v>382.64000000000004</v>
          </cell>
          <cell r="AJ759">
            <v>956.60000000000014</v>
          </cell>
          <cell r="AK759">
            <v>191.32000000000002</v>
          </cell>
          <cell r="AL759">
            <v>4646.3428571428576</v>
          </cell>
          <cell r="AM759">
            <v>204.98571428571432</v>
          </cell>
          <cell r="AN759">
            <v>4373.0285714285719</v>
          </cell>
          <cell r="AO759">
            <v>2801.471428571429</v>
          </cell>
          <cell r="AP759">
            <v>293.81285714285718</v>
          </cell>
          <cell r="AQ759">
            <v>1024.9285714285716</v>
          </cell>
        </row>
        <row r="760">
          <cell r="A760" t="str">
            <v>M003497253SR0</v>
          </cell>
          <cell r="B760" t="str">
            <v>Matrix2UltraSoftSR2.5mm3</v>
          </cell>
          <cell r="C760" t="str">
            <v>EUR</v>
          </cell>
          <cell r="D760">
            <v>90.46</v>
          </cell>
          <cell r="G760">
            <v>90.46</v>
          </cell>
          <cell r="I760">
            <v>129.22857142857143</v>
          </cell>
          <cell r="J760">
            <v>491.06857142857137</v>
          </cell>
          <cell r="K760">
            <v>142.1514285714286</v>
          </cell>
          <cell r="L760">
            <v>167.99714285714288</v>
          </cell>
          <cell r="M760">
            <v>226.15</v>
          </cell>
          <cell r="N760">
            <v>138.27457142857145</v>
          </cell>
          <cell r="O760">
            <v>134.3977142857143</v>
          </cell>
          <cell r="P760">
            <v>64614.285714285717</v>
          </cell>
          <cell r="Q760">
            <v>882.63114285714289</v>
          </cell>
          <cell r="R760">
            <v>254580.28571428571</v>
          </cell>
          <cell r="S760">
            <v>2216.27</v>
          </cell>
          <cell r="T760">
            <v>659.06571428571419</v>
          </cell>
          <cell r="U760">
            <v>90.46</v>
          </cell>
          <cell r="V760">
            <v>77.537142857142854</v>
          </cell>
          <cell r="W760">
            <v>1007.9828571428571</v>
          </cell>
          <cell r="X760">
            <v>23261.142857142859</v>
          </cell>
          <cell r="Y760">
            <v>491.06857142857137</v>
          </cell>
          <cell r="Z760">
            <v>6202.971428571429</v>
          </cell>
          <cell r="AA760">
            <v>11630.571428571429</v>
          </cell>
          <cell r="AB760">
            <v>155074.28571428571</v>
          </cell>
          <cell r="AC760">
            <v>194812.07142857142</v>
          </cell>
          <cell r="AD760">
            <v>1679.9714285714285</v>
          </cell>
          <cell r="AE760">
            <v>458.76142857142855</v>
          </cell>
          <cell r="AF760">
            <v>723.68</v>
          </cell>
          <cell r="AG760">
            <v>180.92</v>
          </cell>
          <cell r="AH760">
            <v>6073.7428571428572</v>
          </cell>
          <cell r="AI760">
            <v>361.84</v>
          </cell>
          <cell r="AJ760">
            <v>904.6</v>
          </cell>
          <cell r="AK760">
            <v>180.92</v>
          </cell>
          <cell r="AL760">
            <v>4393.7714285714283</v>
          </cell>
          <cell r="AM760">
            <v>193.84285714285716</v>
          </cell>
          <cell r="AN760">
            <v>4135.3142857142857</v>
          </cell>
          <cell r="AO760">
            <v>2649.1857142857143</v>
          </cell>
          <cell r="AP760">
            <v>277.84142857142854</v>
          </cell>
          <cell r="AQ760">
            <v>969.21428571428567</v>
          </cell>
        </row>
        <row r="761">
          <cell r="A761" t="str">
            <v>M003497254SR0</v>
          </cell>
          <cell r="B761" t="str">
            <v>Matrix2UltraSoftSR2.5mm4</v>
          </cell>
          <cell r="C761" t="str">
            <v>EUR</v>
          </cell>
          <cell r="D761">
            <v>90.89</v>
          </cell>
          <cell r="G761">
            <v>90.89</v>
          </cell>
          <cell r="I761">
            <v>129.84285714285716</v>
          </cell>
          <cell r="J761">
            <v>493.40285714285716</v>
          </cell>
          <cell r="K761">
            <v>142.82714285714289</v>
          </cell>
          <cell r="L761">
            <v>168.7957142857143</v>
          </cell>
          <cell r="M761">
            <v>227.22500000000002</v>
          </cell>
          <cell r="N761">
            <v>138.93185714285715</v>
          </cell>
          <cell r="O761">
            <v>135.03657142857145</v>
          </cell>
          <cell r="P761">
            <v>64921.42857142858</v>
          </cell>
          <cell r="Q761">
            <v>886.82671428571439</v>
          </cell>
          <cell r="R761">
            <v>255790.42857142861</v>
          </cell>
          <cell r="S761">
            <v>2226.8049999999998</v>
          </cell>
          <cell r="T761">
            <v>662.19857142857143</v>
          </cell>
          <cell r="U761">
            <v>90.89</v>
          </cell>
          <cell r="V761">
            <v>77.905714285714296</v>
          </cell>
          <cell r="W761">
            <v>1012.7742857142858</v>
          </cell>
          <cell r="X761">
            <v>23371.71428571429</v>
          </cell>
          <cell r="Y761">
            <v>493.40285714285716</v>
          </cell>
          <cell r="Z761">
            <v>6232.4571428571435</v>
          </cell>
          <cell r="AA761">
            <v>11685.857142857145</v>
          </cell>
          <cell r="AB761">
            <v>155811.42857142858</v>
          </cell>
          <cell r="AC761">
            <v>195738.10714285716</v>
          </cell>
          <cell r="AD761">
            <v>1687.957142857143</v>
          </cell>
          <cell r="AE761">
            <v>460.94214285714287</v>
          </cell>
          <cell r="AF761">
            <v>727.12</v>
          </cell>
          <cell r="AG761">
            <v>181.78</v>
          </cell>
          <cell r="AH761">
            <v>6102.6142857142859</v>
          </cell>
          <cell r="AI761">
            <v>363.56</v>
          </cell>
          <cell r="AJ761">
            <v>908.90000000000009</v>
          </cell>
          <cell r="AK761">
            <v>181.78</v>
          </cell>
          <cell r="AL761">
            <v>4414.6571428571433</v>
          </cell>
          <cell r="AM761">
            <v>194.76428571428573</v>
          </cell>
          <cell r="AN761">
            <v>4154.971428571429</v>
          </cell>
          <cell r="AO761">
            <v>2661.7785714285719</v>
          </cell>
          <cell r="AP761">
            <v>279.1621428571429</v>
          </cell>
          <cell r="AQ761">
            <v>973.82142857142867</v>
          </cell>
        </row>
        <row r="762">
          <cell r="A762" t="str">
            <v>M003497256SR0</v>
          </cell>
          <cell r="B762" t="str">
            <v>Matrix2UltraSoftSR2.5mm6</v>
          </cell>
          <cell r="C762" t="str">
            <v>EUR</v>
          </cell>
          <cell r="D762">
            <v>91.75</v>
          </cell>
          <cell r="G762">
            <v>91.75</v>
          </cell>
          <cell r="I762">
            <v>131.07142857142858</v>
          </cell>
          <cell r="J762">
            <v>498.07142857142861</v>
          </cell>
          <cell r="K762">
            <v>144.17857142857144</v>
          </cell>
          <cell r="L762">
            <v>170.39285714285717</v>
          </cell>
          <cell r="M762">
            <v>229.37500000000003</v>
          </cell>
          <cell r="N762">
            <v>140.24642857142859</v>
          </cell>
          <cell r="O762">
            <v>136.31428571428575</v>
          </cell>
          <cell r="P762">
            <v>65535.71428571429</v>
          </cell>
          <cell r="Q762">
            <v>895.21785714285727</v>
          </cell>
          <cell r="R762">
            <v>258210.71428571432</v>
          </cell>
          <cell r="S762">
            <v>2247.875</v>
          </cell>
          <cell r="T762">
            <v>668.46428571428578</v>
          </cell>
          <cell r="U762">
            <v>91.75</v>
          </cell>
          <cell r="V762">
            <v>78.642857142857153</v>
          </cell>
          <cell r="W762">
            <v>1022.3571428571429</v>
          </cell>
          <cell r="X762">
            <v>23592.857142857145</v>
          </cell>
          <cell r="Y762">
            <v>498.07142857142861</v>
          </cell>
          <cell r="Z762">
            <v>6291.4285714285725</v>
          </cell>
          <cell r="AA762">
            <v>11796.428571428572</v>
          </cell>
          <cell r="AB762">
            <v>157285.71428571429</v>
          </cell>
          <cell r="AC762">
            <v>197590.17857142858</v>
          </cell>
          <cell r="AD762">
            <v>1703.9285714285716</v>
          </cell>
          <cell r="AE762">
            <v>465.30357142857144</v>
          </cell>
          <cell r="AF762">
            <v>734</v>
          </cell>
          <cell r="AG762">
            <v>183.5</v>
          </cell>
          <cell r="AH762">
            <v>6160.3571428571431</v>
          </cell>
          <cell r="AI762">
            <v>367</v>
          </cell>
          <cell r="AJ762">
            <v>917.50000000000011</v>
          </cell>
          <cell r="AK762">
            <v>183.5</v>
          </cell>
          <cell r="AL762">
            <v>4456.4285714285716</v>
          </cell>
          <cell r="AM762">
            <v>196.60714285714289</v>
          </cell>
          <cell r="AN762">
            <v>4194.2857142857147</v>
          </cell>
          <cell r="AO762">
            <v>2686.9642857142858</v>
          </cell>
          <cell r="AP762">
            <v>281.80357142857144</v>
          </cell>
          <cell r="AQ762">
            <v>983.03571428571433</v>
          </cell>
        </row>
        <row r="763">
          <cell r="A763" t="str">
            <v>M003497304SR0</v>
          </cell>
          <cell r="B763" t="str">
            <v>Matrix2UltraSoftSR3mm4cm</v>
          </cell>
          <cell r="C763" t="str">
            <v>EUR</v>
          </cell>
          <cell r="D763">
            <v>90.89</v>
          </cell>
          <cell r="G763">
            <v>90.89</v>
          </cell>
          <cell r="I763">
            <v>129.84285714285716</v>
          </cell>
          <cell r="J763">
            <v>493.40285714285716</v>
          </cell>
          <cell r="K763">
            <v>142.82714285714289</v>
          </cell>
          <cell r="L763">
            <v>168.7957142857143</v>
          </cell>
          <cell r="M763">
            <v>227.22500000000002</v>
          </cell>
          <cell r="N763">
            <v>138.93185714285715</v>
          </cell>
          <cell r="O763">
            <v>135.03657142857145</v>
          </cell>
          <cell r="P763">
            <v>64921.42857142858</v>
          </cell>
          <cell r="Q763">
            <v>886.82671428571439</v>
          </cell>
          <cell r="R763">
            <v>255790.42857142861</v>
          </cell>
          <cell r="S763">
            <v>2226.8049999999998</v>
          </cell>
          <cell r="T763">
            <v>662.19857142857143</v>
          </cell>
          <cell r="U763">
            <v>90.89</v>
          </cell>
          <cell r="V763">
            <v>77.905714285714296</v>
          </cell>
          <cell r="W763">
            <v>1012.7742857142858</v>
          </cell>
          <cell r="X763">
            <v>23371.71428571429</v>
          </cell>
          <cell r="Y763">
            <v>493.40285714285716</v>
          </cell>
          <cell r="Z763">
            <v>6232.4571428571435</v>
          </cell>
          <cell r="AA763">
            <v>11685.857142857145</v>
          </cell>
          <cell r="AB763">
            <v>155811.42857142858</v>
          </cell>
          <cell r="AC763">
            <v>195738.10714285716</v>
          </cell>
          <cell r="AD763">
            <v>1687.957142857143</v>
          </cell>
          <cell r="AE763">
            <v>460.94214285714287</v>
          </cell>
          <cell r="AF763">
            <v>727.12</v>
          </cell>
          <cell r="AG763">
            <v>181.78</v>
          </cell>
          <cell r="AH763">
            <v>6102.6142857142859</v>
          </cell>
          <cell r="AI763">
            <v>363.56</v>
          </cell>
          <cell r="AJ763">
            <v>908.90000000000009</v>
          </cell>
          <cell r="AK763">
            <v>181.78</v>
          </cell>
          <cell r="AL763">
            <v>4414.6571428571433</v>
          </cell>
          <cell r="AM763">
            <v>194.76428571428573</v>
          </cell>
          <cell r="AN763">
            <v>4154.971428571429</v>
          </cell>
          <cell r="AO763">
            <v>2661.7785714285719</v>
          </cell>
          <cell r="AP763">
            <v>279.1621428571429</v>
          </cell>
          <cell r="AQ763">
            <v>973.82142857142867</v>
          </cell>
        </row>
        <row r="764">
          <cell r="A764" t="str">
            <v>M003497306SR0</v>
          </cell>
          <cell r="B764" t="str">
            <v>Matrix2UltraSoftSR3mm6cm</v>
          </cell>
          <cell r="C764" t="str">
            <v>EUR</v>
          </cell>
          <cell r="D764">
            <v>91.75</v>
          </cell>
          <cell r="G764">
            <v>91.75</v>
          </cell>
          <cell r="I764">
            <v>131.07142857142858</v>
          </cell>
          <cell r="J764">
            <v>498.07142857142861</v>
          </cell>
          <cell r="K764">
            <v>144.17857142857144</v>
          </cell>
          <cell r="L764">
            <v>170.39285714285717</v>
          </cell>
          <cell r="M764">
            <v>229.37500000000003</v>
          </cell>
          <cell r="N764">
            <v>140.24642857142859</v>
          </cell>
          <cell r="O764">
            <v>136.31428571428575</v>
          </cell>
          <cell r="P764">
            <v>65535.71428571429</v>
          </cell>
          <cell r="Q764">
            <v>895.21785714285727</v>
          </cell>
          <cell r="R764">
            <v>258210.71428571432</v>
          </cell>
          <cell r="S764">
            <v>2247.875</v>
          </cell>
          <cell r="T764">
            <v>668.46428571428578</v>
          </cell>
          <cell r="U764">
            <v>91.75</v>
          </cell>
          <cell r="V764">
            <v>78.642857142857153</v>
          </cell>
          <cell r="W764">
            <v>1022.3571428571429</v>
          </cell>
          <cell r="X764">
            <v>23592.857142857145</v>
          </cell>
          <cell r="Y764">
            <v>498.07142857142861</v>
          </cell>
          <cell r="Z764">
            <v>6291.4285714285725</v>
          </cell>
          <cell r="AA764">
            <v>11796.428571428572</v>
          </cell>
          <cell r="AB764">
            <v>157285.71428571429</v>
          </cell>
          <cell r="AC764">
            <v>197590.17857142858</v>
          </cell>
          <cell r="AD764">
            <v>1703.9285714285716</v>
          </cell>
          <cell r="AE764">
            <v>465.30357142857144</v>
          </cell>
          <cell r="AF764">
            <v>734</v>
          </cell>
          <cell r="AG764">
            <v>183.5</v>
          </cell>
          <cell r="AH764">
            <v>6160.3571428571431</v>
          </cell>
          <cell r="AI764">
            <v>367</v>
          </cell>
          <cell r="AJ764">
            <v>917.50000000000011</v>
          </cell>
          <cell r="AK764">
            <v>183.5</v>
          </cell>
          <cell r="AL764">
            <v>4456.4285714285716</v>
          </cell>
          <cell r="AM764">
            <v>196.60714285714289</v>
          </cell>
          <cell r="AN764">
            <v>4194.2857142857147</v>
          </cell>
          <cell r="AO764">
            <v>2686.9642857142858</v>
          </cell>
          <cell r="AP764">
            <v>281.80357142857144</v>
          </cell>
          <cell r="AQ764">
            <v>983.03571428571433</v>
          </cell>
        </row>
        <row r="765">
          <cell r="A765" t="str">
            <v>M003497308SR0</v>
          </cell>
          <cell r="B765" t="str">
            <v>Matrix2UltraSoftSR3mm8cm</v>
          </cell>
          <cell r="C765" t="str">
            <v>EUR</v>
          </cell>
          <cell r="D765">
            <v>92.61</v>
          </cell>
          <cell r="G765">
            <v>92.61</v>
          </cell>
          <cell r="I765">
            <v>132.30000000000001</v>
          </cell>
          <cell r="J765">
            <v>502.74</v>
          </cell>
          <cell r="K765">
            <v>145.53000000000003</v>
          </cell>
          <cell r="L765">
            <v>171.99</v>
          </cell>
          <cell r="M765">
            <v>231.52500000000003</v>
          </cell>
          <cell r="N765">
            <v>141.56100000000001</v>
          </cell>
          <cell r="O765">
            <v>137.59200000000001</v>
          </cell>
          <cell r="P765">
            <v>66150</v>
          </cell>
          <cell r="Q765">
            <v>903.60900000000004</v>
          </cell>
          <cell r="R765">
            <v>260631.00000000003</v>
          </cell>
          <cell r="S765">
            <v>2268.9450000000002</v>
          </cell>
          <cell r="T765">
            <v>674.73</v>
          </cell>
          <cell r="U765">
            <v>92.61</v>
          </cell>
          <cell r="V765">
            <v>79.38000000000001</v>
          </cell>
          <cell r="W765">
            <v>1031.94</v>
          </cell>
          <cell r="X765">
            <v>23814.000000000004</v>
          </cell>
          <cell r="Y765">
            <v>502.74</v>
          </cell>
          <cell r="Z765">
            <v>6350.4000000000005</v>
          </cell>
          <cell r="AA765">
            <v>11907.000000000002</v>
          </cell>
          <cell r="AB765">
            <v>158760</v>
          </cell>
          <cell r="AC765">
            <v>199442.25000000003</v>
          </cell>
          <cell r="AD765">
            <v>1719.9</v>
          </cell>
          <cell r="AE765">
            <v>469.66500000000002</v>
          </cell>
          <cell r="AF765">
            <v>740.88</v>
          </cell>
          <cell r="AG765">
            <v>185.22</v>
          </cell>
          <cell r="AH765">
            <v>6218.1</v>
          </cell>
          <cell r="AI765">
            <v>370.44</v>
          </cell>
          <cell r="AJ765">
            <v>926.10000000000014</v>
          </cell>
          <cell r="AK765">
            <v>185.22</v>
          </cell>
          <cell r="AL765">
            <v>4498.2000000000007</v>
          </cell>
          <cell r="AM765">
            <v>198.45000000000002</v>
          </cell>
          <cell r="AN765">
            <v>4233.6000000000004</v>
          </cell>
          <cell r="AO765">
            <v>2712.15</v>
          </cell>
          <cell r="AP765">
            <v>284.44499999999999</v>
          </cell>
          <cell r="AQ765">
            <v>992.25000000000011</v>
          </cell>
        </row>
        <row r="766">
          <cell r="A766" t="str">
            <v>M003497310SR0</v>
          </cell>
          <cell r="B766" t="str">
            <v>Matrix2UltraSoftSR3mm10c</v>
          </cell>
          <cell r="C766" t="str">
            <v>EUR</v>
          </cell>
          <cell r="D766">
            <v>93.49</v>
          </cell>
          <cell r="G766">
            <v>93.49</v>
          </cell>
          <cell r="I766">
            <v>133.55714285714285</v>
          </cell>
          <cell r="J766">
            <v>507.5171428571428</v>
          </cell>
          <cell r="K766">
            <v>146.91285714285715</v>
          </cell>
          <cell r="L766">
            <v>173.62428571428572</v>
          </cell>
          <cell r="M766">
            <v>233.72499999999999</v>
          </cell>
          <cell r="N766">
            <v>142.90614285714287</v>
          </cell>
          <cell r="O766">
            <v>138.89942857142856</v>
          </cell>
          <cell r="P766">
            <v>66778.57142857142</v>
          </cell>
          <cell r="Q766">
            <v>912.19528571428566</v>
          </cell>
          <cell r="R766">
            <v>263107.57142857142</v>
          </cell>
          <cell r="S766">
            <v>2290.5049999999997</v>
          </cell>
          <cell r="T766">
            <v>681.14142857142849</v>
          </cell>
          <cell r="U766">
            <v>93.49</v>
          </cell>
          <cell r="V766">
            <v>80.13428571428571</v>
          </cell>
          <cell r="W766">
            <v>1041.7457142857143</v>
          </cell>
          <cell r="X766">
            <v>24040.285714285714</v>
          </cell>
          <cell r="Y766">
            <v>507.5171428571428</v>
          </cell>
          <cell r="Z766">
            <v>6410.7428571428572</v>
          </cell>
          <cell r="AA766">
            <v>12020.142857142857</v>
          </cell>
          <cell r="AB766">
            <v>160268.57142857142</v>
          </cell>
          <cell r="AC766">
            <v>201337.39285714284</v>
          </cell>
          <cell r="AD766">
            <v>1736.242857142857</v>
          </cell>
          <cell r="AE766">
            <v>474.12785714285707</v>
          </cell>
          <cell r="AF766">
            <v>747.92</v>
          </cell>
          <cell r="AG766">
            <v>186.98</v>
          </cell>
          <cell r="AH766">
            <v>6277.1857142857143</v>
          </cell>
          <cell r="AI766">
            <v>373.96</v>
          </cell>
          <cell r="AJ766">
            <v>934.9</v>
          </cell>
          <cell r="AK766">
            <v>186.98</v>
          </cell>
          <cell r="AL766">
            <v>4540.9428571428571</v>
          </cell>
          <cell r="AM766">
            <v>200.33571428571429</v>
          </cell>
          <cell r="AN766">
            <v>4273.8285714285712</v>
          </cell>
          <cell r="AO766">
            <v>2737.9214285714284</v>
          </cell>
          <cell r="AP766">
            <v>287.14785714285711</v>
          </cell>
          <cell r="AQ766">
            <v>1001.6785714285713</v>
          </cell>
        </row>
        <row r="767">
          <cell r="A767" t="str">
            <v>M003497315SR0</v>
          </cell>
          <cell r="B767" t="str">
            <v>Matrix2UltraSoftSR3mm15c</v>
          </cell>
          <cell r="C767" t="str">
            <v>EUR</v>
          </cell>
          <cell r="D767">
            <v>95.66</v>
          </cell>
          <cell r="G767">
            <v>95.66</v>
          </cell>
          <cell r="I767">
            <v>136.65714285714287</v>
          </cell>
          <cell r="J767">
            <v>519.29714285714294</v>
          </cell>
          <cell r="K767">
            <v>150.32285714285717</v>
          </cell>
          <cell r="L767">
            <v>177.65428571428575</v>
          </cell>
          <cell r="M767">
            <v>239.15000000000003</v>
          </cell>
          <cell r="N767">
            <v>146.22314285714288</v>
          </cell>
          <cell r="O767">
            <v>142.1234285714286</v>
          </cell>
          <cell r="P767">
            <v>68328.571428571435</v>
          </cell>
          <cell r="Q767">
            <v>933.36828571428578</v>
          </cell>
          <cell r="R767">
            <v>269214.57142857148</v>
          </cell>
          <cell r="S767">
            <v>2343.67</v>
          </cell>
          <cell r="T767">
            <v>696.95142857142855</v>
          </cell>
          <cell r="U767">
            <v>95.660000000000011</v>
          </cell>
          <cell r="V767">
            <v>81.994285714285724</v>
          </cell>
          <cell r="W767">
            <v>1065.9257142857143</v>
          </cell>
          <cell r="X767">
            <v>24598.285714285717</v>
          </cell>
          <cell r="Y767">
            <v>519.29714285714294</v>
          </cell>
          <cell r="Z767">
            <v>6559.5428571428583</v>
          </cell>
          <cell r="AA767">
            <v>12299.142857142859</v>
          </cell>
          <cell r="AB767">
            <v>163988.57142857145</v>
          </cell>
          <cell r="AC767">
            <v>206010.64285714287</v>
          </cell>
          <cell r="AD767">
            <v>1776.5428571428574</v>
          </cell>
          <cell r="AE767">
            <v>485.13285714285718</v>
          </cell>
          <cell r="AF767">
            <v>765.28000000000009</v>
          </cell>
          <cell r="AG767">
            <v>191.32000000000002</v>
          </cell>
          <cell r="AH767">
            <v>6422.885714285715</v>
          </cell>
          <cell r="AI767">
            <v>382.64000000000004</v>
          </cell>
          <cell r="AJ767">
            <v>956.60000000000014</v>
          </cell>
          <cell r="AK767">
            <v>191.32000000000002</v>
          </cell>
          <cell r="AL767">
            <v>4646.3428571428576</v>
          </cell>
          <cell r="AM767">
            <v>204.98571428571432</v>
          </cell>
          <cell r="AN767">
            <v>4373.0285714285719</v>
          </cell>
          <cell r="AO767">
            <v>2801.471428571429</v>
          </cell>
          <cell r="AP767">
            <v>293.81285714285718</v>
          </cell>
          <cell r="AQ767">
            <v>1024.9285714285716</v>
          </cell>
        </row>
        <row r="768">
          <cell r="A768" t="str">
            <v>M003497320SR0</v>
          </cell>
          <cell r="B768" t="str">
            <v>Matrix2UltraSoftSR3mm20c</v>
          </cell>
          <cell r="C768" t="str">
            <v>EUR</v>
          </cell>
          <cell r="D768">
            <v>98.14</v>
          </cell>
          <cell r="G768">
            <v>98.14</v>
          </cell>
          <cell r="I768">
            <v>140.20000000000002</v>
          </cell>
          <cell r="J768">
            <v>532.76</v>
          </cell>
          <cell r="K768">
            <v>154.22000000000003</v>
          </cell>
          <cell r="L768">
            <v>182.26000000000002</v>
          </cell>
          <cell r="M768">
            <v>245.35000000000002</v>
          </cell>
          <cell r="N768">
            <v>150.01400000000004</v>
          </cell>
          <cell r="O768">
            <v>145.80800000000002</v>
          </cell>
          <cell r="P768">
            <v>70100.000000000015</v>
          </cell>
          <cell r="Q768">
            <v>957.56600000000014</v>
          </cell>
          <cell r="R768">
            <v>276194.00000000006</v>
          </cell>
          <cell r="S768">
            <v>2404.4300000000003</v>
          </cell>
          <cell r="T768">
            <v>715.02</v>
          </cell>
          <cell r="U768">
            <v>98.14</v>
          </cell>
          <cell r="V768">
            <v>84.12</v>
          </cell>
          <cell r="W768">
            <v>1093.5600000000002</v>
          </cell>
          <cell r="X768">
            <v>25236.000000000004</v>
          </cell>
          <cell r="Y768">
            <v>532.76</v>
          </cell>
          <cell r="Z768">
            <v>6729.6</v>
          </cell>
          <cell r="AA768">
            <v>12618.000000000002</v>
          </cell>
          <cell r="AB768">
            <v>168240.00000000003</v>
          </cell>
          <cell r="AC768">
            <v>211351.50000000003</v>
          </cell>
          <cell r="AD768">
            <v>1822.6000000000001</v>
          </cell>
          <cell r="AE768">
            <v>497.71000000000004</v>
          </cell>
          <cell r="AF768">
            <v>785.12</v>
          </cell>
          <cell r="AG768">
            <v>196.28</v>
          </cell>
          <cell r="AH768">
            <v>6589.4000000000005</v>
          </cell>
          <cell r="AI768">
            <v>392.56</v>
          </cell>
          <cell r="AJ768">
            <v>981.40000000000009</v>
          </cell>
          <cell r="AK768">
            <v>196.28</v>
          </cell>
          <cell r="AL768">
            <v>4766.8</v>
          </cell>
          <cell r="AM768">
            <v>210.3</v>
          </cell>
          <cell r="AN768">
            <v>4486.4000000000005</v>
          </cell>
          <cell r="AO768">
            <v>2874.1000000000004</v>
          </cell>
          <cell r="AP768">
            <v>301.43</v>
          </cell>
          <cell r="AQ768">
            <v>1051.5000000000002</v>
          </cell>
        </row>
        <row r="769">
          <cell r="A769" t="str">
            <v>M003497406SR0</v>
          </cell>
          <cell r="B769" t="str">
            <v>Matrix2UltraSoftSR4mm6cm</v>
          </cell>
          <cell r="C769" t="str">
            <v>EUR</v>
          </cell>
          <cell r="D769">
            <v>91.75</v>
          </cell>
          <cell r="G769">
            <v>91.75</v>
          </cell>
          <cell r="I769">
            <v>131.07142857142858</v>
          </cell>
          <cell r="J769">
            <v>498.07142857142861</v>
          </cell>
          <cell r="K769">
            <v>144.17857142857144</v>
          </cell>
          <cell r="L769">
            <v>170.39285714285717</v>
          </cell>
          <cell r="M769">
            <v>229.37500000000003</v>
          </cell>
          <cell r="N769">
            <v>140.24642857142859</v>
          </cell>
          <cell r="O769">
            <v>136.31428571428575</v>
          </cell>
          <cell r="P769">
            <v>65535.71428571429</v>
          </cell>
          <cell r="Q769">
            <v>895.21785714285727</v>
          </cell>
          <cell r="R769">
            <v>258210.71428571432</v>
          </cell>
          <cell r="S769">
            <v>2247.875</v>
          </cell>
          <cell r="T769">
            <v>668.46428571428578</v>
          </cell>
          <cell r="U769">
            <v>91.75</v>
          </cell>
          <cell r="V769">
            <v>78.642857142857153</v>
          </cell>
          <cell r="W769">
            <v>1022.3571428571429</v>
          </cell>
          <cell r="X769">
            <v>23592.857142857145</v>
          </cell>
          <cell r="Y769">
            <v>498.07142857142861</v>
          </cell>
          <cell r="Z769">
            <v>6291.4285714285725</v>
          </cell>
          <cell r="AA769">
            <v>11796.428571428572</v>
          </cell>
          <cell r="AB769">
            <v>157285.71428571429</v>
          </cell>
          <cell r="AC769">
            <v>197590.17857142858</v>
          </cell>
          <cell r="AD769">
            <v>1703.9285714285716</v>
          </cell>
          <cell r="AE769">
            <v>465.30357142857144</v>
          </cell>
          <cell r="AF769">
            <v>734</v>
          </cell>
          <cell r="AG769">
            <v>183.5</v>
          </cell>
          <cell r="AH769">
            <v>6160.3571428571431</v>
          </cell>
          <cell r="AI769">
            <v>367</v>
          </cell>
          <cell r="AJ769">
            <v>917.50000000000011</v>
          </cell>
          <cell r="AK769">
            <v>183.5</v>
          </cell>
          <cell r="AL769">
            <v>4456.4285714285716</v>
          </cell>
          <cell r="AM769">
            <v>196.60714285714289</v>
          </cell>
          <cell r="AN769">
            <v>4194.2857142857147</v>
          </cell>
          <cell r="AO769">
            <v>2686.9642857142858</v>
          </cell>
          <cell r="AP769">
            <v>281.80357142857144</v>
          </cell>
          <cell r="AQ769">
            <v>983.03571428571433</v>
          </cell>
        </row>
        <row r="770">
          <cell r="A770" t="str">
            <v>M003497408SR0</v>
          </cell>
          <cell r="B770" t="str">
            <v>Matrix2UltraSoftSR4mm8cm</v>
          </cell>
          <cell r="C770" t="str">
            <v>EUR</v>
          </cell>
          <cell r="D770">
            <v>92.61</v>
          </cell>
          <cell r="G770">
            <v>92.61</v>
          </cell>
          <cell r="I770">
            <v>132.30000000000001</v>
          </cell>
          <cell r="J770">
            <v>502.74</v>
          </cell>
          <cell r="K770">
            <v>145.53000000000003</v>
          </cell>
          <cell r="L770">
            <v>171.99</v>
          </cell>
          <cell r="M770">
            <v>231.52500000000003</v>
          </cell>
          <cell r="N770">
            <v>141.56100000000001</v>
          </cell>
          <cell r="O770">
            <v>137.59200000000001</v>
          </cell>
          <cell r="P770">
            <v>66150</v>
          </cell>
          <cell r="Q770">
            <v>903.60900000000004</v>
          </cell>
          <cell r="R770">
            <v>260631.00000000003</v>
          </cell>
          <cell r="S770">
            <v>2268.9450000000002</v>
          </cell>
          <cell r="T770">
            <v>674.73</v>
          </cell>
          <cell r="U770">
            <v>92.61</v>
          </cell>
          <cell r="V770">
            <v>79.38000000000001</v>
          </cell>
          <cell r="W770">
            <v>1031.94</v>
          </cell>
          <cell r="X770">
            <v>23814.000000000004</v>
          </cell>
          <cell r="Y770">
            <v>502.74</v>
          </cell>
          <cell r="Z770">
            <v>6350.4000000000005</v>
          </cell>
          <cell r="AA770">
            <v>11907.000000000002</v>
          </cell>
          <cell r="AB770">
            <v>158760</v>
          </cell>
          <cell r="AC770">
            <v>199442.25000000003</v>
          </cell>
          <cell r="AD770">
            <v>1719.9</v>
          </cell>
          <cell r="AE770">
            <v>469.66500000000002</v>
          </cell>
          <cell r="AF770">
            <v>740.88</v>
          </cell>
          <cell r="AG770">
            <v>185.22</v>
          </cell>
          <cell r="AH770">
            <v>6218.1</v>
          </cell>
          <cell r="AI770">
            <v>370.44</v>
          </cell>
          <cell r="AJ770">
            <v>926.10000000000014</v>
          </cell>
          <cell r="AK770">
            <v>185.22</v>
          </cell>
          <cell r="AL770">
            <v>4498.2000000000007</v>
          </cell>
          <cell r="AM770">
            <v>198.45000000000002</v>
          </cell>
          <cell r="AN770">
            <v>4233.6000000000004</v>
          </cell>
          <cell r="AO770">
            <v>2712.15</v>
          </cell>
          <cell r="AP770">
            <v>284.44499999999999</v>
          </cell>
          <cell r="AQ770">
            <v>992.25000000000011</v>
          </cell>
        </row>
        <row r="771">
          <cell r="A771" t="str">
            <v>M003497410SR0</v>
          </cell>
          <cell r="B771" t="str">
            <v>Matrix2UltraSoftSR4mm10c</v>
          </cell>
          <cell r="C771" t="str">
            <v>EUR</v>
          </cell>
          <cell r="D771">
            <v>93.49</v>
          </cell>
          <cell r="G771">
            <v>93.49</v>
          </cell>
          <cell r="I771">
            <v>133.55714285714285</v>
          </cell>
          <cell r="J771">
            <v>507.5171428571428</v>
          </cell>
          <cell r="K771">
            <v>146.91285714285715</v>
          </cell>
          <cell r="L771">
            <v>173.62428571428572</v>
          </cell>
          <cell r="M771">
            <v>233.72499999999999</v>
          </cell>
          <cell r="N771">
            <v>142.90614285714287</v>
          </cell>
          <cell r="O771">
            <v>138.89942857142856</v>
          </cell>
          <cell r="P771">
            <v>66778.57142857142</v>
          </cell>
          <cell r="Q771">
            <v>912.19528571428566</v>
          </cell>
          <cell r="R771">
            <v>263107.57142857142</v>
          </cell>
          <cell r="S771">
            <v>2290.5049999999997</v>
          </cell>
          <cell r="T771">
            <v>681.14142857142849</v>
          </cell>
          <cell r="U771">
            <v>93.49</v>
          </cell>
          <cell r="V771">
            <v>80.13428571428571</v>
          </cell>
          <cell r="W771">
            <v>1041.7457142857143</v>
          </cell>
          <cell r="X771">
            <v>24040.285714285714</v>
          </cell>
          <cell r="Y771">
            <v>507.5171428571428</v>
          </cell>
          <cell r="Z771">
            <v>6410.7428571428572</v>
          </cell>
          <cell r="AA771">
            <v>12020.142857142857</v>
          </cell>
          <cell r="AB771">
            <v>160268.57142857142</v>
          </cell>
          <cell r="AC771">
            <v>201337.39285714284</v>
          </cell>
          <cell r="AD771">
            <v>1736.242857142857</v>
          </cell>
          <cell r="AE771">
            <v>474.12785714285707</v>
          </cell>
          <cell r="AF771">
            <v>747.92</v>
          </cell>
          <cell r="AG771">
            <v>186.98</v>
          </cell>
          <cell r="AH771">
            <v>6277.1857142857143</v>
          </cell>
          <cell r="AI771">
            <v>373.96</v>
          </cell>
          <cell r="AJ771">
            <v>934.9</v>
          </cell>
          <cell r="AK771">
            <v>186.98</v>
          </cell>
          <cell r="AL771">
            <v>4540.9428571428571</v>
          </cell>
          <cell r="AM771">
            <v>200.33571428571429</v>
          </cell>
          <cell r="AN771">
            <v>4273.8285714285712</v>
          </cell>
          <cell r="AO771">
            <v>2737.9214285714284</v>
          </cell>
          <cell r="AP771">
            <v>287.14785714285711</v>
          </cell>
          <cell r="AQ771">
            <v>1001.6785714285713</v>
          </cell>
        </row>
        <row r="772">
          <cell r="A772" t="str">
            <v>M003497415SR0</v>
          </cell>
          <cell r="B772" t="str">
            <v>Matrix2UltraSoftSR4mm15c</v>
          </cell>
          <cell r="C772" t="str">
            <v>EUR</v>
          </cell>
          <cell r="D772">
            <v>95.66</v>
          </cell>
          <cell r="G772">
            <v>95.66</v>
          </cell>
          <cell r="I772">
            <v>136.65714285714287</v>
          </cell>
          <cell r="J772">
            <v>519.29714285714294</v>
          </cell>
          <cell r="K772">
            <v>150.32285714285717</v>
          </cell>
          <cell r="L772">
            <v>177.65428571428575</v>
          </cell>
          <cell r="M772">
            <v>239.15000000000003</v>
          </cell>
          <cell r="N772">
            <v>146.22314285714288</v>
          </cell>
          <cell r="O772">
            <v>142.1234285714286</v>
          </cell>
          <cell r="P772">
            <v>68328.571428571435</v>
          </cell>
          <cell r="Q772">
            <v>933.36828571428578</v>
          </cell>
          <cell r="R772">
            <v>269214.57142857148</v>
          </cell>
          <cell r="S772">
            <v>2343.67</v>
          </cell>
          <cell r="T772">
            <v>696.95142857142855</v>
          </cell>
          <cell r="U772">
            <v>95.660000000000011</v>
          </cell>
          <cell r="V772">
            <v>81.994285714285724</v>
          </cell>
          <cell r="W772">
            <v>1065.9257142857143</v>
          </cell>
          <cell r="X772">
            <v>24598.285714285717</v>
          </cell>
          <cell r="Y772">
            <v>519.29714285714294</v>
          </cell>
          <cell r="Z772">
            <v>6559.5428571428583</v>
          </cell>
          <cell r="AA772">
            <v>12299.142857142859</v>
          </cell>
          <cell r="AB772">
            <v>163988.57142857145</v>
          </cell>
          <cell r="AC772">
            <v>206010.64285714287</v>
          </cell>
          <cell r="AD772">
            <v>1776.5428571428574</v>
          </cell>
          <cell r="AE772">
            <v>485.13285714285718</v>
          </cell>
          <cell r="AF772">
            <v>765.28000000000009</v>
          </cell>
          <cell r="AG772">
            <v>191.32000000000002</v>
          </cell>
          <cell r="AH772">
            <v>6422.885714285715</v>
          </cell>
          <cell r="AI772">
            <v>382.64000000000004</v>
          </cell>
          <cell r="AJ772">
            <v>956.60000000000014</v>
          </cell>
          <cell r="AK772">
            <v>191.32000000000002</v>
          </cell>
          <cell r="AL772">
            <v>4646.3428571428576</v>
          </cell>
          <cell r="AM772">
            <v>204.98571428571432</v>
          </cell>
          <cell r="AN772">
            <v>4373.0285714285719</v>
          </cell>
          <cell r="AO772">
            <v>2801.471428571429</v>
          </cell>
          <cell r="AP772">
            <v>293.81285714285718</v>
          </cell>
          <cell r="AQ772">
            <v>1024.9285714285716</v>
          </cell>
        </row>
        <row r="773">
          <cell r="A773" t="str">
            <v>M003497420SR0</v>
          </cell>
          <cell r="B773" t="str">
            <v>Matrix2UltraSoftSR4mm20c</v>
          </cell>
          <cell r="C773" t="str">
            <v>EUR</v>
          </cell>
          <cell r="D773">
            <v>98.14</v>
          </cell>
          <cell r="G773">
            <v>98.14</v>
          </cell>
          <cell r="I773">
            <v>140.20000000000002</v>
          </cell>
          <cell r="J773">
            <v>532.76</v>
          </cell>
          <cell r="K773">
            <v>154.22000000000003</v>
          </cell>
          <cell r="L773">
            <v>182.26000000000002</v>
          </cell>
          <cell r="M773">
            <v>245.35000000000002</v>
          </cell>
          <cell r="N773">
            <v>150.01400000000004</v>
          </cell>
          <cell r="O773">
            <v>145.80800000000002</v>
          </cell>
          <cell r="P773">
            <v>70100.000000000015</v>
          </cell>
          <cell r="Q773">
            <v>957.56600000000014</v>
          </cell>
          <cell r="R773">
            <v>276194.00000000006</v>
          </cell>
          <cell r="S773">
            <v>2404.4300000000003</v>
          </cell>
          <cell r="T773">
            <v>715.02</v>
          </cell>
          <cell r="U773">
            <v>98.14</v>
          </cell>
          <cell r="V773">
            <v>84.12</v>
          </cell>
          <cell r="W773">
            <v>1093.5600000000002</v>
          </cell>
          <cell r="X773">
            <v>25236.000000000004</v>
          </cell>
          <cell r="Y773">
            <v>532.76</v>
          </cell>
          <cell r="Z773">
            <v>6729.6</v>
          </cell>
          <cell r="AA773">
            <v>12618.000000000002</v>
          </cell>
          <cell r="AB773">
            <v>168240.00000000003</v>
          </cell>
          <cell r="AC773">
            <v>211351.50000000003</v>
          </cell>
          <cell r="AD773">
            <v>1822.6000000000001</v>
          </cell>
          <cell r="AE773">
            <v>497.71000000000004</v>
          </cell>
          <cell r="AF773">
            <v>785.12</v>
          </cell>
          <cell r="AG773">
            <v>196.28</v>
          </cell>
          <cell r="AH773">
            <v>6589.4000000000005</v>
          </cell>
          <cell r="AI773">
            <v>392.56</v>
          </cell>
          <cell r="AJ773">
            <v>981.40000000000009</v>
          </cell>
          <cell r="AK773">
            <v>196.28</v>
          </cell>
          <cell r="AL773">
            <v>4766.8</v>
          </cell>
          <cell r="AM773">
            <v>210.3</v>
          </cell>
          <cell r="AN773">
            <v>4486.4000000000005</v>
          </cell>
          <cell r="AO773">
            <v>2874.1000000000004</v>
          </cell>
          <cell r="AP773">
            <v>301.43</v>
          </cell>
          <cell r="AQ773">
            <v>1051.5000000000002</v>
          </cell>
        </row>
        <row r="774">
          <cell r="A774" t="str">
            <v>M003497510SR0</v>
          </cell>
          <cell r="B774" t="str">
            <v>Matrix2UltraSoftSR5mm10c</v>
          </cell>
          <cell r="C774" t="str">
            <v>EUR</v>
          </cell>
          <cell r="D774">
            <v>93.49</v>
          </cell>
          <cell r="G774">
            <v>93.49</v>
          </cell>
          <cell r="I774">
            <v>133.55714285714285</v>
          </cell>
          <cell r="J774">
            <v>507.5171428571428</v>
          </cell>
          <cell r="K774">
            <v>146.91285714285715</v>
          </cell>
          <cell r="L774">
            <v>173.62428571428572</v>
          </cell>
          <cell r="M774">
            <v>233.72499999999999</v>
          </cell>
          <cell r="N774">
            <v>142.90614285714287</v>
          </cell>
          <cell r="O774">
            <v>138.89942857142856</v>
          </cell>
          <cell r="P774">
            <v>66778.57142857142</v>
          </cell>
          <cell r="Q774">
            <v>912.19528571428566</v>
          </cell>
          <cell r="R774">
            <v>263107.57142857142</v>
          </cell>
          <cell r="S774">
            <v>2290.5049999999997</v>
          </cell>
          <cell r="T774">
            <v>681.14142857142849</v>
          </cell>
          <cell r="U774">
            <v>93.49</v>
          </cell>
          <cell r="V774">
            <v>80.13428571428571</v>
          </cell>
          <cell r="W774">
            <v>1041.7457142857143</v>
          </cell>
          <cell r="X774">
            <v>24040.285714285714</v>
          </cell>
          <cell r="Y774">
            <v>507.5171428571428</v>
          </cell>
          <cell r="Z774">
            <v>6410.7428571428572</v>
          </cell>
          <cell r="AA774">
            <v>12020.142857142857</v>
          </cell>
          <cell r="AB774">
            <v>160268.57142857142</v>
          </cell>
          <cell r="AC774">
            <v>201337.39285714284</v>
          </cell>
          <cell r="AD774">
            <v>1736.242857142857</v>
          </cell>
          <cell r="AE774">
            <v>474.12785714285707</v>
          </cell>
          <cell r="AF774">
            <v>747.92</v>
          </cell>
          <cell r="AG774">
            <v>186.98</v>
          </cell>
          <cell r="AH774">
            <v>6277.1857142857143</v>
          </cell>
          <cell r="AI774">
            <v>373.96</v>
          </cell>
          <cell r="AJ774">
            <v>934.9</v>
          </cell>
          <cell r="AK774">
            <v>186.98</v>
          </cell>
          <cell r="AL774">
            <v>4540.9428571428571</v>
          </cell>
          <cell r="AM774">
            <v>200.33571428571429</v>
          </cell>
          <cell r="AN774">
            <v>4273.8285714285712</v>
          </cell>
          <cell r="AO774">
            <v>2737.9214285714284</v>
          </cell>
          <cell r="AP774">
            <v>287.14785714285711</v>
          </cell>
          <cell r="AQ774">
            <v>1001.6785714285713</v>
          </cell>
        </row>
        <row r="775">
          <cell r="A775" t="str">
            <v>M003497515SR0</v>
          </cell>
          <cell r="B775" t="str">
            <v>Matrix2UltraSoftSR5mm15c</v>
          </cell>
          <cell r="C775" t="str">
            <v>EUR</v>
          </cell>
          <cell r="D775">
            <v>95.66</v>
          </cell>
          <cell r="G775">
            <v>95.66</v>
          </cell>
          <cell r="I775">
            <v>136.65714285714287</v>
          </cell>
          <cell r="J775">
            <v>519.29714285714294</v>
          </cell>
          <cell r="K775">
            <v>150.32285714285717</v>
          </cell>
          <cell r="L775">
            <v>177.65428571428575</v>
          </cell>
          <cell r="M775">
            <v>239.15000000000003</v>
          </cell>
          <cell r="N775">
            <v>146.22314285714288</v>
          </cell>
          <cell r="O775">
            <v>142.1234285714286</v>
          </cell>
          <cell r="P775">
            <v>68328.571428571435</v>
          </cell>
          <cell r="Q775">
            <v>933.36828571428578</v>
          </cell>
          <cell r="R775">
            <v>269214.57142857148</v>
          </cell>
          <cell r="S775">
            <v>2343.67</v>
          </cell>
          <cell r="T775">
            <v>696.95142857142855</v>
          </cell>
          <cell r="U775">
            <v>95.660000000000011</v>
          </cell>
          <cell r="V775">
            <v>81.994285714285724</v>
          </cell>
          <cell r="W775">
            <v>1065.9257142857143</v>
          </cell>
          <cell r="X775">
            <v>24598.285714285717</v>
          </cell>
          <cell r="Y775">
            <v>519.29714285714294</v>
          </cell>
          <cell r="Z775">
            <v>6559.5428571428583</v>
          </cell>
          <cell r="AA775">
            <v>12299.142857142859</v>
          </cell>
          <cell r="AB775">
            <v>163988.57142857145</v>
          </cell>
          <cell r="AC775">
            <v>206010.64285714287</v>
          </cell>
          <cell r="AD775">
            <v>1776.5428571428574</v>
          </cell>
          <cell r="AE775">
            <v>485.13285714285718</v>
          </cell>
          <cell r="AF775">
            <v>765.28000000000009</v>
          </cell>
          <cell r="AG775">
            <v>191.32000000000002</v>
          </cell>
          <cell r="AH775">
            <v>6422.885714285715</v>
          </cell>
          <cell r="AI775">
            <v>382.64000000000004</v>
          </cell>
          <cell r="AJ775">
            <v>956.60000000000014</v>
          </cell>
          <cell r="AK775">
            <v>191.32000000000002</v>
          </cell>
          <cell r="AL775">
            <v>4646.3428571428576</v>
          </cell>
          <cell r="AM775">
            <v>204.98571428571432</v>
          </cell>
          <cell r="AN775">
            <v>4373.0285714285719</v>
          </cell>
          <cell r="AO775">
            <v>2801.471428571429</v>
          </cell>
          <cell r="AP775">
            <v>293.81285714285718</v>
          </cell>
          <cell r="AQ775">
            <v>1024.9285714285716</v>
          </cell>
        </row>
        <row r="776">
          <cell r="A776" t="str">
            <v>M003497520SR0</v>
          </cell>
          <cell r="B776" t="str">
            <v>Matrix2UltraSoftSR5mm20c</v>
          </cell>
          <cell r="C776" t="str">
            <v>EUR</v>
          </cell>
          <cell r="D776">
            <v>98.14</v>
          </cell>
          <cell r="G776">
            <v>98.14</v>
          </cell>
          <cell r="I776">
            <v>140.20000000000002</v>
          </cell>
          <cell r="J776">
            <v>532.76</v>
          </cell>
          <cell r="K776">
            <v>154.22000000000003</v>
          </cell>
          <cell r="L776">
            <v>182.26000000000002</v>
          </cell>
          <cell r="M776">
            <v>245.35000000000002</v>
          </cell>
          <cell r="N776">
            <v>150.01400000000004</v>
          </cell>
          <cell r="O776">
            <v>145.80800000000002</v>
          </cell>
          <cell r="P776">
            <v>70100.000000000015</v>
          </cell>
          <cell r="Q776">
            <v>957.56600000000014</v>
          </cell>
          <cell r="R776">
            <v>276194.00000000006</v>
          </cell>
          <cell r="S776">
            <v>2404.4300000000003</v>
          </cell>
          <cell r="T776">
            <v>715.02</v>
          </cell>
          <cell r="U776">
            <v>98.14</v>
          </cell>
          <cell r="V776">
            <v>84.12</v>
          </cell>
          <cell r="W776">
            <v>1093.5600000000002</v>
          </cell>
          <cell r="X776">
            <v>25236.000000000004</v>
          </cell>
          <cell r="Y776">
            <v>532.76</v>
          </cell>
          <cell r="Z776">
            <v>6729.6</v>
          </cell>
          <cell r="AA776">
            <v>12618.000000000002</v>
          </cell>
          <cell r="AB776">
            <v>168240.00000000003</v>
          </cell>
          <cell r="AC776">
            <v>211351.50000000003</v>
          </cell>
          <cell r="AD776">
            <v>1822.6000000000001</v>
          </cell>
          <cell r="AE776">
            <v>497.71000000000004</v>
          </cell>
          <cell r="AF776">
            <v>785.12</v>
          </cell>
          <cell r="AG776">
            <v>196.28</v>
          </cell>
          <cell r="AH776">
            <v>6589.4000000000005</v>
          </cell>
          <cell r="AI776">
            <v>392.56</v>
          </cell>
          <cell r="AJ776">
            <v>981.40000000000009</v>
          </cell>
          <cell r="AK776">
            <v>196.28</v>
          </cell>
          <cell r="AL776">
            <v>4766.8</v>
          </cell>
          <cell r="AM776">
            <v>210.3</v>
          </cell>
          <cell r="AN776">
            <v>4486.4000000000005</v>
          </cell>
          <cell r="AO776">
            <v>2874.1000000000004</v>
          </cell>
          <cell r="AP776">
            <v>301.43</v>
          </cell>
          <cell r="AQ776">
            <v>1051.5000000000002</v>
          </cell>
        </row>
        <row r="777">
          <cell r="A777" t="str">
            <v>M003497610SR0</v>
          </cell>
          <cell r="B777" t="str">
            <v>Matrix2UltraSoftSR6mm10c</v>
          </cell>
          <cell r="C777" t="str">
            <v>EUR</v>
          </cell>
          <cell r="D777">
            <v>93.49</v>
          </cell>
          <cell r="G777">
            <v>93.49</v>
          </cell>
          <cell r="I777">
            <v>133.55714285714285</v>
          </cell>
          <cell r="J777">
            <v>507.5171428571428</v>
          </cell>
          <cell r="K777">
            <v>146.91285714285715</v>
          </cell>
          <cell r="L777">
            <v>173.62428571428572</v>
          </cell>
          <cell r="M777">
            <v>233.72499999999999</v>
          </cell>
          <cell r="N777">
            <v>142.90614285714287</v>
          </cell>
          <cell r="O777">
            <v>138.89942857142856</v>
          </cell>
          <cell r="P777">
            <v>66778.57142857142</v>
          </cell>
          <cell r="Q777">
            <v>912.19528571428566</v>
          </cell>
          <cell r="R777">
            <v>263107.57142857142</v>
          </cell>
          <cell r="S777">
            <v>2290.5049999999997</v>
          </cell>
          <cell r="T777">
            <v>681.14142857142849</v>
          </cell>
          <cell r="U777">
            <v>93.49</v>
          </cell>
          <cell r="V777">
            <v>80.13428571428571</v>
          </cell>
          <cell r="W777">
            <v>1041.7457142857143</v>
          </cell>
          <cell r="X777">
            <v>24040.285714285714</v>
          </cell>
          <cell r="Y777">
            <v>507.5171428571428</v>
          </cell>
          <cell r="Z777">
            <v>6410.7428571428572</v>
          </cell>
          <cell r="AA777">
            <v>12020.142857142857</v>
          </cell>
          <cell r="AB777">
            <v>160268.57142857142</v>
          </cell>
          <cell r="AC777">
            <v>201337.39285714284</v>
          </cell>
          <cell r="AD777">
            <v>1736.242857142857</v>
          </cell>
          <cell r="AE777">
            <v>474.12785714285707</v>
          </cell>
          <cell r="AF777">
            <v>747.92</v>
          </cell>
          <cell r="AG777">
            <v>186.98</v>
          </cell>
          <cell r="AH777">
            <v>6277.1857142857143</v>
          </cell>
          <cell r="AI777">
            <v>373.96</v>
          </cell>
          <cell r="AJ777">
            <v>934.9</v>
          </cell>
          <cell r="AK777">
            <v>186.98</v>
          </cell>
          <cell r="AL777">
            <v>4540.9428571428571</v>
          </cell>
          <cell r="AM777">
            <v>200.33571428571429</v>
          </cell>
          <cell r="AN777">
            <v>4273.8285714285712</v>
          </cell>
          <cell r="AO777">
            <v>2737.9214285714284</v>
          </cell>
          <cell r="AP777">
            <v>287.14785714285711</v>
          </cell>
          <cell r="AQ777">
            <v>1001.6785714285713</v>
          </cell>
        </row>
        <row r="778">
          <cell r="A778" t="str">
            <v>M003497615SR0</v>
          </cell>
          <cell r="B778" t="str">
            <v>Matrix2UltraSoftSR6mm15c</v>
          </cell>
          <cell r="C778" t="str">
            <v>EUR</v>
          </cell>
          <cell r="D778">
            <v>95.66</v>
          </cell>
          <cell r="G778">
            <v>95.66</v>
          </cell>
          <cell r="I778">
            <v>136.65714285714287</v>
          </cell>
          <cell r="J778">
            <v>519.29714285714294</v>
          </cell>
          <cell r="K778">
            <v>150.32285714285717</v>
          </cell>
          <cell r="L778">
            <v>177.65428571428575</v>
          </cell>
          <cell r="M778">
            <v>239.15000000000003</v>
          </cell>
          <cell r="N778">
            <v>146.22314285714288</v>
          </cell>
          <cell r="O778">
            <v>142.1234285714286</v>
          </cell>
          <cell r="P778">
            <v>68328.571428571435</v>
          </cell>
          <cell r="Q778">
            <v>933.36828571428578</v>
          </cell>
          <cell r="R778">
            <v>269214.57142857148</v>
          </cell>
          <cell r="S778">
            <v>2343.67</v>
          </cell>
          <cell r="T778">
            <v>696.95142857142855</v>
          </cell>
          <cell r="U778">
            <v>95.660000000000011</v>
          </cell>
          <cell r="V778">
            <v>81.994285714285724</v>
          </cell>
          <cell r="W778">
            <v>1065.9257142857143</v>
          </cell>
          <cell r="X778">
            <v>24598.285714285717</v>
          </cell>
          <cell r="Y778">
            <v>519.29714285714294</v>
          </cell>
          <cell r="Z778">
            <v>6559.5428571428583</v>
          </cell>
          <cell r="AA778">
            <v>12299.142857142859</v>
          </cell>
          <cell r="AB778">
            <v>163988.57142857145</v>
          </cell>
          <cell r="AC778">
            <v>206010.64285714287</v>
          </cell>
          <cell r="AD778">
            <v>1776.5428571428574</v>
          </cell>
          <cell r="AE778">
            <v>485.13285714285718</v>
          </cell>
          <cell r="AF778">
            <v>765.28000000000009</v>
          </cell>
          <cell r="AG778">
            <v>191.32000000000002</v>
          </cell>
          <cell r="AH778">
            <v>6422.885714285715</v>
          </cell>
          <cell r="AI778">
            <v>382.64000000000004</v>
          </cell>
          <cell r="AJ778">
            <v>956.60000000000014</v>
          </cell>
          <cell r="AK778">
            <v>191.32000000000002</v>
          </cell>
          <cell r="AL778">
            <v>4646.3428571428576</v>
          </cell>
          <cell r="AM778">
            <v>204.98571428571432</v>
          </cell>
          <cell r="AN778">
            <v>4373.0285714285719</v>
          </cell>
          <cell r="AO778">
            <v>2801.471428571429</v>
          </cell>
          <cell r="AP778">
            <v>293.81285714285718</v>
          </cell>
          <cell r="AQ778">
            <v>1024.9285714285716</v>
          </cell>
        </row>
        <row r="779">
          <cell r="A779" t="str">
            <v>M003497620SR0</v>
          </cell>
          <cell r="B779" t="str">
            <v>Matrix2UltraSoftSR6mm20c</v>
          </cell>
          <cell r="C779" t="str">
            <v>EUR</v>
          </cell>
          <cell r="D779">
            <v>98.14</v>
          </cell>
          <cell r="G779">
            <v>98.14</v>
          </cell>
          <cell r="I779">
            <v>140.20000000000002</v>
          </cell>
          <cell r="J779">
            <v>532.76</v>
          </cell>
          <cell r="K779">
            <v>154.22000000000003</v>
          </cell>
          <cell r="L779">
            <v>182.26000000000002</v>
          </cell>
          <cell r="M779">
            <v>245.35000000000002</v>
          </cell>
          <cell r="N779">
            <v>150.01400000000004</v>
          </cell>
          <cell r="O779">
            <v>145.80800000000002</v>
          </cell>
          <cell r="P779">
            <v>70100.000000000015</v>
          </cell>
          <cell r="Q779">
            <v>957.56600000000014</v>
          </cell>
          <cell r="R779">
            <v>276194.00000000006</v>
          </cell>
          <cell r="S779">
            <v>2404.4300000000003</v>
          </cell>
          <cell r="T779">
            <v>715.02</v>
          </cell>
          <cell r="U779">
            <v>98.14</v>
          </cell>
          <cell r="V779">
            <v>84.12</v>
          </cell>
          <cell r="W779">
            <v>1093.5600000000002</v>
          </cell>
          <cell r="X779">
            <v>25236.000000000004</v>
          </cell>
          <cell r="Y779">
            <v>532.76</v>
          </cell>
          <cell r="Z779">
            <v>6729.6</v>
          </cell>
          <cell r="AA779">
            <v>12618.000000000002</v>
          </cell>
          <cell r="AB779">
            <v>168240.00000000003</v>
          </cell>
          <cell r="AC779">
            <v>211351.50000000003</v>
          </cell>
          <cell r="AD779">
            <v>1822.6000000000001</v>
          </cell>
          <cell r="AE779">
            <v>497.71000000000004</v>
          </cell>
          <cell r="AF779">
            <v>785.12</v>
          </cell>
          <cell r="AG779">
            <v>196.28</v>
          </cell>
          <cell r="AH779">
            <v>6589.4000000000005</v>
          </cell>
          <cell r="AI779">
            <v>392.56</v>
          </cell>
          <cell r="AJ779">
            <v>981.40000000000009</v>
          </cell>
          <cell r="AK779">
            <v>196.28</v>
          </cell>
          <cell r="AL779">
            <v>4766.8</v>
          </cell>
          <cell r="AM779">
            <v>210.3</v>
          </cell>
          <cell r="AN779">
            <v>4486.4000000000005</v>
          </cell>
          <cell r="AO779">
            <v>2874.1000000000004</v>
          </cell>
          <cell r="AP779">
            <v>301.43</v>
          </cell>
          <cell r="AQ779">
            <v>1051.5000000000002</v>
          </cell>
        </row>
        <row r="780">
          <cell r="A780" t="str">
            <v>M003498204SR0</v>
          </cell>
          <cell r="B780" t="str">
            <v>Matrix2UltraSoft360SR2mm</v>
          </cell>
          <cell r="C780" t="str">
            <v>EUR</v>
          </cell>
          <cell r="D780">
            <v>84.57</v>
          </cell>
          <cell r="G780">
            <v>84.57</v>
          </cell>
          <cell r="I780">
            <v>120.81428571428572</v>
          </cell>
          <cell r="J780">
            <v>459.09428571428572</v>
          </cell>
          <cell r="K780">
            <v>132.89571428571429</v>
          </cell>
          <cell r="L780">
            <v>157.05857142857144</v>
          </cell>
          <cell r="M780">
            <v>211.42500000000001</v>
          </cell>
          <cell r="N780">
            <v>129.27128571428571</v>
          </cell>
          <cell r="O780">
            <v>125.64685714285714</v>
          </cell>
          <cell r="P780">
            <v>60407.142857142855</v>
          </cell>
          <cell r="Q780">
            <v>825.16157142857151</v>
          </cell>
          <cell r="R780">
            <v>238004.14285714287</v>
          </cell>
          <cell r="S780">
            <v>2071.9649999999997</v>
          </cell>
          <cell r="T780">
            <v>616.1528571428571</v>
          </cell>
          <cell r="U780">
            <v>84.57</v>
          </cell>
          <cell r="V780">
            <v>72.488571428571433</v>
          </cell>
          <cell r="W780">
            <v>942.35142857142853</v>
          </cell>
          <cell r="X780">
            <v>21746.571428571428</v>
          </cell>
          <cell r="Y780">
            <v>459.09428571428572</v>
          </cell>
          <cell r="Z780">
            <v>5799.0857142857149</v>
          </cell>
          <cell r="AA780">
            <v>10873.285714285714</v>
          </cell>
          <cell r="AB780">
            <v>144977.14285714287</v>
          </cell>
          <cell r="AC780">
            <v>182127.53571428571</v>
          </cell>
          <cell r="AD780">
            <v>1570.5857142857144</v>
          </cell>
          <cell r="AE780">
            <v>428.8907142857143</v>
          </cell>
          <cell r="AF780">
            <v>676.56</v>
          </cell>
          <cell r="AG780">
            <v>169.14</v>
          </cell>
          <cell r="AH780">
            <v>5678.2714285714283</v>
          </cell>
          <cell r="AI780">
            <v>338.28</v>
          </cell>
          <cell r="AJ780">
            <v>845.7</v>
          </cell>
          <cell r="AK780">
            <v>169.14</v>
          </cell>
          <cell r="AL780">
            <v>4107.6857142857143</v>
          </cell>
          <cell r="AM780">
            <v>181.22142857142859</v>
          </cell>
          <cell r="AN780">
            <v>3866.0571428571429</v>
          </cell>
          <cell r="AO780">
            <v>2476.6928571428571</v>
          </cell>
          <cell r="AP780">
            <v>259.75071428571425</v>
          </cell>
          <cell r="AQ780">
            <v>906.10714285714289</v>
          </cell>
        </row>
        <row r="781">
          <cell r="A781" t="str">
            <v>M003498206SR0</v>
          </cell>
          <cell r="B781" t="str">
            <v>Matrix2UltraSoft360SR2mm</v>
          </cell>
          <cell r="C781" t="str">
            <v>EUR</v>
          </cell>
          <cell r="D781">
            <v>85.67</v>
          </cell>
          <cell r="G781">
            <v>85.67</v>
          </cell>
          <cell r="I781">
            <v>122.3857142857143</v>
          </cell>
          <cell r="J781">
            <v>465.06571428571431</v>
          </cell>
          <cell r="K781">
            <v>134.62428571428575</v>
          </cell>
          <cell r="L781">
            <v>159.10142857142858</v>
          </cell>
          <cell r="M781">
            <v>214.17500000000001</v>
          </cell>
          <cell r="N781">
            <v>130.95271428571431</v>
          </cell>
          <cell r="O781">
            <v>127.28114285714288</v>
          </cell>
          <cell r="P781">
            <v>61192.857142857152</v>
          </cell>
          <cell r="Q781">
            <v>835.89442857142865</v>
          </cell>
          <cell r="R781">
            <v>241099.85714285716</v>
          </cell>
          <cell r="S781">
            <v>2098.915</v>
          </cell>
          <cell r="T781">
            <v>624.16714285714284</v>
          </cell>
          <cell r="U781">
            <v>85.67</v>
          </cell>
          <cell r="V781">
            <v>73.431428571428583</v>
          </cell>
          <cell r="W781">
            <v>954.60857142857151</v>
          </cell>
          <cell r="X781">
            <v>22029.428571428572</v>
          </cell>
          <cell r="Y781">
            <v>465.06571428571431</v>
          </cell>
          <cell r="Z781">
            <v>5874.5142857142864</v>
          </cell>
          <cell r="AA781">
            <v>11014.714285714286</v>
          </cell>
          <cell r="AB781">
            <v>146862.85714285716</v>
          </cell>
          <cell r="AC781">
            <v>184496.46428571432</v>
          </cell>
          <cell r="AD781">
            <v>1591.014285714286</v>
          </cell>
          <cell r="AE781">
            <v>434.46928571428572</v>
          </cell>
          <cell r="AF781">
            <v>685.36</v>
          </cell>
          <cell r="AG781">
            <v>171.34</v>
          </cell>
          <cell r="AH781">
            <v>5752.1285714285723</v>
          </cell>
          <cell r="AI781">
            <v>342.68</v>
          </cell>
          <cell r="AJ781">
            <v>856.7</v>
          </cell>
          <cell r="AK781">
            <v>171.34</v>
          </cell>
          <cell r="AL781">
            <v>4161.1142857142859</v>
          </cell>
          <cell r="AM781">
            <v>183.57857142857145</v>
          </cell>
          <cell r="AN781">
            <v>3916.3428571428576</v>
          </cell>
          <cell r="AO781">
            <v>2508.9071428571433</v>
          </cell>
          <cell r="AP781">
            <v>263.12928571428574</v>
          </cell>
          <cell r="AQ781">
            <v>917.89285714285722</v>
          </cell>
        </row>
        <row r="782">
          <cell r="A782" t="str">
            <v>M003498304SR0</v>
          </cell>
          <cell r="B782" t="str">
            <v>Matrix2UltraSoft360SR3mm</v>
          </cell>
          <cell r="C782" t="str">
            <v>EUR</v>
          </cell>
          <cell r="D782">
            <v>84.57</v>
          </cell>
          <cell r="G782">
            <v>84.57</v>
          </cell>
          <cell r="I782">
            <v>120.81428571428572</v>
          </cell>
          <cell r="J782">
            <v>459.09428571428572</v>
          </cell>
          <cell r="K782">
            <v>132.89571428571429</v>
          </cell>
          <cell r="L782">
            <v>157.05857142857144</v>
          </cell>
          <cell r="M782">
            <v>211.42500000000001</v>
          </cell>
          <cell r="N782">
            <v>129.27128571428571</v>
          </cell>
          <cell r="O782">
            <v>125.64685714285714</v>
          </cell>
          <cell r="P782">
            <v>60407.142857142855</v>
          </cell>
          <cell r="Q782">
            <v>825.16157142857151</v>
          </cell>
          <cell r="R782">
            <v>238004.14285714287</v>
          </cell>
          <cell r="S782">
            <v>2071.9649999999997</v>
          </cell>
          <cell r="T782">
            <v>616.1528571428571</v>
          </cell>
          <cell r="U782">
            <v>84.57</v>
          </cell>
          <cell r="V782">
            <v>72.488571428571433</v>
          </cell>
          <cell r="W782">
            <v>942.35142857142853</v>
          </cell>
          <cell r="X782">
            <v>21746.571428571428</v>
          </cell>
          <cell r="Y782">
            <v>459.09428571428572</v>
          </cell>
          <cell r="Z782">
            <v>5799.0857142857149</v>
          </cell>
          <cell r="AA782">
            <v>10873.285714285714</v>
          </cell>
          <cell r="AB782">
            <v>144977.14285714287</v>
          </cell>
          <cell r="AC782">
            <v>182127.53571428571</v>
          </cell>
          <cell r="AD782">
            <v>1570.5857142857144</v>
          </cell>
          <cell r="AE782">
            <v>428.8907142857143</v>
          </cell>
          <cell r="AF782">
            <v>676.56</v>
          </cell>
          <cell r="AG782">
            <v>169.14</v>
          </cell>
          <cell r="AH782">
            <v>5678.2714285714283</v>
          </cell>
          <cell r="AI782">
            <v>338.28</v>
          </cell>
          <cell r="AJ782">
            <v>845.7</v>
          </cell>
          <cell r="AK782">
            <v>169.14</v>
          </cell>
          <cell r="AL782">
            <v>4107.6857142857143</v>
          </cell>
          <cell r="AM782">
            <v>181.22142857142859</v>
          </cell>
          <cell r="AN782">
            <v>3866.0571428571429</v>
          </cell>
          <cell r="AO782">
            <v>2476.6928571428571</v>
          </cell>
          <cell r="AP782">
            <v>259.75071428571425</v>
          </cell>
          <cell r="AQ782">
            <v>906.10714285714289</v>
          </cell>
        </row>
        <row r="783">
          <cell r="A783" t="str">
            <v>M003498306SR0</v>
          </cell>
          <cell r="B783" t="str">
            <v>Matrix2UltraSoft360SR3mm</v>
          </cell>
          <cell r="C783" t="str">
            <v>EUR</v>
          </cell>
          <cell r="D783">
            <v>85.67</v>
          </cell>
          <cell r="G783">
            <v>85.67</v>
          </cell>
          <cell r="I783">
            <v>122.3857142857143</v>
          </cell>
          <cell r="J783">
            <v>465.06571428571431</v>
          </cell>
          <cell r="K783">
            <v>134.62428571428575</v>
          </cell>
          <cell r="L783">
            <v>159.10142857142858</v>
          </cell>
          <cell r="M783">
            <v>214.17500000000001</v>
          </cell>
          <cell r="N783">
            <v>130.95271428571431</v>
          </cell>
          <cell r="O783">
            <v>127.28114285714288</v>
          </cell>
          <cell r="P783">
            <v>61192.857142857152</v>
          </cell>
          <cell r="Q783">
            <v>835.89442857142865</v>
          </cell>
          <cell r="R783">
            <v>241099.85714285716</v>
          </cell>
          <cell r="S783">
            <v>2098.915</v>
          </cell>
          <cell r="T783">
            <v>624.16714285714284</v>
          </cell>
          <cell r="U783">
            <v>85.67</v>
          </cell>
          <cell r="V783">
            <v>73.431428571428583</v>
          </cell>
          <cell r="W783">
            <v>954.60857142857151</v>
          </cell>
          <cell r="X783">
            <v>22029.428571428572</v>
          </cell>
          <cell r="Y783">
            <v>465.06571428571431</v>
          </cell>
          <cell r="Z783">
            <v>5874.5142857142864</v>
          </cell>
          <cell r="AA783">
            <v>11014.714285714286</v>
          </cell>
          <cell r="AB783">
            <v>146862.85714285716</v>
          </cell>
          <cell r="AC783">
            <v>184496.46428571432</v>
          </cell>
          <cell r="AD783">
            <v>1591.014285714286</v>
          </cell>
          <cell r="AE783">
            <v>434.46928571428572</v>
          </cell>
          <cell r="AF783">
            <v>685.36</v>
          </cell>
          <cell r="AG783">
            <v>171.34</v>
          </cell>
          <cell r="AH783">
            <v>5752.1285714285723</v>
          </cell>
          <cell r="AI783">
            <v>342.68</v>
          </cell>
          <cell r="AJ783">
            <v>856.7</v>
          </cell>
          <cell r="AK783">
            <v>171.34</v>
          </cell>
          <cell r="AL783">
            <v>4161.1142857142859</v>
          </cell>
          <cell r="AM783">
            <v>183.57857142857145</v>
          </cell>
          <cell r="AN783">
            <v>3916.3428571428576</v>
          </cell>
          <cell r="AO783">
            <v>2508.9071428571433</v>
          </cell>
          <cell r="AP783">
            <v>263.12928571428574</v>
          </cell>
          <cell r="AQ783">
            <v>917.89285714285722</v>
          </cell>
        </row>
        <row r="784">
          <cell r="A784" t="str">
            <v>M003498308SR0</v>
          </cell>
          <cell r="B784" t="str">
            <v>Matrix2UltraSoft360SR3mm</v>
          </cell>
          <cell r="C784" t="str">
            <v>EUR</v>
          </cell>
          <cell r="D784">
            <v>86.53</v>
          </cell>
          <cell r="G784">
            <v>86.53</v>
          </cell>
          <cell r="I784">
            <v>123.61428571428573</v>
          </cell>
          <cell r="J784">
            <v>469.73428571428576</v>
          </cell>
          <cell r="K784">
            <v>135.9757142857143</v>
          </cell>
          <cell r="L784">
            <v>160.69857142857146</v>
          </cell>
          <cell r="M784">
            <v>216.32500000000002</v>
          </cell>
          <cell r="N784">
            <v>132.26728571428575</v>
          </cell>
          <cell r="O784">
            <v>128.55885714285716</v>
          </cell>
          <cell r="P784">
            <v>61807.142857142862</v>
          </cell>
          <cell r="Q784">
            <v>844.28557142857153</v>
          </cell>
          <cell r="R784">
            <v>243520.1428571429</v>
          </cell>
          <cell r="S784">
            <v>2119.9850000000001</v>
          </cell>
          <cell r="T784">
            <v>630.43285714285719</v>
          </cell>
          <cell r="U784">
            <v>86.53</v>
          </cell>
          <cell r="V784">
            <v>74.16857142857144</v>
          </cell>
          <cell r="W784">
            <v>964.19142857142867</v>
          </cell>
          <cell r="X784">
            <v>22250.571428571431</v>
          </cell>
          <cell r="Y784">
            <v>469.73428571428576</v>
          </cell>
          <cell r="Z784">
            <v>5933.4857142857145</v>
          </cell>
          <cell r="AA784">
            <v>11125.285714285716</v>
          </cell>
          <cell r="AB784">
            <v>148337.14285714287</v>
          </cell>
          <cell r="AC784">
            <v>186348.53571428574</v>
          </cell>
          <cell r="AD784">
            <v>1606.9857142857145</v>
          </cell>
          <cell r="AE784">
            <v>438.83071428571429</v>
          </cell>
          <cell r="AF784">
            <v>692.24</v>
          </cell>
          <cell r="AG784">
            <v>173.06</v>
          </cell>
          <cell r="AH784">
            <v>5809.8714285714295</v>
          </cell>
          <cell r="AI784">
            <v>346.12</v>
          </cell>
          <cell r="AJ784">
            <v>865.30000000000007</v>
          </cell>
          <cell r="AK784">
            <v>173.06</v>
          </cell>
          <cell r="AL784">
            <v>4202.885714285715</v>
          </cell>
          <cell r="AM784">
            <v>185.42142857142858</v>
          </cell>
          <cell r="AN784">
            <v>3955.6571428571433</v>
          </cell>
          <cell r="AO784">
            <v>2534.0928571428576</v>
          </cell>
          <cell r="AP784">
            <v>265.77071428571429</v>
          </cell>
          <cell r="AQ784">
            <v>927.107142857143</v>
          </cell>
        </row>
        <row r="785">
          <cell r="A785" t="str">
            <v>M003498406SR0</v>
          </cell>
          <cell r="B785" t="str">
            <v>Matrix2UltraSoft360SR4mm</v>
          </cell>
          <cell r="C785" t="str">
            <v>EUR</v>
          </cell>
          <cell r="D785">
            <v>85.67</v>
          </cell>
          <cell r="G785">
            <v>85.67</v>
          </cell>
          <cell r="I785">
            <v>122.3857142857143</v>
          </cell>
          <cell r="J785">
            <v>465.06571428571431</v>
          </cell>
          <cell r="K785">
            <v>134.62428571428575</v>
          </cell>
          <cell r="L785">
            <v>159.10142857142858</v>
          </cell>
          <cell r="M785">
            <v>214.17500000000001</v>
          </cell>
          <cell r="N785">
            <v>130.95271428571431</v>
          </cell>
          <cell r="O785">
            <v>127.28114285714288</v>
          </cell>
          <cell r="P785">
            <v>61192.857142857152</v>
          </cell>
          <cell r="Q785">
            <v>835.89442857142865</v>
          </cell>
          <cell r="R785">
            <v>241099.85714285716</v>
          </cell>
          <cell r="S785">
            <v>2098.915</v>
          </cell>
          <cell r="T785">
            <v>624.16714285714284</v>
          </cell>
          <cell r="U785">
            <v>85.67</v>
          </cell>
          <cell r="V785">
            <v>73.431428571428583</v>
          </cell>
          <cell r="W785">
            <v>954.60857142857151</v>
          </cell>
          <cell r="X785">
            <v>22029.428571428572</v>
          </cell>
          <cell r="Y785">
            <v>465.06571428571431</v>
          </cell>
          <cell r="Z785">
            <v>5874.5142857142864</v>
          </cell>
          <cell r="AA785">
            <v>11014.714285714286</v>
          </cell>
          <cell r="AB785">
            <v>146862.85714285716</v>
          </cell>
          <cell r="AC785">
            <v>184496.46428571432</v>
          </cell>
          <cell r="AD785">
            <v>1591.014285714286</v>
          </cell>
          <cell r="AE785">
            <v>434.46928571428572</v>
          </cell>
          <cell r="AF785">
            <v>685.36</v>
          </cell>
          <cell r="AG785">
            <v>171.34</v>
          </cell>
          <cell r="AH785">
            <v>5752.1285714285723</v>
          </cell>
          <cell r="AI785">
            <v>342.68</v>
          </cell>
          <cell r="AJ785">
            <v>856.7</v>
          </cell>
          <cell r="AK785">
            <v>171.34</v>
          </cell>
          <cell r="AL785">
            <v>4161.1142857142859</v>
          </cell>
          <cell r="AM785">
            <v>183.57857142857145</v>
          </cell>
          <cell r="AN785">
            <v>3916.3428571428576</v>
          </cell>
          <cell r="AO785">
            <v>2508.9071428571433</v>
          </cell>
          <cell r="AP785">
            <v>263.12928571428574</v>
          </cell>
          <cell r="AQ785">
            <v>917.89285714285722</v>
          </cell>
        </row>
        <row r="786">
          <cell r="A786" t="str">
            <v>M003498408SR0</v>
          </cell>
          <cell r="B786" t="str">
            <v>Matrix2UltraSoft360SR4mm</v>
          </cell>
          <cell r="C786" t="str">
            <v>EUR</v>
          </cell>
          <cell r="D786">
            <v>86.53</v>
          </cell>
          <cell r="G786">
            <v>86.53</v>
          </cell>
          <cell r="I786">
            <v>123.61428571428573</v>
          </cell>
          <cell r="J786">
            <v>469.73428571428576</v>
          </cell>
          <cell r="K786">
            <v>135.9757142857143</v>
          </cell>
          <cell r="L786">
            <v>160.69857142857146</v>
          </cell>
          <cell r="M786">
            <v>216.32500000000002</v>
          </cell>
          <cell r="N786">
            <v>132.26728571428575</v>
          </cell>
          <cell r="O786">
            <v>128.55885714285716</v>
          </cell>
          <cell r="P786">
            <v>61807.142857142862</v>
          </cell>
          <cell r="Q786">
            <v>844.28557142857153</v>
          </cell>
          <cell r="R786">
            <v>243520.1428571429</v>
          </cell>
          <cell r="S786">
            <v>2119.9850000000001</v>
          </cell>
          <cell r="T786">
            <v>630.43285714285719</v>
          </cell>
          <cell r="U786">
            <v>86.53</v>
          </cell>
          <cell r="V786">
            <v>74.16857142857144</v>
          </cell>
          <cell r="W786">
            <v>964.19142857142867</v>
          </cell>
          <cell r="X786">
            <v>22250.571428571431</v>
          </cell>
          <cell r="Y786">
            <v>469.73428571428576</v>
          </cell>
          <cell r="Z786">
            <v>5933.4857142857145</v>
          </cell>
          <cell r="AA786">
            <v>11125.285714285716</v>
          </cell>
          <cell r="AB786">
            <v>148337.14285714287</v>
          </cell>
          <cell r="AC786">
            <v>186348.53571428574</v>
          </cell>
          <cell r="AD786">
            <v>1606.9857142857145</v>
          </cell>
          <cell r="AE786">
            <v>438.83071428571429</v>
          </cell>
          <cell r="AF786">
            <v>692.24</v>
          </cell>
          <cell r="AG786">
            <v>173.06</v>
          </cell>
          <cell r="AH786">
            <v>5809.8714285714295</v>
          </cell>
          <cell r="AI786">
            <v>346.12</v>
          </cell>
          <cell r="AJ786">
            <v>865.30000000000007</v>
          </cell>
          <cell r="AK786">
            <v>173.06</v>
          </cell>
          <cell r="AL786">
            <v>4202.885714285715</v>
          </cell>
          <cell r="AM786">
            <v>185.42142857142858</v>
          </cell>
          <cell r="AN786">
            <v>3955.6571428571433</v>
          </cell>
          <cell r="AO786">
            <v>2534.0928571428576</v>
          </cell>
          <cell r="AP786">
            <v>265.77071428571429</v>
          </cell>
          <cell r="AQ786">
            <v>927.107142857143</v>
          </cell>
        </row>
        <row r="787">
          <cell r="A787" t="str">
            <v>M003498510SR0</v>
          </cell>
          <cell r="B787" t="str">
            <v>Matrix2UltraSoft360SR5mm</v>
          </cell>
          <cell r="C787" t="str">
            <v>EUR</v>
          </cell>
          <cell r="D787">
            <v>87.01</v>
          </cell>
          <cell r="G787">
            <v>87.01</v>
          </cell>
          <cell r="I787">
            <v>124.30000000000001</v>
          </cell>
          <cell r="J787">
            <v>472.34000000000003</v>
          </cell>
          <cell r="K787">
            <v>136.73000000000002</v>
          </cell>
          <cell r="L787">
            <v>161.59000000000003</v>
          </cell>
          <cell r="M787">
            <v>217.52500000000003</v>
          </cell>
          <cell r="N787">
            <v>133.00100000000003</v>
          </cell>
          <cell r="O787">
            <v>129.27200000000002</v>
          </cell>
          <cell r="P787">
            <v>62150.000000000007</v>
          </cell>
          <cell r="Q787">
            <v>848.96900000000005</v>
          </cell>
          <cell r="R787">
            <v>244871.00000000003</v>
          </cell>
          <cell r="S787">
            <v>2131.7449999999999</v>
          </cell>
          <cell r="T787">
            <v>633.93000000000006</v>
          </cell>
          <cell r="U787">
            <v>87.01</v>
          </cell>
          <cell r="V787">
            <v>74.58</v>
          </cell>
          <cell r="W787">
            <v>969.54000000000008</v>
          </cell>
          <cell r="X787">
            <v>22374.000000000004</v>
          </cell>
          <cell r="Y787">
            <v>472.34000000000003</v>
          </cell>
          <cell r="Z787">
            <v>5966.4000000000005</v>
          </cell>
          <cell r="AA787">
            <v>11187.000000000002</v>
          </cell>
          <cell r="AB787">
            <v>149160</v>
          </cell>
          <cell r="AC787">
            <v>187382.25000000003</v>
          </cell>
          <cell r="AD787">
            <v>1615.9</v>
          </cell>
          <cell r="AE787">
            <v>441.26500000000004</v>
          </cell>
          <cell r="AF787">
            <v>696.08</v>
          </cell>
          <cell r="AG787">
            <v>174.02</v>
          </cell>
          <cell r="AH787">
            <v>5842.1</v>
          </cell>
          <cell r="AI787">
            <v>348.04</v>
          </cell>
          <cell r="AJ787">
            <v>870.10000000000014</v>
          </cell>
          <cell r="AK787">
            <v>174.02</v>
          </cell>
          <cell r="AL787">
            <v>4226.2000000000007</v>
          </cell>
          <cell r="AM787">
            <v>186.45000000000002</v>
          </cell>
          <cell r="AN787">
            <v>3977.6000000000004</v>
          </cell>
          <cell r="AO787">
            <v>2548.15</v>
          </cell>
          <cell r="AP787">
            <v>267.245</v>
          </cell>
          <cell r="AQ787">
            <v>932.25000000000011</v>
          </cell>
        </row>
        <row r="788">
          <cell r="A788" t="str">
            <v>M003498515SR0</v>
          </cell>
          <cell r="B788" t="str">
            <v>Matrix2UltraSoft360SR5mm</v>
          </cell>
          <cell r="C788" t="str">
            <v>EUR</v>
          </cell>
          <cell r="D788">
            <v>89.67</v>
          </cell>
          <cell r="G788">
            <v>89.67</v>
          </cell>
          <cell r="I788">
            <v>128.10000000000002</v>
          </cell>
          <cell r="J788">
            <v>486.78000000000009</v>
          </cell>
          <cell r="K788">
            <v>140.91000000000003</v>
          </cell>
          <cell r="L788">
            <v>166.53000000000003</v>
          </cell>
          <cell r="M788">
            <v>224.17500000000004</v>
          </cell>
          <cell r="N788">
            <v>137.06700000000004</v>
          </cell>
          <cell r="O788">
            <v>133.22400000000002</v>
          </cell>
          <cell r="P788">
            <v>64050.000000000015</v>
          </cell>
          <cell r="Q788">
            <v>874.92300000000012</v>
          </cell>
          <cell r="R788">
            <v>252357.00000000006</v>
          </cell>
          <cell r="S788">
            <v>2196.9150000000004</v>
          </cell>
          <cell r="T788">
            <v>653.31000000000006</v>
          </cell>
          <cell r="U788">
            <v>89.670000000000016</v>
          </cell>
          <cell r="V788">
            <v>76.860000000000014</v>
          </cell>
          <cell r="W788">
            <v>999.18000000000018</v>
          </cell>
          <cell r="X788">
            <v>23058.000000000004</v>
          </cell>
          <cell r="Y788">
            <v>486.78000000000009</v>
          </cell>
          <cell r="Z788">
            <v>6148.8000000000011</v>
          </cell>
          <cell r="AA788">
            <v>11529.000000000002</v>
          </cell>
          <cell r="AB788">
            <v>153720.00000000003</v>
          </cell>
          <cell r="AC788">
            <v>193110.75000000003</v>
          </cell>
          <cell r="AD788">
            <v>1665.3000000000002</v>
          </cell>
          <cell r="AE788">
            <v>454.75500000000005</v>
          </cell>
          <cell r="AF788">
            <v>717.36000000000013</v>
          </cell>
          <cell r="AG788">
            <v>179.34000000000003</v>
          </cell>
          <cell r="AH788">
            <v>6020.7000000000007</v>
          </cell>
          <cell r="AI788">
            <v>358.68000000000006</v>
          </cell>
          <cell r="AJ788">
            <v>896.70000000000016</v>
          </cell>
          <cell r="AK788">
            <v>179.34000000000003</v>
          </cell>
          <cell r="AL788">
            <v>4355.4000000000005</v>
          </cell>
          <cell r="AM788">
            <v>192.15000000000003</v>
          </cell>
          <cell r="AN788">
            <v>4099.2000000000007</v>
          </cell>
          <cell r="AO788">
            <v>2626.0500000000006</v>
          </cell>
          <cell r="AP788">
            <v>275.41500000000002</v>
          </cell>
          <cell r="AQ788">
            <v>960.75000000000023</v>
          </cell>
        </row>
        <row r="789">
          <cell r="A789" t="str">
            <v>M003498610SR0</v>
          </cell>
          <cell r="B789" t="str">
            <v>Matrix2UltraSoft360SR6mm</v>
          </cell>
          <cell r="C789" t="str">
            <v>EUR</v>
          </cell>
          <cell r="D789">
            <v>87.01</v>
          </cell>
          <cell r="G789">
            <v>87.01</v>
          </cell>
          <cell r="I789">
            <v>124.30000000000001</v>
          </cell>
          <cell r="J789">
            <v>472.34000000000003</v>
          </cell>
          <cell r="K789">
            <v>136.73000000000002</v>
          </cell>
          <cell r="L789">
            <v>161.59000000000003</v>
          </cell>
          <cell r="M789">
            <v>217.52500000000003</v>
          </cell>
          <cell r="N789">
            <v>133.00100000000003</v>
          </cell>
          <cell r="O789">
            <v>129.27200000000002</v>
          </cell>
          <cell r="P789">
            <v>62150.000000000007</v>
          </cell>
          <cell r="Q789">
            <v>848.96900000000005</v>
          </cell>
          <cell r="R789">
            <v>244871.00000000003</v>
          </cell>
          <cell r="S789">
            <v>2131.7449999999999</v>
          </cell>
          <cell r="T789">
            <v>633.93000000000006</v>
          </cell>
          <cell r="U789">
            <v>87.01</v>
          </cell>
          <cell r="V789">
            <v>74.58</v>
          </cell>
          <cell r="W789">
            <v>969.54000000000008</v>
          </cell>
          <cell r="X789">
            <v>22374.000000000004</v>
          </cell>
          <cell r="Y789">
            <v>472.34000000000003</v>
          </cell>
          <cell r="Z789">
            <v>5966.4000000000005</v>
          </cell>
          <cell r="AA789">
            <v>11187.000000000002</v>
          </cell>
          <cell r="AB789">
            <v>149160</v>
          </cell>
          <cell r="AC789">
            <v>187382.25000000003</v>
          </cell>
          <cell r="AD789">
            <v>1615.9</v>
          </cell>
          <cell r="AE789">
            <v>441.26500000000004</v>
          </cell>
          <cell r="AF789">
            <v>696.08</v>
          </cell>
          <cell r="AG789">
            <v>174.02</v>
          </cell>
          <cell r="AH789">
            <v>5842.1</v>
          </cell>
          <cell r="AI789">
            <v>348.04</v>
          </cell>
          <cell r="AJ789">
            <v>870.10000000000014</v>
          </cell>
          <cell r="AK789">
            <v>174.02</v>
          </cell>
          <cell r="AL789">
            <v>4226.2000000000007</v>
          </cell>
          <cell r="AM789">
            <v>186.45000000000002</v>
          </cell>
          <cell r="AN789">
            <v>3977.6000000000004</v>
          </cell>
          <cell r="AO789">
            <v>2548.15</v>
          </cell>
          <cell r="AP789">
            <v>267.245</v>
          </cell>
          <cell r="AQ789">
            <v>932.25000000000011</v>
          </cell>
        </row>
        <row r="790">
          <cell r="A790" t="str">
            <v>M003498615SR0</v>
          </cell>
          <cell r="B790" t="str">
            <v>Matrix2UltraSoft360SR6mm</v>
          </cell>
          <cell r="C790" t="str">
            <v>EUR</v>
          </cell>
          <cell r="D790">
            <v>89.67</v>
          </cell>
          <cell r="G790">
            <v>89.67</v>
          </cell>
          <cell r="I790">
            <v>128.10000000000002</v>
          </cell>
          <cell r="J790">
            <v>486.78000000000009</v>
          </cell>
          <cell r="K790">
            <v>140.91000000000003</v>
          </cell>
          <cell r="L790">
            <v>166.53000000000003</v>
          </cell>
          <cell r="M790">
            <v>224.17500000000004</v>
          </cell>
          <cell r="N790">
            <v>137.06700000000004</v>
          </cell>
          <cell r="O790">
            <v>133.22400000000002</v>
          </cell>
          <cell r="P790">
            <v>64050.000000000015</v>
          </cell>
          <cell r="Q790">
            <v>874.92300000000012</v>
          </cell>
          <cell r="R790">
            <v>252357.00000000006</v>
          </cell>
          <cell r="S790">
            <v>2196.9150000000004</v>
          </cell>
          <cell r="T790">
            <v>653.31000000000006</v>
          </cell>
          <cell r="U790">
            <v>89.670000000000016</v>
          </cell>
          <cell r="V790">
            <v>76.860000000000014</v>
          </cell>
          <cell r="W790">
            <v>999.18000000000018</v>
          </cell>
          <cell r="X790">
            <v>23058.000000000004</v>
          </cell>
          <cell r="Y790">
            <v>486.78000000000009</v>
          </cell>
          <cell r="Z790">
            <v>6148.8000000000011</v>
          </cell>
          <cell r="AA790">
            <v>11529.000000000002</v>
          </cell>
          <cell r="AB790">
            <v>153720.00000000003</v>
          </cell>
          <cell r="AC790">
            <v>193110.75000000003</v>
          </cell>
          <cell r="AD790">
            <v>1665.3000000000002</v>
          </cell>
          <cell r="AE790">
            <v>454.75500000000005</v>
          </cell>
          <cell r="AF790">
            <v>717.36000000000013</v>
          </cell>
          <cell r="AG790">
            <v>179.34000000000003</v>
          </cell>
          <cell r="AH790">
            <v>6020.7000000000007</v>
          </cell>
          <cell r="AI790">
            <v>358.68000000000006</v>
          </cell>
          <cell r="AJ790">
            <v>896.70000000000016</v>
          </cell>
          <cell r="AK790">
            <v>179.34000000000003</v>
          </cell>
          <cell r="AL790">
            <v>4355.4000000000005</v>
          </cell>
          <cell r="AM790">
            <v>192.15000000000003</v>
          </cell>
          <cell r="AN790">
            <v>4099.2000000000007</v>
          </cell>
          <cell r="AO790">
            <v>2626.0500000000006</v>
          </cell>
          <cell r="AP790">
            <v>275.41500000000002</v>
          </cell>
          <cell r="AQ790">
            <v>960.75000000000023</v>
          </cell>
        </row>
        <row r="791">
          <cell r="A791" t="str">
            <v>M0035422030</v>
          </cell>
          <cell r="B791" t="str">
            <v>Target360Ultra2mm3cm</v>
          </cell>
          <cell r="C791" t="str">
            <v>EUR</v>
          </cell>
          <cell r="D791">
            <v>210</v>
          </cell>
          <cell r="G791">
            <v>210</v>
          </cell>
          <cell r="I791">
            <v>300</v>
          </cell>
          <cell r="J791">
            <v>1140</v>
          </cell>
          <cell r="K791">
            <v>330</v>
          </cell>
          <cell r="L791">
            <v>390</v>
          </cell>
          <cell r="M791">
            <v>525</v>
          </cell>
          <cell r="N791">
            <v>321</v>
          </cell>
          <cell r="O791">
            <v>312</v>
          </cell>
          <cell r="P791">
            <v>150000</v>
          </cell>
          <cell r="Q791">
            <v>2049</v>
          </cell>
          <cell r="R791">
            <v>591000</v>
          </cell>
          <cell r="S791">
            <v>5145</v>
          </cell>
          <cell r="T791">
            <v>1530</v>
          </cell>
          <cell r="U791">
            <v>210</v>
          </cell>
          <cell r="V791">
            <v>180</v>
          </cell>
          <cell r="W791">
            <v>2340</v>
          </cell>
          <cell r="X791">
            <v>54000</v>
          </cell>
          <cell r="Y791">
            <v>1140</v>
          </cell>
          <cell r="Z791">
            <v>14400</v>
          </cell>
          <cell r="AA791">
            <v>27000</v>
          </cell>
          <cell r="AB791">
            <v>360000</v>
          </cell>
          <cell r="AC791">
            <v>452250</v>
          </cell>
          <cell r="AD791">
            <v>3900</v>
          </cell>
          <cell r="AE791">
            <v>1065</v>
          </cell>
          <cell r="AF791">
            <v>1680</v>
          </cell>
          <cell r="AG791">
            <v>420</v>
          </cell>
          <cell r="AH791">
            <v>14100</v>
          </cell>
          <cell r="AI791">
            <v>840</v>
          </cell>
          <cell r="AJ791">
            <v>2100</v>
          </cell>
          <cell r="AK791">
            <v>420</v>
          </cell>
          <cell r="AL791">
            <v>10200</v>
          </cell>
          <cell r="AM791">
            <v>450</v>
          </cell>
          <cell r="AN791">
            <v>9600</v>
          </cell>
          <cell r="AO791">
            <v>6150</v>
          </cell>
          <cell r="AP791">
            <v>645</v>
          </cell>
          <cell r="AQ791">
            <v>2250</v>
          </cell>
        </row>
        <row r="792">
          <cell r="A792" t="str">
            <v>M0035422040</v>
          </cell>
          <cell r="B792" t="str">
            <v>Target360Ultra2mm4cm</v>
          </cell>
          <cell r="C792" t="str">
            <v>EUR</v>
          </cell>
          <cell r="D792">
            <v>210</v>
          </cell>
          <cell r="G792">
            <v>210</v>
          </cell>
          <cell r="I792">
            <v>300</v>
          </cell>
          <cell r="J792">
            <v>1140</v>
          </cell>
          <cell r="K792">
            <v>330</v>
          </cell>
          <cell r="L792">
            <v>390</v>
          </cell>
          <cell r="M792">
            <v>525</v>
          </cell>
          <cell r="N792">
            <v>321</v>
          </cell>
          <cell r="O792">
            <v>312</v>
          </cell>
          <cell r="P792">
            <v>150000</v>
          </cell>
          <cell r="Q792">
            <v>2049</v>
          </cell>
          <cell r="R792">
            <v>591000</v>
          </cell>
          <cell r="S792">
            <v>5145</v>
          </cell>
          <cell r="T792">
            <v>1530</v>
          </cell>
          <cell r="U792">
            <v>210</v>
          </cell>
          <cell r="V792">
            <v>180</v>
          </cell>
          <cell r="W792">
            <v>2340</v>
          </cell>
          <cell r="X792">
            <v>54000</v>
          </cell>
          <cell r="Y792">
            <v>1140</v>
          </cell>
          <cell r="Z792">
            <v>14400</v>
          </cell>
          <cell r="AA792">
            <v>27000</v>
          </cell>
          <cell r="AB792">
            <v>360000</v>
          </cell>
          <cell r="AC792">
            <v>452250</v>
          </cell>
          <cell r="AD792">
            <v>3900</v>
          </cell>
          <cell r="AE792">
            <v>1065</v>
          </cell>
          <cell r="AF792">
            <v>1680</v>
          </cell>
          <cell r="AG792">
            <v>420</v>
          </cell>
          <cell r="AH792">
            <v>14100</v>
          </cell>
          <cell r="AI792">
            <v>840</v>
          </cell>
          <cell r="AJ792">
            <v>2100</v>
          </cell>
          <cell r="AK792">
            <v>420</v>
          </cell>
          <cell r="AL792">
            <v>10200</v>
          </cell>
          <cell r="AM792">
            <v>450</v>
          </cell>
          <cell r="AN792">
            <v>9600</v>
          </cell>
          <cell r="AO792">
            <v>6150</v>
          </cell>
          <cell r="AP792">
            <v>645</v>
          </cell>
          <cell r="AQ792">
            <v>2250</v>
          </cell>
        </row>
        <row r="793">
          <cell r="A793" t="str">
            <v>M0035422060</v>
          </cell>
          <cell r="B793" t="str">
            <v>Target360Ultra2mm6cm</v>
          </cell>
          <cell r="C793" t="str">
            <v>EUR</v>
          </cell>
          <cell r="D793">
            <v>210</v>
          </cell>
          <cell r="G793">
            <v>210</v>
          </cell>
          <cell r="I793">
            <v>300</v>
          </cell>
          <cell r="J793">
            <v>1140</v>
          </cell>
          <cell r="K793">
            <v>330</v>
          </cell>
          <cell r="L793">
            <v>390</v>
          </cell>
          <cell r="M793">
            <v>525</v>
          </cell>
          <cell r="N793">
            <v>321</v>
          </cell>
          <cell r="O793">
            <v>312</v>
          </cell>
          <cell r="P793">
            <v>150000</v>
          </cell>
          <cell r="Q793">
            <v>2049</v>
          </cell>
          <cell r="R793">
            <v>591000</v>
          </cell>
          <cell r="S793">
            <v>5145</v>
          </cell>
          <cell r="T793">
            <v>1530</v>
          </cell>
          <cell r="U793">
            <v>210</v>
          </cell>
          <cell r="V793">
            <v>180</v>
          </cell>
          <cell r="W793">
            <v>2340</v>
          </cell>
          <cell r="X793">
            <v>54000</v>
          </cell>
          <cell r="Y793">
            <v>1140</v>
          </cell>
          <cell r="Z793">
            <v>14400</v>
          </cell>
          <cell r="AA793">
            <v>27000</v>
          </cell>
          <cell r="AB793">
            <v>360000</v>
          </cell>
          <cell r="AC793">
            <v>452250</v>
          </cell>
          <cell r="AD793">
            <v>3900</v>
          </cell>
          <cell r="AE793">
            <v>1065</v>
          </cell>
          <cell r="AF793">
            <v>1680</v>
          </cell>
          <cell r="AG793">
            <v>420</v>
          </cell>
          <cell r="AH793">
            <v>14100</v>
          </cell>
          <cell r="AI793">
            <v>840</v>
          </cell>
          <cell r="AJ793">
            <v>2100</v>
          </cell>
          <cell r="AK793">
            <v>420</v>
          </cell>
          <cell r="AL793">
            <v>10200</v>
          </cell>
          <cell r="AM793">
            <v>450</v>
          </cell>
          <cell r="AN793">
            <v>9600</v>
          </cell>
          <cell r="AO793">
            <v>6150</v>
          </cell>
          <cell r="AP793">
            <v>645</v>
          </cell>
          <cell r="AQ793">
            <v>2250</v>
          </cell>
        </row>
        <row r="794">
          <cell r="A794" t="str">
            <v>M0035422540</v>
          </cell>
          <cell r="B794" t="str">
            <v>Target360Ultra2.5mm4cm</v>
          </cell>
          <cell r="C794" t="str">
            <v>EUR</v>
          </cell>
          <cell r="D794">
            <v>210</v>
          </cell>
          <cell r="G794">
            <v>210</v>
          </cell>
          <cell r="I794">
            <v>300</v>
          </cell>
          <cell r="J794">
            <v>1140</v>
          </cell>
          <cell r="K794">
            <v>330</v>
          </cell>
          <cell r="L794">
            <v>390</v>
          </cell>
          <cell r="M794">
            <v>525</v>
          </cell>
          <cell r="N794">
            <v>321</v>
          </cell>
          <cell r="O794">
            <v>312</v>
          </cell>
          <cell r="P794">
            <v>150000</v>
          </cell>
          <cell r="Q794">
            <v>2049</v>
          </cell>
          <cell r="R794">
            <v>591000</v>
          </cell>
          <cell r="S794">
            <v>5145</v>
          </cell>
          <cell r="T794">
            <v>1530</v>
          </cell>
          <cell r="U794">
            <v>210</v>
          </cell>
          <cell r="V794">
            <v>180</v>
          </cell>
          <cell r="W794">
            <v>2340</v>
          </cell>
          <cell r="X794">
            <v>54000</v>
          </cell>
          <cell r="Y794">
            <v>1140</v>
          </cell>
          <cell r="Z794">
            <v>14400</v>
          </cell>
          <cell r="AA794">
            <v>27000</v>
          </cell>
          <cell r="AB794">
            <v>360000</v>
          </cell>
          <cell r="AC794">
            <v>452250</v>
          </cell>
          <cell r="AD794">
            <v>3900</v>
          </cell>
          <cell r="AE794">
            <v>1065</v>
          </cell>
          <cell r="AF794">
            <v>1680</v>
          </cell>
          <cell r="AG794">
            <v>420</v>
          </cell>
          <cell r="AH794">
            <v>14100</v>
          </cell>
          <cell r="AI794">
            <v>840</v>
          </cell>
          <cell r="AJ794">
            <v>2100</v>
          </cell>
          <cell r="AK794">
            <v>420</v>
          </cell>
          <cell r="AL794">
            <v>10200</v>
          </cell>
          <cell r="AM794">
            <v>450</v>
          </cell>
          <cell r="AN794">
            <v>9600</v>
          </cell>
          <cell r="AO794">
            <v>6150</v>
          </cell>
          <cell r="AP794">
            <v>645</v>
          </cell>
          <cell r="AQ794">
            <v>2250</v>
          </cell>
        </row>
        <row r="795">
          <cell r="A795" t="str">
            <v>M0035423040</v>
          </cell>
          <cell r="B795" t="str">
            <v>Target360Ultra3mm4cm</v>
          </cell>
          <cell r="C795" t="str">
            <v>EUR</v>
          </cell>
          <cell r="D795">
            <v>210</v>
          </cell>
          <cell r="G795">
            <v>210</v>
          </cell>
          <cell r="I795">
            <v>300</v>
          </cell>
          <cell r="J795">
            <v>1140</v>
          </cell>
          <cell r="K795">
            <v>330</v>
          </cell>
          <cell r="L795">
            <v>390</v>
          </cell>
          <cell r="M795">
            <v>525</v>
          </cell>
          <cell r="N795">
            <v>321</v>
          </cell>
          <cell r="O795">
            <v>312</v>
          </cell>
          <cell r="P795">
            <v>150000</v>
          </cell>
          <cell r="Q795">
            <v>2049</v>
          </cell>
          <cell r="R795">
            <v>591000</v>
          </cell>
          <cell r="S795">
            <v>5145</v>
          </cell>
          <cell r="T795">
            <v>1530</v>
          </cell>
          <cell r="U795">
            <v>210</v>
          </cell>
          <cell r="V795">
            <v>180</v>
          </cell>
          <cell r="W795">
            <v>2340</v>
          </cell>
          <cell r="X795">
            <v>54000</v>
          </cell>
          <cell r="Y795">
            <v>1140</v>
          </cell>
          <cell r="Z795">
            <v>14400</v>
          </cell>
          <cell r="AA795">
            <v>27000</v>
          </cell>
          <cell r="AB795">
            <v>360000</v>
          </cell>
          <cell r="AC795">
            <v>452250</v>
          </cell>
          <cell r="AD795">
            <v>3900</v>
          </cell>
          <cell r="AE795">
            <v>1065</v>
          </cell>
          <cell r="AF795">
            <v>1680</v>
          </cell>
          <cell r="AG795">
            <v>420</v>
          </cell>
          <cell r="AH795">
            <v>14100</v>
          </cell>
          <cell r="AI795">
            <v>840</v>
          </cell>
          <cell r="AJ795">
            <v>2100</v>
          </cell>
          <cell r="AK795">
            <v>420</v>
          </cell>
          <cell r="AL795">
            <v>10200</v>
          </cell>
          <cell r="AM795">
            <v>450</v>
          </cell>
          <cell r="AN795">
            <v>9600</v>
          </cell>
          <cell r="AO795">
            <v>6150</v>
          </cell>
          <cell r="AP795">
            <v>645</v>
          </cell>
          <cell r="AQ795">
            <v>2250</v>
          </cell>
        </row>
        <row r="796">
          <cell r="A796" t="str">
            <v>M0035423060</v>
          </cell>
          <cell r="B796" t="str">
            <v>Target360Ultra3mm6cm</v>
          </cell>
          <cell r="C796" t="str">
            <v>EUR</v>
          </cell>
          <cell r="D796">
            <v>210</v>
          </cell>
          <cell r="G796">
            <v>210</v>
          </cell>
          <cell r="I796">
            <v>300</v>
          </cell>
          <cell r="J796">
            <v>1140</v>
          </cell>
          <cell r="K796">
            <v>330</v>
          </cell>
          <cell r="L796">
            <v>390</v>
          </cell>
          <cell r="M796">
            <v>525</v>
          </cell>
          <cell r="N796">
            <v>321</v>
          </cell>
          <cell r="O796">
            <v>312</v>
          </cell>
          <cell r="P796">
            <v>150000</v>
          </cell>
          <cell r="Q796">
            <v>2049</v>
          </cell>
          <cell r="R796">
            <v>591000</v>
          </cell>
          <cell r="S796">
            <v>5145</v>
          </cell>
          <cell r="T796">
            <v>1530</v>
          </cell>
          <cell r="U796">
            <v>210</v>
          </cell>
          <cell r="V796">
            <v>180</v>
          </cell>
          <cell r="W796">
            <v>2340</v>
          </cell>
          <cell r="X796">
            <v>54000</v>
          </cell>
          <cell r="Y796">
            <v>1140</v>
          </cell>
          <cell r="Z796">
            <v>14400</v>
          </cell>
          <cell r="AA796">
            <v>27000</v>
          </cell>
          <cell r="AB796">
            <v>360000</v>
          </cell>
          <cell r="AC796">
            <v>452250</v>
          </cell>
          <cell r="AD796">
            <v>3900</v>
          </cell>
          <cell r="AE796">
            <v>1065</v>
          </cell>
          <cell r="AF796">
            <v>1680</v>
          </cell>
          <cell r="AG796">
            <v>420</v>
          </cell>
          <cell r="AH796">
            <v>14100</v>
          </cell>
          <cell r="AI796">
            <v>840</v>
          </cell>
          <cell r="AJ796">
            <v>2100</v>
          </cell>
          <cell r="AK796">
            <v>420</v>
          </cell>
          <cell r="AL796">
            <v>10200</v>
          </cell>
          <cell r="AM796">
            <v>450</v>
          </cell>
          <cell r="AN796">
            <v>9600</v>
          </cell>
          <cell r="AO796">
            <v>6150</v>
          </cell>
          <cell r="AP796">
            <v>645</v>
          </cell>
          <cell r="AQ796">
            <v>2250</v>
          </cell>
        </row>
        <row r="797">
          <cell r="A797" t="str">
            <v>M0035423080</v>
          </cell>
          <cell r="B797" t="str">
            <v>Target360Ultra3mm8cm</v>
          </cell>
          <cell r="C797" t="str">
            <v>EUR</v>
          </cell>
          <cell r="D797">
            <v>210</v>
          </cell>
          <cell r="G797">
            <v>210</v>
          </cell>
          <cell r="I797">
            <v>300</v>
          </cell>
          <cell r="J797">
            <v>1140</v>
          </cell>
          <cell r="K797">
            <v>330</v>
          </cell>
          <cell r="L797">
            <v>390</v>
          </cell>
          <cell r="M797">
            <v>525</v>
          </cell>
          <cell r="N797">
            <v>321</v>
          </cell>
          <cell r="O797">
            <v>312</v>
          </cell>
          <cell r="P797">
            <v>150000</v>
          </cell>
          <cell r="Q797">
            <v>2049</v>
          </cell>
          <cell r="R797">
            <v>591000</v>
          </cell>
          <cell r="S797">
            <v>5145</v>
          </cell>
          <cell r="T797">
            <v>1530</v>
          </cell>
          <cell r="U797">
            <v>210</v>
          </cell>
          <cell r="V797">
            <v>180</v>
          </cell>
          <cell r="W797">
            <v>2340</v>
          </cell>
          <cell r="X797">
            <v>54000</v>
          </cell>
          <cell r="Y797">
            <v>1140</v>
          </cell>
          <cell r="Z797">
            <v>14400</v>
          </cell>
          <cell r="AA797">
            <v>27000</v>
          </cell>
          <cell r="AB797">
            <v>360000</v>
          </cell>
          <cell r="AC797">
            <v>452250</v>
          </cell>
          <cell r="AD797">
            <v>3900</v>
          </cell>
          <cell r="AE797">
            <v>1065</v>
          </cell>
          <cell r="AF797">
            <v>1680</v>
          </cell>
          <cell r="AG797">
            <v>420</v>
          </cell>
          <cell r="AH797">
            <v>14100</v>
          </cell>
          <cell r="AI797">
            <v>840</v>
          </cell>
          <cell r="AJ797">
            <v>2100</v>
          </cell>
          <cell r="AK797">
            <v>420</v>
          </cell>
          <cell r="AL797">
            <v>10200</v>
          </cell>
          <cell r="AM797">
            <v>450</v>
          </cell>
          <cell r="AN797">
            <v>9600</v>
          </cell>
          <cell r="AO797">
            <v>6150</v>
          </cell>
          <cell r="AP797">
            <v>645</v>
          </cell>
          <cell r="AQ797">
            <v>2250</v>
          </cell>
        </row>
        <row r="798">
          <cell r="A798" t="str">
            <v>M0035423100</v>
          </cell>
          <cell r="B798" t="str">
            <v>Target360Ultra3MM10CM</v>
          </cell>
          <cell r="C798" t="str">
            <v>EUR</v>
          </cell>
          <cell r="D798">
            <v>210</v>
          </cell>
          <cell r="G798">
            <v>210</v>
          </cell>
          <cell r="I798">
            <v>300</v>
          </cell>
          <cell r="J798">
            <v>1140</v>
          </cell>
          <cell r="K798">
            <v>330</v>
          </cell>
          <cell r="L798">
            <v>390</v>
          </cell>
          <cell r="M798">
            <v>525</v>
          </cell>
          <cell r="N798">
            <v>321</v>
          </cell>
          <cell r="O798">
            <v>312</v>
          </cell>
          <cell r="P798">
            <v>150000</v>
          </cell>
          <cell r="Q798">
            <v>2049</v>
          </cell>
          <cell r="R798">
            <v>591000</v>
          </cell>
          <cell r="S798">
            <v>5145</v>
          </cell>
          <cell r="T798">
            <v>1530</v>
          </cell>
          <cell r="U798">
            <v>210</v>
          </cell>
          <cell r="V798">
            <v>180</v>
          </cell>
          <cell r="W798">
            <v>2340</v>
          </cell>
          <cell r="X798">
            <v>54000</v>
          </cell>
          <cell r="Y798">
            <v>1140</v>
          </cell>
          <cell r="Z798">
            <v>14400</v>
          </cell>
          <cell r="AA798">
            <v>27000</v>
          </cell>
          <cell r="AB798">
            <v>360000</v>
          </cell>
          <cell r="AC798">
            <v>452250</v>
          </cell>
          <cell r="AD798">
            <v>3900</v>
          </cell>
          <cell r="AE798">
            <v>1065</v>
          </cell>
          <cell r="AF798">
            <v>1680</v>
          </cell>
          <cell r="AG798">
            <v>420</v>
          </cell>
          <cell r="AH798">
            <v>14100</v>
          </cell>
          <cell r="AI798">
            <v>840</v>
          </cell>
          <cell r="AJ798">
            <v>2100</v>
          </cell>
          <cell r="AK798">
            <v>420</v>
          </cell>
          <cell r="AL798">
            <v>10200</v>
          </cell>
          <cell r="AM798">
            <v>450</v>
          </cell>
          <cell r="AN798">
            <v>9600</v>
          </cell>
          <cell r="AO798">
            <v>6150</v>
          </cell>
          <cell r="AP798">
            <v>645</v>
          </cell>
          <cell r="AQ798">
            <v>2250</v>
          </cell>
        </row>
        <row r="799">
          <cell r="A799" t="str">
            <v>M0035424060</v>
          </cell>
          <cell r="B799" t="str">
            <v>Target360Ultra4MM6CM</v>
          </cell>
          <cell r="C799" t="str">
            <v>EUR</v>
          </cell>
          <cell r="D799">
            <v>210</v>
          </cell>
          <cell r="G799">
            <v>210</v>
          </cell>
          <cell r="I799">
            <v>300</v>
          </cell>
          <cell r="J799">
            <v>1140</v>
          </cell>
          <cell r="K799">
            <v>330</v>
          </cell>
          <cell r="L799">
            <v>390</v>
          </cell>
          <cell r="M799">
            <v>525</v>
          </cell>
          <cell r="N799">
            <v>321</v>
          </cell>
          <cell r="O799">
            <v>312</v>
          </cell>
          <cell r="P799">
            <v>150000</v>
          </cell>
          <cell r="Q799">
            <v>2049</v>
          </cell>
          <cell r="R799">
            <v>591000</v>
          </cell>
          <cell r="S799">
            <v>5145</v>
          </cell>
          <cell r="T799">
            <v>1530</v>
          </cell>
          <cell r="U799">
            <v>210</v>
          </cell>
          <cell r="V799">
            <v>180</v>
          </cell>
          <cell r="W799">
            <v>2340</v>
          </cell>
          <cell r="X799">
            <v>54000</v>
          </cell>
          <cell r="Y799">
            <v>1140</v>
          </cell>
          <cell r="Z799">
            <v>14400</v>
          </cell>
          <cell r="AA799">
            <v>27000</v>
          </cell>
          <cell r="AB799">
            <v>360000</v>
          </cell>
          <cell r="AC799">
            <v>452250</v>
          </cell>
          <cell r="AD799">
            <v>3900</v>
          </cell>
          <cell r="AE799">
            <v>1065</v>
          </cell>
          <cell r="AF799">
            <v>1680</v>
          </cell>
          <cell r="AG799">
            <v>420</v>
          </cell>
          <cell r="AH799">
            <v>14100</v>
          </cell>
          <cell r="AI799">
            <v>840</v>
          </cell>
          <cell r="AJ799">
            <v>2100</v>
          </cell>
          <cell r="AK799">
            <v>420</v>
          </cell>
          <cell r="AL799">
            <v>10200</v>
          </cell>
          <cell r="AM799">
            <v>450</v>
          </cell>
          <cell r="AN799">
            <v>9600</v>
          </cell>
          <cell r="AO799">
            <v>6150</v>
          </cell>
          <cell r="AP799">
            <v>645</v>
          </cell>
          <cell r="AQ799">
            <v>2250</v>
          </cell>
        </row>
        <row r="800">
          <cell r="A800" t="str">
            <v>M0035424080</v>
          </cell>
          <cell r="B800" t="str">
            <v>Target360Ultra4MM8CM</v>
          </cell>
          <cell r="C800" t="str">
            <v>EUR</v>
          </cell>
          <cell r="D800">
            <v>210</v>
          </cell>
          <cell r="G800">
            <v>210</v>
          </cell>
          <cell r="I800">
            <v>300</v>
          </cell>
          <cell r="J800">
            <v>1140</v>
          </cell>
          <cell r="K800">
            <v>330</v>
          </cell>
          <cell r="L800">
            <v>390</v>
          </cell>
          <cell r="M800">
            <v>525</v>
          </cell>
          <cell r="N800">
            <v>321</v>
          </cell>
          <cell r="O800">
            <v>312</v>
          </cell>
          <cell r="P800">
            <v>150000</v>
          </cell>
          <cell r="Q800">
            <v>2049</v>
          </cell>
          <cell r="R800">
            <v>591000</v>
          </cell>
          <cell r="S800">
            <v>5145</v>
          </cell>
          <cell r="T800">
            <v>1530</v>
          </cell>
          <cell r="U800">
            <v>210</v>
          </cell>
          <cell r="V800">
            <v>180</v>
          </cell>
          <cell r="W800">
            <v>2340</v>
          </cell>
          <cell r="X800">
            <v>54000</v>
          </cell>
          <cell r="Y800">
            <v>1140</v>
          </cell>
          <cell r="Z800">
            <v>14400</v>
          </cell>
          <cell r="AA800">
            <v>27000</v>
          </cell>
          <cell r="AB800">
            <v>360000</v>
          </cell>
          <cell r="AC800">
            <v>452250</v>
          </cell>
          <cell r="AD800">
            <v>3900</v>
          </cell>
          <cell r="AE800">
            <v>1065</v>
          </cell>
          <cell r="AF800">
            <v>1680</v>
          </cell>
          <cell r="AG800">
            <v>420</v>
          </cell>
          <cell r="AH800">
            <v>14100</v>
          </cell>
          <cell r="AI800">
            <v>840</v>
          </cell>
          <cell r="AJ800">
            <v>2100</v>
          </cell>
          <cell r="AK800">
            <v>420</v>
          </cell>
          <cell r="AL800">
            <v>10200</v>
          </cell>
          <cell r="AM800">
            <v>450</v>
          </cell>
          <cell r="AN800">
            <v>9600</v>
          </cell>
          <cell r="AO800">
            <v>6150</v>
          </cell>
          <cell r="AP800">
            <v>645</v>
          </cell>
          <cell r="AQ800">
            <v>2250</v>
          </cell>
        </row>
        <row r="801">
          <cell r="A801" t="str">
            <v>M0035424100</v>
          </cell>
          <cell r="B801" t="str">
            <v>Target360Ultra4MM10CM</v>
          </cell>
          <cell r="C801" t="str">
            <v>EUR</v>
          </cell>
          <cell r="D801">
            <v>210</v>
          </cell>
          <cell r="G801">
            <v>210</v>
          </cell>
          <cell r="I801">
            <v>300</v>
          </cell>
          <cell r="J801">
            <v>1140</v>
          </cell>
          <cell r="K801">
            <v>330</v>
          </cell>
          <cell r="L801">
            <v>390</v>
          </cell>
          <cell r="M801">
            <v>525</v>
          </cell>
          <cell r="N801">
            <v>321</v>
          </cell>
          <cell r="O801">
            <v>312</v>
          </cell>
          <cell r="P801">
            <v>150000</v>
          </cell>
          <cell r="Q801">
            <v>2049</v>
          </cell>
          <cell r="R801">
            <v>591000</v>
          </cell>
          <cell r="S801">
            <v>5145</v>
          </cell>
          <cell r="T801">
            <v>1530</v>
          </cell>
          <cell r="U801">
            <v>210</v>
          </cell>
          <cell r="V801">
            <v>180</v>
          </cell>
          <cell r="W801">
            <v>2340</v>
          </cell>
          <cell r="X801">
            <v>54000</v>
          </cell>
          <cell r="Y801">
            <v>1140</v>
          </cell>
          <cell r="Z801">
            <v>14400</v>
          </cell>
          <cell r="AA801">
            <v>27000</v>
          </cell>
          <cell r="AB801">
            <v>360000</v>
          </cell>
          <cell r="AC801">
            <v>452250</v>
          </cell>
          <cell r="AD801">
            <v>3900</v>
          </cell>
          <cell r="AE801">
            <v>1065</v>
          </cell>
          <cell r="AF801">
            <v>1680</v>
          </cell>
          <cell r="AG801">
            <v>420</v>
          </cell>
          <cell r="AH801">
            <v>14100</v>
          </cell>
          <cell r="AI801">
            <v>840</v>
          </cell>
          <cell r="AJ801">
            <v>2100</v>
          </cell>
          <cell r="AK801">
            <v>420</v>
          </cell>
          <cell r="AL801">
            <v>10200</v>
          </cell>
          <cell r="AM801">
            <v>450</v>
          </cell>
          <cell r="AN801">
            <v>9600</v>
          </cell>
          <cell r="AO801">
            <v>6150</v>
          </cell>
          <cell r="AP801">
            <v>645</v>
          </cell>
          <cell r="AQ801">
            <v>2250</v>
          </cell>
        </row>
        <row r="802">
          <cell r="A802" t="str">
            <v>M0035424150</v>
          </cell>
          <cell r="B802" t="str">
            <v>Target360Ultra4MM15CM</v>
          </cell>
          <cell r="C802" t="str">
            <v>EUR</v>
          </cell>
          <cell r="D802">
            <v>210</v>
          </cell>
          <cell r="G802">
            <v>210</v>
          </cell>
          <cell r="I802">
            <v>300</v>
          </cell>
          <cell r="J802">
            <v>1140</v>
          </cell>
          <cell r="K802">
            <v>330</v>
          </cell>
          <cell r="L802">
            <v>390</v>
          </cell>
          <cell r="M802">
            <v>525</v>
          </cell>
          <cell r="N802">
            <v>321</v>
          </cell>
          <cell r="O802">
            <v>312</v>
          </cell>
          <cell r="P802">
            <v>150000</v>
          </cell>
          <cell r="Q802">
            <v>2049</v>
          </cell>
          <cell r="R802">
            <v>591000</v>
          </cell>
          <cell r="S802">
            <v>5145</v>
          </cell>
          <cell r="T802">
            <v>1530</v>
          </cell>
          <cell r="U802">
            <v>210</v>
          </cell>
          <cell r="V802">
            <v>180</v>
          </cell>
          <cell r="W802">
            <v>2340</v>
          </cell>
          <cell r="X802">
            <v>54000</v>
          </cell>
          <cell r="Y802">
            <v>1140</v>
          </cell>
          <cell r="Z802">
            <v>14400</v>
          </cell>
          <cell r="AA802">
            <v>27000</v>
          </cell>
          <cell r="AB802">
            <v>360000</v>
          </cell>
          <cell r="AC802">
            <v>452250</v>
          </cell>
          <cell r="AD802">
            <v>3900</v>
          </cell>
          <cell r="AE802">
            <v>1065</v>
          </cell>
          <cell r="AF802">
            <v>1680</v>
          </cell>
          <cell r="AG802">
            <v>420</v>
          </cell>
          <cell r="AH802">
            <v>14100</v>
          </cell>
          <cell r="AI802">
            <v>840</v>
          </cell>
          <cell r="AJ802">
            <v>2100</v>
          </cell>
          <cell r="AK802">
            <v>420</v>
          </cell>
          <cell r="AL802">
            <v>10200</v>
          </cell>
          <cell r="AM802">
            <v>450</v>
          </cell>
          <cell r="AN802">
            <v>9600</v>
          </cell>
          <cell r="AO802">
            <v>6150</v>
          </cell>
          <cell r="AP802">
            <v>645</v>
          </cell>
          <cell r="AQ802">
            <v>2250</v>
          </cell>
        </row>
        <row r="803">
          <cell r="A803" t="str">
            <v>M0035425100</v>
          </cell>
          <cell r="B803" t="str">
            <v>Target360Ultra5MM10CM</v>
          </cell>
          <cell r="C803" t="str">
            <v>EUR</v>
          </cell>
          <cell r="D803">
            <v>210</v>
          </cell>
          <cell r="G803">
            <v>210</v>
          </cell>
          <cell r="I803">
            <v>300</v>
          </cell>
          <cell r="J803">
            <v>1140</v>
          </cell>
          <cell r="K803">
            <v>330</v>
          </cell>
          <cell r="L803">
            <v>390</v>
          </cell>
          <cell r="M803">
            <v>525</v>
          </cell>
          <cell r="N803">
            <v>321</v>
          </cell>
          <cell r="O803">
            <v>312</v>
          </cell>
          <cell r="P803">
            <v>150000</v>
          </cell>
          <cell r="Q803">
            <v>2049</v>
          </cell>
          <cell r="R803">
            <v>591000</v>
          </cell>
          <cell r="S803">
            <v>5145</v>
          </cell>
          <cell r="T803">
            <v>1530</v>
          </cell>
          <cell r="U803">
            <v>210</v>
          </cell>
          <cell r="V803">
            <v>180</v>
          </cell>
          <cell r="W803">
            <v>2340</v>
          </cell>
          <cell r="X803">
            <v>54000</v>
          </cell>
          <cell r="Y803">
            <v>1140</v>
          </cell>
          <cell r="Z803">
            <v>14400</v>
          </cell>
          <cell r="AA803">
            <v>27000</v>
          </cell>
          <cell r="AB803">
            <v>360000</v>
          </cell>
          <cell r="AC803">
            <v>452250</v>
          </cell>
          <cell r="AD803">
            <v>3900</v>
          </cell>
          <cell r="AE803">
            <v>1065</v>
          </cell>
          <cell r="AF803">
            <v>1680</v>
          </cell>
          <cell r="AG803">
            <v>420</v>
          </cell>
          <cell r="AH803">
            <v>14100</v>
          </cell>
          <cell r="AI803">
            <v>840</v>
          </cell>
          <cell r="AJ803">
            <v>2100</v>
          </cell>
          <cell r="AK803">
            <v>420</v>
          </cell>
          <cell r="AL803">
            <v>10200</v>
          </cell>
          <cell r="AM803">
            <v>450</v>
          </cell>
          <cell r="AN803">
            <v>9600</v>
          </cell>
          <cell r="AO803">
            <v>6150</v>
          </cell>
          <cell r="AP803">
            <v>645</v>
          </cell>
          <cell r="AQ803">
            <v>2250</v>
          </cell>
        </row>
        <row r="804">
          <cell r="A804" t="str">
            <v>M0035425150</v>
          </cell>
          <cell r="B804" t="str">
            <v>Target360Ultra5MM15CM</v>
          </cell>
          <cell r="C804" t="str">
            <v>EUR</v>
          </cell>
          <cell r="D804">
            <v>210</v>
          </cell>
          <cell r="G804">
            <v>210</v>
          </cell>
          <cell r="I804">
            <v>300</v>
          </cell>
          <cell r="J804">
            <v>1140</v>
          </cell>
          <cell r="K804">
            <v>330</v>
          </cell>
          <cell r="L804">
            <v>390</v>
          </cell>
          <cell r="M804">
            <v>525</v>
          </cell>
          <cell r="N804">
            <v>321</v>
          </cell>
          <cell r="O804">
            <v>312</v>
          </cell>
          <cell r="P804">
            <v>150000</v>
          </cell>
          <cell r="Q804">
            <v>2049</v>
          </cell>
          <cell r="R804">
            <v>591000</v>
          </cell>
          <cell r="S804">
            <v>5145</v>
          </cell>
          <cell r="T804">
            <v>1530</v>
          </cell>
          <cell r="U804">
            <v>210</v>
          </cell>
          <cell r="V804">
            <v>180</v>
          </cell>
          <cell r="W804">
            <v>2340</v>
          </cell>
          <cell r="X804">
            <v>54000</v>
          </cell>
          <cell r="Y804">
            <v>1140</v>
          </cell>
          <cell r="Z804">
            <v>14400</v>
          </cell>
          <cell r="AA804">
            <v>27000</v>
          </cell>
          <cell r="AB804">
            <v>360000</v>
          </cell>
          <cell r="AC804">
            <v>452250</v>
          </cell>
          <cell r="AD804">
            <v>3900</v>
          </cell>
          <cell r="AE804">
            <v>1065</v>
          </cell>
          <cell r="AF804">
            <v>1680</v>
          </cell>
          <cell r="AG804">
            <v>420</v>
          </cell>
          <cell r="AH804">
            <v>14100</v>
          </cell>
          <cell r="AI804">
            <v>840</v>
          </cell>
          <cell r="AJ804">
            <v>2100</v>
          </cell>
          <cell r="AK804">
            <v>420</v>
          </cell>
          <cell r="AL804">
            <v>10200</v>
          </cell>
          <cell r="AM804">
            <v>450</v>
          </cell>
          <cell r="AN804">
            <v>9600</v>
          </cell>
          <cell r="AO804">
            <v>6150</v>
          </cell>
          <cell r="AP804">
            <v>645</v>
          </cell>
          <cell r="AQ804">
            <v>2250</v>
          </cell>
        </row>
        <row r="805">
          <cell r="A805" t="str">
            <v>M0035432010</v>
          </cell>
          <cell r="B805" t="str">
            <v>TargetHelicalUltra2mm1cm</v>
          </cell>
          <cell r="C805" t="str">
            <v>EUR</v>
          </cell>
          <cell r="D805">
            <v>210</v>
          </cell>
          <cell r="G805">
            <v>210</v>
          </cell>
          <cell r="I805">
            <v>300</v>
          </cell>
          <cell r="J805">
            <v>1140</v>
          </cell>
          <cell r="K805">
            <v>330</v>
          </cell>
          <cell r="L805">
            <v>390</v>
          </cell>
          <cell r="M805">
            <v>525</v>
          </cell>
          <cell r="N805">
            <v>321</v>
          </cell>
          <cell r="O805">
            <v>312</v>
          </cell>
          <cell r="P805">
            <v>150000</v>
          </cell>
          <cell r="Q805">
            <v>2049</v>
          </cell>
          <cell r="R805">
            <v>591000</v>
          </cell>
          <cell r="S805">
            <v>5145</v>
          </cell>
          <cell r="T805">
            <v>1530</v>
          </cell>
          <cell r="U805">
            <v>210</v>
          </cell>
          <cell r="V805">
            <v>180</v>
          </cell>
          <cell r="W805">
            <v>2340</v>
          </cell>
          <cell r="X805">
            <v>54000</v>
          </cell>
          <cell r="Y805">
            <v>1140</v>
          </cell>
          <cell r="Z805">
            <v>14400</v>
          </cell>
          <cell r="AA805">
            <v>27000</v>
          </cell>
          <cell r="AB805">
            <v>360000</v>
          </cell>
          <cell r="AC805">
            <v>452250</v>
          </cell>
          <cell r="AD805">
            <v>3900</v>
          </cell>
          <cell r="AE805">
            <v>1065</v>
          </cell>
          <cell r="AF805">
            <v>1680</v>
          </cell>
          <cell r="AG805">
            <v>420</v>
          </cell>
          <cell r="AH805">
            <v>14100</v>
          </cell>
          <cell r="AI805">
            <v>840</v>
          </cell>
          <cell r="AJ805">
            <v>2100</v>
          </cell>
          <cell r="AK805">
            <v>420</v>
          </cell>
          <cell r="AL805">
            <v>10200</v>
          </cell>
          <cell r="AM805">
            <v>450</v>
          </cell>
          <cell r="AN805">
            <v>9600</v>
          </cell>
          <cell r="AO805">
            <v>6150</v>
          </cell>
          <cell r="AP805">
            <v>645</v>
          </cell>
          <cell r="AQ805">
            <v>2250</v>
          </cell>
        </row>
        <row r="806">
          <cell r="A806" t="str">
            <v>M0035432020</v>
          </cell>
          <cell r="B806" t="str">
            <v>TargetHelicalUltra2mm2</v>
          </cell>
          <cell r="C806" t="str">
            <v>EUR</v>
          </cell>
          <cell r="D806">
            <v>210</v>
          </cell>
          <cell r="G806">
            <v>210</v>
          </cell>
          <cell r="I806">
            <v>300</v>
          </cell>
          <cell r="J806">
            <v>1140</v>
          </cell>
          <cell r="K806">
            <v>330</v>
          </cell>
          <cell r="L806">
            <v>390</v>
          </cell>
          <cell r="M806">
            <v>525</v>
          </cell>
          <cell r="N806">
            <v>321</v>
          </cell>
          <cell r="O806">
            <v>312</v>
          </cell>
          <cell r="P806">
            <v>150000</v>
          </cell>
          <cell r="Q806">
            <v>2049</v>
          </cell>
          <cell r="R806">
            <v>591000</v>
          </cell>
          <cell r="S806">
            <v>5145</v>
          </cell>
          <cell r="T806">
            <v>1530</v>
          </cell>
          <cell r="U806">
            <v>210</v>
          </cell>
          <cell r="V806">
            <v>180</v>
          </cell>
          <cell r="W806">
            <v>2340</v>
          </cell>
          <cell r="X806">
            <v>54000</v>
          </cell>
          <cell r="Y806">
            <v>1140</v>
          </cell>
          <cell r="Z806">
            <v>14400</v>
          </cell>
          <cell r="AA806">
            <v>27000</v>
          </cell>
          <cell r="AB806">
            <v>360000</v>
          </cell>
          <cell r="AC806">
            <v>452250</v>
          </cell>
          <cell r="AD806">
            <v>3900</v>
          </cell>
          <cell r="AE806">
            <v>1065</v>
          </cell>
          <cell r="AF806">
            <v>1680</v>
          </cell>
          <cell r="AG806">
            <v>420</v>
          </cell>
          <cell r="AH806">
            <v>14100</v>
          </cell>
          <cell r="AI806">
            <v>840</v>
          </cell>
          <cell r="AJ806">
            <v>2100</v>
          </cell>
          <cell r="AK806">
            <v>420</v>
          </cell>
          <cell r="AL806">
            <v>10200</v>
          </cell>
          <cell r="AM806">
            <v>450</v>
          </cell>
          <cell r="AN806">
            <v>9600</v>
          </cell>
          <cell r="AO806">
            <v>6150</v>
          </cell>
          <cell r="AP806">
            <v>645</v>
          </cell>
          <cell r="AQ806">
            <v>2250</v>
          </cell>
        </row>
        <row r="807">
          <cell r="A807" t="str">
            <v>M0035432030</v>
          </cell>
          <cell r="B807" t="str">
            <v>TargetHelicalUltra2mm3</v>
          </cell>
          <cell r="C807" t="str">
            <v>EUR</v>
          </cell>
          <cell r="D807">
            <v>210</v>
          </cell>
          <cell r="G807">
            <v>210</v>
          </cell>
          <cell r="I807">
            <v>300</v>
          </cell>
          <cell r="J807">
            <v>1140</v>
          </cell>
          <cell r="K807">
            <v>330</v>
          </cell>
          <cell r="L807">
            <v>390</v>
          </cell>
          <cell r="M807">
            <v>525</v>
          </cell>
          <cell r="N807">
            <v>321</v>
          </cell>
          <cell r="O807">
            <v>312</v>
          </cell>
          <cell r="P807">
            <v>150000</v>
          </cell>
          <cell r="Q807">
            <v>2049</v>
          </cell>
          <cell r="R807">
            <v>591000</v>
          </cell>
          <cell r="S807">
            <v>5145</v>
          </cell>
          <cell r="T807">
            <v>1530</v>
          </cell>
          <cell r="U807">
            <v>210</v>
          </cell>
          <cell r="V807">
            <v>180</v>
          </cell>
          <cell r="W807">
            <v>2340</v>
          </cell>
          <cell r="X807">
            <v>54000</v>
          </cell>
          <cell r="Y807">
            <v>1140</v>
          </cell>
          <cell r="Z807">
            <v>14400</v>
          </cell>
          <cell r="AA807">
            <v>27000</v>
          </cell>
          <cell r="AB807">
            <v>360000</v>
          </cell>
          <cell r="AC807">
            <v>452250</v>
          </cell>
          <cell r="AD807">
            <v>3900</v>
          </cell>
          <cell r="AE807">
            <v>1065</v>
          </cell>
          <cell r="AF807">
            <v>1680</v>
          </cell>
          <cell r="AG807">
            <v>420</v>
          </cell>
          <cell r="AH807">
            <v>14100</v>
          </cell>
          <cell r="AI807">
            <v>840</v>
          </cell>
          <cell r="AJ807">
            <v>2100</v>
          </cell>
          <cell r="AK807">
            <v>420</v>
          </cell>
          <cell r="AL807">
            <v>10200</v>
          </cell>
          <cell r="AM807">
            <v>450</v>
          </cell>
          <cell r="AN807">
            <v>9600</v>
          </cell>
          <cell r="AO807">
            <v>6150</v>
          </cell>
          <cell r="AP807">
            <v>645</v>
          </cell>
          <cell r="AQ807">
            <v>2250</v>
          </cell>
        </row>
        <row r="808">
          <cell r="A808" t="str">
            <v>M0035432040</v>
          </cell>
          <cell r="B808" t="str">
            <v>TargetHelicalUltra2mm4</v>
          </cell>
          <cell r="C808" t="str">
            <v>EUR</v>
          </cell>
          <cell r="D808">
            <v>210</v>
          </cell>
          <cell r="G808">
            <v>210</v>
          </cell>
          <cell r="I808">
            <v>300</v>
          </cell>
          <cell r="J808">
            <v>1140</v>
          </cell>
          <cell r="K808">
            <v>330</v>
          </cell>
          <cell r="L808">
            <v>390</v>
          </cell>
          <cell r="M808">
            <v>525</v>
          </cell>
          <cell r="N808">
            <v>321</v>
          </cell>
          <cell r="O808">
            <v>312</v>
          </cell>
          <cell r="P808">
            <v>150000</v>
          </cell>
          <cell r="Q808">
            <v>2049</v>
          </cell>
          <cell r="R808">
            <v>591000</v>
          </cell>
          <cell r="S808">
            <v>5145</v>
          </cell>
          <cell r="T808">
            <v>1530</v>
          </cell>
          <cell r="U808">
            <v>210</v>
          </cell>
          <cell r="V808">
            <v>180</v>
          </cell>
          <cell r="W808">
            <v>2340</v>
          </cell>
          <cell r="X808">
            <v>54000</v>
          </cell>
          <cell r="Y808">
            <v>1140</v>
          </cell>
          <cell r="Z808">
            <v>14400</v>
          </cell>
          <cell r="AA808">
            <v>27000</v>
          </cell>
          <cell r="AB808">
            <v>360000</v>
          </cell>
          <cell r="AC808">
            <v>452250</v>
          </cell>
          <cell r="AD808">
            <v>3900</v>
          </cell>
          <cell r="AE808">
            <v>1065</v>
          </cell>
          <cell r="AF808">
            <v>1680</v>
          </cell>
          <cell r="AG808">
            <v>420</v>
          </cell>
          <cell r="AH808">
            <v>14100</v>
          </cell>
          <cell r="AI808">
            <v>840</v>
          </cell>
          <cell r="AJ808">
            <v>2100</v>
          </cell>
          <cell r="AK808">
            <v>420</v>
          </cell>
          <cell r="AL808">
            <v>10200</v>
          </cell>
          <cell r="AM808">
            <v>450</v>
          </cell>
          <cell r="AN808">
            <v>9600</v>
          </cell>
          <cell r="AO808">
            <v>6150</v>
          </cell>
          <cell r="AP808">
            <v>645</v>
          </cell>
          <cell r="AQ808">
            <v>2250</v>
          </cell>
        </row>
        <row r="809">
          <cell r="A809" t="str">
            <v>M0035432060</v>
          </cell>
          <cell r="B809" t="str">
            <v>TargetHelicalUltra2mm6</v>
          </cell>
          <cell r="C809" t="str">
            <v>EUR</v>
          </cell>
          <cell r="D809">
            <v>210</v>
          </cell>
          <cell r="G809">
            <v>210</v>
          </cell>
          <cell r="I809">
            <v>300</v>
          </cell>
          <cell r="J809">
            <v>1140</v>
          </cell>
          <cell r="K809">
            <v>330</v>
          </cell>
          <cell r="L809">
            <v>390</v>
          </cell>
          <cell r="M809">
            <v>525</v>
          </cell>
          <cell r="N809">
            <v>321</v>
          </cell>
          <cell r="O809">
            <v>312</v>
          </cell>
          <cell r="P809">
            <v>150000</v>
          </cell>
          <cell r="Q809">
            <v>2049</v>
          </cell>
          <cell r="R809">
            <v>591000</v>
          </cell>
          <cell r="S809">
            <v>5145</v>
          </cell>
          <cell r="T809">
            <v>1530</v>
          </cell>
          <cell r="U809">
            <v>210</v>
          </cell>
          <cell r="V809">
            <v>180</v>
          </cell>
          <cell r="W809">
            <v>2340</v>
          </cell>
          <cell r="X809">
            <v>54000</v>
          </cell>
          <cell r="Y809">
            <v>1140</v>
          </cell>
          <cell r="Z809">
            <v>14400</v>
          </cell>
          <cell r="AA809">
            <v>27000</v>
          </cell>
          <cell r="AB809">
            <v>360000</v>
          </cell>
          <cell r="AC809">
            <v>452250</v>
          </cell>
          <cell r="AD809">
            <v>3900</v>
          </cell>
          <cell r="AE809">
            <v>1065</v>
          </cell>
          <cell r="AF809">
            <v>1680</v>
          </cell>
          <cell r="AG809">
            <v>420</v>
          </cell>
          <cell r="AH809">
            <v>14100</v>
          </cell>
          <cell r="AI809">
            <v>840</v>
          </cell>
          <cell r="AJ809">
            <v>2100</v>
          </cell>
          <cell r="AK809">
            <v>420</v>
          </cell>
          <cell r="AL809">
            <v>10200</v>
          </cell>
          <cell r="AM809">
            <v>450</v>
          </cell>
          <cell r="AN809">
            <v>9600</v>
          </cell>
          <cell r="AO809">
            <v>6150</v>
          </cell>
          <cell r="AP809">
            <v>645</v>
          </cell>
          <cell r="AQ809">
            <v>2250</v>
          </cell>
        </row>
        <row r="810">
          <cell r="A810" t="str">
            <v>M0035432080</v>
          </cell>
          <cell r="B810" t="str">
            <v>TargetHelicalUltra2mm8cm</v>
          </cell>
          <cell r="C810" t="str">
            <v>EUR</v>
          </cell>
          <cell r="D810">
            <v>210</v>
          </cell>
          <cell r="G810">
            <v>210</v>
          </cell>
          <cell r="I810">
            <v>300</v>
          </cell>
          <cell r="J810">
            <v>1140</v>
          </cell>
          <cell r="K810">
            <v>330</v>
          </cell>
          <cell r="L810">
            <v>390</v>
          </cell>
          <cell r="M810">
            <v>525</v>
          </cell>
          <cell r="N810">
            <v>321</v>
          </cell>
          <cell r="O810">
            <v>312</v>
          </cell>
          <cell r="P810">
            <v>150000</v>
          </cell>
          <cell r="Q810">
            <v>2049</v>
          </cell>
          <cell r="R810">
            <v>591000</v>
          </cell>
          <cell r="S810">
            <v>5145</v>
          </cell>
          <cell r="T810">
            <v>1530</v>
          </cell>
          <cell r="U810">
            <v>210</v>
          </cell>
          <cell r="V810">
            <v>180</v>
          </cell>
          <cell r="W810">
            <v>2340</v>
          </cell>
          <cell r="X810">
            <v>54000</v>
          </cell>
          <cell r="Y810">
            <v>1140</v>
          </cell>
          <cell r="Z810">
            <v>14400</v>
          </cell>
          <cell r="AA810">
            <v>27000</v>
          </cell>
          <cell r="AB810">
            <v>360000</v>
          </cell>
          <cell r="AC810">
            <v>452250</v>
          </cell>
          <cell r="AD810">
            <v>3900</v>
          </cell>
          <cell r="AE810">
            <v>1065</v>
          </cell>
          <cell r="AF810">
            <v>1680</v>
          </cell>
          <cell r="AG810">
            <v>420</v>
          </cell>
          <cell r="AH810">
            <v>14100</v>
          </cell>
          <cell r="AI810">
            <v>840</v>
          </cell>
          <cell r="AJ810">
            <v>2100</v>
          </cell>
          <cell r="AK810">
            <v>420</v>
          </cell>
          <cell r="AL810">
            <v>10200</v>
          </cell>
          <cell r="AM810">
            <v>450</v>
          </cell>
          <cell r="AN810">
            <v>9600</v>
          </cell>
          <cell r="AO810">
            <v>6150</v>
          </cell>
          <cell r="AP810">
            <v>645</v>
          </cell>
          <cell r="AQ810">
            <v>2250</v>
          </cell>
        </row>
        <row r="811">
          <cell r="A811" t="str">
            <v>M0035432530</v>
          </cell>
          <cell r="B811" t="str">
            <v>TargetHelicalUltra2.5mmMM</v>
          </cell>
          <cell r="C811" t="str">
            <v>EUR</v>
          </cell>
          <cell r="D811">
            <v>210</v>
          </cell>
          <cell r="G811">
            <v>210</v>
          </cell>
          <cell r="I811">
            <v>300</v>
          </cell>
          <cell r="J811">
            <v>1140</v>
          </cell>
          <cell r="K811">
            <v>330</v>
          </cell>
          <cell r="L811">
            <v>390</v>
          </cell>
          <cell r="M811">
            <v>525</v>
          </cell>
          <cell r="N811">
            <v>321</v>
          </cell>
          <cell r="O811">
            <v>312</v>
          </cell>
          <cell r="P811">
            <v>150000</v>
          </cell>
          <cell r="Q811">
            <v>2049</v>
          </cell>
          <cell r="R811">
            <v>591000</v>
          </cell>
          <cell r="S811">
            <v>5145</v>
          </cell>
          <cell r="T811">
            <v>1530</v>
          </cell>
          <cell r="U811">
            <v>210</v>
          </cell>
          <cell r="V811">
            <v>180</v>
          </cell>
          <cell r="W811">
            <v>2340</v>
          </cell>
          <cell r="X811">
            <v>54000</v>
          </cell>
          <cell r="Y811">
            <v>1140</v>
          </cell>
          <cell r="Z811">
            <v>14400</v>
          </cell>
          <cell r="AA811">
            <v>27000</v>
          </cell>
          <cell r="AB811">
            <v>360000</v>
          </cell>
          <cell r="AC811">
            <v>452250</v>
          </cell>
          <cell r="AD811">
            <v>3900</v>
          </cell>
          <cell r="AE811">
            <v>1065</v>
          </cell>
          <cell r="AF811">
            <v>1680</v>
          </cell>
          <cell r="AG811">
            <v>420</v>
          </cell>
          <cell r="AH811">
            <v>14100</v>
          </cell>
          <cell r="AI811">
            <v>840</v>
          </cell>
          <cell r="AJ811">
            <v>2100</v>
          </cell>
          <cell r="AK811">
            <v>420</v>
          </cell>
          <cell r="AL811">
            <v>10200</v>
          </cell>
          <cell r="AM811">
            <v>450</v>
          </cell>
          <cell r="AN811">
            <v>9600</v>
          </cell>
          <cell r="AO811">
            <v>6150</v>
          </cell>
          <cell r="AP811">
            <v>645</v>
          </cell>
          <cell r="AQ811">
            <v>2250</v>
          </cell>
        </row>
        <row r="812">
          <cell r="A812" t="str">
            <v>M0035432540</v>
          </cell>
          <cell r="B812" t="str">
            <v>TargetHelicalUltra2.5mmmm</v>
          </cell>
          <cell r="C812" t="str">
            <v>EUR</v>
          </cell>
          <cell r="D812">
            <v>210</v>
          </cell>
          <cell r="G812">
            <v>210</v>
          </cell>
          <cell r="I812">
            <v>300</v>
          </cell>
          <cell r="J812">
            <v>1140</v>
          </cell>
          <cell r="K812">
            <v>330</v>
          </cell>
          <cell r="L812">
            <v>390</v>
          </cell>
          <cell r="M812">
            <v>525</v>
          </cell>
          <cell r="N812">
            <v>321</v>
          </cell>
          <cell r="O812">
            <v>312</v>
          </cell>
          <cell r="P812">
            <v>150000</v>
          </cell>
          <cell r="Q812">
            <v>2049</v>
          </cell>
          <cell r="R812">
            <v>591000</v>
          </cell>
          <cell r="S812">
            <v>5145</v>
          </cell>
          <cell r="T812">
            <v>1530</v>
          </cell>
          <cell r="U812">
            <v>210</v>
          </cell>
          <cell r="V812">
            <v>180</v>
          </cell>
          <cell r="W812">
            <v>2340</v>
          </cell>
          <cell r="X812">
            <v>54000</v>
          </cell>
          <cell r="Y812">
            <v>1140</v>
          </cell>
          <cell r="Z812">
            <v>14400</v>
          </cell>
          <cell r="AA812">
            <v>27000</v>
          </cell>
          <cell r="AB812">
            <v>360000</v>
          </cell>
          <cell r="AC812">
            <v>452250</v>
          </cell>
          <cell r="AD812">
            <v>3900</v>
          </cell>
          <cell r="AE812">
            <v>1065</v>
          </cell>
          <cell r="AF812">
            <v>1680</v>
          </cell>
          <cell r="AG812">
            <v>420</v>
          </cell>
          <cell r="AH812">
            <v>14100</v>
          </cell>
          <cell r="AI812">
            <v>840</v>
          </cell>
          <cell r="AJ812">
            <v>2100</v>
          </cell>
          <cell r="AK812">
            <v>420</v>
          </cell>
          <cell r="AL812">
            <v>10200</v>
          </cell>
          <cell r="AM812">
            <v>450</v>
          </cell>
          <cell r="AN812">
            <v>9600</v>
          </cell>
          <cell r="AO812">
            <v>6150</v>
          </cell>
          <cell r="AP812">
            <v>645</v>
          </cell>
          <cell r="AQ812">
            <v>2250</v>
          </cell>
        </row>
        <row r="813">
          <cell r="A813" t="str">
            <v>M0035432560</v>
          </cell>
          <cell r="B813" t="str">
            <v>TargetHelicalUltra2.5mmmm</v>
          </cell>
          <cell r="C813" t="str">
            <v>EUR</v>
          </cell>
          <cell r="D813">
            <v>210</v>
          </cell>
          <cell r="G813">
            <v>210</v>
          </cell>
          <cell r="I813">
            <v>300</v>
          </cell>
          <cell r="J813">
            <v>1140</v>
          </cell>
          <cell r="K813">
            <v>330</v>
          </cell>
          <cell r="L813">
            <v>390</v>
          </cell>
          <cell r="M813">
            <v>525</v>
          </cell>
          <cell r="N813">
            <v>321</v>
          </cell>
          <cell r="O813">
            <v>312</v>
          </cell>
          <cell r="P813">
            <v>150000</v>
          </cell>
          <cell r="Q813">
            <v>2049</v>
          </cell>
          <cell r="R813">
            <v>591000</v>
          </cell>
          <cell r="S813">
            <v>5145</v>
          </cell>
          <cell r="T813">
            <v>1530</v>
          </cell>
          <cell r="U813">
            <v>210</v>
          </cell>
          <cell r="V813">
            <v>180</v>
          </cell>
          <cell r="W813">
            <v>2340</v>
          </cell>
          <cell r="X813">
            <v>54000</v>
          </cell>
          <cell r="Y813">
            <v>1140</v>
          </cell>
          <cell r="Z813">
            <v>14400</v>
          </cell>
          <cell r="AA813">
            <v>27000</v>
          </cell>
          <cell r="AB813">
            <v>360000</v>
          </cell>
          <cell r="AC813">
            <v>452250</v>
          </cell>
          <cell r="AD813">
            <v>3900</v>
          </cell>
          <cell r="AE813">
            <v>1065</v>
          </cell>
          <cell r="AF813">
            <v>1680</v>
          </cell>
          <cell r="AG813">
            <v>420</v>
          </cell>
          <cell r="AH813">
            <v>14100</v>
          </cell>
          <cell r="AI813">
            <v>840</v>
          </cell>
          <cell r="AJ813">
            <v>2100</v>
          </cell>
          <cell r="AK813">
            <v>420</v>
          </cell>
          <cell r="AL813">
            <v>10200</v>
          </cell>
          <cell r="AM813">
            <v>450</v>
          </cell>
          <cell r="AN813">
            <v>9600</v>
          </cell>
          <cell r="AO813">
            <v>6150</v>
          </cell>
          <cell r="AP813">
            <v>645</v>
          </cell>
          <cell r="AQ813">
            <v>2250</v>
          </cell>
        </row>
        <row r="814">
          <cell r="A814" t="str">
            <v>M0035433040</v>
          </cell>
          <cell r="B814" t="str">
            <v>TargetHelicalUltra3mm4</v>
          </cell>
          <cell r="C814" t="str">
            <v>EUR</v>
          </cell>
          <cell r="D814">
            <v>210</v>
          </cell>
          <cell r="G814">
            <v>210</v>
          </cell>
          <cell r="I814">
            <v>300</v>
          </cell>
          <cell r="J814">
            <v>1140</v>
          </cell>
          <cell r="K814">
            <v>330</v>
          </cell>
          <cell r="L814">
            <v>390</v>
          </cell>
          <cell r="M814">
            <v>525</v>
          </cell>
          <cell r="N814">
            <v>321</v>
          </cell>
          <cell r="O814">
            <v>312</v>
          </cell>
          <cell r="P814">
            <v>150000</v>
          </cell>
          <cell r="Q814">
            <v>2049</v>
          </cell>
          <cell r="R814">
            <v>591000</v>
          </cell>
          <cell r="S814">
            <v>5145</v>
          </cell>
          <cell r="T814">
            <v>1530</v>
          </cell>
          <cell r="U814">
            <v>210</v>
          </cell>
          <cell r="V814">
            <v>180</v>
          </cell>
          <cell r="W814">
            <v>2340</v>
          </cell>
          <cell r="X814">
            <v>54000</v>
          </cell>
          <cell r="Y814">
            <v>1140</v>
          </cell>
          <cell r="Z814">
            <v>14400</v>
          </cell>
          <cell r="AA814">
            <v>27000</v>
          </cell>
          <cell r="AB814">
            <v>360000</v>
          </cell>
          <cell r="AC814">
            <v>452250</v>
          </cell>
          <cell r="AD814">
            <v>3900</v>
          </cell>
          <cell r="AE814">
            <v>1065</v>
          </cell>
          <cell r="AF814">
            <v>1680</v>
          </cell>
          <cell r="AG814">
            <v>420</v>
          </cell>
          <cell r="AH814">
            <v>14100</v>
          </cell>
          <cell r="AI814">
            <v>840</v>
          </cell>
          <cell r="AJ814">
            <v>2100</v>
          </cell>
          <cell r="AK814">
            <v>420</v>
          </cell>
          <cell r="AL814">
            <v>10200</v>
          </cell>
          <cell r="AM814">
            <v>450</v>
          </cell>
          <cell r="AN814">
            <v>9600</v>
          </cell>
          <cell r="AO814">
            <v>6150</v>
          </cell>
          <cell r="AP814">
            <v>645</v>
          </cell>
          <cell r="AQ814">
            <v>2250</v>
          </cell>
        </row>
        <row r="815">
          <cell r="A815" t="str">
            <v>M0035433060</v>
          </cell>
          <cell r="B815" t="str">
            <v>TargetHelicalUltra3mm6</v>
          </cell>
          <cell r="C815" t="str">
            <v>EUR</v>
          </cell>
          <cell r="D815">
            <v>210</v>
          </cell>
          <cell r="G815">
            <v>210</v>
          </cell>
          <cell r="I815">
            <v>300</v>
          </cell>
          <cell r="J815">
            <v>1140</v>
          </cell>
          <cell r="K815">
            <v>330</v>
          </cell>
          <cell r="L815">
            <v>390</v>
          </cell>
          <cell r="M815">
            <v>525</v>
          </cell>
          <cell r="N815">
            <v>321</v>
          </cell>
          <cell r="O815">
            <v>312</v>
          </cell>
          <cell r="P815">
            <v>150000</v>
          </cell>
          <cell r="Q815">
            <v>2049</v>
          </cell>
          <cell r="R815">
            <v>591000</v>
          </cell>
          <cell r="S815">
            <v>5145</v>
          </cell>
          <cell r="T815">
            <v>1530</v>
          </cell>
          <cell r="U815">
            <v>210</v>
          </cell>
          <cell r="V815">
            <v>180</v>
          </cell>
          <cell r="W815">
            <v>2340</v>
          </cell>
          <cell r="X815">
            <v>54000</v>
          </cell>
          <cell r="Y815">
            <v>1140</v>
          </cell>
          <cell r="Z815">
            <v>14400</v>
          </cell>
          <cell r="AA815">
            <v>27000</v>
          </cell>
          <cell r="AB815">
            <v>360000</v>
          </cell>
          <cell r="AC815">
            <v>452250</v>
          </cell>
          <cell r="AD815">
            <v>3900</v>
          </cell>
          <cell r="AE815">
            <v>1065</v>
          </cell>
          <cell r="AF815">
            <v>1680</v>
          </cell>
          <cell r="AG815">
            <v>420</v>
          </cell>
          <cell r="AH815">
            <v>14100</v>
          </cell>
          <cell r="AI815">
            <v>840</v>
          </cell>
          <cell r="AJ815">
            <v>2100</v>
          </cell>
          <cell r="AK815">
            <v>420</v>
          </cell>
          <cell r="AL815">
            <v>10200</v>
          </cell>
          <cell r="AM815">
            <v>450</v>
          </cell>
          <cell r="AN815">
            <v>9600</v>
          </cell>
          <cell r="AO815">
            <v>6150</v>
          </cell>
          <cell r="AP815">
            <v>645</v>
          </cell>
          <cell r="AQ815">
            <v>2250</v>
          </cell>
        </row>
        <row r="816">
          <cell r="A816" t="str">
            <v>M0035433080</v>
          </cell>
          <cell r="B816" t="str">
            <v>TargetHelicalUltra3mm8</v>
          </cell>
          <cell r="C816" t="str">
            <v>EUR</v>
          </cell>
          <cell r="D816">
            <v>210</v>
          </cell>
          <cell r="G816">
            <v>210</v>
          </cell>
          <cell r="I816">
            <v>300</v>
          </cell>
          <cell r="J816">
            <v>1140</v>
          </cell>
          <cell r="K816">
            <v>330</v>
          </cell>
          <cell r="L816">
            <v>390</v>
          </cell>
          <cell r="M816">
            <v>525</v>
          </cell>
          <cell r="N816">
            <v>321</v>
          </cell>
          <cell r="O816">
            <v>312</v>
          </cell>
          <cell r="P816">
            <v>150000</v>
          </cell>
          <cell r="Q816">
            <v>2049</v>
          </cell>
          <cell r="R816">
            <v>591000</v>
          </cell>
          <cell r="S816">
            <v>5145</v>
          </cell>
          <cell r="T816">
            <v>1530</v>
          </cell>
          <cell r="U816">
            <v>210</v>
          </cell>
          <cell r="V816">
            <v>180</v>
          </cell>
          <cell r="W816">
            <v>2340</v>
          </cell>
          <cell r="X816">
            <v>54000</v>
          </cell>
          <cell r="Y816">
            <v>1140</v>
          </cell>
          <cell r="Z816">
            <v>14400</v>
          </cell>
          <cell r="AA816">
            <v>27000</v>
          </cell>
          <cell r="AB816">
            <v>360000</v>
          </cell>
          <cell r="AC816">
            <v>452250</v>
          </cell>
          <cell r="AD816">
            <v>3900</v>
          </cell>
          <cell r="AE816">
            <v>1065</v>
          </cell>
          <cell r="AF816">
            <v>1680</v>
          </cell>
          <cell r="AG816">
            <v>420</v>
          </cell>
          <cell r="AH816">
            <v>14100</v>
          </cell>
          <cell r="AI816">
            <v>840</v>
          </cell>
          <cell r="AJ816">
            <v>2100</v>
          </cell>
          <cell r="AK816">
            <v>420</v>
          </cell>
          <cell r="AL816">
            <v>10200</v>
          </cell>
          <cell r="AM816">
            <v>450</v>
          </cell>
          <cell r="AN816">
            <v>9600</v>
          </cell>
          <cell r="AO816">
            <v>6150</v>
          </cell>
          <cell r="AP816">
            <v>645</v>
          </cell>
          <cell r="AQ816">
            <v>2250</v>
          </cell>
        </row>
        <row r="817">
          <cell r="A817" t="str">
            <v>M0035433100</v>
          </cell>
          <cell r="B817" t="str">
            <v>TargetHelicalUltra3mm10</v>
          </cell>
          <cell r="C817" t="str">
            <v>EUR</v>
          </cell>
          <cell r="D817">
            <v>210</v>
          </cell>
          <cell r="G817">
            <v>210</v>
          </cell>
          <cell r="I817">
            <v>300</v>
          </cell>
          <cell r="J817">
            <v>1140</v>
          </cell>
          <cell r="K817">
            <v>330</v>
          </cell>
          <cell r="L817">
            <v>390</v>
          </cell>
          <cell r="M817">
            <v>525</v>
          </cell>
          <cell r="N817">
            <v>321</v>
          </cell>
          <cell r="O817">
            <v>312</v>
          </cell>
          <cell r="P817">
            <v>150000</v>
          </cell>
          <cell r="Q817">
            <v>2049</v>
          </cell>
          <cell r="R817">
            <v>591000</v>
          </cell>
          <cell r="S817">
            <v>5145</v>
          </cell>
          <cell r="T817">
            <v>1530</v>
          </cell>
          <cell r="U817">
            <v>210</v>
          </cell>
          <cell r="V817">
            <v>180</v>
          </cell>
          <cell r="W817">
            <v>2340</v>
          </cell>
          <cell r="X817">
            <v>54000</v>
          </cell>
          <cell r="Y817">
            <v>1140</v>
          </cell>
          <cell r="Z817">
            <v>14400</v>
          </cell>
          <cell r="AA817">
            <v>27000</v>
          </cell>
          <cell r="AB817">
            <v>360000</v>
          </cell>
          <cell r="AC817">
            <v>452250</v>
          </cell>
          <cell r="AD817">
            <v>3900</v>
          </cell>
          <cell r="AE817">
            <v>1065</v>
          </cell>
          <cell r="AF817">
            <v>1680</v>
          </cell>
          <cell r="AG817">
            <v>420</v>
          </cell>
          <cell r="AH817">
            <v>14100</v>
          </cell>
          <cell r="AI817">
            <v>840</v>
          </cell>
          <cell r="AJ817">
            <v>2100</v>
          </cell>
          <cell r="AK817">
            <v>420</v>
          </cell>
          <cell r="AL817">
            <v>10200</v>
          </cell>
          <cell r="AM817">
            <v>450</v>
          </cell>
          <cell r="AN817">
            <v>9600</v>
          </cell>
          <cell r="AO817">
            <v>6150</v>
          </cell>
          <cell r="AP817">
            <v>645</v>
          </cell>
          <cell r="AQ817">
            <v>2250</v>
          </cell>
        </row>
        <row r="818">
          <cell r="A818" t="str">
            <v>M0035434060</v>
          </cell>
          <cell r="B818" t="str">
            <v>TargetHelicalUltra4mm6</v>
          </cell>
          <cell r="C818" t="str">
            <v>EUR</v>
          </cell>
          <cell r="D818">
            <v>210</v>
          </cell>
          <cell r="G818">
            <v>210</v>
          </cell>
          <cell r="I818">
            <v>300</v>
          </cell>
          <cell r="J818">
            <v>1140</v>
          </cell>
          <cell r="K818">
            <v>330</v>
          </cell>
          <cell r="L818">
            <v>390</v>
          </cell>
          <cell r="M818">
            <v>525</v>
          </cell>
          <cell r="N818">
            <v>321</v>
          </cell>
          <cell r="O818">
            <v>312</v>
          </cell>
          <cell r="P818">
            <v>150000</v>
          </cell>
          <cell r="Q818">
            <v>2049</v>
          </cell>
          <cell r="R818">
            <v>591000</v>
          </cell>
          <cell r="S818">
            <v>5145</v>
          </cell>
          <cell r="T818">
            <v>1530</v>
          </cell>
          <cell r="U818">
            <v>210</v>
          </cell>
          <cell r="V818">
            <v>180</v>
          </cell>
          <cell r="W818">
            <v>2340</v>
          </cell>
          <cell r="X818">
            <v>54000</v>
          </cell>
          <cell r="Y818">
            <v>1140</v>
          </cell>
          <cell r="Z818">
            <v>14400</v>
          </cell>
          <cell r="AA818">
            <v>27000</v>
          </cell>
          <cell r="AB818">
            <v>360000</v>
          </cell>
          <cell r="AC818">
            <v>452250</v>
          </cell>
          <cell r="AD818">
            <v>3900</v>
          </cell>
          <cell r="AE818">
            <v>1065</v>
          </cell>
          <cell r="AF818">
            <v>1680</v>
          </cell>
          <cell r="AG818">
            <v>420</v>
          </cell>
          <cell r="AH818">
            <v>14100</v>
          </cell>
          <cell r="AI818">
            <v>840</v>
          </cell>
          <cell r="AJ818">
            <v>2100</v>
          </cell>
          <cell r="AK818">
            <v>420</v>
          </cell>
          <cell r="AL818">
            <v>10200</v>
          </cell>
          <cell r="AM818">
            <v>450</v>
          </cell>
          <cell r="AN818">
            <v>9600</v>
          </cell>
          <cell r="AO818">
            <v>6150</v>
          </cell>
          <cell r="AP818">
            <v>645</v>
          </cell>
          <cell r="AQ818">
            <v>2250</v>
          </cell>
        </row>
        <row r="819">
          <cell r="A819" t="str">
            <v>M0035434080</v>
          </cell>
          <cell r="B819" t="str">
            <v>TargetHelicalUltra4mm8</v>
          </cell>
          <cell r="C819" t="str">
            <v>EUR</v>
          </cell>
          <cell r="D819">
            <v>210</v>
          </cell>
          <cell r="G819">
            <v>210</v>
          </cell>
          <cell r="I819">
            <v>300</v>
          </cell>
          <cell r="J819">
            <v>1140</v>
          </cell>
          <cell r="K819">
            <v>330</v>
          </cell>
          <cell r="L819">
            <v>390</v>
          </cell>
          <cell r="M819">
            <v>525</v>
          </cell>
          <cell r="N819">
            <v>321</v>
          </cell>
          <cell r="O819">
            <v>312</v>
          </cell>
          <cell r="P819">
            <v>150000</v>
          </cell>
          <cell r="Q819">
            <v>2049</v>
          </cell>
          <cell r="R819">
            <v>591000</v>
          </cell>
          <cell r="S819">
            <v>5145</v>
          </cell>
          <cell r="T819">
            <v>1530</v>
          </cell>
          <cell r="U819">
            <v>210</v>
          </cell>
          <cell r="V819">
            <v>180</v>
          </cell>
          <cell r="W819">
            <v>2340</v>
          </cell>
          <cell r="X819">
            <v>54000</v>
          </cell>
          <cell r="Y819">
            <v>1140</v>
          </cell>
          <cell r="Z819">
            <v>14400</v>
          </cell>
          <cell r="AA819">
            <v>27000</v>
          </cell>
          <cell r="AB819">
            <v>360000</v>
          </cell>
          <cell r="AC819">
            <v>452250</v>
          </cell>
          <cell r="AD819">
            <v>3900</v>
          </cell>
          <cell r="AE819">
            <v>1065</v>
          </cell>
          <cell r="AF819">
            <v>1680</v>
          </cell>
          <cell r="AG819">
            <v>420</v>
          </cell>
          <cell r="AH819">
            <v>14100</v>
          </cell>
          <cell r="AI819">
            <v>840</v>
          </cell>
          <cell r="AJ819">
            <v>2100</v>
          </cell>
          <cell r="AK819">
            <v>420</v>
          </cell>
          <cell r="AL819">
            <v>10200</v>
          </cell>
          <cell r="AM819">
            <v>450</v>
          </cell>
          <cell r="AN819">
            <v>9600</v>
          </cell>
          <cell r="AO819">
            <v>6150</v>
          </cell>
          <cell r="AP819">
            <v>645</v>
          </cell>
          <cell r="AQ819">
            <v>2250</v>
          </cell>
        </row>
        <row r="820">
          <cell r="A820" t="str">
            <v>M0035434150</v>
          </cell>
          <cell r="B820" t="str">
            <v>TargetHelicalUltra4mm15</v>
          </cell>
          <cell r="C820" t="str">
            <v>EUR</v>
          </cell>
          <cell r="D820">
            <v>210</v>
          </cell>
          <cell r="G820">
            <v>210</v>
          </cell>
          <cell r="I820">
            <v>300</v>
          </cell>
          <cell r="J820">
            <v>1140</v>
          </cell>
          <cell r="K820">
            <v>330</v>
          </cell>
          <cell r="L820">
            <v>390</v>
          </cell>
          <cell r="M820">
            <v>525</v>
          </cell>
          <cell r="N820">
            <v>321</v>
          </cell>
          <cell r="O820">
            <v>312</v>
          </cell>
          <cell r="P820">
            <v>150000</v>
          </cell>
          <cell r="Q820">
            <v>2049</v>
          </cell>
          <cell r="R820">
            <v>591000</v>
          </cell>
          <cell r="S820">
            <v>5145</v>
          </cell>
          <cell r="T820">
            <v>1530</v>
          </cell>
          <cell r="U820">
            <v>210</v>
          </cell>
          <cell r="V820">
            <v>180</v>
          </cell>
          <cell r="W820">
            <v>2340</v>
          </cell>
          <cell r="X820">
            <v>54000</v>
          </cell>
          <cell r="Y820">
            <v>1140</v>
          </cell>
          <cell r="Z820">
            <v>14400</v>
          </cell>
          <cell r="AA820">
            <v>27000</v>
          </cell>
          <cell r="AB820">
            <v>360000</v>
          </cell>
          <cell r="AC820">
            <v>452250</v>
          </cell>
          <cell r="AD820">
            <v>3900</v>
          </cell>
          <cell r="AE820">
            <v>1065</v>
          </cell>
          <cell r="AF820">
            <v>1680</v>
          </cell>
          <cell r="AG820">
            <v>420</v>
          </cell>
          <cell r="AH820">
            <v>14100</v>
          </cell>
          <cell r="AI820">
            <v>840</v>
          </cell>
          <cell r="AJ820">
            <v>2100</v>
          </cell>
          <cell r="AK820">
            <v>420</v>
          </cell>
          <cell r="AL820">
            <v>10200</v>
          </cell>
          <cell r="AM820">
            <v>450</v>
          </cell>
          <cell r="AN820">
            <v>9600</v>
          </cell>
          <cell r="AO820">
            <v>6150</v>
          </cell>
          <cell r="AP820">
            <v>645</v>
          </cell>
          <cell r="AQ820">
            <v>2250</v>
          </cell>
        </row>
        <row r="821">
          <cell r="A821" t="str">
            <v>M0035461030</v>
          </cell>
          <cell r="B821" t="str">
            <v>Target360Standard10mm30c</v>
          </cell>
          <cell r="C821" t="str">
            <v>EUR</v>
          </cell>
          <cell r="D821">
            <v>210</v>
          </cell>
          <cell r="G821">
            <v>210</v>
          </cell>
          <cell r="I821">
            <v>300</v>
          </cell>
          <cell r="J821">
            <v>1140</v>
          </cell>
          <cell r="K821">
            <v>330</v>
          </cell>
          <cell r="L821">
            <v>390</v>
          </cell>
          <cell r="M821">
            <v>525</v>
          </cell>
          <cell r="N821">
            <v>321</v>
          </cell>
          <cell r="O821">
            <v>312</v>
          </cell>
          <cell r="P821">
            <v>150000</v>
          </cell>
          <cell r="Q821">
            <v>2049</v>
          </cell>
          <cell r="R821">
            <v>591000</v>
          </cell>
          <cell r="S821">
            <v>5145</v>
          </cell>
          <cell r="T821">
            <v>1530</v>
          </cell>
          <cell r="U821">
            <v>210</v>
          </cell>
          <cell r="V821">
            <v>180</v>
          </cell>
          <cell r="W821">
            <v>2340</v>
          </cell>
          <cell r="X821">
            <v>54000</v>
          </cell>
          <cell r="Y821">
            <v>1140</v>
          </cell>
          <cell r="Z821">
            <v>14400</v>
          </cell>
          <cell r="AA821">
            <v>27000</v>
          </cell>
          <cell r="AB821">
            <v>360000</v>
          </cell>
          <cell r="AC821">
            <v>452250</v>
          </cell>
          <cell r="AD821">
            <v>3900</v>
          </cell>
          <cell r="AE821">
            <v>1065</v>
          </cell>
          <cell r="AF821">
            <v>1680</v>
          </cell>
          <cell r="AG821">
            <v>420</v>
          </cell>
          <cell r="AH821">
            <v>14100</v>
          </cell>
          <cell r="AI821">
            <v>840</v>
          </cell>
          <cell r="AJ821">
            <v>2100</v>
          </cell>
          <cell r="AK821">
            <v>420</v>
          </cell>
          <cell r="AL821">
            <v>10200</v>
          </cell>
          <cell r="AM821">
            <v>450</v>
          </cell>
          <cell r="AN821">
            <v>9600</v>
          </cell>
          <cell r="AO821">
            <v>6150</v>
          </cell>
          <cell r="AP821">
            <v>645</v>
          </cell>
          <cell r="AQ821">
            <v>2250</v>
          </cell>
        </row>
        <row r="822">
          <cell r="A822" t="str">
            <v>M0035461130</v>
          </cell>
          <cell r="B822" t="str">
            <v>Target360Standard11mm30c</v>
          </cell>
          <cell r="C822" t="str">
            <v>EUR</v>
          </cell>
          <cell r="D822">
            <v>210</v>
          </cell>
          <cell r="G822">
            <v>210</v>
          </cell>
          <cell r="I822">
            <v>300</v>
          </cell>
          <cell r="J822">
            <v>1140</v>
          </cell>
          <cell r="K822">
            <v>330</v>
          </cell>
          <cell r="L822">
            <v>390</v>
          </cell>
          <cell r="M822">
            <v>525</v>
          </cell>
          <cell r="N822">
            <v>321</v>
          </cell>
          <cell r="O822">
            <v>312</v>
          </cell>
          <cell r="P822">
            <v>150000</v>
          </cell>
          <cell r="Q822">
            <v>2049</v>
          </cell>
          <cell r="R822">
            <v>591000</v>
          </cell>
          <cell r="S822">
            <v>5145</v>
          </cell>
          <cell r="T822">
            <v>1530</v>
          </cell>
          <cell r="U822">
            <v>210</v>
          </cell>
          <cell r="V822">
            <v>180</v>
          </cell>
          <cell r="W822">
            <v>2340</v>
          </cell>
          <cell r="X822">
            <v>54000</v>
          </cell>
          <cell r="Y822">
            <v>1140</v>
          </cell>
          <cell r="Z822">
            <v>14400</v>
          </cell>
          <cell r="AA822">
            <v>27000</v>
          </cell>
          <cell r="AB822">
            <v>360000</v>
          </cell>
          <cell r="AC822">
            <v>452250</v>
          </cell>
          <cell r="AD822">
            <v>3900</v>
          </cell>
          <cell r="AE822">
            <v>1065</v>
          </cell>
          <cell r="AF822">
            <v>1680</v>
          </cell>
          <cell r="AG822">
            <v>420</v>
          </cell>
          <cell r="AH822">
            <v>14100</v>
          </cell>
          <cell r="AI822">
            <v>840</v>
          </cell>
          <cell r="AJ822">
            <v>2100</v>
          </cell>
          <cell r="AK822">
            <v>420</v>
          </cell>
          <cell r="AL822">
            <v>10200</v>
          </cell>
          <cell r="AM822">
            <v>450</v>
          </cell>
          <cell r="AN822">
            <v>9600</v>
          </cell>
          <cell r="AO822">
            <v>6150</v>
          </cell>
          <cell r="AP822">
            <v>645</v>
          </cell>
          <cell r="AQ822">
            <v>2250</v>
          </cell>
        </row>
        <row r="823">
          <cell r="A823" t="str">
            <v>M0035461230</v>
          </cell>
          <cell r="B823" t="str">
            <v>Target360Standard12mm30</v>
          </cell>
          <cell r="C823" t="str">
            <v>EUR</v>
          </cell>
          <cell r="D823">
            <v>210</v>
          </cell>
          <cell r="G823">
            <v>210</v>
          </cell>
          <cell r="I823">
            <v>300</v>
          </cell>
          <cell r="J823">
            <v>1140</v>
          </cell>
          <cell r="K823">
            <v>330</v>
          </cell>
          <cell r="L823">
            <v>390</v>
          </cell>
          <cell r="M823">
            <v>525</v>
          </cell>
          <cell r="N823">
            <v>321</v>
          </cell>
          <cell r="O823">
            <v>312</v>
          </cell>
          <cell r="P823">
            <v>150000</v>
          </cell>
          <cell r="Q823">
            <v>2049</v>
          </cell>
          <cell r="R823">
            <v>591000</v>
          </cell>
          <cell r="S823">
            <v>5145</v>
          </cell>
          <cell r="T823">
            <v>1530</v>
          </cell>
          <cell r="U823">
            <v>210</v>
          </cell>
          <cell r="V823">
            <v>180</v>
          </cell>
          <cell r="W823">
            <v>2340</v>
          </cell>
          <cell r="X823">
            <v>54000</v>
          </cell>
          <cell r="Y823">
            <v>1140</v>
          </cell>
          <cell r="Z823">
            <v>14400</v>
          </cell>
          <cell r="AA823">
            <v>27000</v>
          </cell>
          <cell r="AB823">
            <v>360000</v>
          </cell>
          <cell r="AC823">
            <v>452250</v>
          </cell>
          <cell r="AD823">
            <v>3900</v>
          </cell>
          <cell r="AE823">
            <v>1065</v>
          </cell>
          <cell r="AF823">
            <v>1680</v>
          </cell>
          <cell r="AG823">
            <v>420</v>
          </cell>
          <cell r="AH823">
            <v>14100</v>
          </cell>
          <cell r="AI823">
            <v>840</v>
          </cell>
          <cell r="AJ823">
            <v>2100</v>
          </cell>
          <cell r="AK823">
            <v>420</v>
          </cell>
          <cell r="AL823">
            <v>10200</v>
          </cell>
          <cell r="AM823">
            <v>450</v>
          </cell>
          <cell r="AN823">
            <v>9600</v>
          </cell>
          <cell r="AO823">
            <v>6150</v>
          </cell>
          <cell r="AP823">
            <v>645</v>
          </cell>
          <cell r="AQ823">
            <v>2250</v>
          </cell>
        </row>
        <row r="824">
          <cell r="A824" t="str">
            <v>M0035461330</v>
          </cell>
          <cell r="B824" t="str">
            <v>Target360Standard13mm30c</v>
          </cell>
          <cell r="C824" t="str">
            <v>EUR</v>
          </cell>
          <cell r="D824">
            <v>210</v>
          </cell>
          <cell r="G824">
            <v>210</v>
          </cell>
          <cell r="I824">
            <v>300</v>
          </cell>
          <cell r="J824">
            <v>1140</v>
          </cell>
          <cell r="K824">
            <v>330</v>
          </cell>
          <cell r="L824">
            <v>390</v>
          </cell>
          <cell r="M824">
            <v>525</v>
          </cell>
          <cell r="N824">
            <v>321</v>
          </cell>
          <cell r="O824">
            <v>312</v>
          </cell>
          <cell r="P824">
            <v>150000</v>
          </cell>
          <cell r="Q824">
            <v>2049</v>
          </cell>
          <cell r="R824">
            <v>591000</v>
          </cell>
          <cell r="S824">
            <v>5145</v>
          </cell>
          <cell r="T824">
            <v>1530</v>
          </cell>
          <cell r="U824">
            <v>210</v>
          </cell>
          <cell r="V824">
            <v>180</v>
          </cell>
          <cell r="W824">
            <v>2340</v>
          </cell>
          <cell r="X824">
            <v>54000</v>
          </cell>
          <cell r="Y824">
            <v>1140</v>
          </cell>
          <cell r="Z824">
            <v>14400</v>
          </cell>
          <cell r="AA824">
            <v>27000</v>
          </cell>
          <cell r="AB824">
            <v>360000</v>
          </cell>
          <cell r="AC824">
            <v>452250</v>
          </cell>
          <cell r="AD824">
            <v>3900</v>
          </cell>
          <cell r="AE824">
            <v>1065</v>
          </cell>
          <cell r="AF824">
            <v>1680</v>
          </cell>
          <cell r="AG824">
            <v>420</v>
          </cell>
          <cell r="AH824">
            <v>14100</v>
          </cell>
          <cell r="AI824">
            <v>840</v>
          </cell>
          <cell r="AJ824">
            <v>2100</v>
          </cell>
          <cell r="AK824">
            <v>420</v>
          </cell>
          <cell r="AL824">
            <v>10200</v>
          </cell>
          <cell r="AM824">
            <v>450</v>
          </cell>
          <cell r="AN824">
            <v>9600</v>
          </cell>
          <cell r="AO824">
            <v>6150</v>
          </cell>
          <cell r="AP824">
            <v>645</v>
          </cell>
          <cell r="AQ824">
            <v>2250</v>
          </cell>
        </row>
        <row r="825">
          <cell r="A825" t="str">
            <v>M0035461430</v>
          </cell>
          <cell r="B825" t="str">
            <v>Target360Standard1430</v>
          </cell>
          <cell r="C825" t="str">
            <v>EUR</v>
          </cell>
          <cell r="D825">
            <v>210</v>
          </cell>
          <cell r="G825">
            <v>210</v>
          </cell>
          <cell r="I825">
            <v>300</v>
          </cell>
          <cell r="J825">
            <v>1140</v>
          </cell>
          <cell r="K825">
            <v>330</v>
          </cell>
          <cell r="L825">
            <v>390</v>
          </cell>
          <cell r="M825">
            <v>525</v>
          </cell>
          <cell r="N825">
            <v>321</v>
          </cell>
          <cell r="O825">
            <v>312</v>
          </cell>
          <cell r="P825">
            <v>150000</v>
          </cell>
          <cell r="Q825">
            <v>2049</v>
          </cell>
          <cell r="R825">
            <v>591000</v>
          </cell>
          <cell r="S825">
            <v>5145</v>
          </cell>
          <cell r="T825">
            <v>1530</v>
          </cell>
          <cell r="U825">
            <v>210</v>
          </cell>
          <cell r="V825">
            <v>180</v>
          </cell>
          <cell r="W825">
            <v>2340</v>
          </cell>
          <cell r="X825">
            <v>54000</v>
          </cell>
          <cell r="Y825">
            <v>1140</v>
          </cell>
          <cell r="Z825">
            <v>14400</v>
          </cell>
          <cell r="AA825">
            <v>27000</v>
          </cell>
          <cell r="AB825">
            <v>360000</v>
          </cell>
          <cell r="AC825">
            <v>452250</v>
          </cell>
          <cell r="AD825">
            <v>3900</v>
          </cell>
          <cell r="AE825">
            <v>1065</v>
          </cell>
          <cell r="AF825">
            <v>1680</v>
          </cell>
          <cell r="AG825">
            <v>420</v>
          </cell>
          <cell r="AH825">
            <v>14100</v>
          </cell>
          <cell r="AI825">
            <v>840</v>
          </cell>
          <cell r="AJ825">
            <v>2100</v>
          </cell>
          <cell r="AK825">
            <v>420</v>
          </cell>
          <cell r="AL825">
            <v>10200</v>
          </cell>
          <cell r="AM825">
            <v>450</v>
          </cell>
          <cell r="AN825">
            <v>9600</v>
          </cell>
          <cell r="AO825">
            <v>6150</v>
          </cell>
          <cell r="AP825">
            <v>645</v>
          </cell>
          <cell r="AQ825">
            <v>2250</v>
          </cell>
        </row>
        <row r="826">
          <cell r="A826" t="str">
            <v>M0035461540</v>
          </cell>
          <cell r="B826" t="str">
            <v>Target360Standard1540</v>
          </cell>
          <cell r="C826" t="str">
            <v>EUR</v>
          </cell>
          <cell r="D826">
            <v>210</v>
          </cell>
          <cell r="G826">
            <v>210</v>
          </cell>
          <cell r="I826">
            <v>300</v>
          </cell>
          <cell r="J826">
            <v>1140</v>
          </cell>
          <cell r="K826">
            <v>330</v>
          </cell>
          <cell r="L826">
            <v>390</v>
          </cell>
          <cell r="M826">
            <v>525</v>
          </cell>
          <cell r="N826">
            <v>321</v>
          </cell>
          <cell r="O826">
            <v>312</v>
          </cell>
          <cell r="P826">
            <v>150000</v>
          </cell>
          <cell r="Q826">
            <v>2049</v>
          </cell>
          <cell r="R826">
            <v>591000</v>
          </cell>
          <cell r="S826">
            <v>5145</v>
          </cell>
          <cell r="T826">
            <v>1530</v>
          </cell>
          <cell r="U826">
            <v>210</v>
          </cell>
          <cell r="V826">
            <v>180</v>
          </cell>
          <cell r="W826">
            <v>2340</v>
          </cell>
          <cell r="X826">
            <v>54000</v>
          </cell>
          <cell r="Y826">
            <v>1140</v>
          </cell>
          <cell r="Z826">
            <v>14400</v>
          </cell>
          <cell r="AA826">
            <v>27000</v>
          </cell>
          <cell r="AB826">
            <v>360000</v>
          </cell>
          <cell r="AC826">
            <v>452250</v>
          </cell>
          <cell r="AD826">
            <v>3900</v>
          </cell>
          <cell r="AE826">
            <v>1065</v>
          </cell>
          <cell r="AF826">
            <v>1680</v>
          </cell>
          <cell r="AG826">
            <v>420</v>
          </cell>
          <cell r="AH826">
            <v>14100</v>
          </cell>
          <cell r="AI826">
            <v>840</v>
          </cell>
          <cell r="AJ826">
            <v>2100</v>
          </cell>
          <cell r="AK826">
            <v>420</v>
          </cell>
          <cell r="AL826">
            <v>10200</v>
          </cell>
          <cell r="AM826">
            <v>450</v>
          </cell>
          <cell r="AN826">
            <v>9600</v>
          </cell>
          <cell r="AO826">
            <v>6150</v>
          </cell>
          <cell r="AP826">
            <v>645</v>
          </cell>
          <cell r="AQ826">
            <v>2250</v>
          </cell>
        </row>
        <row r="827">
          <cell r="A827" t="str">
            <v>M0035463060</v>
          </cell>
          <cell r="B827" t="str">
            <v>Target360Standard3mmx6cm</v>
          </cell>
          <cell r="C827" t="str">
            <v>EUR</v>
          </cell>
          <cell r="D827">
            <v>210</v>
          </cell>
          <cell r="G827">
            <v>210</v>
          </cell>
          <cell r="I827">
            <v>300</v>
          </cell>
          <cell r="J827">
            <v>1140</v>
          </cell>
          <cell r="K827">
            <v>330</v>
          </cell>
          <cell r="L827">
            <v>390</v>
          </cell>
          <cell r="M827">
            <v>525</v>
          </cell>
          <cell r="N827">
            <v>321</v>
          </cell>
          <cell r="O827">
            <v>312</v>
          </cell>
          <cell r="P827">
            <v>150000</v>
          </cell>
          <cell r="Q827">
            <v>2049</v>
          </cell>
          <cell r="R827">
            <v>591000</v>
          </cell>
          <cell r="S827">
            <v>5145</v>
          </cell>
          <cell r="T827">
            <v>1530</v>
          </cell>
          <cell r="U827">
            <v>210</v>
          </cell>
          <cell r="V827">
            <v>180</v>
          </cell>
          <cell r="W827">
            <v>2340</v>
          </cell>
          <cell r="X827">
            <v>54000</v>
          </cell>
          <cell r="Y827">
            <v>1140</v>
          </cell>
          <cell r="Z827">
            <v>14400</v>
          </cell>
          <cell r="AA827">
            <v>27000</v>
          </cell>
          <cell r="AB827">
            <v>360000</v>
          </cell>
          <cell r="AC827">
            <v>452250</v>
          </cell>
          <cell r="AD827">
            <v>3900</v>
          </cell>
          <cell r="AE827">
            <v>1065</v>
          </cell>
          <cell r="AF827">
            <v>1680</v>
          </cell>
          <cell r="AG827">
            <v>420</v>
          </cell>
          <cell r="AH827">
            <v>14100</v>
          </cell>
          <cell r="AI827">
            <v>840</v>
          </cell>
          <cell r="AJ827">
            <v>2100</v>
          </cell>
          <cell r="AK827">
            <v>420</v>
          </cell>
          <cell r="AL827">
            <v>10200</v>
          </cell>
          <cell r="AM827">
            <v>450</v>
          </cell>
          <cell r="AN827">
            <v>9600</v>
          </cell>
          <cell r="AO827">
            <v>6150</v>
          </cell>
          <cell r="AP827">
            <v>645</v>
          </cell>
          <cell r="AQ827">
            <v>2250</v>
          </cell>
        </row>
        <row r="828">
          <cell r="A828" t="str">
            <v>M0035463080</v>
          </cell>
          <cell r="B828" t="str">
            <v>Target360Standard3mmx8cm</v>
          </cell>
          <cell r="C828" t="str">
            <v>EUR</v>
          </cell>
          <cell r="D828">
            <v>210</v>
          </cell>
          <cell r="G828">
            <v>210</v>
          </cell>
          <cell r="I828">
            <v>300</v>
          </cell>
          <cell r="J828">
            <v>1140</v>
          </cell>
          <cell r="K828">
            <v>330</v>
          </cell>
          <cell r="L828">
            <v>390</v>
          </cell>
          <cell r="M828">
            <v>525</v>
          </cell>
          <cell r="N828">
            <v>321</v>
          </cell>
          <cell r="O828">
            <v>312</v>
          </cell>
          <cell r="P828">
            <v>150000</v>
          </cell>
          <cell r="Q828">
            <v>2049</v>
          </cell>
          <cell r="R828">
            <v>591000</v>
          </cell>
          <cell r="S828">
            <v>5145</v>
          </cell>
          <cell r="T828">
            <v>1530</v>
          </cell>
          <cell r="U828">
            <v>210</v>
          </cell>
          <cell r="V828">
            <v>180</v>
          </cell>
          <cell r="W828">
            <v>2340</v>
          </cell>
          <cell r="X828">
            <v>54000</v>
          </cell>
          <cell r="Y828">
            <v>1140</v>
          </cell>
          <cell r="Z828">
            <v>14400</v>
          </cell>
          <cell r="AA828">
            <v>27000</v>
          </cell>
          <cell r="AB828">
            <v>360000</v>
          </cell>
          <cell r="AC828">
            <v>452250</v>
          </cell>
          <cell r="AD828">
            <v>3900</v>
          </cell>
          <cell r="AE828">
            <v>1065</v>
          </cell>
          <cell r="AF828">
            <v>1680</v>
          </cell>
          <cell r="AG828">
            <v>420</v>
          </cell>
          <cell r="AH828">
            <v>14100</v>
          </cell>
          <cell r="AI828">
            <v>840</v>
          </cell>
          <cell r="AJ828">
            <v>2100</v>
          </cell>
          <cell r="AK828">
            <v>420</v>
          </cell>
          <cell r="AL828">
            <v>10200</v>
          </cell>
          <cell r="AM828">
            <v>450</v>
          </cell>
          <cell r="AN828">
            <v>9600</v>
          </cell>
          <cell r="AO828">
            <v>6150</v>
          </cell>
          <cell r="AP828">
            <v>645</v>
          </cell>
          <cell r="AQ828">
            <v>2250</v>
          </cell>
        </row>
        <row r="829">
          <cell r="A829" t="str">
            <v>M0035464080</v>
          </cell>
          <cell r="B829" t="str">
            <v>Target360Standard4mmx8cm</v>
          </cell>
          <cell r="C829" t="str">
            <v>EUR</v>
          </cell>
          <cell r="D829">
            <v>210</v>
          </cell>
          <cell r="G829">
            <v>210</v>
          </cell>
          <cell r="I829">
            <v>300</v>
          </cell>
          <cell r="J829">
            <v>1140</v>
          </cell>
          <cell r="K829">
            <v>330</v>
          </cell>
          <cell r="L829">
            <v>390</v>
          </cell>
          <cell r="M829">
            <v>525</v>
          </cell>
          <cell r="N829">
            <v>321</v>
          </cell>
          <cell r="O829">
            <v>312</v>
          </cell>
          <cell r="P829">
            <v>150000</v>
          </cell>
          <cell r="Q829">
            <v>2049</v>
          </cell>
          <cell r="R829">
            <v>591000</v>
          </cell>
          <cell r="S829">
            <v>5145</v>
          </cell>
          <cell r="T829">
            <v>1530</v>
          </cell>
          <cell r="U829">
            <v>210</v>
          </cell>
          <cell r="V829">
            <v>180</v>
          </cell>
          <cell r="W829">
            <v>2340</v>
          </cell>
          <cell r="X829">
            <v>54000</v>
          </cell>
          <cell r="Y829">
            <v>1140</v>
          </cell>
          <cell r="Z829">
            <v>14400</v>
          </cell>
          <cell r="AA829">
            <v>27000</v>
          </cell>
          <cell r="AB829">
            <v>360000</v>
          </cell>
          <cell r="AC829">
            <v>452250</v>
          </cell>
          <cell r="AD829">
            <v>3900</v>
          </cell>
          <cell r="AE829">
            <v>1065</v>
          </cell>
          <cell r="AF829">
            <v>1680</v>
          </cell>
          <cell r="AG829">
            <v>420</v>
          </cell>
          <cell r="AH829">
            <v>14100</v>
          </cell>
          <cell r="AI829">
            <v>840</v>
          </cell>
          <cell r="AJ829">
            <v>2100</v>
          </cell>
          <cell r="AK829">
            <v>420</v>
          </cell>
          <cell r="AL829">
            <v>10200</v>
          </cell>
          <cell r="AM829">
            <v>450</v>
          </cell>
          <cell r="AN829">
            <v>9600</v>
          </cell>
          <cell r="AO829">
            <v>6150</v>
          </cell>
          <cell r="AP829">
            <v>645</v>
          </cell>
          <cell r="AQ829">
            <v>2250</v>
          </cell>
        </row>
        <row r="830">
          <cell r="A830" t="str">
            <v>M0035464100</v>
          </cell>
          <cell r="B830" t="str">
            <v>Target360Standard4mmx10cm</v>
          </cell>
          <cell r="C830" t="str">
            <v>EUR</v>
          </cell>
          <cell r="D830">
            <v>210</v>
          </cell>
          <cell r="G830">
            <v>210</v>
          </cell>
          <cell r="I830">
            <v>300</v>
          </cell>
          <cell r="J830">
            <v>1140</v>
          </cell>
          <cell r="K830">
            <v>330</v>
          </cell>
          <cell r="L830">
            <v>390</v>
          </cell>
          <cell r="M830">
            <v>525</v>
          </cell>
          <cell r="N830">
            <v>321</v>
          </cell>
          <cell r="O830">
            <v>312</v>
          </cell>
          <cell r="P830">
            <v>150000</v>
          </cell>
          <cell r="Q830">
            <v>2049</v>
          </cell>
          <cell r="R830">
            <v>591000</v>
          </cell>
          <cell r="S830">
            <v>5145</v>
          </cell>
          <cell r="T830">
            <v>1530</v>
          </cell>
          <cell r="U830">
            <v>210</v>
          </cell>
          <cell r="V830">
            <v>180</v>
          </cell>
          <cell r="W830">
            <v>2340</v>
          </cell>
          <cell r="X830">
            <v>54000</v>
          </cell>
          <cell r="Y830">
            <v>1140</v>
          </cell>
          <cell r="Z830">
            <v>14400</v>
          </cell>
          <cell r="AA830">
            <v>27000</v>
          </cell>
          <cell r="AB830">
            <v>360000</v>
          </cell>
          <cell r="AC830">
            <v>452250</v>
          </cell>
          <cell r="AD830">
            <v>3900</v>
          </cell>
          <cell r="AE830">
            <v>1065</v>
          </cell>
          <cell r="AF830">
            <v>1680</v>
          </cell>
          <cell r="AG830">
            <v>420</v>
          </cell>
          <cell r="AH830">
            <v>14100</v>
          </cell>
          <cell r="AI830">
            <v>840</v>
          </cell>
          <cell r="AJ830">
            <v>2100</v>
          </cell>
          <cell r="AK830">
            <v>420</v>
          </cell>
          <cell r="AL830">
            <v>10200</v>
          </cell>
          <cell r="AM830">
            <v>450</v>
          </cell>
          <cell r="AN830">
            <v>9600</v>
          </cell>
          <cell r="AO830">
            <v>6150</v>
          </cell>
          <cell r="AP830">
            <v>645</v>
          </cell>
          <cell r="AQ830">
            <v>2250</v>
          </cell>
        </row>
        <row r="831">
          <cell r="A831" t="str">
            <v>M0035464150</v>
          </cell>
          <cell r="B831" t="str">
            <v>Target360Standard4mmx15cm</v>
          </cell>
          <cell r="C831" t="str">
            <v>EUR</v>
          </cell>
          <cell r="D831">
            <v>210</v>
          </cell>
          <cell r="G831">
            <v>210</v>
          </cell>
          <cell r="I831">
            <v>300</v>
          </cell>
          <cell r="J831">
            <v>1140</v>
          </cell>
          <cell r="K831">
            <v>330</v>
          </cell>
          <cell r="L831">
            <v>390</v>
          </cell>
          <cell r="M831">
            <v>525</v>
          </cell>
          <cell r="N831">
            <v>321</v>
          </cell>
          <cell r="O831">
            <v>312</v>
          </cell>
          <cell r="P831">
            <v>150000</v>
          </cell>
          <cell r="Q831">
            <v>2049</v>
          </cell>
          <cell r="R831">
            <v>591000</v>
          </cell>
          <cell r="S831">
            <v>5145</v>
          </cell>
          <cell r="T831">
            <v>1530</v>
          </cell>
          <cell r="U831">
            <v>210</v>
          </cell>
          <cell r="V831">
            <v>180</v>
          </cell>
          <cell r="W831">
            <v>2340</v>
          </cell>
          <cell r="X831">
            <v>54000</v>
          </cell>
          <cell r="Y831">
            <v>1140</v>
          </cell>
          <cell r="Z831">
            <v>14400</v>
          </cell>
          <cell r="AA831">
            <v>27000</v>
          </cell>
          <cell r="AB831">
            <v>360000</v>
          </cell>
          <cell r="AC831">
            <v>452250</v>
          </cell>
          <cell r="AD831">
            <v>3900</v>
          </cell>
          <cell r="AE831">
            <v>1065</v>
          </cell>
          <cell r="AF831">
            <v>1680</v>
          </cell>
          <cell r="AG831">
            <v>420</v>
          </cell>
          <cell r="AH831">
            <v>14100</v>
          </cell>
          <cell r="AI831">
            <v>840</v>
          </cell>
          <cell r="AJ831">
            <v>2100</v>
          </cell>
          <cell r="AK831">
            <v>420</v>
          </cell>
          <cell r="AL831">
            <v>10200</v>
          </cell>
          <cell r="AM831">
            <v>450</v>
          </cell>
          <cell r="AN831">
            <v>9600</v>
          </cell>
          <cell r="AO831">
            <v>6150</v>
          </cell>
          <cell r="AP831">
            <v>645</v>
          </cell>
          <cell r="AQ831">
            <v>2250</v>
          </cell>
        </row>
        <row r="832">
          <cell r="A832" t="str">
            <v>M0035465150</v>
          </cell>
          <cell r="B832" t="str">
            <v>Target360Standard5mmx15cm</v>
          </cell>
          <cell r="C832" t="str">
            <v>EUR</v>
          </cell>
          <cell r="D832">
            <v>210</v>
          </cell>
          <cell r="G832">
            <v>210</v>
          </cell>
          <cell r="I832">
            <v>300</v>
          </cell>
          <cell r="J832">
            <v>1140</v>
          </cell>
          <cell r="K832">
            <v>330</v>
          </cell>
          <cell r="L832">
            <v>390</v>
          </cell>
          <cell r="M832">
            <v>525</v>
          </cell>
          <cell r="N832">
            <v>321</v>
          </cell>
          <cell r="O832">
            <v>312</v>
          </cell>
          <cell r="P832">
            <v>150000</v>
          </cell>
          <cell r="Q832">
            <v>2049</v>
          </cell>
          <cell r="R832">
            <v>591000</v>
          </cell>
          <cell r="S832">
            <v>5145</v>
          </cell>
          <cell r="T832">
            <v>1530</v>
          </cell>
          <cell r="U832">
            <v>210</v>
          </cell>
          <cell r="V832">
            <v>180</v>
          </cell>
          <cell r="W832">
            <v>2340</v>
          </cell>
          <cell r="X832">
            <v>54000</v>
          </cell>
          <cell r="Y832">
            <v>1140</v>
          </cell>
          <cell r="Z832">
            <v>14400</v>
          </cell>
          <cell r="AA832">
            <v>27000</v>
          </cell>
          <cell r="AB832">
            <v>360000</v>
          </cell>
          <cell r="AC832">
            <v>452250</v>
          </cell>
          <cell r="AD832">
            <v>3900</v>
          </cell>
          <cell r="AE832">
            <v>1065</v>
          </cell>
          <cell r="AF832">
            <v>1680</v>
          </cell>
          <cell r="AG832">
            <v>420</v>
          </cell>
          <cell r="AH832">
            <v>14100</v>
          </cell>
          <cell r="AI832">
            <v>840</v>
          </cell>
          <cell r="AJ832">
            <v>2100</v>
          </cell>
          <cell r="AK832">
            <v>420</v>
          </cell>
          <cell r="AL832">
            <v>10200</v>
          </cell>
          <cell r="AM832">
            <v>450</v>
          </cell>
          <cell r="AN832">
            <v>9600</v>
          </cell>
          <cell r="AO832">
            <v>6150</v>
          </cell>
          <cell r="AP832">
            <v>645</v>
          </cell>
          <cell r="AQ832">
            <v>2250</v>
          </cell>
        </row>
        <row r="833">
          <cell r="A833" t="str">
            <v>M0035465200</v>
          </cell>
          <cell r="B833" t="str">
            <v>Target360Standard5mmx20cm</v>
          </cell>
          <cell r="C833" t="str">
            <v>EUR</v>
          </cell>
          <cell r="D833">
            <v>210</v>
          </cell>
          <cell r="G833">
            <v>210</v>
          </cell>
          <cell r="I833">
            <v>300</v>
          </cell>
          <cell r="J833">
            <v>1140</v>
          </cell>
          <cell r="K833">
            <v>330</v>
          </cell>
          <cell r="L833">
            <v>390</v>
          </cell>
          <cell r="M833">
            <v>525</v>
          </cell>
          <cell r="N833">
            <v>321</v>
          </cell>
          <cell r="O833">
            <v>312</v>
          </cell>
          <cell r="P833">
            <v>150000</v>
          </cell>
          <cell r="Q833">
            <v>2049</v>
          </cell>
          <cell r="R833">
            <v>591000</v>
          </cell>
          <cell r="S833">
            <v>5145</v>
          </cell>
          <cell r="T833">
            <v>1530</v>
          </cell>
          <cell r="U833">
            <v>210</v>
          </cell>
          <cell r="V833">
            <v>180</v>
          </cell>
          <cell r="W833">
            <v>2340</v>
          </cell>
          <cell r="X833">
            <v>54000</v>
          </cell>
          <cell r="Y833">
            <v>1140</v>
          </cell>
          <cell r="Z833">
            <v>14400</v>
          </cell>
          <cell r="AA833">
            <v>27000</v>
          </cell>
          <cell r="AB833">
            <v>360000</v>
          </cell>
          <cell r="AC833">
            <v>452250</v>
          </cell>
          <cell r="AD833">
            <v>3900</v>
          </cell>
          <cell r="AE833">
            <v>1065</v>
          </cell>
          <cell r="AF833">
            <v>1680</v>
          </cell>
          <cell r="AG833">
            <v>420</v>
          </cell>
          <cell r="AH833">
            <v>14100</v>
          </cell>
          <cell r="AI833">
            <v>840</v>
          </cell>
          <cell r="AJ833">
            <v>2100</v>
          </cell>
          <cell r="AK833">
            <v>420</v>
          </cell>
          <cell r="AL833">
            <v>10200</v>
          </cell>
          <cell r="AM833">
            <v>450</v>
          </cell>
          <cell r="AN833">
            <v>9600</v>
          </cell>
          <cell r="AO833">
            <v>6150</v>
          </cell>
          <cell r="AP833">
            <v>645</v>
          </cell>
          <cell r="AQ833">
            <v>2250</v>
          </cell>
        </row>
        <row r="834">
          <cell r="A834" t="str">
            <v>M0035466150</v>
          </cell>
          <cell r="B834" t="str">
            <v>Target360Standard6mm15</v>
          </cell>
          <cell r="C834" t="str">
            <v>EUR</v>
          </cell>
          <cell r="D834">
            <v>210</v>
          </cell>
          <cell r="G834">
            <v>210</v>
          </cell>
          <cell r="I834">
            <v>300</v>
          </cell>
          <cell r="J834">
            <v>1140</v>
          </cell>
          <cell r="K834">
            <v>330</v>
          </cell>
          <cell r="L834">
            <v>390</v>
          </cell>
          <cell r="M834">
            <v>525</v>
          </cell>
          <cell r="N834">
            <v>321</v>
          </cell>
          <cell r="O834">
            <v>312</v>
          </cell>
          <cell r="P834">
            <v>150000</v>
          </cell>
          <cell r="Q834">
            <v>2049</v>
          </cell>
          <cell r="R834">
            <v>591000</v>
          </cell>
          <cell r="S834">
            <v>5145</v>
          </cell>
          <cell r="T834">
            <v>1530</v>
          </cell>
          <cell r="U834">
            <v>210</v>
          </cell>
          <cell r="V834">
            <v>180</v>
          </cell>
          <cell r="W834">
            <v>2340</v>
          </cell>
          <cell r="X834">
            <v>54000</v>
          </cell>
          <cell r="Y834">
            <v>1140</v>
          </cell>
          <cell r="Z834">
            <v>14400</v>
          </cell>
          <cell r="AA834">
            <v>27000</v>
          </cell>
          <cell r="AB834">
            <v>360000</v>
          </cell>
          <cell r="AC834">
            <v>452250</v>
          </cell>
          <cell r="AD834">
            <v>3900</v>
          </cell>
          <cell r="AE834">
            <v>1065</v>
          </cell>
          <cell r="AF834">
            <v>1680</v>
          </cell>
          <cell r="AG834">
            <v>420</v>
          </cell>
          <cell r="AH834">
            <v>14100</v>
          </cell>
          <cell r="AI834">
            <v>840</v>
          </cell>
          <cell r="AJ834">
            <v>2100</v>
          </cell>
          <cell r="AK834">
            <v>420</v>
          </cell>
          <cell r="AL834">
            <v>10200</v>
          </cell>
          <cell r="AM834">
            <v>450</v>
          </cell>
          <cell r="AN834">
            <v>9600</v>
          </cell>
          <cell r="AO834">
            <v>6150</v>
          </cell>
          <cell r="AP834">
            <v>645</v>
          </cell>
          <cell r="AQ834">
            <v>2250</v>
          </cell>
        </row>
        <row r="835">
          <cell r="A835" t="str">
            <v>M0035466200</v>
          </cell>
          <cell r="B835" t="str">
            <v>Target360Standard6mm20</v>
          </cell>
          <cell r="C835" t="str">
            <v>EUR</v>
          </cell>
          <cell r="D835">
            <v>210</v>
          </cell>
          <cell r="G835">
            <v>210</v>
          </cell>
          <cell r="I835">
            <v>300</v>
          </cell>
          <cell r="J835">
            <v>1140</v>
          </cell>
          <cell r="K835">
            <v>330</v>
          </cell>
          <cell r="L835">
            <v>390</v>
          </cell>
          <cell r="M835">
            <v>525</v>
          </cell>
          <cell r="N835">
            <v>321</v>
          </cell>
          <cell r="O835">
            <v>312</v>
          </cell>
          <cell r="P835">
            <v>150000</v>
          </cell>
          <cell r="Q835">
            <v>2049</v>
          </cell>
          <cell r="R835">
            <v>591000</v>
          </cell>
          <cell r="S835">
            <v>5145</v>
          </cell>
          <cell r="T835">
            <v>1530</v>
          </cell>
          <cell r="U835">
            <v>210</v>
          </cell>
          <cell r="V835">
            <v>180</v>
          </cell>
          <cell r="W835">
            <v>2340</v>
          </cell>
          <cell r="X835">
            <v>54000</v>
          </cell>
          <cell r="Y835">
            <v>1140</v>
          </cell>
          <cell r="Z835">
            <v>14400</v>
          </cell>
          <cell r="AA835">
            <v>27000</v>
          </cell>
          <cell r="AB835">
            <v>360000</v>
          </cell>
          <cell r="AC835">
            <v>452250</v>
          </cell>
          <cell r="AD835">
            <v>3900</v>
          </cell>
          <cell r="AE835">
            <v>1065</v>
          </cell>
          <cell r="AF835">
            <v>1680</v>
          </cell>
          <cell r="AG835">
            <v>420</v>
          </cell>
          <cell r="AH835">
            <v>14100</v>
          </cell>
          <cell r="AI835">
            <v>840</v>
          </cell>
          <cell r="AJ835">
            <v>2100</v>
          </cell>
          <cell r="AK835">
            <v>420</v>
          </cell>
          <cell r="AL835">
            <v>10200</v>
          </cell>
          <cell r="AM835">
            <v>450</v>
          </cell>
          <cell r="AN835">
            <v>9600</v>
          </cell>
          <cell r="AO835">
            <v>6150</v>
          </cell>
          <cell r="AP835">
            <v>645</v>
          </cell>
          <cell r="AQ835">
            <v>2250</v>
          </cell>
        </row>
        <row r="836">
          <cell r="A836" t="str">
            <v>M0035466300</v>
          </cell>
          <cell r="B836" t="str">
            <v>Target360Standard6mm30cm</v>
          </cell>
          <cell r="C836" t="str">
            <v>EUR</v>
          </cell>
          <cell r="D836">
            <v>210</v>
          </cell>
          <cell r="G836">
            <v>210</v>
          </cell>
          <cell r="I836">
            <v>300</v>
          </cell>
          <cell r="J836">
            <v>1140</v>
          </cell>
          <cell r="K836">
            <v>330</v>
          </cell>
          <cell r="L836">
            <v>390</v>
          </cell>
          <cell r="M836">
            <v>525</v>
          </cell>
          <cell r="N836">
            <v>321</v>
          </cell>
          <cell r="O836">
            <v>312</v>
          </cell>
          <cell r="P836">
            <v>150000</v>
          </cell>
          <cell r="Q836">
            <v>2049</v>
          </cell>
          <cell r="R836">
            <v>591000</v>
          </cell>
          <cell r="S836">
            <v>5145</v>
          </cell>
          <cell r="T836">
            <v>1530</v>
          </cell>
          <cell r="U836">
            <v>210</v>
          </cell>
          <cell r="V836">
            <v>180</v>
          </cell>
          <cell r="W836">
            <v>2340</v>
          </cell>
          <cell r="X836">
            <v>54000</v>
          </cell>
          <cell r="Y836">
            <v>1140</v>
          </cell>
          <cell r="Z836">
            <v>14400</v>
          </cell>
          <cell r="AA836">
            <v>27000</v>
          </cell>
          <cell r="AB836">
            <v>360000</v>
          </cell>
          <cell r="AC836">
            <v>452250</v>
          </cell>
          <cell r="AD836">
            <v>3900</v>
          </cell>
          <cell r="AE836">
            <v>1065</v>
          </cell>
          <cell r="AF836">
            <v>1680</v>
          </cell>
          <cell r="AG836">
            <v>420</v>
          </cell>
          <cell r="AH836">
            <v>14100</v>
          </cell>
          <cell r="AI836">
            <v>840</v>
          </cell>
          <cell r="AJ836">
            <v>2100</v>
          </cell>
          <cell r="AK836">
            <v>420</v>
          </cell>
          <cell r="AL836">
            <v>10200</v>
          </cell>
          <cell r="AM836">
            <v>450</v>
          </cell>
          <cell r="AN836">
            <v>9600</v>
          </cell>
          <cell r="AO836">
            <v>6150</v>
          </cell>
          <cell r="AP836">
            <v>645</v>
          </cell>
          <cell r="AQ836">
            <v>2250</v>
          </cell>
        </row>
        <row r="837">
          <cell r="A837" t="str">
            <v>M0035467150</v>
          </cell>
          <cell r="B837" t="str">
            <v>Target360Standard7mm15cm</v>
          </cell>
          <cell r="C837" t="str">
            <v>EUR</v>
          </cell>
          <cell r="D837">
            <v>210</v>
          </cell>
          <cell r="G837">
            <v>210</v>
          </cell>
          <cell r="I837">
            <v>300</v>
          </cell>
          <cell r="J837">
            <v>1140</v>
          </cell>
          <cell r="K837">
            <v>330</v>
          </cell>
          <cell r="L837">
            <v>390</v>
          </cell>
          <cell r="M837">
            <v>525</v>
          </cell>
          <cell r="N837">
            <v>321</v>
          </cell>
          <cell r="O837">
            <v>312</v>
          </cell>
          <cell r="P837">
            <v>150000</v>
          </cell>
          <cell r="Q837">
            <v>2049</v>
          </cell>
          <cell r="R837">
            <v>591000</v>
          </cell>
          <cell r="S837">
            <v>5145</v>
          </cell>
          <cell r="T837">
            <v>1530</v>
          </cell>
          <cell r="U837">
            <v>210</v>
          </cell>
          <cell r="V837">
            <v>180</v>
          </cell>
          <cell r="W837">
            <v>2340</v>
          </cell>
          <cell r="X837">
            <v>54000</v>
          </cell>
          <cell r="Y837">
            <v>1140</v>
          </cell>
          <cell r="Z837">
            <v>14400</v>
          </cell>
          <cell r="AA837">
            <v>27000</v>
          </cell>
          <cell r="AB837">
            <v>360000</v>
          </cell>
          <cell r="AC837">
            <v>452250</v>
          </cell>
          <cell r="AD837">
            <v>3900</v>
          </cell>
          <cell r="AE837">
            <v>1065</v>
          </cell>
          <cell r="AF837">
            <v>1680</v>
          </cell>
          <cell r="AG837">
            <v>420</v>
          </cell>
          <cell r="AH837">
            <v>14100</v>
          </cell>
          <cell r="AI837">
            <v>840</v>
          </cell>
          <cell r="AJ837">
            <v>2100</v>
          </cell>
          <cell r="AK837">
            <v>420</v>
          </cell>
          <cell r="AL837">
            <v>10200</v>
          </cell>
          <cell r="AM837">
            <v>450</v>
          </cell>
          <cell r="AN837">
            <v>9600</v>
          </cell>
          <cell r="AO837">
            <v>6150</v>
          </cell>
          <cell r="AP837">
            <v>645</v>
          </cell>
          <cell r="AQ837">
            <v>2250</v>
          </cell>
        </row>
        <row r="838">
          <cell r="A838" t="str">
            <v>M0035467200</v>
          </cell>
          <cell r="B838" t="str">
            <v>Target360Standard7mm20cm</v>
          </cell>
          <cell r="C838" t="str">
            <v>EUR</v>
          </cell>
          <cell r="D838">
            <v>210</v>
          </cell>
          <cell r="G838">
            <v>210</v>
          </cell>
          <cell r="I838">
            <v>300</v>
          </cell>
          <cell r="J838">
            <v>1140</v>
          </cell>
          <cell r="K838">
            <v>330</v>
          </cell>
          <cell r="L838">
            <v>390</v>
          </cell>
          <cell r="M838">
            <v>525</v>
          </cell>
          <cell r="N838">
            <v>321</v>
          </cell>
          <cell r="O838">
            <v>312</v>
          </cell>
          <cell r="P838">
            <v>150000</v>
          </cell>
          <cell r="Q838">
            <v>2049</v>
          </cell>
          <cell r="R838">
            <v>591000</v>
          </cell>
          <cell r="S838">
            <v>5145</v>
          </cell>
          <cell r="T838">
            <v>1530</v>
          </cell>
          <cell r="U838">
            <v>210</v>
          </cell>
          <cell r="V838">
            <v>180</v>
          </cell>
          <cell r="W838">
            <v>2340</v>
          </cell>
          <cell r="X838">
            <v>54000</v>
          </cell>
          <cell r="Y838">
            <v>1140</v>
          </cell>
          <cell r="Z838">
            <v>14400</v>
          </cell>
          <cell r="AA838">
            <v>27000</v>
          </cell>
          <cell r="AB838">
            <v>360000</v>
          </cell>
          <cell r="AC838">
            <v>452250</v>
          </cell>
          <cell r="AD838">
            <v>3900</v>
          </cell>
          <cell r="AE838">
            <v>1065</v>
          </cell>
          <cell r="AF838">
            <v>1680</v>
          </cell>
          <cell r="AG838">
            <v>420</v>
          </cell>
          <cell r="AH838">
            <v>14100</v>
          </cell>
          <cell r="AI838">
            <v>840</v>
          </cell>
          <cell r="AJ838">
            <v>2100</v>
          </cell>
          <cell r="AK838">
            <v>420</v>
          </cell>
          <cell r="AL838">
            <v>10200</v>
          </cell>
          <cell r="AM838">
            <v>450</v>
          </cell>
          <cell r="AN838">
            <v>9600</v>
          </cell>
          <cell r="AO838">
            <v>6150</v>
          </cell>
          <cell r="AP838">
            <v>645</v>
          </cell>
          <cell r="AQ838">
            <v>2250</v>
          </cell>
        </row>
        <row r="839">
          <cell r="A839" t="str">
            <v>M0035467300</v>
          </cell>
          <cell r="B839" t="str">
            <v>Target360Standard7mm30cm</v>
          </cell>
          <cell r="C839" t="str">
            <v>EUR</v>
          </cell>
          <cell r="D839">
            <v>210</v>
          </cell>
          <cell r="G839">
            <v>210</v>
          </cell>
          <cell r="I839">
            <v>300</v>
          </cell>
          <cell r="J839">
            <v>1140</v>
          </cell>
          <cell r="K839">
            <v>330</v>
          </cell>
          <cell r="L839">
            <v>390</v>
          </cell>
          <cell r="M839">
            <v>525</v>
          </cell>
          <cell r="N839">
            <v>321</v>
          </cell>
          <cell r="O839">
            <v>312</v>
          </cell>
          <cell r="P839">
            <v>150000</v>
          </cell>
          <cell r="Q839">
            <v>2049</v>
          </cell>
          <cell r="R839">
            <v>591000</v>
          </cell>
          <cell r="S839">
            <v>5145</v>
          </cell>
          <cell r="T839">
            <v>1530</v>
          </cell>
          <cell r="U839">
            <v>210</v>
          </cell>
          <cell r="V839">
            <v>180</v>
          </cell>
          <cell r="W839">
            <v>2340</v>
          </cell>
          <cell r="X839">
            <v>54000</v>
          </cell>
          <cell r="Y839">
            <v>1140</v>
          </cell>
          <cell r="Z839">
            <v>14400</v>
          </cell>
          <cell r="AA839">
            <v>27000</v>
          </cell>
          <cell r="AB839">
            <v>360000</v>
          </cell>
          <cell r="AC839">
            <v>452250</v>
          </cell>
          <cell r="AD839">
            <v>3900</v>
          </cell>
          <cell r="AE839">
            <v>1065</v>
          </cell>
          <cell r="AF839">
            <v>1680</v>
          </cell>
          <cell r="AG839">
            <v>420</v>
          </cell>
          <cell r="AH839">
            <v>14100</v>
          </cell>
          <cell r="AI839">
            <v>840</v>
          </cell>
          <cell r="AJ839">
            <v>2100</v>
          </cell>
          <cell r="AK839">
            <v>420</v>
          </cell>
          <cell r="AL839">
            <v>10200</v>
          </cell>
          <cell r="AM839">
            <v>450</v>
          </cell>
          <cell r="AN839">
            <v>9600</v>
          </cell>
          <cell r="AO839">
            <v>6150</v>
          </cell>
          <cell r="AP839">
            <v>645</v>
          </cell>
          <cell r="AQ839">
            <v>2250</v>
          </cell>
        </row>
        <row r="840">
          <cell r="A840" t="str">
            <v>M0035468200</v>
          </cell>
          <cell r="B840" t="str">
            <v>Target360Standard8mm20cm</v>
          </cell>
          <cell r="C840" t="str">
            <v>EUR</v>
          </cell>
          <cell r="D840">
            <v>210</v>
          </cell>
          <cell r="G840">
            <v>210</v>
          </cell>
          <cell r="I840">
            <v>300</v>
          </cell>
          <cell r="J840">
            <v>1140</v>
          </cell>
          <cell r="K840">
            <v>330</v>
          </cell>
          <cell r="L840">
            <v>390</v>
          </cell>
          <cell r="M840">
            <v>525</v>
          </cell>
          <cell r="N840">
            <v>321</v>
          </cell>
          <cell r="O840">
            <v>312</v>
          </cell>
          <cell r="P840">
            <v>150000</v>
          </cell>
          <cell r="Q840">
            <v>2049</v>
          </cell>
          <cell r="R840">
            <v>591000</v>
          </cell>
          <cell r="S840">
            <v>5145</v>
          </cell>
          <cell r="T840">
            <v>1530</v>
          </cell>
          <cell r="U840">
            <v>210</v>
          </cell>
          <cell r="V840">
            <v>180</v>
          </cell>
          <cell r="W840">
            <v>2340</v>
          </cell>
          <cell r="X840">
            <v>54000</v>
          </cell>
          <cell r="Y840">
            <v>1140</v>
          </cell>
          <cell r="Z840">
            <v>14400</v>
          </cell>
          <cell r="AA840">
            <v>27000</v>
          </cell>
          <cell r="AB840">
            <v>360000</v>
          </cell>
          <cell r="AC840">
            <v>452250</v>
          </cell>
          <cell r="AD840">
            <v>3900</v>
          </cell>
          <cell r="AE840">
            <v>1065</v>
          </cell>
          <cell r="AF840">
            <v>1680</v>
          </cell>
          <cell r="AG840">
            <v>420</v>
          </cell>
          <cell r="AH840">
            <v>14100</v>
          </cell>
          <cell r="AI840">
            <v>840</v>
          </cell>
          <cell r="AJ840">
            <v>2100</v>
          </cell>
          <cell r="AK840">
            <v>420</v>
          </cell>
          <cell r="AL840">
            <v>10200</v>
          </cell>
          <cell r="AM840">
            <v>450</v>
          </cell>
          <cell r="AN840">
            <v>9600</v>
          </cell>
          <cell r="AO840">
            <v>6150</v>
          </cell>
          <cell r="AP840">
            <v>645</v>
          </cell>
          <cell r="AQ840">
            <v>2250</v>
          </cell>
        </row>
        <row r="841">
          <cell r="A841" t="str">
            <v>M0035468300</v>
          </cell>
          <cell r="B841" t="str">
            <v>Target360Standard8mm30cm</v>
          </cell>
          <cell r="C841" t="str">
            <v>EUR</v>
          </cell>
          <cell r="D841">
            <v>210</v>
          </cell>
          <cell r="G841">
            <v>210</v>
          </cell>
          <cell r="I841">
            <v>300</v>
          </cell>
          <cell r="J841">
            <v>1140</v>
          </cell>
          <cell r="K841">
            <v>330</v>
          </cell>
          <cell r="L841">
            <v>390</v>
          </cell>
          <cell r="M841">
            <v>525</v>
          </cell>
          <cell r="N841">
            <v>321</v>
          </cell>
          <cell r="O841">
            <v>312</v>
          </cell>
          <cell r="P841">
            <v>150000</v>
          </cell>
          <cell r="Q841">
            <v>2049</v>
          </cell>
          <cell r="R841">
            <v>591000</v>
          </cell>
          <cell r="S841">
            <v>5145</v>
          </cell>
          <cell r="T841">
            <v>1530</v>
          </cell>
          <cell r="U841">
            <v>210</v>
          </cell>
          <cell r="V841">
            <v>180</v>
          </cell>
          <cell r="W841">
            <v>2340</v>
          </cell>
          <cell r="X841">
            <v>54000</v>
          </cell>
          <cell r="Y841">
            <v>1140</v>
          </cell>
          <cell r="Z841">
            <v>14400</v>
          </cell>
          <cell r="AA841">
            <v>27000</v>
          </cell>
          <cell r="AB841">
            <v>360000</v>
          </cell>
          <cell r="AC841">
            <v>452250</v>
          </cell>
          <cell r="AD841">
            <v>3900</v>
          </cell>
          <cell r="AE841">
            <v>1065</v>
          </cell>
          <cell r="AF841">
            <v>1680</v>
          </cell>
          <cell r="AG841">
            <v>420</v>
          </cell>
          <cell r="AH841">
            <v>14100</v>
          </cell>
          <cell r="AI841">
            <v>840</v>
          </cell>
          <cell r="AJ841">
            <v>2100</v>
          </cell>
          <cell r="AK841">
            <v>420</v>
          </cell>
          <cell r="AL841">
            <v>10200</v>
          </cell>
          <cell r="AM841">
            <v>450</v>
          </cell>
          <cell r="AN841">
            <v>9600</v>
          </cell>
          <cell r="AO841">
            <v>6150</v>
          </cell>
          <cell r="AP841">
            <v>645</v>
          </cell>
          <cell r="AQ841">
            <v>2250</v>
          </cell>
        </row>
        <row r="842">
          <cell r="A842" t="str">
            <v>M0035469200</v>
          </cell>
          <cell r="B842" t="str">
            <v>Target360Standard9mm20cm</v>
          </cell>
          <cell r="C842" t="str">
            <v>EUR</v>
          </cell>
          <cell r="D842">
            <v>210</v>
          </cell>
          <cell r="G842">
            <v>210</v>
          </cell>
          <cell r="I842">
            <v>300</v>
          </cell>
          <cell r="J842">
            <v>1140</v>
          </cell>
          <cell r="K842">
            <v>330</v>
          </cell>
          <cell r="L842">
            <v>390</v>
          </cell>
          <cell r="M842">
            <v>525</v>
          </cell>
          <cell r="N842">
            <v>321</v>
          </cell>
          <cell r="O842">
            <v>312</v>
          </cell>
          <cell r="P842">
            <v>150000</v>
          </cell>
          <cell r="Q842">
            <v>2049</v>
          </cell>
          <cell r="R842">
            <v>591000</v>
          </cell>
          <cell r="S842">
            <v>5145</v>
          </cell>
          <cell r="T842">
            <v>1530</v>
          </cell>
          <cell r="U842">
            <v>210</v>
          </cell>
          <cell r="V842">
            <v>180</v>
          </cell>
          <cell r="W842">
            <v>2340</v>
          </cell>
          <cell r="X842">
            <v>54000</v>
          </cell>
          <cell r="Y842">
            <v>1140</v>
          </cell>
          <cell r="Z842">
            <v>14400</v>
          </cell>
          <cell r="AA842">
            <v>27000</v>
          </cell>
          <cell r="AB842">
            <v>360000</v>
          </cell>
          <cell r="AC842">
            <v>452250</v>
          </cell>
          <cell r="AD842">
            <v>3900</v>
          </cell>
          <cell r="AE842">
            <v>1065</v>
          </cell>
          <cell r="AF842">
            <v>1680</v>
          </cell>
          <cell r="AG842">
            <v>420</v>
          </cell>
          <cell r="AH842">
            <v>14100</v>
          </cell>
          <cell r="AI842">
            <v>840</v>
          </cell>
          <cell r="AJ842">
            <v>2100</v>
          </cell>
          <cell r="AK842">
            <v>420</v>
          </cell>
          <cell r="AL842">
            <v>10200</v>
          </cell>
          <cell r="AM842">
            <v>450</v>
          </cell>
          <cell r="AN842">
            <v>9600</v>
          </cell>
          <cell r="AO842">
            <v>6150</v>
          </cell>
          <cell r="AP842">
            <v>645</v>
          </cell>
          <cell r="AQ842">
            <v>2250</v>
          </cell>
        </row>
        <row r="843">
          <cell r="A843" t="str">
            <v>M0035469300</v>
          </cell>
          <cell r="B843" t="str">
            <v>Target360Standard9mm30cm</v>
          </cell>
          <cell r="C843" t="str">
            <v>EUR</v>
          </cell>
          <cell r="D843">
            <v>210</v>
          </cell>
          <cell r="G843">
            <v>210</v>
          </cell>
          <cell r="I843">
            <v>300</v>
          </cell>
          <cell r="J843">
            <v>1140</v>
          </cell>
          <cell r="K843">
            <v>330</v>
          </cell>
          <cell r="L843">
            <v>390</v>
          </cell>
          <cell r="M843">
            <v>525</v>
          </cell>
          <cell r="N843">
            <v>321</v>
          </cell>
          <cell r="O843">
            <v>312</v>
          </cell>
          <cell r="P843">
            <v>150000</v>
          </cell>
          <cell r="Q843">
            <v>2049</v>
          </cell>
          <cell r="R843">
            <v>591000</v>
          </cell>
          <cell r="S843">
            <v>5145</v>
          </cell>
          <cell r="T843">
            <v>1530</v>
          </cell>
          <cell r="U843">
            <v>210</v>
          </cell>
          <cell r="V843">
            <v>180</v>
          </cell>
          <cell r="W843">
            <v>2340</v>
          </cell>
          <cell r="X843">
            <v>54000</v>
          </cell>
          <cell r="Y843">
            <v>1140</v>
          </cell>
          <cell r="Z843">
            <v>14400</v>
          </cell>
          <cell r="AA843">
            <v>27000</v>
          </cell>
          <cell r="AB843">
            <v>360000</v>
          </cell>
          <cell r="AC843">
            <v>452250</v>
          </cell>
          <cell r="AD843">
            <v>3900</v>
          </cell>
          <cell r="AE843">
            <v>1065</v>
          </cell>
          <cell r="AF843">
            <v>1680</v>
          </cell>
          <cell r="AG843">
            <v>420</v>
          </cell>
          <cell r="AH843">
            <v>14100</v>
          </cell>
          <cell r="AI843">
            <v>840</v>
          </cell>
          <cell r="AJ843">
            <v>2100</v>
          </cell>
          <cell r="AK843">
            <v>420</v>
          </cell>
          <cell r="AL843">
            <v>10200</v>
          </cell>
          <cell r="AM843">
            <v>450</v>
          </cell>
          <cell r="AN843">
            <v>9600</v>
          </cell>
          <cell r="AO843">
            <v>6150</v>
          </cell>
          <cell r="AP843">
            <v>645</v>
          </cell>
          <cell r="AQ843">
            <v>2250</v>
          </cell>
        </row>
        <row r="844">
          <cell r="A844" t="str">
            <v>M0035471030</v>
          </cell>
          <cell r="B844" t="str">
            <v>Target360Soft10mm30cm</v>
          </cell>
          <cell r="C844" t="str">
            <v>EUR</v>
          </cell>
          <cell r="D844">
            <v>210</v>
          </cell>
          <cell r="G844">
            <v>210</v>
          </cell>
          <cell r="I844">
            <v>300</v>
          </cell>
          <cell r="J844">
            <v>1140</v>
          </cell>
          <cell r="K844">
            <v>330</v>
          </cell>
          <cell r="L844">
            <v>390</v>
          </cell>
          <cell r="M844">
            <v>525</v>
          </cell>
          <cell r="N844">
            <v>321</v>
          </cell>
          <cell r="O844">
            <v>312</v>
          </cell>
          <cell r="P844">
            <v>150000</v>
          </cell>
          <cell r="Q844">
            <v>2049</v>
          </cell>
          <cell r="R844">
            <v>591000</v>
          </cell>
          <cell r="S844">
            <v>5145</v>
          </cell>
          <cell r="T844">
            <v>1530</v>
          </cell>
          <cell r="U844">
            <v>210</v>
          </cell>
          <cell r="V844">
            <v>180</v>
          </cell>
          <cell r="W844">
            <v>2340</v>
          </cell>
          <cell r="X844">
            <v>54000</v>
          </cell>
          <cell r="Y844">
            <v>1140</v>
          </cell>
          <cell r="Z844">
            <v>14400</v>
          </cell>
          <cell r="AA844">
            <v>27000</v>
          </cell>
          <cell r="AB844">
            <v>360000</v>
          </cell>
          <cell r="AC844">
            <v>452250</v>
          </cell>
          <cell r="AD844">
            <v>3900</v>
          </cell>
          <cell r="AE844">
            <v>1065</v>
          </cell>
          <cell r="AF844">
            <v>1680</v>
          </cell>
          <cell r="AG844">
            <v>420</v>
          </cell>
          <cell r="AH844">
            <v>14100</v>
          </cell>
          <cell r="AI844">
            <v>840</v>
          </cell>
          <cell r="AJ844">
            <v>2100</v>
          </cell>
          <cell r="AK844">
            <v>420</v>
          </cell>
          <cell r="AL844">
            <v>10200</v>
          </cell>
          <cell r="AM844">
            <v>450</v>
          </cell>
          <cell r="AN844">
            <v>9600</v>
          </cell>
          <cell r="AO844">
            <v>6150</v>
          </cell>
          <cell r="AP844">
            <v>645</v>
          </cell>
          <cell r="AQ844">
            <v>2250</v>
          </cell>
        </row>
        <row r="845">
          <cell r="A845" t="str">
            <v>M0035471130</v>
          </cell>
          <cell r="B845" t="str">
            <v>Target360Soft11mm30cm</v>
          </cell>
          <cell r="C845" t="str">
            <v>EUR</v>
          </cell>
          <cell r="D845">
            <v>210</v>
          </cell>
          <cell r="G845">
            <v>210</v>
          </cell>
          <cell r="I845">
            <v>300</v>
          </cell>
          <cell r="J845">
            <v>1140</v>
          </cell>
          <cell r="K845">
            <v>330</v>
          </cell>
          <cell r="L845">
            <v>390</v>
          </cell>
          <cell r="M845">
            <v>525</v>
          </cell>
          <cell r="N845">
            <v>321</v>
          </cell>
          <cell r="O845">
            <v>312</v>
          </cell>
          <cell r="P845">
            <v>150000</v>
          </cell>
          <cell r="Q845">
            <v>2049</v>
          </cell>
          <cell r="R845">
            <v>591000</v>
          </cell>
          <cell r="S845">
            <v>5145</v>
          </cell>
          <cell r="T845">
            <v>1530</v>
          </cell>
          <cell r="U845">
            <v>210</v>
          </cell>
          <cell r="V845">
            <v>180</v>
          </cell>
          <cell r="W845">
            <v>2340</v>
          </cell>
          <cell r="X845">
            <v>54000</v>
          </cell>
          <cell r="Y845">
            <v>1140</v>
          </cell>
          <cell r="Z845">
            <v>14400</v>
          </cell>
          <cell r="AA845">
            <v>27000</v>
          </cell>
          <cell r="AB845">
            <v>360000</v>
          </cell>
          <cell r="AC845">
            <v>452250</v>
          </cell>
          <cell r="AD845">
            <v>3900</v>
          </cell>
          <cell r="AE845">
            <v>1065</v>
          </cell>
          <cell r="AF845">
            <v>1680</v>
          </cell>
          <cell r="AG845">
            <v>420</v>
          </cell>
          <cell r="AH845">
            <v>14100</v>
          </cell>
          <cell r="AI845">
            <v>840</v>
          </cell>
          <cell r="AJ845">
            <v>2100</v>
          </cell>
          <cell r="AK845">
            <v>420</v>
          </cell>
          <cell r="AL845">
            <v>10200</v>
          </cell>
          <cell r="AM845">
            <v>450</v>
          </cell>
          <cell r="AN845">
            <v>9600</v>
          </cell>
          <cell r="AO845">
            <v>6150</v>
          </cell>
          <cell r="AP845">
            <v>645</v>
          </cell>
          <cell r="AQ845">
            <v>2250</v>
          </cell>
        </row>
        <row r="846">
          <cell r="A846" t="str">
            <v>M0035471230</v>
          </cell>
          <cell r="B846" t="str">
            <v>Target360Soft12mm30cm</v>
          </cell>
          <cell r="C846" t="str">
            <v>EUR</v>
          </cell>
          <cell r="D846">
            <v>210</v>
          </cell>
          <cell r="G846">
            <v>210</v>
          </cell>
          <cell r="I846">
            <v>300</v>
          </cell>
          <cell r="J846">
            <v>1140</v>
          </cell>
          <cell r="K846">
            <v>330</v>
          </cell>
          <cell r="L846">
            <v>390</v>
          </cell>
          <cell r="M846">
            <v>525</v>
          </cell>
          <cell r="N846">
            <v>321</v>
          </cell>
          <cell r="O846">
            <v>312</v>
          </cell>
          <cell r="P846">
            <v>150000</v>
          </cell>
          <cell r="Q846">
            <v>2049</v>
          </cell>
          <cell r="R846">
            <v>591000</v>
          </cell>
          <cell r="S846">
            <v>5145</v>
          </cell>
          <cell r="T846">
            <v>1530</v>
          </cell>
          <cell r="U846">
            <v>210</v>
          </cell>
          <cell r="V846">
            <v>180</v>
          </cell>
          <cell r="W846">
            <v>2340</v>
          </cell>
          <cell r="X846">
            <v>54000</v>
          </cell>
          <cell r="Y846">
            <v>1140</v>
          </cell>
          <cell r="Z846">
            <v>14400</v>
          </cell>
          <cell r="AA846">
            <v>27000</v>
          </cell>
          <cell r="AB846">
            <v>360000</v>
          </cell>
          <cell r="AC846">
            <v>452250</v>
          </cell>
          <cell r="AD846">
            <v>3900</v>
          </cell>
          <cell r="AE846">
            <v>1065</v>
          </cell>
          <cell r="AF846">
            <v>1680</v>
          </cell>
          <cell r="AG846">
            <v>420</v>
          </cell>
          <cell r="AH846">
            <v>14100</v>
          </cell>
          <cell r="AI846">
            <v>840</v>
          </cell>
          <cell r="AJ846">
            <v>2100</v>
          </cell>
          <cell r="AK846">
            <v>420</v>
          </cell>
          <cell r="AL846">
            <v>10200</v>
          </cell>
          <cell r="AM846">
            <v>450</v>
          </cell>
          <cell r="AN846">
            <v>9600</v>
          </cell>
          <cell r="AO846">
            <v>6150</v>
          </cell>
          <cell r="AP846">
            <v>645</v>
          </cell>
          <cell r="AQ846">
            <v>2250</v>
          </cell>
        </row>
        <row r="847">
          <cell r="A847" t="str">
            <v>M0035471330</v>
          </cell>
          <cell r="B847" t="str">
            <v>Target360Soft13mm30cm</v>
          </cell>
          <cell r="C847" t="str">
            <v>EUR</v>
          </cell>
          <cell r="D847">
            <v>210</v>
          </cell>
          <cell r="G847">
            <v>210</v>
          </cell>
          <cell r="I847">
            <v>300</v>
          </cell>
          <cell r="J847">
            <v>1140</v>
          </cell>
          <cell r="K847">
            <v>330</v>
          </cell>
          <cell r="L847">
            <v>390</v>
          </cell>
          <cell r="M847">
            <v>525</v>
          </cell>
          <cell r="N847">
            <v>321</v>
          </cell>
          <cell r="O847">
            <v>312</v>
          </cell>
          <cell r="P847">
            <v>150000</v>
          </cell>
          <cell r="Q847">
            <v>2049</v>
          </cell>
          <cell r="R847">
            <v>591000</v>
          </cell>
          <cell r="S847">
            <v>5145</v>
          </cell>
          <cell r="T847">
            <v>1530</v>
          </cell>
          <cell r="U847">
            <v>210</v>
          </cell>
          <cell r="V847">
            <v>180</v>
          </cell>
          <cell r="W847">
            <v>2340</v>
          </cell>
          <cell r="X847">
            <v>54000</v>
          </cell>
          <cell r="Y847">
            <v>1140</v>
          </cell>
          <cell r="Z847">
            <v>14400</v>
          </cell>
          <cell r="AA847">
            <v>27000</v>
          </cell>
          <cell r="AB847">
            <v>360000</v>
          </cell>
          <cell r="AC847">
            <v>452250</v>
          </cell>
          <cell r="AD847">
            <v>3900</v>
          </cell>
          <cell r="AE847">
            <v>1065</v>
          </cell>
          <cell r="AF847">
            <v>1680</v>
          </cell>
          <cell r="AG847">
            <v>420</v>
          </cell>
          <cell r="AH847">
            <v>14100</v>
          </cell>
          <cell r="AI847">
            <v>840</v>
          </cell>
          <cell r="AJ847">
            <v>2100</v>
          </cell>
          <cell r="AK847">
            <v>420</v>
          </cell>
          <cell r="AL847">
            <v>10200</v>
          </cell>
          <cell r="AM847">
            <v>450</v>
          </cell>
          <cell r="AN847">
            <v>9600</v>
          </cell>
          <cell r="AO847">
            <v>6150</v>
          </cell>
          <cell r="AP847">
            <v>645</v>
          </cell>
          <cell r="AQ847">
            <v>2250</v>
          </cell>
        </row>
        <row r="848">
          <cell r="A848" t="str">
            <v>M0035471430</v>
          </cell>
          <cell r="B848" t="str">
            <v>Target360Soft14mm30cm</v>
          </cell>
          <cell r="C848" t="str">
            <v>EUR</v>
          </cell>
          <cell r="D848">
            <v>210</v>
          </cell>
          <cell r="G848">
            <v>210</v>
          </cell>
          <cell r="I848">
            <v>300</v>
          </cell>
          <cell r="J848">
            <v>1140</v>
          </cell>
          <cell r="K848">
            <v>330</v>
          </cell>
          <cell r="L848">
            <v>390</v>
          </cell>
          <cell r="M848">
            <v>525</v>
          </cell>
          <cell r="N848">
            <v>321</v>
          </cell>
          <cell r="O848">
            <v>312</v>
          </cell>
          <cell r="P848">
            <v>150000</v>
          </cell>
          <cell r="Q848">
            <v>2049</v>
          </cell>
          <cell r="R848">
            <v>591000</v>
          </cell>
          <cell r="S848">
            <v>5145</v>
          </cell>
          <cell r="T848">
            <v>1530</v>
          </cell>
          <cell r="U848">
            <v>210</v>
          </cell>
          <cell r="V848">
            <v>180</v>
          </cell>
          <cell r="W848">
            <v>2340</v>
          </cell>
          <cell r="X848">
            <v>54000</v>
          </cell>
          <cell r="Y848">
            <v>1140</v>
          </cell>
          <cell r="Z848">
            <v>14400</v>
          </cell>
          <cell r="AA848">
            <v>27000</v>
          </cell>
          <cell r="AB848">
            <v>360000</v>
          </cell>
          <cell r="AC848">
            <v>452250</v>
          </cell>
          <cell r="AD848">
            <v>3900</v>
          </cell>
          <cell r="AE848">
            <v>1065</v>
          </cell>
          <cell r="AF848">
            <v>1680</v>
          </cell>
          <cell r="AG848">
            <v>420</v>
          </cell>
          <cell r="AH848">
            <v>14100</v>
          </cell>
          <cell r="AI848">
            <v>840</v>
          </cell>
          <cell r="AJ848">
            <v>2100</v>
          </cell>
          <cell r="AK848">
            <v>420</v>
          </cell>
          <cell r="AL848">
            <v>10200</v>
          </cell>
          <cell r="AM848">
            <v>450</v>
          </cell>
          <cell r="AN848">
            <v>9600</v>
          </cell>
          <cell r="AO848">
            <v>6150</v>
          </cell>
          <cell r="AP848">
            <v>645</v>
          </cell>
          <cell r="AQ848">
            <v>2250</v>
          </cell>
        </row>
        <row r="849">
          <cell r="A849" t="str">
            <v>M0035472040</v>
          </cell>
          <cell r="B849" t="str">
            <v>Target360Soft2mm4cm</v>
          </cell>
          <cell r="C849" t="str">
            <v>EUR</v>
          </cell>
          <cell r="D849">
            <v>210</v>
          </cell>
          <cell r="G849">
            <v>210</v>
          </cell>
          <cell r="I849">
            <v>300</v>
          </cell>
          <cell r="J849">
            <v>1140</v>
          </cell>
          <cell r="K849">
            <v>330</v>
          </cell>
          <cell r="L849">
            <v>390</v>
          </cell>
          <cell r="M849">
            <v>525</v>
          </cell>
          <cell r="N849">
            <v>321</v>
          </cell>
          <cell r="O849">
            <v>312</v>
          </cell>
          <cell r="P849">
            <v>150000</v>
          </cell>
          <cell r="Q849">
            <v>2049</v>
          </cell>
          <cell r="R849">
            <v>591000</v>
          </cell>
          <cell r="S849">
            <v>5145</v>
          </cell>
          <cell r="T849">
            <v>1530</v>
          </cell>
          <cell r="U849">
            <v>210</v>
          </cell>
          <cell r="V849">
            <v>180</v>
          </cell>
          <cell r="W849">
            <v>2340</v>
          </cell>
          <cell r="X849">
            <v>54000</v>
          </cell>
          <cell r="Y849">
            <v>1140</v>
          </cell>
          <cell r="Z849">
            <v>14400</v>
          </cell>
          <cell r="AA849">
            <v>27000</v>
          </cell>
          <cell r="AB849">
            <v>360000</v>
          </cell>
          <cell r="AC849">
            <v>452250</v>
          </cell>
          <cell r="AD849">
            <v>3900</v>
          </cell>
          <cell r="AE849">
            <v>1065</v>
          </cell>
          <cell r="AF849">
            <v>1680</v>
          </cell>
          <cell r="AG849">
            <v>420</v>
          </cell>
          <cell r="AH849">
            <v>14100</v>
          </cell>
          <cell r="AI849">
            <v>840</v>
          </cell>
          <cell r="AJ849">
            <v>2100</v>
          </cell>
          <cell r="AK849">
            <v>420</v>
          </cell>
          <cell r="AL849">
            <v>10200</v>
          </cell>
          <cell r="AM849">
            <v>450</v>
          </cell>
          <cell r="AN849">
            <v>9600</v>
          </cell>
          <cell r="AO849">
            <v>6150</v>
          </cell>
          <cell r="AP849">
            <v>645</v>
          </cell>
          <cell r="AQ849">
            <v>2250</v>
          </cell>
        </row>
        <row r="850">
          <cell r="A850" t="str">
            <v>M0035473060</v>
          </cell>
          <cell r="B850" t="str">
            <v>Target360Soft3mm6cm</v>
          </cell>
          <cell r="C850" t="str">
            <v>EUR</v>
          </cell>
          <cell r="D850">
            <v>210</v>
          </cell>
          <cell r="G850">
            <v>210</v>
          </cell>
          <cell r="I850">
            <v>300</v>
          </cell>
          <cell r="J850">
            <v>1140</v>
          </cell>
          <cell r="K850">
            <v>330</v>
          </cell>
          <cell r="L850">
            <v>390</v>
          </cell>
          <cell r="M850">
            <v>525</v>
          </cell>
          <cell r="N850">
            <v>321</v>
          </cell>
          <cell r="O850">
            <v>312</v>
          </cell>
          <cell r="P850">
            <v>150000</v>
          </cell>
          <cell r="Q850">
            <v>2049</v>
          </cell>
          <cell r="R850">
            <v>591000</v>
          </cell>
          <cell r="S850">
            <v>5145</v>
          </cell>
          <cell r="T850">
            <v>1530</v>
          </cell>
          <cell r="U850">
            <v>210</v>
          </cell>
          <cell r="V850">
            <v>180</v>
          </cell>
          <cell r="W850">
            <v>2340</v>
          </cell>
          <cell r="X850">
            <v>54000</v>
          </cell>
          <cell r="Y850">
            <v>1140</v>
          </cell>
          <cell r="Z850">
            <v>14400</v>
          </cell>
          <cell r="AA850">
            <v>27000</v>
          </cell>
          <cell r="AB850">
            <v>360000</v>
          </cell>
          <cell r="AC850">
            <v>452250</v>
          </cell>
          <cell r="AD850">
            <v>3900</v>
          </cell>
          <cell r="AE850">
            <v>1065</v>
          </cell>
          <cell r="AF850">
            <v>1680</v>
          </cell>
          <cell r="AG850">
            <v>420</v>
          </cell>
          <cell r="AH850">
            <v>14100</v>
          </cell>
          <cell r="AI850">
            <v>840</v>
          </cell>
          <cell r="AJ850">
            <v>2100</v>
          </cell>
          <cell r="AK850">
            <v>420</v>
          </cell>
          <cell r="AL850">
            <v>10200</v>
          </cell>
          <cell r="AM850">
            <v>450</v>
          </cell>
          <cell r="AN850">
            <v>9600</v>
          </cell>
          <cell r="AO850">
            <v>6150</v>
          </cell>
          <cell r="AP850">
            <v>645</v>
          </cell>
          <cell r="AQ850">
            <v>2250</v>
          </cell>
        </row>
        <row r="851">
          <cell r="A851" t="str">
            <v>M0035473080</v>
          </cell>
          <cell r="B851" t="str">
            <v>Target360Soft3mm8cm</v>
          </cell>
          <cell r="C851" t="str">
            <v>EUR</v>
          </cell>
          <cell r="D851">
            <v>210</v>
          </cell>
          <cell r="G851">
            <v>210</v>
          </cell>
          <cell r="I851">
            <v>300</v>
          </cell>
          <cell r="J851">
            <v>1140</v>
          </cell>
          <cell r="K851">
            <v>330</v>
          </cell>
          <cell r="L851">
            <v>390</v>
          </cell>
          <cell r="M851">
            <v>525</v>
          </cell>
          <cell r="N851">
            <v>321</v>
          </cell>
          <cell r="O851">
            <v>312</v>
          </cell>
          <cell r="P851">
            <v>150000</v>
          </cell>
          <cell r="Q851">
            <v>2049</v>
          </cell>
          <cell r="R851">
            <v>591000</v>
          </cell>
          <cell r="S851">
            <v>5145</v>
          </cell>
          <cell r="T851">
            <v>1530</v>
          </cell>
          <cell r="U851">
            <v>210</v>
          </cell>
          <cell r="V851">
            <v>180</v>
          </cell>
          <cell r="W851">
            <v>2340</v>
          </cell>
          <cell r="X851">
            <v>54000</v>
          </cell>
          <cell r="Y851">
            <v>1140</v>
          </cell>
          <cell r="Z851">
            <v>14400</v>
          </cell>
          <cell r="AA851">
            <v>27000</v>
          </cell>
          <cell r="AB851">
            <v>360000</v>
          </cell>
          <cell r="AC851">
            <v>452250</v>
          </cell>
          <cell r="AD851">
            <v>3900</v>
          </cell>
          <cell r="AE851">
            <v>1065</v>
          </cell>
          <cell r="AF851">
            <v>1680</v>
          </cell>
          <cell r="AG851">
            <v>420</v>
          </cell>
          <cell r="AH851">
            <v>14100</v>
          </cell>
          <cell r="AI851">
            <v>840</v>
          </cell>
          <cell r="AJ851">
            <v>2100</v>
          </cell>
          <cell r="AK851">
            <v>420</v>
          </cell>
          <cell r="AL851">
            <v>10200</v>
          </cell>
          <cell r="AM851">
            <v>450</v>
          </cell>
          <cell r="AN851">
            <v>9600</v>
          </cell>
          <cell r="AO851">
            <v>6150</v>
          </cell>
          <cell r="AP851">
            <v>645</v>
          </cell>
          <cell r="AQ851">
            <v>2250</v>
          </cell>
        </row>
        <row r="852">
          <cell r="A852" t="str">
            <v>M0035473100</v>
          </cell>
          <cell r="B852" t="str">
            <v>Target360Soft3mm10cm</v>
          </cell>
          <cell r="C852" t="str">
            <v>EUR</v>
          </cell>
          <cell r="D852">
            <v>210</v>
          </cell>
          <cell r="G852">
            <v>210</v>
          </cell>
          <cell r="I852">
            <v>300</v>
          </cell>
          <cell r="J852">
            <v>1140</v>
          </cell>
          <cell r="K852">
            <v>330</v>
          </cell>
          <cell r="L852">
            <v>390</v>
          </cell>
          <cell r="M852">
            <v>525</v>
          </cell>
          <cell r="N852">
            <v>321</v>
          </cell>
          <cell r="O852">
            <v>312</v>
          </cell>
          <cell r="P852">
            <v>150000</v>
          </cell>
          <cell r="Q852">
            <v>2049</v>
          </cell>
          <cell r="R852">
            <v>591000</v>
          </cell>
          <cell r="S852">
            <v>5145</v>
          </cell>
          <cell r="T852">
            <v>1530</v>
          </cell>
          <cell r="U852">
            <v>210</v>
          </cell>
          <cell r="V852">
            <v>180</v>
          </cell>
          <cell r="W852">
            <v>2340</v>
          </cell>
          <cell r="X852">
            <v>54000</v>
          </cell>
          <cell r="Y852">
            <v>1140</v>
          </cell>
          <cell r="Z852">
            <v>14400</v>
          </cell>
          <cell r="AA852">
            <v>27000</v>
          </cell>
          <cell r="AB852">
            <v>360000</v>
          </cell>
          <cell r="AC852">
            <v>452250</v>
          </cell>
          <cell r="AD852">
            <v>3900</v>
          </cell>
          <cell r="AE852">
            <v>1065</v>
          </cell>
          <cell r="AF852">
            <v>1680</v>
          </cell>
          <cell r="AG852">
            <v>420</v>
          </cell>
          <cell r="AH852">
            <v>14100</v>
          </cell>
          <cell r="AI852">
            <v>840</v>
          </cell>
          <cell r="AJ852">
            <v>2100</v>
          </cell>
          <cell r="AK852">
            <v>420</v>
          </cell>
          <cell r="AL852">
            <v>10200</v>
          </cell>
          <cell r="AM852">
            <v>450</v>
          </cell>
          <cell r="AN852">
            <v>9600</v>
          </cell>
          <cell r="AO852">
            <v>6150</v>
          </cell>
          <cell r="AP852">
            <v>645</v>
          </cell>
          <cell r="AQ852">
            <v>2250</v>
          </cell>
        </row>
        <row r="853">
          <cell r="A853" t="str">
            <v>M0035474060</v>
          </cell>
          <cell r="B853" t="str">
            <v>Target360Soft4mm6cm</v>
          </cell>
          <cell r="C853" t="str">
            <v>EUR</v>
          </cell>
          <cell r="D853">
            <v>210</v>
          </cell>
          <cell r="G853">
            <v>210</v>
          </cell>
          <cell r="I853">
            <v>300</v>
          </cell>
          <cell r="J853">
            <v>1140</v>
          </cell>
          <cell r="K853">
            <v>330</v>
          </cell>
          <cell r="L853">
            <v>390</v>
          </cell>
          <cell r="M853">
            <v>525</v>
          </cell>
          <cell r="N853">
            <v>321</v>
          </cell>
          <cell r="O853">
            <v>312</v>
          </cell>
          <cell r="P853">
            <v>150000</v>
          </cell>
          <cell r="Q853">
            <v>2049</v>
          </cell>
          <cell r="R853">
            <v>591000</v>
          </cell>
          <cell r="S853">
            <v>5145</v>
          </cell>
          <cell r="T853">
            <v>1530</v>
          </cell>
          <cell r="U853">
            <v>210</v>
          </cell>
          <cell r="V853">
            <v>180</v>
          </cell>
          <cell r="W853">
            <v>2340</v>
          </cell>
          <cell r="X853">
            <v>54000</v>
          </cell>
          <cell r="Y853">
            <v>1140</v>
          </cell>
          <cell r="Z853">
            <v>14400</v>
          </cell>
          <cell r="AA853">
            <v>27000</v>
          </cell>
          <cell r="AB853">
            <v>360000</v>
          </cell>
          <cell r="AC853">
            <v>452250</v>
          </cell>
          <cell r="AD853">
            <v>3900</v>
          </cell>
          <cell r="AE853">
            <v>1065</v>
          </cell>
          <cell r="AF853">
            <v>1680</v>
          </cell>
          <cell r="AG853">
            <v>420</v>
          </cell>
          <cell r="AH853">
            <v>14100</v>
          </cell>
          <cell r="AI853">
            <v>840</v>
          </cell>
          <cell r="AJ853">
            <v>2100</v>
          </cell>
          <cell r="AK853">
            <v>420</v>
          </cell>
          <cell r="AL853">
            <v>10200</v>
          </cell>
          <cell r="AM853">
            <v>450</v>
          </cell>
          <cell r="AN853">
            <v>9600</v>
          </cell>
          <cell r="AO853">
            <v>6150</v>
          </cell>
          <cell r="AP853">
            <v>645</v>
          </cell>
          <cell r="AQ853">
            <v>2250</v>
          </cell>
        </row>
        <row r="854">
          <cell r="A854" t="str">
            <v>M0035474080</v>
          </cell>
          <cell r="B854" t="str">
            <v>Target360Soft4mm8cm</v>
          </cell>
          <cell r="C854" t="str">
            <v>EUR</v>
          </cell>
          <cell r="D854">
            <v>210</v>
          </cell>
          <cell r="G854">
            <v>210</v>
          </cell>
          <cell r="I854">
            <v>300</v>
          </cell>
          <cell r="J854">
            <v>1140</v>
          </cell>
          <cell r="K854">
            <v>330</v>
          </cell>
          <cell r="L854">
            <v>390</v>
          </cell>
          <cell r="M854">
            <v>525</v>
          </cell>
          <cell r="N854">
            <v>321</v>
          </cell>
          <cell r="O854">
            <v>312</v>
          </cell>
          <cell r="P854">
            <v>150000</v>
          </cell>
          <cell r="Q854">
            <v>2049</v>
          </cell>
          <cell r="R854">
            <v>591000</v>
          </cell>
          <cell r="S854">
            <v>5145</v>
          </cell>
          <cell r="T854">
            <v>1530</v>
          </cell>
          <cell r="U854">
            <v>210</v>
          </cell>
          <cell r="V854">
            <v>180</v>
          </cell>
          <cell r="W854">
            <v>2340</v>
          </cell>
          <cell r="X854">
            <v>54000</v>
          </cell>
          <cell r="Y854">
            <v>1140</v>
          </cell>
          <cell r="Z854">
            <v>14400</v>
          </cell>
          <cell r="AA854">
            <v>27000</v>
          </cell>
          <cell r="AB854">
            <v>360000</v>
          </cell>
          <cell r="AC854">
            <v>452250</v>
          </cell>
          <cell r="AD854">
            <v>3900</v>
          </cell>
          <cell r="AE854">
            <v>1065</v>
          </cell>
          <cell r="AF854">
            <v>1680</v>
          </cell>
          <cell r="AG854">
            <v>420</v>
          </cell>
          <cell r="AH854">
            <v>14100</v>
          </cell>
          <cell r="AI854">
            <v>840</v>
          </cell>
          <cell r="AJ854">
            <v>2100</v>
          </cell>
          <cell r="AK854">
            <v>420</v>
          </cell>
          <cell r="AL854">
            <v>10200</v>
          </cell>
          <cell r="AM854">
            <v>450</v>
          </cell>
          <cell r="AN854">
            <v>9600</v>
          </cell>
          <cell r="AO854">
            <v>6150</v>
          </cell>
          <cell r="AP854">
            <v>645</v>
          </cell>
          <cell r="AQ854">
            <v>2250</v>
          </cell>
        </row>
        <row r="855">
          <cell r="A855" t="str">
            <v>M0035474100</v>
          </cell>
          <cell r="B855" t="str">
            <v>Target360Soft4mm10cm</v>
          </cell>
          <cell r="C855" t="str">
            <v>EUR</v>
          </cell>
          <cell r="D855">
            <v>210</v>
          </cell>
          <cell r="G855">
            <v>210</v>
          </cell>
          <cell r="I855">
            <v>300</v>
          </cell>
          <cell r="J855">
            <v>1140</v>
          </cell>
          <cell r="K855">
            <v>330</v>
          </cell>
          <cell r="L855">
            <v>390</v>
          </cell>
          <cell r="M855">
            <v>525</v>
          </cell>
          <cell r="N855">
            <v>321</v>
          </cell>
          <cell r="O855">
            <v>312</v>
          </cell>
          <cell r="P855">
            <v>150000</v>
          </cell>
          <cell r="Q855">
            <v>2049</v>
          </cell>
          <cell r="R855">
            <v>591000</v>
          </cell>
          <cell r="S855">
            <v>5145</v>
          </cell>
          <cell r="T855">
            <v>1530</v>
          </cell>
          <cell r="U855">
            <v>210</v>
          </cell>
          <cell r="V855">
            <v>180</v>
          </cell>
          <cell r="W855">
            <v>2340</v>
          </cell>
          <cell r="X855">
            <v>54000</v>
          </cell>
          <cell r="Y855">
            <v>1140</v>
          </cell>
          <cell r="Z855">
            <v>14400</v>
          </cell>
          <cell r="AA855">
            <v>27000</v>
          </cell>
          <cell r="AB855">
            <v>360000</v>
          </cell>
          <cell r="AC855">
            <v>452250</v>
          </cell>
          <cell r="AD855">
            <v>3900</v>
          </cell>
          <cell r="AE855">
            <v>1065</v>
          </cell>
          <cell r="AF855">
            <v>1680</v>
          </cell>
          <cell r="AG855">
            <v>420</v>
          </cell>
          <cell r="AH855">
            <v>14100</v>
          </cell>
          <cell r="AI855">
            <v>840</v>
          </cell>
          <cell r="AJ855">
            <v>2100</v>
          </cell>
          <cell r="AK855">
            <v>420</v>
          </cell>
          <cell r="AL855">
            <v>10200</v>
          </cell>
          <cell r="AM855">
            <v>450</v>
          </cell>
          <cell r="AN855">
            <v>9600</v>
          </cell>
          <cell r="AO855">
            <v>6150</v>
          </cell>
          <cell r="AP855">
            <v>645</v>
          </cell>
          <cell r="AQ855">
            <v>2250</v>
          </cell>
        </row>
        <row r="856">
          <cell r="A856" t="str">
            <v>M0035474150</v>
          </cell>
          <cell r="B856" t="str">
            <v>Target360Soft4mm15cm</v>
          </cell>
          <cell r="C856" t="str">
            <v>EUR</v>
          </cell>
          <cell r="D856">
            <v>210</v>
          </cell>
          <cell r="G856">
            <v>210</v>
          </cell>
          <cell r="I856">
            <v>300</v>
          </cell>
          <cell r="J856">
            <v>1140</v>
          </cell>
          <cell r="K856">
            <v>330</v>
          </cell>
          <cell r="L856">
            <v>390</v>
          </cell>
          <cell r="M856">
            <v>525</v>
          </cell>
          <cell r="N856">
            <v>321</v>
          </cell>
          <cell r="O856">
            <v>312</v>
          </cell>
          <cell r="P856">
            <v>150000</v>
          </cell>
          <cell r="Q856">
            <v>2049</v>
          </cell>
          <cell r="R856">
            <v>591000</v>
          </cell>
          <cell r="S856">
            <v>5145</v>
          </cell>
          <cell r="T856">
            <v>1530</v>
          </cell>
          <cell r="U856">
            <v>210</v>
          </cell>
          <cell r="V856">
            <v>180</v>
          </cell>
          <cell r="W856">
            <v>2340</v>
          </cell>
          <cell r="X856">
            <v>54000</v>
          </cell>
          <cell r="Y856">
            <v>1140</v>
          </cell>
          <cell r="Z856">
            <v>14400</v>
          </cell>
          <cell r="AA856">
            <v>27000</v>
          </cell>
          <cell r="AB856">
            <v>360000</v>
          </cell>
          <cell r="AC856">
            <v>452250</v>
          </cell>
          <cell r="AD856">
            <v>3900</v>
          </cell>
          <cell r="AE856">
            <v>1065</v>
          </cell>
          <cell r="AF856">
            <v>1680</v>
          </cell>
          <cell r="AG856">
            <v>420</v>
          </cell>
          <cell r="AH856">
            <v>14100</v>
          </cell>
          <cell r="AI856">
            <v>840</v>
          </cell>
          <cell r="AJ856">
            <v>2100</v>
          </cell>
          <cell r="AK856">
            <v>420</v>
          </cell>
          <cell r="AL856">
            <v>10200</v>
          </cell>
          <cell r="AM856">
            <v>450</v>
          </cell>
          <cell r="AN856">
            <v>9600</v>
          </cell>
          <cell r="AO856">
            <v>6150</v>
          </cell>
          <cell r="AP856">
            <v>645</v>
          </cell>
          <cell r="AQ856">
            <v>2250</v>
          </cell>
        </row>
        <row r="857">
          <cell r="A857" t="str">
            <v>M0035475100</v>
          </cell>
          <cell r="B857" t="str">
            <v>Target360Soft5mm10cm</v>
          </cell>
          <cell r="C857" t="str">
            <v>EUR</v>
          </cell>
          <cell r="D857">
            <v>210</v>
          </cell>
          <cell r="G857">
            <v>210</v>
          </cell>
          <cell r="I857">
            <v>300</v>
          </cell>
          <cell r="J857">
            <v>1140</v>
          </cell>
          <cell r="K857">
            <v>330</v>
          </cell>
          <cell r="L857">
            <v>390</v>
          </cell>
          <cell r="M857">
            <v>525</v>
          </cell>
          <cell r="N857">
            <v>321</v>
          </cell>
          <cell r="O857">
            <v>312</v>
          </cell>
          <cell r="P857">
            <v>150000</v>
          </cell>
          <cell r="Q857">
            <v>2049</v>
          </cell>
          <cell r="R857">
            <v>591000</v>
          </cell>
          <cell r="S857">
            <v>5145</v>
          </cell>
          <cell r="T857">
            <v>1530</v>
          </cell>
          <cell r="U857">
            <v>210</v>
          </cell>
          <cell r="V857">
            <v>180</v>
          </cell>
          <cell r="W857">
            <v>2340</v>
          </cell>
          <cell r="X857">
            <v>54000</v>
          </cell>
          <cell r="Y857">
            <v>1140</v>
          </cell>
          <cell r="Z857">
            <v>14400</v>
          </cell>
          <cell r="AA857">
            <v>27000</v>
          </cell>
          <cell r="AB857">
            <v>360000</v>
          </cell>
          <cell r="AC857">
            <v>452250</v>
          </cell>
          <cell r="AD857">
            <v>3900</v>
          </cell>
          <cell r="AE857">
            <v>1065</v>
          </cell>
          <cell r="AF857">
            <v>1680</v>
          </cell>
          <cell r="AG857">
            <v>420</v>
          </cell>
          <cell r="AH857">
            <v>14100</v>
          </cell>
          <cell r="AI857">
            <v>840</v>
          </cell>
          <cell r="AJ857">
            <v>2100</v>
          </cell>
          <cell r="AK857">
            <v>420</v>
          </cell>
          <cell r="AL857">
            <v>10200</v>
          </cell>
          <cell r="AM857">
            <v>450</v>
          </cell>
          <cell r="AN857">
            <v>9600</v>
          </cell>
          <cell r="AO857">
            <v>6150</v>
          </cell>
          <cell r="AP857">
            <v>645</v>
          </cell>
          <cell r="AQ857">
            <v>2250</v>
          </cell>
        </row>
        <row r="858">
          <cell r="A858" t="str">
            <v>M0035475150</v>
          </cell>
          <cell r="B858" t="str">
            <v>Target360Soft5mm15cm</v>
          </cell>
          <cell r="C858" t="str">
            <v>EUR</v>
          </cell>
          <cell r="D858">
            <v>210</v>
          </cell>
          <cell r="G858">
            <v>210</v>
          </cell>
          <cell r="I858">
            <v>300</v>
          </cell>
          <cell r="J858">
            <v>1140</v>
          </cell>
          <cell r="K858">
            <v>330</v>
          </cell>
          <cell r="L858">
            <v>390</v>
          </cell>
          <cell r="M858">
            <v>525</v>
          </cell>
          <cell r="N858">
            <v>321</v>
          </cell>
          <cell r="O858">
            <v>312</v>
          </cell>
          <cell r="P858">
            <v>150000</v>
          </cell>
          <cell r="Q858">
            <v>2049</v>
          </cell>
          <cell r="R858">
            <v>591000</v>
          </cell>
          <cell r="S858">
            <v>5145</v>
          </cell>
          <cell r="T858">
            <v>1530</v>
          </cell>
          <cell r="U858">
            <v>210</v>
          </cell>
          <cell r="V858">
            <v>180</v>
          </cell>
          <cell r="W858">
            <v>2340</v>
          </cell>
          <cell r="X858">
            <v>54000</v>
          </cell>
          <cell r="Y858">
            <v>1140</v>
          </cell>
          <cell r="Z858">
            <v>14400</v>
          </cell>
          <cell r="AA858">
            <v>27000</v>
          </cell>
          <cell r="AB858">
            <v>360000</v>
          </cell>
          <cell r="AC858">
            <v>452250</v>
          </cell>
          <cell r="AD858">
            <v>3900</v>
          </cell>
          <cell r="AE858">
            <v>1065</v>
          </cell>
          <cell r="AF858">
            <v>1680</v>
          </cell>
          <cell r="AG858">
            <v>420</v>
          </cell>
          <cell r="AH858">
            <v>14100</v>
          </cell>
          <cell r="AI858">
            <v>840</v>
          </cell>
          <cell r="AJ858">
            <v>2100</v>
          </cell>
          <cell r="AK858">
            <v>420</v>
          </cell>
          <cell r="AL858">
            <v>10200</v>
          </cell>
          <cell r="AM858">
            <v>450</v>
          </cell>
          <cell r="AN858">
            <v>9600</v>
          </cell>
          <cell r="AO858">
            <v>6150</v>
          </cell>
          <cell r="AP858">
            <v>645</v>
          </cell>
          <cell r="AQ858">
            <v>2250</v>
          </cell>
        </row>
        <row r="859">
          <cell r="A859" t="str">
            <v>M0035475200</v>
          </cell>
          <cell r="B859" t="str">
            <v>Target360Soft5mm20cm</v>
          </cell>
          <cell r="C859" t="str">
            <v>EUR</v>
          </cell>
          <cell r="D859">
            <v>210</v>
          </cell>
          <cell r="G859">
            <v>210</v>
          </cell>
          <cell r="I859">
            <v>300</v>
          </cell>
          <cell r="J859">
            <v>1140</v>
          </cell>
          <cell r="K859">
            <v>330</v>
          </cell>
          <cell r="L859">
            <v>390</v>
          </cell>
          <cell r="M859">
            <v>525</v>
          </cell>
          <cell r="N859">
            <v>321</v>
          </cell>
          <cell r="O859">
            <v>312</v>
          </cell>
          <cell r="P859">
            <v>150000</v>
          </cell>
          <cell r="Q859">
            <v>2049</v>
          </cell>
          <cell r="R859">
            <v>591000</v>
          </cell>
          <cell r="S859">
            <v>5145</v>
          </cell>
          <cell r="T859">
            <v>1530</v>
          </cell>
          <cell r="U859">
            <v>210</v>
          </cell>
          <cell r="V859">
            <v>180</v>
          </cell>
          <cell r="W859">
            <v>2340</v>
          </cell>
          <cell r="X859">
            <v>54000</v>
          </cell>
          <cell r="Y859">
            <v>1140</v>
          </cell>
          <cell r="Z859">
            <v>14400</v>
          </cell>
          <cell r="AA859">
            <v>27000</v>
          </cell>
          <cell r="AB859">
            <v>360000</v>
          </cell>
          <cell r="AC859">
            <v>452250</v>
          </cell>
          <cell r="AD859">
            <v>3900</v>
          </cell>
          <cell r="AE859">
            <v>1065</v>
          </cell>
          <cell r="AF859">
            <v>1680</v>
          </cell>
          <cell r="AG859">
            <v>420</v>
          </cell>
          <cell r="AH859">
            <v>14100</v>
          </cell>
          <cell r="AI859">
            <v>840</v>
          </cell>
          <cell r="AJ859">
            <v>2100</v>
          </cell>
          <cell r="AK859">
            <v>420</v>
          </cell>
          <cell r="AL859">
            <v>10200</v>
          </cell>
          <cell r="AM859">
            <v>450</v>
          </cell>
          <cell r="AN859">
            <v>9600</v>
          </cell>
          <cell r="AO859">
            <v>6150</v>
          </cell>
          <cell r="AP859">
            <v>645</v>
          </cell>
          <cell r="AQ859">
            <v>2250</v>
          </cell>
        </row>
        <row r="860">
          <cell r="A860" t="str">
            <v>M0035476100</v>
          </cell>
          <cell r="B860" t="str">
            <v>Target360Soft6mm10cm</v>
          </cell>
          <cell r="C860" t="str">
            <v>EUR</v>
          </cell>
          <cell r="D860">
            <v>210</v>
          </cell>
          <cell r="G860">
            <v>210</v>
          </cell>
          <cell r="I860">
            <v>300</v>
          </cell>
          <cell r="J860">
            <v>1140</v>
          </cell>
          <cell r="K860">
            <v>330</v>
          </cell>
          <cell r="L860">
            <v>390</v>
          </cell>
          <cell r="M860">
            <v>525</v>
          </cell>
          <cell r="N860">
            <v>321</v>
          </cell>
          <cell r="O860">
            <v>312</v>
          </cell>
          <cell r="P860">
            <v>150000</v>
          </cell>
          <cell r="Q860">
            <v>2049</v>
          </cell>
          <cell r="R860">
            <v>591000</v>
          </cell>
          <cell r="S860">
            <v>5145</v>
          </cell>
          <cell r="T860">
            <v>1530</v>
          </cell>
          <cell r="U860">
            <v>210</v>
          </cell>
          <cell r="V860">
            <v>180</v>
          </cell>
          <cell r="W860">
            <v>2340</v>
          </cell>
          <cell r="X860">
            <v>54000</v>
          </cell>
          <cell r="Y860">
            <v>1140</v>
          </cell>
          <cell r="Z860">
            <v>14400</v>
          </cell>
          <cell r="AA860">
            <v>27000</v>
          </cell>
          <cell r="AB860">
            <v>360000</v>
          </cell>
          <cell r="AC860">
            <v>452250</v>
          </cell>
          <cell r="AD860">
            <v>3900</v>
          </cell>
          <cell r="AE860">
            <v>1065</v>
          </cell>
          <cell r="AF860">
            <v>1680</v>
          </cell>
          <cell r="AG860">
            <v>420</v>
          </cell>
          <cell r="AH860">
            <v>14100</v>
          </cell>
          <cell r="AI860">
            <v>840</v>
          </cell>
          <cell r="AJ860">
            <v>2100</v>
          </cell>
          <cell r="AK860">
            <v>420</v>
          </cell>
          <cell r="AL860">
            <v>10200</v>
          </cell>
          <cell r="AM860">
            <v>450</v>
          </cell>
          <cell r="AN860">
            <v>9600</v>
          </cell>
          <cell r="AO860">
            <v>6150</v>
          </cell>
          <cell r="AP860">
            <v>645</v>
          </cell>
          <cell r="AQ860">
            <v>2250</v>
          </cell>
        </row>
        <row r="861">
          <cell r="A861" t="str">
            <v>M0035476150</v>
          </cell>
          <cell r="B861" t="str">
            <v>Target360Soft6mm15cm</v>
          </cell>
          <cell r="C861" t="str">
            <v>EUR</v>
          </cell>
          <cell r="D861">
            <v>210</v>
          </cell>
          <cell r="G861">
            <v>210</v>
          </cell>
          <cell r="I861">
            <v>300</v>
          </cell>
          <cell r="J861">
            <v>1140</v>
          </cell>
          <cell r="K861">
            <v>330</v>
          </cell>
          <cell r="L861">
            <v>390</v>
          </cell>
          <cell r="M861">
            <v>525</v>
          </cell>
          <cell r="N861">
            <v>321</v>
          </cell>
          <cell r="O861">
            <v>312</v>
          </cell>
          <cell r="P861">
            <v>150000</v>
          </cell>
          <cell r="Q861">
            <v>2049</v>
          </cell>
          <cell r="R861">
            <v>591000</v>
          </cell>
          <cell r="S861">
            <v>5145</v>
          </cell>
          <cell r="T861">
            <v>1530</v>
          </cell>
          <cell r="U861">
            <v>210</v>
          </cell>
          <cell r="V861">
            <v>180</v>
          </cell>
          <cell r="W861">
            <v>2340</v>
          </cell>
          <cell r="X861">
            <v>54000</v>
          </cell>
          <cell r="Y861">
            <v>1140</v>
          </cell>
          <cell r="Z861">
            <v>14400</v>
          </cell>
          <cell r="AA861">
            <v>27000</v>
          </cell>
          <cell r="AB861">
            <v>360000</v>
          </cell>
          <cell r="AC861">
            <v>452250</v>
          </cell>
          <cell r="AD861">
            <v>3900</v>
          </cell>
          <cell r="AE861">
            <v>1065</v>
          </cell>
          <cell r="AF861">
            <v>1680</v>
          </cell>
          <cell r="AG861">
            <v>420</v>
          </cell>
          <cell r="AH861">
            <v>14100</v>
          </cell>
          <cell r="AI861">
            <v>840</v>
          </cell>
          <cell r="AJ861">
            <v>2100</v>
          </cell>
          <cell r="AK861">
            <v>420</v>
          </cell>
          <cell r="AL861">
            <v>10200</v>
          </cell>
          <cell r="AM861">
            <v>450</v>
          </cell>
          <cell r="AN861">
            <v>9600</v>
          </cell>
          <cell r="AO861">
            <v>6150</v>
          </cell>
          <cell r="AP861">
            <v>645</v>
          </cell>
          <cell r="AQ861">
            <v>2250</v>
          </cell>
        </row>
        <row r="862">
          <cell r="A862" t="str">
            <v>M0035476200</v>
          </cell>
          <cell r="B862" t="str">
            <v>Target360Soft6mm20cm</v>
          </cell>
          <cell r="C862" t="str">
            <v>EUR</v>
          </cell>
          <cell r="D862">
            <v>210</v>
          </cell>
          <cell r="G862">
            <v>210</v>
          </cell>
          <cell r="I862">
            <v>300</v>
          </cell>
          <cell r="J862">
            <v>1140</v>
          </cell>
          <cell r="K862">
            <v>330</v>
          </cell>
          <cell r="L862">
            <v>390</v>
          </cell>
          <cell r="M862">
            <v>525</v>
          </cell>
          <cell r="N862">
            <v>321</v>
          </cell>
          <cell r="O862">
            <v>312</v>
          </cell>
          <cell r="P862">
            <v>150000</v>
          </cell>
          <cell r="Q862">
            <v>2049</v>
          </cell>
          <cell r="R862">
            <v>591000</v>
          </cell>
          <cell r="S862">
            <v>5145</v>
          </cell>
          <cell r="T862">
            <v>1530</v>
          </cell>
          <cell r="U862">
            <v>210</v>
          </cell>
          <cell r="V862">
            <v>180</v>
          </cell>
          <cell r="W862">
            <v>2340</v>
          </cell>
          <cell r="X862">
            <v>54000</v>
          </cell>
          <cell r="Y862">
            <v>1140</v>
          </cell>
          <cell r="Z862">
            <v>14400</v>
          </cell>
          <cell r="AA862">
            <v>27000</v>
          </cell>
          <cell r="AB862">
            <v>360000</v>
          </cell>
          <cell r="AC862">
            <v>452250</v>
          </cell>
          <cell r="AD862">
            <v>3900</v>
          </cell>
          <cell r="AE862">
            <v>1065</v>
          </cell>
          <cell r="AF862">
            <v>1680</v>
          </cell>
          <cell r="AG862">
            <v>420</v>
          </cell>
          <cell r="AH862">
            <v>14100</v>
          </cell>
          <cell r="AI862">
            <v>840</v>
          </cell>
          <cell r="AJ862">
            <v>2100</v>
          </cell>
          <cell r="AK862">
            <v>420</v>
          </cell>
          <cell r="AL862">
            <v>10200</v>
          </cell>
          <cell r="AM862">
            <v>450</v>
          </cell>
          <cell r="AN862">
            <v>9600</v>
          </cell>
          <cell r="AO862">
            <v>6150</v>
          </cell>
          <cell r="AP862">
            <v>645</v>
          </cell>
          <cell r="AQ862">
            <v>2250</v>
          </cell>
        </row>
        <row r="863">
          <cell r="A863" t="str">
            <v>M0035476300</v>
          </cell>
          <cell r="B863" t="str">
            <v>Target360Soft6mm30cm</v>
          </cell>
          <cell r="C863" t="str">
            <v>EUR</v>
          </cell>
          <cell r="D863">
            <v>210</v>
          </cell>
          <cell r="G863">
            <v>210</v>
          </cell>
          <cell r="I863">
            <v>300</v>
          </cell>
          <cell r="J863">
            <v>1140</v>
          </cell>
          <cell r="K863">
            <v>330</v>
          </cell>
          <cell r="L863">
            <v>390</v>
          </cell>
          <cell r="M863">
            <v>525</v>
          </cell>
          <cell r="N863">
            <v>321</v>
          </cell>
          <cell r="O863">
            <v>312</v>
          </cell>
          <cell r="P863">
            <v>150000</v>
          </cell>
          <cell r="Q863">
            <v>2049</v>
          </cell>
          <cell r="R863">
            <v>591000</v>
          </cell>
          <cell r="S863">
            <v>5145</v>
          </cell>
          <cell r="T863">
            <v>1530</v>
          </cell>
          <cell r="U863">
            <v>210</v>
          </cell>
          <cell r="V863">
            <v>180</v>
          </cell>
          <cell r="W863">
            <v>2340</v>
          </cell>
          <cell r="X863">
            <v>54000</v>
          </cell>
          <cell r="Y863">
            <v>1140</v>
          </cell>
          <cell r="Z863">
            <v>14400</v>
          </cell>
          <cell r="AA863">
            <v>27000</v>
          </cell>
          <cell r="AB863">
            <v>360000</v>
          </cell>
          <cell r="AC863">
            <v>452250</v>
          </cell>
          <cell r="AD863">
            <v>3900</v>
          </cell>
          <cell r="AE863">
            <v>1065</v>
          </cell>
          <cell r="AF863">
            <v>1680</v>
          </cell>
          <cell r="AG863">
            <v>420</v>
          </cell>
          <cell r="AH863">
            <v>14100</v>
          </cell>
          <cell r="AI863">
            <v>840</v>
          </cell>
          <cell r="AJ863">
            <v>2100</v>
          </cell>
          <cell r="AK863">
            <v>420</v>
          </cell>
          <cell r="AL863">
            <v>10200</v>
          </cell>
          <cell r="AM863">
            <v>450</v>
          </cell>
          <cell r="AN863">
            <v>9600</v>
          </cell>
          <cell r="AO863">
            <v>6150</v>
          </cell>
          <cell r="AP863">
            <v>645</v>
          </cell>
          <cell r="AQ863">
            <v>2250</v>
          </cell>
        </row>
        <row r="864">
          <cell r="A864" t="str">
            <v>M0035477150</v>
          </cell>
          <cell r="B864" t="str">
            <v>Target360Soft7mm15cm</v>
          </cell>
          <cell r="C864" t="str">
            <v>EUR</v>
          </cell>
          <cell r="D864">
            <v>210</v>
          </cell>
          <cell r="G864">
            <v>210</v>
          </cell>
          <cell r="I864">
            <v>300</v>
          </cell>
          <cell r="J864">
            <v>1140</v>
          </cell>
          <cell r="K864">
            <v>330</v>
          </cell>
          <cell r="L864">
            <v>390</v>
          </cell>
          <cell r="M864">
            <v>525</v>
          </cell>
          <cell r="N864">
            <v>321</v>
          </cell>
          <cell r="O864">
            <v>312</v>
          </cell>
          <cell r="P864">
            <v>150000</v>
          </cell>
          <cell r="Q864">
            <v>2049</v>
          </cell>
          <cell r="R864">
            <v>591000</v>
          </cell>
          <cell r="S864">
            <v>5145</v>
          </cell>
          <cell r="T864">
            <v>1530</v>
          </cell>
          <cell r="U864">
            <v>210</v>
          </cell>
          <cell r="V864">
            <v>180</v>
          </cell>
          <cell r="W864">
            <v>2340</v>
          </cell>
          <cell r="X864">
            <v>54000</v>
          </cell>
          <cell r="Y864">
            <v>1140</v>
          </cell>
          <cell r="Z864">
            <v>14400</v>
          </cell>
          <cell r="AA864">
            <v>27000</v>
          </cell>
          <cell r="AB864">
            <v>360000</v>
          </cell>
          <cell r="AC864">
            <v>452250</v>
          </cell>
          <cell r="AD864">
            <v>3900</v>
          </cell>
          <cell r="AE864">
            <v>1065</v>
          </cell>
          <cell r="AF864">
            <v>1680</v>
          </cell>
          <cell r="AG864">
            <v>420</v>
          </cell>
          <cell r="AH864">
            <v>14100</v>
          </cell>
          <cell r="AI864">
            <v>840</v>
          </cell>
          <cell r="AJ864">
            <v>2100</v>
          </cell>
          <cell r="AK864">
            <v>420</v>
          </cell>
          <cell r="AL864">
            <v>10200</v>
          </cell>
          <cell r="AM864">
            <v>450</v>
          </cell>
          <cell r="AN864">
            <v>9600</v>
          </cell>
          <cell r="AO864">
            <v>6150</v>
          </cell>
          <cell r="AP864">
            <v>645</v>
          </cell>
          <cell r="AQ864">
            <v>2250</v>
          </cell>
        </row>
        <row r="865">
          <cell r="A865" t="str">
            <v>M0035477200</v>
          </cell>
          <cell r="B865" t="str">
            <v>Target360Soft7mm20cm</v>
          </cell>
          <cell r="C865" t="str">
            <v>EUR</v>
          </cell>
          <cell r="D865">
            <v>210</v>
          </cell>
          <cell r="G865">
            <v>210</v>
          </cell>
          <cell r="I865">
            <v>300</v>
          </cell>
          <cell r="J865">
            <v>1140</v>
          </cell>
          <cell r="K865">
            <v>330</v>
          </cell>
          <cell r="L865">
            <v>390</v>
          </cell>
          <cell r="M865">
            <v>525</v>
          </cell>
          <cell r="N865">
            <v>321</v>
          </cell>
          <cell r="O865">
            <v>312</v>
          </cell>
          <cell r="P865">
            <v>150000</v>
          </cell>
          <cell r="Q865">
            <v>2049</v>
          </cell>
          <cell r="R865">
            <v>591000</v>
          </cell>
          <cell r="S865">
            <v>5145</v>
          </cell>
          <cell r="T865">
            <v>1530</v>
          </cell>
          <cell r="U865">
            <v>210</v>
          </cell>
          <cell r="V865">
            <v>180</v>
          </cell>
          <cell r="W865">
            <v>2340</v>
          </cell>
          <cell r="X865">
            <v>54000</v>
          </cell>
          <cell r="Y865">
            <v>1140</v>
          </cell>
          <cell r="Z865">
            <v>14400</v>
          </cell>
          <cell r="AA865">
            <v>27000</v>
          </cell>
          <cell r="AB865">
            <v>360000</v>
          </cell>
          <cell r="AC865">
            <v>452250</v>
          </cell>
          <cell r="AD865">
            <v>3900</v>
          </cell>
          <cell r="AE865">
            <v>1065</v>
          </cell>
          <cell r="AF865">
            <v>1680</v>
          </cell>
          <cell r="AG865">
            <v>420</v>
          </cell>
          <cell r="AH865">
            <v>14100</v>
          </cell>
          <cell r="AI865">
            <v>840</v>
          </cell>
          <cell r="AJ865">
            <v>2100</v>
          </cell>
          <cell r="AK865">
            <v>420</v>
          </cell>
          <cell r="AL865">
            <v>10200</v>
          </cell>
          <cell r="AM865">
            <v>450</v>
          </cell>
          <cell r="AN865">
            <v>9600</v>
          </cell>
          <cell r="AO865">
            <v>6150</v>
          </cell>
          <cell r="AP865">
            <v>645</v>
          </cell>
          <cell r="AQ865">
            <v>2250</v>
          </cell>
        </row>
        <row r="866">
          <cell r="A866" t="str">
            <v>M0035477300</v>
          </cell>
          <cell r="B866" t="str">
            <v>Target360Soft7mm30cm</v>
          </cell>
          <cell r="C866" t="str">
            <v>EUR</v>
          </cell>
          <cell r="D866">
            <v>210</v>
          </cell>
          <cell r="G866">
            <v>210</v>
          </cell>
          <cell r="I866">
            <v>300</v>
          </cell>
          <cell r="J866">
            <v>1140</v>
          </cell>
          <cell r="K866">
            <v>330</v>
          </cell>
          <cell r="L866">
            <v>390</v>
          </cell>
          <cell r="M866">
            <v>525</v>
          </cell>
          <cell r="N866">
            <v>321</v>
          </cell>
          <cell r="O866">
            <v>312</v>
          </cell>
          <cell r="P866">
            <v>150000</v>
          </cell>
          <cell r="Q866">
            <v>2049</v>
          </cell>
          <cell r="R866">
            <v>591000</v>
          </cell>
          <cell r="S866">
            <v>5145</v>
          </cell>
          <cell r="T866">
            <v>1530</v>
          </cell>
          <cell r="U866">
            <v>210</v>
          </cell>
          <cell r="V866">
            <v>180</v>
          </cell>
          <cell r="W866">
            <v>2340</v>
          </cell>
          <cell r="X866">
            <v>54000</v>
          </cell>
          <cell r="Y866">
            <v>1140</v>
          </cell>
          <cell r="Z866">
            <v>14400</v>
          </cell>
          <cell r="AA866">
            <v>27000</v>
          </cell>
          <cell r="AB866">
            <v>360000</v>
          </cell>
          <cell r="AC866">
            <v>452250</v>
          </cell>
          <cell r="AD866">
            <v>3900</v>
          </cell>
          <cell r="AE866">
            <v>1065</v>
          </cell>
          <cell r="AF866">
            <v>1680</v>
          </cell>
          <cell r="AG866">
            <v>420</v>
          </cell>
          <cell r="AH866">
            <v>14100</v>
          </cell>
          <cell r="AI866">
            <v>840</v>
          </cell>
          <cell r="AJ866">
            <v>2100</v>
          </cell>
          <cell r="AK866">
            <v>420</v>
          </cell>
          <cell r="AL866">
            <v>10200</v>
          </cell>
          <cell r="AM866">
            <v>450</v>
          </cell>
          <cell r="AN866">
            <v>9600</v>
          </cell>
          <cell r="AO866">
            <v>6150</v>
          </cell>
          <cell r="AP866">
            <v>645</v>
          </cell>
          <cell r="AQ866">
            <v>2250</v>
          </cell>
        </row>
        <row r="867">
          <cell r="A867" t="str">
            <v>M0035478200</v>
          </cell>
          <cell r="B867" t="str">
            <v>Target360Soft8mm20cm</v>
          </cell>
          <cell r="C867" t="str">
            <v>EUR</v>
          </cell>
          <cell r="D867">
            <v>210</v>
          </cell>
          <cell r="G867">
            <v>210</v>
          </cell>
          <cell r="I867">
            <v>300</v>
          </cell>
          <cell r="J867">
            <v>1140</v>
          </cell>
          <cell r="K867">
            <v>330</v>
          </cell>
          <cell r="L867">
            <v>390</v>
          </cell>
          <cell r="M867">
            <v>525</v>
          </cell>
          <cell r="N867">
            <v>321</v>
          </cell>
          <cell r="O867">
            <v>312</v>
          </cell>
          <cell r="P867">
            <v>150000</v>
          </cell>
          <cell r="Q867">
            <v>2049</v>
          </cell>
          <cell r="R867">
            <v>591000</v>
          </cell>
          <cell r="S867">
            <v>5145</v>
          </cell>
          <cell r="T867">
            <v>1530</v>
          </cell>
          <cell r="U867">
            <v>210</v>
          </cell>
          <cell r="V867">
            <v>180</v>
          </cell>
          <cell r="W867">
            <v>2340</v>
          </cell>
          <cell r="X867">
            <v>54000</v>
          </cell>
          <cell r="Y867">
            <v>1140</v>
          </cell>
          <cell r="Z867">
            <v>14400</v>
          </cell>
          <cell r="AA867">
            <v>27000</v>
          </cell>
          <cell r="AB867">
            <v>360000</v>
          </cell>
          <cell r="AC867">
            <v>452250</v>
          </cell>
          <cell r="AD867">
            <v>3900</v>
          </cell>
          <cell r="AE867">
            <v>1065</v>
          </cell>
          <cell r="AF867">
            <v>1680</v>
          </cell>
          <cell r="AG867">
            <v>420</v>
          </cell>
          <cell r="AH867">
            <v>14100</v>
          </cell>
          <cell r="AI867">
            <v>840</v>
          </cell>
          <cell r="AJ867">
            <v>2100</v>
          </cell>
          <cell r="AK867">
            <v>420</v>
          </cell>
          <cell r="AL867">
            <v>10200</v>
          </cell>
          <cell r="AM867">
            <v>450</v>
          </cell>
          <cell r="AN867">
            <v>9600</v>
          </cell>
          <cell r="AO867">
            <v>6150</v>
          </cell>
          <cell r="AP867">
            <v>645</v>
          </cell>
          <cell r="AQ867">
            <v>2250</v>
          </cell>
        </row>
        <row r="868">
          <cell r="A868" t="str">
            <v>M0035478300</v>
          </cell>
          <cell r="B868" t="str">
            <v>Target360Soft8mm30cm</v>
          </cell>
          <cell r="C868" t="str">
            <v>EUR</v>
          </cell>
          <cell r="D868">
            <v>210</v>
          </cell>
          <cell r="G868">
            <v>210</v>
          </cell>
          <cell r="I868">
            <v>300</v>
          </cell>
          <cell r="J868">
            <v>1140</v>
          </cell>
          <cell r="K868">
            <v>330</v>
          </cell>
          <cell r="L868">
            <v>390</v>
          </cell>
          <cell r="M868">
            <v>525</v>
          </cell>
          <cell r="N868">
            <v>321</v>
          </cell>
          <cell r="O868">
            <v>312</v>
          </cell>
          <cell r="P868">
            <v>150000</v>
          </cell>
          <cell r="Q868">
            <v>2049</v>
          </cell>
          <cell r="R868">
            <v>591000</v>
          </cell>
          <cell r="S868">
            <v>5145</v>
          </cell>
          <cell r="T868">
            <v>1530</v>
          </cell>
          <cell r="U868">
            <v>210</v>
          </cell>
          <cell r="V868">
            <v>180</v>
          </cell>
          <cell r="W868">
            <v>2340</v>
          </cell>
          <cell r="X868">
            <v>54000</v>
          </cell>
          <cell r="Y868">
            <v>1140</v>
          </cell>
          <cell r="Z868">
            <v>14400</v>
          </cell>
          <cell r="AA868">
            <v>27000</v>
          </cell>
          <cell r="AB868">
            <v>360000</v>
          </cell>
          <cell r="AC868">
            <v>452250</v>
          </cell>
          <cell r="AD868">
            <v>3900</v>
          </cell>
          <cell r="AE868">
            <v>1065</v>
          </cell>
          <cell r="AF868">
            <v>1680</v>
          </cell>
          <cell r="AG868">
            <v>420</v>
          </cell>
          <cell r="AH868">
            <v>14100</v>
          </cell>
          <cell r="AI868">
            <v>840</v>
          </cell>
          <cell r="AJ868">
            <v>2100</v>
          </cell>
          <cell r="AK868">
            <v>420</v>
          </cell>
          <cell r="AL868">
            <v>10200</v>
          </cell>
          <cell r="AM868">
            <v>450</v>
          </cell>
          <cell r="AN868">
            <v>9600</v>
          </cell>
          <cell r="AO868">
            <v>6150</v>
          </cell>
          <cell r="AP868">
            <v>645</v>
          </cell>
          <cell r="AQ868">
            <v>2250</v>
          </cell>
        </row>
        <row r="869">
          <cell r="A869" t="str">
            <v>M0035479200</v>
          </cell>
          <cell r="B869" t="str">
            <v>Target360Soft9mm20cm</v>
          </cell>
          <cell r="C869" t="str">
            <v>EUR</v>
          </cell>
          <cell r="D869">
            <v>210</v>
          </cell>
          <cell r="G869">
            <v>210</v>
          </cell>
          <cell r="I869">
            <v>300</v>
          </cell>
          <cell r="J869">
            <v>1140</v>
          </cell>
          <cell r="K869">
            <v>330</v>
          </cell>
          <cell r="L869">
            <v>390</v>
          </cell>
          <cell r="M869">
            <v>525</v>
          </cell>
          <cell r="N869">
            <v>321</v>
          </cell>
          <cell r="O869">
            <v>312</v>
          </cell>
          <cell r="P869">
            <v>150000</v>
          </cell>
          <cell r="Q869">
            <v>2049</v>
          </cell>
          <cell r="R869">
            <v>591000</v>
          </cell>
          <cell r="S869">
            <v>5145</v>
          </cell>
          <cell r="T869">
            <v>1530</v>
          </cell>
          <cell r="U869">
            <v>210</v>
          </cell>
          <cell r="V869">
            <v>180</v>
          </cell>
          <cell r="W869">
            <v>2340</v>
          </cell>
          <cell r="X869">
            <v>54000</v>
          </cell>
          <cell r="Y869">
            <v>1140</v>
          </cell>
          <cell r="Z869">
            <v>14400</v>
          </cell>
          <cell r="AA869">
            <v>27000</v>
          </cell>
          <cell r="AB869">
            <v>360000</v>
          </cell>
          <cell r="AC869">
            <v>452250</v>
          </cell>
          <cell r="AD869">
            <v>3900</v>
          </cell>
          <cell r="AE869">
            <v>1065</v>
          </cell>
          <cell r="AF869">
            <v>1680</v>
          </cell>
          <cell r="AG869">
            <v>420</v>
          </cell>
          <cell r="AH869">
            <v>14100</v>
          </cell>
          <cell r="AI869">
            <v>840</v>
          </cell>
          <cell r="AJ869">
            <v>2100</v>
          </cell>
          <cell r="AK869">
            <v>420</v>
          </cell>
          <cell r="AL869">
            <v>10200</v>
          </cell>
          <cell r="AM869">
            <v>450</v>
          </cell>
          <cell r="AN869">
            <v>9600</v>
          </cell>
          <cell r="AO869">
            <v>6150</v>
          </cell>
          <cell r="AP869">
            <v>645</v>
          </cell>
          <cell r="AQ869">
            <v>2250</v>
          </cell>
        </row>
        <row r="870">
          <cell r="A870" t="str">
            <v>M0035479300</v>
          </cell>
          <cell r="B870" t="str">
            <v>Target360Soft9mm30cm</v>
          </cell>
          <cell r="C870" t="str">
            <v>EUR</v>
          </cell>
          <cell r="D870">
            <v>210</v>
          </cell>
          <cell r="G870">
            <v>210</v>
          </cell>
          <cell r="I870">
            <v>300</v>
          </cell>
          <cell r="J870">
            <v>1140</v>
          </cell>
          <cell r="K870">
            <v>330</v>
          </cell>
          <cell r="L870">
            <v>390</v>
          </cell>
          <cell r="M870">
            <v>525</v>
          </cell>
          <cell r="N870">
            <v>321</v>
          </cell>
          <cell r="O870">
            <v>312</v>
          </cell>
          <cell r="P870">
            <v>150000</v>
          </cell>
          <cell r="Q870">
            <v>2049</v>
          </cell>
          <cell r="R870">
            <v>591000</v>
          </cell>
          <cell r="S870">
            <v>5145</v>
          </cell>
          <cell r="T870">
            <v>1530</v>
          </cell>
          <cell r="U870">
            <v>210</v>
          </cell>
          <cell r="V870">
            <v>180</v>
          </cell>
          <cell r="W870">
            <v>2340</v>
          </cell>
          <cell r="X870">
            <v>54000</v>
          </cell>
          <cell r="Y870">
            <v>1140</v>
          </cell>
          <cell r="Z870">
            <v>14400</v>
          </cell>
          <cell r="AA870">
            <v>27000</v>
          </cell>
          <cell r="AB870">
            <v>360000</v>
          </cell>
          <cell r="AC870">
            <v>452250</v>
          </cell>
          <cell r="AD870">
            <v>3900</v>
          </cell>
          <cell r="AE870">
            <v>1065</v>
          </cell>
          <cell r="AF870">
            <v>1680</v>
          </cell>
          <cell r="AG870">
            <v>420</v>
          </cell>
          <cell r="AH870">
            <v>14100</v>
          </cell>
          <cell r="AI870">
            <v>840</v>
          </cell>
          <cell r="AJ870">
            <v>2100</v>
          </cell>
          <cell r="AK870">
            <v>420</v>
          </cell>
          <cell r="AL870">
            <v>10200</v>
          </cell>
          <cell r="AM870">
            <v>450</v>
          </cell>
          <cell r="AN870">
            <v>9600</v>
          </cell>
          <cell r="AO870">
            <v>6150</v>
          </cell>
          <cell r="AP870">
            <v>645</v>
          </cell>
          <cell r="AQ870">
            <v>2250</v>
          </cell>
        </row>
        <row r="871">
          <cell r="A871" t="str">
            <v>M00354901520</v>
          </cell>
          <cell r="B871" t="str">
            <v>SpinnakerElite1.5FS</v>
          </cell>
          <cell r="C871" t="str">
            <v>EUR</v>
          </cell>
          <cell r="D871">
            <v>82.84</v>
          </cell>
          <cell r="G871">
            <v>82.84</v>
          </cell>
          <cell r="I871">
            <v>118.34285714285716</v>
          </cell>
          <cell r="J871">
            <v>449.70285714285717</v>
          </cell>
          <cell r="K871">
            <v>130.17714285714288</v>
          </cell>
          <cell r="L871">
            <v>153.84571428571431</v>
          </cell>
          <cell r="M871">
            <v>207.10000000000002</v>
          </cell>
          <cell r="N871">
            <v>126.62685714285716</v>
          </cell>
          <cell r="O871">
            <v>123.07657142857144</v>
          </cell>
          <cell r="P871">
            <v>59171.42857142858</v>
          </cell>
          <cell r="Q871">
            <v>808.28171428571443</v>
          </cell>
          <cell r="R871">
            <v>233135.42857142861</v>
          </cell>
          <cell r="S871">
            <v>2029.5800000000002</v>
          </cell>
          <cell r="T871">
            <v>603.54857142857145</v>
          </cell>
          <cell r="U871">
            <v>82.84</v>
          </cell>
          <cell r="V871">
            <v>71.005714285714291</v>
          </cell>
          <cell r="W871">
            <v>923.07428571428579</v>
          </cell>
          <cell r="X871">
            <v>21301.71428571429</v>
          </cell>
          <cell r="Y871">
            <v>449.70285714285717</v>
          </cell>
          <cell r="Z871">
            <v>5680.4571428571435</v>
          </cell>
          <cell r="AA871">
            <v>10650.857142857145</v>
          </cell>
          <cell r="AB871">
            <v>142011.42857142858</v>
          </cell>
          <cell r="AC871">
            <v>178401.85714285716</v>
          </cell>
          <cell r="AD871">
            <v>1538.457142857143</v>
          </cell>
          <cell r="AE871">
            <v>420.11714285714288</v>
          </cell>
          <cell r="AF871">
            <v>662.72</v>
          </cell>
          <cell r="AG871">
            <v>165.68</v>
          </cell>
          <cell r="AH871">
            <v>5562.1142857142859</v>
          </cell>
          <cell r="AI871">
            <v>331.36</v>
          </cell>
          <cell r="AJ871">
            <v>828.40000000000009</v>
          </cell>
          <cell r="AK871">
            <v>165.68</v>
          </cell>
          <cell r="AL871">
            <v>4023.6571428571433</v>
          </cell>
          <cell r="AM871">
            <v>177.51428571428573</v>
          </cell>
          <cell r="AN871">
            <v>3786.971428571429</v>
          </cell>
          <cell r="AO871">
            <v>2426.0285714285719</v>
          </cell>
          <cell r="AP871">
            <v>254.43714285714287</v>
          </cell>
          <cell r="AQ871">
            <v>887.57142857142867</v>
          </cell>
        </row>
        <row r="872">
          <cell r="A872" t="str">
            <v>M00354902020</v>
          </cell>
          <cell r="B872" t="str">
            <v>Spinnakerelite1.5FL</v>
          </cell>
          <cell r="C872" t="str">
            <v>EUR</v>
          </cell>
          <cell r="D872">
            <v>82.84</v>
          </cell>
          <cell r="G872">
            <v>82.84</v>
          </cell>
          <cell r="I872">
            <v>118.34285714285716</v>
          </cell>
          <cell r="J872">
            <v>449.70285714285717</v>
          </cell>
          <cell r="K872">
            <v>130.17714285714288</v>
          </cell>
          <cell r="L872">
            <v>153.84571428571431</v>
          </cell>
          <cell r="M872">
            <v>207.10000000000002</v>
          </cell>
          <cell r="N872">
            <v>126.62685714285716</v>
          </cell>
          <cell r="O872">
            <v>123.07657142857144</v>
          </cell>
          <cell r="P872">
            <v>59171.42857142858</v>
          </cell>
          <cell r="Q872">
            <v>808.28171428571443</v>
          </cell>
          <cell r="R872">
            <v>233135.42857142861</v>
          </cell>
          <cell r="S872">
            <v>2029.5800000000002</v>
          </cell>
          <cell r="T872">
            <v>603.54857142857145</v>
          </cell>
          <cell r="U872">
            <v>82.84</v>
          </cell>
          <cell r="V872">
            <v>71.005714285714291</v>
          </cell>
          <cell r="W872">
            <v>923.07428571428579</v>
          </cell>
          <cell r="X872">
            <v>21301.71428571429</v>
          </cell>
          <cell r="Y872">
            <v>449.70285714285717</v>
          </cell>
          <cell r="Z872">
            <v>5680.4571428571435</v>
          </cell>
          <cell r="AA872">
            <v>10650.857142857145</v>
          </cell>
          <cell r="AB872">
            <v>142011.42857142858</v>
          </cell>
          <cell r="AC872">
            <v>178401.85714285716</v>
          </cell>
          <cell r="AD872">
            <v>1538.457142857143</v>
          </cell>
          <cell r="AE872">
            <v>420.11714285714288</v>
          </cell>
          <cell r="AF872">
            <v>662.72</v>
          </cell>
          <cell r="AG872">
            <v>165.68</v>
          </cell>
          <cell r="AH872">
            <v>5562.1142857142859</v>
          </cell>
          <cell r="AI872">
            <v>331.36</v>
          </cell>
          <cell r="AJ872">
            <v>828.40000000000009</v>
          </cell>
          <cell r="AK872">
            <v>165.68</v>
          </cell>
          <cell r="AL872">
            <v>4023.6571428571433</v>
          </cell>
          <cell r="AM872">
            <v>177.51428571428573</v>
          </cell>
          <cell r="AN872">
            <v>3786.971428571429</v>
          </cell>
          <cell r="AO872">
            <v>2426.0285714285719</v>
          </cell>
          <cell r="AP872">
            <v>254.43714285714287</v>
          </cell>
          <cell r="AQ872">
            <v>887.57142857142867</v>
          </cell>
        </row>
        <row r="873">
          <cell r="A873" t="str">
            <v>M00354903020</v>
          </cell>
          <cell r="B873" t="str">
            <v>SpinnakerElite1.5FXL</v>
          </cell>
          <cell r="C873" t="str">
            <v>EUR</v>
          </cell>
          <cell r="D873">
            <v>82.84</v>
          </cell>
          <cell r="G873">
            <v>82.84</v>
          </cell>
          <cell r="I873">
            <v>118.34285714285716</v>
          </cell>
          <cell r="J873">
            <v>449.70285714285717</v>
          </cell>
          <cell r="K873">
            <v>130.17714285714288</v>
          </cell>
          <cell r="L873">
            <v>153.84571428571431</v>
          </cell>
          <cell r="M873">
            <v>207.10000000000002</v>
          </cell>
          <cell r="N873">
            <v>126.62685714285716</v>
          </cell>
          <cell r="O873">
            <v>123.07657142857144</v>
          </cell>
          <cell r="P873">
            <v>59171.42857142858</v>
          </cell>
          <cell r="Q873">
            <v>808.28171428571443</v>
          </cell>
          <cell r="R873">
            <v>233135.42857142861</v>
          </cell>
          <cell r="S873">
            <v>2029.5800000000002</v>
          </cell>
          <cell r="T873">
            <v>603.54857142857145</v>
          </cell>
          <cell r="U873">
            <v>82.84</v>
          </cell>
          <cell r="V873">
            <v>71.005714285714291</v>
          </cell>
          <cell r="W873">
            <v>923.07428571428579</v>
          </cell>
          <cell r="X873">
            <v>21301.71428571429</v>
          </cell>
          <cell r="Y873">
            <v>449.70285714285717</v>
          </cell>
          <cell r="Z873">
            <v>5680.4571428571435</v>
          </cell>
          <cell r="AA873">
            <v>10650.857142857145</v>
          </cell>
          <cell r="AB873">
            <v>142011.42857142858</v>
          </cell>
          <cell r="AC873">
            <v>178401.85714285716</v>
          </cell>
          <cell r="AD873">
            <v>1538.457142857143</v>
          </cell>
          <cell r="AE873">
            <v>420.11714285714288</v>
          </cell>
          <cell r="AF873">
            <v>662.72</v>
          </cell>
          <cell r="AG873">
            <v>165.68</v>
          </cell>
          <cell r="AH873">
            <v>5562.1142857142859</v>
          </cell>
          <cell r="AI873">
            <v>331.36</v>
          </cell>
          <cell r="AJ873">
            <v>828.40000000000009</v>
          </cell>
          <cell r="AK873">
            <v>165.68</v>
          </cell>
          <cell r="AL873">
            <v>4023.6571428571433</v>
          </cell>
          <cell r="AM873">
            <v>177.51428571428573</v>
          </cell>
          <cell r="AN873">
            <v>3786.971428571429</v>
          </cell>
          <cell r="AO873">
            <v>2426.0285714285719</v>
          </cell>
          <cell r="AP873">
            <v>254.43714285714287</v>
          </cell>
          <cell r="AQ873">
            <v>887.57142857142867</v>
          </cell>
        </row>
        <row r="874">
          <cell r="A874" t="str">
            <v>M00355901020</v>
          </cell>
          <cell r="B874" t="str">
            <v>SpinnakerElite1.8F</v>
          </cell>
          <cell r="C874" t="str">
            <v>EUR</v>
          </cell>
          <cell r="D874">
            <v>84.24</v>
          </cell>
          <cell r="G874">
            <v>84.24</v>
          </cell>
          <cell r="I874">
            <v>120.34285714285714</v>
          </cell>
          <cell r="J874">
            <v>457.30285714285714</v>
          </cell>
          <cell r="K874">
            <v>132.37714285714287</v>
          </cell>
          <cell r="L874">
            <v>156.4457142857143</v>
          </cell>
          <cell r="M874">
            <v>210.6</v>
          </cell>
          <cell r="N874">
            <v>128.76685714285716</v>
          </cell>
          <cell r="O874">
            <v>125.15657142857143</v>
          </cell>
          <cell r="P874">
            <v>60171.428571428572</v>
          </cell>
          <cell r="Q874">
            <v>821.94171428571428</v>
          </cell>
          <cell r="R874">
            <v>237075.42857142858</v>
          </cell>
          <cell r="S874">
            <v>2063.8799999999997</v>
          </cell>
          <cell r="T874">
            <v>613.74857142857138</v>
          </cell>
          <cell r="U874">
            <v>84.24</v>
          </cell>
          <cell r="V874">
            <v>72.205714285714279</v>
          </cell>
          <cell r="W874">
            <v>938.6742857142857</v>
          </cell>
          <cell r="X874">
            <v>21661.714285714286</v>
          </cell>
          <cell r="Y874">
            <v>457.30285714285714</v>
          </cell>
          <cell r="Z874">
            <v>5776.4571428571426</v>
          </cell>
          <cell r="AA874">
            <v>10830.857142857143</v>
          </cell>
          <cell r="AB874">
            <v>144411.42857142858</v>
          </cell>
          <cell r="AC874">
            <v>181416.85714285713</v>
          </cell>
          <cell r="AD874">
            <v>1564.4571428571428</v>
          </cell>
          <cell r="AE874">
            <v>427.21714285714285</v>
          </cell>
          <cell r="AF874">
            <v>673.92</v>
          </cell>
          <cell r="AG874">
            <v>168.48</v>
          </cell>
          <cell r="AH874">
            <v>5656.1142857142859</v>
          </cell>
          <cell r="AI874">
            <v>336.96</v>
          </cell>
          <cell r="AJ874">
            <v>842.4</v>
          </cell>
          <cell r="AK874">
            <v>168.48</v>
          </cell>
          <cell r="AL874">
            <v>4091.6571428571428</v>
          </cell>
          <cell r="AM874">
            <v>180.51428571428571</v>
          </cell>
          <cell r="AN874">
            <v>3850.9714285714285</v>
          </cell>
          <cell r="AO874">
            <v>2467.0285714285715</v>
          </cell>
          <cell r="AP874">
            <v>258.73714285714283</v>
          </cell>
          <cell r="AQ874">
            <v>902.57142857142856</v>
          </cell>
        </row>
        <row r="875">
          <cell r="A875" t="str">
            <v>M00355902020</v>
          </cell>
          <cell r="B875" t="str">
            <v>SpinnakerElite1.8FL</v>
          </cell>
          <cell r="C875" t="str">
            <v>EUR</v>
          </cell>
          <cell r="D875">
            <v>84.24</v>
          </cell>
          <cell r="G875">
            <v>84.24</v>
          </cell>
          <cell r="I875">
            <v>120.34285714285714</v>
          </cell>
          <cell r="J875">
            <v>457.30285714285714</v>
          </cell>
          <cell r="K875">
            <v>132.37714285714287</v>
          </cell>
          <cell r="L875">
            <v>156.4457142857143</v>
          </cell>
          <cell r="M875">
            <v>210.6</v>
          </cell>
          <cell r="N875">
            <v>128.76685714285716</v>
          </cell>
          <cell r="O875">
            <v>125.15657142857143</v>
          </cell>
          <cell r="P875">
            <v>60171.428571428572</v>
          </cell>
          <cell r="Q875">
            <v>821.94171428571428</v>
          </cell>
          <cell r="R875">
            <v>237075.42857142858</v>
          </cell>
          <cell r="S875">
            <v>2063.8799999999997</v>
          </cell>
          <cell r="T875">
            <v>613.74857142857138</v>
          </cell>
          <cell r="U875">
            <v>84.24</v>
          </cell>
          <cell r="V875">
            <v>72.205714285714279</v>
          </cell>
          <cell r="W875">
            <v>938.6742857142857</v>
          </cell>
          <cell r="X875">
            <v>21661.714285714286</v>
          </cell>
          <cell r="Y875">
            <v>457.30285714285714</v>
          </cell>
          <cell r="Z875">
            <v>5776.4571428571426</v>
          </cell>
          <cell r="AA875">
            <v>10830.857142857143</v>
          </cell>
          <cell r="AB875">
            <v>144411.42857142858</v>
          </cell>
          <cell r="AC875">
            <v>181416.85714285713</v>
          </cell>
          <cell r="AD875">
            <v>1564.4571428571428</v>
          </cell>
          <cell r="AE875">
            <v>427.21714285714285</v>
          </cell>
          <cell r="AF875">
            <v>673.92</v>
          </cell>
          <cell r="AG875">
            <v>168.48</v>
          </cell>
          <cell r="AH875">
            <v>5656.1142857142859</v>
          </cell>
          <cell r="AI875">
            <v>336.96</v>
          </cell>
          <cell r="AJ875">
            <v>842.4</v>
          </cell>
          <cell r="AK875">
            <v>168.48</v>
          </cell>
          <cell r="AL875">
            <v>4091.6571428571428</v>
          </cell>
          <cell r="AM875">
            <v>180.51428571428571</v>
          </cell>
          <cell r="AN875">
            <v>3850.9714285714285</v>
          </cell>
          <cell r="AO875">
            <v>2467.0285714285715</v>
          </cell>
          <cell r="AP875">
            <v>258.73714285714283</v>
          </cell>
          <cell r="AQ875">
            <v>902.57142857142856</v>
          </cell>
        </row>
        <row r="876">
          <cell r="A876" t="str">
            <v>M00355903020</v>
          </cell>
          <cell r="B876" t="str">
            <v>SpinnakerElite1.8FXL</v>
          </cell>
          <cell r="C876" t="str">
            <v>EUR</v>
          </cell>
          <cell r="D876">
            <v>84.24</v>
          </cell>
          <cell r="G876">
            <v>84.24</v>
          </cell>
          <cell r="I876">
            <v>120.34285714285714</v>
          </cell>
          <cell r="J876">
            <v>457.30285714285714</v>
          </cell>
          <cell r="K876">
            <v>132.37714285714287</v>
          </cell>
          <cell r="L876">
            <v>156.4457142857143</v>
          </cell>
          <cell r="M876">
            <v>210.6</v>
          </cell>
          <cell r="N876">
            <v>128.76685714285716</v>
          </cell>
          <cell r="O876">
            <v>125.15657142857143</v>
          </cell>
          <cell r="P876">
            <v>60171.428571428572</v>
          </cell>
          <cell r="Q876">
            <v>821.94171428571428</v>
          </cell>
          <cell r="R876">
            <v>237075.42857142858</v>
          </cell>
          <cell r="S876">
            <v>2063.8799999999997</v>
          </cell>
          <cell r="T876">
            <v>613.74857142857138</v>
          </cell>
          <cell r="U876">
            <v>84.24</v>
          </cell>
          <cell r="V876">
            <v>72.205714285714279</v>
          </cell>
          <cell r="W876">
            <v>938.6742857142857</v>
          </cell>
          <cell r="X876">
            <v>21661.714285714286</v>
          </cell>
          <cell r="Y876">
            <v>457.30285714285714</v>
          </cell>
          <cell r="Z876">
            <v>5776.4571428571426</v>
          </cell>
          <cell r="AA876">
            <v>10830.857142857143</v>
          </cell>
          <cell r="AB876">
            <v>144411.42857142858</v>
          </cell>
          <cell r="AC876">
            <v>181416.85714285713</v>
          </cell>
          <cell r="AD876">
            <v>1564.4571428571428</v>
          </cell>
          <cell r="AE876">
            <v>427.21714285714285</v>
          </cell>
          <cell r="AF876">
            <v>673.92</v>
          </cell>
          <cell r="AG876">
            <v>168.48</v>
          </cell>
          <cell r="AH876">
            <v>5656.1142857142859</v>
          </cell>
          <cell r="AI876">
            <v>336.96</v>
          </cell>
          <cell r="AJ876">
            <v>842.4</v>
          </cell>
          <cell r="AK876">
            <v>168.48</v>
          </cell>
          <cell r="AL876">
            <v>4091.6571428571428</v>
          </cell>
          <cell r="AM876">
            <v>180.51428571428571</v>
          </cell>
          <cell r="AN876">
            <v>3850.9714285714285</v>
          </cell>
          <cell r="AO876">
            <v>2467.0285714285715</v>
          </cell>
          <cell r="AP876">
            <v>258.73714285714283</v>
          </cell>
          <cell r="AQ876">
            <v>902.57142857142856</v>
          </cell>
        </row>
        <row r="877">
          <cell r="A877" t="str">
            <v>M0037106010</v>
          </cell>
          <cell r="B877" t="str">
            <v>FasGuide6F90/3/2cm1000)</v>
          </cell>
          <cell r="C877" t="str">
            <v>USD</v>
          </cell>
          <cell r="D877">
            <v>289.55</v>
          </cell>
          <cell r="G877">
            <v>289.55</v>
          </cell>
          <cell r="I877">
            <v>289.55</v>
          </cell>
          <cell r="J877">
            <v>1100.29</v>
          </cell>
          <cell r="K877">
            <v>318.50500000000005</v>
          </cell>
          <cell r="L877">
            <v>376.41500000000002</v>
          </cell>
          <cell r="M877">
            <v>506.71250000000003</v>
          </cell>
          <cell r="N877">
            <v>309.81850000000003</v>
          </cell>
          <cell r="O877">
            <v>301.13200000000001</v>
          </cell>
          <cell r="P877">
            <v>144775</v>
          </cell>
          <cell r="Q877">
            <v>1977.6265000000001</v>
          </cell>
          <cell r="R877">
            <v>570413.5</v>
          </cell>
          <cell r="S877">
            <v>4965.7824999999993</v>
          </cell>
          <cell r="T877">
            <v>1476.7049999999999</v>
          </cell>
          <cell r="U877">
            <v>202.685</v>
          </cell>
          <cell r="V877">
            <v>173.73</v>
          </cell>
          <cell r="W877">
            <v>2258.4900000000002</v>
          </cell>
          <cell r="X877">
            <v>52119</v>
          </cell>
          <cell r="Y877">
            <v>1100.29</v>
          </cell>
          <cell r="Z877">
            <v>13898.400000000001</v>
          </cell>
          <cell r="AA877">
            <v>26059.5</v>
          </cell>
          <cell r="AB877">
            <v>347460</v>
          </cell>
          <cell r="AC877">
            <v>436496.625</v>
          </cell>
          <cell r="AD877">
            <v>3764.15</v>
          </cell>
          <cell r="AE877">
            <v>1027.9024999999999</v>
          </cell>
          <cell r="AF877">
            <v>1621.48</v>
          </cell>
          <cell r="AG877">
            <v>405.37</v>
          </cell>
          <cell r="AH877">
            <v>13608.85</v>
          </cell>
          <cell r="AI877">
            <v>810.74</v>
          </cell>
          <cell r="AJ877">
            <v>2026.8500000000001</v>
          </cell>
          <cell r="AK877">
            <v>405.37</v>
          </cell>
          <cell r="AL877">
            <v>9844.7000000000007</v>
          </cell>
          <cell r="AM877">
            <v>434.32500000000005</v>
          </cell>
          <cell r="AN877">
            <v>9265.6</v>
          </cell>
          <cell r="AO877">
            <v>5935.7750000000005</v>
          </cell>
          <cell r="AP877">
            <v>622.53250000000003</v>
          </cell>
          <cell r="AQ877">
            <v>2171.625</v>
          </cell>
        </row>
        <row r="878">
          <cell r="A878" t="str">
            <v>M0037106020</v>
          </cell>
          <cell r="B878" t="str">
            <v>FasGuide6F90/3/7cm1000)</v>
          </cell>
          <cell r="C878" t="str">
            <v>USD</v>
          </cell>
          <cell r="D878">
            <v>289.87</v>
          </cell>
          <cell r="G878">
            <v>289.87</v>
          </cell>
          <cell r="I878">
            <v>289.87</v>
          </cell>
          <cell r="J878">
            <v>1101.5059999999999</v>
          </cell>
          <cell r="K878">
            <v>318.85700000000003</v>
          </cell>
          <cell r="L878">
            <v>376.83100000000002</v>
          </cell>
          <cell r="M878">
            <v>507.27250000000004</v>
          </cell>
          <cell r="N878">
            <v>310.16090000000003</v>
          </cell>
          <cell r="O878">
            <v>301.46480000000003</v>
          </cell>
          <cell r="P878">
            <v>144935</v>
          </cell>
          <cell r="Q878">
            <v>1979.8121000000001</v>
          </cell>
          <cell r="R878">
            <v>571043.9</v>
          </cell>
          <cell r="S878">
            <v>4971.2704999999996</v>
          </cell>
          <cell r="T878">
            <v>1478.337</v>
          </cell>
          <cell r="U878">
            <v>202.90899999999999</v>
          </cell>
          <cell r="V878">
            <v>173.922</v>
          </cell>
          <cell r="W878">
            <v>2260.9859999999999</v>
          </cell>
          <cell r="X878">
            <v>52176.6</v>
          </cell>
          <cell r="Y878">
            <v>1101.5059999999999</v>
          </cell>
          <cell r="Z878">
            <v>13913.76</v>
          </cell>
          <cell r="AA878">
            <v>26088.3</v>
          </cell>
          <cell r="AB878">
            <v>347844</v>
          </cell>
          <cell r="AC878">
            <v>436979.02500000002</v>
          </cell>
          <cell r="AD878">
            <v>3768.31</v>
          </cell>
          <cell r="AE878">
            <v>1029.0384999999999</v>
          </cell>
          <cell r="AF878">
            <v>1623.2719999999999</v>
          </cell>
          <cell r="AG878">
            <v>405.81799999999998</v>
          </cell>
          <cell r="AH878">
            <v>13623.89</v>
          </cell>
          <cell r="AI878">
            <v>811.63599999999997</v>
          </cell>
          <cell r="AJ878">
            <v>2029.0900000000001</v>
          </cell>
          <cell r="AK878">
            <v>405.81799999999998</v>
          </cell>
          <cell r="AL878">
            <v>9855.58</v>
          </cell>
          <cell r="AM878">
            <v>434.80500000000001</v>
          </cell>
          <cell r="AN878">
            <v>9275.84</v>
          </cell>
          <cell r="AO878">
            <v>5942.335</v>
          </cell>
          <cell r="AP878">
            <v>623.22050000000002</v>
          </cell>
          <cell r="AQ878">
            <v>2174.0250000000001</v>
          </cell>
        </row>
        <row r="879">
          <cell r="A879" t="str">
            <v>M0037106030</v>
          </cell>
          <cell r="B879" t="str">
            <v>FasGuide6F100/3/2cm1000)</v>
          </cell>
          <cell r="C879" t="str">
            <v>USD</v>
          </cell>
          <cell r="D879">
            <v>289.55</v>
          </cell>
          <cell r="G879">
            <v>289.55</v>
          </cell>
          <cell r="I879">
            <v>289.55</v>
          </cell>
          <cell r="J879">
            <v>1100.29</v>
          </cell>
          <cell r="K879">
            <v>318.50500000000005</v>
          </cell>
          <cell r="L879">
            <v>376.41500000000002</v>
          </cell>
          <cell r="M879">
            <v>506.71250000000003</v>
          </cell>
          <cell r="N879">
            <v>309.81850000000003</v>
          </cell>
          <cell r="O879">
            <v>301.13200000000001</v>
          </cell>
          <cell r="P879">
            <v>144775</v>
          </cell>
          <cell r="Q879">
            <v>1977.6265000000001</v>
          </cell>
          <cell r="R879">
            <v>570413.5</v>
          </cell>
          <cell r="S879">
            <v>4965.7824999999993</v>
          </cell>
          <cell r="T879">
            <v>1476.7049999999999</v>
          </cell>
          <cell r="U879">
            <v>202.685</v>
          </cell>
          <cell r="V879">
            <v>173.73</v>
          </cell>
          <cell r="W879">
            <v>2258.4900000000002</v>
          </cell>
          <cell r="X879">
            <v>52119</v>
          </cell>
          <cell r="Y879">
            <v>1100.29</v>
          </cell>
          <cell r="Z879">
            <v>13898.400000000001</v>
          </cell>
          <cell r="AA879">
            <v>26059.5</v>
          </cell>
          <cell r="AB879">
            <v>347460</v>
          </cell>
          <cell r="AC879">
            <v>436496.625</v>
          </cell>
          <cell r="AD879">
            <v>3764.15</v>
          </cell>
          <cell r="AE879">
            <v>1027.9024999999999</v>
          </cell>
          <cell r="AF879">
            <v>1621.48</v>
          </cell>
          <cell r="AG879">
            <v>405.37</v>
          </cell>
          <cell r="AH879">
            <v>13608.85</v>
          </cell>
          <cell r="AI879">
            <v>810.74</v>
          </cell>
          <cell r="AJ879">
            <v>2026.8500000000001</v>
          </cell>
          <cell r="AK879">
            <v>405.37</v>
          </cell>
          <cell r="AL879">
            <v>9844.7000000000007</v>
          </cell>
          <cell r="AM879">
            <v>434.32500000000005</v>
          </cell>
          <cell r="AN879">
            <v>9265.6</v>
          </cell>
          <cell r="AO879">
            <v>5935.7750000000005</v>
          </cell>
          <cell r="AP879">
            <v>622.53250000000003</v>
          </cell>
          <cell r="AQ879">
            <v>2171.625</v>
          </cell>
        </row>
        <row r="880">
          <cell r="A880" t="str">
            <v>M0037106040</v>
          </cell>
          <cell r="B880" t="str">
            <v>FasGuide6F100/3/7cm1000)</v>
          </cell>
          <cell r="C880" t="str">
            <v>USD</v>
          </cell>
          <cell r="D880">
            <v>289.87</v>
          </cell>
          <cell r="G880">
            <v>289.87</v>
          </cell>
          <cell r="I880">
            <v>289.87</v>
          </cell>
          <cell r="J880">
            <v>1101.5059999999999</v>
          </cell>
          <cell r="K880">
            <v>318.85700000000003</v>
          </cell>
          <cell r="L880">
            <v>376.83100000000002</v>
          </cell>
          <cell r="M880">
            <v>507.27250000000004</v>
          </cell>
          <cell r="N880">
            <v>310.16090000000003</v>
          </cell>
          <cell r="O880">
            <v>301.46480000000003</v>
          </cell>
          <cell r="P880">
            <v>144935</v>
          </cell>
          <cell r="Q880">
            <v>1979.8121000000001</v>
          </cell>
          <cell r="R880">
            <v>571043.9</v>
          </cell>
          <cell r="S880">
            <v>4971.2704999999996</v>
          </cell>
          <cell r="T880">
            <v>1478.337</v>
          </cell>
          <cell r="U880">
            <v>202.90899999999999</v>
          </cell>
          <cell r="V880">
            <v>173.922</v>
          </cell>
          <cell r="W880">
            <v>2260.9859999999999</v>
          </cell>
          <cell r="X880">
            <v>52176.6</v>
          </cell>
          <cell r="Y880">
            <v>1101.5059999999999</v>
          </cell>
          <cell r="Z880">
            <v>13913.76</v>
          </cell>
          <cell r="AA880">
            <v>26088.3</v>
          </cell>
          <cell r="AB880">
            <v>347844</v>
          </cell>
          <cell r="AC880">
            <v>436979.02500000002</v>
          </cell>
          <cell r="AD880">
            <v>3768.31</v>
          </cell>
          <cell r="AE880">
            <v>1029.0384999999999</v>
          </cell>
          <cell r="AF880">
            <v>1623.2719999999999</v>
          </cell>
          <cell r="AG880">
            <v>405.81799999999998</v>
          </cell>
          <cell r="AH880">
            <v>13623.89</v>
          </cell>
          <cell r="AI880">
            <v>811.63599999999997</v>
          </cell>
          <cell r="AJ880">
            <v>2029.0900000000001</v>
          </cell>
          <cell r="AK880">
            <v>405.81799999999998</v>
          </cell>
          <cell r="AL880">
            <v>9855.58</v>
          </cell>
          <cell r="AM880">
            <v>434.80500000000001</v>
          </cell>
          <cell r="AN880">
            <v>9275.84</v>
          </cell>
          <cell r="AO880">
            <v>5942.335</v>
          </cell>
          <cell r="AP880">
            <v>623.22050000000002</v>
          </cell>
          <cell r="AQ880">
            <v>2174.0250000000001</v>
          </cell>
        </row>
        <row r="881">
          <cell r="A881" t="str">
            <v>M0037501500</v>
          </cell>
          <cell r="B881" t="str">
            <v>CATHSET1.5/3.6FR</v>
          </cell>
          <cell r="C881" t="str">
            <v>USD</v>
          </cell>
          <cell r="D881">
            <v>78.78</v>
          </cell>
          <cell r="G881">
            <v>78.78</v>
          </cell>
          <cell r="I881">
            <v>78.78</v>
          </cell>
          <cell r="J881">
            <v>299.36399999999998</v>
          </cell>
          <cell r="K881">
            <v>86.658000000000001</v>
          </cell>
          <cell r="L881">
            <v>102.414</v>
          </cell>
          <cell r="M881">
            <v>137.86500000000001</v>
          </cell>
          <cell r="N881">
            <v>84.294600000000003</v>
          </cell>
          <cell r="O881">
            <v>81.931200000000004</v>
          </cell>
          <cell r="P881">
            <v>39390</v>
          </cell>
          <cell r="Q881">
            <v>538.06740000000002</v>
          </cell>
          <cell r="R881">
            <v>155196.6</v>
          </cell>
          <cell r="S881">
            <v>1351.077</v>
          </cell>
          <cell r="T881">
            <v>401.77799999999996</v>
          </cell>
          <cell r="U881">
            <v>55.146000000000001</v>
          </cell>
          <cell r="V881">
            <v>47.268000000000001</v>
          </cell>
          <cell r="W881">
            <v>614.48400000000004</v>
          </cell>
          <cell r="X881">
            <v>14180.4</v>
          </cell>
          <cell r="Y881">
            <v>299.36399999999998</v>
          </cell>
          <cell r="Z881">
            <v>3781.44</v>
          </cell>
          <cell r="AA881">
            <v>7090.2</v>
          </cell>
          <cell r="AB881">
            <v>94536</v>
          </cell>
          <cell r="AC881">
            <v>118760.85</v>
          </cell>
          <cell r="AD881">
            <v>1024.1400000000001</v>
          </cell>
          <cell r="AE881">
            <v>279.66899999999998</v>
          </cell>
          <cell r="AF881">
            <v>441.16800000000001</v>
          </cell>
          <cell r="AG881">
            <v>110.292</v>
          </cell>
          <cell r="AH881">
            <v>3702.66</v>
          </cell>
          <cell r="AI881">
            <v>220.584</v>
          </cell>
          <cell r="AJ881">
            <v>551.46</v>
          </cell>
          <cell r="AK881">
            <v>110.292</v>
          </cell>
          <cell r="AL881">
            <v>2678.52</v>
          </cell>
          <cell r="AM881">
            <v>118.17</v>
          </cell>
          <cell r="AN881">
            <v>2520.96</v>
          </cell>
          <cell r="AO881">
            <v>1614.99</v>
          </cell>
          <cell r="AP881">
            <v>169.37700000000001</v>
          </cell>
          <cell r="AQ881">
            <v>590.85</v>
          </cell>
        </row>
        <row r="882">
          <cell r="A882" t="str">
            <v>M0037715930</v>
          </cell>
          <cell r="B882" t="str">
            <v>DSB.90ccVOLUMEHIGH</v>
          </cell>
          <cell r="C882" t="str">
            <v>USD</v>
          </cell>
          <cell r="D882">
            <v>196.24</v>
          </cell>
          <cell r="G882">
            <v>196.24</v>
          </cell>
          <cell r="I882">
            <v>196.24</v>
          </cell>
          <cell r="J882">
            <v>745.71199999999999</v>
          </cell>
          <cell r="K882">
            <v>215.86400000000003</v>
          </cell>
          <cell r="L882">
            <v>255.11200000000002</v>
          </cell>
          <cell r="M882">
            <v>343.42</v>
          </cell>
          <cell r="N882">
            <v>209.97680000000003</v>
          </cell>
          <cell r="O882">
            <v>204.08960000000002</v>
          </cell>
          <cell r="P882">
            <v>98120</v>
          </cell>
          <cell r="Q882">
            <v>1340.3192000000001</v>
          </cell>
          <cell r="R882">
            <v>386592.80000000005</v>
          </cell>
          <cell r="S882">
            <v>3365.5160000000001</v>
          </cell>
          <cell r="T882">
            <v>1000.824</v>
          </cell>
          <cell r="U882">
            <v>137.36799999999999</v>
          </cell>
          <cell r="V882">
            <v>117.744</v>
          </cell>
          <cell r="W882">
            <v>1530.672</v>
          </cell>
          <cell r="X882">
            <v>35323.200000000004</v>
          </cell>
          <cell r="Y882">
            <v>745.71199999999999</v>
          </cell>
          <cell r="Z882">
            <v>9419.52</v>
          </cell>
          <cell r="AA882">
            <v>17661.600000000002</v>
          </cell>
          <cell r="AB882">
            <v>235488</v>
          </cell>
          <cell r="AC882">
            <v>295831.8</v>
          </cell>
          <cell r="AD882">
            <v>2551.12</v>
          </cell>
          <cell r="AE882">
            <v>696.65200000000004</v>
          </cell>
          <cell r="AF882">
            <v>1098.944</v>
          </cell>
          <cell r="AG882">
            <v>274.73599999999999</v>
          </cell>
          <cell r="AH882">
            <v>9223.2800000000007</v>
          </cell>
          <cell r="AI882">
            <v>549.47199999999998</v>
          </cell>
          <cell r="AJ882">
            <v>1373.68</v>
          </cell>
          <cell r="AK882">
            <v>274.73599999999999</v>
          </cell>
          <cell r="AL882">
            <v>6672.16</v>
          </cell>
          <cell r="AM882">
            <v>294.36</v>
          </cell>
          <cell r="AN882">
            <v>6279.68</v>
          </cell>
          <cell r="AO882">
            <v>4022.92</v>
          </cell>
          <cell r="AP882">
            <v>421.916</v>
          </cell>
          <cell r="AQ882">
            <v>1471.8000000000002</v>
          </cell>
        </row>
        <row r="883">
          <cell r="A883" t="str">
            <v>M0037718130</v>
          </cell>
          <cell r="B883" t="str">
            <v>DSB1.0ccVOLUMEHIGH</v>
          </cell>
          <cell r="C883" t="str">
            <v>USD</v>
          </cell>
          <cell r="D883">
            <v>196.24</v>
          </cell>
          <cell r="G883">
            <v>196.24</v>
          </cell>
          <cell r="I883">
            <v>196.24</v>
          </cell>
          <cell r="J883">
            <v>745.71199999999999</v>
          </cell>
          <cell r="K883">
            <v>215.86400000000003</v>
          </cell>
          <cell r="L883">
            <v>255.11200000000002</v>
          </cell>
          <cell r="M883">
            <v>343.42</v>
          </cell>
          <cell r="N883">
            <v>209.97680000000003</v>
          </cell>
          <cell r="O883">
            <v>204.08960000000002</v>
          </cell>
          <cell r="P883">
            <v>98120</v>
          </cell>
          <cell r="Q883">
            <v>1340.3192000000001</v>
          </cell>
          <cell r="R883">
            <v>386592.80000000005</v>
          </cell>
          <cell r="S883">
            <v>3365.5160000000001</v>
          </cell>
          <cell r="T883">
            <v>1000.824</v>
          </cell>
          <cell r="U883">
            <v>137.36799999999999</v>
          </cell>
          <cell r="V883">
            <v>117.744</v>
          </cell>
          <cell r="W883">
            <v>1530.672</v>
          </cell>
          <cell r="X883">
            <v>35323.200000000004</v>
          </cell>
          <cell r="Y883">
            <v>745.71199999999999</v>
          </cell>
          <cell r="Z883">
            <v>9419.52</v>
          </cell>
          <cell r="AA883">
            <v>17661.600000000002</v>
          </cell>
          <cell r="AB883">
            <v>235488</v>
          </cell>
          <cell r="AC883">
            <v>295831.8</v>
          </cell>
          <cell r="AD883">
            <v>2551.12</v>
          </cell>
          <cell r="AE883">
            <v>696.65200000000004</v>
          </cell>
          <cell r="AF883">
            <v>1098.944</v>
          </cell>
          <cell r="AG883">
            <v>274.73599999999999</v>
          </cell>
          <cell r="AH883">
            <v>9223.2800000000007</v>
          </cell>
          <cell r="AI883">
            <v>549.47199999999998</v>
          </cell>
          <cell r="AJ883">
            <v>1373.68</v>
          </cell>
          <cell r="AK883">
            <v>274.73599999999999</v>
          </cell>
          <cell r="AL883">
            <v>6672.16</v>
          </cell>
          <cell r="AM883">
            <v>294.36</v>
          </cell>
          <cell r="AN883">
            <v>6279.68</v>
          </cell>
          <cell r="AO883">
            <v>4022.92</v>
          </cell>
          <cell r="AP883">
            <v>421.916</v>
          </cell>
          <cell r="AQ883">
            <v>1471.8000000000002</v>
          </cell>
        </row>
        <row r="884">
          <cell r="A884" t="str">
            <v>M0037718530</v>
          </cell>
          <cell r="B884" t="str">
            <v>DSB1.5ccVOLUMEHIGH</v>
          </cell>
          <cell r="C884" t="str">
            <v>USD</v>
          </cell>
          <cell r="D884">
            <v>196.24</v>
          </cell>
          <cell r="G884">
            <v>196.24</v>
          </cell>
          <cell r="I884">
            <v>196.24</v>
          </cell>
          <cell r="J884">
            <v>745.71199999999999</v>
          </cell>
          <cell r="K884">
            <v>215.86400000000003</v>
          </cell>
          <cell r="L884">
            <v>255.11200000000002</v>
          </cell>
          <cell r="M884">
            <v>343.42</v>
          </cell>
          <cell r="N884">
            <v>209.97680000000003</v>
          </cell>
          <cell r="O884">
            <v>204.08960000000002</v>
          </cell>
          <cell r="P884">
            <v>98120</v>
          </cell>
          <cell r="Q884">
            <v>1340.3192000000001</v>
          </cell>
          <cell r="R884">
            <v>386592.80000000005</v>
          </cell>
          <cell r="S884">
            <v>3365.5160000000001</v>
          </cell>
          <cell r="T884">
            <v>1000.824</v>
          </cell>
          <cell r="U884">
            <v>137.36799999999999</v>
          </cell>
          <cell r="V884">
            <v>117.744</v>
          </cell>
          <cell r="W884">
            <v>1530.672</v>
          </cell>
          <cell r="X884">
            <v>35323.200000000004</v>
          </cell>
          <cell r="Y884">
            <v>745.71199999999999</v>
          </cell>
          <cell r="Z884">
            <v>9419.52</v>
          </cell>
          <cell r="AA884">
            <v>17661.600000000002</v>
          </cell>
          <cell r="AB884">
            <v>235488</v>
          </cell>
          <cell r="AC884">
            <v>295831.8</v>
          </cell>
          <cell r="AD884">
            <v>2551.12</v>
          </cell>
          <cell r="AE884">
            <v>696.65200000000004</v>
          </cell>
          <cell r="AF884">
            <v>1098.944</v>
          </cell>
          <cell r="AG884">
            <v>274.73599999999999</v>
          </cell>
          <cell r="AH884">
            <v>9223.2800000000007</v>
          </cell>
          <cell r="AI884">
            <v>549.47199999999998</v>
          </cell>
          <cell r="AJ884">
            <v>1373.68</v>
          </cell>
          <cell r="AK884">
            <v>274.73599999999999</v>
          </cell>
          <cell r="AL884">
            <v>6672.16</v>
          </cell>
          <cell r="AM884">
            <v>294.36</v>
          </cell>
          <cell r="AN884">
            <v>6279.68</v>
          </cell>
          <cell r="AO884">
            <v>4022.92</v>
          </cell>
          <cell r="AP884">
            <v>421.916</v>
          </cell>
          <cell r="AQ884">
            <v>1471.8000000000002</v>
          </cell>
        </row>
        <row r="885">
          <cell r="A885" t="str">
            <v>M0037785110</v>
          </cell>
          <cell r="B885" t="str">
            <v>DSB0.1ccVOLUMELOW</v>
          </cell>
          <cell r="C885" t="str">
            <v>USD</v>
          </cell>
          <cell r="D885">
            <v>196.24</v>
          </cell>
          <cell r="G885">
            <v>196.24</v>
          </cell>
          <cell r="I885">
            <v>196.24</v>
          </cell>
          <cell r="J885">
            <v>745.71199999999999</v>
          </cell>
          <cell r="K885">
            <v>215.86400000000003</v>
          </cell>
          <cell r="L885">
            <v>255.11200000000002</v>
          </cell>
          <cell r="M885">
            <v>343.42</v>
          </cell>
          <cell r="N885">
            <v>209.97680000000003</v>
          </cell>
          <cell r="O885">
            <v>204.08960000000002</v>
          </cell>
          <cell r="P885">
            <v>98120</v>
          </cell>
          <cell r="Q885">
            <v>1340.3192000000001</v>
          </cell>
          <cell r="R885">
            <v>386592.80000000005</v>
          </cell>
          <cell r="S885">
            <v>3365.5160000000001</v>
          </cell>
          <cell r="T885">
            <v>1000.824</v>
          </cell>
          <cell r="U885">
            <v>137.36799999999999</v>
          </cell>
          <cell r="V885">
            <v>117.744</v>
          </cell>
          <cell r="W885">
            <v>1530.672</v>
          </cell>
          <cell r="X885">
            <v>35323.200000000004</v>
          </cell>
          <cell r="Y885">
            <v>745.71199999999999</v>
          </cell>
          <cell r="Z885">
            <v>9419.52</v>
          </cell>
          <cell r="AA885">
            <v>17661.600000000002</v>
          </cell>
          <cell r="AB885">
            <v>235488</v>
          </cell>
          <cell r="AC885">
            <v>295831.8</v>
          </cell>
          <cell r="AD885">
            <v>2551.12</v>
          </cell>
          <cell r="AE885">
            <v>696.65200000000004</v>
          </cell>
          <cell r="AF885">
            <v>1098.944</v>
          </cell>
          <cell r="AG885">
            <v>274.73599999999999</v>
          </cell>
          <cell r="AH885">
            <v>9223.2800000000007</v>
          </cell>
          <cell r="AI885">
            <v>549.47199999999998</v>
          </cell>
          <cell r="AJ885">
            <v>1373.68</v>
          </cell>
          <cell r="AK885">
            <v>274.73599999999999</v>
          </cell>
          <cell r="AL885">
            <v>6672.16</v>
          </cell>
          <cell r="AM885">
            <v>294.36</v>
          </cell>
          <cell r="AN885">
            <v>6279.68</v>
          </cell>
          <cell r="AO885">
            <v>4022.92</v>
          </cell>
          <cell r="AP885">
            <v>421.916</v>
          </cell>
          <cell r="AQ885">
            <v>1471.8000000000002</v>
          </cell>
        </row>
        <row r="886">
          <cell r="A886" t="str">
            <v>M0037785120</v>
          </cell>
          <cell r="B886" t="str">
            <v>DSB0.1ccVOLUMEMED</v>
          </cell>
          <cell r="C886" t="str">
            <v>USD</v>
          </cell>
          <cell r="D886">
            <v>196.16</v>
          </cell>
          <cell r="G886">
            <v>196.16</v>
          </cell>
          <cell r="I886">
            <v>196.16</v>
          </cell>
          <cell r="J886">
            <v>745.4079999999999</v>
          </cell>
          <cell r="K886">
            <v>215.77600000000001</v>
          </cell>
          <cell r="L886">
            <v>255.00800000000001</v>
          </cell>
          <cell r="M886">
            <v>343.28</v>
          </cell>
          <cell r="N886">
            <v>209.8912</v>
          </cell>
          <cell r="O886">
            <v>204.00640000000001</v>
          </cell>
          <cell r="P886">
            <v>98080</v>
          </cell>
          <cell r="Q886">
            <v>1339.7728</v>
          </cell>
          <cell r="R886">
            <v>386435.2</v>
          </cell>
          <cell r="S886">
            <v>3364.1439999999998</v>
          </cell>
          <cell r="T886">
            <v>1000.4159999999999</v>
          </cell>
          <cell r="U886">
            <v>137.31199999999998</v>
          </cell>
          <cell r="V886">
            <v>117.696</v>
          </cell>
          <cell r="W886">
            <v>1530.048</v>
          </cell>
          <cell r="X886">
            <v>35308.800000000003</v>
          </cell>
          <cell r="Y886">
            <v>745.4079999999999</v>
          </cell>
          <cell r="Z886">
            <v>9415.68</v>
          </cell>
          <cell r="AA886">
            <v>17654.400000000001</v>
          </cell>
          <cell r="AB886">
            <v>235392</v>
          </cell>
          <cell r="AC886">
            <v>295711.2</v>
          </cell>
          <cell r="AD886">
            <v>2550.08</v>
          </cell>
          <cell r="AE886">
            <v>696.36799999999994</v>
          </cell>
          <cell r="AF886">
            <v>1098.4959999999999</v>
          </cell>
          <cell r="AG886">
            <v>274.62399999999997</v>
          </cell>
          <cell r="AH886">
            <v>9219.52</v>
          </cell>
          <cell r="AI886">
            <v>549.24799999999993</v>
          </cell>
          <cell r="AJ886">
            <v>1373.12</v>
          </cell>
          <cell r="AK886">
            <v>274.62399999999997</v>
          </cell>
          <cell r="AL886">
            <v>6669.44</v>
          </cell>
          <cell r="AM886">
            <v>294.24</v>
          </cell>
          <cell r="AN886">
            <v>6277.12</v>
          </cell>
          <cell r="AO886">
            <v>4021.2799999999997</v>
          </cell>
          <cell r="AP886">
            <v>421.74399999999997</v>
          </cell>
          <cell r="AQ886">
            <v>1471.2</v>
          </cell>
        </row>
        <row r="887">
          <cell r="A887" t="str">
            <v>M0037815120</v>
          </cell>
          <cell r="B887" t="str">
            <v>NDSB0.1ccMAXVOLUMEON</v>
          </cell>
          <cell r="C887" t="str">
            <v>USD</v>
          </cell>
          <cell r="D887">
            <v>198.6</v>
          </cell>
          <cell r="G887">
            <v>198.6</v>
          </cell>
          <cell r="I887">
            <v>198.6</v>
          </cell>
          <cell r="J887">
            <v>754.68</v>
          </cell>
          <cell r="K887">
            <v>218.46</v>
          </cell>
          <cell r="L887">
            <v>258.18</v>
          </cell>
          <cell r="M887">
            <v>347.55</v>
          </cell>
          <cell r="N887">
            <v>212.50200000000001</v>
          </cell>
          <cell r="O887">
            <v>206.54400000000001</v>
          </cell>
          <cell r="P887">
            <v>99300</v>
          </cell>
          <cell r="Q887">
            <v>1356.4379999999999</v>
          </cell>
          <cell r="R887">
            <v>391242</v>
          </cell>
          <cell r="S887">
            <v>3405.99</v>
          </cell>
          <cell r="T887">
            <v>1012.8599999999999</v>
          </cell>
          <cell r="U887">
            <v>139.01999999999998</v>
          </cell>
          <cell r="V887">
            <v>119.16</v>
          </cell>
          <cell r="W887">
            <v>1549.08</v>
          </cell>
          <cell r="X887">
            <v>35748</v>
          </cell>
          <cell r="Y887">
            <v>754.68</v>
          </cell>
          <cell r="Z887">
            <v>9532.7999999999993</v>
          </cell>
          <cell r="AA887">
            <v>17874</v>
          </cell>
          <cell r="AB887">
            <v>238320</v>
          </cell>
          <cell r="AC887">
            <v>299389.5</v>
          </cell>
          <cell r="AD887">
            <v>2581.7999999999997</v>
          </cell>
          <cell r="AE887">
            <v>705.03</v>
          </cell>
          <cell r="AF887">
            <v>1112.1599999999999</v>
          </cell>
          <cell r="AG887">
            <v>278.03999999999996</v>
          </cell>
          <cell r="AH887">
            <v>9334.1999999999989</v>
          </cell>
          <cell r="AI887">
            <v>556.07999999999993</v>
          </cell>
          <cell r="AJ887">
            <v>1390.2</v>
          </cell>
          <cell r="AK887">
            <v>278.03999999999996</v>
          </cell>
          <cell r="AL887">
            <v>6752.4</v>
          </cell>
          <cell r="AM887">
            <v>297.89999999999998</v>
          </cell>
          <cell r="AN887">
            <v>6355.2</v>
          </cell>
          <cell r="AO887">
            <v>4071.2999999999997</v>
          </cell>
          <cell r="AP887">
            <v>426.98999999999995</v>
          </cell>
          <cell r="AQ887">
            <v>1489.5</v>
          </cell>
        </row>
        <row r="888">
          <cell r="A888" t="str">
            <v>M0037815520</v>
          </cell>
          <cell r="B888" t="str">
            <v>NDSB0.5ccMAXVOLUMEON</v>
          </cell>
          <cell r="C888" t="str">
            <v>USD</v>
          </cell>
          <cell r="D888">
            <v>198.6</v>
          </cell>
          <cell r="G888">
            <v>198.6</v>
          </cell>
          <cell r="I888">
            <v>198.6</v>
          </cell>
          <cell r="J888">
            <v>754.68</v>
          </cell>
          <cell r="K888">
            <v>218.46</v>
          </cell>
          <cell r="L888">
            <v>258.18</v>
          </cell>
          <cell r="M888">
            <v>347.55</v>
          </cell>
          <cell r="N888">
            <v>212.50200000000001</v>
          </cell>
          <cell r="O888">
            <v>206.54400000000001</v>
          </cell>
          <cell r="P888">
            <v>99300</v>
          </cell>
          <cell r="Q888">
            <v>1356.4379999999999</v>
          </cell>
          <cell r="R888">
            <v>391242</v>
          </cell>
          <cell r="S888">
            <v>3405.99</v>
          </cell>
          <cell r="T888">
            <v>1012.8599999999999</v>
          </cell>
          <cell r="U888">
            <v>139.01999999999998</v>
          </cell>
          <cell r="V888">
            <v>119.16</v>
          </cell>
          <cell r="W888">
            <v>1549.08</v>
          </cell>
          <cell r="X888">
            <v>35748</v>
          </cell>
          <cell r="Y888">
            <v>754.68</v>
          </cell>
          <cell r="Z888">
            <v>9532.7999999999993</v>
          </cell>
          <cell r="AA888">
            <v>17874</v>
          </cell>
          <cell r="AB888">
            <v>238320</v>
          </cell>
          <cell r="AC888">
            <v>299389.5</v>
          </cell>
          <cell r="AD888">
            <v>2581.7999999999997</v>
          </cell>
          <cell r="AE888">
            <v>705.03</v>
          </cell>
          <cell r="AF888">
            <v>1112.1599999999999</v>
          </cell>
          <cell r="AG888">
            <v>278.03999999999996</v>
          </cell>
          <cell r="AH888">
            <v>9334.1999999999989</v>
          </cell>
          <cell r="AI888">
            <v>556.07999999999993</v>
          </cell>
          <cell r="AJ888">
            <v>1390.2</v>
          </cell>
          <cell r="AK888">
            <v>278.03999999999996</v>
          </cell>
          <cell r="AL888">
            <v>6752.4</v>
          </cell>
          <cell r="AM888">
            <v>297.89999999999998</v>
          </cell>
          <cell r="AN888">
            <v>6355.2</v>
          </cell>
          <cell r="AO888">
            <v>4071.2999999999997</v>
          </cell>
          <cell r="AP888">
            <v>426.98999999999995</v>
          </cell>
          <cell r="AQ888">
            <v>1489.5</v>
          </cell>
        </row>
        <row r="889">
          <cell r="A889" t="str">
            <v>M0037815920</v>
          </cell>
          <cell r="B889" t="str">
            <v>NDSB0.9ccMAXVOLUMEON</v>
          </cell>
          <cell r="C889" t="str">
            <v>USD</v>
          </cell>
          <cell r="D889">
            <v>198.6</v>
          </cell>
          <cell r="G889">
            <v>198.6</v>
          </cell>
          <cell r="I889">
            <v>198.6</v>
          </cell>
          <cell r="J889">
            <v>754.68</v>
          </cell>
          <cell r="K889">
            <v>218.46</v>
          </cell>
          <cell r="L889">
            <v>258.18</v>
          </cell>
          <cell r="M889">
            <v>347.55</v>
          </cell>
          <cell r="N889">
            <v>212.50200000000001</v>
          </cell>
          <cell r="O889">
            <v>206.54400000000001</v>
          </cell>
          <cell r="P889">
            <v>99300</v>
          </cell>
          <cell r="Q889">
            <v>1356.4379999999999</v>
          </cell>
          <cell r="R889">
            <v>391242</v>
          </cell>
          <cell r="S889">
            <v>3405.99</v>
          </cell>
          <cell r="T889">
            <v>1012.8599999999999</v>
          </cell>
          <cell r="U889">
            <v>139.01999999999998</v>
          </cell>
          <cell r="V889">
            <v>119.16</v>
          </cell>
          <cell r="W889">
            <v>1549.08</v>
          </cell>
          <cell r="X889">
            <v>35748</v>
          </cell>
          <cell r="Y889">
            <v>754.68</v>
          </cell>
          <cell r="Z889">
            <v>9532.7999999999993</v>
          </cell>
          <cell r="AA889">
            <v>17874</v>
          </cell>
          <cell r="AB889">
            <v>238320</v>
          </cell>
          <cell r="AC889">
            <v>299389.5</v>
          </cell>
          <cell r="AD889">
            <v>2581.7999999999997</v>
          </cell>
          <cell r="AE889">
            <v>705.03</v>
          </cell>
          <cell r="AF889">
            <v>1112.1599999999999</v>
          </cell>
          <cell r="AG889">
            <v>278.03999999999996</v>
          </cell>
          <cell r="AH889">
            <v>9334.1999999999989</v>
          </cell>
          <cell r="AI889">
            <v>556.07999999999993</v>
          </cell>
          <cell r="AJ889">
            <v>1390.2</v>
          </cell>
          <cell r="AK889">
            <v>278.03999999999996</v>
          </cell>
          <cell r="AL889">
            <v>6752.4</v>
          </cell>
          <cell r="AM889">
            <v>297.89999999999998</v>
          </cell>
          <cell r="AN889">
            <v>6355.2</v>
          </cell>
          <cell r="AO889">
            <v>4071.2999999999997</v>
          </cell>
          <cell r="AP889">
            <v>426.98999999999995</v>
          </cell>
          <cell r="AQ889">
            <v>1489.5</v>
          </cell>
        </row>
        <row r="890">
          <cell r="A890" t="str">
            <v>M0037818520</v>
          </cell>
          <cell r="B890" t="str">
            <v>NDSB1.5ccMAXVOLUMEON</v>
          </cell>
          <cell r="C890" t="str">
            <v>USD</v>
          </cell>
          <cell r="D890">
            <v>198.6</v>
          </cell>
          <cell r="G890">
            <v>198.6</v>
          </cell>
          <cell r="I890">
            <v>198.6</v>
          </cell>
          <cell r="J890">
            <v>754.68</v>
          </cell>
          <cell r="K890">
            <v>218.46</v>
          </cell>
          <cell r="L890">
            <v>258.18</v>
          </cell>
          <cell r="M890">
            <v>347.55</v>
          </cell>
          <cell r="N890">
            <v>212.50200000000001</v>
          </cell>
          <cell r="O890">
            <v>206.54400000000001</v>
          </cell>
          <cell r="P890">
            <v>99300</v>
          </cell>
          <cell r="Q890">
            <v>1356.4379999999999</v>
          </cell>
          <cell r="R890">
            <v>391242</v>
          </cell>
          <cell r="S890">
            <v>3405.99</v>
          </cell>
          <cell r="T890">
            <v>1012.8599999999999</v>
          </cell>
          <cell r="U890">
            <v>139.01999999999998</v>
          </cell>
          <cell r="V890">
            <v>119.16</v>
          </cell>
          <cell r="W890">
            <v>1549.08</v>
          </cell>
          <cell r="X890">
            <v>35748</v>
          </cell>
          <cell r="Y890">
            <v>754.68</v>
          </cell>
          <cell r="Z890">
            <v>9532.7999999999993</v>
          </cell>
          <cell r="AA890">
            <v>17874</v>
          </cell>
          <cell r="AB890">
            <v>238320</v>
          </cell>
          <cell r="AC890">
            <v>299389.5</v>
          </cell>
          <cell r="AD890">
            <v>2581.7999999999997</v>
          </cell>
          <cell r="AE890">
            <v>705.03</v>
          </cell>
          <cell r="AF890">
            <v>1112.1599999999999</v>
          </cell>
          <cell r="AG890">
            <v>278.03999999999996</v>
          </cell>
          <cell r="AH890">
            <v>9334.1999999999989</v>
          </cell>
          <cell r="AI890">
            <v>556.07999999999993</v>
          </cell>
          <cell r="AJ890">
            <v>1390.2</v>
          </cell>
          <cell r="AK890">
            <v>278.03999999999996</v>
          </cell>
          <cell r="AL890">
            <v>6752.4</v>
          </cell>
          <cell r="AM890">
            <v>297.89999999999998</v>
          </cell>
          <cell r="AN890">
            <v>6355.2</v>
          </cell>
          <cell r="AO890">
            <v>4071.2999999999997</v>
          </cell>
          <cell r="AP890">
            <v>426.98999999999995</v>
          </cell>
          <cell r="AQ890">
            <v>1489.5</v>
          </cell>
        </row>
        <row r="891">
          <cell r="A891" t="str">
            <v>M0037885120</v>
          </cell>
          <cell r="B891" t="str">
            <v>NDSB0.1ccMAXVOLUMEON</v>
          </cell>
          <cell r="C891" t="str">
            <v>USD</v>
          </cell>
          <cell r="D891">
            <v>198.59</v>
          </cell>
          <cell r="G891">
            <v>198.59</v>
          </cell>
          <cell r="I891">
            <v>198.59</v>
          </cell>
          <cell r="J891">
            <v>754.64199999999994</v>
          </cell>
          <cell r="K891">
            <v>218.44900000000001</v>
          </cell>
          <cell r="L891">
            <v>258.16700000000003</v>
          </cell>
          <cell r="M891">
            <v>347.53250000000003</v>
          </cell>
          <cell r="N891">
            <v>212.49130000000002</v>
          </cell>
          <cell r="O891">
            <v>206.53360000000001</v>
          </cell>
          <cell r="P891">
            <v>99295</v>
          </cell>
          <cell r="Q891">
            <v>1356.3697</v>
          </cell>
          <cell r="R891">
            <v>391222.3</v>
          </cell>
          <cell r="S891">
            <v>3405.8184999999999</v>
          </cell>
          <cell r="T891">
            <v>1012.809</v>
          </cell>
          <cell r="U891">
            <v>139.01300000000001</v>
          </cell>
          <cell r="V891">
            <v>119.154</v>
          </cell>
          <cell r="W891">
            <v>1549.002</v>
          </cell>
          <cell r="X891">
            <v>35746.199999999997</v>
          </cell>
          <cell r="Y891">
            <v>754.64199999999994</v>
          </cell>
          <cell r="Z891">
            <v>9532.32</v>
          </cell>
          <cell r="AA891">
            <v>17873.099999999999</v>
          </cell>
          <cell r="AB891">
            <v>238308</v>
          </cell>
          <cell r="AC891">
            <v>299374.42499999999</v>
          </cell>
          <cell r="AD891">
            <v>2581.67</v>
          </cell>
          <cell r="AE891">
            <v>704.99450000000002</v>
          </cell>
          <cell r="AF891">
            <v>1112.104</v>
          </cell>
          <cell r="AG891">
            <v>278.02600000000001</v>
          </cell>
          <cell r="AH891">
            <v>9333.73</v>
          </cell>
          <cell r="AI891">
            <v>556.05200000000002</v>
          </cell>
          <cell r="AJ891">
            <v>1390.13</v>
          </cell>
          <cell r="AK891">
            <v>278.02600000000001</v>
          </cell>
          <cell r="AL891">
            <v>6752.06</v>
          </cell>
          <cell r="AM891">
            <v>297.88499999999999</v>
          </cell>
          <cell r="AN891">
            <v>6354.88</v>
          </cell>
          <cell r="AO891">
            <v>4071.0950000000003</v>
          </cell>
          <cell r="AP891">
            <v>426.96850000000001</v>
          </cell>
          <cell r="AQ891">
            <v>1489.425</v>
          </cell>
        </row>
        <row r="892">
          <cell r="A892" t="str">
            <v>M0038815510</v>
          </cell>
          <cell r="B892" t="str">
            <v>DSB.50CCVOLUMELOW</v>
          </cell>
          <cell r="C892" t="str">
            <v>USD</v>
          </cell>
          <cell r="D892">
            <v>189.05</v>
          </cell>
          <cell r="G892">
            <v>189.05</v>
          </cell>
          <cell r="I892">
            <v>189.05</v>
          </cell>
          <cell r="J892">
            <v>718.39</v>
          </cell>
          <cell r="K892">
            <v>207.95500000000004</v>
          </cell>
          <cell r="L892">
            <v>245.76500000000001</v>
          </cell>
          <cell r="M892">
            <v>330.83750000000003</v>
          </cell>
          <cell r="N892">
            <v>202.28350000000003</v>
          </cell>
          <cell r="O892">
            <v>196.61200000000002</v>
          </cell>
          <cell r="P892">
            <v>94525</v>
          </cell>
          <cell r="Q892">
            <v>1291.2115000000001</v>
          </cell>
          <cell r="R892">
            <v>372428.5</v>
          </cell>
          <cell r="S892">
            <v>3242.2075</v>
          </cell>
          <cell r="T892">
            <v>964.15499999999997</v>
          </cell>
          <cell r="U892">
            <v>132.33500000000001</v>
          </cell>
          <cell r="V892">
            <v>113.43</v>
          </cell>
          <cell r="W892">
            <v>1474.5900000000001</v>
          </cell>
          <cell r="X892">
            <v>34029</v>
          </cell>
          <cell r="Y892">
            <v>718.39</v>
          </cell>
          <cell r="Z892">
            <v>9074.4000000000015</v>
          </cell>
          <cell r="AA892">
            <v>17014.5</v>
          </cell>
          <cell r="AB892">
            <v>226860</v>
          </cell>
          <cell r="AC892">
            <v>284992.875</v>
          </cell>
          <cell r="AD892">
            <v>2457.65</v>
          </cell>
          <cell r="AE892">
            <v>671.12750000000005</v>
          </cell>
          <cell r="AF892">
            <v>1058.68</v>
          </cell>
          <cell r="AG892">
            <v>264.67</v>
          </cell>
          <cell r="AH892">
            <v>8885.35</v>
          </cell>
          <cell r="AI892">
            <v>529.34</v>
          </cell>
          <cell r="AJ892">
            <v>1323.3500000000001</v>
          </cell>
          <cell r="AK892">
            <v>264.67</v>
          </cell>
          <cell r="AL892">
            <v>6427.7000000000007</v>
          </cell>
          <cell r="AM892">
            <v>283.57500000000005</v>
          </cell>
          <cell r="AN892">
            <v>6049.6</v>
          </cell>
          <cell r="AO892">
            <v>3875.5250000000001</v>
          </cell>
          <cell r="AP892">
            <v>406.45749999999998</v>
          </cell>
          <cell r="AQ892">
            <v>1417.875</v>
          </cell>
        </row>
        <row r="893">
          <cell r="A893" t="str">
            <v>M0038815520</v>
          </cell>
          <cell r="B893" t="str">
            <v>DSB0.5CCVOLM</v>
          </cell>
          <cell r="C893" t="str">
            <v>USD</v>
          </cell>
          <cell r="D893">
            <v>188.99</v>
          </cell>
          <cell r="G893">
            <v>188.99</v>
          </cell>
          <cell r="I893">
            <v>188.99</v>
          </cell>
          <cell r="J893">
            <v>718.16200000000003</v>
          </cell>
          <cell r="K893">
            <v>207.88900000000004</v>
          </cell>
          <cell r="L893">
            <v>245.68700000000001</v>
          </cell>
          <cell r="M893">
            <v>330.73250000000002</v>
          </cell>
          <cell r="N893">
            <v>202.21930000000003</v>
          </cell>
          <cell r="O893">
            <v>196.54960000000003</v>
          </cell>
          <cell r="P893">
            <v>94495</v>
          </cell>
          <cell r="Q893">
            <v>1290.8017</v>
          </cell>
          <cell r="R893">
            <v>372310.30000000005</v>
          </cell>
          <cell r="S893">
            <v>3241.1785</v>
          </cell>
          <cell r="T893">
            <v>963.84899999999993</v>
          </cell>
          <cell r="U893">
            <v>132.29300000000001</v>
          </cell>
          <cell r="V893">
            <v>113.39400000000001</v>
          </cell>
          <cell r="W893">
            <v>1474.1220000000001</v>
          </cell>
          <cell r="X893">
            <v>34018.200000000004</v>
          </cell>
          <cell r="Y893">
            <v>718.16200000000003</v>
          </cell>
          <cell r="Z893">
            <v>9071.52</v>
          </cell>
          <cell r="AA893">
            <v>17009.100000000002</v>
          </cell>
          <cell r="AB893">
            <v>226788</v>
          </cell>
          <cell r="AC893">
            <v>284902.42499999999</v>
          </cell>
          <cell r="AD893">
            <v>2456.87</v>
          </cell>
          <cell r="AE893">
            <v>670.91449999999998</v>
          </cell>
          <cell r="AF893">
            <v>1058.3440000000001</v>
          </cell>
          <cell r="AG893">
            <v>264.58600000000001</v>
          </cell>
          <cell r="AH893">
            <v>8882.5300000000007</v>
          </cell>
          <cell r="AI893">
            <v>529.17200000000003</v>
          </cell>
          <cell r="AJ893">
            <v>1322.93</v>
          </cell>
          <cell r="AK893">
            <v>264.58600000000001</v>
          </cell>
          <cell r="AL893">
            <v>6425.66</v>
          </cell>
          <cell r="AM893">
            <v>283.48500000000001</v>
          </cell>
          <cell r="AN893">
            <v>6047.68</v>
          </cell>
          <cell r="AO893">
            <v>3874.2950000000001</v>
          </cell>
          <cell r="AP893">
            <v>406.32850000000002</v>
          </cell>
          <cell r="AQ893">
            <v>1417.4250000000002</v>
          </cell>
        </row>
        <row r="894">
          <cell r="A894" t="str">
            <v>M0038815530</v>
          </cell>
          <cell r="B894" t="str">
            <v>DSB0.5CCVOLH</v>
          </cell>
          <cell r="C894" t="str">
            <v>USD</v>
          </cell>
          <cell r="D894">
            <v>188.99</v>
          </cell>
          <cell r="G894">
            <v>188.99</v>
          </cell>
          <cell r="I894">
            <v>188.99</v>
          </cell>
          <cell r="J894">
            <v>718.16200000000003</v>
          </cell>
          <cell r="K894">
            <v>207.88900000000004</v>
          </cell>
          <cell r="L894">
            <v>245.68700000000001</v>
          </cell>
          <cell r="M894">
            <v>330.73250000000002</v>
          </cell>
          <cell r="N894">
            <v>202.21930000000003</v>
          </cell>
          <cell r="O894">
            <v>196.54960000000003</v>
          </cell>
          <cell r="P894">
            <v>94495</v>
          </cell>
          <cell r="Q894">
            <v>1290.8017</v>
          </cell>
          <cell r="R894">
            <v>372310.30000000005</v>
          </cell>
          <cell r="S894">
            <v>3241.1785</v>
          </cell>
          <cell r="T894">
            <v>963.84899999999993</v>
          </cell>
          <cell r="U894">
            <v>132.29300000000001</v>
          </cell>
          <cell r="V894">
            <v>113.39400000000001</v>
          </cell>
          <cell r="W894">
            <v>1474.1220000000001</v>
          </cell>
          <cell r="X894">
            <v>34018.200000000004</v>
          </cell>
          <cell r="Y894">
            <v>718.16200000000003</v>
          </cell>
          <cell r="Z894">
            <v>9071.52</v>
          </cell>
          <cell r="AA894">
            <v>17009.100000000002</v>
          </cell>
          <cell r="AB894">
            <v>226788</v>
          </cell>
          <cell r="AC894">
            <v>284902.42499999999</v>
          </cell>
          <cell r="AD894">
            <v>2456.87</v>
          </cell>
          <cell r="AE894">
            <v>670.91449999999998</v>
          </cell>
          <cell r="AF894">
            <v>1058.3440000000001</v>
          </cell>
          <cell r="AG894">
            <v>264.58600000000001</v>
          </cell>
          <cell r="AH894">
            <v>8882.5300000000007</v>
          </cell>
          <cell r="AI894">
            <v>529.17200000000003</v>
          </cell>
          <cell r="AJ894">
            <v>1322.93</v>
          </cell>
          <cell r="AK894">
            <v>264.58600000000001</v>
          </cell>
          <cell r="AL894">
            <v>6425.66</v>
          </cell>
          <cell r="AM894">
            <v>283.48500000000001</v>
          </cell>
          <cell r="AN894">
            <v>6047.68</v>
          </cell>
          <cell r="AO894">
            <v>3874.2950000000001</v>
          </cell>
          <cell r="AP894">
            <v>406.32850000000002</v>
          </cell>
          <cell r="AQ894">
            <v>1417.4250000000002</v>
          </cell>
        </row>
        <row r="895">
          <cell r="A895" t="str">
            <v>M0038815910</v>
          </cell>
          <cell r="B895" t="str">
            <v>DSB0.9ccvolL</v>
          </cell>
          <cell r="C895" t="str">
            <v>USD</v>
          </cell>
          <cell r="D895">
            <v>189.05</v>
          </cell>
          <cell r="G895">
            <v>189.05</v>
          </cell>
          <cell r="I895">
            <v>189.05</v>
          </cell>
          <cell r="J895">
            <v>718.39</v>
          </cell>
          <cell r="K895">
            <v>207.95500000000004</v>
          </cell>
          <cell r="L895">
            <v>245.76500000000001</v>
          </cell>
          <cell r="M895">
            <v>330.83750000000003</v>
          </cell>
          <cell r="N895">
            <v>202.28350000000003</v>
          </cell>
          <cell r="O895">
            <v>196.61200000000002</v>
          </cell>
          <cell r="P895">
            <v>94525</v>
          </cell>
          <cell r="Q895">
            <v>1291.2115000000001</v>
          </cell>
          <cell r="R895">
            <v>372428.5</v>
          </cell>
          <cell r="S895">
            <v>3242.2075</v>
          </cell>
          <cell r="T895">
            <v>964.15499999999997</v>
          </cell>
          <cell r="U895">
            <v>132.33500000000001</v>
          </cell>
          <cell r="V895">
            <v>113.43</v>
          </cell>
          <cell r="W895">
            <v>1474.5900000000001</v>
          </cell>
          <cell r="X895">
            <v>34029</v>
          </cell>
          <cell r="Y895">
            <v>718.39</v>
          </cell>
          <cell r="Z895">
            <v>9074.4000000000015</v>
          </cell>
          <cell r="AA895">
            <v>17014.5</v>
          </cell>
          <cell r="AB895">
            <v>226860</v>
          </cell>
          <cell r="AC895">
            <v>284992.875</v>
          </cell>
          <cell r="AD895">
            <v>2457.65</v>
          </cell>
          <cell r="AE895">
            <v>671.12750000000005</v>
          </cell>
          <cell r="AF895">
            <v>1058.68</v>
          </cell>
          <cell r="AG895">
            <v>264.67</v>
          </cell>
          <cell r="AH895">
            <v>8885.35</v>
          </cell>
          <cell r="AI895">
            <v>529.34</v>
          </cell>
          <cell r="AJ895">
            <v>1323.3500000000001</v>
          </cell>
          <cell r="AK895">
            <v>264.67</v>
          </cell>
          <cell r="AL895">
            <v>6427.7000000000007</v>
          </cell>
          <cell r="AM895">
            <v>283.57500000000005</v>
          </cell>
          <cell r="AN895">
            <v>6049.6</v>
          </cell>
          <cell r="AO895">
            <v>3875.5250000000001</v>
          </cell>
          <cell r="AP895">
            <v>406.45749999999998</v>
          </cell>
          <cell r="AQ895">
            <v>1417.875</v>
          </cell>
        </row>
        <row r="896">
          <cell r="A896" t="str">
            <v>M0038815920</v>
          </cell>
          <cell r="B896" t="str">
            <v>DSB0.9ccvolM</v>
          </cell>
          <cell r="C896" t="str">
            <v>USD</v>
          </cell>
          <cell r="D896">
            <v>188.99</v>
          </cell>
          <cell r="G896">
            <v>188.99</v>
          </cell>
          <cell r="I896">
            <v>188.99</v>
          </cell>
          <cell r="J896">
            <v>718.16200000000003</v>
          </cell>
          <cell r="K896">
            <v>207.88900000000004</v>
          </cell>
          <cell r="L896">
            <v>245.68700000000001</v>
          </cell>
          <cell r="M896">
            <v>330.73250000000002</v>
          </cell>
          <cell r="N896">
            <v>202.21930000000003</v>
          </cell>
          <cell r="O896">
            <v>196.54960000000003</v>
          </cell>
          <cell r="P896">
            <v>94495</v>
          </cell>
          <cell r="Q896">
            <v>1290.8017</v>
          </cell>
          <cell r="R896">
            <v>372310.30000000005</v>
          </cell>
          <cell r="S896">
            <v>3241.1785</v>
          </cell>
          <cell r="T896">
            <v>963.84899999999993</v>
          </cell>
          <cell r="U896">
            <v>132.29300000000001</v>
          </cell>
          <cell r="V896">
            <v>113.39400000000001</v>
          </cell>
          <cell r="W896">
            <v>1474.1220000000001</v>
          </cell>
          <cell r="X896">
            <v>34018.200000000004</v>
          </cell>
          <cell r="Y896">
            <v>718.16200000000003</v>
          </cell>
          <cell r="Z896">
            <v>9071.52</v>
          </cell>
          <cell r="AA896">
            <v>17009.100000000002</v>
          </cell>
          <cell r="AB896">
            <v>226788</v>
          </cell>
          <cell r="AC896">
            <v>284902.42499999999</v>
          </cell>
          <cell r="AD896">
            <v>2456.87</v>
          </cell>
          <cell r="AE896">
            <v>670.91449999999998</v>
          </cell>
          <cell r="AF896">
            <v>1058.3440000000001</v>
          </cell>
          <cell r="AG896">
            <v>264.58600000000001</v>
          </cell>
          <cell r="AH896">
            <v>8882.5300000000007</v>
          </cell>
          <cell r="AI896">
            <v>529.17200000000003</v>
          </cell>
          <cell r="AJ896">
            <v>1322.93</v>
          </cell>
          <cell r="AK896">
            <v>264.58600000000001</v>
          </cell>
          <cell r="AL896">
            <v>6425.66</v>
          </cell>
          <cell r="AM896">
            <v>283.48500000000001</v>
          </cell>
          <cell r="AN896">
            <v>6047.68</v>
          </cell>
          <cell r="AO896">
            <v>3874.2950000000001</v>
          </cell>
          <cell r="AP896">
            <v>406.32850000000002</v>
          </cell>
          <cell r="AQ896">
            <v>1417.4250000000002</v>
          </cell>
        </row>
        <row r="897">
          <cell r="A897" t="str">
            <v>M0038815930</v>
          </cell>
          <cell r="B897" t="str">
            <v>DSB0.9ccvolH</v>
          </cell>
          <cell r="C897" t="str">
            <v>USD</v>
          </cell>
          <cell r="D897">
            <v>188.99</v>
          </cell>
          <cell r="G897">
            <v>188.99</v>
          </cell>
          <cell r="I897">
            <v>188.99</v>
          </cell>
          <cell r="J897">
            <v>718.16200000000003</v>
          </cell>
          <cell r="K897">
            <v>207.88900000000004</v>
          </cell>
          <cell r="L897">
            <v>245.68700000000001</v>
          </cell>
          <cell r="M897">
            <v>330.73250000000002</v>
          </cell>
          <cell r="N897">
            <v>202.21930000000003</v>
          </cell>
          <cell r="O897">
            <v>196.54960000000003</v>
          </cell>
          <cell r="P897">
            <v>94495</v>
          </cell>
          <cell r="Q897">
            <v>1290.8017</v>
          </cell>
          <cell r="R897">
            <v>372310.30000000005</v>
          </cell>
          <cell r="S897">
            <v>3241.1785</v>
          </cell>
          <cell r="T897">
            <v>963.84899999999993</v>
          </cell>
          <cell r="U897">
            <v>132.29300000000001</v>
          </cell>
          <cell r="V897">
            <v>113.39400000000001</v>
          </cell>
          <cell r="W897">
            <v>1474.1220000000001</v>
          </cell>
          <cell r="X897">
            <v>34018.200000000004</v>
          </cell>
          <cell r="Y897">
            <v>718.16200000000003</v>
          </cell>
          <cell r="Z897">
            <v>9071.52</v>
          </cell>
          <cell r="AA897">
            <v>17009.100000000002</v>
          </cell>
          <cell r="AB897">
            <v>226788</v>
          </cell>
          <cell r="AC897">
            <v>284902.42499999999</v>
          </cell>
          <cell r="AD897">
            <v>2456.87</v>
          </cell>
          <cell r="AE897">
            <v>670.91449999999998</v>
          </cell>
          <cell r="AF897">
            <v>1058.3440000000001</v>
          </cell>
          <cell r="AG897">
            <v>264.58600000000001</v>
          </cell>
          <cell r="AH897">
            <v>8882.5300000000007</v>
          </cell>
          <cell r="AI897">
            <v>529.17200000000003</v>
          </cell>
          <cell r="AJ897">
            <v>1322.93</v>
          </cell>
          <cell r="AK897">
            <v>264.58600000000001</v>
          </cell>
          <cell r="AL897">
            <v>6425.66</v>
          </cell>
          <cell r="AM897">
            <v>283.48500000000001</v>
          </cell>
          <cell r="AN897">
            <v>6047.68</v>
          </cell>
          <cell r="AO897">
            <v>3874.2950000000001</v>
          </cell>
          <cell r="AP897">
            <v>406.32850000000002</v>
          </cell>
          <cell r="AQ897">
            <v>1417.4250000000002</v>
          </cell>
        </row>
        <row r="898">
          <cell r="A898" t="str">
            <v>M0038818110</v>
          </cell>
          <cell r="B898" t="str">
            <v>DSB1ccvolL</v>
          </cell>
          <cell r="C898" t="str">
            <v>USD</v>
          </cell>
          <cell r="D898">
            <v>189.05</v>
          </cell>
          <cell r="G898">
            <v>189.05</v>
          </cell>
          <cell r="I898">
            <v>189.05</v>
          </cell>
          <cell r="J898">
            <v>718.39</v>
          </cell>
          <cell r="K898">
            <v>207.95500000000004</v>
          </cell>
          <cell r="L898">
            <v>245.76500000000001</v>
          </cell>
          <cell r="M898">
            <v>330.83750000000003</v>
          </cell>
          <cell r="N898">
            <v>202.28350000000003</v>
          </cell>
          <cell r="O898">
            <v>196.61200000000002</v>
          </cell>
          <cell r="P898">
            <v>94525</v>
          </cell>
          <cell r="Q898">
            <v>1291.2115000000001</v>
          </cell>
          <cell r="R898">
            <v>372428.5</v>
          </cell>
          <cell r="S898">
            <v>3242.2075</v>
          </cell>
          <cell r="T898">
            <v>964.15499999999997</v>
          </cell>
          <cell r="U898">
            <v>132.33500000000001</v>
          </cell>
          <cell r="V898">
            <v>113.43</v>
          </cell>
          <cell r="W898">
            <v>1474.5900000000001</v>
          </cell>
          <cell r="X898">
            <v>34029</v>
          </cell>
          <cell r="Y898">
            <v>718.39</v>
          </cell>
          <cell r="Z898">
            <v>9074.4000000000015</v>
          </cell>
          <cell r="AA898">
            <v>17014.5</v>
          </cell>
          <cell r="AB898">
            <v>226860</v>
          </cell>
          <cell r="AC898">
            <v>284992.875</v>
          </cell>
          <cell r="AD898">
            <v>2457.65</v>
          </cell>
          <cell r="AE898">
            <v>671.12750000000005</v>
          </cell>
          <cell r="AF898">
            <v>1058.68</v>
          </cell>
          <cell r="AG898">
            <v>264.67</v>
          </cell>
          <cell r="AH898">
            <v>8885.35</v>
          </cell>
          <cell r="AI898">
            <v>529.34</v>
          </cell>
          <cell r="AJ898">
            <v>1323.3500000000001</v>
          </cell>
          <cell r="AK898">
            <v>264.67</v>
          </cell>
          <cell r="AL898">
            <v>6427.7000000000007</v>
          </cell>
          <cell r="AM898">
            <v>283.57500000000005</v>
          </cell>
          <cell r="AN898">
            <v>6049.6</v>
          </cell>
          <cell r="AO898">
            <v>3875.5250000000001</v>
          </cell>
          <cell r="AP898">
            <v>406.45749999999998</v>
          </cell>
          <cell r="AQ898">
            <v>1417.875</v>
          </cell>
        </row>
        <row r="899">
          <cell r="A899" t="str">
            <v>M0038818120</v>
          </cell>
          <cell r="B899" t="str">
            <v>DSB1ccvolM</v>
          </cell>
          <cell r="C899" t="str">
            <v>USD</v>
          </cell>
          <cell r="D899">
            <v>188.99</v>
          </cell>
          <cell r="G899">
            <v>188.99</v>
          </cell>
          <cell r="I899">
            <v>188.99</v>
          </cell>
          <cell r="J899">
            <v>718.16200000000003</v>
          </cell>
          <cell r="K899">
            <v>207.88900000000004</v>
          </cell>
          <cell r="L899">
            <v>245.68700000000001</v>
          </cell>
          <cell r="M899">
            <v>330.73250000000002</v>
          </cell>
          <cell r="N899">
            <v>202.21930000000003</v>
          </cell>
          <cell r="O899">
            <v>196.54960000000003</v>
          </cell>
          <cell r="P899">
            <v>94495</v>
          </cell>
          <cell r="Q899">
            <v>1290.8017</v>
          </cell>
          <cell r="R899">
            <v>372310.30000000005</v>
          </cell>
          <cell r="S899">
            <v>3241.1785</v>
          </cell>
          <cell r="T899">
            <v>963.84899999999993</v>
          </cell>
          <cell r="U899">
            <v>132.29300000000001</v>
          </cell>
          <cell r="V899">
            <v>113.39400000000001</v>
          </cell>
          <cell r="W899">
            <v>1474.1220000000001</v>
          </cell>
          <cell r="X899">
            <v>34018.200000000004</v>
          </cell>
          <cell r="Y899">
            <v>718.16200000000003</v>
          </cell>
          <cell r="Z899">
            <v>9071.52</v>
          </cell>
          <cell r="AA899">
            <v>17009.100000000002</v>
          </cell>
          <cell r="AB899">
            <v>226788</v>
          </cell>
          <cell r="AC899">
            <v>284902.42499999999</v>
          </cell>
          <cell r="AD899">
            <v>2456.87</v>
          </cell>
          <cell r="AE899">
            <v>670.91449999999998</v>
          </cell>
          <cell r="AF899">
            <v>1058.3440000000001</v>
          </cell>
          <cell r="AG899">
            <v>264.58600000000001</v>
          </cell>
          <cell r="AH899">
            <v>8882.5300000000007</v>
          </cell>
          <cell r="AI899">
            <v>529.17200000000003</v>
          </cell>
          <cell r="AJ899">
            <v>1322.93</v>
          </cell>
          <cell r="AK899">
            <v>264.58600000000001</v>
          </cell>
          <cell r="AL899">
            <v>6425.66</v>
          </cell>
          <cell r="AM899">
            <v>283.48500000000001</v>
          </cell>
          <cell r="AN899">
            <v>6047.68</v>
          </cell>
          <cell r="AO899">
            <v>3874.2950000000001</v>
          </cell>
          <cell r="AP899">
            <v>406.32850000000002</v>
          </cell>
          <cell r="AQ899">
            <v>1417.4250000000002</v>
          </cell>
        </row>
        <row r="900">
          <cell r="A900" t="str">
            <v>M0038818130</v>
          </cell>
          <cell r="B900" t="str">
            <v>DSB1ccvolH</v>
          </cell>
          <cell r="C900" t="str">
            <v>USD</v>
          </cell>
          <cell r="D900">
            <v>188.99</v>
          </cell>
          <cell r="G900">
            <v>188.99</v>
          </cell>
          <cell r="I900">
            <v>188.99</v>
          </cell>
          <cell r="J900">
            <v>718.16200000000003</v>
          </cell>
          <cell r="K900">
            <v>207.88900000000004</v>
          </cell>
          <cell r="L900">
            <v>245.68700000000001</v>
          </cell>
          <cell r="M900">
            <v>330.73250000000002</v>
          </cell>
          <cell r="N900">
            <v>202.21930000000003</v>
          </cell>
          <cell r="O900">
            <v>196.54960000000003</v>
          </cell>
          <cell r="P900">
            <v>94495</v>
          </cell>
          <cell r="Q900">
            <v>1290.8017</v>
          </cell>
          <cell r="R900">
            <v>372310.30000000005</v>
          </cell>
          <cell r="S900">
            <v>3241.1785</v>
          </cell>
          <cell r="T900">
            <v>963.84899999999993</v>
          </cell>
          <cell r="U900">
            <v>132.29300000000001</v>
          </cell>
          <cell r="V900">
            <v>113.39400000000001</v>
          </cell>
          <cell r="W900">
            <v>1474.1220000000001</v>
          </cell>
          <cell r="X900">
            <v>34018.200000000004</v>
          </cell>
          <cell r="Y900">
            <v>718.16200000000003</v>
          </cell>
          <cell r="Z900">
            <v>9071.52</v>
          </cell>
          <cell r="AA900">
            <v>17009.100000000002</v>
          </cell>
          <cell r="AB900">
            <v>226788</v>
          </cell>
          <cell r="AC900">
            <v>284902.42499999999</v>
          </cell>
          <cell r="AD900">
            <v>2456.87</v>
          </cell>
          <cell r="AE900">
            <v>670.91449999999998</v>
          </cell>
          <cell r="AF900">
            <v>1058.3440000000001</v>
          </cell>
          <cell r="AG900">
            <v>264.58600000000001</v>
          </cell>
          <cell r="AH900">
            <v>8882.5300000000007</v>
          </cell>
          <cell r="AI900">
            <v>529.17200000000003</v>
          </cell>
          <cell r="AJ900">
            <v>1322.93</v>
          </cell>
          <cell r="AK900">
            <v>264.58600000000001</v>
          </cell>
          <cell r="AL900">
            <v>6425.66</v>
          </cell>
          <cell r="AM900">
            <v>283.48500000000001</v>
          </cell>
          <cell r="AN900">
            <v>6047.68</v>
          </cell>
          <cell r="AO900">
            <v>3874.2950000000001</v>
          </cell>
          <cell r="AP900">
            <v>406.32850000000002</v>
          </cell>
          <cell r="AQ900">
            <v>1417.4250000000002</v>
          </cell>
        </row>
        <row r="901">
          <cell r="A901" t="str">
            <v>M0038818510</v>
          </cell>
          <cell r="B901" t="str">
            <v>DSB1.5ccvolL</v>
          </cell>
          <cell r="C901" t="str">
            <v>USD</v>
          </cell>
          <cell r="D901">
            <v>189.05</v>
          </cell>
          <cell r="G901">
            <v>189.05</v>
          </cell>
          <cell r="I901">
            <v>189.05</v>
          </cell>
          <cell r="J901">
            <v>718.39</v>
          </cell>
          <cell r="K901">
            <v>207.95500000000004</v>
          </cell>
          <cell r="L901">
            <v>245.76500000000001</v>
          </cell>
          <cell r="M901">
            <v>330.83750000000003</v>
          </cell>
          <cell r="N901">
            <v>202.28350000000003</v>
          </cell>
          <cell r="O901">
            <v>196.61200000000002</v>
          </cell>
          <cell r="P901">
            <v>94525</v>
          </cell>
          <cell r="Q901">
            <v>1291.2115000000001</v>
          </cell>
          <cell r="R901">
            <v>372428.5</v>
          </cell>
          <cell r="S901">
            <v>3242.2075</v>
          </cell>
          <cell r="T901">
            <v>964.15499999999997</v>
          </cell>
          <cell r="U901">
            <v>132.33500000000001</v>
          </cell>
          <cell r="V901">
            <v>113.43</v>
          </cell>
          <cell r="W901">
            <v>1474.5900000000001</v>
          </cell>
          <cell r="X901">
            <v>34029</v>
          </cell>
          <cell r="Y901">
            <v>718.39</v>
          </cell>
          <cell r="Z901">
            <v>9074.4000000000015</v>
          </cell>
          <cell r="AA901">
            <v>17014.5</v>
          </cell>
          <cell r="AB901">
            <v>226860</v>
          </cell>
          <cell r="AC901">
            <v>284992.875</v>
          </cell>
          <cell r="AD901">
            <v>2457.65</v>
          </cell>
          <cell r="AE901">
            <v>671.12750000000005</v>
          </cell>
          <cell r="AF901">
            <v>1058.68</v>
          </cell>
          <cell r="AG901">
            <v>264.67</v>
          </cell>
          <cell r="AH901">
            <v>8885.35</v>
          </cell>
          <cell r="AI901">
            <v>529.34</v>
          </cell>
          <cell r="AJ901">
            <v>1323.3500000000001</v>
          </cell>
          <cell r="AK901">
            <v>264.67</v>
          </cell>
          <cell r="AL901">
            <v>6427.7000000000007</v>
          </cell>
          <cell r="AM901">
            <v>283.57500000000005</v>
          </cell>
          <cell r="AN901">
            <v>6049.6</v>
          </cell>
          <cell r="AO901">
            <v>3875.5250000000001</v>
          </cell>
          <cell r="AP901">
            <v>406.45749999999998</v>
          </cell>
          <cell r="AQ901">
            <v>1417.875</v>
          </cell>
        </row>
        <row r="902">
          <cell r="A902" t="str">
            <v>M0038818520</v>
          </cell>
          <cell r="B902" t="str">
            <v>DSB1.5ccvolM</v>
          </cell>
          <cell r="C902" t="str">
            <v>USD</v>
          </cell>
          <cell r="D902">
            <v>188.99</v>
          </cell>
          <cell r="G902">
            <v>188.99</v>
          </cell>
          <cell r="I902">
            <v>188.99</v>
          </cell>
          <cell r="J902">
            <v>718.16200000000003</v>
          </cell>
          <cell r="K902">
            <v>207.88900000000004</v>
          </cell>
          <cell r="L902">
            <v>245.68700000000001</v>
          </cell>
          <cell r="M902">
            <v>330.73250000000002</v>
          </cell>
          <cell r="N902">
            <v>202.21930000000003</v>
          </cell>
          <cell r="O902">
            <v>196.54960000000003</v>
          </cell>
          <cell r="P902">
            <v>94495</v>
          </cell>
          <cell r="Q902">
            <v>1290.8017</v>
          </cell>
          <cell r="R902">
            <v>372310.30000000005</v>
          </cell>
          <cell r="S902">
            <v>3241.1785</v>
          </cell>
          <cell r="T902">
            <v>963.84899999999993</v>
          </cell>
          <cell r="U902">
            <v>132.29300000000001</v>
          </cell>
          <cell r="V902">
            <v>113.39400000000001</v>
          </cell>
          <cell r="W902">
            <v>1474.1220000000001</v>
          </cell>
          <cell r="X902">
            <v>34018.200000000004</v>
          </cell>
          <cell r="Y902">
            <v>718.16200000000003</v>
          </cell>
          <cell r="Z902">
            <v>9071.52</v>
          </cell>
          <cell r="AA902">
            <v>17009.100000000002</v>
          </cell>
          <cell r="AB902">
            <v>226788</v>
          </cell>
          <cell r="AC902">
            <v>284902.42499999999</v>
          </cell>
          <cell r="AD902">
            <v>2456.87</v>
          </cell>
          <cell r="AE902">
            <v>670.91449999999998</v>
          </cell>
          <cell r="AF902">
            <v>1058.3440000000001</v>
          </cell>
          <cell r="AG902">
            <v>264.58600000000001</v>
          </cell>
          <cell r="AH902">
            <v>8882.5300000000007</v>
          </cell>
          <cell r="AI902">
            <v>529.17200000000003</v>
          </cell>
          <cell r="AJ902">
            <v>1322.93</v>
          </cell>
          <cell r="AK902">
            <v>264.58600000000001</v>
          </cell>
          <cell r="AL902">
            <v>6425.66</v>
          </cell>
          <cell r="AM902">
            <v>283.48500000000001</v>
          </cell>
          <cell r="AN902">
            <v>6047.68</v>
          </cell>
          <cell r="AO902">
            <v>3874.2950000000001</v>
          </cell>
          <cell r="AP902">
            <v>406.32850000000002</v>
          </cell>
          <cell r="AQ902">
            <v>1417.4250000000002</v>
          </cell>
        </row>
        <row r="903">
          <cell r="A903" t="str">
            <v>M0038818530</v>
          </cell>
          <cell r="B903" t="str">
            <v>DSB1.5ccvolH</v>
          </cell>
          <cell r="C903" t="str">
            <v>USD</v>
          </cell>
          <cell r="D903">
            <v>188.99</v>
          </cell>
          <cell r="G903">
            <v>188.99</v>
          </cell>
          <cell r="I903">
            <v>188.99</v>
          </cell>
          <cell r="J903">
            <v>718.16200000000003</v>
          </cell>
          <cell r="K903">
            <v>207.88900000000004</v>
          </cell>
          <cell r="L903">
            <v>245.68700000000001</v>
          </cell>
          <cell r="M903">
            <v>330.73250000000002</v>
          </cell>
          <cell r="N903">
            <v>202.21930000000003</v>
          </cell>
          <cell r="O903">
            <v>196.54960000000003</v>
          </cell>
          <cell r="P903">
            <v>94495</v>
          </cell>
          <cell r="Q903">
            <v>1290.8017</v>
          </cell>
          <cell r="R903">
            <v>372310.30000000005</v>
          </cell>
          <cell r="S903">
            <v>3241.1785</v>
          </cell>
          <cell r="T903">
            <v>963.84899999999993</v>
          </cell>
          <cell r="U903">
            <v>132.29300000000001</v>
          </cell>
          <cell r="V903">
            <v>113.39400000000001</v>
          </cell>
          <cell r="W903">
            <v>1474.1220000000001</v>
          </cell>
          <cell r="X903">
            <v>34018.200000000004</v>
          </cell>
          <cell r="Y903">
            <v>718.16200000000003</v>
          </cell>
          <cell r="Z903">
            <v>9071.52</v>
          </cell>
          <cell r="AA903">
            <v>17009.100000000002</v>
          </cell>
          <cell r="AB903">
            <v>226788</v>
          </cell>
          <cell r="AC903">
            <v>284902.42499999999</v>
          </cell>
          <cell r="AD903">
            <v>2456.87</v>
          </cell>
          <cell r="AE903">
            <v>670.91449999999998</v>
          </cell>
          <cell r="AF903">
            <v>1058.3440000000001</v>
          </cell>
          <cell r="AG903">
            <v>264.58600000000001</v>
          </cell>
          <cell r="AH903">
            <v>8882.5300000000007</v>
          </cell>
          <cell r="AI903">
            <v>529.17200000000003</v>
          </cell>
          <cell r="AJ903">
            <v>1322.93</v>
          </cell>
          <cell r="AK903">
            <v>264.58600000000001</v>
          </cell>
          <cell r="AL903">
            <v>6425.66</v>
          </cell>
          <cell r="AM903">
            <v>283.48500000000001</v>
          </cell>
          <cell r="AN903">
            <v>6047.68</v>
          </cell>
          <cell r="AO903">
            <v>3874.2950000000001</v>
          </cell>
          <cell r="AP903">
            <v>406.32850000000002</v>
          </cell>
          <cell r="AQ903">
            <v>1417.4250000000002</v>
          </cell>
        </row>
        <row r="904">
          <cell r="A904" t="str">
            <v>M0038885110</v>
          </cell>
          <cell r="B904" t="str">
            <v>DSB0.1ccvolL</v>
          </cell>
          <cell r="C904" t="str">
            <v>USD</v>
          </cell>
          <cell r="D904">
            <v>188.68</v>
          </cell>
          <cell r="G904">
            <v>188.68</v>
          </cell>
          <cell r="I904">
            <v>188.68</v>
          </cell>
          <cell r="J904">
            <v>716.98400000000004</v>
          </cell>
          <cell r="K904">
            <v>207.54800000000003</v>
          </cell>
          <cell r="L904">
            <v>245.28400000000002</v>
          </cell>
          <cell r="M904">
            <v>330.19</v>
          </cell>
          <cell r="N904">
            <v>201.88760000000002</v>
          </cell>
          <cell r="O904">
            <v>196.22720000000001</v>
          </cell>
          <cell r="P904">
            <v>94340</v>
          </cell>
          <cell r="Q904">
            <v>1288.6844000000001</v>
          </cell>
          <cell r="R904">
            <v>371699.60000000003</v>
          </cell>
          <cell r="S904">
            <v>3235.8619999999996</v>
          </cell>
          <cell r="T904">
            <v>962.26799999999992</v>
          </cell>
          <cell r="U904">
            <v>132.07599999999999</v>
          </cell>
          <cell r="V904">
            <v>113.208</v>
          </cell>
          <cell r="W904">
            <v>1471.704</v>
          </cell>
          <cell r="X904">
            <v>33962.400000000001</v>
          </cell>
          <cell r="Y904">
            <v>716.98400000000004</v>
          </cell>
          <cell r="Z904">
            <v>9056.64</v>
          </cell>
          <cell r="AA904">
            <v>16981.2</v>
          </cell>
          <cell r="AB904">
            <v>226416</v>
          </cell>
          <cell r="AC904">
            <v>284435.10000000003</v>
          </cell>
          <cell r="AD904">
            <v>2452.84</v>
          </cell>
          <cell r="AE904">
            <v>669.81399999999996</v>
          </cell>
          <cell r="AF904">
            <v>1056.6079999999999</v>
          </cell>
          <cell r="AG904">
            <v>264.15199999999999</v>
          </cell>
          <cell r="AH904">
            <v>8867.9600000000009</v>
          </cell>
          <cell r="AI904">
            <v>528.30399999999997</v>
          </cell>
          <cell r="AJ904">
            <v>1320.76</v>
          </cell>
          <cell r="AK904">
            <v>264.15199999999999</v>
          </cell>
          <cell r="AL904">
            <v>6415.12</v>
          </cell>
          <cell r="AM904">
            <v>283.02</v>
          </cell>
          <cell r="AN904">
            <v>6037.76</v>
          </cell>
          <cell r="AO904">
            <v>3867.94</v>
          </cell>
          <cell r="AP904">
            <v>405.66199999999998</v>
          </cell>
          <cell r="AQ904">
            <v>1415.1000000000001</v>
          </cell>
        </row>
        <row r="905">
          <cell r="A905" t="str">
            <v>M0038885120</v>
          </cell>
          <cell r="B905" t="str">
            <v>DSB0.1ccvolM</v>
          </cell>
          <cell r="C905" t="str">
            <v>USD</v>
          </cell>
          <cell r="D905">
            <v>188.99</v>
          </cell>
          <cell r="G905">
            <v>188.99</v>
          </cell>
          <cell r="I905">
            <v>188.99</v>
          </cell>
          <cell r="J905">
            <v>718.16200000000003</v>
          </cell>
          <cell r="K905">
            <v>207.88900000000004</v>
          </cell>
          <cell r="L905">
            <v>245.68700000000001</v>
          </cell>
          <cell r="M905">
            <v>330.73250000000002</v>
          </cell>
          <cell r="N905">
            <v>202.21930000000003</v>
          </cell>
          <cell r="O905">
            <v>196.54960000000003</v>
          </cell>
          <cell r="P905">
            <v>94495</v>
          </cell>
          <cell r="Q905">
            <v>1290.8017</v>
          </cell>
          <cell r="R905">
            <v>372310.30000000005</v>
          </cell>
          <cell r="S905">
            <v>3241.1785</v>
          </cell>
          <cell r="T905">
            <v>963.84899999999993</v>
          </cell>
          <cell r="U905">
            <v>132.29300000000001</v>
          </cell>
          <cell r="V905">
            <v>113.39400000000001</v>
          </cell>
          <cell r="W905">
            <v>1474.1220000000001</v>
          </cell>
          <cell r="X905">
            <v>34018.200000000004</v>
          </cell>
          <cell r="Y905">
            <v>718.16200000000003</v>
          </cell>
          <cell r="Z905">
            <v>9071.52</v>
          </cell>
          <cell r="AA905">
            <v>17009.100000000002</v>
          </cell>
          <cell r="AB905">
            <v>226788</v>
          </cell>
          <cell r="AC905">
            <v>284902.42499999999</v>
          </cell>
          <cell r="AD905">
            <v>2456.87</v>
          </cell>
          <cell r="AE905">
            <v>670.91449999999998</v>
          </cell>
          <cell r="AF905">
            <v>1058.3440000000001</v>
          </cell>
          <cell r="AG905">
            <v>264.58600000000001</v>
          </cell>
          <cell r="AH905">
            <v>8882.5300000000007</v>
          </cell>
          <cell r="AI905">
            <v>529.17200000000003</v>
          </cell>
          <cell r="AJ905">
            <v>1322.93</v>
          </cell>
          <cell r="AK905">
            <v>264.58600000000001</v>
          </cell>
          <cell r="AL905">
            <v>6425.66</v>
          </cell>
          <cell r="AM905">
            <v>283.48500000000001</v>
          </cell>
          <cell r="AN905">
            <v>6047.68</v>
          </cell>
          <cell r="AO905">
            <v>3874.2950000000001</v>
          </cell>
          <cell r="AP905">
            <v>406.32850000000002</v>
          </cell>
          <cell r="AQ905">
            <v>1417.4250000000002</v>
          </cell>
        </row>
        <row r="906">
          <cell r="A906" t="str">
            <v>M0038885210</v>
          </cell>
          <cell r="B906" t="str">
            <v>DSB0.2ccvolL</v>
          </cell>
          <cell r="C906" t="str">
            <v>USD</v>
          </cell>
          <cell r="D906">
            <v>69.760000000000005</v>
          </cell>
          <cell r="G906">
            <v>69.760000000000005</v>
          </cell>
          <cell r="I906">
            <v>69.760000000000005</v>
          </cell>
          <cell r="J906">
            <v>265.08800000000002</v>
          </cell>
          <cell r="K906">
            <v>76.736000000000018</v>
          </cell>
          <cell r="L906">
            <v>90.688000000000017</v>
          </cell>
          <cell r="M906">
            <v>122.08000000000001</v>
          </cell>
          <cell r="N906">
            <v>74.643200000000007</v>
          </cell>
          <cell r="O906">
            <v>72.55040000000001</v>
          </cell>
          <cell r="P906">
            <v>34880</v>
          </cell>
          <cell r="Q906">
            <v>476.46080000000006</v>
          </cell>
          <cell r="R906">
            <v>137427.20000000001</v>
          </cell>
          <cell r="S906">
            <v>1196.384</v>
          </cell>
          <cell r="T906">
            <v>355.77600000000001</v>
          </cell>
          <cell r="U906">
            <v>48.832000000000001</v>
          </cell>
          <cell r="V906">
            <v>41.856000000000002</v>
          </cell>
          <cell r="W906">
            <v>544.12800000000004</v>
          </cell>
          <cell r="X906">
            <v>12556.800000000001</v>
          </cell>
          <cell r="Y906">
            <v>265.08800000000002</v>
          </cell>
          <cell r="Z906">
            <v>3348.4800000000005</v>
          </cell>
          <cell r="AA906">
            <v>6278.4000000000005</v>
          </cell>
          <cell r="AB906">
            <v>83712</v>
          </cell>
          <cell r="AC906">
            <v>105163.20000000001</v>
          </cell>
          <cell r="AD906">
            <v>906.88000000000011</v>
          </cell>
          <cell r="AE906">
            <v>247.648</v>
          </cell>
          <cell r="AF906">
            <v>390.65600000000001</v>
          </cell>
          <cell r="AG906">
            <v>97.664000000000001</v>
          </cell>
          <cell r="AH906">
            <v>3278.7200000000003</v>
          </cell>
          <cell r="AI906">
            <v>195.328</v>
          </cell>
          <cell r="AJ906">
            <v>488.32000000000005</v>
          </cell>
          <cell r="AK906">
            <v>97.664000000000001</v>
          </cell>
          <cell r="AL906">
            <v>2371.84</v>
          </cell>
          <cell r="AM906">
            <v>104.64000000000001</v>
          </cell>
          <cell r="AN906">
            <v>2232.3200000000002</v>
          </cell>
          <cell r="AO906">
            <v>1430.0800000000002</v>
          </cell>
          <cell r="AP906">
            <v>149.98400000000001</v>
          </cell>
          <cell r="AQ906">
            <v>523.20000000000005</v>
          </cell>
        </row>
        <row r="907">
          <cell r="A907" t="str">
            <v>M0039110040</v>
          </cell>
          <cell r="B907" t="str">
            <v>In-TimeRetrievalDevice4-Str</v>
          </cell>
          <cell r="C907" t="str">
            <v>EUR</v>
          </cell>
          <cell r="D907">
            <v>473.51</v>
          </cell>
          <cell r="G907">
            <v>473.51</v>
          </cell>
          <cell r="I907">
            <v>676.44285714285718</v>
          </cell>
          <cell r="J907">
            <v>2570.482857142857</v>
          </cell>
          <cell r="K907">
            <v>744.08714285714291</v>
          </cell>
          <cell r="L907">
            <v>879.37571428571437</v>
          </cell>
          <cell r="M907">
            <v>1183.7750000000001</v>
          </cell>
          <cell r="N907">
            <v>723.79385714285718</v>
          </cell>
          <cell r="O907">
            <v>703.50057142857145</v>
          </cell>
          <cell r="P907">
            <v>338221.42857142858</v>
          </cell>
          <cell r="Q907">
            <v>4620.1047142857142</v>
          </cell>
          <cell r="R907">
            <v>1332592.4285714286</v>
          </cell>
          <cell r="S907">
            <v>11600.994999999999</v>
          </cell>
          <cell r="T907">
            <v>3449.8585714285714</v>
          </cell>
          <cell r="U907">
            <v>473.51</v>
          </cell>
          <cell r="V907">
            <v>405.86571428571432</v>
          </cell>
          <cell r="W907">
            <v>5276.2542857142862</v>
          </cell>
          <cell r="X907">
            <v>121759.71428571429</v>
          </cell>
          <cell r="Y907">
            <v>2570.482857142857</v>
          </cell>
          <cell r="Z907">
            <v>32469.257142857146</v>
          </cell>
          <cell r="AA907">
            <v>60879.857142857145</v>
          </cell>
          <cell r="AB907">
            <v>811731.42857142864</v>
          </cell>
          <cell r="AC907">
            <v>1019737.6071428572</v>
          </cell>
          <cell r="AD907">
            <v>8793.7571428571428</v>
          </cell>
          <cell r="AE907">
            <v>2401.372142857143</v>
          </cell>
          <cell r="AF907">
            <v>3788.08</v>
          </cell>
          <cell r="AG907">
            <v>947.02</v>
          </cell>
          <cell r="AH907">
            <v>31792.814285714288</v>
          </cell>
          <cell r="AI907">
            <v>1894.04</v>
          </cell>
          <cell r="AJ907">
            <v>4735.1000000000004</v>
          </cell>
          <cell r="AK907">
            <v>947.02</v>
          </cell>
          <cell r="AL907">
            <v>22999.057142857146</v>
          </cell>
          <cell r="AM907">
            <v>1014.6642857142858</v>
          </cell>
          <cell r="AN907">
            <v>21646.17142857143</v>
          </cell>
          <cell r="AO907">
            <v>13867.078571428572</v>
          </cell>
          <cell r="AP907">
            <v>1454.3521428571428</v>
          </cell>
          <cell r="AQ907">
            <v>5073.3214285714284</v>
          </cell>
        </row>
        <row r="908">
          <cell r="A908" t="str">
            <v>M0039110060</v>
          </cell>
          <cell r="B908" t="str">
            <v>In-TimeRetrievalDevice6-Str</v>
          </cell>
          <cell r="C908" t="str">
            <v>EUR</v>
          </cell>
          <cell r="D908">
            <v>474.87</v>
          </cell>
          <cell r="G908">
            <v>474.87</v>
          </cell>
          <cell r="I908">
            <v>678.38571428571436</v>
          </cell>
          <cell r="J908">
            <v>2577.8657142857146</v>
          </cell>
          <cell r="K908">
            <v>746.22428571428588</v>
          </cell>
          <cell r="L908">
            <v>881.90142857142871</v>
          </cell>
          <cell r="M908">
            <v>1187.1750000000002</v>
          </cell>
          <cell r="N908">
            <v>725.87271428571444</v>
          </cell>
          <cell r="O908">
            <v>705.52114285714299</v>
          </cell>
          <cell r="P908">
            <v>339192.85714285716</v>
          </cell>
          <cell r="Q908">
            <v>4633.3744285714292</v>
          </cell>
          <cell r="R908">
            <v>1336419.8571428573</v>
          </cell>
          <cell r="S908">
            <v>11634.315000000001</v>
          </cell>
          <cell r="T908">
            <v>3459.767142857143</v>
          </cell>
          <cell r="U908">
            <v>474.87</v>
          </cell>
          <cell r="V908">
            <v>407.03142857142859</v>
          </cell>
          <cell r="W908">
            <v>5291.408571428572</v>
          </cell>
          <cell r="X908">
            <v>122109.42857142858</v>
          </cell>
          <cell r="Y908">
            <v>2577.8657142857146</v>
          </cell>
          <cell r="Z908">
            <v>32562.514285714289</v>
          </cell>
          <cell r="AA908">
            <v>61054.71428571429</v>
          </cell>
          <cell r="AB908">
            <v>814062.85714285728</v>
          </cell>
          <cell r="AC908">
            <v>1022666.4642857144</v>
          </cell>
          <cell r="AD908">
            <v>8819.0142857142873</v>
          </cell>
          <cell r="AE908">
            <v>2408.2692857142861</v>
          </cell>
          <cell r="AF908">
            <v>3798.96</v>
          </cell>
          <cell r="AG908">
            <v>949.74</v>
          </cell>
          <cell r="AH908">
            <v>31884.128571428573</v>
          </cell>
          <cell r="AI908">
            <v>1899.48</v>
          </cell>
          <cell r="AJ908">
            <v>4748.7000000000007</v>
          </cell>
          <cell r="AK908">
            <v>949.74</v>
          </cell>
          <cell r="AL908">
            <v>23065.114285714288</v>
          </cell>
          <cell r="AM908">
            <v>1017.5785714285715</v>
          </cell>
          <cell r="AN908">
            <v>21708.342857142859</v>
          </cell>
          <cell r="AO908">
            <v>13906.907142857144</v>
          </cell>
          <cell r="AP908">
            <v>1458.5292857142858</v>
          </cell>
          <cell r="AQ908">
            <v>5087.8928571428578</v>
          </cell>
        </row>
        <row r="909">
          <cell r="A909" t="str">
            <v>M003E0250100</v>
          </cell>
          <cell r="B909" t="str">
            <v>2.5X10mmNEUROFORMMICRODELV</v>
          </cell>
          <cell r="C909" t="str">
            <v>USD</v>
          </cell>
          <cell r="D909">
            <v>755.88</v>
          </cell>
          <cell r="G909">
            <v>755.88</v>
          </cell>
          <cell r="I909">
            <v>755.88</v>
          </cell>
          <cell r="J909">
            <v>2872.3440000000001</v>
          </cell>
          <cell r="K909">
            <v>831.46800000000007</v>
          </cell>
          <cell r="L909">
            <v>982.64400000000001</v>
          </cell>
          <cell r="M909">
            <v>1322.79</v>
          </cell>
          <cell r="N909">
            <v>808.79160000000002</v>
          </cell>
          <cell r="O909">
            <v>786.11520000000007</v>
          </cell>
          <cell r="P909">
            <v>377940</v>
          </cell>
          <cell r="Q909">
            <v>5162.6603999999998</v>
          </cell>
          <cell r="R909">
            <v>1489083.6</v>
          </cell>
          <cell r="S909">
            <v>12963.341999999999</v>
          </cell>
          <cell r="T909">
            <v>3854.9879999999998</v>
          </cell>
          <cell r="U909">
            <v>529.11599999999999</v>
          </cell>
          <cell r="V909">
            <v>453.52799999999996</v>
          </cell>
          <cell r="W909">
            <v>5895.8639999999996</v>
          </cell>
          <cell r="X909">
            <v>136058.4</v>
          </cell>
          <cell r="Y909">
            <v>2872.3440000000001</v>
          </cell>
          <cell r="Z909">
            <v>36282.239999999998</v>
          </cell>
          <cell r="AA909">
            <v>68029.2</v>
          </cell>
          <cell r="AB909">
            <v>907056</v>
          </cell>
          <cell r="AC909">
            <v>1139489.1000000001</v>
          </cell>
          <cell r="AD909">
            <v>9826.44</v>
          </cell>
          <cell r="AE909">
            <v>2683.3739999999998</v>
          </cell>
          <cell r="AF909">
            <v>4232.9279999999999</v>
          </cell>
          <cell r="AG909">
            <v>1058.232</v>
          </cell>
          <cell r="AH909">
            <v>35526.36</v>
          </cell>
          <cell r="AI909">
            <v>2116.4639999999999</v>
          </cell>
          <cell r="AJ909">
            <v>5291.16</v>
          </cell>
          <cell r="AK909">
            <v>1058.232</v>
          </cell>
          <cell r="AL909">
            <v>25699.919999999998</v>
          </cell>
          <cell r="AM909">
            <v>1133.82</v>
          </cell>
          <cell r="AN909">
            <v>24188.16</v>
          </cell>
          <cell r="AO909">
            <v>15495.539999999999</v>
          </cell>
          <cell r="AP909">
            <v>1625.1419999999998</v>
          </cell>
          <cell r="AQ909">
            <v>5669.1</v>
          </cell>
        </row>
        <row r="910">
          <cell r="A910" t="str">
            <v>M003E0250150</v>
          </cell>
          <cell r="B910" t="str">
            <v>2.5X15mmNEUROFORMMICRODELI</v>
          </cell>
          <cell r="C910" t="str">
            <v>USD</v>
          </cell>
          <cell r="D910">
            <v>755.88</v>
          </cell>
          <cell r="G910">
            <v>755.88</v>
          </cell>
          <cell r="I910">
            <v>755.88</v>
          </cell>
          <cell r="J910">
            <v>2872.3440000000001</v>
          </cell>
          <cell r="K910">
            <v>831.46800000000007</v>
          </cell>
          <cell r="L910">
            <v>982.64400000000001</v>
          </cell>
          <cell r="M910">
            <v>1322.79</v>
          </cell>
          <cell r="N910">
            <v>808.79160000000002</v>
          </cell>
          <cell r="O910">
            <v>786.11520000000007</v>
          </cell>
          <cell r="P910">
            <v>377940</v>
          </cell>
          <cell r="Q910">
            <v>5162.6603999999998</v>
          </cell>
          <cell r="R910">
            <v>1489083.6</v>
          </cell>
          <cell r="S910">
            <v>12963.341999999999</v>
          </cell>
          <cell r="T910">
            <v>3854.9879999999998</v>
          </cell>
          <cell r="U910">
            <v>529.11599999999999</v>
          </cell>
          <cell r="V910">
            <v>453.52799999999996</v>
          </cell>
          <cell r="W910">
            <v>5895.8639999999996</v>
          </cell>
          <cell r="X910">
            <v>136058.4</v>
          </cell>
          <cell r="Y910">
            <v>2872.3440000000001</v>
          </cell>
          <cell r="Z910">
            <v>36282.239999999998</v>
          </cell>
          <cell r="AA910">
            <v>68029.2</v>
          </cell>
          <cell r="AB910">
            <v>907056</v>
          </cell>
          <cell r="AC910">
            <v>1139489.1000000001</v>
          </cell>
          <cell r="AD910">
            <v>9826.44</v>
          </cell>
          <cell r="AE910">
            <v>2683.3739999999998</v>
          </cell>
          <cell r="AF910">
            <v>4232.9279999999999</v>
          </cell>
          <cell r="AG910">
            <v>1058.232</v>
          </cell>
          <cell r="AH910">
            <v>35526.36</v>
          </cell>
          <cell r="AI910">
            <v>2116.4639999999999</v>
          </cell>
          <cell r="AJ910">
            <v>5291.16</v>
          </cell>
          <cell r="AK910">
            <v>1058.232</v>
          </cell>
          <cell r="AL910">
            <v>25699.919999999998</v>
          </cell>
          <cell r="AM910">
            <v>1133.82</v>
          </cell>
          <cell r="AN910">
            <v>24188.16</v>
          </cell>
          <cell r="AO910">
            <v>15495.539999999999</v>
          </cell>
          <cell r="AP910">
            <v>1625.1419999999998</v>
          </cell>
          <cell r="AQ910">
            <v>5669.1</v>
          </cell>
        </row>
        <row r="911">
          <cell r="A911" t="str">
            <v>M003E0250200</v>
          </cell>
          <cell r="B911" t="str">
            <v>2.5X20mmNEUROFORMMICRODELI</v>
          </cell>
          <cell r="C911" t="str">
            <v>USD</v>
          </cell>
          <cell r="D911">
            <v>755.88</v>
          </cell>
          <cell r="G911">
            <v>755.88</v>
          </cell>
          <cell r="I911">
            <v>755.88</v>
          </cell>
          <cell r="J911">
            <v>2872.3440000000001</v>
          </cell>
          <cell r="K911">
            <v>831.46800000000007</v>
          </cell>
          <cell r="L911">
            <v>982.64400000000001</v>
          </cell>
          <cell r="M911">
            <v>1322.79</v>
          </cell>
          <cell r="N911">
            <v>808.79160000000002</v>
          </cell>
          <cell r="O911">
            <v>786.11520000000007</v>
          </cell>
          <cell r="P911">
            <v>377940</v>
          </cell>
          <cell r="Q911">
            <v>5162.6603999999998</v>
          </cell>
          <cell r="R911">
            <v>1489083.6</v>
          </cell>
          <cell r="S911">
            <v>12963.341999999999</v>
          </cell>
          <cell r="T911">
            <v>3854.9879999999998</v>
          </cell>
          <cell r="U911">
            <v>529.11599999999999</v>
          </cell>
          <cell r="V911">
            <v>453.52799999999996</v>
          </cell>
          <cell r="W911">
            <v>5895.8639999999996</v>
          </cell>
          <cell r="X911">
            <v>136058.4</v>
          </cell>
          <cell r="Y911">
            <v>2872.3440000000001</v>
          </cell>
          <cell r="Z911">
            <v>36282.239999999998</v>
          </cell>
          <cell r="AA911">
            <v>68029.2</v>
          </cell>
          <cell r="AB911">
            <v>907056</v>
          </cell>
          <cell r="AC911">
            <v>1139489.1000000001</v>
          </cell>
          <cell r="AD911">
            <v>9826.44</v>
          </cell>
          <cell r="AE911">
            <v>2683.3739999999998</v>
          </cell>
          <cell r="AF911">
            <v>4232.9279999999999</v>
          </cell>
          <cell r="AG911">
            <v>1058.232</v>
          </cell>
          <cell r="AH911">
            <v>35526.36</v>
          </cell>
          <cell r="AI911">
            <v>2116.4639999999999</v>
          </cell>
          <cell r="AJ911">
            <v>5291.16</v>
          </cell>
          <cell r="AK911">
            <v>1058.232</v>
          </cell>
          <cell r="AL911">
            <v>25699.919999999998</v>
          </cell>
          <cell r="AM911">
            <v>1133.82</v>
          </cell>
          <cell r="AN911">
            <v>24188.16</v>
          </cell>
          <cell r="AO911">
            <v>15495.539999999999</v>
          </cell>
          <cell r="AP911">
            <v>1625.1419999999998</v>
          </cell>
          <cell r="AQ911">
            <v>5669.1</v>
          </cell>
        </row>
        <row r="912">
          <cell r="A912" t="str">
            <v>M003E0300100</v>
          </cell>
          <cell r="B912" t="str">
            <v>3X10mmNEUROFORMMICRODELI</v>
          </cell>
          <cell r="C912" t="str">
            <v>USD</v>
          </cell>
          <cell r="D912">
            <v>755.88</v>
          </cell>
          <cell r="G912">
            <v>755.88</v>
          </cell>
          <cell r="I912">
            <v>755.88</v>
          </cell>
          <cell r="J912">
            <v>2872.3440000000001</v>
          </cell>
          <cell r="K912">
            <v>831.46800000000007</v>
          </cell>
          <cell r="L912">
            <v>982.64400000000001</v>
          </cell>
          <cell r="M912">
            <v>1322.79</v>
          </cell>
          <cell r="N912">
            <v>808.79160000000002</v>
          </cell>
          <cell r="O912">
            <v>786.11520000000007</v>
          </cell>
          <cell r="P912">
            <v>377940</v>
          </cell>
          <cell r="Q912">
            <v>5162.6603999999998</v>
          </cell>
          <cell r="R912">
            <v>1489083.6</v>
          </cell>
          <cell r="S912">
            <v>12963.341999999999</v>
          </cell>
          <cell r="T912">
            <v>3854.9879999999998</v>
          </cell>
          <cell r="U912">
            <v>529.11599999999999</v>
          </cell>
          <cell r="V912">
            <v>453.52799999999996</v>
          </cell>
          <cell r="W912">
            <v>5895.8639999999996</v>
          </cell>
          <cell r="X912">
            <v>136058.4</v>
          </cell>
          <cell r="Y912">
            <v>2872.3440000000001</v>
          </cell>
          <cell r="Z912">
            <v>36282.239999999998</v>
          </cell>
          <cell r="AA912">
            <v>68029.2</v>
          </cell>
          <cell r="AB912">
            <v>907056</v>
          </cell>
          <cell r="AC912">
            <v>1139489.1000000001</v>
          </cell>
          <cell r="AD912">
            <v>9826.44</v>
          </cell>
          <cell r="AE912">
            <v>2683.3739999999998</v>
          </cell>
          <cell r="AF912">
            <v>4232.9279999999999</v>
          </cell>
          <cell r="AG912">
            <v>1058.232</v>
          </cell>
          <cell r="AH912">
            <v>35526.36</v>
          </cell>
          <cell r="AI912">
            <v>2116.4639999999999</v>
          </cell>
          <cell r="AJ912">
            <v>5291.16</v>
          </cell>
          <cell r="AK912">
            <v>1058.232</v>
          </cell>
          <cell r="AL912">
            <v>25699.919999999998</v>
          </cell>
          <cell r="AM912">
            <v>1133.82</v>
          </cell>
          <cell r="AN912">
            <v>24188.16</v>
          </cell>
          <cell r="AO912">
            <v>15495.539999999999</v>
          </cell>
          <cell r="AP912">
            <v>1625.1419999999998</v>
          </cell>
          <cell r="AQ912">
            <v>5669.1</v>
          </cell>
        </row>
        <row r="913">
          <cell r="A913" t="str">
            <v>M003E0300150</v>
          </cell>
          <cell r="B913" t="str">
            <v>3X15mmNEUROFORMMICRODELI</v>
          </cell>
          <cell r="C913" t="str">
            <v>USD</v>
          </cell>
          <cell r="D913">
            <v>755.88</v>
          </cell>
          <cell r="G913">
            <v>755.88</v>
          </cell>
          <cell r="I913">
            <v>755.88</v>
          </cell>
          <cell r="J913">
            <v>2872.3440000000001</v>
          </cell>
          <cell r="K913">
            <v>831.46800000000007</v>
          </cell>
          <cell r="L913">
            <v>982.64400000000001</v>
          </cell>
          <cell r="M913">
            <v>1322.79</v>
          </cell>
          <cell r="N913">
            <v>808.79160000000002</v>
          </cell>
          <cell r="O913">
            <v>786.11520000000007</v>
          </cell>
          <cell r="P913">
            <v>377940</v>
          </cell>
          <cell r="Q913">
            <v>5162.6603999999998</v>
          </cell>
          <cell r="R913">
            <v>1489083.6</v>
          </cell>
          <cell r="S913">
            <v>12963.341999999999</v>
          </cell>
          <cell r="T913">
            <v>3854.9879999999998</v>
          </cell>
          <cell r="U913">
            <v>529.11599999999999</v>
          </cell>
          <cell r="V913">
            <v>453.52799999999996</v>
          </cell>
          <cell r="W913">
            <v>5895.8639999999996</v>
          </cell>
          <cell r="X913">
            <v>136058.4</v>
          </cell>
          <cell r="Y913">
            <v>2872.3440000000001</v>
          </cell>
          <cell r="Z913">
            <v>36282.239999999998</v>
          </cell>
          <cell r="AA913">
            <v>68029.2</v>
          </cell>
          <cell r="AB913">
            <v>907056</v>
          </cell>
          <cell r="AC913">
            <v>1139489.1000000001</v>
          </cell>
          <cell r="AD913">
            <v>9826.44</v>
          </cell>
          <cell r="AE913">
            <v>2683.3739999999998</v>
          </cell>
          <cell r="AF913">
            <v>4232.9279999999999</v>
          </cell>
          <cell r="AG913">
            <v>1058.232</v>
          </cell>
          <cell r="AH913">
            <v>35526.36</v>
          </cell>
          <cell r="AI913">
            <v>2116.4639999999999</v>
          </cell>
          <cell r="AJ913">
            <v>5291.16</v>
          </cell>
          <cell r="AK913">
            <v>1058.232</v>
          </cell>
          <cell r="AL913">
            <v>25699.919999999998</v>
          </cell>
          <cell r="AM913">
            <v>1133.82</v>
          </cell>
          <cell r="AN913">
            <v>24188.16</v>
          </cell>
          <cell r="AO913">
            <v>15495.539999999999</v>
          </cell>
          <cell r="AP913">
            <v>1625.1419999999998</v>
          </cell>
          <cell r="AQ913">
            <v>5669.1</v>
          </cell>
        </row>
        <row r="914">
          <cell r="A914" t="str">
            <v>M003E0300200</v>
          </cell>
          <cell r="B914" t="str">
            <v>3X20mmNEUROFORMMICRODELI</v>
          </cell>
          <cell r="C914" t="str">
            <v>USD</v>
          </cell>
          <cell r="D914">
            <v>755.88</v>
          </cell>
          <cell r="G914">
            <v>755.88</v>
          </cell>
          <cell r="I914">
            <v>755.88</v>
          </cell>
          <cell r="J914">
            <v>2872.3440000000001</v>
          </cell>
          <cell r="K914">
            <v>831.46800000000007</v>
          </cell>
          <cell r="L914">
            <v>982.64400000000001</v>
          </cell>
          <cell r="M914">
            <v>1322.79</v>
          </cell>
          <cell r="N914">
            <v>808.79160000000002</v>
          </cell>
          <cell r="O914">
            <v>786.11520000000007</v>
          </cell>
          <cell r="P914">
            <v>377940</v>
          </cell>
          <cell r="Q914">
            <v>5162.6603999999998</v>
          </cell>
          <cell r="R914">
            <v>1489083.6</v>
          </cell>
          <cell r="S914">
            <v>12963.341999999999</v>
          </cell>
          <cell r="T914">
            <v>3854.9879999999998</v>
          </cell>
          <cell r="U914">
            <v>529.11599999999999</v>
          </cell>
          <cell r="V914">
            <v>453.52799999999996</v>
          </cell>
          <cell r="W914">
            <v>5895.8639999999996</v>
          </cell>
          <cell r="X914">
            <v>136058.4</v>
          </cell>
          <cell r="Y914">
            <v>2872.3440000000001</v>
          </cell>
          <cell r="Z914">
            <v>36282.239999999998</v>
          </cell>
          <cell r="AA914">
            <v>68029.2</v>
          </cell>
          <cell r="AB914">
            <v>907056</v>
          </cell>
          <cell r="AC914">
            <v>1139489.1000000001</v>
          </cell>
          <cell r="AD914">
            <v>9826.44</v>
          </cell>
          <cell r="AE914">
            <v>2683.3739999999998</v>
          </cell>
          <cell r="AF914">
            <v>4232.9279999999999</v>
          </cell>
          <cell r="AG914">
            <v>1058.232</v>
          </cell>
          <cell r="AH914">
            <v>35526.36</v>
          </cell>
          <cell r="AI914">
            <v>2116.4639999999999</v>
          </cell>
          <cell r="AJ914">
            <v>5291.16</v>
          </cell>
          <cell r="AK914">
            <v>1058.232</v>
          </cell>
          <cell r="AL914">
            <v>25699.919999999998</v>
          </cell>
          <cell r="AM914">
            <v>1133.82</v>
          </cell>
          <cell r="AN914">
            <v>24188.16</v>
          </cell>
          <cell r="AO914">
            <v>15495.539999999999</v>
          </cell>
          <cell r="AP914">
            <v>1625.1419999999998</v>
          </cell>
          <cell r="AQ914">
            <v>5669.1</v>
          </cell>
        </row>
        <row r="915">
          <cell r="A915" t="str">
            <v>M003E0350100</v>
          </cell>
          <cell r="B915" t="str">
            <v>3.5X10mmNEUROFORMMICRODELI</v>
          </cell>
          <cell r="C915" t="str">
            <v>USD</v>
          </cell>
          <cell r="D915">
            <v>755.88</v>
          </cell>
          <cell r="G915">
            <v>755.88</v>
          </cell>
          <cell r="I915">
            <v>755.88</v>
          </cell>
          <cell r="J915">
            <v>2872.3440000000001</v>
          </cell>
          <cell r="K915">
            <v>831.46800000000007</v>
          </cell>
          <cell r="L915">
            <v>982.64400000000001</v>
          </cell>
          <cell r="M915">
            <v>1322.79</v>
          </cell>
          <cell r="N915">
            <v>808.79160000000002</v>
          </cell>
          <cell r="O915">
            <v>786.11520000000007</v>
          </cell>
          <cell r="P915">
            <v>377940</v>
          </cell>
          <cell r="Q915">
            <v>5162.6603999999998</v>
          </cell>
          <cell r="R915">
            <v>1489083.6</v>
          </cell>
          <cell r="S915">
            <v>12963.341999999999</v>
          </cell>
          <cell r="T915">
            <v>3854.9879999999998</v>
          </cell>
          <cell r="U915">
            <v>529.11599999999999</v>
          </cell>
          <cell r="V915">
            <v>453.52799999999996</v>
          </cell>
          <cell r="W915">
            <v>5895.8639999999996</v>
          </cell>
          <cell r="X915">
            <v>136058.4</v>
          </cell>
          <cell r="Y915">
            <v>2872.3440000000001</v>
          </cell>
          <cell r="Z915">
            <v>36282.239999999998</v>
          </cell>
          <cell r="AA915">
            <v>68029.2</v>
          </cell>
          <cell r="AB915">
            <v>907056</v>
          </cell>
          <cell r="AC915">
            <v>1139489.1000000001</v>
          </cell>
          <cell r="AD915">
            <v>9826.44</v>
          </cell>
          <cell r="AE915">
            <v>2683.3739999999998</v>
          </cell>
          <cell r="AF915">
            <v>4232.9279999999999</v>
          </cell>
          <cell r="AG915">
            <v>1058.232</v>
          </cell>
          <cell r="AH915">
            <v>35526.36</v>
          </cell>
          <cell r="AI915">
            <v>2116.4639999999999</v>
          </cell>
          <cell r="AJ915">
            <v>5291.16</v>
          </cell>
          <cell r="AK915">
            <v>1058.232</v>
          </cell>
          <cell r="AL915">
            <v>25699.919999999998</v>
          </cell>
          <cell r="AM915">
            <v>1133.82</v>
          </cell>
          <cell r="AN915">
            <v>24188.16</v>
          </cell>
          <cell r="AO915">
            <v>15495.539999999999</v>
          </cell>
          <cell r="AP915">
            <v>1625.1419999999998</v>
          </cell>
          <cell r="AQ915">
            <v>5669.1</v>
          </cell>
        </row>
        <row r="916">
          <cell r="A916" t="str">
            <v>M003E0350150</v>
          </cell>
          <cell r="B916" t="str">
            <v>3.5X15mmNEUROFORMMICRODELI</v>
          </cell>
          <cell r="C916" t="str">
            <v>USD</v>
          </cell>
          <cell r="D916">
            <v>755.88</v>
          </cell>
          <cell r="G916">
            <v>755.88</v>
          </cell>
          <cell r="I916">
            <v>755.88</v>
          </cell>
          <cell r="J916">
            <v>2872.3440000000001</v>
          </cell>
          <cell r="K916">
            <v>831.46800000000007</v>
          </cell>
          <cell r="L916">
            <v>982.64400000000001</v>
          </cell>
          <cell r="M916">
            <v>1322.79</v>
          </cell>
          <cell r="N916">
            <v>808.79160000000002</v>
          </cell>
          <cell r="O916">
            <v>786.11520000000007</v>
          </cell>
          <cell r="P916">
            <v>377940</v>
          </cell>
          <cell r="Q916">
            <v>5162.6603999999998</v>
          </cell>
          <cell r="R916">
            <v>1489083.6</v>
          </cell>
          <cell r="S916">
            <v>12963.341999999999</v>
          </cell>
          <cell r="T916">
            <v>3854.9879999999998</v>
          </cell>
          <cell r="U916">
            <v>529.11599999999999</v>
          </cell>
          <cell r="V916">
            <v>453.52799999999996</v>
          </cell>
          <cell r="W916">
            <v>5895.8639999999996</v>
          </cell>
          <cell r="X916">
            <v>136058.4</v>
          </cell>
          <cell r="Y916">
            <v>2872.3440000000001</v>
          </cell>
          <cell r="Z916">
            <v>36282.239999999998</v>
          </cell>
          <cell r="AA916">
            <v>68029.2</v>
          </cell>
          <cell r="AB916">
            <v>907056</v>
          </cell>
          <cell r="AC916">
            <v>1139489.1000000001</v>
          </cell>
          <cell r="AD916">
            <v>9826.44</v>
          </cell>
          <cell r="AE916">
            <v>2683.3739999999998</v>
          </cell>
          <cell r="AF916">
            <v>4232.9279999999999</v>
          </cell>
          <cell r="AG916">
            <v>1058.232</v>
          </cell>
          <cell r="AH916">
            <v>35526.36</v>
          </cell>
          <cell r="AI916">
            <v>2116.4639999999999</v>
          </cell>
          <cell r="AJ916">
            <v>5291.16</v>
          </cell>
          <cell r="AK916">
            <v>1058.232</v>
          </cell>
          <cell r="AL916">
            <v>25699.919999999998</v>
          </cell>
          <cell r="AM916">
            <v>1133.82</v>
          </cell>
          <cell r="AN916">
            <v>24188.16</v>
          </cell>
          <cell r="AO916">
            <v>15495.539999999999</v>
          </cell>
          <cell r="AP916">
            <v>1625.1419999999998</v>
          </cell>
          <cell r="AQ916">
            <v>5669.1</v>
          </cell>
        </row>
        <row r="917">
          <cell r="A917" t="str">
            <v>M003E0350200</v>
          </cell>
          <cell r="B917" t="str">
            <v>3.5X20mmNEUROFORMMICRODELI</v>
          </cell>
          <cell r="C917" t="str">
            <v>USD</v>
          </cell>
          <cell r="D917">
            <v>755.88</v>
          </cell>
          <cell r="G917">
            <v>755.88</v>
          </cell>
          <cell r="I917">
            <v>755.88</v>
          </cell>
          <cell r="J917">
            <v>2872.3440000000001</v>
          </cell>
          <cell r="K917">
            <v>831.46800000000007</v>
          </cell>
          <cell r="L917">
            <v>982.64400000000001</v>
          </cell>
          <cell r="M917">
            <v>1322.79</v>
          </cell>
          <cell r="N917">
            <v>808.79160000000002</v>
          </cell>
          <cell r="O917">
            <v>786.11520000000007</v>
          </cell>
          <cell r="P917">
            <v>377940</v>
          </cell>
          <cell r="Q917">
            <v>5162.6603999999998</v>
          </cell>
          <cell r="R917">
            <v>1489083.6</v>
          </cell>
          <cell r="S917">
            <v>12963.341999999999</v>
          </cell>
          <cell r="T917">
            <v>3854.9879999999998</v>
          </cell>
          <cell r="U917">
            <v>529.11599999999999</v>
          </cell>
          <cell r="V917">
            <v>453.52799999999996</v>
          </cell>
          <cell r="W917">
            <v>5895.8639999999996</v>
          </cell>
          <cell r="X917">
            <v>136058.4</v>
          </cell>
          <cell r="Y917">
            <v>2872.3440000000001</v>
          </cell>
          <cell r="Z917">
            <v>36282.239999999998</v>
          </cell>
          <cell r="AA917">
            <v>68029.2</v>
          </cell>
          <cell r="AB917">
            <v>907056</v>
          </cell>
          <cell r="AC917">
            <v>1139489.1000000001</v>
          </cell>
          <cell r="AD917">
            <v>9826.44</v>
          </cell>
          <cell r="AE917">
            <v>2683.3739999999998</v>
          </cell>
          <cell r="AF917">
            <v>4232.9279999999999</v>
          </cell>
          <cell r="AG917">
            <v>1058.232</v>
          </cell>
          <cell r="AH917">
            <v>35526.36</v>
          </cell>
          <cell r="AI917">
            <v>2116.4639999999999</v>
          </cell>
          <cell r="AJ917">
            <v>5291.16</v>
          </cell>
          <cell r="AK917">
            <v>1058.232</v>
          </cell>
          <cell r="AL917">
            <v>25699.919999999998</v>
          </cell>
          <cell r="AM917">
            <v>1133.82</v>
          </cell>
          <cell r="AN917">
            <v>24188.16</v>
          </cell>
          <cell r="AO917">
            <v>15495.539999999999</v>
          </cell>
          <cell r="AP917">
            <v>1625.1419999999998</v>
          </cell>
          <cell r="AQ917">
            <v>5669.1</v>
          </cell>
        </row>
        <row r="918">
          <cell r="A918" t="str">
            <v>M003E0400100</v>
          </cell>
          <cell r="B918" t="str">
            <v>4X10mmNEUROFORMMICRODELI</v>
          </cell>
          <cell r="C918" t="str">
            <v>USD</v>
          </cell>
          <cell r="D918">
            <v>755.88</v>
          </cell>
          <cell r="G918">
            <v>755.88</v>
          </cell>
          <cell r="I918">
            <v>755.88</v>
          </cell>
          <cell r="J918">
            <v>2872.3440000000001</v>
          </cell>
          <cell r="K918">
            <v>831.46800000000007</v>
          </cell>
          <cell r="L918">
            <v>982.64400000000001</v>
          </cell>
          <cell r="M918">
            <v>1322.79</v>
          </cell>
          <cell r="N918">
            <v>808.79160000000002</v>
          </cell>
          <cell r="O918">
            <v>786.11520000000007</v>
          </cell>
          <cell r="P918">
            <v>377940</v>
          </cell>
          <cell r="Q918">
            <v>5162.6603999999998</v>
          </cell>
          <cell r="R918">
            <v>1489083.6</v>
          </cell>
          <cell r="S918">
            <v>12963.341999999999</v>
          </cell>
          <cell r="T918">
            <v>3854.9879999999998</v>
          </cell>
          <cell r="U918">
            <v>529.11599999999999</v>
          </cell>
          <cell r="V918">
            <v>453.52799999999996</v>
          </cell>
          <cell r="W918">
            <v>5895.8639999999996</v>
          </cell>
          <cell r="X918">
            <v>136058.4</v>
          </cell>
          <cell r="Y918">
            <v>2872.3440000000001</v>
          </cell>
          <cell r="Z918">
            <v>36282.239999999998</v>
          </cell>
          <cell r="AA918">
            <v>68029.2</v>
          </cell>
          <cell r="AB918">
            <v>907056</v>
          </cell>
          <cell r="AC918">
            <v>1139489.1000000001</v>
          </cell>
          <cell r="AD918">
            <v>9826.44</v>
          </cell>
          <cell r="AE918">
            <v>2683.3739999999998</v>
          </cell>
          <cell r="AF918">
            <v>4232.9279999999999</v>
          </cell>
          <cell r="AG918">
            <v>1058.232</v>
          </cell>
          <cell r="AH918">
            <v>35526.36</v>
          </cell>
          <cell r="AI918">
            <v>2116.4639999999999</v>
          </cell>
          <cell r="AJ918">
            <v>5291.16</v>
          </cell>
          <cell r="AK918">
            <v>1058.232</v>
          </cell>
          <cell r="AL918">
            <v>25699.919999999998</v>
          </cell>
          <cell r="AM918">
            <v>1133.82</v>
          </cell>
          <cell r="AN918">
            <v>24188.16</v>
          </cell>
          <cell r="AO918">
            <v>15495.539999999999</v>
          </cell>
          <cell r="AP918">
            <v>1625.1419999999998</v>
          </cell>
          <cell r="AQ918">
            <v>5669.1</v>
          </cell>
        </row>
        <row r="919">
          <cell r="A919" t="str">
            <v>M003E0400150</v>
          </cell>
          <cell r="B919" t="str">
            <v>4X15mmNEUROFORMMICRODELI</v>
          </cell>
          <cell r="C919" t="str">
            <v>USD</v>
          </cell>
          <cell r="D919">
            <v>755.88</v>
          </cell>
          <cell r="G919">
            <v>755.88</v>
          </cell>
          <cell r="I919">
            <v>755.88</v>
          </cell>
          <cell r="J919">
            <v>2872.3440000000001</v>
          </cell>
          <cell r="K919">
            <v>831.46800000000007</v>
          </cell>
          <cell r="L919">
            <v>982.64400000000001</v>
          </cell>
          <cell r="M919">
            <v>1322.79</v>
          </cell>
          <cell r="N919">
            <v>808.79160000000002</v>
          </cell>
          <cell r="O919">
            <v>786.11520000000007</v>
          </cell>
          <cell r="P919">
            <v>377940</v>
          </cell>
          <cell r="Q919">
            <v>5162.6603999999998</v>
          </cell>
          <cell r="R919">
            <v>1489083.6</v>
          </cell>
          <cell r="S919">
            <v>12963.341999999999</v>
          </cell>
          <cell r="T919">
            <v>3854.9879999999998</v>
          </cell>
          <cell r="U919">
            <v>529.11599999999999</v>
          </cell>
          <cell r="V919">
            <v>453.52799999999996</v>
          </cell>
          <cell r="W919">
            <v>5895.8639999999996</v>
          </cell>
          <cell r="X919">
            <v>136058.4</v>
          </cell>
          <cell r="Y919">
            <v>2872.3440000000001</v>
          </cell>
          <cell r="Z919">
            <v>36282.239999999998</v>
          </cell>
          <cell r="AA919">
            <v>68029.2</v>
          </cell>
          <cell r="AB919">
            <v>907056</v>
          </cell>
          <cell r="AC919">
            <v>1139489.1000000001</v>
          </cell>
          <cell r="AD919">
            <v>9826.44</v>
          </cell>
          <cell r="AE919">
            <v>2683.3739999999998</v>
          </cell>
          <cell r="AF919">
            <v>4232.9279999999999</v>
          </cell>
          <cell r="AG919">
            <v>1058.232</v>
          </cell>
          <cell r="AH919">
            <v>35526.36</v>
          </cell>
          <cell r="AI919">
            <v>2116.4639999999999</v>
          </cell>
          <cell r="AJ919">
            <v>5291.16</v>
          </cell>
          <cell r="AK919">
            <v>1058.232</v>
          </cell>
          <cell r="AL919">
            <v>25699.919999999998</v>
          </cell>
          <cell r="AM919">
            <v>1133.82</v>
          </cell>
          <cell r="AN919">
            <v>24188.16</v>
          </cell>
          <cell r="AO919">
            <v>15495.539999999999</v>
          </cell>
          <cell r="AP919">
            <v>1625.1419999999998</v>
          </cell>
          <cell r="AQ919">
            <v>5669.1</v>
          </cell>
        </row>
        <row r="920">
          <cell r="A920" t="str">
            <v>M003E0400200</v>
          </cell>
          <cell r="B920" t="str">
            <v>4X20mmNEUROFORMMICRODELI</v>
          </cell>
          <cell r="C920" t="str">
            <v>USD</v>
          </cell>
          <cell r="D920">
            <v>755.88</v>
          </cell>
          <cell r="G920">
            <v>755.88</v>
          </cell>
          <cell r="I920">
            <v>755.88</v>
          </cell>
          <cell r="J920">
            <v>2872.3440000000001</v>
          </cell>
          <cell r="K920">
            <v>831.46800000000007</v>
          </cell>
          <cell r="L920">
            <v>982.64400000000001</v>
          </cell>
          <cell r="M920">
            <v>1322.79</v>
          </cell>
          <cell r="N920">
            <v>808.79160000000002</v>
          </cell>
          <cell r="O920">
            <v>786.11520000000007</v>
          </cell>
          <cell r="P920">
            <v>377940</v>
          </cell>
          <cell r="Q920">
            <v>5162.6603999999998</v>
          </cell>
          <cell r="R920">
            <v>1489083.6</v>
          </cell>
          <cell r="S920">
            <v>12963.341999999999</v>
          </cell>
          <cell r="T920">
            <v>3854.9879999999998</v>
          </cell>
          <cell r="U920">
            <v>529.11599999999999</v>
          </cell>
          <cell r="V920">
            <v>453.52799999999996</v>
          </cell>
          <cell r="W920">
            <v>5895.8639999999996</v>
          </cell>
          <cell r="X920">
            <v>136058.4</v>
          </cell>
          <cell r="Y920">
            <v>2872.3440000000001</v>
          </cell>
          <cell r="Z920">
            <v>36282.239999999998</v>
          </cell>
          <cell r="AA920">
            <v>68029.2</v>
          </cell>
          <cell r="AB920">
            <v>907056</v>
          </cell>
          <cell r="AC920">
            <v>1139489.1000000001</v>
          </cell>
          <cell r="AD920">
            <v>9826.44</v>
          </cell>
          <cell r="AE920">
            <v>2683.3739999999998</v>
          </cell>
          <cell r="AF920">
            <v>4232.9279999999999</v>
          </cell>
          <cell r="AG920">
            <v>1058.232</v>
          </cell>
          <cell r="AH920">
            <v>35526.36</v>
          </cell>
          <cell r="AI920">
            <v>2116.4639999999999</v>
          </cell>
          <cell r="AJ920">
            <v>5291.16</v>
          </cell>
          <cell r="AK920">
            <v>1058.232</v>
          </cell>
          <cell r="AL920">
            <v>25699.919999999998</v>
          </cell>
          <cell r="AM920">
            <v>1133.82</v>
          </cell>
          <cell r="AN920">
            <v>24188.16</v>
          </cell>
          <cell r="AO920">
            <v>15495.539999999999</v>
          </cell>
          <cell r="AP920">
            <v>1625.1419999999998</v>
          </cell>
          <cell r="AQ920">
            <v>5669.1</v>
          </cell>
        </row>
        <row r="921">
          <cell r="A921" t="str">
            <v>M003E0450100</v>
          </cell>
          <cell r="B921" t="str">
            <v>4.5X10mmNEUROFORMMICRODELI</v>
          </cell>
          <cell r="C921" t="str">
            <v>USD</v>
          </cell>
          <cell r="D921">
            <v>755.88</v>
          </cell>
          <cell r="G921">
            <v>755.88</v>
          </cell>
          <cell r="I921">
            <v>755.88</v>
          </cell>
          <cell r="J921">
            <v>2872.3440000000001</v>
          </cell>
          <cell r="K921">
            <v>831.46800000000007</v>
          </cell>
          <cell r="L921">
            <v>982.64400000000001</v>
          </cell>
          <cell r="M921">
            <v>1322.79</v>
          </cell>
          <cell r="N921">
            <v>808.79160000000002</v>
          </cell>
          <cell r="O921">
            <v>786.11520000000007</v>
          </cell>
          <cell r="P921">
            <v>377940</v>
          </cell>
          <cell r="Q921">
            <v>5162.6603999999998</v>
          </cell>
          <cell r="R921">
            <v>1489083.6</v>
          </cell>
          <cell r="S921">
            <v>12963.341999999999</v>
          </cell>
          <cell r="T921">
            <v>3854.9879999999998</v>
          </cell>
          <cell r="U921">
            <v>529.11599999999999</v>
          </cell>
          <cell r="V921">
            <v>453.52799999999996</v>
          </cell>
          <cell r="W921">
            <v>5895.8639999999996</v>
          </cell>
          <cell r="X921">
            <v>136058.4</v>
          </cell>
          <cell r="Y921">
            <v>2872.3440000000001</v>
          </cell>
          <cell r="Z921">
            <v>36282.239999999998</v>
          </cell>
          <cell r="AA921">
            <v>68029.2</v>
          </cell>
          <cell r="AB921">
            <v>907056</v>
          </cell>
          <cell r="AC921">
            <v>1139489.1000000001</v>
          </cell>
          <cell r="AD921">
            <v>9826.44</v>
          </cell>
          <cell r="AE921">
            <v>2683.3739999999998</v>
          </cell>
          <cell r="AF921">
            <v>4232.9279999999999</v>
          </cell>
          <cell r="AG921">
            <v>1058.232</v>
          </cell>
          <cell r="AH921">
            <v>35526.36</v>
          </cell>
          <cell r="AI921">
            <v>2116.4639999999999</v>
          </cell>
          <cell r="AJ921">
            <v>5291.16</v>
          </cell>
          <cell r="AK921">
            <v>1058.232</v>
          </cell>
          <cell r="AL921">
            <v>25699.919999999998</v>
          </cell>
          <cell r="AM921">
            <v>1133.82</v>
          </cell>
          <cell r="AN921">
            <v>24188.16</v>
          </cell>
          <cell r="AO921">
            <v>15495.539999999999</v>
          </cell>
          <cell r="AP921">
            <v>1625.1419999999998</v>
          </cell>
          <cell r="AQ921">
            <v>5669.1</v>
          </cell>
        </row>
        <row r="922">
          <cell r="A922" t="str">
            <v>M003E0450150</v>
          </cell>
          <cell r="B922" t="str">
            <v>4.5X15mmNEUROFORMMICRODELI</v>
          </cell>
          <cell r="C922" t="str">
            <v>USD</v>
          </cell>
          <cell r="D922">
            <v>755.88</v>
          </cell>
          <cell r="G922">
            <v>755.88</v>
          </cell>
          <cell r="I922">
            <v>755.88</v>
          </cell>
          <cell r="J922">
            <v>2872.3440000000001</v>
          </cell>
          <cell r="K922">
            <v>831.46800000000007</v>
          </cell>
          <cell r="L922">
            <v>982.64400000000001</v>
          </cell>
          <cell r="M922">
            <v>1322.79</v>
          </cell>
          <cell r="N922">
            <v>808.79160000000002</v>
          </cell>
          <cell r="O922">
            <v>786.11520000000007</v>
          </cell>
          <cell r="P922">
            <v>377940</v>
          </cell>
          <cell r="Q922">
            <v>5162.6603999999998</v>
          </cell>
          <cell r="R922">
            <v>1489083.6</v>
          </cell>
          <cell r="S922">
            <v>12963.341999999999</v>
          </cell>
          <cell r="T922">
            <v>3854.9879999999998</v>
          </cell>
          <cell r="U922">
            <v>529.11599999999999</v>
          </cell>
          <cell r="V922">
            <v>453.52799999999996</v>
          </cell>
          <cell r="W922">
            <v>5895.8639999999996</v>
          </cell>
          <cell r="X922">
            <v>136058.4</v>
          </cell>
          <cell r="Y922">
            <v>2872.3440000000001</v>
          </cell>
          <cell r="Z922">
            <v>36282.239999999998</v>
          </cell>
          <cell r="AA922">
            <v>68029.2</v>
          </cell>
          <cell r="AB922">
            <v>907056</v>
          </cell>
          <cell r="AC922">
            <v>1139489.1000000001</v>
          </cell>
          <cell r="AD922">
            <v>9826.44</v>
          </cell>
          <cell r="AE922">
            <v>2683.3739999999998</v>
          </cell>
          <cell r="AF922">
            <v>4232.9279999999999</v>
          </cell>
          <cell r="AG922">
            <v>1058.232</v>
          </cell>
          <cell r="AH922">
            <v>35526.36</v>
          </cell>
          <cell r="AI922">
            <v>2116.4639999999999</v>
          </cell>
          <cell r="AJ922">
            <v>5291.16</v>
          </cell>
          <cell r="AK922">
            <v>1058.232</v>
          </cell>
          <cell r="AL922">
            <v>25699.919999999998</v>
          </cell>
          <cell r="AM922">
            <v>1133.82</v>
          </cell>
          <cell r="AN922">
            <v>24188.16</v>
          </cell>
          <cell r="AO922">
            <v>15495.539999999999</v>
          </cell>
          <cell r="AP922">
            <v>1625.1419999999998</v>
          </cell>
          <cell r="AQ922">
            <v>5669.1</v>
          </cell>
        </row>
        <row r="923">
          <cell r="A923" t="str">
            <v>M003E0450200</v>
          </cell>
          <cell r="B923" t="str">
            <v>4.5X20mmNEUROFORMMICRODELI</v>
          </cell>
          <cell r="C923" t="str">
            <v>USD</v>
          </cell>
          <cell r="D923">
            <v>755.88</v>
          </cell>
          <cell r="G923">
            <v>755.88</v>
          </cell>
          <cell r="I923">
            <v>755.88</v>
          </cell>
          <cell r="J923">
            <v>2872.3440000000001</v>
          </cell>
          <cell r="K923">
            <v>831.46800000000007</v>
          </cell>
          <cell r="L923">
            <v>982.64400000000001</v>
          </cell>
          <cell r="M923">
            <v>1322.79</v>
          </cell>
          <cell r="N923">
            <v>808.79160000000002</v>
          </cell>
          <cell r="O923">
            <v>786.11520000000007</v>
          </cell>
          <cell r="P923">
            <v>377940</v>
          </cell>
          <cell r="Q923">
            <v>5162.6603999999998</v>
          </cell>
          <cell r="R923">
            <v>1489083.6</v>
          </cell>
          <cell r="S923">
            <v>12963.341999999999</v>
          </cell>
          <cell r="T923">
            <v>3854.9879999999998</v>
          </cell>
          <cell r="U923">
            <v>529.11599999999999</v>
          </cell>
          <cell r="V923">
            <v>453.52799999999996</v>
          </cell>
          <cell r="W923">
            <v>5895.8639999999996</v>
          </cell>
          <cell r="X923">
            <v>136058.4</v>
          </cell>
          <cell r="Y923">
            <v>2872.3440000000001</v>
          </cell>
          <cell r="Z923">
            <v>36282.239999999998</v>
          </cell>
          <cell r="AA923">
            <v>68029.2</v>
          </cell>
          <cell r="AB923">
            <v>907056</v>
          </cell>
          <cell r="AC923">
            <v>1139489.1000000001</v>
          </cell>
          <cell r="AD923">
            <v>9826.44</v>
          </cell>
          <cell r="AE923">
            <v>2683.3739999999998</v>
          </cell>
          <cell r="AF923">
            <v>4232.9279999999999</v>
          </cell>
          <cell r="AG923">
            <v>1058.232</v>
          </cell>
          <cell r="AH923">
            <v>35526.36</v>
          </cell>
          <cell r="AI923">
            <v>2116.4639999999999</v>
          </cell>
          <cell r="AJ923">
            <v>5291.16</v>
          </cell>
          <cell r="AK923">
            <v>1058.232</v>
          </cell>
          <cell r="AL923">
            <v>25699.919999999998</v>
          </cell>
          <cell r="AM923">
            <v>1133.82</v>
          </cell>
          <cell r="AN923">
            <v>24188.16</v>
          </cell>
          <cell r="AO923">
            <v>15495.539999999999</v>
          </cell>
          <cell r="AP923">
            <v>1625.1419999999998</v>
          </cell>
          <cell r="AQ923">
            <v>5669.1</v>
          </cell>
        </row>
        <row r="924">
          <cell r="A924" t="str">
            <v>M003E2250100</v>
          </cell>
          <cell r="B924" t="str">
            <v>2.5X10mmNEUROFORMM/D</v>
          </cell>
          <cell r="C924" t="str">
            <v>USD</v>
          </cell>
          <cell r="D924">
            <v>923.42</v>
          </cell>
          <cell r="G924">
            <v>923.42</v>
          </cell>
          <cell r="I924">
            <v>923.42</v>
          </cell>
          <cell r="J924">
            <v>3508.9959999999996</v>
          </cell>
          <cell r="K924">
            <v>1015.7620000000001</v>
          </cell>
          <cell r="L924">
            <v>1200.4459999999999</v>
          </cell>
          <cell r="M924">
            <v>1615.9849999999999</v>
          </cell>
          <cell r="N924">
            <v>988.05939999999998</v>
          </cell>
          <cell r="O924">
            <v>960.35680000000002</v>
          </cell>
          <cell r="P924">
            <v>461710</v>
          </cell>
          <cell r="Q924">
            <v>6306.9585999999999</v>
          </cell>
          <cell r="R924">
            <v>1819137.4</v>
          </cell>
          <cell r="S924">
            <v>15836.652999999998</v>
          </cell>
          <cell r="T924">
            <v>4709.4419999999991</v>
          </cell>
          <cell r="U924">
            <v>646.39399999999989</v>
          </cell>
          <cell r="V924">
            <v>554.05199999999991</v>
          </cell>
          <cell r="W924">
            <v>7202.6759999999995</v>
          </cell>
          <cell r="X924">
            <v>166215.6</v>
          </cell>
          <cell r="Y924">
            <v>3508.9959999999996</v>
          </cell>
          <cell r="Z924">
            <v>44324.159999999996</v>
          </cell>
          <cell r="AA924">
            <v>83107.8</v>
          </cell>
          <cell r="AB924">
            <v>1108104</v>
          </cell>
          <cell r="AC924">
            <v>1392055.65</v>
          </cell>
          <cell r="AD924">
            <v>12004.46</v>
          </cell>
          <cell r="AE924">
            <v>3278.1409999999996</v>
          </cell>
          <cell r="AF924">
            <v>5171.1519999999991</v>
          </cell>
          <cell r="AG924">
            <v>1292.7879999999998</v>
          </cell>
          <cell r="AH924">
            <v>43400.74</v>
          </cell>
          <cell r="AI924">
            <v>2585.5759999999996</v>
          </cell>
          <cell r="AJ924">
            <v>6463.94</v>
          </cell>
          <cell r="AK924">
            <v>1292.7879999999998</v>
          </cell>
          <cell r="AL924">
            <v>31396.28</v>
          </cell>
          <cell r="AM924">
            <v>1385.1299999999999</v>
          </cell>
          <cell r="AN924">
            <v>29549.439999999999</v>
          </cell>
          <cell r="AO924">
            <v>18930.11</v>
          </cell>
          <cell r="AP924">
            <v>1985.3529999999998</v>
          </cell>
          <cell r="AQ924">
            <v>6925.65</v>
          </cell>
        </row>
        <row r="925">
          <cell r="A925" t="str">
            <v>M003E2250150</v>
          </cell>
          <cell r="B925" t="str">
            <v>2.5X15mmNEUROFORMM/D</v>
          </cell>
          <cell r="C925" t="str">
            <v>USD</v>
          </cell>
          <cell r="D925">
            <v>758.31</v>
          </cell>
          <cell r="G925">
            <v>758.31</v>
          </cell>
          <cell r="I925">
            <v>758.31</v>
          </cell>
          <cell r="J925">
            <v>2881.5779999999995</v>
          </cell>
          <cell r="K925">
            <v>834.14099999999996</v>
          </cell>
          <cell r="L925">
            <v>985.803</v>
          </cell>
          <cell r="M925">
            <v>1327.0425</v>
          </cell>
          <cell r="N925">
            <v>811.39170000000001</v>
          </cell>
          <cell r="O925">
            <v>788.64239999999995</v>
          </cell>
          <cell r="P925">
            <v>379155</v>
          </cell>
          <cell r="Q925">
            <v>5179.2572999999993</v>
          </cell>
          <cell r="R925">
            <v>1493870.7</v>
          </cell>
          <cell r="S925">
            <v>13005.016499999998</v>
          </cell>
          <cell r="T925">
            <v>3867.3809999999994</v>
          </cell>
          <cell r="U925">
            <v>530.81699999999989</v>
          </cell>
          <cell r="V925">
            <v>454.98599999999993</v>
          </cell>
          <cell r="W925">
            <v>5914.8179999999993</v>
          </cell>
          <cell r="X925">
            <v>136495.79999999999</v>
          </cell>
          <cell r="Y925">
            <v>2881.5779999999995</v>
          </cell>
          <cell r="Z925">
            <v>36398.879999999997</v>
          </cell>
          <cell r="AA925">
            <v>68247.899999999994</v>
          </cell>
          <cell r="AB925">
            <v>909971.99999999988</v>
          </cell>
          <cell r="AC925">
            <v>1143152.325</v>
          </cell>
          <cell r="AD925">
            <v>9858.0299999999988</v>
          </cell>
          <cell r="AE925">
            <v>2692.0004999999996</v>
          </cell>
          <cell r="AF925">
            <v>4246.5359999999991</v>
          </cell>
          <cell r="AG925">
            <v>1061.6339999999998</v>
          </cell>
          <cell r="AH925">
            <v>35640.57</v>
          </cell>
          <cell r="AI925">
            <v>2123.2679999999996</v>
          </cell>
          <cell r="AJ925">
            <v>5308.17</v>
          </cell>
          <cell r="AK925">
            <v>1061.6339999999998</v>
          </cell>
          <cell r="AL925">
            <v>25782.539999999997</v>
          </cell>
          <cell r="AM925">
            <v>1137.4649999999999</v>
          </cell>
          <cell r="AN925">
            <v>24265.919999999998</v>
          </cell>
          <cell r="AO925">
            <v>15545.355</v>
          </cell>
          <cell r="AP925">
            <v>1630.3664999999999</v>
          </cell>
          <cell r="AQ925">
            <v>5687.3249999999998</v>
          </cell>
        </row>
        <row r="926">
          <cell r="A926" t="str">
            <v>M003E2250200</v>
          </cell>
          <cell r="B926" t="str">
            <v>2.5X20mmNEUROFORMM/D</v>
          </cell>
          <cell r="C926" t="str">
            <v>USD</v>
          </cell>
          <cell r="D926">
            <v>816.9</v>
          </cell>
          <cell r="G926">
            <v>816.9</v>
          </cell>
          <cell r="I926">
            <v>816.9</v>
          </cell>
          <cell r="J926">
            <v>3104.22</v>
          </cell>
          <cell r="K926">
            <v>898.59</v>
          </cell>
          <cell r="L926">
            <v>1061.97</v>
          </cell>
          <cell r="M926">
            <v>1429.575</v>
          </cell>
          <cell r="N926">
            <v>874.08299999999997</v>
          </cell>
          <cell r="O926">
            <v>849.57600000000002</v>
          </cell>
          <cell r="P926">
            <v>408450</v>
          </cell>
          <cell r="Q926">
            <v>5579.4269999999997</v>
          </cell>
          <cell r="R926">
            <v>1609293</v>
          </cell>
          <cell r="S926">
            <v>14009.834999999999</v>
          </cell>
          <cell r="T926">
            <v>4166.1899999999996</v>
          </cell>
          <cell r="U926">
            <v>571.82999999999993</v>
          </cell>
          <cell r="V926">
            <v>490.14</v>
          </cell>
          <cell r="W926">
            <v>6371.82</v>
          </cell>
          <cell r="X926">
            <v>147042</v>
          </cell>
          <cell r="Y926">
            <v>3104.22</v>
          </cell>
          <cell r="Z926">
            <v>39211.199999999997</v>
          </cell>
          <cell r="AA926">
            <v>73521</v>
          </cell>
          <cell r="AB926">
            <v>980280</v>
          </cell>
          <cell r="AC926">
            <v>1231476.75</v>
          </cell>
          <cell r="AD926">
            <v>10619.699999999999</v>
          </cell>
          <cell r="AE926">
            <v>2899.9949999999999</v>
          </cell>
          <cell r="AF926">
            <v>4574.6399999999994</v>
          </cell>
          <cell r="AG926">
            <v>1143.6599999999999</v>
          </cell>
          <cell r="AH926">
            <v>38394.299999999996</v>
          </cell>
          <cell r="AI926">
            <v>2287.3199999999997</v>
          </cell>
          <cell r="AJ926">
            <v>5718.3</v>
          </cell>
          <cell r="AK926">
            <v>1143.6599999999999</v>
          </cell>
          <cell r="AL926">
            <v>27774.6</v>
          </cell>
          <cell r="AM926">
            <v>1225.3499999999999</v>
          </cell>
          <cell r="AN926">
            <v>26140.799999999999</v>
          </cell>
          <cell r="AO926">
            <v>16746.45</v>
          </cell>
          <cell r="AP926">
            <v>1756.3349999999998</v>
          </cell>
          <cell r="AQ926">
            <v>6126.75</v>
          </cell>
        </row>
        <row r="927">
          <cell r="A927" t="str">
            <v>M003E2250300</v>
          </cell>
          <cell r="B927" t="str">
            <v>2.5X30mmNEUROFORMMICRODE</v>
          </cell>
          <cell r="C927" t="str">
            <v>USD</v>
          </cell>
          <cell r="D927">
            <v>112.58</v>
          </cell>
          <cell r="G927">
            <v>112.58</v>
          </cell>
          <cell r="I927">
            <v>112.58</v>
          </cell>
          <cell r="J927">
            <v>427.80399999999997</v>
          </cell>
          <cell r="K927">
            <v>123.83800000000001</v>
          </cell>
          <cell r="L927">
            <v>146.35400000000001</v>
          </cell>
          <cell r="M927">
            <v>197.01499999999999</v>
          </cell>
          <cell r="N927">
            <v>120.4606</v>
          </cell>
          <cell r="O927">
            <v>117.08320000000001</v>
          </cell>
          <cell r="P927">
            <v>56290</v>
          </cell>
          <cell r="Q927">
            <v>768.92139999999995</v>
          </cell>
          <cell r="R927">
            <v>221782.6</v>
          </cell>
          <cell r="S927">
            <v>1930.7469999999998</v>
          </cell>
          <cell r="T927">
            <v>574.1579999999999</v>
          </cell>
          <cell r="U927">
            <v>78.805999999999997</v>
          </cell>
          <cell r="V927">
            <v>67.548000000000002</v>
          </cell>
          <cell r="W927">
            <v>878.12399999999991</v>
          </cell>
          <cell r="X927">
            <v>20264.400000000001</v>
          </cell>
          <cell r="Y927">
            <v>427.80399999999997</v>
          </cell>
          <cell r="Z927">
            <v>5403.84</v>
          </cell>
          <cell r="AA927">
            <v>10132.200000000001</v>
          </cell>
          <cell r="AB927">
            <v>135096</v>
          </cell>
          <cell r="AC927">
            <v>169714.35</v>
          </cell>
          <cell r="AD927">
            <v>1463.54</v>
          </cell>
          <cell r="AE927">
            <v>399.65899999999999</v>
          </cell>
          <cell r="AF927">
            <v>630.44799999999998</v>
          </cell>
          <cell r="AG927">
            <v>157.61199999999999</v>
          </cell>
          <cell r="AH927">
            <v>5291.26</v>
          </cell>
          <cell r="AI927">
            <v>315.22399999999999</v>
          </cell>
          <cell r="AJ927">
            <v>788.06</v>
          </cell>
          <cell r="AK927">
            <v>157.61199999999999</v>
          </cell>
          <cell r="AL927">
            <v>3827.72</v>
          </cell>
          <cell r="AM927">
            <v>168.87</v>
          </cell>
          <cell r="AN927">
            <v>3602.56</v>
          </cell>
          <cell r="AO927">
            <v>2307.89</v>
          </cell>
          <cell r="AP927">
            <v>242.047</v>
          </cell>
          <cell r="AQ927">
            <v>844.35</v>
          </cell>
        </row>
        <row r="928">
          <cell r="A928" t="str">
            <v>M003E2300100</v>
          </cell>
          <cell r="B928" t="str">
            <v>3X10mmNEUROFORMM/D</v>
          </cell>
          <cell r="C928" t="str">
            <v>USD</v>
          </cell>
          <cell r="D928">
            <v>779.6</v>
          </cell>
          <cell r="G928">
            <v>779.6</v>
          </cell>
          <cell r="I928">
            <v>779.6</v>
          </cell>
          <cell r="J928">
            <v>2962.48</v>
          </cell>
          <cell r="K928">
            <v>857.56000000000006</v>
          </cell>
          <cell r="L928">
            <v>1013.48</v>
          </cell>
          <cell r="M928">
            <v>1364.3</v>
          </cell>
          <cell r="N928">
            <v>834.17200000000003</v>
          </cell>
          <cell r="O928">
            <v>810.78400000000011</v>
          </cell>
          <cell r="P928">
            <v>389800</v>
          </cell>
          <cell r="Q928">
            <v>5324.6680000000006</v>
          </cell>
          <cell r="R928">
            <v>1535812</v>
          </cell>
          <cell r="S928">
            <v>13370.14</v>
          </cell>
          <cell r="T928">
            <v>3975.96</v>
          </cell>
          <cell r="U928">
            <v>545.72</v>
          </cell>
          <cell r="V928">
            <v>467.76</v>
          </cell>
          <cell r="W928">
            <v>6080.88</v>
          </cell>
          <cell r="X928">
            <v>140328</v>
          </cell>
          <cell r="Y928">
            <v>2962.48</v>
          </cell>
          <cell r="Z928">
            <v>37420.800000000003</v>
          </cell>
          <cell r="AA928">
            <v>70164</v>
          </cell>
          <cell r="AB928">
            <v>935520</v>
          </cell>
          <cell r="AC928">
            <v>1175247</v>
          </cell>
          <cell r="AD928">
            <v>10134.800000000001</v>
          </cell>
          <cell r="AE928">
            <v>2767.58</v>
          </cell>
          <cell r="AF928">
            <v>4365.76</v>
          </cell>
          <cell r="AG928">
            <v>1091.44</v>
          </cell>
          <cell r="AH928">
            <v>36641.200000000004</v>
          </cell>
          <cell r="AI928">
            <v>2182.88</v>
          </cell>
          <cell r="AJ928">
            <v>5457.2</v>
          </cell>
          <cell r="AK928">
            <v>1091.44</v>
          </cell>
          <cell r="AL928">
            <v>26506.400000000001</v>
          </cell>
          <cell r="AM928">
            <v>1169.4000000000001</v>
          </cell>
          <cell r="AN928">
            <v>24947.200000000001</v>
          </cell>
          <cell r="AO928">
            <v>15981.800000000001</v>
          </cell>
          <cell r="AP928">
            <v>1676.1399999999999</v>
          </cell>
          <cell r="AQ928">
            <v>5847</v>
          </cell>
        </row>
        <row r="929">
          <cell r="A929" t="str">
            <v>M003E2300150</v>
          </cell>
          <cell r="B929" t="str">
            <v>3X15mmNEUROFORMM/D</v>
          </cell>
          <cell r="C929" t="str">
            <v>USD</v>
          </cell>
          <cell r="D929">
            <v>800.68</v>
          </cell>
          <cell r="G929">
            <v>800.68</v>
          </cell>
          <cell r="I929">
            <v>800.68</v>
          </cell>
          <cell r="J929">
            <v>3042.5839999999998</v>
          </cell>
          <cell r="K929">
            <v>880.74800000000005</v>
          </cell>
          <cell r="L929">
            <v>1040.884</v>
          </cell>
          <cell r="M929">
            <v>1401.1899999999998</v>
          </cell>
          <cell r="N929">
            <v>856.72760000000005</v>
          </cell>
          <cell r="O929">
            <v>832.70719999999994</v>
          </cell>
          <cell r="P929">
            <v>400340</v>
          </cell>
          <cell r="Q929">
            <v>5468.6444000000001</v>
          </cell>
          <cell r="R929">
            <v>1577339.5999999999</v>
          </cell>
          <cell r="S929">
            <v>13731.661999999998</v>
          </cell>
          <cell r="T929">
            <v>4083.4679999999994</v>
          </cell>
          <cell r="U929">
            <v>560.47599999999989</v>
          </cell>
          <cell r="V929">
            <v>480.40799999999996</v>
          </cell>
          <cell r="W929">
            <v>6245.3039999999992</v>
          </cell>
          <cell r="X929">
            <v>144122.4</v>
          </cell>
          <cell r="Y929">
            <v>3042.5839999999998</v>
          </cell>
          <cell r="Z929">
            <v>38432.639999999999</v>
          </cell>
          <cell r="AA929">
            <v>72061.2</v>
          </cell>
          <cell r="AB929">
            <v>960815.99999999988</v>
          </cell>
          <cell r="AC929">
            <v>1207025.0999999999</v>
          </cell>
          <cell r="AD929">
            <v>10408.84</v>
          </cell>
          <cell r="AE929">
            <v>2842.4139999999998</v>
          </cell>
          <cell r="AF929">
            <v>4483.8079999999991</v>
          </cell>
          <cell r="AG929">
            <v>1120.9519999999998</v>
          </cell>
          <cell r="AH929">
            <v>37631.96</v>
          </cell>
          <cell r="AI929">
            <v>2241.9039999999995</v>
          </cell>
          <cell r="AJ929">
            <v>5604.7599999999993</v>
          </cell>
          <cell r="AK929">
            <v>1120.9519999999998</v>
          </cell>
          <cell r="AL929">
            <v>27223.119999999999</v>
          </cell>
          <cell r="AM929">
            <v>1201.02</v>
          </cell>
          <cell r="AN929">
            <v>25621.759999999998</v>
          </cell>
          <cell r="AO929">
            <v>16413.939999999999</v>
          </cell>
          <cell r="AP929">
            <v>1721.4619999999998</v>
          </cell>
          <cell r="AQ929">
            <v>6005.0999999999995</v>
          </cell>
        </row>
        <row r="930">
          <cell r="A930" t="str">
            <v>M003E2300200</v>
          </cell>
          <cell r="B930" t="str">
            <v>3X20mmNEUROFORMM/D</v>
          </cell>
          <cell r="C930" t="str">
            <v>USD</v>
          </cell>
          <cell r="D930">
            <v>808.34</v>
          </cell>
          <cell r="G930">
            <v>808.34</v>
          </cell>
          <cell r="I930">
            <v>808.34</v>
          </cell>
          <cell r="J930">
            <v>3071.692</v>
          </cell>
          <cell r="K930">
            <v>889.17400000000009</v>
          </cell>
          <cell r="L930">
            <v>1050.8420000000001</v>
          </cell>
          <cell r="M930">
            <v>1414.595</v>
          </cell>
          <cell r="N930">
            <v>864.92380000000003</v>
          </cell>
          <cell r="O930">
            <v>840.67360000000008</v>
          </cell>
          <cell r="P930">
            <v>404170</v>
          </cell>
          <cell r="Q930">
            <v>5520.9621999999999</v>
          </cell>
          <cell r="R930">
            <v>1592429.8</v>
          </cell>
          <cell r="S930">
            <v>13863.030999999999</v>
          </cell>
          <cell r="T930">
            <v>4122.5339999999997</v>
          </cell>
          <cell r="U930">
            <v>565.83799999999997</v>
          </cell>
          <cell r="V930">
            <v>485.00400000000002</v>
          </cell>
          <cell r="W930">
            <v>6305.0519999999997</v>
          </cell>
          <cell r="X930">
            <v>145501.20000000001</v>
          </cell>
          <cell r="Y930">
            <v>3071.692</v>
          </cell>
          <cell r="Z930">
            <v>38800.32</v>
          </cell>
          <cell r="AA930">
            <v>72750.600000000006</v>
          </cell>
          <cell r="AB930">
            <v>970008</v>
          </cell>
          <cell r="AC930">
            <v>1218572.55</v>
          </cell>
          <cell r="AD930">
            <v>10508.42</v>
          </cell>
          <cell r="AE930">
            <v>2869.607</v>
          </cell>
          <cell r="AF930">
            <v>4526.7039999999997</v>
          </cell>
          <cell r="AG930">
            <v>1131.6759999999999</v>
          </cell>
          <cell r="AH930">
            <v>37991.980000000003</v>
          </cell>
          <cell r="AI930">
            <v>2263.3519999999999</v>
          </cell>
          <cell r="AJ930">
            <v>5658.38</v>
          </cell>
          <cell r="AK930">
            <v>1131.6759999999999</v>
          </cell>
          <cell r="AL930">
            <v>27483.56</v>
          </cell>
          <cell r="AM930">
            <v>1212.51</v>
          </cell>
          <cell r="AN930">
            <v>25866.880000000001</v>
          </cell>
          <cell r="AO930">
            <v>16570.97</v>
          </cell>
          <cell r="AP930">
            <v>1737.931</v>
          </cell>
          <cell r="AQ930">
            <v>6062.55</v>
          </cell>
        </row>
        <row r="931">
          <cell r="A931" t="str">
            <v>M003E2300300</v>
          </cell>
          <cell r="B931" t="str">
            <v>3X30mmNEUROFORMMICRODE</v>
          </cell>
          <cell r="C931" t="str">
            <v>USD</v>
          </cell>
          <cell r="D931">
            <v>831.16</v>
          </cell>
          <cell r="G931">
            <v>831.16</v>
          </cell>
          <cell r="I931">
            <v>831.16</v>
          </cell>
          <cell r="J931">
            <v>3158.4079999999999</v>
          </cell>
          <cell r="K931">
            <v>914.27600000000007</v>
          </cell>
          <cell r="L931">
            <v>1080.508</v>
          </cell>
          <cell r="M931">
            <v>1454.53</v>
          </cell>
          <cell r="N931">
            <v>889.34120000000007</v>
          </cell>
          <cell r="O931">
            <v>864.40639999999996</v>
          </cell>
          <cell r="P931">
            <v>415580</v>
          </cell>
          <cell r="Q931">
            <v>5676.8227999999999</v>
          </cell>
          <cell r="R931">
            <v>1637385.2</v>
          </cell>
          <cell r="S931">
            <v>14254.393999999998</v>
          </cell>
          <cell r="T931">
            <v>4238.9159999999993</v>
          </cell>
          <cell r="U931">
            <v>581.8119999999999</v>
          </cell>
          <cell r="V931">
            <v>498.69599999999997</v>
          </cell>
          <cell r="W931">
            <v>6483.0479999999998</v>
          </cell>
          <cell r="X931">
            <v>149608.79999999999</v>
          </cell>
          <cell r="Y931">
            <v>3158.4079999999999</v>
          </cell>
          <cell r="Z931">
            <v>39895.68</v>
          </cell>
          <cell r="AA931">
            <v>74804.399999999994</v>
          </cell>
          <cell r="AB931">
            <v>997392</v>
          </cell>
          <cell r="AC931">
            <v>1252973.7</v>
          </cell>
          <cell r="AD931">
            <v>10805.08</v>
          </cell>
          <cell r="AE931">
            <v>2950.6179999999999</v>
          </cell>
          <cell r="AF931">
            <v>4654.4959999999992</v>
          </cell>
          <cell r="AG931">
            <v>1163.6239999999998</v>
          </cell>
          <cell r="AH931">
            <v>39064.519999999997</v>
          </cell>
          <cell r="AI931">
            <v>2327.2479999999996</v>
          </cell>
          <cell r="AJ931">
            <v>5818.12</v>
          </cell>
          <cell r="AK931">
            <v>1163.6239999999998</v>
          </cell>
          <cell r="AL931">
            <v>28259.439999999999</v>
          </cell>
          <cell r="AM931">
            <v>1246.74</v>
          </cell>
          <cell r="AN931">
            <v>26597.119999999999</v>
          </cell>
          <cell r="AO931">
            <v>17038.78</v>
          </cell>
          <cell r="AP931">
            <v>1786.9939999999999</v>
          </cell>
          <cell r="AQ931">
            <v>6233.7</v>
          </cell>
        </row>
        <row r="932">
          <cell r="A932" t="str">
            <v>M003E2350100</v>
          </cell>
          <cell r="B932" t="str">
            <v>3.5X10mmNEUROFORMM/D</v>
          </cell>
          <cell r="C932" t="str">
            <v>USD</v>
          </cell>
          <cell r="D932">
            <v>779.6</v>
          </cell>
          <cell r="G932">
            <v>779.6</v>
          </cell>
          <cell r="I932">
            <v>779.6</v>
          </cell>
          <cell r="J932">
            <v>2962.48</v>
          </cell>
          <cell r="K932">
            <v>857.56000000000006</v>
          </cell>
          <cell r="L932">
            <v>1013.48</v>
          </cell>
          <cell r="M932">
            <v>1364.3</v>
          </cell>
          <cell r="N932">
            <v>834.17200000000003</v>
          </cell>
          <cell r="O932">
            <v>810.78400000000011</v>
          </cell>
          <cell r="P932">
            <v>389800</v>
          </cell>
          <cell r="Q932">
            <v>5324.6680000000006</v>
          </cell>
          <cell r="R932">
            <v>1535812</v>
          </cell>
          <cell r="S932">
            <v>13370.14</v>
          </cell>
          <cell r="T932">
            <v>3975.96</v>
          </cell>
          <cell r="U932">
            <v>545.72</v>
          </cell>
          <cell r="V932">
            <v>467.76</v>
          </cell>
          <cell r="W932">
            <v>6080.88</v>
          </cell>
          <cell r="X932">
            <v>140328</v>
          </cell>
          <cell r="Y932">
            <v>2962.48</v>
          </cell>
          <cell r="Z932">
            <v>37420.800000000003</v>
          </cell>
          <cell r="AA932">
            <v>70164</v>
          </cell>
          <cell r="AB932">
            <v>935520</v>
          </cell>
          <cell r="AC932">
            <v>1175247</v>
          </cell>
          <cell r="AD932">
            <v>10134.800000000001</v>
          </cell>
          <cell r="AE932">
            <v>2767.58</v>
          </cell>
          <cell r="AF932">
            <v>4365.76</v>
          </cell>
          <cell r="AG932">
            <v>1091.44</v>
          </cell>
          <cell r="AH932">
            <v>36641.200000000004</v>
          </cell>
          <cell r="AI932">
            <v>2182.88</v>
          </cell>
          <cell r="AJ932">
            <v>5457.2</v>
          </cell>
          <cell r="AK932">
            <v>1091.44</v>
          </cell>
          <cell r="AL932">
            <v>26506.400000000001</v>
          </cell>
          <cell r="AM932">
            <v>1169.4000000000001</v>
          </cell>
          <cell r="AN932">
            <v>24947.200000000001</v>
          </cell>
          <cell r="AO932">
            <v>15981.800000000001</v>
          </cell>
          <cell r="AP932">
            <v>1676.1399999999999</v>
          </cell>
          <cell r="AQ932">
            <v>5847</v>
          </cell>
        </row>
        <row r="933">
          <cell r="A933" t="str">
            <v>M003E2350150</v>
          </cell>
          <cell r="B933" t="str">
            <v>3.5X15mmNEUROFORMM/D</v>
          </cell>
          <cell r="C933" t="str">
            <v>USD</v>
          </cell>
          <cell r="D933">
            <v>796.85</v>
          </cell>
          <cell r="G933">
            <v>796.85</v>
          </cell>
          <cell r="I933">
            <v>796.85</v>
          </cell>
          <cell r="J933">
            <v>3028.0299999999997</v>
          </cell>
          <cell r="K933">
            <v>876.53500000000008</v>
          </cell>
          <cell r="L933">
            <v>1035.905</v>
          </cell>
          <cell r="M933">
            <v>1394.4875</v>
          </cell>
          <cell r="N933">
            <v>852.62950000000012</v>
          </cell>
          <cell r="O933">
            <v>828.72400000000005</v>
          </cell>
          <cell r="P933">
            <v>398425</v>
          </cell>
          <cell r="Q933">
            <v>5442.4854999999998</v>
          </cell>
          <cell r="R933">
            <v>1569794.5</v>
          </cell>
          <cell r="S933">
            <v>13665.977499999999</v>
          </cell>
          <cell r="T933">
            <v>4063.9349999999999</v>
          </cell>
          <cell r="U933">
            <v>557.79499999999996</v>
          </cell>
          <cell r="V933">
            <v>478.11</v>
          </cell>
          <cell r="W933">
            <v>6215.43</v>
          </cell>
          <cell r="X933">
            <v>143433</v>
          </cell>
          <cell r="Y933">
            <v>3028.0299999999997</v>
          </cell>
          <cell r="Z933">
            <v>38248.800000000003</v>
          </cell>
          <cell r="AA933">
            <v>71716.5</v>
          </cell>
          <cell r="AB933">
            <v>956220</v>
          </cell>
          <cell r="AC933">
            <v>1201251.375</v>
          </cell>
          <cell r="AD933">
            <v>10359.050000000001</v>
          </cell>
          <cell r="AE933">
            <v>2828.8175000000001</v>
          </cell>
          <cell r="AF933">
            <v>4462.3599999999997</v>
          </cell>
          <cell r="AG933">
            <v>1115.5899999999999</v>
          </cell>
          <cell r="AH933">
            <v>37451.950000000004</v>
          </cell>
          <cell r="AI933">
            <v>2231.1799999999998</v>
          </cell>
          <cell r="AJ933">
            <v>5577.95</v>
          </cell>
          <cell r="AK933">
            <v>1115.5899999999999</v>
          </cell>
          <cell r="AL933">
            <v>27092.9</v>
          </cell>
          <cell r="AM933">
            <v>1195.2750000000001</v>
          </cell>
          <cell r="AN933">
            <v>25499.200000000001</v>
          </cell>
          <cell r="AO933">
            <v>16335.425000000001</v>
          </cell>
          <cell r="AP933">
            <v>1713.2275</v>
          </cell>
          <cell r="AQ933">
            <v>5976.375</v>
          </cell>
        </row>
        <row r="934">
          <cell r="A934" t="str">
            <v>M003E2350200</v>
          </cell>
          <cell r="B934" t="str">
            <v>3.5X20mmNEUROFORMM/D</v>
          </cell>
          <cell r="C934" t="str">
            <v>USD</v>
          </cell>
          <cell r="D934">
            <v>807.89</v>
          </cell>
          <cell r="G934">
            <v>807.89</v>
          </cell>
          <cell r="I934">
            <v>807.89</v>
          </cell>
          <cell r="J934">
            <v>3069.982</v>
          </cell>
          <cell r="K934">
            <v>888.67900000000009</v>
          </cell>
          <cell r="L934">
            <v>1050.2570000000001</v>
          </cell>
          <cell r="M934">
            <v>1413.8074999999999</v>
          </cell>
          <cell r="N934">
            <v>864.44230000000005</v>
          </cell>
          <cell r="O934">
            <v>840.2056</v>
          </cell>
          <cell r="P934">
            <v>403945</v>
          </cell>
          <cell r="Q934">
            <v>5517.8886999999995</v>
          </cell>
          <cell r="R934">
            <v>1591543.3</v>
          </cell>
          <cell r="S934">
            <v>13855.313499999998</v>
          </cell>
          <cell r="T934">
            <v>4120.2389999999996</v>
          </cell>
          <cell r="U934">
            <v>565.52299999999991</v>
          </cell>
          <cell r="V934">
            <v>484.73399999999998</v>
          </cell>
          <cell r="W934">
            <v>6301.5419999999995</v>
          </cell>
          <cell r="X934">
            <v>145420.20000000001</v>
          </cell>
          <cell r="Y934">
            <v>3069.982</v>
          </cell>
          <cell r="Z934">
            <v>38778.720000000001</v>
          </cell>
          <cell r="AA934">
            <v>72710.100000000006</v>
          </cell>
          <cell r="AB934">
            <v>969468</v>
          </cell>
          <cell r="AC934">
            <v>1217894.175</v>
          </cell>
          <cell r="AD934">
            <v>10502.57</v>
          </cell>
          <cell r="AE934">
            <v>2868.0094999999997</v>
          </cell>
          <cell r="AF934">
            <v>4524.1839999999993</v>
          </cell>
          <cell r="AG934">
            <v>1131.0459999999998</v>
          </cell>
          <cell r="AH934">
            <v>37970.83</v>
          </cell>
          <cell r="AI934">
            <v>2262.0919999999996</v>
          </cell>
          <cell r="AJ934">
            <v>5655.23</v>
          </cell>
          <cell r="AK934">
            <v>1131.0459999999998</v>
          </cell>
          <cell r="AL934">
            <v>27468.26</v>
          </cell>
          <cell r="AM934">
            <v>1211.835</v>
          </cell>
          <cell r="AN934">
            <v>25852.48</v>
          </cell>
          <cell r="AO934">
            <v>16561.744999999999</v>
          </cell>
          <cell r="AP934">
            <v>1736.9634999999998</v>
          </cell>
          <cell r="AQ934">
            <v>6059.1750000000002</v>
          </cell>
        </row>
        <row r="935">
          <cell r="A935" t="str">
            <v>M003E2350300</v>
          </cell>
          <cell r="B935" t="str">
            <v>3.5X30mmNEUROFORMMICRODE</v>
          </cell>
          <cell r="C935" t="str">
            <v>USD</v>
          </cell>
          <cell r="D935">
            <v>831.16</v>
          </cell>
          <cell r="G935">
            <v>831.16</v>
          </cell>
          <cell r="I935">
            <v>831.16</v>
          </cell>
          <cell r="J935">
            <v>3158.4079999999999</v>
          </cell>
          <cell r="K935">
            <v>914.27600000000007</v>
          </cell>
          <cell r="L935">
            <v>1080.508</v>
          </cell>
          <cell r="M935">
            <v>1454.53</v>
          </cell>
          <cell r="N935">
            <v>889.34120000000007</v>
          </cell>
          <cell r="O935">
            <v>864.40639999999996</v>
          </cell>
          <cell r="P935">
            <v>415580</v>
          </cell>
          <cell r="Q935">
            <v>5676.8227999999999</v>
          </cell>
          <cell r="R935">
            <v>1637385.2</v>
          </cell>
          <cell r="S935">
            <v>14254.393999999998</v>
          </cell>
          <cell r="T935">
            <v>4238.9159999999993</v>
          </cell>
          <cell r="U935">
            <v>581.8119999999999</v>
          </cell>
          <cell r="V935">
            <v>498.69599999999997</v>
          </cell>
          <cell r="W935">
            <v>6483.0479999999998</v>
          </cell>
          <cell r="X935">
            <v>149608.79999999999</v>
          </cell>
          <cell r="Y935">
            <v>3158.4079999999999</v>
          </cell>
          <cell r="Z935">
            <v>39895.68</v>
          </cell>
          <cell r="AA935">
            <v>74804.399999999994</v>
          </cell>
          <cell r="AB935">
            <v>997392</v>
          </cell>
          <cell r="AC935">
            <v>1252973.7</v>
          </cell>
          <cell r="AD935">
            <v>10805.08</v>
          </cell>
          <cell r="AE935">
            <v>2950.6179999999999</v>
          </cell>
          <cell r="AF935">
            <v>4654.4959999999992</v>
          </cell>
          <cell r="AG935">
            <v>1163.6239999999998</v>
          </cell>
          <cell r="AH935">
            <v>39064.519999999997</v>
          </cell>
          <cell r="AI935">
            <v>2327.2479999999996</v>
          </cell>
          <cell r="AJ935">
            <v>5818.12</v>
          </cell>
          <cell r="AK935">
            <v>1163.6239999999998</v>
          </cell>
          <cell r="AL935">
            <v>28259.439999999999</v>
          </cell>
          <cell r="AM935">
            <v>1246.74</v>
          </cell>
          <cell r="AN935">
            <v>26597.119999999999</v>
          </cell>
          <cell r="AO935">
            <v>17038.78</v>
          </cell>
          <cell r="AP935">
            <v>1786.9939999999999</v>
          </cell>
          <cell r="AQ935">
            <v>6233.7</v>
          </cell>
        </row>
        <row r="936">
          <cell r="A936" t="str">
            <v>M003E2400100</v>
          </cell>
          <cell r="B936" t="str">
            <v>4X10mmNEUROFORMM/D</v>
          </cell>
          <cell r="C936" t="str">
            <v>USD</v>
          </cell>
          <cell r="D936">
            <v>757.39</v>
          </cell>
          <cell r="G936">
            <v>757.39</v>
          </cell>
          <cell r="I936">
            <v>757.39</v>
          </cell>
          <cell r="J936">
            <v>2878.0819999999999</v>
          </cell>
          <cell r="K936">
            <v>833.12900000000002</v>
          </cell>
          <cell r="L936">
            <v>984.60699999999997</v>
          </cell>
          <cell r="M936">
            <v>1325.4324999999999</v>
          </cell>
          <cell r="N936">
            <v>810.40730000000008</v>
          </cell>
          <cell r="O936">
            <v>787.68560000000002</v>
          </cell>
          <cell r="P936">
            <v>378695</v>
          </cell>
          <cell r="Q936">
            <v>5172.9736999999996</v>
          </cell>
          <cell r="R936">
            <v>1492058.3</v>
          </cell>
          <cell r="S936">
            <v>12989.238499999999</v>
          </cell>
          <cell r="T936">
            <v>3862.6889999999999</v>
          </cell>
          <cell r="U936">
            <v>530.173</v>
          </cell>
          <cell r="V936">
            <v>454.43399999999997</v>
          </cell>
          <cell r="W936">
            <v>5907.6419999999998</v>
          </cell>
          <cell r="X936">
            <v>136330.20000000001</v>
          </cell>
          <cell r="Y936">
            <v>2878.0819999999999</v>
          </cell>
          <cell r="Z936">
            <v>36354.720000000001</v>
          </cell>
          <cell r="AA936">
            <v>68165.100000000006</v>
          </cell>
          <cell r="AB936">
            <v>908868</v>
          </cell>
          <cell r="AC936">
            <v>1141765.425</v>
          </cell>
          <cell r="AD936">
            <v>9846.07</v>
          </cell>
          <cell r="AE936">
            <v>2688.7345</v>
          </cell>
          <cell r="AF936">
            <v>4241.384</v>
          </cell>
          <cell r="AG936">
            <v>1060.346</v>
          </cell>
          <cell r="AH936">
            <v>35597.33</v>
          </cell>
          <cell r="AI936">
            <v>2120.692</v>
          </cell>
          <cell r="AJ936">
            <v>5301.73</v>
          </cell>
          <cell r="AK936">
            <v>1060.346</v>
          </cell>
          <cell r="AL936">
            <v>25751.26</v>
          </cell>
          <cell r="AM936">
            <v>1136.085</v>
          </cell>
          <cell r="AN936">
            <v>24236.48</v>
          </cell>
          <cell r="AO936">
            <v>15526.494999999999</v>
          </cell>
          <cell r="AP936">
            <v>1628.3884999999998</v>
          </cell>
          <cell r="AQ936">
            <v>5680.4250000000002</v>
          </cell>
        </row>
        <row r="937">
          <cell r="A937" t="str">
            <v>M003E2400150</v>
          </cell>
          <cell r="B937" t="str">
            <v>4X15mmNEUROFORMM/D</v>
          </cell>
          <cell r="C937" t="str">
            <v>USD</v>
          </cell>
          <cell r="D937">
            <v>797.74</v>
          </cell>
          <cell r="G937">
            <v>797.74</v>
          </cell>
          <cell r="I937">
            <v>797.74</v>
          </cell>
          <cell r="J937">
            <v>3031.4119999999998</v>
          </cell>
          <cell r="K937">
            <v>877.51400000000012</v>
          </cell>
          <cell r="L937">
            <v>1037.0620000000001</v>
          </cell>
          <cell r="M937">
            <v>1396.0450000000001</v>
          </cell>
          <cell r="N937">
            <v>853.58180000000004</v>
          </cell>
          <cell r="O937">
            <v>829.64960000000008</v>
          </cell>
          <cell r="P937">
            <v>398870</v>
          </cell>
          <cell r="Q937">
            <v>5448.5641999999998</v>
          </cell>
          <cell r="R937">
            <v>1571547.8</v>
          </cell>
          <cell r="S937">
            <v>13681.240999999998</v>
          </cell>
          <cell r="T937">
            <v>4068.4739999999997</v>
          </cell>
          <cell r="U937">
            <v>558.41800000000001</v>
          </cell>
          <cell r="V937">
            <v>478.64400000000001</v>
          </cell>
          <cell r="W937">
            <v>6222.3720000000003</v>
          </cell>
          <cell r="X937">
            <v>143593.20000000001</v>
          </cell>
          <cell r="Y937">
            <v>3031.4119999999998</v>
          </cell>
          <cell r="Z937">
            <v>38291.520000000004</v>
          </cell>
          <cell r="AA937">
            <v>71796.600000000006</v>
          </cell>
          <cell r="AB937">
            <v>957288</v>
          </cell>
          <cell r="AC937">
            <v>1202593.05</v>
          </cell>
          <cell r="AD937">
            <v>10370.620000000001</v>
          </cell>
          <cell r="AE937">
            <v>2831.9769999999999</v>
          </cell>
          <cell r="AF937">
            <v>4467.3440000000001</v>
          </cell>
          <cell r="AG937">
            <v>1116.836</v>
          </cell>
          <cell r="AH937">
            <v>37493.78</v>
          </cell>
          <cell r="AI937">
            <v>2233.672</v>
          </cell>
          <cell r="AJ937">
            <v>5584.18</v>
          </cell>
          <cell r="AK937">
            <v>1116.836</v>
          </cell>
          <cell r="AL937">
            <v>27123.16</v>
          </cell>
          <cell r="AM937">
            <v>1196.6100000000001</v>
          </cell>
          <cell r="AN937">
            <v>25527.68</v>
          </cell>
          <cell r="AO937">
            <v>16353.67</v>
          </cell>
          <cell r="AP937">
            <v>1715.1409999999998</v>
          </cell>
          <cell r="AQ937">
            <v>5983.05</v>
          </cell>
        </row>
        <row r="938">
          <cell r="A938" t="str">
            <v>M003E2400200</v>
          </cell>
          <cell r="B938" t="str">
            <v>4X20mmNEUROFORMM/D</v>
          </cell>
          <cell r="C938" t="str">
            <v>USD</v>
          </cell>
          <cell r="D938">
            <v>809.65</v>
          </cell>
          <cell r="G938">
            <v>809.65</v>
          </cell>
          <cell r="I938">
            <v>809.65</v>
          </cell>
          <cell r="J938">
            <v>3076.6699999999996</v>
          </cell>
          <cell r="K938">
            <v>890.61500000000001</v>
          </cell>
          <cell r="L938">
            <v>1052.5450000000001</v>
          </cell>
          <cell r="M938">
            <v>1416.8875</v>
          </cell>
          <cell r="N938">
            <v>866.32550000000003</v>
          </cell>
          <cell r="O938">
            <v>842.03600000000006</v>
          </cell>
          <cell r="P938">
            <v>404825</v>
          </cell>
          <cell r="Q938">
            <v>5529.9094999999998</v>
          </cell>
          <cell r="R938">
            <v>1595010.5</v>
          </cell>
          <cell r="S938">
            <v>13885.497499999998</v>
          </cell>
          <cell r="T938">
            <v>4129.2149999999992</v>
          </cell>
          <cell r="U938">
            <v>566.755</v>
          </cell>
          <cell r="V938">
            <v>485.78999999999996</v>
          </cell>
          <cell r="W938">
            <v>6315.2699999999995</v>
          </cell>
          <cell r="X938">
            <v>145737</v>
          </cell>
          <cell r="Y938">
            <v>3076.6699999999996</v>
          </cell>
          <cell r="Z938">
            <v>38863.199999999997</v>
          </cell>
          <cell r="AA938">
            <v>72868.5</v>
          </cell>
          <cell r="AB938">
            <v>971580</v>
          </cell>
          <cell r="AC938">
            <v>1220547.375</v>
          </cell>
          <cell r="AD938">
            <v>10525.449999999999</v>
          </cell>
          <cell r="AE938">
            <v>2874.2574999999997</v>
          </cell>
          <cell r="AF938">
            <v>4534.04</v>
          </cell>
          <cell r="AG938">
            <v>1133.51</v>
          </cell>
          <cell r="AH938">
            <v>38053.549999999996</v>
          </cell>
          <cell r="AI938">
            <v>2267.02</v>
          </cell>
          <cell r="AJ938">
            <v>5667.55</v>
          </cell>
          <cell r="AK938">
            <v>1133.51</v>
          </cell>
          <cell r="AL938">
            <v>27528.1</v>
          </cell>
          <cell r="AM938">
            <v>1214.4749999999999</v>
          </cell>
          <cell r="AN938">
            <v>25908.799999999999</v>
          </cell>
          <cell r="AO938">
            <v>16597.825000000001</v>
          </cell>
          <cell r="AP938">
            <v>1740.7474999999999</v>
          </cell>
          <cell r="AQ938">
            <v>6072.375</v>
          </cell>
        </row>
        <row r="939">
          <cell r="A939" t="str">
            <v>M003E2400300</v>
          </cell>
          <cell r="B939" t="str">
            <v>4X30mmNEUROFORMMICRODE</v>
          </cell>
          <cell r="C939" t="str">
            <v>USD</v>
          </cell>
          <cell r="D939">
            <v>832.08</v>
          </cell>
          <cell r="G939">
            <v>832.08</v>
          </cell>
          <cell r="I939">
            <v>832.08</v>
          </cell>
          <cell r="J939">
            <v>3161.904</v>
          </cell>
          <cell r="K939">
            <v>915.28800000000012</v>
          </cell>
          <cell r="L939">
            <v>1081.7040000000002</v>
          </cell>
          <cell r="M939">
            <v>1456.14</v>
          </cell>
          <cell r="N939">
            <v>890.32560000000012</v>
          </cell>
          <cell r="O939">
            <v>865.36320000000012</v>
          </cell>
          <cell r="P939">
            <v>416040</v>
          </cell>
          <cell r="Q939">
            <v>5683.1064000000006</v>
          </cell>
          <cell r="R939">
            <v>1639197.6</v>
          </cell>
          <cell r="S939">
            <v>14270.171999999999</v>
          </cell>
          <cell r="T939">
            <v>4243.6080000000002</v>
          </cell>
          <cell r="U939">
            <v>582.45600000000002</v>
          </cell>
          <cell r="V939">
            <v>499.24799999999999</v>
          </cell>
          <cell r="W939">
            <v>6490.2240000000002</v>
          </cell>
          <cell r="X939">
            <v>149774.39999999999</v>
          </cell>
          <cell r="Y939">
            <v>3161.904</v>
          </cell>
          <cell r="Z939">
            <v>39939.840000000004</v>
          </cell>
          <cell r="AA939">
            <v>74887.199999999997</v>
          </cell>
          <cell r="AB939">
            <v>998496</v>
          </cell>
          <cell r="AC939">
            <v>1254360.6000000001</v>
          </cell>
          <cell r="AD939">
            <v>10817.04</v>
          </cell>
          <cell r="AE939">
            <v>2953.884</v>
          </cell>
          <cell r="AF939">
            <v>4659.6480000000001</v>
          </cell>
          <cell r="AG939">
            <v>1164.912</v>
          </cell>
          <cell r="AH939">
            <v>39107.760000000002</v>
          </cell>
          <cell r="AI939">
            <v>2329.8240000000001</v>
          </cell>
          <cell r="AJ939">
            <v>5824.56</v>
          </cell>
          <cell r="AK939">
            <v>1164.912</v>
          </cell>
          <cell r="AL939">
            <v>28290.720000000001</v>
          </cell>
          <cell r="AM939">
            <v>1248.1200000000001</v>
          </cell>
          <cell r="AN939">
            <v>26626.560000000001</v>
          </cell>
          <cell r="AO939">
            <v>17057.64</v>
          </cell>
          <cell r="AP939">
            <v>1788.972</v>
          </cell>
          <cell r="AQ939">
            <v>6240.6</v>
          </cell>
        </row>
        <row r="940">
          <cell r="A940" t="str">
            <v>M003E2450100</v>
          </cell>
          <cell r="B940" t="str">
            <v>4.5X10mmNEUROFORMM/D</v>
          </cell>
          <cell r="C940" t="str">
            <v>USD</v>
          </cell>
          <cell r="D940">
            <v>757.39</v>
          </cell>
          <cell r="G940">
            <v>757.39</v>
          </cell>
          <cell r="I940">
            <v>757.39</v>
          </cell>
          <cell r="J940">
            <v>2878.0819999999999</v>
          </cell>
          <cell r="K940">
            <v>833.12900000000002</v>
          </cell>
          <cell r="L940">
            <v>984.60699999999997</v>
          </cell>
          <cell r="M940">
            <v>1325.4324999999999</v>
          </cell>
          <cell r="N940">
            <v>810.40730000000008</v>
          </cell>
          <cell r="O940">
            <v>787.68560000000002</v>
          </cell>
          <cell r="P940">
            <v>378695</v>
          </cell>
          <cell r="Q940">
            <v>5172.9736999999996</v>
          </cell>
          <cell r="R940">
            <v>1492058.3</v>
          </cell>
          <cell r="S940">
            <v>12989.238499999999</v>
          </cell>
          <cell r="T940">
            <v>3862.6889999999999</v>
          </cell>
          <cell r="U940">
            <v>530.173</v>
          </cell>
          <cell r="V940">
            <v>454.43399999999997</v>
          </cell>
          <cell r="W940">
            <v>5907.6419999999998</v>
          </cell>
          <cell r="X940">
            <v>136330.20000000001</v>
          </cell>
          <cell r="Y940">
            <v>2878.0819999999999</v>
          </cell>
          <cell r="Z940">
            <v>36354.720000000001</v>
          </cell>
          <cell r="AA940">
            <v>68165.100000000006</v>
          </cell>
          <cell r="AB940">
            <v>908868</v>
          </cell>
          <cell r="AC940">
            <v>1141765.425</v>
          </cell>
          <cell r="AD940">
            <v>9846.07</v>
          </cell>
          <cell r="AE940">
            <v>2688.7345</v>
          </cell>
          <cell r="AF940">
            <v>4241.384</v>
          </cell>
          <cell r="AG940">
            <v>1060.346</v>
          </cell>
          <cell r="AH940">
            <v>35597.33</v>
          </cell>
          <cell r="AI940">
            <v>2120.692</v>
          </cell>
          <cell r="AJ940">
            <v>5301.73</v>
          </cell>
          <cell r="AK940">
            <v>1060.346</v>
          </cell>
          <cell r="AL940">
            <v>25751.26</v>
          </cell>
          <cell r="AM940">
            <v>1136.085</v>
          </cell>
          <cell r="AN940">
            <v>24236.48</v>
          </cell>
          <cell r="AO940">
            <v>15526.494999999999</v>
          </cell>
          <cell r="AP940">
            <v>1628.3884999999998</v>
          </cell>
          <cell r="AQ940">
            <v>5680.4250000000002</v>
          </cell>
        </row>
        <row r="941">
          <cell r="A941" t="str">
            <v>M003E2450150</v>
          </cell>
          <cell r="B941" t="str">
            <v>4.5X15mmNEUROFORMM/D</v>
          </cell>
          <cell r="C941" t="str">
            <v>USD</v>
          </cell>
          <cell r="D941">
            <v>797.74</v>
          </cell>
          <cell r="G941">
            <v>797.74</v>
          </cell>
          <cell r="I941">
            <v>797.74</v>
          </cell>
          <cell r="J941">
            <v>3031.4119999999998</v>
          </cell>
          <cell r="K941">
            <v>877.51400000000012</v>
          </cell>
          <cell r="L941">
            <v>1037.0620000000001</v>
          </cell>
          <cell r="M941">
            <v>1396.0450000000001</v>
          </cell>
          <cell r="N941">
            <v>853.58180000000004</v>
          </cell>
          <cell r="O941">
            <v>829.64960000000008</v>
          </cell>
          <cell r="P941">
            <v>398870</v>
          </cell>
          <cell r="Q941">
            <v>5448.5641999999998</v>
          </cell>
          <cell r="R941">
            <v>1571547.8</v>
          </cell>
          <cell r="S941">
            <v>13681.240999999998</v>
          </cell>
          <cell r="T941">
            <v>4068.4739999999997</v>
          </cell>
          <cell r="U941">
            <v>558.41800000000001</v>
          </cell>
          <cell r="V941">
            <v>478.64400000000001</v>
          </cell>
          <cell r="W941">
            <v>6222.3720000000003</v>
          </cell>
          <cell r="X941">
            <v>143593.20000000001</v>
          </cell>
          <cell r="Y941">
            <v>3031.4119999999998</v>
          </cell>
          <cell r="Z941">
            <v>38291.520000000004</v>
          </cell>
          <cell r="AA941">
            <v>71796.600000000006</v>
          </cell>
          <cell r="AB941">
            <v>957288</v>
          </cell>
          <cell r="AC941">
            <v>1202593.05</v>
          </cell>
          <cell r="AD941">
            <v>10370.620000000001</v>
          </cell>
          <cell r="AE941">
            <v>2831.9769999999999</v>
          </cell>
          <cell r="AF941">
            <v>4467.3440000000001</v>
          </cell>
          <cell r="AG941">
            <v>1116.836</v>
          </cell>
          <cell r="AH941">
            <v>37493.78</v>
          </cell>
          <cell r="AI941">
            <v>2233.672</v>
          </cell>
          <cell r="AJ941">
            <v>5584.18</v>
          </cell>
          <cell r="AK941">
            <v>1116.836</v>
          </cell>
          <cell r="AL941">
            <v>27123.16</v>
          </cell>
          <cell r="AM941">
            <v>1196.6100000000001</v>
          </cell>
          <cell r="AN941">
            <v>25527.68</v>
          </cell>
          <cell r="AO941">
            <v>16353.67</v>
          </cell>
          <cell r="AP941">
            <v>1715.1409999999998</v>
          </cell>
          <cell r="AQ941">
            <v>5983.05</v>
          </cell>
        </row>
        <row r="942">
          <cell r="A942" t="str">
            <v>M003E2450200</v>
          </cell>
          <cell r="B942" t="str">
            <v>4.5X20mmNEUROFORMM/D</v>
          </cell>
          <cell r="C942" t="str">
            <v>USD</v>
          </cell>
          <cell r="D942">
            <v>809.65</v>
          </cell>
          <cell r="G942">
            <v>809.65</v>
          </cell>
          <cell r="I942">
            <v>809.65</v>
          </cell>
          <cell r="J942">
            <v>3076.6699999999996</v>
          </cell>
          <cell r="K942">
            <v>890.61500000000001</v>
          </cell>
          <cell r="L942">
            <v>1052.5450000000001</v>
          </cell>
          <cell r="M942">
            <v>1416.8875</v>
          </cell>
          <cell r="N942">
            <v>866.32550000000003</v>
          </cell>
          <cell r="O942">
            <v>842.03600000000006</v>
          </cell>
          <cell r="P942">
            <v>404825</v>
          </cell>
          <cell r="Q942">
            <v>5529.9094999999998</v>
          </cell>
          <cell r="R942">
            <v>1595010.5</v>
          </cell>
          <cell r="S942">
            <v>13885.497499999998</v>
          </cell>
          <cell r="T942">
            <v>4129.2149999999992</v>
          </cell>
          <cell r="U942">
            <v>566.755</v>
          </cell>
          <cell r="V942">
            <v>485.78999999999996</v>
          </cell>
          <cell r="W942">
            <v>6315.2699999999995</v>
          </cell>
          <cell r="X942">
            <v>145737</v>
          </cell>
          <cell r="Y942">
            <v>3076.6699999999996</v>
          </cell>
          <cell r="Z942">
            <v>38863.199999999997</v>
          </cell>
          <cell r="AA942">
            <v>72868.5</v>
          </cell>
          <cell r="AB942">
            <v>971580</v>
          </cell>
          <cell r="AC942">
            <v>1220547.375</v>
          </cell>
          <cell r="AD942">
            <v>10525.449999999999</v>
          </cell>
          <cell r="AE942">
            <v>2874.2574999999997</v>
          </cell>
          <cell r="AF942">
            <v>4534.04</v>
          </cell>
          <cell r="AG942">
            <v>1133.51</v>
          </cell>
          <cell r="AH942">
            <v>38053.549999999996</v>
          </cell>
          <cell r="AI942">
            <v>2267.02</v>
          </cell>
          <cell r="AJ942">
            <v>5667.55</v>
          </cell>
          <cell r="AK942">
            <v>1133.51</v>
          </cell>
          <cell r="AL942">
            <v>27528.1</v>
          </cell>
          <cell r="AM942">
            <v>1214.4749999999999</v>
          </cell>
          <cell r="AN942">
            <v>25908.799999999999</v>
          </cell>
          <cell r="AO942">
            <v>16597.825000000001</v>
          </cell>
          <cell r="AP942">
            <v>1740.7474999999999</v>
          </cell>
          <cell r="AQ942">
            <v>6072.375</v>
          </cell>
        </row>
        <row r="943">
          <cell r="A943" t="str">
            <v>M003E2450300</v>
          </cell>
          <cell r="B943" t="str">
            <v>4.5X30mmNEUROFORMMICRODE</v>
          </cell>
          <cell r="C943" t="str">
            <v>USD</v>
          </cell>
          <cell r="D943">
            <v>832.08</v>
          </cell>
          <cell r="G943">
            <v>832.08</v>
          </cell>
          <cell r="I943">
            <v>832.08</v>
          </cell>
          <cell r="J943">
            <v>3161.904</v>
          </cell>
          <cell r="K943">
            <v>915.28800000000012</v>
          </cell>
          <cell r="L943">
            <v>1081.7040000000002</v>
          </cell>
          <cell r="M943">
            <v>1456.14</v>
          </cell>
          <cell r="N943">
            <v>890.32560000000012</v>
          </cell>
          <cell r="O943">
            <v>865.36320000000012</v>
          </cell>
          <cell r="P943">
            <v>416040</v>
          </cell>
          <cell r="Q943">
            <v>5683.1064000000006</v>
          </cell>
          <cell r="R943">
            <v>1639197.6</v>
          </cell>
          <cell r="S943">
            <v>14270.171999999999</v>
          </cell>
          <cell r="T943">
            <v>4243.6080000000002</v>
          </cell>
          <cell r="U943">
            <v>582.45600000000002</v>
          </cell>
          <cell r="V943">
            <v>499.24799999999999</v>
          </cell>
          <cell r="W943">
            <v>6490.2240000000002</v>
          </cell>
          <cell r="X943">
            <v>149774.39999999999</v>
          </cell>
          <cell r="Y943">
            <v>3161.904</v>
          </cell>
          <cell r="Z943">
            <v>39939.840000000004</v>
          </cell>
          <cell r="AA943">
            <v>74887.199999999997</v>
          </cell>
          <cell r="AB943">
            <v>998496</v>
          </cell>
          <cell r="AC943">
            <v>1254360.6000000001</v>
          </cell>
          <cell r="AD943">
            <v>10817.04</v>
          </cell>
          <cell r="AE943">
            <v>2953.884</v>
          </cell>
          <cell r="AF943">
            <v>4659.6480000000001</v>
          </cell>
          <cell r="AG943">
            <v>1164.912</v>
          </cell>
          <cell r="AH943">
            <v>39107.760000000002</v>
          </cell>
          <cell r="AI943">
            <v>2329.8240000000001</v>
          </cell>
          <cell r="AJ943">
            <v>5824.56</v>
          </cell>
          <cell r="AK943">
            <v>1164.912</v>
          </cell>
          <cell r="AL943">
            <v>28290.720000000001</v>
          </cell>
          <cell r="AM943">
            <v>1248.1200000000001</v>
          </cell>
          <cell r="AN943">
            <v>26626.560000000001</v>
          </cell>
          <cell r="AO943">
            <v>17057.64</v>
          </cell>
          <cell r="AP943">
            <v>1788.972</v>
          </cell>
          <cell r="AQ943">
            <v>6240.6</v>
          </cell>
        </row>
        <row r="944">
          <cell r="A944" t="str">
            <v>M003E3250100</v>
          </cell>
          <cell r="B944" t="str">
            <v>Neuroform3-2.5X</v>
          </cell>
          <cell r="C944" t="str">
            <v>USD</v>
          </cell>
          <cell r="D944">
            <v>656.87</v>
          </cell>
          <cell r="G944">
            <v>656.87</v>
          </cell>
          <cell r="I944">
            <v>656.87</v>
          </cell>
          <cell r="J944">
            <v>2496.1059999999998</v>
          </cell>
          <cell r="K944">
            <v>722.55700000000002</v>
          </cell>
          <cell r="L944">
            <v>853.93100000000004</v>
          </cell>
          <cell r="M944">
            <v>1149.5225</v>
          </cell>
          <cell r="N944">
            <v>702.85090000000002</v>
          </cell>
          <cell r="O944">
            <v>683.14480000000003</v>
          </cell>
          <cell r="P944">
            <v>328435</v>
          </cell>
          <cell r="Q944">
            <v>4486.4220999999998</v>
          </cell>
          <cell r="R944">
            <v>1294033.8999999999</v>
          </cell>
          <cell r="S944">
            <v>11265.3205</v>
          </cell>
          <cell r="T944">
            <v>3350.0369999999998</v>
          </cell>
          <cell r="U944">
            <v>459.80899999999997</v>
          </cell>
          <cell r="V944">
            <v>394.12200000000001</v>
          </cell>
          <cell r="W944">
            <v>5123.5860000000002</v>
          </cell>
          <cell r="X944">
            <v>118236.6</v>
          </cell>
          <cell r="Y944">
            <v>2496.1059999999998</v>
          </cell>
          <cell r="Z944">
            <v>31529.760000000002</v>
          </cell>
          <cell r="AA944">
            <v>59118.3</v>
          </cell>
          <cell r="AB944">
            <v>788244</v>
          </cell>
          <cell r="AC944">
            <v>990231.52500000002</v>
          </cell>
          <cell r="AD944">
            <v>8539.31</v>
          </cell>
          <cell r="AE944">
            <v>2331.8885</v>
          </cell>
          <cell r="AF944">
            <v>3678.4719999999998</v>
          </cell>
          <cell r="AG944">
            <v>919.61799999999994</v>
          </cell>
          <cell r="AH944">
            <v>30872.89</v>
          </cell>
          <cell r="AI944">
            <v>1839.2359999999999</v>
          </cell>
          <cell r="AJ944">
            <v>4598.09</v>
          </cell>
          <cell r="AK944">
            <v>919.61799999999994</v>
          </cell>
          <cell r="AL944">
            <v>22333.58</v>
          </cell>
          <cell r="AM944">
            <v>985.30500000000006</v>
          </cell>
          <cell r="AN944">
            <v>21019.84</v>
          </cell>
          <cell r="AO944">
            <v>13465.835000000001</v>
          </cell>
          <cell r="AP944">
            <v>1412.2704999999999</v>
          </cell>
          <cell r="AQ944">
            <v>4926.5249999999996</v>
          </cell>
        </row>
        <row r="945">
          <cell r="A945" t="str">
            <v>M003E3250150</v>
          </cell>
          <cell r="B945" t="str">
            <v>Neuroform3-2.5X</v>
          </cell>
          <cell r="C945" t="str">
            <v>USD</v>
          </cell>
          <cell r="D945">
            <v>791.32</v>
          </cell>
          <cell r="G945">
            <v>791.32</v>
          </cell>
          <cell r="I945">
            <v>791.32</v>
          </cell>
          <cell r="J945">
            <v>3007.0160000000001</v>
          </cell>
          <cell r="K945">
            <v>870.45200000000011</v>
          </cell>
          <cell r="L945">
            <v>1028.7160000000001</v>
          </cell>
          <cell r="M945">
            <v>1384.8100000000002</v>
          </cell>
          <cell r="N945">
            <v>846.71240000000012</v>
          </cell>
          <cell r="O945">
            <v>822.97280000000012</v>
          </cell>
          <cell r="P945">
            <v>395660</v>
          </cell>
          <cell r="Q945">
            <v>5404.7156000000004</v>
          </cell>
          <cell r="R945">
            <v>1558900.4000000001</v>
          </cell>
          <cell r="S945">
            <v>13571.137999999999</v>
          </cell>
          <cell r="T945">
            <v>4035.732</v>
          </cell>
          <cell r="U945">
            <v>553.92399999999998</v>
          </cell>
          <cell r="V945">
            <v>474.79200000000003</v>
          </cell>
          <cell r="W945">
            <v>6172.2960000000003</v>
          </cell>
          <cell r="X945">
            <v>142437.6</v>
          </cell>
          <cell r="Y945">
            <v>3007.0160000000001</v>
          </cell>
          <cell r="Z945">
            <v>37983.360000000001</v>
          </cell>
          <cell r="AA945">
            <v>71218.8</v>
          </cell>
          <cell r="AB945">
            <v>949584.00000000012</v>
          </cell>
          <cell r="AC945">
            <v>1192914.9000000001</v>
          </cell>
          <cell r="AD945">
            <v>10287.16</v>
          </cell>
          <cell r="AE945">
            <v>2809.1860000000001</v>
          </cell>
          <cell r="AF945">
            <v>4431.3919999999998</v>
          </cell>
          <cell r="AG945">
            <v>1107.848</v>
          </cell>
          <cell r="AH945">
            <v>37192.04</v>
          </cell>
          <cell r="AI945">
            <v>2215.6959999999999</v>
          </cell>
          <cell r="AJ945">
            <v>5539.2400000000007</v>
          </cell>
          <cell r="AK945">
            <v>1107.848</v>
          </cell>
          <cell r="AL945">
            <v>26904.880000000001</v>
          </cell>
          <cell r="AM945">
            <v>1186.98</v>
          </cell>
          <cell r="AN945">
            <v>25322.240000000002</v>
          </cell>
          <cell r="AO945">
            <v>16222.060000000001</v>
          </cell>
          <cell r="AP945">
            <v>1701.338</v>
          </cell>
          <cell r="AQ945">
            <v>5934.9000000000005</v>
          </cell>
        </row>
        <row r="946">
          <cell r="A946" t="str">
            <v>M003E3250200</v>
          </cell>
          <cell r="B946" t="str">
            <v>Neuroform3-2.5X</v>
          </cell>
          <cell r="C946" t="str">
            <v>USD</v>
          </cell>
          <cell r="D946">
            <v>802.37</v>
          </cell>
          <cell r="G946">
            <v>802.37</v>
          </cell>
          <cell r="I946">
            <v>802.37</v>
          </cell>
          <cell r="J946">
            <v>3049.0059999999999</v>
          </cell>
          <cell r="K946">
            <v>882.60700000000008</v>
          </cell>
          <cell r="L946">
            <v>1043.0810000000001</v>
          </cell>
          <cell r="M946">
            <v>1404.1475</v>
          </cell>
          <cell r="N946">
            <v>858.53590000000008</v>
          </cell>
          <cell r="O946">
            <v>834.46480000000008</v>
          </cell>
          <cell r="P946">
            <v>401185</v>
          </cell>
          <cell r="Q946">
            <v>5480.1871000000001</v>
          </cell>
          <cell r="R946">
            <v>1580668.9</v>
          </cell>
          <cell r="S946">
            <v>13760.645499999999</v>
          </cell>
          <cell r="T946">
            <v>4092.0869999999995</v>
          </cell>
          <cell r="U946">
            <v>561.65899999999999</v>
          </cell>
          <cell r="V946">
            <v>481.42199999999997</v>
          </cell>
          <cell r="W946">
            <v>6258.4859999999999</v>
          </cell>
          <cell r="X946">
            <v>144426.6</v>
          </cell>
          <cell r="Y946">
            <v>3049.0059999999999</v>
          </cell>
          <cell r="Z946">
            <v>38513.760000000002</v>
          </cell>
          <cell r="AA946">
            <v>72213.3</v>
          </cell>
          <cell r="AB946">
            <v>962844</v>
          </cell>
          <cell r="AC946">
            <v>1209572.7749999999</v>
          </cell>
          <cell r="AD946">
            <v>10430.81</v>
          </cell>
          <cell r="AE946">
            <v>2848.4134999999997</v>
          </cell>
          <cell r="AF946">
            <v>4493.2719999999999</v>
          </cell>
          <cell r="AG946">
            <v>1123.318</v>
          </cell>
          <cell r="AH946">
            <v>37711.39</v>
          </cell>
          <cell r="AI946">
            <v>2246.636</v>
          </cell>
          <cell r="AJ946">
            <v>5616.59</v>
          </cell>
          <cell r="AK946">
            <v>1123.318</v>
          </cell>
          <cell r="AL946">
            <v>27280.58</v>
          </cell>
          <cell r="AM946">
            <v>1203.5550000000001</v>
          </cell>
          <cell r="AN946">
            <v>25675.84</v>
          </cell>
          <cell r="AO946">
            <v>16448.584999999999</v>
          </cell>
          <cell r="AP946">
            <v>1725.0954999999999</v>
          </cell>
          <cell r="AQ946">
            <v>6017.7749999999996</v>
          </cell>
        </row>
        <row r="947">
          <cell r="A947" t="str">
            <v>M003E3300100</v>
          </cell>
          <cell r="B947" t="str">
            <v>Neuroform3-3X</v>
          </cell>
          <cell r="C947" t="str">
            <v>USD</v>
          </cell>
          <cell r="D947">
            <v>776.95</v>
          </cell>
          <cell r="G947">
            <v>776.95</v>
          </cell>
          <cell r="I947">
            <v>776.95</v>
          </cell>
          <cell r="J947">
            <v>2952.41</v>
          </cell>
          <cell r="K947">
            <v>854.6450000000001</v>
          </cell>
          <cell r="L947">
            <v>1010.0350000000001</v>
          </cell>
          <cell r="M947">
            <v>1359.6625000000001</v>
          </cell>
          <cell r="N947">
            <v>831.33650000000011</v>
          </cell>
          <cell r="O947">
            <v>808.02800000000002</v>
          </cell>
          <cell r="P947">
            <v>388475</v>
          </cell>
          <cell r="Q947">
            <v>5306.5685000000003</v>
          </cell>
          <cell r="R947">
            <v>1530591.5</v>
          </cell>
          <cell r="S947">
            <v>13324.692499999999</v>
          </cell>
          <cell r="T947">
            <v>3962.4450000000002</v>
          </cell>
          <cell r="U947">
            <v>543.86500000000001</v>
          </cell>
          <cell r="V947">
            <v>466.17</v>
          </cell>
          <cell r="W947">
            <v>6060.21</v>
          </cell>
          <cell r="X947">
            <v>139851</v>
          </cell>
          <cell r="Y947">
            <v>2952.41</v>
          </cell>
          <cell r="Z947">
            <v>37293.600000000006</v>
          </cell>
          <cell r="AA947">
            <v>69925.5</v>
          </cell>
          <cell r="AB947">
            <v>932340</v>
          </cell>
          <cell r="AC947">
            <v>1171252.125</v>
          </cell>
          <cell r="AD947">
            <v>10100.35</v>
          </cell>
          <cell r="AE947">
            <v>2758.1725000000001</v>
          </cell>
          <cell r="AF947">
            <v>4350.92</v>
          </cell>
          <cell r="AG947">
            <v>1087.73</v>
          </cell>
          <cell r="AH947">
            <v>36516.65</v>
          </cell>
          <cell r="AI947">
            <v>2175.46</v>
          </cell>
          <cell r="AJ947">
            <v>5438.6500000000005</v>
          </cell>
          <cell r="AK947">
            <v>1087.73</v>
          </cell>
          <cell r="AL947">
            <v>26416.300000000003</v>
          </cell>
          <cell r="AM947">
            <v>1165.4250000000002</v>
          </cell>
          <cell r="AN947">
            <v>24862.400000000001</v>
          </cell>
          <cell r="AO947">
            <v>15927.475</v>
          </cell>
          <cell r="AP947">
            <v>1670.4425000000001</v>
          </cell>
          <cell r="AQ947">
            <v>5827.125</v>
          </cell>
        </row>
        <row r="948">
          <cell r="A948" t="str">
            <v>M003E3300150</v>
          </cell>
          <cell r="B948" t="str">
            <v>Neuroform3-3X</v>
          </cell>
          <cell r="C948" t="str">
            <v>USD</v>
          </cell>
          <cell r="D948">
            <v>788.48</v>
          </cell>
          <cell r="G948">
            <v>788.48</v>
          </cell>
          <cell r="I948">
            <v>788.48</v>
          </cell>
          <cell r="J948">
            <v>2996.2239999999997</v>
          </cell>
          <cell r="K948">
            <v>867.32800000000009</v>
          </cell>
          <cell r="L948">
            <v>1025.0240000000001</v>
          </cell>
          <cell r="M948">
            <v>1379.8400000000001</v>
          </cell>
          <cell r="N948">
            <v>843.67360000000008</v>
          </cell>
          <cell r="O948">
            <v>820.01920000000007</v>
          </cell>
          <cell r="P948">
            <v>394240</v>
          </cell>
          <cell r="Q948">
            <v>5385.3184000000001</v>
          </cell>
          <cell r="R948">
            <v>1553305.6000000001</v>
          </cell>
          <cell r="S948">
            <v>13522.431999999999</v>
          </cell>
          <cell r="T948">
            <v>4021.2479999999996</v>
          </cell>
          <cell r="U948">
            <v>551.93599999999992</v>
          </cell>
          <cell r="V948">
            <v>473.08799999999997</v>
          </cell>
          <cell r="W948">
            <v>6150.1440000000002</v>
          </cell>
          <cell r="X948">
            <v>141926.39999999999</v>
          </cell>
          <cell r="Y948">
            <v>2996.2239999999997</v>
          </cell>
          <cell r="Z948">
            <v>37847.040000000001</v>
          </cell>
          <cell r="AA948">
            <v>70963.199999999997</v>
          </cell>
          <cell r="AB948">
            <v>946176</v>
          </cell>
          <cell r="AC948">
            <v>1188633.6000000001</v>
          </cell>
          <cell r="AD948">
            <v>10250.24</v>
          </cell>
          <cell r="AE948">
            <v>2799.1039999999998</v>
          </cell>
          <cell r="AF948">
            <v>4415.4879999999994</v>
          </cell>
          <cell r="AG948">
            <v>1103.8719999999998</v>
          </cell>
          <cell r="AH948">
            <v>37058.559999999998</v>
          </cell>
          <cell r="AI948">
            <v>2207.7439999999997</v>
          </cell>
          <cell r="AJ948">
            <v>5519.3600000000006</v>
          </cell>
          <cell r="AK948">
            <v>1103.8719999999998</v>
          </cell>
          <cell r="AL948">
            <v>26808.32</v>
          </cell>
          <cell r="AM948">
            <v>1182.72</v>
          </cell>
          <cell r="AN948">
            <v>25231.360000000001</v>
          </cell>
          <cell r="AO948">
            <v>16163.84</v>
          </cell>
          <cell r="AP948">
            <v>1695.232</v>
          </cell>
          <cell r="AQ948">
            <v>5913.6</v>
          </cell>
        </row>
        <row r="949">
          <cell r="A949" t="str">
            <v>M003E3300200</v>
          </cell>
          <cell r="B949" t="str">
            <v>Neuroform3-3X</v>
          </cell>
          <cell r="C949" t="str">
            <v>USD</v>
          </cell>
          <cell r="D949">
            <v>797.87</v>
          </cell>
          <cell r="G949">
            <v>797.87</v>
          </cell>
          <cell r="I949">
            <v>797.87</v>
          </cell>
          <cell r="J949">
            <v>3031.9059999999999</v>
          </cell>
          <cell r="K949">
            <v>877.65700000000004</v>
          </cell>
          <cell r="L949">
            <v>1037.231</v>
          </cell>
          <cell r="M949">
            <v>1396.2725</v>
          </cell>
          <cell r="N949">
            <v>853.72090000000003</v>
          </cell>
          <cell r="O949">
            <v>829.78480000000002</v>
          </cell>
          <cell r="P949">
            <v>398935</v>
          </cell>
          <cell r="Q949">
            <v>5449.4521000000004</v>
          </cell>
          <cell r="R949">
            <v>1571803.9</v>
          </cell>
          <cell r="S949">
            <v>13683.470499999999</v>
          </cell>
          <cell r="T949">
            <v>4069.1369999999997</v>
          </cell>
          <cell r="U949">
            <v>558.50900000000001</v>
          </cell>
          <cell r="V949">
            <v>478.72199999999998</v>
          </cell>
          <cell r="W949">
            <v>6223.3859999999995</v>
          </cell>
          <cell r="X949">
            <v>143616.6</v>
          </cell>
          <cell r="Y949">
            <v>3031.9059999999999</v>
          </cell>
          <cell r="Z949">
            <v>38297.760000000002</v>
          </cell>
          <cell r="AA949">
            <v>71808.3</v>
          </cell>
          <cell r="AB949">
            <v>957444</v>
          </cell>
          <cell r="AC949">
            <v>1202789.0249999999</v>
          </cell>
          <cell r="AD949">
            <v>10372.31</v>
          </cell>
          <cell r="AE949">
            <v>2832.4384999999997</v>
          </cell>
          <cell r="AF949">
            <v>4468.0720000000001</v>
          </cell>
          <cell r="AG949">
            <v>1117.018</v>
          </cell>
          <cell r="AH949">
            <v>37499.89</v>
          </cell>
          <cell r="AI949">
            <v>2234.0360000000001</v>
          </cell>
          <cell r="AJ949">
            <v>5585.09</v>
          </cell>
          <cell r="AK949">
            <v>1117.018</v>
          </cell>
          <cell r="AL949">
            <v>27127.58</v>
          </cell>
          <cell r="AM949">
            <v>1196.8050000000001</v>
          </cell>
          <cell r="AN949">
            <v>25531.84</v>
          </cell>
          <cell r="AO949">
            <v>16356.335000000001</v>
          </cell>
          <cell r="AP949">
            <v>1715.4204999999999</v>
          </cell>
          <cell r="AQ949">
            <v>5984.0249999999996</v>
          </cell>
        </row>
        <row r="950">
          <cell r="A950" t="str">
            <v>M003E3300300</v>
          </cell>
          <cell r="B950" t="str">
            <v>Neuroform3-3X</v>
          </cell>
          <cell r="C950" t="str">
            <v>USD</v>
          </cell>
          <cell r="D950">
            <v>825.34</v>
          </cell>
          <cell r="G950">
            <v>825.34</v>
          </cell>
          <cell r="I950">
            <v>825.34</v>
          </cell>
          <cell r="J950">
            <v>3136.2919999999999</v>
          </cell>
          <cell r="K950">
            <v>907.87400000000014</v>
          </cell>
          <cell r="L950">
            <v>1072.942</v>
          </cell>
          <cell r="M950">
            <v>1444.345</v>
          </cell>
          <cell r="N950">
            <v>883.11380000000008</v>
          </cell>
          <cell r="O950">
            <v>858.35360000000003</v>
          </cell>
          <cell r="P950">
            <v>412670</v>
          </cell>
          <cell r="Q950">
            <v>5637.0722000000005</v>
          </cell>
          <cell r="R950">
            <v>1625919.8</v>
          </cell>
          <cell r="S950">
            <v>14154.581</v>
          </cell>
          <cell r="T950">
            <v>4209.2339999999995</v>
          </cell>
          <cell r="U950">
            <v>577.73799999999994</v>
          </cell>
          <cell r="V950">
            <v>495.20400000000001</v>
          </cell>
          <cell r="W950">
            <v>6437.652</v>
          </cell>
          <cell r="X950">
            <v>148561.20000000001</v>
          </cell>
          <cell r="Y950">
            <v>3136.2919999999999</v>
          </cell>
          <cell r="Z950">
            <v>39616.32</v>
          </cell>
          <cell r="AA950">
            <v>74280.600000000006</v>
          </cell>
          <cell r="AB950">
            <v>990408</v>
          </cell>
          <cell r="AC950">
            <v>1244200.05</v>
          </cell>
          <cell r="AD950">
            <v>10729.42</v>
          </cell>
          <cell r="AE950">
            <v>2929.9569999999999</v>
          </cell>
          <cell r="AF950">
            <v>4621.9039999999995</v>
          </cell>
          <cell r="AG950">
            <v>1155.4759999999999</v>
          </cell>
          <cell r="AH950">
            <v>38790.980000000003</v>
          </cell>
          <cell r="AI950">
            <v>2310.9519999999998</v>
          </cell>
          <cell r="AJ950">
            <v>5777.38</v>
          </cell>
          <cell r="AK950">
            <v>1155.4759999999999</v>
          </cell>
          <cell r="AL950">
            <v>28061.56</v>
          </cell>
          <cell r="AM950">
            <v>1238.01</v>
          </cell>
          <cell r="AN950">
            <v>26410.880000000001</v>
          </cell>
          <cell r="AO950">
            <v>16919.47</v>
          </cell>
          <cell r="AP950">
            <v>1774.481</v>
          </cell>
          <cell r="AQ950">
            <v>6190.05</v>
          </cell>
        </row>
        <row r="951">
          <cell r="A951" t="str">
            <v>M003E3350100</v>
          </cell>
          <cell r="B951" t="str">
            <v>Neuroform3-3.5X</v>
          </cell>
          <cell r="C951" t="str">
            <v>USD</v>
          </cell>
          <cell r="D951">
            <v>782.3</v>
          </cell>
          <cell r="G951">
            <v>782.3</v>
          </cell>
          <cell r="I951">
            <v>782.3</v>
          </cell>
          <cell r="J951">
            <v>2972.74</v>
          </cell>
          <cell r="K951">
            <v>860.53</v>
          </cell>
          <cell r="L951">
            <v>1016.99</v>
          </cell>
          <cell r="M951">
            <v>1369.0249999999999</v>
          </cell>
          <cell r="N951">
            <v>837.06100000000004</v>
          </cell>
          <cell r="O951">
            <v>813.59199999999998</v>
          </cell>
          <cell r="P951">
            <v>391150</v>
          </cell>
          <cell r="Q951">
            <v>5343.1089999999995</v>
          </cell>
          <cell r="R951">
            <v>1541131</v>
          </cell>
          <cell r="S951">
            <v>13416.444999999998</v>
          </cell>
          <cell r="T951">
            <v>3989.7299999999996</v>
          </cell>
          <cell r="U951">
            <v>547.6099999999999</v>
          </cell>
          <cell r="V951">
            <v>469.37999999999994</v>
          </cell>
          <cell r="W951">
            <v>6101.94</v>
          </cell>
          <cell r="X951">
            <v>140814</v>
          </cell>
          <cell r="Y951">
            <v>2972.74</v>
          </cell>
          <cell r="Z951">
            <v>37550.399999999994</v>
          </cell>
          <cell r="AA951">
            <v>70407</v>
          </cell>
          <cell r="AB951">
            <v>938760</v>
          </cell>
          <cell r="AC951">
            <v>1179317.25</v>
          </cell>
          <cell r="AD951">
            <v>10169.9</v>
          </cell>
          <cell r="AE951">
            <v>2777.1649999999995</v>
          </cell>
          <cell r="AF951">
            <v>4380.8799999999992</v>
          </cell>
          <cell r="AG951">
            <v>1095.2199999999998</v>
          </cell>
          <cell r="AH951">
            <v>36768.1</v>
          </cell>
          <cell r="AI951">
            <v>2190.4399999999996</v>
          </cell>
          <cell r="AJ951">
            <v>5476.0999999999995</v>
          </cell>
          <cell r="AK951">
            <v>1095.2199999999998</v>
          </cell>
          <cell r="AL951">
            <v>26598.199999999997</v>
          </cell>
          <cell r="AM951">
            <v>1173.4499999999998</v>
          </cell>
          <cell r="AN951">
            <v>25033.599999999999</v>
          </cell>
          <cell r="AO951">
            <v>16037.15</v>
          </cell>
          <cell r="AP951">
            <v>1681.9449999999999</v>
          </cell>
          <cell r="AQ951">
            <v>5867.25</v>
          </cell>
        </row>
        <row r="952">
          <cell r="A952" t="str">
            <v>M003E3350150</v>
          </cell>
          <cell r="B952" t="str">
            <v>Neuroform3-3.5X</v>
          </cell>
          <cell r="C952" t="str">
            <v>USD</v>
          </cell>
          <cell r="D952">
            <v>788.48</v>
          </cell>
          <cell r="G952">
            <v>788.48</v>
          </cell>
          <cell r="I952">
            <v>788.48</v>
          </cell>
          <cell r="J952">
            <v>2996.2239999999997</v>
          </cell>
          <cell r="K952">
            <v>867.32800000000009</v>
          </cell>
          <cell r="L952">
            <v>1025.0240000000001</v>
          </cell>
          <cell r="M952">
            <v>1379.8400000000001</v>
          </cell>
          <cell r="N952">
            <v>843.67360000000008</v>
          </cell>
          <cell r="O952">
            <v>820.01920000000007</v>
          </cell>
          <cell r="P952">
            <v>394240</v>
          </cell>
          <cell r="Q952">
            <v>5385.3184000000001</v>
          </cell>
          <cell r="R952">
            <v>1553305.6000000001</v>
          </cell>
          <cell r="S952">
            <v>13522.431999999999</v>
          </cell>
          <cell r="T952">
            <v>4021.2479999999996</v>
          </cell>
          <cell r="U952">
            <v>551.93599999999992</v>
          </cell>
          <cell r="V952">
            <v>473.08799999999997</v>
          </cell>
          <cell r="W952">
            <v>6150.1440000000002</v>
          </cell>
          <cell r="X952">
            <v>141926.39999999999</v>
          </cell>
          <cell r="Y952">
            <v>2996.2239999999997</v>
          </cell>
          <cell r="Z952">
            <v>37847.040000000001</v>
          </cell>
          <cell r="AA952">
            <v>70963.199999999997</v>
          </cell>
          <cell r="AB952">
            <v>946176</v>
          </cell>
          <cell r="AC952">
            <v>1188633.6000000001</v>
          </cell>
          <cell r="AD952">
            <v>10250.24</v>
          </cell>
          <cell r="AE952">
            <v>2799.1039999999998</v>
          </cell>
          <cell r="AF952">
            <v>4415.4879999999994</v>
          </cell>
          <cell r="AG952">
            <v>1103.8719999999998</v>
          </cell>
          <cell r="AH952">
            <v>37058.559999999998</v>
          </cell>
          <cell r="AI952">
            <v>2207.7439999999997</v>
          </cell>
          <cell r="AJ952">
            <v>5519.3600000000006</v>
          </cell>
          <cell r="AK952">
            <v>1103.8719999999998</v>
          </cell>
          <cell r="AL952">
            <v>26808.32</v>
          </cell>
          <cell r="AM952">
            <v>1182.72</v>
          </cell>
          <cell r="AN952">
            <v>25231.360000000001</v>
          </cell>
          <cell r="AO952">
            <v>16163.84</v>
          </cell>
          <cell r="AP952">
            <v>1695.232</v>
          </cell>
          <cell r="AQ952">
            <v>5913.6</v>
          </cell>
        </row>
        <row r="953">
          <cell r="A953" t="str">
            <v>M003E3350200</v>
          </cell>
          <cell r="B953" t="str">
            <v>Neuroform3-3.5X</v>
          </cell>
          <cell r="C953" t="str">
            <v>USD</v>
          </cell>
          <cell r="D953">
            <v>797.92</v>
          </cell>
          <cell r="G953">
            <v>797.92</v>
          </cell>
          <cell r="I953">
            <v>797.92</v>
          </cell>
          <cell r="J953">
            <v>3032.0959999999995</v>
          </cell>
          <cell r="K953">
            <v>877.71199999999999</v>
          </cell>
          <cell r="L953">
            <v>1037.296</v>
          </cell>
          <cell r="M953">
            <v>1396.36</v>
          </cell>
          <cell r="N953">
            <v>853.77440000000001</v>
          </cell>
          <cell r="O953">
            <v>829.83680000000004</v>
          </cell>
          <cell r="P953">
            <v>398960</v>
          </cell>
          <cell r="Q953">
            <v>5449.7936</v>
          </cell>
          <cell r="R953">
            <v>1571902.4</v>
          </cell>
          <cell r="S953">
            <v>13684.327999999998</v>
          </cell>
          <cell r="T953">
            <v>4069.3919999999994</v>
          </cell>
          <cell r="U953">
            <v>558.54399999999998</v>
          </cell>
          <cell r="V953">
            <v>478.75199999999995</v>
          </cell>
          <cell r="W953">
            <v>6223.7759999999998</v>
          </cell>
          <cell r="X953">
            <v>143625.60000000001</v>
          </cell>
          <cell r="Y953">
            <v>3032.0959999999995</v>
          </cell>
          <cell r="Z953">
            <v>38300.159999999996</v>
          </cell>
          <cell r="AA953">
            <v>71812.800000000003</v>
          </cell>
          <cell r="AB953">
            <v>957504</v>
          </cell>
          <cell r="AC953">
            <v>1202864.3999999999</v>
          </cell>
          <cell r="AD953">
            <v>10372.959999999999</v>
          </cell>
          <cell r="AE953">
            <v>2832.6159999999995</v>
          </cell>
          <cell r="AF953">
            <v>4468.3519999999999</v>
          </cell>
          <cell r="AG953">
            <v>1117.088</v>
          </cell>
          <cell r="AH953">
            <v>37502.239999999998</v>
          </cell>
          <cell r="AI953">
            <v>2234.1759999999999</v>
          </cell>
          <cell r="AJ953">
            <v>5585.44</v>
          </cell>
          <cell r="AK953">
            <v>1117.088</v>
          </cell>
          <cell r="AL953">
            <v>27129.279999999999</v>
          </cell>
          <cell r="AM953">
            <v>1196.8799999999999</v>
          </cell>
          <cell r="AN953">
            <v>25533.439999999999</v>
          </cell>
          <cell r="AO953">
            <v>16357.359999999999</v>
          </cell>
          <cell r="AP953">
            <v>1715.5279999999998</v>
          </cell>
          <cell r="AQ953">
            <v>5984.4</v>
          </cell>
        </row>
        <row r="954">
          <cell r="A954" t="str">
            <v>M003E3350300</v>
          </cell>
          <cell r="B954" t="str">
            <v>Neuroform3-3.5X</v>
          </cell>
          <cell r="C954" t="str">
            <v>USD</v>
          </cell>
          <cell r="D954">
            <v>825.34</v>
          </cell>
          <cell r="G954">
            <v>825.34</v>
          </cell>
          <cell r="I954">
            <v>825.34</v>
          </cell>
          <cell r="J954">
            <v>3136.2919999999999</v>
          </cell>
          <cell r="K954">
            <v>907.87400000000014</v>
          </cell>
          <cell r="L954">
            <v>1072.942</v>
          </cell>
          <cell r="M954">
            <v>1444.345</v>
          </cell>
          <cell r="N954">
            <v>883.11380000000008</v>
          </cell>
          <cell r="O954">
            <v>858.35360000000003</v>
          </cell>
          <cell r="P954">
            <v>412670</v>
          </cell>
          <cell r="Q954">
            <v>5637.0722000000005</v>
          </cell>
          <cell r="R954">
            <v>1625919.8</v>
          </cell>
          <cell r="S954">
            <v>14154.581</v>
          </cell>
          <cell r="T954">
            <v>4209.2339999999995</v>
          </cell>
          <cell r="U954">
            <v>577.73799999999994</v>
          </cell>
          <cell r="V954">
            <v>495.20400000000001</v>
          </cell>
          <cell r="W954">
            <v>6437.652</v>
          </cell>
          <cell r="X954">
            <v>148561.20000000001</v>
          </cell>
          <cell r="Y954">
            <v>3136.2919999999999</v>
          </cell>
          <cell r="Z954">
            <v>39616.32</v>
          </cell>
          <cell r="AA954">
            <v>74280.600000000006</v>
          </cell>
          <cell r="AB954">
            <v>990408</v>
          </cell>
          <cell r="AC954">
            <v>1244200.05</v>
          </cell>
          <cell r="AD954">
            <v>10729.42</v>
          </cell>
          <cell r="AE954">
            <v>2929.9569999999999</v>
          </cell>
          <cell r="AF954">
            <v>4621.9039999999995</v>
          </cell>
          <cell r="AG954">
            <v>1155.4759999999999</v>
          </cell>
          <cell r="AH954">
            <v>38790.980000000003</v>
          </cell>
          <cell r="AI954">
            <v>2310.9519999999998</v>
          </cell>
          <cell r="AJ954">
            <v>5777.38</v>
          </cell>
          <cell r="AK954">
            <v>1155.4759999999999</v>
          </cell>
          <cell r="AL954">
            <v>28061.56</v>
          </cell>
          <cell r="AM954">
            <v>1238.01</v>
          </cell>
          <cell r="AN954">
            <v>26410.880000000001</v>
          </cell>
          <cell r="AO954">
            <v>16919.47</v>
          </cell>
          <cell r="AP954">
            <v>1774.481</v>
          </cell>
          <cell r="AQ954">
            <v>6190.05</v>
          </cell>
        </row>
        <row r="955">
          <cell r="A955" t="str">
            <v>M003E3400100</v>
          </cell>
          <cell r="B955" t="str">
            <v>Neuroform3-4X</v>
          </cell>
          <cell r="C955" t="str">
            <v>USD</v>
          </cell>
          <cell r="D955">
            <v>775.35</v>
          </cell>
          <cell r="G955">
            <v>775.35</v>
          </cell>
          <cell r="I955">
            <v>775.35</v>
          </cell>
          <cell r="J955">
            <v>2946.33</v>
          </cell>
          <cell r="K955">
            <v>852.8850000000001</v>
          </cell>
          <cell r="L955">
            <v>1007.955</v>
          </cell>
          <cell r="M955">
            <v>1356.8625</v>
          </cell>
          <cell r="N955">
            <v>829.62450000000013</v>
          </cell>
          <cell r="O955">
            <v>806.36400000000003</v>
          </cell>
          <cell r="P955">
            <v>387675</v>
          </cell>
          <cell r="Q955">
            <v>5295.6405000000004</v>
          </cell>
          <cell r="R955">
            <v>1527439.5</v>
          </cell>
          <cell r="S955">
            <v>13297.252499999999</v>
          </cell>
          <cell r="T955">
            <v>3954.2849999999999</v>
          </cell>
          <cell r="U955">
            <v>542.745</v>
          </cell>
          <cell r="V955">
            <v>465.21</v>
          </cell>
          <cell r="W955">
            <v>6047.7300000000005</v>
          </cell>
          <cell r="X955">
            <v>139563</v>
          </cell>
          <cell r="Y955">
            <v>2946.33</v>
          </cell>
          <cell r="Z955">
            <v>37216.800000000003</v>
          </cell>
          <cell r="AA955">
            <v>69781.5</v>
          </cell>
          <cell r="AB955">
            <v>930420</v>
          </cell>
          <cell r="AC955">
            <v>1168840.125</v>
          </cell>
          <cell r="AD955">
            <v>10079.550000000001</v>
          </cell>
          <cell r="AE955">
            <v>2752.4924999999998</v>
          </cell>
          <cell r="AF955">
            <v>4341.96</v>
          </cell>
          <cell r="AG955">
            <v>1085.49</v>
          </cell>
          <cell r="AH955">
            <v>36441.450000000004</v>
          </cell>
          <cell r="AI955">
            <v>2170.98</v>
          </cell>
          <cell r="AJ955">
            <v>5427.45</v>
          </cell>
          <cell r="AK955">
            <v>1085.49</v>
          </cell>
          <cell r="AL955">
            <v>26361.9</v>
          </cell>
          <cell r="AM955">
            <v>1163.0250000000001</v>
          </cell>
          <cell r="AN955">
            <v>24811.200000000001</v>
          </cell>
          <cell r="AO955">
            <v>15894.675000000001</v>
          </cell>
          <cell r="AP955">
            <v>1667.0025000000001</v>
          </cell>
          <cell r="AQ955">
            <v>5815.125</v>
          </cell>
        </row>
        <row r="956">
          <cell r="A956" t="str">
            <v>M003E3400150</v>
          </cell>
          <cell r="B956" t="str">
            <v>Neuroform3-4X</v>
          </cell>
          <cell r="C956" t="str">
            <v>USD</v>
          </cell>
          <cell r="D956">
            <v>789.69</v>
          </cell>
          <cell r="G956">
            <v>789.69</v>
          </cell>
          <cell r="I956">
            <v>789.69</v>
          </cell>
          <cell r="J956">
            <v>3000.8220000000001</v>
          </cell>
          <cell r="K956">
            <v>868.65900000000011</v>
          </cell>
          <cell r="L956">
            <v>1026.5970000000002</v>
          </cell>
          <cell r="M956">
            <v>1381.9575</v>
          </cell>
          <cell r="N956">
            <v>844.96830000000011</v>
          </cell>
          <cell r="O956">
            <v>821.27760000000012</v>
          </cell>
          <cell r="P956">
            <v>394845</v>
          </cell>
          <cell r="Q956">
            <v>5393.5827000000008</v>
          </cell>
          <cell r="R956">
            <v>1555689.3</v>
          </cell>
          <cell r="S956">
            <v>13543.183499999999</v>
          </cell>
          <cell r="T956">
            <v>4027.4189999999999</v>
          </cell>
          <cell r="U956">
            <v>552.78300000000002</v>
          </cell>
          <cell r="V956">
            <v>473.81400000000002</v>
          </cell>
          <cell r="W956">
            <v>6159.5820000000003</v>
          </cell>
          <cell r="X956">
            <v>142144.20000000001</v>
          </cell>
          <cell r="Y956">
            <v>3000.8220000000001</v>
          </cell>
          <cell r="Z956">
            <v>37905.120000000003</v>
          </cell>
          <cell r="AA956">
            <v>71072.100000000006</v>
          </cell>
          <cell r="AB956">
            <v>947628.00000000012</v>
          </cell>
          <cell r="AC956">
            <v>1190457.675</v>
          </cell>
          <cell r="AD956">
            <v>10265.970000000001</v>
          </cell>
          <cell r="AE956">
            <v>2803.3995</v>
          </cell>
          <cell r="AF956">
            <v>4422.2640000000001</v>
          </cell>
          <cell r="AG956">
            <v>1105.566</v>
          </cell>
          <cell r="AH956">
            <v>37115.43</v>
          </cell>
          <cell r="AI956">
            <v>2211.1320000000001</v>
          </cell>
          <cell r="AJ956">
            <v>5527.83</v>
          </cell>
          <cell r="AK956">
            <v>1105.566</v>
          </cell>
          <cell r="AL956">
            <v>26849.460000000003</v>
          </cell>
          <cell r="AM956">
            <v>1184.5350000000001</v>
          </cell>
          <cell r="AN956">
            <v>25270.080000000002</v>
          </cell>
          <cell r="AO956">
            <v>16188.645</v>
          </cell>
          <cell r="AP956">
            <v>1697.8335</v>
          </cell>
          <cell r="AQ956">
            <v>5922.6750000000002</v>
          </cell>
        </row>
        <row r="957">
          <cell r="A957" t="str">
            <v>M003E3400200</v>
          </cell>
          <cell r="B957" t="str">
            <v>Neuroform3-4X</v>
          </cell>
          <cell r="C957" t="str">
            <v>USD</v>
          </cell>
          <cell r="D957">
            <v>804.25</v>
          </cell>
          <cell r="G957">
            <v>804.25</v>
          </cell>
          <cell r="I957">
            <v>804.25</v>
          </cell>
          <cell r="J957">
            <v>3056.1499999999996</v>
          </cell>
          <cell r="K957">
            <v>884.67500000000007</v>
          </cell>
          <cell r="L957">
            <v>1045.5250000000001</v>
          </cell>
          <cell r="M957">
            <v>1407.4375</v>
          </cell>
          <cell r="N957">
            <v>860.54750000000001</v>
          </cell>
          <cell r="O957">
            <v>836.42000000000007</v>
          </cell>
          <cell r="P957">
            <v>402125</v>
          </cell>
          <cell r="Q957">
            <v>5493.0275000000001</v>
          </cell>
          <cell r="R957">
            <v>1584372.5</v>
          </cell>
          <cell r="S957">
            <v>13792.887499999999</v>
          </cell>
          <cell r="T957">
            <v>4101.6749999999993</v>
          </cell>
          <cell r="U957">
            <v>562.97499999999991</v>
          </cell>
          <cell r="V957">
            <v>482.54999999999995</v>
          </cell>
          <cell r="W957">
            <v>6273.15</v>
          </cell>
          <cell r="X957">
            <v>144765</v>
          </cell>
          <cell r="Y957">
            <v>3056.1499999999996</v>
          </cell>
          <cell r="Z957">
            <v>38604</v>
          </cell>
          <cell r="AA957">
            <v>72382.5</v>
          </cell>
          <cell r="AB957">
            <v>965100</v>
          </cell>
          <cell r="AC957">
            <v>1212406.875</v>
          </cell>
          <cell r="AD957">
            <v>10455.25</v>
          </cell>
          <cell r="AE957">
            <v>2855.0874999999996</v>
          </cell>
          <cell r="AF957">
            <v>4503.7999999999993</v>
          </cell>
          <cell r="AG957">
            <v>1125.9499999999998</v>
          </cell>
          <cell r="AH957">
            <v>37799.75</v>
          </cell>
          <cell r="AI957">
            <v>2251.8999999999996</v>
          </cell>
          <cell r="AJ957">
            <v>5629.75</v>
          </cell>
          <cell r="AK957">
            <v>1125.9499999999998</v>
          </cell>
          <cell r="AL957">
            <v>27344.5</v>
          </cell>
          <cell r="AM957">
            <v>1206.375</v>
          </cell>
          <cell r="AN957">
            <v>25736</v>
          </cell>
          <cell r="AO957">
            <v>16487.125</v>
          </cell>
          <cell r="AP957">
            <v>1729.1374999999998</v>
          </cell>
          <cell r="AQ957">
            <v>6031.875</v>
          </cell>
        </row>
        <row r="958">
          <cell r="A958" t="str">
            <v>M003E3400300</v>
          </cell>
          <cell r="B958" t="str">
            <v>Neuroform3-4X</v>
          </cell>
          <cell r="C958" t="str">
            <v>USD</v>
          </cell>
          <cell r="D958">
            <v>820.7</v>
          </cell>
          <cell r="G958">
            <v>820.7</v>
          </cell>
          <cell r="I958">
            <v>820.7</v>
          </cell>
          <cell r="J958">
            <v>3118.66</v>
          </cell>
          <cell r="K958">
            <v>902.7700000000001</v>
          </cell>
          <cell r="L958">
            <v>1066.9100000000001</v>
          </cell>
          <cell r="M958">
            <v>1436.2250000000001</v>
          </cell>
          <cell r="N958">
            <v>878.14900000000011</v>
          </cell>
          <cell r="O958">
            <v>853.52800000000002</v>
          </cell>
          <cell r="P958">
            <v>410350</v>
          </cell>
          <cell r="Q958">
            <v>5605.3810000000003</v>
          </cell>
          <cell r="R958">
            <v>1616779</v>
          </cell>
          <cell r="S958">
            <v>14075.004999999999</v>
          </cell>
          <cell r="T958">
            <v>4185.57</v>
          </cell>
          <cell r="U958">
            <v>574.49</v>
          </cell>
          <cell r="V958">
            <v>492.42</v>
          </cell>
          <cell r="W958">
            <v>6401.46</v>
          </cell>
          <cell r="X958">
            <v>147726</v>
          </cell>
          <cell r="Y958">
            <v>3118.66</v>
          </cell>
          <cell r="Z958">
            <v>39393.600000000006</v>
          </cell>
          <cell r="AA958">
            <v>73863</v>
          </cell>
          <cell r="AB958">
            <v>984840</v>
          </cell>
          <cell r="AC958">
            <v>1237205.25</v>
          </cell>
          <cell r="AD958">
            <v>10669.1</v>
          </cell>
          <cell r="AE958">
            <v>2913.4850000000001</v>
          </cell>
          <cell r="AF958">
            <v>4595.92</v>
          </cell>
          <cell r="AG958">
            <v>1148.98</v>
          </cell>
          <cell r="AH958">
            <v>38572.9</v>
          </cell>
          <cell r="AI958">
            <v>2297.96</v>
          </cell>
          <cell r="AJ958">
            <v>5744.9000000000005</v>
          </cell>
          <cell r="AK958">
            <v>1148.98</v>
          </cell>
          <cell r="AL958">
            <v>27903.800000000003</v>
          </cell>
          <cell r="AM958">
            <v>1231.0500000000002</v>
          </cell>
          <cell r="AN958">
            <v>26262.400000000001</v>
          </cell>
          <cell r="AO958">
            <v>16824.350000000002</v>
          </cell>
          <cell r="AP958">
            <v>1764.5050000000001</v>
          </cell>
          <cell r="AQ958">
            <v>6155.25</v>
          </cell>
        </row>
        <row r="959">
          <cell r="A959" t="str">
            <v>M003E3450100</v>
          </cell>
          <cell r="B959" t="str">
            <v>Neuroform3-4.5X</v>
          </cell>
          <cell r="C959" t="str">
            <v>USD</v>
          </cell>
          <cell r="D959">
            <v>780.99</v>
          </cell>
          <cell r="G959">
            <v>780.99</v>
          </cell>
          <cell r="I959">
            <v>780.99</v>
          </cell>
          <cell r="J959">
            <v>2967.7619999999997</v>
          </cell>
          <cell r="K959">
            <v>859.08900000000006</v>
          </cell>
          <cell r="L959">
            <v>1015.287</v>
          </cell>
          <cell r="M959">
            <v>1366.7325000000001</v>
          </cell>
          <cell r="N959">
            <v>835.65930000000003</v>
          </cell>
          <cell r="O959">
            <v>812.2296</v>
          </cell>
          <cell r="P959">
            <v>390495</v>
          </cell>
          <cell r="Q959">
            <v>5334.1617000000006</v>
          </cell>
          <cell r="R959">
            <v>1538550.3</v>
          </cell>
          <cell r="S959">
            <v>13393.978499999999</v>
          </cell>
          <cell r="T959">
            <v>3983.049</v>
          </cell>
          <cell r="U959">
            <v>546.69299999999998</v>
          </cell>
          <cell r="V959">
            <v>468.59399999999999</v>
          </cell>
          <cell r="W959">
            <v>6091.7219999999998</v>
          </cell>
          <cell r="X959">
            <v>140578.20000000001</v>
          </cell>
          <cell r="Y959">
            <v>2967.7619999999997</v>
          </cell>
          <cell r="Z959">
            <v>37487.520000000004</v>
          </cell>
          <cell r="AA959">
            <v>70289.100000000006</v>
          </cell>
          <cell r="AB959">
            <v>937188</v>
          </cell>
          <cell r="AC959">
            <v>1177342.425</v>
          </cell>
          <cell r="AD959">
            <v>10152.870000000001</v>
          </cell>
          <cell r="AE959">
            <v>2772.5144999999998</v>
          </cell>
          <cell r="AF959">
            <v>4373.5439999999999</v>
          </cell>
          <cell r="AG959">
            <v>1093.386</v>
          </cell>
          <cell r="AH959">
            <v>36706.53</v>
          </cell>
          <cell r="AI959">
            <v>2186.7719999999999</v>
          </cell>
          <cell r="AJ959">
            <v>5466.93</v>
          </cell>
          <cell r="AK959">
            <v>1093.386</v>
          </cell>
          <cell r="AL959">
            <v>26553.66</v>
          </cell>
          <cell r="AM959">
            <v>1171.4850000000001</v>
          </cell>
          <cell r="AN959">
            <v>24991.68</v>
          </cell>
          <cell r="AO959">
            <v>16010.295</v>
          </cell>
          <cell r="AP959">
            <v>1679.1285</v>
          </cell>
          <cell r="AQ959">
            <v>5857.4250000000002</v>
          </cell>
        </row>
        <row r="960">
          <cell r="A960" t="str">
            <v>M003E3450150</v>
          </cell>
          <cell r="B960" t="str">
            <v>Neuroform3-4.5X</v>
          </cell>
          <cell r="C960" t="str">
            <v>USD</v>
          </cell>
          <cell r="D960">
            <v>789.69</v>
          </cell>
          <cell r="G960">
            <v>789.69</v>
          </cell>
          <cell r="I960">
            <v>789.69</v>
          </cell>
          <cell r="J960">
            <v>3000.8220000000001</v>
          </cell>
          <cell r="K960">
            <v>868.65900000000011</v>
          </cell>
          <cell r="L960">
            <v>1026.5970000000002</v>
          </cell>
          <cell r="M960">
            <v>1381.9575</v>
          </cell>
          <cell r="N960">
            <v>844.96830000000011</v>
          </cell>
          <cell r="O960">
            <v>821.27760000000012</v>
          </cell>
          <cell r="P960">
            <v>394845</v>
          </cell>
          <cell r="Q960">
            <v>5393.5827000000008</v>
          </cell>
          <cell r="R960">
            <v>1555689.3</v>
          </cell>
          <cell r="S960">
            <v>13543.183499999999</v>
          </cell>
          <cell r="T960">
            <v>4027.4189999999999</v>
          </cell>
          <cell r="U960">
            <v>552.78300000000002</v>
          </cell>
          <cell r="V960">
            <v>473.81400000000002</v>
          </cell>
          <cell r="W960">
            <v>6159.5820000000003</v>
          </cell>
          <cell r="X960">
            <v>142144.20000000001</v>
          </cell>
          <cell r="Y960">
            <v>3000.8220000000001</v>
          </cell>
          <cell r="Z960">
            <v>37905.120000000003</v>
          </cell>
          <cell r="AA960">
            <v>71072.100000000006</v>
          </cell>
          <cell r="AB960">
            <v>947628.00000000012</v>
          </cell>
          <cell r="AC960">
            <v>1190457.675</v>
          </cell>
          <cell r="AD960">
            <v>10265.970000000001</v>
          </cell>
          <cell r="AE960">
            <v>2803.3995</v>
          </cell>
          <cell r="AF960">
            <v>4422.2640000000001</v>
          </cell>
          <cell r="AG960">
            <v>1105.566</v>
          </cell>
          <cell r="AH960">
            <v>37115.43</v>
          </cell>
          <cell r="AI960">
            <v>2211.1320000000001</v>
          </cell>
          <cell r="AJ960">
            <v>5527.83</v>
          </cell>
          <cell r="AK960">
            <v>1105.566</v>
          </cell>
          <cell r="AL960">
            <v>26849.460000000003</v>
          </cell>
          <cell r="AM960">
            <v>1184.5350000000001</v>
          </cell>
          <cell r="AN960">
            <v>25270.080000000002</v>
          </cell>
          <cell r="AO960">
            <v>16188.645</v>
          </cell>
          <cell r="AP960">
            <v>1697.8335</v>
          </cell>
          <cell r="AQ960">
            <v>5922.6750000000002</v>
          </cell>
        </row>
        <row r="961">
          <cell r="A961" t="str">
            <v>M003E3450200</v>
          </cell>
          <cell r="B961" t="str">
            <v>Neuroform3-4.5X</v>
          </cell>
          <cell r="C961" t="str">
            <v>USD</v>
          </cell>
          <cell r="D961">
            <v>804.25</v>
          </cell>
          <cell r="G961">
            <v>804.25</v>
          </cell>
          <cell r="I961">
            <v>804.25</v>
          </cell>
          <cell r="J961">
            <v>3056.1499999999996</v>
          </cell>
          <cell r="K961">
            <v>884.67500000000007</v>
          </cell>
          <cell r="L961">
            <v>1045.5250000000001</v>
          </cell>
          <cell r="M961">
            <v>1407.4375</v>
          </cell>
          <cell r="N961">
            <v>860.54750000000001</v>
          </cell>
          <cell r="O961">
            <v>836.42000000000007</v>
          </cell>
          <cell r="P961">
            <v>402125</v>
          </cell>
          <cell r="Q961">
            <v>5493.0275000000001</v>
          </cell>
          <cell r="R961">
            <v>1584372.5</v>
          </cell>
          <cell r="S961">
            <v>13792.887499999999</v>
          </cell>
          <cell r="T961">
            <v>4101.6749999999993</v>
          </cell>
          <cell r="U961">
            <v>562.97499999999991</v>
          </cell>
          <cell r="V961">
            <v>482.54999999999995</v>
          </cell>
          <cell r="W961">
            <v>6273.15</v>
          </cell>
          <cell r="X961">
            <v>144765</v>
          </cell>
          <cell r="Y961">
            <v>3056.1499999999996</v>
          </cell>
          <cell r="Z961">
            <v>38604</v>
          </cell>
          <cell r="AA961">
            <v>72382.5</v>
          </cell>
          <cell r="AB961">
            <v>965100</v>
          </cell>
          <cell r="AC961">
            <v>1212406.875</v>
          </cell>
          <cell r="AD961">
            <v>10455.25</v>
          </cell>
          <cell r="AE961">
            <v>2855.0874999999996</v>
          </cell>
          <cell r="AF961">
            <v>4503.7999999999993</v>
          </cell>
          <cell r="AG961">
            <v>1125.9499999999998</v>
          </cell>
          <cell r="AH961">
            <v>37799.75</v>
          </cell>
          <cell r="AI961">
            <v>2251.8999999999996</v>
          </cell>
          <cell r="AJ961">
            <v>5629.75</v>
          </cell>
          <cell r="AK961">
            <v>1125.9499999999998</v>
          </cell>
          <cell r="AL961">
            <v>27344.5</v>
          </cell>
          <cell r="AM961">
            <v>1206.375</v>
          </cell>
          <cell r="AN961">
            <v>25736</v>
          </cell>
          <cell r="AO961">
            <v>16487.125</v>
          </cell>
          <cell r="AP961">
            <v>1729.1374999999998</v>
          </cell>
          <cell r="AQ961">
            <v>6031.875</v>
          </cell>
        </row>
        <row r="962">
          <cell r="A962" t="str">
            <v>M003E3450300</v>
          </cell>
          <cell r="B962" t="str">
            <v>Neuroform3-4.5X</v>
          </cell>
          <cell r="C962" t="str">
            <v>USD</v>
          </cell>
          <cell r="D962">
            <v>820.7</v>
          </cell>
          <cell r="G962">
            <v>820.7</v>
          </cell>
          <cell r="I962">
            <v>820.7</v>
          </cell>
          <cell r="J962">
            <v>3118.66</v>
          </cell>
          <cell r="K962">
            <v>902.7700000000001</v>
          </cell>
          <cell r="L962">
            <v>1066.9100000000001</v>
          </cell>
          <cell r="M962">
            <v>1436.2250000000001</v>
          </cell>
          <cell r="N962">
            <v>878.14900000000011</v>
          </cell>
          <cell r="O962">
            <v>853.52800000000002</v>
          </cell>
          <cell r="P962">
            <v>410350</v>
          </cell>
          <cell r="Q962">
            <v>5605.3810000000003</v>
          </cell>
          <cell r="R962">
            <v>1616779</v>
          </cell>
          <cell r="S962">
            <v>14075.004999999999</v>
          </cell>
          <cell r="T962">
            <v>4185.57</v>
          </cell>
          <cell r="U962">
            <v>574.49</v>
          </cell>
          <cell r="V962">
            <v>492.42</v>
          </cell>
          <cell r="W962">
            <v>6401.46</v>
          </cell>
          <cell r="X962">
            <v>147726</v>
          </cell>
          <cell r="Y962">
            <v>3118.66</v>
          </cell>
          <cell r="Z962">
            <v>39393.600000000006</v>
          </cell>
          <cell r="AA962">
            <v>73863</v>
          </cell>
          <cell r="AB962">
            <v>984840</v>
          </cell>
          <cell r="AC962">
            <v>1237205.25</v>
          </cell>
          <cell r="AD962">
            <v>10669.1</v>
          </cell>
          <cell r="AE962">
            <v>2913.4850000000001</v>
          </cell>
          <cell r="AF962">
            <v>4595.92</v>
          </cell>
          <cell r="AG962">
            <v>1148.98</v>
          </cell>
          <cell r="AH962">
            <v>38572.9</v>
          </cell>
          <cell r="AI962">
            <v>2297.96</v>
          </cell>
          <cell r="AJ962">
            <v>5744.9000000000005</v>
          </cell>
          <cell r="AK962">
            <v>1148.98</v>
          </cell>
          <cell r="AL962">
            <v>27903.800000000003</v>
          </cell>
          <cell r="AM962">
            <v>1231.0500000000002</v>
          </cell>
          <cell r="AN962">
            <v>26262.400000000001</v>
          </cell>
          <cell r="AO962">
            <v>16824.350000000002</v>
          </cell>
          <cell r="AP962">
            <v>1764.5050000000001</v>
          </cell>
          <cell r="AQ962">
            <v>6155.25</v>
          </cell>
        </row>
        <row r="963">
          <cell r="A963" t="str">
            <v>M003EN2E35150</v>
          </cell>
          <cell r="B963" t="str">
            <v>Neuroform2EZ-3.515mm</v>
          </cell>
          <cell r="C963" t="str">
            <v>EUR</v>
          </cell>
          <cell r="D963">
            <v>373.01</v>
          </cell>
          <cell r="G963">
            <v>373.01</v>
          </cell>
          <cell r="I963">
            <v>532.87142857142862</v>
          </cell>
          <cell r="J963">
            <v>2024.9114285714286</v>
          </cell>
          <cell r="K963">
            <v>586.15857142857158</v>
          </cell>
          <cell r="L963">
            <v>692.73285714285726</v>
          </cell>
          <cell r="M963">
            <v>932.52500000000009</v>
          </cell>
          <cell r="N963">
            <v>570.17242857142867</v>
          </cell>
          <cell r="O963">
            <v>554.18628571428576</v>
          </cell>
          <cell r="P963">
            <v>266435.71428571432</v>
          </cell>
          <cell r="Q963">
            <v>3639.5118571428575</v>
          </cell>
          <cell r="R963">
            <v>1049756.7142857143</v>
          </cell>
          <cell r="S963">
            <v>9138.7450000000008</v>
          </cell>
          <cell r="T963">
            <v>2717.6442857142856</v>
          </cell>
          <cell r="U963">
            <v>373.01</v>
          </cell>
          <cell r="V963">
            <v>319.72285714285715</v>
          </cell>
          <cell r="W963">
            <v>4156.3971428571431</v>
          </cell>
          <cell r="X963">
            <v>95916.857142857159</v>
          </cell>
          <cell r="Y963">
            <v>2024.9114285714286</v>
          </cell>
          <cell r="Z963">
            <v>25577.828571428574</v>
          </cell>
          <cell r="AA963">
            <v>47958.42857142858</v>
          </cell>
          <cell r="AB963">
            <v>639445.71428571432</v>
          </cell>
          <cell r="AC963">
            <v>803303.67857142864</v>
          </cell>
          <cell r="AD963">
            <v>6927.3285714285721</v>
          </cell>
          <cell r="AE963">
            <v>1891.6935714285714</v>
          </cell>
          <cell r="AF963">
            <v>2984.08</v>
          </cell>
          <cell r="AG963">
            <v>746.02</v>
          </cell>
          <cell r="AH963">
            <v>25044.957142857143</v>
          </cell>
          <cell r="AI963">
            <v>1492.04</v>
          </cell>
          <cell r="AJ963">
            <v>3730.1000000000004</v>
          </cell>
          <cell r="AK963">
            <v>746.02</v>
          </cell>
          <cell r="AL963">
            <v>18117.628571428573</v>
          </cell>
          <cell r="AM963">
            <v>799.30714285714294</v>
          </cell>
          <cell r="AN963">
            <v>17051.885714285716</v>
          </cell>
          <cell r="AO963">
            <v>10923.864285714288</v>
          </cell>
          <cell r="AP963">
            <v>1145.6735714285714</v>
          </cell>
          <cell r="AQ963">
            <v>3996.5357142857147</v>
          </cell>
        </row>
        <row r="964">
          <cell r="A964" t="str">
            <v>M003EN2E35200</v>
          </cell>
          <cell r="B964" t="str">
            <v>Neuroform2EZ-3.520mm</v>
          </cell>
          <cell r="C964" t="str">
            <v>EUR</v>
          </cell>
          <cell r="D964">
            <v>378.15</v>
          </cell>
          <cell r="G964">
            <v>378.15</v>
          </cell>
          <cell r="I964">
            <v>540.21428571428567</v>
          </cell>
          <cell r="J964">
            <v>2052.8142857142852</v>
          </cell>
          <cell r="K964">
            <v>594.23571428571427</v>
          </cell>
          <cell r="L964">
            <v>702.27857142857135</v>
          </cell>
          <cell r="M964">
            <v>945.37499999999989</v>
          </cell>
          <cell r="N964">
            <v>578.02928571428572</v>
          </cell>
          <cell r="O964">
            <v>561.82285714285706</v>
          </cell>
          <cell r="P964">
            <v>270107.14285714284</v>
          </cell>
          <cell r="Q964">
            <v>3689.6635714285712</v>
          </cell>
          <cell r="R964">
            <v>1064222.1428571427</v>
          </cell>
          <cell r="S964">
            <v>9264.6749999999993</v>
          </cell>
          <cell r="T964">
            <v>2755.0928571428567</v>
          </cell>
          <cell r="U964">
            <v>378.14999999999992</v>
          </cell>
          <cell r="V964">
            <v>324.12857142857138</v>
          </cell>
          <cell r="W964">
            <v>4213.6714285714279</v>
          </cell>
          <cell r="X964">
            <v>97238.57142857142</v>
          </cell>
          <cell r="Y964">
            <v>2052.8142857142852</v>
          </cell>
          <cell r="Z964">
            <v>25930.28571428571</v>
          </cell>
          <cell r="AA964">
            <v>48619.28571428571</v>
          </cell>
          <cell r="AB964">
            <v>648257.14285714284</v>
          </cell>
          <cell r="AC964">
            <v>814373.03571428568</v>
          </cell>
          <cell r="AD964">
            <v>7022.7857142857138</v>
          </cell>
          <cell r="AE964">
            <v>1917.7607142857141</v>
          </cell>
          <cell r="AF964">
            <v>3025.1999999999994</v>
          </cell>
          <cell r="AG964">
            <v>756.29999999999984</v>
          </cell>
          <cell r="AH964">
            <v>25390.071428571428</v>
          </cell>
          <cell r="AI964">
            <v>1512.5999999999997</v>
          </cell>
          <cell r="AJ964">
            <v>3781.4999999999995</v>
          </cell>
          <cell r="AK964">
            <v>756.29999999999984</v>
          </cell>
          <cell r="AL964">
            <v>18367.285714285714</v>
          </cell>
          <cell r="AM964">
            <v>810.32142857142844</v>
          </cell>
          <cell r="AN964">
            <v>17286.857142857141</v>
          </cell>
          <cell r="AO964">
            <v>11074.392857142857</v>
          </cell>
          <cell r="AP964">
            <v>1161.4607142857142</v>
          </cell>
          <cell r="AQ964">
            <v>4051.6071428571427</v>
          </cell>
        </row>
        <row r="965">
          <cell r="A965" t="str">
            <v>M003EN2E35300</v>
          </cell>
          <cell r="B965" t="str">
            <v>Neuroform2EZ-3.530mm</v>
          </cell>
          <cell r="C965" t="str">
            <v>EUR</v>
          </cell>
          <cell r="D965">
            <v>395.22</v>
          </cell>
          <cell r="G965">
            <v>395.22</v>
          </cell>
          <cell r="I965">
            <v>564.6</v>
          </cell>
          <cell r="J965">
            <v>2145.48</v>
          </cell>
          <cell r="K965">
            <v>621.06000000000006</v>
          </cell>
          <cell r="L965">
            <v>733.98</v>
          </cell>
          <cell r="M965">
            <v>988.05000000000007</v>
          </cell>
          <cell r="N965">
            <v>604.12200000000007</v>
          </cell>
          <cell r="O965">
            <v>587.18400000000008</v>
          </cell>
          <cell r="P965">
            <v>282300</v>
          </cell>
          <cell r="Q965">
            <v>3856.2180000000003</v>
          </cell>
          <cell r="R965">
            <v>1112262</v>
          </cell>
          <cell r="S965">
            <v>9682.89</v>
          </cell>
          <cell r="T965">
            <v>2879.46</v>
          </cell>
          <cell r="U965">
            <v>395.21999999999997</v>
          </cell>
          <cell r="V965">
            <v>338.76</v>
          </cell>
          <cell r="W965">
            <v>4403.88</v>
          </cell>
          <cell r="X965">
            <v>101628</v>
          </cell>
          <cell r="Y965">
            <v>2145.48</v>
          </cell>
          <cell r="Z965">
            <v>27100.800000000003</v>
          </cell>
          <cell r="AA965">
            <v>50814</v>
          </cell>
          <cell r="AB965">
            <v>677520</v>
          </cell>
          <cell r="AC965">
            <v>851134.5</v>
          </cell>
          <cell r="AD965">
            <v>7339.8</v>
          </cell>
          <cell r="AE965">
            <v>2004.33</v>
          </cell>
          <cell r="AF965">
            <v>3161.7599999999998</v>
          </cell>
          <cell r="AG965">
            <v>790.43999999999994</v>
          </cell>
          <cell r="AH965">
            <v>26536.2</v>
          </cell>
          <cell r="AI965">
            <v>1580.8799999999999</v>
          </cell>
          <cell r="AJ965">
            <v>3952.2000000000003</v>
          </cell>
          <cell r="AK965">
            <v>790.43999999999994</v>
          </cell>
          <cell r="AL965">
            <v>19196.400000000001</v>
          </cell>
          <cell r="AM965">
            <v>846.90000000000009</v>
          </cell>
          <cell r="AN965">
            <v>18067.2</v>
          </cell>
          <cell r="AO965">
            <v>11574.300000000001</v>
          </cell>
          <cell r="AP965">
            <v>1213.8900000000001</v>
          </cell>
          <cell r="AQ965">
            <v>4234.5</v>
          </cell>
        </row>
        <row r="966">
          <cell r="A966" t="str">
            <v>M003EN2E40150</v>
          </cell>
          <cell r="B966" t="str">
            <v>Neuroform2EZ-415mm</v>
          </cell>
          <cell r="C966" t="str">
            <v>EUR</v>
          </cell>
          <cell r="D966">
            <v>373.59</v>
          </cell>
          <cell r="G966">
            <v>373.59</v>
          </cell>
          <cell r="I966">
            <v>533.70000000000005</v>
          </cell>
          <cell r="J966">
            <v>2028.0600000000002</v>
          </cell>
          <cell r="K966">
            <v>587.07000000000005</v>
          </cell>
          <cell r="L966">
            <v>693.81000000000006</v>
          </cell>
          <cell r="M966">
            <v>933.97500000000014</v>
          </cell>
          <cell r="N966">
            <v>571.05900000000008</v>
          </cell>
          <cell r="O966">
            <v>555.04800000000012</v>
          </cell>
          <cell r="P966">
            <v>266850</v>
          </cell>
          <cell r="Q966">
            <v>3645.1710000000003</v>
          </cell>
          <cell r="R966">
            <v>1051389</v>
          </cell>
          <cell r="S966">
            <v>9152.9549999999999</v>
          </cell>
          <cell r="T966">
            <v>2721.87</v>
          </cell>
          <cell r="U966">
            <v>373.59000000000003</v>
          </cell>
          <cell r="V966">
            <v>320.22000000000003</v>
          </cell>
          <cell r="W966">
            <v>4162.8600000000006</v>
          </cell>
          <cell r="X966">
            <v>96066.000000000015</v>
          </cell>
          <cell r="Y966">
            <v>2028.0600000000002</v>
          </cell>
          <cell r="Z966">
            <v>25617.600000000002</v>
          </cell>
          <cell r="AA966">
            <v>48033.000000000007</v>
          </cell>
          <cell r="AB966">
            <v>640440</v>
          </cell>
          <cell r="AC966">
            <v>804552.75000000012</v>
          </cell>
          <cell r="AD966">
            <v>6938.1</v>
          </cell>
          <cell r="AE966">
            <v>1894.635</v>
          </cell>
          <cell r="AF966">
            <v>2988.7200000000003</v>
          </cell>
          <cell r="AG966">
            <v>747.18000000000006</v>
          </cell>
          <cell r="AH966">
            <v>25083.9</v>
          </cell>
          <cell r="AI966">
            <v>1494.3600000000001</v>
          </cell>
          <cell r="AJ966">
            <v>3735.9000000000005</v>
          </cell>
          <cell r="AK966">
            <v>747.18000000000006</v>
          </cell>
          <cell r="AL966">
            <v>18145.800000000003</v>
          </cell>
          <cell r="AM966">
            <v>800.55000000000007</v>
          </cell>
          <cell r="AN966">
            <v>17078.400000000001</v>
          </cell>
          <cell r="AO966">
            <v>10940.85</v>
          </cell>
          <cell r="AP966">
            <v>1147.4550000000002</v>
          </cell>
          <cell r="AQ966">
            <v>4002.7500000000005</v>
          </cell>
        </row>
        <row r="967">
          <cell r="A967" t="str">
            <v>M003EN2E40200</v>
          </cell>
          <cell r="B967" t="str">
            <v>Neuroform2EZ-420mm</v>
          </cell>
          <cell r="C967" t="str">
            <v>EUR</v>
          </cell>
          <cell r="D967">
            <v>379</v>
          </cell>
          <cell r="G967">
            <v>379</v>
          </cell>
          <cell r="I967">
            <v>541.42857142857144</v>
          </cell>
          <cell r="J967">
            <v>2057.4285714285716</v>
          </cell>
          <cell r="K967">
            <v>595.57142857142867</v>
          </cell>
          <cell r="L967">
            <v>703.85714285714289</v>
          </cell>
          <cell r="M967">
            <v>947.5</v>
          </cell>
          <cell r="N967">
            <v>579.32857142857154</v>
          </cell>
          <cell r="O967">
            <v>563.08571428571429</v>
          </cell>
          <cell r="P967">
            <v>270714.28571428574</v>
          </cell>
          <cell r="Q967">
            <v>3697.957142857143</v>
          </cell>
          <cell r="R967">
            <v>1066614.2857142857</v>
          </cell>
          <cell r="S967">
            <v>9285.5</v>
          </cell>
          <cell r="T967">
            <v>2761.2857142857142</v>
          </cell>
          <cell r="U967">
            <v>379</v>
          </cell>
          <cell r="V967">
            <v>324.85714285714283</v>
          </cell>
          <cell r="W967">
            <v>4223.1428571428569</v>
          </cell>
          <cell r="X967">
            <v>97457.142857142855</v>
          </cell>
          <cell r="Y967">
            <v>2057.4285714285716</v>
          </cell>
          <cell r="Z967">
            <v>25988.571428571428</v>
          </cell>
          <cell r="AA967">
            <v>48728.571428571428</v>
          </cell>
          <cell r="AB967">
            <v>649714.28571428568</v>
          </cell>
          <cell r="AC967">
            <v>816203.57142857148</v>
          </cell>
          <cell r="AD967">
            <v>7038.5714285714284</v>
          </cell>
          <cell r="AE967">
            <v>1922.0714285714284</v>
          </cell>
          <cell r="AF967">
            <v>3032</v>
          </cell>
          <cell r="AG967">
            <v>758</v>
          </cell>
          <cell r="AH967">
            <v>25447.142857142859</v>
          </cell>
          <cell r="AI967">
            <v>1516</v>
          </cell>
          <cell r="AJ967">
            <v>3790</v>
          </cell>
          <cell r="AK967">
            <v>758</v>
          </cell>
          <cell r="AL967">
            <v>18408.571428571428</v>
          </cell>
          <cell r="AM967">
            <v>812.14285714285711</v>
          </cell>
          <cell r="AN967">
            <v>17325.714285714286</v>
          </cell>
          <cell r="AO967">
            <v>11099.285714285714</v>
          </cell>
          <cell r="AP967">
            <v>1164.0714285714287</v>
          </cell>
          <cell r="AQ967">
            <v>4060.7142857142858</v>
          </cell>
        </row>
        <row r="968">
          <cell r="A968" t="str">
            <v>M003EN2E40300</v>
          </cell>
          <cell r="B968" t="str">
            <v>Neuroform2EZ-430mm</v>
          </cell>
          <cell r="C968" t="str">
            <v>EUR</v>
          </cell>
          <cell r="D968">
            <v>395.82</v>
          </cell>
          <cell r="G968">
            <v>395.82</v>
          </cell>
          <cell r="I968">
            <v>565.45714285714291</v>
          </cell>
          <cell r="J968">
            <v>2148.7371428571428</v>
          </cell>
          <cell r="K968">
            <v>622.00285714285724</v>
          </cell>
          <cell r="L968">
            <v>735.09428571428577</v>
          </cell>
          <cell r="M968">
            <v>989.55000000000007</v>
          </cell>
          <cell r="N968">
            <v>605.03914285714291</v>
          </cell>
          <cell r="O968">
            <v>588.07542857142869</v>
          </cell>
          <cell r="P968">
            <v>282728.57142857148</v>
          </cell>
          <cell r="Q968">
            <v>3862.072285714286</v>
          </cell>
          <cell r="R968">
            <v>1113950.5714285716</v>
          </cell>
          <cell r="S968">
            <v>9697.59</v>
          </cell>
          <cell r="T968">
            <v>2883.8314285714287</v>
          </cell>
          <cell r="U968">
            <v>395.82</v>
          </cell>
          <cell r="V968">
            <v>339.27428571428572</v>
          </cell>
          <cell r="W968">
            <v>4410.5657142857144</v>
          </cell>
          <cell r="X968">
            <v>101782.28571428572</v>
          </cell>
          <cell r="Y968">
            <v>2148.7371428571428</v>
          </cell>
          <cell r="Z968">
            <v>27141.942857142858</v>
          </cell>
          <cell r="AA968">
            <v>50891.142857142862</v>
          </cell>
          <cell r="AB968">
            <v>678548.57142857148</v>
          </cell>
          <cell r="AC968">
            <v>852426.64285714296</v>
          </cell>
          <cell r="AD968">
            <v>7350.942857142858</v>
          </cell>
          <cell r="AE968">
            <v>2007.3728571428571</v>
          </cell>
          <cell r="AF968">
            <v>3166.56</v>
          </cell>
          <cell r="AG968">
            <v>791.64</v>
          </cell>
          <cell r="AH968">
            <v>26576.485714285718</v>
          </cell>
          <cell r="AI968">
            <v>1583.28</v>
          </cell>
          <cell r="AJ968">
            <v>3958.2000000000003</v>
          </cell>
          <cell r="AK968">
            <v>791.64</v>
          </cell>
          <cell r="AL968">
            <v>19225.54285714286</v>
          </cell>
          <cell r="AM968">
            <v>848.18571428571431</v>
          </cell>
          <cell r="AN968">
            <v>18094.628571428573</v>
          </cell>
          <cell r="AO968">
            <v>11591.87142857143</v>
          </cell>
          <cell r="AP968">
            <v>1215.7328571428573</v>
          </cell>
          <cell r="AQ968">
            <v>4240.9285714285716</v>
          </cell>
        </row>
        <row r="969">
          <cell r="A969" t="str">
            <v>M003EN2E45150</v>
          </cell>
          <cell r="B969" t="str">
            <v>Neuroform2EZ-4.515mm</v>
          </cell>
          <cell r="C969" t="str">
            <v>EUR</v>
          </cell>
          <cell r="D969">
            <v>373.59</v>
          </cell>
          <cell r="G969">
            <v>373.59</v>
          </cell>
          <cell r="I969">
            <v>533.70000000000005</v>
          </cell>
          <cell r="J969">
            <v>2028.0600000000002</v>
          </cell>
          <cell r="K969">
            <v>587.07000000000005</v>
          </cell>
          <cell r="L969">
            <v>693.81000000000006</v>
          </cell>
          <cell r="M969">
            <v>933.97500000000014</v>
          </cell>
          <cell r="N969">
            <v>571.05900000000008</v>
          </cell>
          <cell r="O969">
            <v>555.04800000000012</v>
          </cell>
          <cell r="P969">
            <v>266850</v>
          </cell>
          <cell r="Q969">
            <v>3645.1710000000003</v>
          </cell>
          <cell r="R969">
            <v>1051389</v>
          </cell>
          <cell r="S969">
            <v>9152.9549999999999</v>
          </cell>
          <cell r="T969">
            <v>2721.87</v>
          </cell>
          <cell r="U969">
            <v>373.59000000000003</v>
          </cell>
          <cell r="V969">
            <v>320.22000000000003</v>
          </cell>
          <cell r="W969">
            <v>4162.8600000000006</v>
          </cell>
          <cell r="X969">
            <v>96066.000000000015</v>
          </cell>
          <cell r="Y969">
            <v>2028.0600000000002</v>
          </cell>
          <cell r="Z969">
            <v>25617.600000000002</v>
          </cell>
          <cell r="AA969">
            <v>48033.000000000007</v>
          </cell>
          <cell r="AB969">
            <v>640440</v>
          </cell>
          <cell r="AC969">
            <v>804552.75000000012</v>
          </cell>
          <cell r="AD969">
            <v>6938.1</v>
          </cell>
          <cell r="AE969">
            <v>1894.635</v>
          </cell>
          <cell r="AF969">
            <v>2988.7200000000003</v>
          </cell>
          <cell r="AG969">
            <v>747.18000000000006</v>
          </cell>
          <cell r="AH969">
            <v>25083.9</v>
          </cell>
          <cell r="AI969">
            <v>1494.3600000000001</v>
          </cell>
          <cell r="AJ969">
            <v>3735.9000000000005</v>
          </cell>
          <cell r="AK969">
            <v>747.18000000000006</v>
          </cell>
          <cell r="AL969">
            <v>18145.800000000003</v>
          </cell>
          <cell r="AM969">
            <v>800.55000000000007</v>
          </cell>
          <cell r="AN969">
            <v>17078.400000000001</v>
          </cell>
          <cell r="AO969">
            <v>10940.85</v>
          </cell>
          <cell r="AP969">
            <v>1147.4550000000002</v>
          </cell>
          <cell r="AQ969">
            <v>4002.7500000000005</v>
          </cell>
        </row>
        <row r="970">
          <cell r="A970" t="str">
            <v>M003EN2E45200</v>
          </cell>
          <cell r="B970" t="str">
            <v>Neuroform2EZ-4.520mm</v>
          </cell>
          <cell r="C970" t="str">
            <v>EUR</v>
          </cell>
          <cell r="D970">
            <v>379</v>
          </cell>
          <cell r="G970">
            <v>379</v>
          </cell>
          <cell r="I970">
            <v>541.42857142857144</v>
          </cell>
          <cell r="J970">
            <v>2057.4285714285716</v>
          </cell>
          <cell r="K970">
            <v>595.57142857142867</v>
          </cell>
          <cell r="L970">
            <v>703.85714285714289</v>
          </cell>
          <cell r="M970">
            <v>947.5</v>
          </cell>
          <cell r="N970">
            <v>579.32857142857154</v>
          </cell>
          <cell r="O970">
            <v>563.08571428571429</v>
          </cell>
          <cell r="P970">
            <v>270714.28571428574</v>
          </cell>
          <cell r="Q970">
            <v>3697.957142857143</v>
          </cell>
          <cell r="R970">
            <v>1066614.2857142857</v>
          </cell>
          <cell r="S970">
            <v>9285.5</v>
          </cell>
          <cell r="T970">
            <v>2761.2857142857142</v>
          </cell>
          <cell r="U970">
            <v>379</v>
          </cell>
          <cell r="V970">
            <v>324.85714285714283</v>
          </cell>
          <cell r="W970">
            <v>4223.1428571428569</v>
          </cell>
          <cell r="X970">
            <v>97457.142857142855</v>
          </cell>
          <cell r="Y970">
            <v>2057.4285714285716</v>
          </cell>
          <cell r="Z970">
            <v>25988.571428571428</v>
          </cell>
          <cell r="AA970">
            <v>48728.571428571428</v>
          </cell>
          <cell r="AB970">
            <v>649714.28571428568</v>
          </cell>
          <cell r="AC970">
            <v>816203.57142857148</v>
          </cell>
          <cell r="AD970">
            <v>7038.5714285714284</v>
          </cell>
          <cell r="AE970">
            <v>1922.0714285714284</v>
          </cell>
          <cell r="AF970">
            <v>3032</v>
          </cell>
          <cell r="AG970">
            <v>758</v>
          </cell>
          <cell r="AH970">
            <v>25447.142857142859</v>
          </cell>
          <cell r="AI970">
            <v>1516</v>
          </cell>
          <cell r="AJ970">
            <v>3790</v>
          </cell>
          <cell r="AK970">
            <v>758</v>
          </cell>
          <cell r="AL970">
            <v>18408.571428571428</v>
          </cell>
          <cell r="AM970">
            <v>812.14285714285711</v>
          </cell>
          <cell r="AN970">
            <v>17325.714285714286</v>
          </cell>
          <cell r="AO970">
            <v>11099.285714285714</v>
          </cell>
          <cell r="AP970">
            <v>1164.0714285714287</v>
          </cell>
          <cell r="AQ970">
            <v>4060.7142857142858</v>
          </cell>
        </row>
        <row r="971">
          <cell r="A971" t="str">
            <v>M003EN2E45300</v>
          </cell>
          <cell r="B971" t="str">
            <v>Neuroform2EZ-4.530mm</v>
          </cell>
          <cell r="C971" t="str">
            <v>EUR</v>
          </cell>
          <cell r="D971">
            <v>395.82</v>
          </cell>
          <cell r="G971">
            <v>395.82</v>
          </cell>
          <cell r="I971">
            <v>565.45714285714291</v>
          </cell>
          <cell r="J971">
            <v>2148.7371428571428</v>
          </cell>
          <cell r="K971">
            <v>622.00285714285724</v>
          </cell>
          <cell r="L971">
            <v>735.09428571428577</v>
          </cell>
          <cell r="M971">
            <v>989.55000000000007</v>
          </cell>
          <cell r="N971">
            <v>605.03914285714291</v>
          </cell>
          <cell r="O971">
            <v>588.07542857142869</v>
          </cell>
          <cell r="P971">
            <v>282728.57142857148</v>
          </cell>
          <cell r="Q971">
            <v>3862.072285714286</v>
          </cell>
          <cell r="R971">
            <v>1113950.5714285716</v>
          </cell>
          <cell r="S971">
            <v>9697.59</v>
          </cell>
          <cell r="T971">
            <v>2883.8314285714287</v>
          </cell>
          <cell r="U971">
            <v>395.82</v>
          </cell>
          <cell r="V971">
            <v>339.27428571428572</v>
          </cell>
          <cell r="W971">
            <v>4410.5657142857144</v>
          </cell>
          <cell r="X971">
            <v>101782.28571428572</v>
          </cell>
          <cell r="Y971">
            <v>2148.7371428571428</v>
          </cell>
          <cell r="Z971">
            <v>27141.942857142858</v>
          </cell>
          <cell r="AA971">
            <v>50891.142857142862</v>
          </cell>
          <cell r="AB971">
            <v>678548.57142857148</v>
          </cell>
          <cell r="AC971">
            <v>852426.64285714296</v>
          </cell>
          <cell r="AD971">
            <v>7350.942857142858</v>
          </cell>
          <cell r="AE971">
            <v>2007.3728571428571</v>
          </cell>
          <cell r="AF971">
            <v>3166.56</v>
          </cell>
          <cell r="AG971">
            <v>791.64</v>
          </cell>
          <cell r="AH971">
            <v>26576.485714285718</v>
          </cell>
          <cell r="AI971">
            <v>1583.28</v>
          </cell>
          <cell r="AJ971">
            <v>3958.2000000000003</v>
          </cell>
          <cell r="AK971">
            <v>791.64</v>
          </cell>
          <cell r="AL971">
            <v>19225.54285714286</v>
          </cell>
          <cell r="AM971">
            <v>848.18571428571431</v>
          </cell>
          <cell r="AN971">
            <v>18094.628571428573</v>
          </cell>
          <cell r="AO971">
            <v>11591.87142857143</v>
          </cell>
          <cell r="AP971">
            <v>1215.7328571428573</v>
          </cell>
          <cell r="AQ971">
            <v>4240.9285714285716</v>
          </cell>
        </row>
        <row r="972">
          <cell r="A972" t="str">
            <v>M003EN3E25150</v>
          </cell>
          <cell r="B972" t="str">
            <v>Neuroform3EZ-2.515mm</v>
          </cell>
          <cell r="C972" t="str">
            <v>EUR</v>
          </cell>
          <cell r="D972">
            <v>373.27</v>
          </cell>
          <cell r="G972">
            <v>373.27</v>
          </cell>
          <cell r="I972">
            <v>533.24285714285713</v>
          </cell>
          <cell r="J972">
            <v>2026.3228571428569</v>
          </cell>
          <cell r="K972">
            <v>586.56714285714293</v>
          </cell>
          <cell r="L972">
            <v>693.21571428571428</v>
          </cell>
          <cell r="M972">
            <v>933.17499999999995</v>
          </cell>
          <cell r="N972">
            <v>570.56985714285713</v>
          </cell>
          <cell r="O972">
            <v>554.57257142857145</v>
          </cell>
          <cell r="P972">
            <v>266621.42857142858</v>
          </cell>
          <cell r="Q972">
            <v>3642.0487142857141</v>
          </cell>
          <cell r="R972">
            <v>1050488.4285714286</v>
          </cell>
          <cell r="S972">
            <v>9145.1149999999998</v>
          </cell>
          <cell r="T972">
            <v>2719.5385714285712</v>
          </cell>
          <cell r="U972">
            <v>373.27</v>
          </cell>
          <cell r="V972">
            <v>319.94571428571425</v>
          </cell>
          <cell r="W972">
            <v>4159.2942857142853</v>
          </cell>
          <cell r="X972">
            <v>95983.71428571429</v>
          </cell>
          <cell r="Y972">
            <v>2026.3228571428569</v>
          </cell>
          <cell r="Z972">
            <v>25595.657142857141</v>
          </cell>
          <cell r="AA972">
            <v>47991.857142857145</v>
          </cell>
          <cell r="AB972">
            <v>639891.42857142852</v>
          </cell>
          <cell r="AC972">
            <v>803863.60714285716</v>
          </cell>
          <cell r="AD972">
            <v>6932.1571428571424</v>
          </cell>
          <cell r="AE972">
            <v>1893.0121428571426</v>
          </cell>
          <cell r="AF972">
            <v>2986.16</v>
          </cell>
          <cell r="AG972">
            <v>746.54</v>
          </cell>
          <cell r="AH972">
            <v>25062.414285714287</v>
          </cell>
          <cell r="AI972">
            <v>1493.08</v>
          </cell>
          <cell r="AJ972">
            <v>3732.7</v>
          </cell>
          <cell r="AK972">
            <v>746.54</v>
          </cell>
          <cell r="AL972">
            <v>18130.257142857143</v>
          </cell>
          <cell r="AM972">
            <v>799.86428571428564</v>
          </cell>
          <cell r="AN972">
            <v>17063.771428571428</v>
          </cell>
          <cell r="AO972">
            <v>10931.478571428572</v>
          </cell>
          <cell r="AP972">
            <v>1146.4721428571429</v>
          </cell>
          <cell r="AQ972">
            <v>3999.3214285714284</v>
          </cell>
        </row>
        <row r="973">
          <cell r="A973" t="str">
            <v>M003EN3E25200</v>
          </cell>
          <cell r="B973" t="str">
            <v>Neuroform3EZ-2.520mm</v>
          </cell>
          <cell r="C973" t="str">
            <v>EUR</v>
          </cell>
          <cell r="D973">
            <v>378.12</v>
          </cell>
          <cell r="G973">
            <v>378.12</v>
          </cell>
          <cell r="I973">
            <v>540.17142857142858</v>
          </cell>
          <cell r="J973">
            <v>2052.6514285714284</v>
          </cell>
          <cell r="K973">
            <v>594.18857142857144</v>
          </cell>
          <cell r="L973">
            <v>702.22285714285715</v>
          </cell>
          <cell r="M973">
            <v>945.3</v>
          </cell>
          <cell r="N973">
            <v>577.98342857142859</v>
          </cell>
          <cell r="O973">
            <v>561.77828571428574</v>
          </cell>
          <cell r="P973">
            <v>270085.71428571426</v>
          </cell>
          <cell r="Q973">
            <v>3689.3708571428574</v>
          </cell>
          <cell r="R973">
            <v>1064137.7142857143</v>
          </cell>
          <cell r="S973">
            <v>9263.9399999999987</v>
          </cell>
          <cell r="T973">
            <v>2754.8742857142856</v>
          </cell>
          <cell r="U973">
            <v>378.12</v>
          </cell>
          <cell r="V973">
            <v>324.10285714285715</v>
          </cell>
          <cell r="W973">
            <v>4213.3371428571427</v>
          </cell>
          <cell r="X973">
            <v>97230.857142857145</v>
          </cell>
          <cell r="Y973">
            <v>2052.6514285714284</v>
          </cell>
          <cell r="Z973">
            <v>25928.228571428572</v>
          </cell>
          <cell r="AA973">
            <v>48615.428571428572</v>
          </cell>
          <cell r="AB973">
            <v>648205.71428571432</v>
          </cell>
          <cell r="AC973">
            <v>814308.42857142864</v>
          </cell>
          <cell r="AD973">
            <v>7022.2285714285717</v>
          </cell>
          <cell r="AE973">
            <v>1917.6085714285714</v>
          </cell>
          <cell r="AF973">
            <v>3024.96</v>
          </cell>
          <cell r="AG973">
            <v>756.24</v>
          </cell>
          <cell r="AH973">
            <v>25388.057142857142</v>
          </cell>
          <cell r="AI973">
            <v>1512.48</v>
          </cell>
          <cell r="AJ973">
            <v>3781.2</v>
          </cell>
          <cell r="AK973">
            <v>756.24</v>
          </cell>
          <cell r="AL973">
            <v>18365.82857142857</v>
          </cell>
          <cell r="AM973">
            <v>810.25714285714287</v>
          </cell>
          <cell r="AN973">
            <v>17285.485714285714</v>
          </cell>
          <cell r="AO973">
            <v>11073.514285714286</v>
          </cell>
          <cell r="AP973">
            <v>1161.3685714285714</v>
          </cell>
          <cell r="AQ973">
            <v>4051.2857142857142</v>
          </cell>
        </row>
        <row r="974">
          <cell r="A974" t="str">
            <v>M003EN3E30150</v>
          </cell>
          <cell r="B974" t="str">
            <v>Neuroform3EZ-315mm</v>
          </cell>
          <cell r="C974" t="str">
            <v>EUR</v>
          </cell>
          <cell r="D974">
            <v>371.43</v>
          </cell>
          <cell r="G974">
            <v>371.43</v>
          </cell>
          <cell r="I974">
            <v>530.61428571428576</v>
          </cell>
          <cell r="J974">
            <v>2016.3342857142857</v>
          </cell>
          <cell r="K974">
            <v>583.67571428571443</v>
          </cell>
          <cell r="L974">
            <v>689.79857142857156</v>
          </cell>
          <cell r="M974">
            <v>928.57500000000005</v>
          </cell>
          <cell r="N974">
            <v>567.75728571428579</v>
          </cell>
          <cell r="O974">
            <v>551.83885714285725</v>
          </cell>
          <cell r="P974">
            <v>265307.1428571429</v>
          </cell>
          <cell r="Q974">
            <v>3624.0955714285719</v>
          </cell>
          <cell r="R974">
            <v>1045310.142857143</v>
          </cell>
          <cell r="S974">
            <v>9100.0349999999999</v>
          </cell>
          <cell r="T974">
            <v>2706.1328571428571</v>
          </cell>
          <cell r="U974">
            <v>371.43</v>
          </cell>
          <cell r="V974">
            <v>318.36857142857144</v>
          </cell>
          <cell r="W974">
            <v>4138.7914285714287</v>
          </cell>
          <cell r="X974">
            <v>95510.571428571435</v>
          </cell>
          <cell r="Y974">
            <v>2016.3342857142857</v>
          </cell>
          <cell r="Z974">
            <v>25469.485714285714</v>
          </cell>
          <cell r="AA974">
            <v>47755.285714285717</v>
          </cell>
          <cell r="AB974">
            <v>636737.14285714296</v>
          </cell>
          <cell r="AC974">
            <v>799901.0357142858</v>
          </cell>
          <cell r="AD974">
            <v>6897.9857142857145</v>
          </cell>
          <cell r="AE974">
            <v>1883.6807142857144</v>
          </cell>
          <cell r="AF974">
            <v>2971.44</v>
          </cell>
          <cell r="AG974">
            <v>742.86</v>
          </cell>
          <cell r="AH974">
            <v>24938.87142857143</v>
          </cell>
          <cell r="AI974">
            <v>1485.72</v>
          </cell>
          <cell r="AJ974">
            <v>3714.3</v>
          </cell>
          <cell r="AK974">
            <v>742.86</v>
          </cell>
          <cell r="AL974">
            <v>18040.885714285716</v>
          </cell>
          <cell r="AM974">
            <v>795.92142857142858</v>
          </cell>
          <cell r="AN974">
            <v>16979.657142857144</v>
          </cell>
          <cell r="AO974">
            <v>10877.592857142858</v>
          </cell>
          <cell r="AP974">
            <v>1140.8207142857143</v>
          </cell>
          <cell r="AQ974">
            <v>3979.6071428571431</v>
          </cell>
        </row>
        <row r="975">
          <cell r="A975" t="str">
            <v>M003EN3E30200</v>
          </cell>
          <cell r="B975" t="str">
            <v>Neuroform3EZ-320mm</v>
          </cell>
          <cell r="C975" t="str">
            <v>EUR</v>
          </cell>
          <cell r="D975">
            <v>375.24</v>
          </cell>
          <cell r="G975">
            <v>375.24</v>
          </cell>
          <cell r="I975">
            <v>536.05714285714294</v>
          </cell>
          <cell r="J975">
            <v>2037.017142857143</v>
          </cell>
          <cell r="K975">
            <v>589.66285714285732</v>
          </cell>
          <cell r="L975">
            <v>696.87428571428586</v>
          </cell>
          <cell r="M975">
            <v>938.10000000000014</v>
          </cell>
          <cell r="N975">
            <v>573.58114285714294</v>
          </cell>
          <cell r="O975">
            <v>557.49942857142867</v>
          </cell>
          <cell r="P975">
            <v>268028.57142857148</v>
          </cell>
          <cell r="Q975">
            <v>3661.2702857142863</v>
          </cell>
          <cell r="R975">
            <v>1056032.5714285716</v>
          </cell>
          <cell r="S975">
            <v>9193.380000000001</v>
          </cell>
          <cell r="T975">
            <v>2733.8914285714286</v>
          </cell>
          <cell r="U975">
            <v>375.24</v>
          </cell>
          <cell r="V975">
            <v>321.63428571428574</v>
          </cell>
          <cell r="W975">
            <v>4181.2457142857147</v>
          </cell>
          <cell r="X975">
            <v>96490.285714285725</v>
          </cell>
          <cell r="Y975">
            <v>2037.017142857143</v>
          </cell>
          <cell r="Z975">
            <v>25730.742857142861</v>
          </cell>
          <cell r="AA975">
            <v>48245.142857142862</v>
          </cell>
          <cell r="AB975">
            <v>643268.57142857148</v>
          </cell>
          <cell r="AC975">
            <v>808106.14285714296</v>
          </cell>
          <cell r="AD975">
            <v>6968.7428571428582</v>
          </cell>
          <cell r="AE975">
            <v>1903.0028571428572</v>
          </cell>
          <cell r="AF975">
            <v>3001.92</v>
          </cell>
          <cell r="AG975">
            <v>750.48</v>
          </cell>
          <cell r="AH975">
            <v>25194.685714285719</v>
          </cell>
          <cell r="AI975">
            <v>1500.96</v>
          </cell>
          <cell r="AJ975">
            <v>3752.4000000000005</v>
          </cell>
          <cell r="AK975">
            <v>750.48</v>
          </cell>
          <cell r="AL975">
            <v>18225.942857142858</v>
          </cell>
          <cell r="AM975">
            <v>804.0857142857144</v>
          </cell>
          <cell r="AN975">
            <v>17153.828571428574</v>
          </cell>
          <cell r="AO975">
            <v>10989.17142857143</v>
          </cell>
          <cell r="AP975">
            <v>1152.5228571428572</v>
          </cell>
          <cell r="AQ975">
            <v>4020.428571428572</v>
          </cell>
        </row>
        <row r="976">
          <cell r="A976" t="str">
            <v>M003EN3E30300</v>
          </cell>
          <cell r="B976" t="str">
            <v>Neuroform3EZ-330mm</v>
          </cell>
          <cell r="C976" t="str">
            <v>EUR</v>
          </cell>
          <cell r="D976">
            <v>395.3</v>
          </cell>
          <cell r="G976">
            <v>395.3</v>
          </cell>
          <cell r="I976">
            <v>564.71428571428578</v>
          </cell>
          <cell r="J976">
            <v>2145.9142857142861</v>
          </cell>
          <cell r="K976">
            <v>621.18571428571443</v>
          </cell>
          <cell r="L976">
            <v>734.12857142857149</v>
          </cell>
          <cell r="M976">
            <v>988.25000000000011</v>
          </cell>
          <cell r="N976">
            <v>604.24428571428587</v>
          </cell>
          <cell r="O976">
            <v>587.30285714285719</v>
          </cell>
          <cell r="P976">
            <v>282357.1428571429</v>
          </cell>
          <cell r="Q976">
            <v>3856.9985714285717</v>
          </cell>
          <cell r="R976">
            <v>1112487.142857143</v>
          </cell>
          <cell r="S976">
            <v>9684.85</v>
          </cell>
          <cell r="T976">
            <v>2880.0428571428574</v>
          </cell>
          <cell r="U976">
            <v>395.3</v>
          </cell>
          <cell r="V976">
            <v>338.82857142857148</v>
          </cell>
          <cell r="W976">
            <v>4404.7714285714292</v>
          </cell>
          <cell r="X976">
            <v>101648.57142857143</v>
          </cell>
          <cell r="Y976">
            <v>2145.9142857142861</v>
          </cell>
          <cell r="Z976">
            <v>27106.285714285717</v>
          </cell>
          <cell r="AA976">
            <v>50824.285714285717</v>
          </cell>
          <cell r="AB976">
            <v>677657.14285714296</v>
          </cell>
          <cell r="AC976">
            <v>851306.7857142858</v>
          </cell>
          <cell r="AD976">
            <v>7341.2857142857156</v>
          </cell>
          <cell r="AE976">
            <v>2004.7357142857145</v>
          </cell>
          <cell r="AF976">
            <v>3162.4</v>
          </cell>
          <cell r="AG976">
            <v>790.6</v>
          </cell>
          <cell r="AH976">
            <v>26541.571428571431</v>
          </cell>
          <cell r="AI976">
            <v>1581.2</v>
          </cell>
          <cell r="AJ976">
            <v>3953.0000000000005</v>
          </cell>
          <cell r="AK976">
            <v>790.6</v>
          </cell>
          <cell r="AL976">
            <v>19200.285714285717</v>
          </cell>
          <cell r="AM976">
            <v>847.07142857142867</v>
          </cell>
          <cell r="AN976">
            <v>18070.857142857145</v>
          </cell>
          <cell r="AO976">
            <v>11576.642857142859</v>
          </cell>
          <cell r="AP976">
            <v>1214.1357142857144</v>
          </cell>
          <cell r="AQ976">
            <v>4235.3571428571431</v>
          </cell>
        </row>
        <row r="977">
          <cell r="A977" t="str">
            <v>M003EN3E35100</v>
          </cell>
          <cell r="B977" t="str">
            <v>Neuroform3EZ-3.510mm</v>
          </cell>
          <cell r="C977" t="str">
            <v>EUR</v>
          </cell>
          <cell r="D977">
            <v>371.76</v>
          </cell>
          <cell r="G977">
            <v>371.76</v>
          </cell>
          <cell r="I977">
            <v>531.08571428571429</v>
          </cell>
          <cell r="J977">
            <v>2018.1257142857141</v>
          </cell>
          <cell r="K977">
            <v>584.1942857142858</v>
          </cell>
          <cell r="L977">
            <v>690.41142857142859</v>
          </cell>
          <cell r="M977">
            <v>929.4</v>
          </cell>
          <cell r="N977">
            <v>568.26171428571433</v>
          </cell>
          <cell r="O977">
            <v>552.32914285714287</v>
          </cell>
          <cell r="P977">
            <v>265542.85714285716</v>
          </cell>
          <cell r="Q977">
            <v>3627.3154285714286</v>
          </cell>
          <cell r="R977">
            <v>1046238.8571428572</v>
          </cell>
          <cell r="S977">
            <v>9108.119999999999</v>
          </cell>
          <cell r="T977">
            <v>2708.5371428571425</v>
          </cell>
          <cell r="U977">
            <v>371.76</v>
          </cell>
          <cell r="V977">
            <v>318.65142857142854</v>
          </cell>
          <cell r="W977">
            <v>4142.4685714285715</v>
          </cell>
          <cell r="X977">
            <v>95595.428571428565</v>
          </cell>
          <cell r="Y977">
            <v>2018.1257142857141</v>
          </cell>
          <cell r="Z977">
            <v>25492.114285714284</v>
          </cell>
          <cell r="AA977">
            <v>47797.714285714283</v>
          </cell>
          <cell r="AB977">
            <v>637302.85714285716</v>
          </cell>
          <cell r="AC977">
            <v>800611.71428571432</v>
          </cell>
          <cell r="AD977">
            <v>6904.1142857142859</v>
          </cell>
          <cell r="AE977">
            <v>1885.3542857142857</v>
          </cell>
          <cell r="AF977">
            <v>2974.08</v>
          </cell>
          <cell r="AG977">
            <v>743.52</v>
          </cell>
          <cell r="AH977">
            <v>24961.028571428571</v>
          </cell>
          <cell r="AI977">
            <v>1487.04</v>
          </cell>
          <cell r="AJ977">
            <v>3717.6</v>
          </cell>
          <cell r="AK977">
            <v>743.52</v>
          </cell>
          <cell r="AL977">
            <v>18056.914285714287</v>
          </cell>
          <cell r="AM977">
            <v>796.62857142857138</v>
          </cell>
          <cell r="AN977">
            <v>16994.742857142857</v>
          </cell>
          <cell r="AO977">
            <v>10887.257142857143</v>
          </cell>
          <cell r="AP977">
            <v>1141.8342857142857</v>
          </cell>
          <cell r="AQ977">
            <v>3983.1428571428573</v>
          </cell>
        </row>
        <row r="978">
          <cell r="A978" t="str">
            <v>M003EN3E35150</v>
          </cell>
          <cell r="B978" t="str">
            <v>Neuroform3EZ-3.515mm</v>
          </cell>
          <cell r="C978" t="str">
            <v>EUR</v>
          </cell>
          <cell r="D978">
            <v>371.43</v>
          </cell>
          <cell r="G978">
            <v>371.43</v>
          </cell>
          <cell r="I978">
            <v>530.61428571428576</v>
          </cell>
          <cell r="J978">
            <v>2016.3342857142857</v>
          </cell>
          <cell r="K978">
            <v>583.67571428571443</v>
          </cell>
          <cell r="L978">
            <v>689.79857142857156</v>
          </cell>
          <cell r="M978">
            <v>928.57500000000005</v>
          </cell>
          <cell r="N978">
            <v>567.75728571428579</v>
          </cell>
          <cell r="O978">
            <v>551.83885714285725</v>
          </cell>
          <cell r="P978">
            <v>265307.1428571429</v>
          </cell>
          <cell r="Q978">
            <v>3624.0955714285719</v>
          </cell>
          <cell r="R978">
            <v>1045310.142857143</v>
          </cell>
          <cell r="S978">
            <v>9100.0349999999999</v>
          </cell>
          <cell r="T978">
            <v>2706.1328571428571</v>
          </cell>
          <cell r="U978">
            <v>371.43</v>
          </cell>
          <cell r="V978">
            <v>318.36857142857144</v>
          </cell>
          <cell r="W978">
            <v>4138.7914285714287</v>
          </cell>
          <cell r="X978">
            <v>95510.571428571435</v>
          </cell>
          <cell r="Y978">
            <v>2016.3342857142857</v>
          </cell>
          <cell r="Z978">
            <v>25469.485714285714</v>
          </cell>
          <cell r="AA978">
            <v>47755.285714285717</v>
          </cell>
          <cell r="AB978">
            <v>636737.14285714296</v>
          </cell>
          <cell r="AC978">
            <v>799901.0357142858</v>
          </cell>
          <cell r="AD978">
            <v>6897.9857142857145</v>
          </cell>
          <cell r="AE978">
            <v>1883.6807142857144</v>
          </cell>
          <cell r="AF978">
            <v>2971.44</v>
          </cell>
          <cell r="AG978">
            <v>742.86</v>
          </cell>
          <cell r="AH978">
            <v>24938.87142857143</v>
          </cell>
          <cell r="AI978">
            <v>1485.72</v>
          </cell>
          <cell r="AJ978">
            <v>3714.3</v>
          </cell>
          <cell r="AK978">
            <v>742.86</v>
          </cell>
          <cell r="AL978">
            <v>18040.885714285716</v>
          </cell>
          <cell r="AM978">
            <v>795.92142857142858</v>
          </cell>
          <cell r="AN978">
            <v>16979.657142857144</v>
          </cell>
          <cell r="AO978">
            <v>10877.592857142858</v>
          </cell>
          <cell r="AP978">
            <v>1140.8207142857143</v>
          </cell>
          <cell r="AQ978">
            <v>3979.6071428571431</v>
          </cell>
        </row>
        <row r="979">
          <cell r="A979" t="str">
            <v>M003EN3E35200</v>
          </cell>
          <cell r="B979" t="str">
            <v>Neuroform3EZ-3.520mm</v>
          </cell>
          <cell r="C979" t="str">
            <v>EUR</v>
          </cell>
          <cell r="D979">
            <v>375.24</v>
          </cell>
          <cell r="G979">
            <v>375.24</v>
          </cell>
          <cell r="I979">
            <v>536.05714285714294</v>
          </cell>
          <cell r="J979">
            <v>2037.017142857143</v>
          </cell>
          <cell r="K979">
            <v>589.66285714285732</v>
          </cell>
          <cell r="L979">
            <v>696.87428571428586</v>
          </cell>
          <cell r="M979">
            <v>938.10000000000014</v>
          </cell>
          <cell r="N979">
            <v>573.58114285714294</v>
          </cell>
          <cell r="O979">
            <v>557.49942857142867</v>
          </cell>
          <cell r="P979">
            <v>268028.57142857148</v>
          </cell>
          <cell r="Q979">
            <v>3661.2702857142863</v>
          </cell>
          <cell r="R979">
            <v>1056032.5714285716</v>
          </cell>
          <cell r="S979">
            <v>9193.380000000001</v>
          </cell>
          <cell r="T979">
            <v>2733.8914285714286</v>
          </cell>
          <cell r="U979">
            <v>375.24</v>
          </cell>
          <cell r="V979">
            <v>321.63428571428574</v>
          </cell>
          <cell r="W979">
            <v>4181.2457142857147</v>
          </cell>
          <cell r="X979">
            <v>96490.285714285725</v>
          </cell>
          <cell r="Y979">
            <v>2037.017142857143</v>
          </cell>
          <cell r="Z979">
            <v>25730.742857142861</v>
          </cell>
          <cell r="AA979">
            <v>48245.142857142862</v>
          </cell>
          <cell r="AB979">
            <v>643268.57142857148</v>
          </cell>
          <cell r="AC979">
            <v>808106.14285714296</v>
          </cell>
          <cell r="AD979">
            <v>6968.7428571428582</v>
          </cell>
          <cell r="AE979">
            <v>1903.0028571428572</v>
          </cell>
          <cell r="AF979">
            <v>3001.92</v>
          </cell>
          <cell r="AG979">
            <v>750.48</v>
          </cell>
          <cell r="AH979">
            <v>25194.685714285719</v>
          </cell>
          <cell r="AI979">
            <v>1500.96</v>
          </cell>
          <cell r="AJ979">
            <v>3752.4000000000005</v>
          </cell>
          <cell r="AK979">
            <v>750.48</v>
          </cell>
          <cell r="AL979">
            <v>18225.942857142858</v>
          </cell>
          <cell r="AM979">
            <v>804.0857142857144</v>
          </cell>
          <cell r="AN979">
            <v>17153.828571428574</v>
          </cell>
          <cell r="AO979">
            <v>10989.17142857143</v>
          </cell>
          <cell r="AP979">
            <v>1152.5228571428572</v>
          </cell>
          <cell r="AQ979">
            <v>4020.428571428572</v>
          </cell>
        </row>
        <row r="980">
          <cell r="A980" t="str">
            <v>M003EN3E35300</v>
          </cell>
          <cell r="B980" t="str">
            <v>Neuroform3EZ-3.530mm</v>
          </cell>
          <cell r="C980" t="str">
            <v>EUR</v>
          </cell>
          <cell r="D980">
            <v>395.3</v>
          </cell>
          <cell r="G980">
            <v>395.3</v>
          </cell>
          <cell r="I980">
            <v>564.71428571428578</v>
          </cell>
          <cell r="J980">
            <v>2145.9142857142861</v>
          </cell>
          <cell r="K980">
            <v>621.18571428571443</v>
          </cell>
          <cell r="L980">
            <v>734.12857142857149</v>
          </cell>
          <cell r="M980">
            <v>988.25000000000011</v>
          </cell>
          <cell r="N980">
            <v>604.24428571428587</v>
          </cell>
          <cell r="O980">
            <v>587.30285714285719</v>
          </cell>
          <cell r="P980">
            <v>282357.1428571429</v>
          </cell>
          <cell r="Q980">
            <v>3856.9985714285717</v>
          </cell>
          <cell r="R980">
            <v>1112487.142857143</v>
          </cell>
          <cell r="S980">
            <v>9684.85</v>
          </cell>
          <cell r="T980">
            <v>2880.0428571428574</v>
          </cell>
          <cell r="U980">
            <v>395.3</v>
          </cell>
          <cell r="V980">
            <v>338.82857142857148</v>
          </cell>
          <cell r="W980">
            <v>4404.7714285714292</v>
          </cell>
          <cell r="X980">
            <v>101648.57142857143</v>
          </cell>
          <cell r="Y980">
            <v>2145.9142857142861</v>
          </cell>
          <cell r="Z980">
            <v>27106.285714285717</v>
          </cell>
          <cell r="AA980">
            <v>50824.285714285717</v>
          </cell>
          <cell r="AB980">
            <v>677657.14285714296</v>
          </cell>
          <cell r="AC980">
            <v>851306.7857142858</v>
          </cell>
          <cell r="AD980">
            <v>7341.2857142857156</v>
          </cell>
          <cell r="AE980">
            <v>2004.7357142857145</v>
          </cell>
          <cell r="AF980">
            <v>3162.4</v>
          </cell>
          <cell r="AG980">
            <v>790.6</v>
          </cell>
          <cell r="AH980">
            <v>26541.571428571431</v>
          </cell>
          <cell r="AI980">
            <v>1581.2</v>
          </cell>
          <cell r="AJ980">
            <v>3953.0000000000005</v>
          </cell>
          <cell r="AK980">
            <v>790.6</v>
          </cell>
          <cell r="AL980">
            <v>19200.285714285717</v>
          </cell>
          <cell r="AM980">
            <v>847.07142857142867</v>
          </cell>
          <cell r="AN980">
            <v>18070.857142857145</v>
          </cell>
          <cell r="AO980">
            <v>11576.642857142859</v>
          </cell>
          <cell r="AP980">
            <v>1214.1357142857144</v>
          </cell>
          <cell r="AQ980">
            <v>4235.3571428571431</v>
          </cell>
        </row>
        <row r="981">
          <cell r="A981" t="str">
            <v>M003EN3E40150</v>
          </cell>
          <cell r="B981" t="str">
            <v>Neuroform3EZ-415mm</v>
          </cell>
          <cell r="C981" t="str">
            <v>EUR</v>
          </cell>
          <cell r="D981">
            <v>372.2</v>
          </cell>
          <cell r="G981">
            <v>372.2</v>
          </cell>
          <cell r="I981">
            <v>531.71428571428578</v>
          </cell>
          <cell r="J981">
            <v>2020.514285714286</v>
          </cell>
          <cell r="K981">
            <v>584.88571428571436</v>
          </cell>
          <cell r="L981">
            <v>691.22857142857151</v>
          </cell>
          <cell r="M981">
            <v>930.50000000000011</v>
          </cell>
          <cell r="N981">
            <v>568.93428571428581</v>
          </cell>
          <cell r="O981">
            <v>552.98285714285726</v>
          </cell>
          <cell r="P981">
            <v>265857.1428571429</v>
          </cell>
          <cell r="Q981">
            <v>3631.6085714285718</v>
          </cell>
          <cell r="R981">
            <v>1047477.142857143</v>
          </cell>
          <cell r="S981">
            <v>9118.9</v>
          </cell>
          <cell r="T981">
            <v>2711.7428571428572</v>
          </cell>
          <cell r="U981">
            <v>372.20000000000005</v>
          </cell>
          <cell r="V981">
            <v>319.02857142857147</v>
          </cell>
          <cell r="W981">
            <v>4147.3714285714286</v>
          </cell>
          <cell r="X981">
            <v>95708.571428571435</v>
          </cell>
          <cell r="Y981">
            <v>2020.514285714286</v>
          </cell>
          <cell r="Z981">
            <v>25522.285714285717</v>
          </cell>
          <cell r="AA981">
            <v>47854.285714285717</v>
          </cell>
          <cell r="AB981">
            <v>638057.14285714296</v>
          </cell>
          <cell r="AC981">
            <v>801559.2857142858</v>
          </cell>
          <cell r="AD981">
            <v>6912.2857142857156</v>
          </cell>
          <cell r="AE981">
            <v>1887.5857142857144</v>
          </cell>
          <cell r="AF981">
            <v>2977.6000000000004</v>
          </cell>
          <cell r="AG981">
            <v>744.40000000000009</v>
          </cell>
          <cell r="AH981">
            <v>24990.571428571431</v>
          </cell>
          <cell r="AI981">
            <v>1488.8000000000002</v>
          </cell>
          <cell r="AJ981">
            <v>3722.0000000000005</v>
          </cell>
          <cell r="AK981">
            <v>744.40000000000009</v>
          </cell>
          <cell r="AL981">
            <v>18078.285714285717</v>
          </cell>
          <cell r="AM981">
            <v>797.57142857142867</v>
          </cell>
          <cell r="AN981">
            <v>17014.857142857145</v>
          </cell>
          <cell r="AO981">
            <v>10900.142857142859</v>
          </cell>
          <cell r="AP981">
            <v>1143.1857142857143</v>
          </cell>
          <cell r="AQ981">
            <v>3987.8571428571431</v>
          </cell>
        </row>
        <row r="982">
          <cell r="A982" t="str">
            <v>M003EN3E40200</v>
          </cell>
          <cell r="B982" t="str">
            <v>Neuroform3EZ-420mm</v>
          </cell>
          <cell r="C982" t="str">
            <v>EUR</v>
          </cell>
          <cell r="D982">
            <v>379.34</v>
          </cell>
          <cell r="G982">
            <v>379.34</v>
          </cell>
          <cell r="I982">
            <v>541.91428571428571</v>
          </cell>
          <cell r="J982">
            <v>2059.2742857142857</v>
          </cell>
          <cell r="K982">
            <v>596.10571428571438</v>
          </cell>
          <cell r="L982">
            <v>704.4885714285715</v>
          </cell>
          <cell r="M982">
            <v>948.35</v>
          </cell>
          <cell r="N982">
            <v>579.84828571428579</v>
          </cell>
          <cell r="O982">
            <v>563.5908571428572</v>
          </cell>
          <cell r="P982">
            <v>270957.14285714284</v>
          </cell>
          <cell r="Q982">
            <v>3701.2745714285716</v>
          </cell>
          <cell r="R982">
            <v>1067571.142857143</v>
          </cell>
          <cell r="S982">
            <v>9293.83</v>
          </cell>
          <cell r="T982">
            <v>2763.7628571428568</v>
          </cell>
          <cell r="U982">
            <v>379.34</v>
          </cell>
          <cell r="V982">
            <v>325.14857142857142</v>
          </cell>
          <cell r="W982">
            <v>4226.9314285714281</v>
          </cell>
          <cell r="X982">
            <v>97544.571428571435</v>
          </cell>
          <cell r="Y982">
            <v>2059.2742857142857</v>
          </cell>
          <cell r="Z982">
            <v>26011.885714285716</v>
          </cell>
          <cell r="AA982">
            <v>48772.285714285717</v>
          </cell>
          <cell r="AB982">
            <v>650297.14285714284</v>
          </cell>
          <cell r="AC982">
            <v>816935.78571428568</v>
          </cell>
          <cell r="AD982">
            <v>7044.8857142857141</v>
          </cell>
          <cell r="AE982">
            <v>1923.7957142857142</v>
          </cell>
          <cell r="AF982">
            <v>3034.72</v>
          </cell>
          <cell r="AG982">
            <v>758.68</v>
          </cell>
          <cell r="AH982">
            <v>25469.971428571429</v>
          </cell>
          <cell r="AI982">
            <v>1517.36</v>
          </cell>
          <cell r="AJ982">
            <v>3793.4</v>
          </cell>
          <cell r="AK982">
            <v>758.68</v>
          </cell>
          <cell r="AL982">
            <v>18425.085714285713</v>
          </cell>
          <cell r="AM982">
            <v>812.87142857142862</v>
          </cell>
          <cell r="AN982">
            <v>17341.257142857143</v>
          </cell>
          <cell r="AO982">
            <v>11109.242857142857</v>
          </cell>
          <cell r="AP982">
            <v>1165.1157142857141</v>
          </cell>
          <cell r="AQ982">
            <v>4064.3571428571427</v>
          </cell>
        </row>
        <row r="983">
          <cell r="A983" t="str">
            <v>M003EN3E40300</v>
          </cell>
          <cell r="B983" t="str">
            <v>Neuroform3EZ-430mm</v>
          </cell>
          <cell r="C983" t="str">
            <v>EUR</v>
          </cell>
          <cell r="D983">
            <v>392.28</v>
          </cell>
          <cell r="G983">
            <v>392.28</v>
          </cell>
          <cell r="I983">
            <v>560.4</v>
          </cell>
          <cell r="J983">
            <v>2129.52</v>
          </cell>
          <cell r="K983">
            <v>616.44000000000005</v>
          </cell>
          <cell r="L983">
            <v>728.52</v>
          </cell>
          <cell r="M983">
            <v>980.69999999999993</v>
          </cell>
          <cell r="N983">
            <v>599.62800000000004</v>
          </cell>
          <cell r="O983">
            <v>582.81600000000003</v>
          </cell>
          <cell r="P983">
            <v>280200</v>
          </cell>
          <cell r="Q983">
            <v>3827.5319999999997</v>
          </cell>
          <cell r="R983">
            <v>1103988</v>
          </cell>
          <cell r="S983">
            <v>9610.8599999999988</v>
          </cell>
          <cell r="T983">
            <v>2858.0399999999995</v>
          </cell>
          <cell r="U983">
            <v>392.28</v>
          </cell>
          <cell r="V983">
            <v>336.23999999999995</v>
          </cell>
          <cell r="W983">
            <v>4371.12</v>
          </cell>
          <cell r="X983">
            <v>100872</v>
          </cell>
          <cell r="Y983">
            <v>2129.52</v>
          </cell>
          <cell r="Z983">
            <v>26899.199999999997</v>
          </cell>
          <cell r="AA983">
            <v>50436</v>
          </cell>
          <cell r="AB983">
            <v>672480</v>
          </cell>
          <cell r="AC983">
            <v>844803</v>
          </cell>
          <cell r="AD983">
            <v>7285.2</v>
          </cell>
          <cell r="AE983">
            <v>1989.4199999999998</v>
          </cell>
          <cell r="AF983">
            <v>3138.24</v>
          </cell>
          <cell r="AG983">
            <v>784.56</v>
          </cell>
          <cell r="AH983">
            <v>26338.799999999999</v>
          </cell>
          <cell r="AI983">
            <v>1569.12</v>
          </cell>
          <cell r="AJ983">
            <v>3922.7999999999997</v>
          </cell>
          <cell r="AK983">
            <v>784.56</v>
          </cell>
          <cell r="AL983">
            <v>19053.599999999999</v>
          </cell>
          <cell r="AM983">
            <v>840.59999999999991</v>
          </cell>
          <cell r="AN983">
            <v>17932.8</v>
          </cell>
          <cell r="AO983">
            <v>11488.199999999999</v>
          </cell>
          <cell r="AP983">
            <v>1204.8599999999999</v>
          </cell>
          <cell r="AQ983">
            <v>4203</v>
          </cell>
        </row>
        <row r="984">
          <cell r="A984" t="str">
            <v>M003EN3E45100</v>
          </cell>
          <cell r="B984" t="str">
            <v>Neuroform3EZ-4.510mm</v>
          </cell>
          <cell r="C984" t="str">
            <v>EUR</v>
          </cell>
          <cell r="D984">
            <v>370.92</v>
          </cell>
          <cell r="G984">
            <v>370.92</v>
          </cell>
          <cell r="I984">
            <v>529.88571428571436</v>
          </cell>
          <cell r="J984">
            <v>2013.5657142857144</v>
          </cell>
          <cell r="K984">
            <v>582.87428571428586</v>
          </cell>
          <cell r="L984">
            <v>688.85142857142864</v>
          </cell>
          <cell r="M984">
            <v>927.30000000000018</v>
          </cell>
          <cell r="N984">
            <v>566.97771428571434</v>
          </cell>
          <cell r="O984">
            <v>551.08114285714294</v>
          </cell>
          <cell r="P984">
            <v>264942.85714285716</v>
          </cell>
          <cell r="Q984">
            <v>3619.1194285714291</v>
          </cell>
          <cell r="R984">
            <v>1043874.8571428573</v>
          </cell>
          <cell r="S984">
            <v>9087.5400000000009</v>
          </cell>
          <cell r="T984">
            <v>2702.4171428571431</v>
          </cell>
          <cell r="U984">
            <v>370.92</v>
          </cell>
          <cell r="V984">
            <v>317.93142857142863</v>
          </cell>
          <cell r="W984">
            <v>4133.1085714285718</v>
          </cell>
          <cell r="X984">
            <v>95379.42857142858</v>
          </cell>
          <cell r="Y984">
            <v>2013.5657142857144</v>
          </cell>
          <cell r="Z984">
            <v>25434.514285714289</v>
          </cell>
          <cell r="AA984">
            <v>47689.71428571429</v>
          </cell>
          <cell r="AB984">
            <v>635862.85714285728</v>
          </cell>
          <cell r="AC984">
            <v>798802.71428571444</v>
          </cell>
          <cell r="AD984">
            <v>6888.5142857142864</v>
          </cell>
          <cell r="AE984">
            <v>1881.0942857142859</v>
          </cell>
          <cell r="AF984">
            <v>2967.36</v>
          </cell>
          <cell r="AG984">
            <v>741.84</v>
          </cell>
          <cell r="AH984">
            <v>24904.628571428573</v>
          </cell>
          <cell r="AI984">
            <v>1483.68</v>
          </cell>
          <cell r="AJ984">
            <v>3709.2000000000007</v>
          </cell>
          <cell r="AK984">
            <v>741.84</v>
          </cell>
          <cell r="AL984">
            <v>18016.114285714288</v>
          </cell>
          <cell r="AM984">
            <v>794.82857142857154</v>
          </cell>
          <cell r="AN984">
            <v>16956.342857142859</v>
          </cell>
          <cell r="AO984">
            <v>10862.657142857144</v>
          </cell>
          <cell r="AP984">
            <v>1139.2542857142857</v>
          </cell>
          <cell r="AQ984">
            <v>3974.1428571428578</v>
          </cell>
        </row>
        <row r="985">
          <cell r="A985" t="str">
            <v>M003EN3E45150</v>
          </cell>
          <cell r="B985" t="str">
            <v>Neuroform3EZ-4.515mm</v>
          </cell>
          <cell r="C985" t="str">
            <v>EUR</v>
          </cell>
          <cell r="D985">
            <v>372.2</v>
          </cell>
          <cell r="G985">
            <v>372.2</v>
          </cell>
          <cell r="I985">
            <v>531.71428571428578</v>
          </cell>
          <cell r="J985">
            <v>2020.514285714286</v>
          </cell>
          <cell r="K985">
            <v>584.88571428571436</v>
          </cell>
          <cell r="L985">
            <v>691.22857142857151</v>
          </cell>
          <cell r="M985">
            <v>930.50000000000011</v>
          </cell>
          <cell r="N985">
            <v>568.93428571428581</v>
          </cell>
          <cell r="O985">
            <v>552.98285714285726</v>
          </cell>
          <cell r="P985">
            <v>265857.1428571429</v>
          </cell>
          <cell r="Q985">
            <v>3631.6085714285718</v>
          </cell>
          <cell r="R985">
            <v>1047477.142857143</v>
          </cell>
          <cell r="S985">
            <v>9118.9</v>
          </cell>
          <cell r="T985">
            <v>2711.7428571428572</v>
          </cell>
          <cell r="U985">
            <v>372.20000000000005</v>
          </cell>
          <cell r="V985">
            <v>319.02857142857147</v>
          </cell>
          <cell r="W985">
            <v>4147.3714285714286</v>
          </cell>
          <cell r="X985">
            <v>95708.571428571435</v>
          </cell>
          <cell r="Y985">
            <v>2020.514285714286</v>
          </cell>
          <cell r="Z985">
            <v>25522.285714285717</v>
          </cell>
          <cell r="AA985">
            <v>47854.285714285717</v>
          </cell>
          <cell r="AB985">
            <v>638057.14285714296</v>
          </cell>
          <cell r="AC985">
            <v>801559.2857142858</v>
          </cell>
          <cell r="AD985">
            <v>6912.2857142857156</v>
          </cell>
          <cell r="AE985">
            <v>1887.5857142857144</v>
          </cell>
          <cell r="AF985">
            <v>2977.6000000000004</v>
          </cell>
          <cell r="AG985">
            <v>744.40000000000009</v>
          </cell>
          <cell r="AH985">
            <v>24990.571428571431</v>
          </cell>
          <cell r="AI985">
            <v>1488.8000000000002</v>
          </cell>
          <cell r="AJ985">
            <v>3722.0000000000005</v>
          </cell>
          <cell r="AK985">
            <v>744.40000000000009</v>
          </cell>
          <cell r="AL985">
            <v>18078.285714285717</v>
          </cell>
          <cell r="AM985">
            <v>797.57142857142867</v>
          </cell>
          <cell r="AN985">
            <v>17014.857142857145</v>
          </cell>
          <cell r="AO985">
            <v>10900.142857142859</v>
          </cell>
          <cell r="AP985">
            <v>1143.1857142857143</v>
          </cell>
          <cell r="AQ985">
            <v>3987.8571428571431</v>
          </cell>
        </row>
        <row r="986">
          <cell r="A986" t="str">
            <v>M003EN3E45200</v>
          </cell>
          <cell r="B986" t="str">
            <v>Neuroform3EZ-4.520mm</v>
          </cell>
          <cell r="C986" t="str">
            <v>EUR</v>
          </cell>
          <cell r="D986">
            <v>379.34</v>
          </cell>
          <cell r="G986">
            <v>379.34</v>
          </cell>
          <cell r="I986">
            <v>541.91428571428571</v>
          </cell>
          <cell r="J986">
            <v>2059.2742857142857</v>
          </cell>
          <cell r="K986">
            <v>596.10571428571438</v>
          </cell>
          <cell r="L986">
            <v>704.4885714285715</v>
          </cell>
          <cell r="M986">
            <v>948.35</v>
          </cell>
          <cell r="N986">
            <v>579.84828571428579</v>
          </cell>
          <cell r="O986">
            <v>563.5908571428572</v>
          </cell>
          <cell r="P986">
            <v>270957.14285714284</v>
          </cell>
          <cell r="Q986">
            <v>3701.2745714285716</v>
          </cell>
          <cell r="R986">
            <v>1067571.142857143</v>
          </cell>
          <cell r="S986">
            <v>9293.83</v>
          </cell>
          <cell r="T986">
            <v>2763.7628571428568</v>
          </cell>
          <cell r="U986">
            <v>379.34</v>
          </cell>
          <cell r="V986">
            <v>325.14857142857142</v>
          </cell>
          <cell r="W986">
            <v>4226.9314285714281</v>
          </cell>
          <cell r="X986">
            <v>97544.571428571435</v>
          </cell>
          <cell r="Y986">
            <v>2059.2742857142857</v>
          </cell>
          <cell r="Z986">
            <v>26011.885714285716</v>
          </cell>
          <cell r="AA986">
            <v>48772.285714285717</v>
          </cell>
          <cell r="AB986">
            <v>650297.14285714284</v>
          </cell>
          <cell r="AC986">
            <v>816935.78571428568</v>
          </cell>
          <cell r="AD986">
            <v>7044.8857142857141</v>
          </cell>
          <cell r="AE986">
            <v>1923.7957142857142</v>
          </cell>
          <cell r="AF986">
            <v>3034.72</v>
          </cell>
          <cell r="AG986">
            <v>758.68</v>
          </cell>
          <cell r="AH986">
            <v>25469.971428571429</v>
          </cell>
          <cell r="AI986">
            <v>1517.36</v>
          </cell>
          <cell r="AJ986">
            <v>3793.4</v>
          </cell>
          <cell r="AK986">
            <v>758.68</v>
          </cell>
          <cell r="AL986">
            <v>18425.085714285713</v>
          </cell>
          <cell r="AM986">
            <v>812.87142857142862</v>
          </cell>
          <cell r="AN986">
            <v>17341.257142857143</v>
          </cell>
          <cell r="AO986">
            <v>11109.242857142857</v>
          </cell>
          <cell r="AP986">
            <v>1165.1157142857141</v>
          </cell>
          <cell r="AQ986">
            <v>4064.3571428571427</v>
          </cell>
        </row>
        <row r="987">
          <cell r="A987" t="str">
            <v>M003EN3E45300</v>
          </cell>
          <cell r="B987" t="str">
            <v>Neuroform3EZ-4.530mm</v>
          </cell>
          <cell r="C987" t="str">
            <v>EUR</v>
          </cell>
          <cell r="D987">
            <v>338.79</v>
          </cell>
          <cell r="G987">
            <v>338.79</v>
          </cell>
          <cell r="I987">
            <v>483.98571428571432</v>
          </cell>
          <cell r="J987">
            <v>1839.1457142857143</v>
          </cell>
          <cell r="K987">
            <v>532.38428571428585</v>
          </cell>
          <cell r="L987">
            <v>629.18142857142868</v>
          </cell>
          <cell r="M987">
            <v>846.97500000000002</v>
          </cell>
          <cell r="N987">
            <v>517.8647142857144</v>
          </cell>
          <cell r="O987">
            <v>503.34514285714289</v>
          </cell>
          <cell r="P987">
            <v>241992.85714285716</v>
          </cell>
          <cell r="Q987">
            <v>3305.6224285714288</v>
          </cell>
          <cell r="R987">
            <v>953451.85714285716</v>
          </cell>
          <cell r="S987">
            <v>8300.3549999999996</v>
          </cell>
          <cell r="T987">
            <v>2468.3271428571429</v>
          </cell>
          <cell r="U987">
            <v>338.79</v>
          </cell>
          <cell r="V987">
            <v>290.39142857142861</v>
          </cell>
          <cell r="W987">
            <v>3775.0885714285714</v>
          </cell>
          <cell r="X987">
            <v>87117.42857142858</v>
          </cell>
          <cell r="Y987">
            <v>1839.1457142857143</v>
          </cell>
          <cell r="Z987">
            <v>23231.314285714288</v>
          </cell>
          <cell r="AA987">
            <v>43558.71428571429</v>
          </cell>
          <cell r="AB987">
            <v>580782.85714285716</v>
          </cell>
          <cell r="AC987">
            <v>729608.46428571432</v>
          </cell>
          <cell r="AD987">
            <v>6291.8142857142866</v>
          </cell>
          <cell r="AE987">
            <v>1718.1492857142857</v>
          </cell>
          <cell r="AF987">
            <v>2710.32</v>
          </cell>
          <cell r="AG987">
            <v>677.58</v>
          </cell>
          <cell r="AH987">
            <v>22747.328571428574</v>
          </cell>
          <cell r="AI987">
            <v>1355.16</v>
          </cell>
          <cell r="AJ987">
            <v>3387.9</v>
          </cell>
          <cell r="AK987">
            <v>677.58</v>
          </cell>
          <cell r="AL987">
            <v>16455.514285714286</v>
          </cell>
          <cell r="AM987">
            <v>725.97857142857151</v>
          </cell>
          <cell r="AN987">
            <v>15487.542857142858</v>
          </cell>
          <cell r="AO987">
            <v>9921.7071428571435</v>
          </cell>
          <cell r="AP987">
            <v>1040.5692857142858</v>
          </cell>
          <cell r="AQ987">
            <v>3629.8928571428573</v>
          </cell>
        </row>
        <row r="988">
          <cell r="A988" t="str">
            <v>M003ENF3STA0</v>
          </cell>
          <cell r="B988" t="str">
            <v>Neuroform3Stabilizer</v>
          </cell>
          <cell r="C988" t="str">
            <v>USD</v>
          </cell>
          <cell r="D988">
            <v>281.62</v>
          </cell>
          <cell r="G988">
            <v>281.62</v>
          </cell>
          <cell r="I988">
            <v>281.62</v>
          </cell>
          <cell r="J988">
            <v>1070.1559999999999</v>
          </cell>
          <cell r="K988">
            <v>309.78200000000004</v>
          </cell>
          <cell r="L988">
            <v>366.10599999999999</v>
          </cell>
          <cell r="M988">
            <v>492.83500000000004</v>
          </cell>
          <cell r="N988">
            <v>301.33340000000004</v>
          </cell>
          <cell r="O988">
            <v>292.88480000000004</v>
          </cell>
          <cell r="P988">
            <v>140810</v>
          </cell>
          <cell r="Q988">
            <v>1923.4646</v>
          </cell>
          <cell r="R988">
            <v>554791.4</v>
          </cell>
          <cell r="S988">
            <v>4829.7829999999994</v>
          </cell>
          <cell r="T988">
            <v>1436.2619999999999</v>
          </cell>
          <cell r="U988">
            <v>197.13399999999999</v>
          </cell>
          <cell r="V988">
            <v>168.97200000000001</v>
          </cell>
          <cell r="W988">
            <v>2196.636</v>
          </cell>
          <cell r="X988">
            <v>50691.6</v>
          </cell>
          <cell r="Y988">
            <v>1070.1559999999999</v>
          </cell>
          <cell r="Z988">
            <v>13517.76</v>
          </cell>
          <cell r="AA988">
            <v>25345.8</v>
          </cell>
          <cell r="AB988">
            <v>337944</v>
          </cell>
          <cell r="AC988">
            <v>424542.15</v>
          </cell>
          <cell r="AD988">
            <v>3661.06</v>
          </cell>
          <cell r="AE988">
            <v>999.75099999999998</v>
          </cell>
          <cell r="AF988">
            <v>1577.0719999999999</v>
          </cell>
          <cell r="AG988">
            <v>394.26799999999997</v>
          </cell>
          <cell r="AH988">
            <v>13236.14</v>
          </cell>
          <cell r="AI988">
            <v>788.53599999999994</v>
          </cell>
          <cell r="AJ988">
            <v>1971.3400000000001</v>
          </cell>
          <cell r="AK988">
            <v>394.26799999999997</v>
          </cell>
          <cell r="AL988">
            <v>9575.08</v>
          </cell>
          <cell r="AM988">
            <v>422.43</v>
          </cell>
          <cell r="AN988">
            <v>9011.84</v>
          </cell>
          <cell r="AO988">
            <v>5773.21</v>
          </cell>
          <cell r="AP988">
            <v>605.48299999999995</v>
          </cell>
          <cell r="AQ988">
            <v>2112.15</v>
          </cell>
        </row>
        <row r="989">
          <cell r="A989" t="str">
            <v>M003EU13510R0</v>
          </cell>
          <cell r="B989" t="str">
            <v>RenegadeHiFlo135/10(Neuro)</v>
          </cell>
          <cell r="C989" t="str">
            <v>EUR</v>
          </cell>
          <cell r="D989">
            <v>79.38</v>
          </cell>
          <cell r="E989">
            <v>91.286999999999992</v>
          </cell>
          <cell r="G989">
            <v>91.286999999999992</v>
          </cell>
          <cell r="I989">
            <v>130.41</v>
          </cell>
          <cell r="J989">
            <v>495.55799999999994</v>
          </cell>
          <cell r="K989">
            <v>143.45100000000002</v>
          </cell>
          <cell r="L989">
            <v>169.53300000000002</v>
          </cell>
          <cell r="M989">
            <v>228.2175</v>
          </cell>
          <cell r="N989">
            <v>139.53870000000001</v>
          </cell>
          <cell r="O989">
            <v>135.62639999999999</v>
          </cell>
          <cell r="P989">
            <v>65205</v>
          </cell>
          <cell r="Q989">
            <v>890.70029999999997</v>
          </cell>
          <cell r="R989">
            <v>256907.69999999998</v>
          </cell>
          <cell r="S989">
            <v>2236.5314999999996</v>
          </cell>
          <cell r="T989">
            <v>665.09099999999989</v>
          </cell>
          <cell r="U989">
            <v>91.286999999999992</v>
          </cell>
          <cell r="V989">
            <v>78.245999999999995</v>
          </cell>
          <cell r="W989">
            <v>1017.198</v>
          </cell>
          <cell r="X989">
            <v>23473.8</v>
          </cell>
          <cell r="Y989">
            <v>495.55799999999994</v>
          </cell>
          <cell r="Z989">
            <v>6259.68</v>
          </cell>
          <cell r="AA989">
            <v>11736.9</v>
          </cell>
          <cell r="AB989">
            <v>156492</v>
          </cell>
          <cell r="AC989">
            <v>196593.07499999998</v>
          </cell>
          <cell r="AD989">
            <v>1695.33</v>
          </cell>
          <cell r="AE989">
            <v>462.95549999999997</v>
          </cell>
          <cell r="AF989">
            <v>730.29599999999994</v>
          </cell>
          <cell r="AG989">
            <v>182.57399999999998</v>
          </cell>
          <cell r="AH989">
            <v>6129.2699999999995</v>
          </cell>
          <cell r="AI989">
            <v>365.14799999999997</v>
          </cell>
          <cell r="AJ989">
            <v>912.87</v>
          </cell>
          <cell r="AK989">
            <v>182.57399999999998</v>
          </cell>
          <cell r="AL989">
            <v>4433.9399999999996</v>
          </cell>
          <cell r="AM989">
            <v>195.61500000000001</v>
          </cell>
          <cell r="AN989">
            <v>4173.12</v>
          </cell>
          <cell r="AO989">
            <v>2673.4049999999997</v>
          </cell>
          <cell r="AP989">
            <v>280.38149999999996</v>
          </cell>
          <cell r="AQ989">
            <v>978.07499999999993</v>
          </cell>
        </row>
        <row r="990">
          <cell r="A990" t="str">
            <v>M003EU13520R0</v>
          </cell>
          <cell r="B990" t="str">
            <v>RenegadeHiFlo135/20(Neuro)</v>
          </cell>
          <cell r="C990" t="str">
            <v>EUR</v>
          </cell>
          <cell r="D990">
            <v>79.430000000000007</v>
          </cell>
          <cell r="E990">
            <v>91.344499999999996</v>
          </cell>
          <cell r="G990">
            <v>91.344499999999996</v>
          </cell>
          <cell r="I990">
            <v>130.49214285714285</v>
          </cell>
          <cell r="J990">
            <v>495.87014285714281</v>
          </cell>
          <cell r="K990">
            <v>143.54135714285715</v>
          </cell>
          <cell r="L990">
            <v>169.63978571428572</v>
          </cell>
          <cell r="M990">
            <v>228.36124999999998</v>
          </cell>
          <cell r="N990">
            <v>139.62659285714287</v>
          </cell>
          <cell r="O990">
            <v>135.71182857142858</v>
          </cell>
          <cell r="P990">
            <v>65246.071428571428</v>
          </cell>
          <cell r="Q990">
            <v>891.26133571428568</v>
          </cell>
          <cell r="R990">
            <v>257069.52142857143</v>
          </cell>
          <cell r="S990">
            <v>2237.9402499999997</v>
          </cell>
          <cell r="T990">
            <v>665.50992857142853</v>
          </cell>
          <cell r="U990">
            <v>91.344499999999996</v>
          </cell>
          <cell r="V990">
            <v>78.295285714285711</v>
          </cell>
          <cell r="W990">
            <v>1017.8387142857142</v>
          </cell>
          <cell r="X990">
            <v>23488.585714285713</v>
          </cell>
          <cell r="Y990">
            <v>495.87014285714281</v>
          </cell>
          <cell r="Z990">
            <v>6263.6228571428564</v>
          </cell>
          <cell r="AA990">
            <v>11744.292857142857</v>
          </cell>
          <cell r="AB990">
            <v>156590.57142857142</v>
          </cell>
          <cell r="AC990">
            <v>196716.90535714285</v>
          </cell>
          <cell r="AD990">
            <v>1696.397857142857</v>
          </cell>
          <cell r="AE990">
            <v>463.24710714285709</v>
          </cell>
          <cell r="AF990">
            <v>730.75599999999997</v>
          </cell>
          <cell r="AG990">
            <v>182.68899999999999</v>
          </cell>
          <cell r="AH990">
            <v>6133.130714285714</v>
          </cell>
          <cell r="AI990">
            <v>365.37799999999999</v>
          </cell>
          <cell r="AJ990">
            <v>913.44499999999994</v>
          </cell>
          <cell r="AK990">
            <v>182.68899999999999</v>
          </cell>
          <cell r="AL990">
            <v>4436.732857142857</v>
          </cell>
          <cell r="AM990">
            <v>195.73821428571426</v>
          </cell>
          <cell r="AN990">
            <v>4175.7485714285713</v>
          </cell>
          <cell r="AO990">
            <v>2675.0889285714284</v>
          </cell>
          <cell r="AP990">
            <v>280.55810714285712</v>
          </cell>
          <cell r="AQ990">
            <v>978.69107142857138</v>
          </cell>
        </row>
        <row r="991">
          <cell r="A991" t="str">
            <v>M003EU15010R0</v>
          </cell>
          <cell r="B991" t="str">
            <v>RenegadeHiFlo150/10(Neuro)</v>
          </cell>
          <cell r="C991" t="str">
            <v>EUR</v>
          </cell>
          <cell r="D991">
            <v>81.38</v>
          </cell>
          <cell r="E991">
            <v>93.586999999999989</v>
          </cell>
          <cell r="G991">
            <v>93.586999999999989</v>
          </cell>
          <cell r="I991">
            <v>133.69571428571427</v>
          </cell>
          <cell r="J991">
            <v>508.0437142857142</v>
          </cell>
          <cell r="K991">
            <v>147.06528571428572</v>
          </cell>
          <cell r="L991">
            <v>173.80442857142856</v>
          </cell>
          <cell r="M991">
            <v>233.96749999999997</v>
          </cell>
          <cell r="N991">
            <v>143.05441428571427</v>
          </cell>
          <cell r="O991">
            <v>139.04354285714285</v>
          </cell>
          <cell r="P991">
            <v>66847.85714285713</v>
          </cell>
          <cell r="Q991">
            <v>913.14172857142853</v>
          </cell>
          <cell r="R991">
            <v>263380.55714285711</v>
          </cell>
          <cell r="S991">
            <v>2292.8814999999995</v>
          </cell>
          <cell r="T991">
            <v>681.84814285714276</v>
          </cell>
          <cell r="U991">
            <v>93.586999999999989</v>
          </cell>
          <cell r="V991">
            <v>80.217428571428556</v>
          </cell>
          <cell r="W991">
            <v>1042.8265714285712</v>
          </cell>
          <cell r="X991">
            <v>24065.228571428568</v>
          </cell>
          <cell r="Y991">
            <v>508.0437142857142</v>
          </cell>
          <cell r="Z991">
            <v>6417.3942857142847</v>
          </cell>
          <cell r="AA991">
            <v>12032.614285714284</v>
          </cell>
          <cell r="AB991">
            <v>160434.85714285713</v>
          </cell>
          <cell r="AC991">
            <v>201546.28928571427</v>
          </cell>
          <cell r="AD991">
            <v>1738.0442857142855</v>
          </cell>
          <cell r="AE991">
            <v>474.61978571428563</v>
          </cell>
          <cell r="AF991">
            <v>748.69599999999991</v>
          </cell>
          <cell r="AG991">
            <v>187.17399999999998</v>
          </cell>
          <cell r="AH991">
            <v>6283.6985714285711</v>
          </cell>
          <cell r="AI991">
            <v>374.34799999999996</v>
          </cell>
          <cell r="AJ991">
            <v>935.86999999999989</v>
          </cell>
          <cell r="AK991">
            <v>187.17399999999998</v>
          </cell>
          <cell r="AL991">
            <v>4545.6542857142849</v>
          </cell>
          <cell r="AM991">
            <v>200.5435714285714</v>
          </cell>
          <cell r="AN991">
            <v>4278.2628571428568</v>
          </cell>
          <cell r="AO991">
            <v>2740.7621428571424</v>
          </cell>
          <cell r="AP991">
            <v>287.44578571428571</v>
          </cell>
          <cell r="AQ991">
            <v>1002.717857142857</v>
          </cell>
        </row>
        <row r="992">
          <cell r="A992" t="str">
            <v>M003EU15020R0</v>
          </cell>
          <cell r="B992" t="str">
            <v>RenegadeHiFlo150/20(Neuro)</v>
          </cell>
          <cell r="C992" t="str">
            <v>EUR</v>
          </cell>
          <cell r="D992">
            <v>81.430000000000007</v>
          </cell>
          <cell r="E992">
            <v>93.644499999999994</v>
          </cell>
          <cell r="G992">
            <v>93.644499999999994</v>
          </cell>
          <cell r="I992">
            <v>133.77785714285713</v>
          </cell>
          <cell r="J992">
            <v>508.35585714285708</v>
          </cell>
          <cell r="K992">
            <v>147.15564285714285</v>
          </cell>
          <cell r="L992">
            <v>173.91121428571427</v>
          </cell>
          <cell r="M992">
            <v>234.11124999999998</v>
          </cell>
          <cell r="N992">
            <v>143.14230714285713</v>
          </cell>
          <cell r="O992">
            <v>139.12897142857142</v>
          </cell>
          <cell r="P992">
            <v>66888.928571428565</v>
          </cell>
          <cell r="Q992">
            <v>913.70276428571424</v>
          </cell>
          <cell r="R992">
            <v>263542.37857142853</v>
          </cell>
          <cell r="S992">
            <v>2294.2902499999996</v>
          </cell>
          <cell r="T992">
            <v>682.26707142857128</v>
          </cell>
          <cell r="U992">
            <v>93.644499999999979</v>
          </cell>
          <cell r="V992">
            <v>80.266714285714272</v>
          </cell>
          <cell r="W992">
            <v>1043.4672857142855</v>
          </cell>
          <cell r="X992">
            <v>24080.014285714282</v>
          </cell>
          <cell r="Y992">
            <v>508.35585714285708</v>
          </cell>
          <cell r="Z992">
            <v>6421.3371428571427</v>
          </cell>
          <cell r="AA992">
            <v>12040.007142857141</v>
          </cell>
          <cell r="AB992">
            <v>160533.42857142855</v>
          </cell>
          <cell r="AC992">
            <v>201670.11964285711</v>
          </cell>
          <cell r="AD992">
            <v>1739.1121428571428</v>
          </cell>
          <cell r="AE992">
            <v>474.9113928571428</v>
          </cell>
          <cell r="AF992">
            <v>749.15599999999984</v>
          </cell>
          <cell r="AG992">
            <v>187.28899999999996</v>
          </cell>
          <cell r="AH992">
            <v>6287.5592857142847</v>
          </cell>
          <cell r="AI992">
            <v>374.57799999999992</v>
          </cell>
          <cell r="AJ992">
            <v>936.44499999999994</v>
          </cell>
          <cell r="AK992">
            <v>187.28899999999996</v>
          </cell>
          <cell r="AL992">
            <v>4548.4471428571424</v>
          </cell>
          <cell r="AM992">
            <v>200.66678571428571</v>
          </cell>
          <cell r="AN992">
            <v>4280.8914285714282</v>
          </cell>
          <cell r="AO992">
            <v>2742.446071428571</v>
          </cell>
          <cell r="AP992">
            <v>287.62239285714281</v>
          </cell>
          <cell r="AQ992">
            <v>1003.3339285714285</v>
          </cell>
        </row>
        <row r="993">
          <cell r="A993" t="str">
            <v>M003N3EZ25150</v>
          </cell>
          <cell r="B993" t="str">
            <v>Neuroform3EZ2.515mm</v>
          </cell>
          <cell r="C993" t="str">
            <v>EUR</v>
          </cell>
          <cell r="D993">
            <v>374.4</v>
          </cell>
          <cell r="G993">
            <v>374.4</v>
          </cell>
          <cell r="I993">
            <v>534.85714285714289</v>
          </cell>
          <cell r="J993">
            <v>2032.4571428571428</v>
          </cell>
          <cell r="K993">
            <v>588.34285714285727</v>
          </cell>
          <cell r="L993">
            <v>695.3142857142858</v>
          </cell>
          <cell r="M993">
            <v>936</v>
          </cell>
          <cell r="N993">
            <v>572.29714285714294</v>
          </cell>
          <cell r="O993">
            <v>556.25142857142862</v>
          </cell>
          <cell r="P993">
            <v>267428.57142857142</v>
          </cell>
          <cell r="Q993">
            <v>3653.0742857142859</v>
          </cell>
          <cell r="R993">
            <v>1053668.5714285716</v>
          </cell>
          <cell r="S993">
            <v>9172.7999999999993</v>
          </cell>
          <cell r="T993">
            <v>2727.7714285714287</v>
          </cell>
          <cell r="U993">
            <v>374.4</v>
          </cell>
          <cell r="V993">
            <v>320.91428571428571</v>
          </cell>
          <cell r="W993">
            <v>4171.8857142857141</v>
          </cell>
          <cell r="X993">
            <v>96274.285714285725</v>
          </cell>
          <cell r="Y993">
            <v>2032.4571428571428</v>
          </cell>
          <cell r="Z993">
            <v>25673.142857142859</v>
          </cell>
          <cell r="AA993">
            <v>48137.142857142862</v>
          </cell>
          <cell r="AB993">
            <v>641828.57142857148</v>
          </cell>
          <cell r="AC993">
            <v>806297.14285714296</v>
          </cell>
          <cell r="AD993">
            <v>6953.1428571428578</v>
          </cell>
          <cell r="AE993">
            <v>1898.7428571428572</v>
          </cell>
          <cell r="AF993">
            <v>2995.2</v>
          </cell>
          <cell r="AG993">
            <v>748.8</v>
          </cell>
          <cell r="AH993">
            <v>25138.285714285717</v>
          </cell>
          <cell r="AI993">
            <v>1497.6</v>
          </cell>
          <cell r="AJ993">
            <v>3744</v>
          </cell>
          <cell r="AK993">
            <v>748.8</v>
          </cell>
          <cell r="AL993">
            <v>18185.142857142859</v>
          </cell>
          <cell r="AM993">
            <v>802.28571428571433</v>
          </cell>
          <cell r="AN993">
            <v>17115.428571428572</v>
          </cell>
          <cell r="AO993">
            <v>10964.571428571429</v>
          </cell>
          <cell r="AP993">
            <v>1149.9428571428571</v>
          </cell>
          <cell r="AQ993">
            <v>4011.4285714285716</v>
          </cell>
        </row>
        <row r="994">
          <cell r="A994" t="str">
            <v>M003N3EZ25200</v>
          </cell>
          <cell r="B994" t="str">
            <v>Neuroform3EZ2.520mm</v>
          </cell>
          <cell r="C994" t="str">
            <v>EUR</v>
          </cell>
          <cell r="D994">
            <v>379.26</v>
          </cell>
          <cell r="G994">
            <v>379.26</v>
          </cell>
          <cell r="I994">
            <v>541.80000000000007</v>
          </cell>
          <cell r="J994">
            <v>2058.84</v>
          </cell>
          <cell r="K994">
            <v>595.98000000000013</v>
          </cell>
          <cell r="L994">
            <v>704.34000000000015</v>
          </cell>
          <cell r="M994">
            <v>948.15000000000009</v>
          </cell>
          <cell r="N994">
            <v>579.72600000000011</v>
          </cell>
          <cell r="O994">
            <v>563.47200000000009</v>
          </cell>
          <cell r="P994">
            <v>270900.00000000006</v>
          </cell>
          <cell r="Q994">
            <v>3700.4940000000006</v>
          </cell>
          <cell r="R994">
            <v>1067346.0000000002</v>
          </cell>
          <cell r="S994">
            <v>9291.8700000000008</v>
          </cell>
          <cell r="T994">
            <v>2763.1800000000003</v>
          </cell>
          <cell r="U994">
            <v>379.26000000000005</v>
          </cell>
          <cell r="V994">
            <v>325.08000000000004</v>
          </cell>
          <cell r="W994">
            <v>4226.0400000000009</v>
          </cell>
          <cell r="X994">
            <v>97524.000000000015</v>
          </cell>
          <cell r="Y994">
            <v>2058.84</v>
          </cell>
          <cell r="Z994">
            <v>26006.400000000001</v>
          </cell>
          <cell r="AA994">
            <v>48762.000000000007</v>
          </cell>
          <cell r="AB994">
            <v>650160.00000000012</v>
          </cell>
          <cell r="AC994">
            <v>816763.50000000012</v>
          </cell>
          <cell r="AD994">
            <v>7043.4000000000005</v>
          </cell>
          <cell r="AE994">
            <v>1923.39</v>
          </cell>
          <cell r="AF994">
            <v>3034.0800000000004</v>
          </cell>
          <cell r="AG994">
            <v>758.5200000000001</v>
          </cell>
          <cell r="AH994">
            <v>25464.600000000002</v>
          </cell>
          <cell r="AI994">
            <v>1517.0400000000002</v>
          </cell>
          <cell r="AJ994">
            <v>3792.6000000000004</v>
          </cell>
          <cell r="AK994">
            <v>758.5200000000001</v>
          </cell>
          <cell r="AL994">
            <v>18421.2</v>
          </cell>
          <cell r="AM994">
            <v>812.7</v>
          </cell>
          <cell r="AN994">
            <v>17337.600000000002</v>
          </cell>
          <cell r="AO994">
            <v>11106.900000000001</v>
          </cell>
          <cell r="AP994">
            <v>1164.8700000000001</v>
          </cell>
          <cell r="AQ994">
            <v>4063.5000000000005</v>
          </cell>
        </row>
        <row r="995">
          <cell r="A995" t="str">
            <v>M003N3EZ30150</v>
          </cell>
          <cell r="B995" t="str">
            <v>Neuroform3EZ315mm</v>
          </cell>
          <cell r="C995" t="str">
            <v>EUR</v>
          </cell>
          <cell r="D995">
            <v>372.56</v>
          </cell>
          <cell r="G995">
            <v>372.56</v>
          </cell>
          <cell r="I995">
            <v>532.22857142857151</v>
          </cell>
          <cell r="J995">
            <v>2022.4685714285717</v>
          </cell>
          <cell r="K995">
            <v>585.45142857142866</v>
          </cell>
          <cell r="L995">
            <v>691.89714285714297</v>
          </cell>
          <cell r="M995">
            <v>931.40000000000009</v>
          </cell>
          <cell r="N995">
            <v>569.4845714285716</v>
          </cell>
          <cell r="O995">
            <v>553.51771428571442</v>
          </cell>
          <cell r="P995">
            <v>266114.28571428574</v>
          </cell>
          <cell r="Q995">
            <v>3635.1211428571437</v>
          </cell>
          <cell r="R995">
            <v>1048490.2857142859</v>
          </cell>
          <cell r="S995">
            <v>9127.7200000000012</v>
          </cell>
          <cell r="T995">
            <v>2714.3657142857146</v>
          </cell>
          <cell r="U995">
            <v>372.56000000000006</v>
          </cell>
          <cell r="V995">
            <v>319.33714285714291</v>
          </cell>
          <cell r="W995">
            <v>4151.3828571428576</v>
          </cell>
          <cell r="X995">
            <v>95801.14285714287</v>
          </cell>
          <cell r="Y995">
            <v>2022.4685714285717</v>
          </cell>
          <cell r="Z995">
            <v>25546.971428571433</v>
          </cell>
          <cell r="AA995">
            <v>47900.571428571435</v>
          </cell>
          <cell r="AB995">
            <v>638674.2857142858</v>
          </cell>
          <cell r="AC995">
            <v>802334.57142857159</v>
          </cell>
          <cell r="AD995">
            <v>6918.9714285714299</v>
          </cell>
          <cell r="AE995">
            <v>1889.4114285714288</v>
          </cell>
          <cell r="AF995">
            <v>2980.4800000000005</v>
          </cell>
          <cell r="AG995">
            <v>745.12000000000012</v>
          </cell>
          <cell r="AH995">
            <v>25014.742857142861</v>
          </cell>
          <cell r="AI995">
            <v>1490.2400000000002</v>
          </cell>
          <cell r="AJ995">
            <v>3725.6000000000004</v>
          </cell>
          <cell r="AK995">
            <v>745.12000000000012</v>
          </cell>
          <cell r="AL995">
            <v>18095.771428571432</v>
          </cell>
          <cell r="AM995">
            <v>798.34285714285727</v>
          </cell>
          <cell r="AN995">
            <v>17031.314285714288</v>
          </cell>
          <cell r="AO995">
            <v>10910.685714285715</v>
          </cell>
          <cell r="AP995">
            <v>1144.2914285714287</v>
          </cell>
          <cell r="AQ995">
            <v>3991.7142857142862</v>
          </cell>
        </row>
        <row r="996">
          <cell r="A996" t="str">
            <v>M003N3EZ30200</v>
          </cell>
          <cell r="B996" t="str">
            <v>Neuroform3EZ320mm</v>
          </cell>
          <cell r="C996" t="str">
            <v>EUR</v>
          </cell>
          <cell r="D996">
            <v>376.38</v>
          </cell>
          <cell r="G996">
            <v>376.38</v>
          </cell>
          <cell r="I996">
            <v>537.68571428571431</v>
          </cell>
          <cell r="J996">
            <v>2043.2057142857143</v>
          </cell>
          <cell r="K996">
            <v>591.45428571428579</v>
          </cell>
          <cell r="L996">
            <v>698.99142857142863</v>
          </cell>
          <cell r="M996">
            <v>940.95</v>
          </cell>
          <cell r="N996">
            <v>575.32371428571435</v>
          </cell>
          <cell r="O996">
            <v>559.1931428571429</v>
          </cell>
          <cell r="P996">
            <v>268842.85714285716</v>
          </cell>
          <cell r="Q996">
            <v>3672.393428571429</v>
          </cell>
          <cell r="R996">
            <v>1059240.8571428573</v>
          </cell>
          <cell r="S996">
            <v>9221.31</v>
          </cell>
          <cell r="T996">
            <v>2742.1971428571428</v>
          </cell>
          <cell r="U996">
            <v>376.38</v>
          </cell>
          <cell r="V996">
            <v>322.61142857142858</v>
          </cell>
          <cell r="W996">
            <v>4193.9485714285711</v>
          </cell>
          <cell r="X996">
            <v>96783.42857142858</v>
          </cell>
          <cell r="Y996">
            <v>2043.2057142857143</v>
          </cell>
          <cell r="Z996">
            <v>25808.914285714287</v>
          </cell>
          <cell r="AA996">
            <v>48391.71428571429</v>
          </cell>
          <cell r="AB996">
            <v>645222.85714285716</v>
          </cell>
          <cell r="AC996">
            <v>810561.21428571432</v>
          </cell>
          <cell r="AD996">
            <v>6989.9142857142861</v>
          </cell>
          <cell r="AE996">
            <v>1908.7842857142857</v>
          </cell>
          <cell r="AF996">
            <v>3011.04</v>
          </cell>
          <cell r="AG996">
            <v>752.76</v>
          </cell>
          <cell r="AH996">
            <v>25271.228571428572</v>
          </cell>
          <cell r="AI996">
            <v>1505.52</v>
          </cell>
          <cell r="AJ996">
            <v>3763.8</v>
          </cell>
          <cell r="AK996">
            <v>752.76</v>
          </cell>
          <cell r="AL996">
            <v>18281.314285714288</v>
          </cell>
          <cell r="AM996">
            <v>806.52857142857147</v>
          </cell>
          <cell r="AN996">
            <v>17205.942857142858</v>
          </cell>
          <cell r="AO996">
            <v>11022.557142857144</v>
          </cell>
          <cell r="AP996">
            <v>1156.0242857142857</v>
          </cell>
          <cell r="AQ996">
            <v>4032.6428571428573</v>
          </cell>
        </row>
        <row r="997">
          <cell r="A997" t="str">
            <v>M003N3EZ30300</v>
          </cell>
          <cell r="B997" t="str">
            <v>Neuroform3EZ330mm</v>
          </cell>
          <cell r="C997" t="str">
            <v>EUR</v>
          </cell>
          <cell r="D997">
            <v>396.43</v>
          </cell>
          <cell r="G997">
            <v>396.43</v>
          </cell>
          <cell r="I997">
            <v>566.32857142857142</v>
          </cell>
          <cell r="J997">
            <v>2152.0485714285714</v>
          </cell>
          <cell r="K997">
            <v>622.96142857142866</v>
          </cell>
          <cell r="L997">
            <v>736.22714285714289</v>
          </cell>
          <cell r="M997">
            <v>991.07500000000005</v>
          </cell>
          <cell r="N997">
            <v>605.97157142857145</v>
          </cell>
          <cell r="O997">
            <v>588.98171428571425</v>
          </cell>
          <cell r="P997">
            <v>283164.28571428574</v>
          </cell>
          <cell r="Q997">
            <v>3868.024142857143</v>
          </cell>
          <cell r="R997">
            <v>1115667.2857142857</v>
          </cell>
          <cell r="S997">
            <v>9712.5349999999999</v>
          </cell>
          <cell r="T997">
            <v>2888.275714285714</v>
          </cell>
          <cell r="U997">
            <v>396.42999999999995</v>
          </cell>
          <cell r="V997">
            <v>339.79714285714283</v>
          </cell>
          <cell r="W997">
            <v>4417.3628571428571</v>
          </cell>
          <cell r="X997">
            <v>101939.14285714286</v>
          </cell>
          <cell r="Y997">
            <v>2152.0485714285714</v>
          </cell>
          <cell r="Z997">
            <v>27183.771428571428</v>
          </cell>
          <cell r="AA997">
            <v>50969.571428571428</v>
          </cell>
          <cell r="AB997">
            <v>679594.28571428568</v>
          </cell>
          <cell r="AC997">
            <v>853740.32142857136</v>
          </cell>
          <cell r="AD997">
            <v>7362.2714285714283</v>
          </cell>
          <cell r="AE997">
            <v>2010.4664285714284</v>
          </cell>
          <cell r="AF997">
            <v>3171.4399999999996</v>
          </cell>
          <cell r="AG997">
            <v>792.8599999999999</v>
          </cell>
          <cell r="AH997">
            <v>26617.442857142858</v>
          </cell>
          <cell r="AI997">
            <v>1585.7199999999998</v>
          </cell>
          <cell r="AJ997">
            <v>3964.3</v>
          </cell>
          <cell r="AK997">
            <v>792.8599999999999</v>
          </cell>
          <cell r="AL997">
            <v>19255.17142857143</v>
          </cell>
          <cell r="AM997">
            <v>849.49285714285713</v>
          </cell>
          <cell r="AN997">
            <v>18122.514285714286</v>
          </cell>
          <cell r="AO997">
            <v>11609.735714285714</v>
          </cell>
          <cell r="AP997">
            <v>1217.6064285714285</v>
          </cell>
          <cell r="AQ997">
            <v>4247.4642857142853</v>
          </cell>
        </row>
        <row r="998">
          <cell r="A998" t="str">
            <v>M003N3EZ35100</v>
          </cell>
          <cell r="B998" t="str">
            <v>Neuroform3EZ3.510mm</v>
          </cell>
          <cell r="C998" t="str">
            <v>EUR</v>
          </cell>
          <cell r="D998">
            <v>372.9</v>
          </cell>
          <cell r="G998">
            <v>372.9</v>
          </cell>
          <cell r="I998">
            <v>532.71428571428567</v>
          </cell>
          <cell r="J998">
            <v>2024.3142857142855</v>
          </cell>
          <cell r="K998">
            <v>585.98571428571427</v>
          </cell>
          <cell r="L998">
            <v>692.52857142857135</v>
          </cell>
          <cell r="M998">
            <v>932.24999999999989</v>
          </cell>
          <cell r="N998">
            <v>570.00428571428574</v>
          </cell>
          <cell r="O998">
            <v>554.02285714285711</v>
          </cell>
          <cell r="P998">
            <v>266357.14285714284</v>
          </cell>
          <cell r="Q998">
            <v>3638.4385714285713</v>
          </cell>
          <cell r="R998">
            <v>1049447.1428571427</v>
          </cell>
          <cell r="S998">
            <v>9136.0499999999993</v>
          </cell>
          <cell r="T998">
            <v>2716.8428571428567</v>
          </cell>
          <cell r="U998">
            <v>372.89999999999992</v>
          </cell>
          <cell r="V998">
            <v>319.62857142857138</v>
          </cell>
          <cell r="W998">
            <v>4155.1714285714279</v>
          </cell>
          <cell r="X998">
            <v>95888.57142857142</v>
          </cell>
          <cell r="Y998">
            <v>2024.3142857142855</v>
          </cell>
          <cell r="Z998">
            <v>25570.28571428571</v>
          </cell>
          <cell r="AA998">
            <v>47944.28571428571</v>
          </cell>
          <cell r="AB998">
            <v>639257.14285714284</v>
          </cell>
          <cell r="AC998">
            <v>803066.78571428568</v>
          </cell>
          <cell r="AD998">
            <v>6925.2857142857138</v>
          </cell>
          <cell r="AE998">
            <v>1891.1357142857141</v>
          </cell>
          <cell r="AF998">
            <v>2983.1999999999994</v>
          </cell>
          <cell r="AG998">
            <v>745.79999999999984</v>
          </cell>
          <cell r="AH998">
            <v>25037.571428571428</v>
          </cell>
          <cell r="AI998">
            <v>1491.5999999999997</v>
          </cell>
          <cell r="AJ998">
            <v>3728.9999999999995</v>
          </cell>
          <cell r="AK998">
            <v>745.79999999999984</v>
          </cell>
          <cell r="AL998">
            <v>18112.285714285714</v>
          </cell>
          <cell r="AM998">
            <v>799.07142857142844</v>
          </cell>
          <cell r="AN998">
            <v>17046.857142857141</v>
          </cell>
          <cell r="AO998">
            <v>10920.642857142857</v>
          </cell>
          <cell r="AP998">
            <v>1145.3357142857142</v>
          </cell>
          <cell r="AQ998">
            <v>3995.3571428571427</v>
          </cell>
        </row>
        <row r="999">
          <cell r="A999" t="str">
            <v>M003N3EZ35150</v>
          </cell>
          <cell r="B999" t="str">
            <v>Neuroform3EZ3.515mm</v>
          </cell>
          <cell r="C999" t="str">
            <v>EUR</v>
          </cell>
          <cell r="D999">
            <v>372.56</v>
          </cell>
          <cell r="G999">
            <v>372.56</v>
          </cell>
          <cell r="I999">
            <v>532.22857142857151</v>
          </cell>
          <cell r="J999">
            <v>2022.4685714285717</v>
          </cell>
          <cell r="K999">
            <v>585.45142857142866</v>
          </cell>
          <cell r="L999">
            <v>691.89714285714297</v>
          </cell>
          <cell r="M999">
            <v>931.40000000000009</v>
          </cell>
          <cell r="N999">
            <v>569.4845714285716</v>
          </cell>
          <cell r="O999">
            <v>553.51771428571442</v>
          </cell>
          <cell r="P999">
            <v>266114.28571428574</v>
          </cell>
          <cell r="Q999">
            <v>3635.1211428571437</v>
          </cell>
          <cell r="R999">
            <v>1048490.2857142859</v>
          </cell>
          <cell r="S999">
            <v>9127.7200000000012</v>
          </cell>
          <cell r="T999">
            <v>2714.3657142857146</v>
          </cell>
          <cell r="U999">
            <v>372.56000000000006</v>
          </cell>
          <cell r="V999">
            <v>319.33714285714291</v>
          </cell>
          <cell r="W999">
            <v>4151.3828571428576</v>
          </cell>
          <cell r="X999">
            <v>95801.14285714287</v>
          </cell>
          <cell r="Y999">
            <v>2022.4685714285717</v>
          </cell>
          <cell r="Z999">
            <v>25546.971428571433</v>
          </cell>
          <cell r="AA999">
            <v>47900.571428571435</v>
          </cell>
          <cell r="AB999">
            <v>638674.2857142858</v>
          </cell>
          <cell r="AC999">
            <v>802334.57142857159</v>
          </cell>
          <cell r="AD999">
            <v>6918.9714285714299</v>
          </cell>
          <cell r="AE999">
            <v>1889.4114285714288</v>
          </cell>
          <cell r="AF999">
            <v>2980.4800000000005</v>
          </cell>
          <cell r="AG999">
            <v>745.12000000000012</v>
          </cell>
          <cell r="AH999">
            <v>25014.742857142861</v>
          </cell>
          <cell r="AI999">
            <v>1490.2400000000002</v>
          </cell>
          <cell r="AJ999">
            <v>3725.6000000000004</v>
          </cell>
          <cell r="AK999">
            <v>745.12000000000012</v>
          </cell>
          <cell r="AL999">
            <v>18095.771428571432</v>
          </cell>
          <cell r="AM999">
            <v>798.34285714285727</v>
          </cell>
          <cell r="AN999">
            <v>17031.314285714288</v>
          </cell>
          <cell r="AO999">
            <v>10910.685714285715</v>
          </cell>
          <cell r="AP999">
            <v>1144.2914285714287</v>
          </cell>
          <cell r="AQ999">
            <v>3991.7142857142862</v>
          </cell>
        </row>
        <row r="1000">
          <cell r="A1000" t="str">
            <v>M003N3EZ35200</v>
          </cell>
          <cell r="B1000" t="str">
            <v>Neuroform3EZ3.520mm</v>
          </cell>
          <cell r="C1000" t="str">
            <v>EUR</v>
          </cell>
          <cell r="D1000">
            <v>376.38</v>
          </cell>
          <cell r="G1000">
            <v>376.38</v>
          </cell>
          <cell r="I1000">
            <v>537.68571428571431</v>
          </cell>
          <cell r="J1000">
            <v>2043.2057142857143</v>
          </cell>
          <cell r="K1000">
            <v>591.45428571428579</v>
          </cell>
          <cell r="L1000">
            <v>698.99142857142863</v>
          </cell>
          <cell r="M1000">
            <v>940.95</v>
          </cell>
          <cell r="N1000">
            <v>575.32371428571435</v>
          </cell>
          <cell r="O1000">
            <v>559.1931428571429</v>
          </cell>
          <cell r="P1000">
            <v>268842.85714285716</v>
          </cell>
          <cell r="Q1000">
            <v>3672.393428571429</v>
          </cell>
          <cell r="R1000">
            <v>1059240.8571428573</v>
          </cell>
          <cell r="S1000">
            <v>9221.31</v>
          </cell>
          <cell r="T1000">
            <v>2742.1971428571428</v>
          </cell>
          <cell r="U1000">
            <v>376.38</v>
          </cell>
          <cell r="V1000">
            <v>322.61142857142858</v>
          </cell>
          <cell r="W1000">
            <v>4193.9485714285711</v>
          </cell>
          <cell r="X1000">
            <v>96783.42857142858</v>
          </cell>
          <cell r="Y1000">
            <v>2043.2057142857143</v>
          </cell>
          <cell r="Z1000">
            <v>25808.914285714287</v>
          </cell>
          <cell r="AA1000">
            <v>48391.71428571429</v>
          </cell>
          <cell r="AB1000">
            <v>645222.85714285716</v>
          </cell>
          <cell r="AC1000">
            <v>810561.21428571432</v>
          </cell>
          <cell r="AD1000">
            <v>6989.9142857142861</v>
          </cell>
          <cell r="AE1000">
            <v>1908.7842857142857</v>
          </cell>
          <cell r="AF1000">
            <v>3011.04</v>
          </cell>
          <cell r="AG1000">
            <v>752.76</v>
          </cell>
          <cell r="AH1000">
            <v>25271.228571428572</v>
          </cell>
          <cell r="AI1000">
            <v>1505.52</v>
          </cell>
          <cell r="AJ1000">
            <v>3763.8</v>
          </cell>
          <cell r="AK1000">
            <v>752.76</v>
          </cell>
          <cell r="AL1000">
            <v>18281.314285714288</v>
          </cell>
          <cell r="AM1000">
            <v>806.52857142857147</v>
          </cell>
          <cell r="AN1000">
            <v>17205.942857142858</v>
          </cell>
          <cell r="AO1000">
            <v>11022.557142857144</v>
          </cell>
          <cell r="AP1000">
            <v>1156.0242857142857</v>
          </cell>
          <cell r="AQ1000">
            <v>4032.6428571428573</v>
          </cell>
        </row>
        <row r="1001">
          <cell r="A1001" t="str">
            <v>M003N3EZ35300</v>
          </cell>
          <cell r="B1001" t="str">
            <v>Neuroform3EZ3.530mm</v>
          </cell>
          <cell r="C1001" t="str">
            <v>EUR</v>
          </cell>
          <cell r="D1001">
            <v>396.43</v>
          </cell>
          <cell r="G1001">
            <v>396.43</v>
          </cell>
          <cell r="I1001">
            <v>566.32857142857142</v>
          </cell>
          <cell r="J1001">
            <v>2152.0485714285714</v>
          </cell>
          <cell r="K1001">
            <v>622.96142857142866</v>
          </cell>
          <cell r="L1001">
            <v>736.22714285714289</v>
          </cell>
          <cell r="M1001">
            <v>991.07500000000005</v>
          </cell>
          <cell r="N1001">
            <v>605.97157142857145</v>
          </cell>
          <cell r="O1001">
            <v>588.98171428571425</v>
          </cell>
          <cell r="P1001">
            <v>283164.28571428574</v>
          </cell>
          <cell r="Q1001">
            <v>3868.024142857143</v>
          </cell>
          <cell r="R1001">
            <v>1115667.2857142857</v>
          </cell>
          <cell r="S1001">
            <v>9712.5349999999999</v>
          </cell>
          <cell r="T1001">
            <v>2888.275714285714</v>
          </cell>
          <cell r="U1001">
            <v>396.42999999999995</v>
          </cell>
          <cell r="V1001">
            <v>339.79714285714283</v>
          </cell>
          <cell r="W1001">
            <v>4417.3628571428571</v>
          </cell>
          <cell r="X1001">
            <v>101939.14285714286</v>
          </cell>
          <cell r="Y1001">
            <v>2152.0485714285714</v>
          </cell>
          <cell r="Z1001">
            <v>27183.771428571428</v>
          </cell>
          <cell r="AA1001">
            <v>50969.571428571428</v>
          </cell>
          <cell r="AB1001">
            <v>679594.28571428568</v>
          </cell>
          <cell r="AC1001">
            <v>853740.32142857136</v>
          </cell>
          <cell r="AD1001">
            <v>7362.2714285714283</v>
          </cell>
          <cell r="AE1001">
            <v>2010.4664285714284</v>
          </cell>
          <cell r="AF1001">
            <v>3171.4399999999996</v>
          </cell>
          <cell r="AG1001">
            <v>792.8599999999999</v>
          </cell>
          <cell r="AH1001">
            <v>26617.442857142858</v>
          </cell>
          <cell r="AI1001">
            <v>1585.7199999999998</v>
          </cell>
          <cell r="AJ1001">
            <v>3964.3</v>
          </cell>
          <cell r="AK1001">
            <v>792.8599999999999</v>
          </cell>
          <cell r="AL1001">
            <v>19255.17142857143</v>
          </cell>
          <cell r="AM1001">
            <v>849.49285714285713</v>
          </cell>
          <cell r="AN1001">
            <v>18122.514285714286</v>
          </cell>
          <cell r="AO1001">
            <v>11609.735714285714</v>
          </cell>
          <cell r="AP1001">
            <v>1217.6064285714285</v>
          </cell>
          <cell r="AQ1001">
            <v>4247.4642857142853</v>
          </cell>
        </row>
        <row r="1002">
          <cell r="A1002" t="str">
            <v>M003N3EZ40150</v>
          </cell>
          <cell r="B1002" t="str">
            <v>Neuroform3EZ415mm</v>
          </cell>
          <cell r="C1002" t="str">
            <v>EUR</v>
          </cell>
          <cell r="D1002">
            <v>373.34</v>
          </cell>
          <cell r="G1002">
            <v>373.34</v>
          </cell>
          <cell r="I1002">
            <v>533.34285714285716</v>
          </cell>
          <cell r="J1002">
            <v>2026.7028571428571</v>
          </cell>
          <cell r="K1002">
            <v>586.67714285714294</v>
          </cell>
          <cell r="L1002">
            <v>693.34571428571428</v>
          </cell>
          <cell r="M1002">
            <v>933.35</v>
          </cell>
          <cell r="N1002">
            <v>570.67685714285722</v>
          </cell>
          <cell r="O1002">
            <v>554.67657142857149</v>
          </cell>
          <cell r="P1002">
            <v>266671.42857142858</v>
          </cell>
          <cell r="Q1002">
            <v>3642.7317142857146</v>
          </cell>
          <cell r="R1002">
            <v>1050685.4285714286</v>
          </cell>
          <cell r="S1002">
            <v>9146.83</v>
          </cell>
          <cell r="T1002">
            <v>2720.0485714285714</v>
          </cell>
          <cell r="U1002">
            <v>373.34</v>
          </cell>
          <cell r="V1002">
            <v>320.0057142857143</v>
          </cell>
          <cell r="W1002">
            <v>4160.0742857142859</v>
          </cell>
          <cell r="X1002">
            <v>96001.71428571429</v>
          </cell>
          <cell r="Y1002">
            <v>2026.7028571428571</v>
          </cell>
          <cell r="Z1002">
            <v>25600.457142857143</v>
          </cell>
          <cell r="AA1002">
            <v>48000.857142857145</v>
          </cell>
          <cell r="AB1002">
            <v>640011.42857142864</v>
          </cell>
          <cell r="AC1002">
            <v>804014.35714285716</v>
          </cell>
          <cell r="AD1002">
            <v>6933.4571428571435</v>
          </cell>
          <cell r="AE1002">
            <v>1893.3671428571429</v>
          </cell>
          <cell r="AF1002">
            <v>2986.72</v>
          </cell>
          <cell r="AG1002">
            <v>746.68</v>
          </cell>
          <cell r="AH1002">
            <v>25067.114285714288</v>
          </cell>
          <cell r="AI1002">
            <v>1493.36</v>
          </cell>
          <cell r="AJ1002">
            <v>3733.4</v>
          </cell>
          <cell r="AK1002">
            <v>746.68</v>
          </cell>
          <cell r="AL1002">
            <v>18133.657142857144</v>
          </cell>
          <cell r="AM1002">
            <v>800.01428571428573</v>
          </cell>
          <cell r="AN1002">
            <v>17066.971428571429</v>
          </cell>
          <cell r="AO1002">
            <v>10933.528571428571</v>
          </cell>
          <cell r="AP1002">
            <v>1146.6871428571428</v>
          </cell>
          <cell r="AQ1002">
            <v>4000.0714285714284</v>
          </cell>
        </row>
        <row r="1003">
          <cell r="A1003" t="str">
            <v>M003N3EZ40200</v>
          </cell>
          <cell r="B1003" t="str">
            <v>Neuroform3EZ420mm</v>
          </cell>
          <cell r="C1003" t="str">
            <v>EUR</v>
          </cell>
          <cell r="D1003">
            <v>380.48</v>
          </cell>
          <cell r="G1003">
            <v>380.48</v>
          </cell>
          <cell r="I1003">
            <v>543.5428571428572</v>
          </cell>
          <cell r="J1003">
            <v>2065.462857142857</v>
          </cell>
          <cell r="K1003">
            <v>597.89714285714297</v>
          </cell>
          <cell r="L1003">
            <v>706.60571428571438</v>
          </cell>
          <cell r="M1003">
            <v>951.2</v>
          </cell>
          <cell r="N1003">
            <v>581.5908571428572</v>
          </cell>
          <cell r="O1003">
            <v>565.28457142857155</v>
          </cell>
          <cell r="P1003">
            <v>271771.42857142858</v>
          </cell>
          <cell r="Q1003">
            <v>3712.3977142857148</v>
          </cell>
          <cell r="R1003">
            <v>1070779.4285714286</v>
          </cell>
          <cell r="S1003">
            <v>9321.76</v>
          </cell>
          <cell r="T1003">
            <v>2772.0685714285714</v>
          </cell>
          <cell r="U1003">
            <v>380.48</v>
          </cell>
          <cell r="V1003">
            <v>326.12571428571431</v>
          </cell>
          <cell r="W1003">
            <v>4239.6342857142863</v>
          </cell>
          <cell r="X1003">
            <v>97837.71428571429</v>
          </cell>
          <cell r="Y1003">
            <v>2065.462857142857</v>
          </cell>
          <cell r="Z1003">
            <v>26090.057142857146</v>
          </cell>
          <cell r="AA1003">
            <v>48918.857142857145</v>
          </cell>
          <cell r="AB1003">
            <v>652251.42857142864</v>
          </cell>
          <cell r="AC1003">
            <v>819390.85714285728</v>
          </cell>
          <cell r="AD1003">
            <v>7066.0571428571438</v>
          </cell>
          <cell r="AE1003">
            <v>1929.5771428571429</v>
          </cell>
          <cell r="AF1003">
            <v>3043.84</v>
          </cell>
          <cell r="AG1003">
            <v>760.96</v>
          </cell>
          <cell r="AH1003">
            <v>25546.514285714289</v>
          </cell>
          <cell r="AI1003">
            <v>1521.92</v>
          </cell>
          <cell r="AJ1003">
            <v>3804.8</v>
          </cell>
          <cell r="AK1003">
            <v>760.96</v>
          </cell>
          <cell r="AL1003">
            <v>18480.457142857143</v>
          </cell>
          <cell r="AM1003">
            <v>815.3142857142858</v>
          </cell>
          <cell r="AN1003">
            <v>17393.37142857143</v>
          </cell>
          <cell r="AO1003">
            <v>11142.628571428573</v>
          </cell>
          <cell r="AP1003">
            <v>1168.6171428571429</v>
          </cell>
          <cell r="AQ1003">
            <v>4076.5714285714289</v>
          </cell>
        </row>
        <row r="1004">
          <cell r="A1004" t="str">
            <v>M003N3EZ40300</v>
          </cell>
          <cell r="B1004" t="str">
            <v>Neuroform3EZ430mm</v>
          </cell>
          <cell r="C1004" t="str">
            <v>EUR</v>
          </cell>
          <cell r="D1004">
            <v>393.42</v>
          </cell>
          <cell r="G1004">
            <v>393.42</v>
          </cell>
          <cell r="I1004">
            <v>562.02857142857147</v>
          </cell>
          <cell r="J1004">
            <v>2135.7085714285713</v>
          </cell>
          <cell r="K1004">
            <v>618.23142857142864</v>
          </cell>
          <cell r="L1004">
            <v>730.63714285714298</v>
          </cell>
          <cell r="M1004">
            <v>983.55000000000007</v>
          </cell>
          <cell r="N1004">
            <v>601.37057142857145</v>
          </cell>
          <cell r="O1004">
            <v>584.50971428571438</v>
          </cell>
          <cell r="P1004">
            <v>281014.28571428574</v>
          </cell>
          <cell r="Q1004">
            <v>3838.6551428571433</v>
          </cell>
          <cell r="R1004">
            <v>1107196.2857142857</v>
          </cell>
          <cell r="S1004">
            <v>9638.7899999999991</v>
          </cell>
          <cell r="T1004">
            <v>2866.3457142857142</v>
          </cell>
          <cell r="U1004">
            <v>393.42</v>
          </cell>
          <cell r="V1004">
            <v>337.21714285714285</v>
          </cell>
          <cell r="W1004">
            <v>4383.8228571428572</v>
          </cell>
          <cell r="X1004">
            <v>101165.14285714287</v>
          </cell>
          <cell r="Y1004">
            <v>2135.7085714285713</v>
          </cell>
          <cell r="Z1004">
            <v>26977.37142857143</v>
          </cell>
          <cell r="AA1004">
            <v>50582.571428571435</v>
          </cell>
          <cell r="AB1004">
            <v>674434.2857142858</v>
          </cell>
          <cell r="AC1004">
            <v>847258.07142857148</v>
          </cell>
          <cell r="AD1004">
            <v>7306.3714285714286</v>
          </cell>
          <cell r="AE1004">
            <v>1995.2014285714286</v>
          </cell>
          <cell r="AF1004">
            <v>3147.36</v>
          </cell>
          <cell r="AG1004">
            <v>786.84</v>
          </cell>
          <cell r="AH1004">
            <v>26415.342857142859</v>
          </cell>
          <cell r="AI1004">
            <v>1573.68</v>
          </cell>
          <cell r="AJ1004">
            <v>3934.2000000000003</v>
          </cell>
          <cell r="AK1004">
            <v>786.84</v>
          </cell>
          <cell r="AL1004">
            <v>19108.971428571429</v>
          </cell>
          <cell r="AM1004">
            <v>843.0428571428572</v>
          </cell>
          <cell r="AN1004">
            <v>17984.914285714287</v>
          </cell>
          <cell r="AO1004">
            <v>11521.585714285715</v>
          </cell>
          <cell r="AP1004">
            <v>1208.3614285714286</v>
          </cell>
          <cell r="AQ1004">
            <v>4215.2142857142862</v>
          </cell>
        </row>
        <row r="1005">
          <cell r="A1005" t="str">
            <v>M003N3EZ45100</v>
          </cell>
          <cell r="B1005" t="str">
            <v>Neuroform3EZ4.510mm</v>
          </cell>
          <cell r="C1005" t="str">
            <v>EUR</v>
          </cell>
          <cell r="D1005">
            <v>372.05</v>
          </cell>
          <cell r="G1005">
            <v>372.05</v>
          </cell>
          <cell r="I1005">
            <v>531.5</v>
          </cell>
          <cell r="J1005">
            <v>2019.6999999999998</v>
          </cell>
          <cell r="K1005">
            <v>584.65000000000009</v>
          </cell>
          <cell r="L1005">
            <v>690.95</v>
          </cell>
          <cell r="M1005">
            <v>930.125</v>
          </cell>
          <cell r="N1005">
            <v>568.70500000000004</v>
          </cell>
          <cell r="O1005">
            <v>552.76</v>
          </cell>
          <cell r="P1005">
            <v>265750</v>
          </cell>
          <cell r="Q1005">
            <v>3630.145</v>
          </cell>
          <cell r="R1005">
            <v>1047055</v>
          </cell>
          <cell r="S1005">
            <v>9115.2249999999985</v>
          </cell>
          <cell r="T1005">
            <v>2710.6499999999996</v>
          </cell>
          <cell r="U1005">
            <v>372.04999999999995</v>
          </cell>
          <cell r="V1005">
            <v>318.89999999999998</v>
          </cell>
          <cell r="W1005">
            <v>4145.7</v>
          </cell>
          <cell r="X1005">
            <v>95670</v>
          </cell>
          <cell r="Y1005">
            <v>2019.6999999999998</v>
          </cell>
          <cell r="Z1005">
            <v>25512</v>
          </cell>
          <cell r="AA1005">
            <v>47835</v>
          </cell>
          <cell r="AB1005">
            <v>637800</v>
          </cell>
          <cell r="AC1005">
            <v>801236.25</v>
          </cell>
          <cell r="AD1005">
            <v>6909.5</v>
          </cell>
          <cell r="AE1005">
            <v>1886.8249999999998</v>
          </cell>
          <cell r="AF1005">
            <v>2976.3999999999996</v>
          </cell>
          <cell r="AG1005">
            <v>744.09999999999991</v>
          </cell>
          <cell r="AH1005">
            <v>24980.5</v>
          </cell>
          <cell r="AI1005">
            <v>1488.1999999999998</v>
          </cell>
          <cell r="AJ1005">
            <v>3720.5</v>
          </cell>
          <cell r="AK1005">
            <v>744.09999999999991</v>
          </cell>
          <cell r="AL1005">
            <v>18071</v>
          </cell>
          <cell r="AM1005">
            <v>797.25</v>
          </cell>
          <cell r="AN1005">
            <v>17008</v>
          </cell>
          <cell r="AO1005">
            <v>10895.75</v>
          </cell>
          <cell r="AP1005">
            <v>1142.7249999999999</v>
          </cell>
          <cell r="AQ1005">
            <v>3986.25</v>
          </cell>
        </row>
        <row r="1006">
          <cell r="A1006" t="str">
            <v>M003N3EZ45150</v>
          </cell>
          <cell r="B1006" t="str">
            <v>Neuroform3EZ4.515mm</v>
          </cell>
          <cell r="C1006" t="str">
            <v>EUR</v>
          </cell>
          <cell r="D1006">
            <v>373.34</v>
          </cell>
          <cell r="G1006">
            <v>373.34</v>
          </cell>
          <cell r="I1006">
            <v>533.34285714285716</v>
          </cell>
          <cell r="J1006">
            <v>2026.7028571428571</v>
          </cell>
          <cell r="K1006">
            <v>586.67714285714294</v>
          </cell>
          <cell r="L1006">
            <v>693.34571428571428</v>
          </cell>
          <cell r="M1006">
            <v>933.35</v>
          </cell>
          <cell r="N1006">
            <v>570.67685714285722</v>
          </cell>
          <cell r="O1006">
            <v>554.67657142857149</v>
          </cell>
          <cell r="P1006">
            <v>266671.42857142858</v>
          </cell>
          <cell r="Q1006">
            <v>3642.7317142857146</v>
          </cell>
          <cell r="R1006">
            <v>1050685.4285714286</v>
          </cell>
          <cell r="S1006">
            <v>9146.83</v>
          </cell>
          <cell r="T1006">
            <v>2720.0485714285714</v>
          </cell>
          <cell r="U1006">
            <v>373.34</v>
          </cell>
          <cell r="V1006">
            <v>320.0057142857143</v>
          </cell>
          <cell r="W1006">
            <v>4160.0742857142859</v>
          </cell>
          <cell r="X1006">
            <v>96001.71428571429</v>
          </cell>
          <cell r="Y1006">
            <v>2026.7028571428571</v>
          </cell>
          <cell r="Z1006">
            <v>25600.457142857143</v>
          </cell>
          <cell r="AA1006">
            <v>48000.857142857145</v>
          </cell>
          <cell r="AB1006">
            <v>640011.42857142864</v>
          </cell>
          <cell r="AC1006">
            <v>804014.35714285716</v>
          </cell>
          <cell r="AD1006">
            <v>6933.4571428571435</v>
          </cell>
          <cell r="AE1006">
            <v>1893.3671428571429</v>
          </cell>
          <cell r="AF1006">
            <v>2986.72</v>
          </cell>
          <cell r="AG1006">
            <v>746.68</v>
          </cell>
          <cell r="AH1006">
            <v>25067.114285714288</v>
          </cell>
          <cell r="AI1006">
            <v>1493.36</v>
          </cell>
          <cell r="AJ1006">
            <v>3733.4</v>
          </cell>
          <cell r="AK1006">
            <v>746.68</v>
          </cell>
          <cell r="AL1006">
            <v>18133.657142857144</v>
          </cell>
          <cell r="AM1006">
            <v>800.01428571428573</v>
          </cell>
          <cell r="AN1006">
            <v>17066.971428571429</v>
          </cell>
          <cell r="AO1006">
            <v>10933.528571428571</v>
          </cell>
          <cell r="AP1006">
            <v>1146.6871428571428</v>
          </cell>
          <cell r="AQ1006">
            <v>4000.0714285714284</v>
          </cell>
        </row>
        <row r="1007">
          <cell r="A1007" t="str">
            <v>M003N3EZ45200</v>
          </cell>
          <cell r="B1007" t="str">
            <v>Neuroform3EZ4.520mm</v>
          </cell>
          <cell r="C1007" t="str">
            <v>EUR</v>
          </cell>
          <cell r="D1007">
            <v>380.48</v>
          </cell>
          <cell r="G1007">
            <v>380.48</v>
          </cell>
          <cell r="I1007">
            <v>543.5428571428572</v>
          </cell>
          <cell r="J1007">
            <v>2065.462857142857</v>
          </cell>
          <cell r="K1007">
            <v>597.89714285714297</v>
          </cell>
          <cell r="L1007">
            <v>706.60571428571438</v>
          </cell>
          <cell r="M1007">
            <v>951.2</v>
          </cell>
          <cell r="N1007">
            <v>581.5908571428572</v>
          </cell>
          <cell r="O1007">
            <v>565.28457142857155</v>
          </cell>
          <cell r="P1007">
            <v>271771.42857142858</v>
          </cell>
          <cell r="Q1007">
            <v>3712.3977142857148</v>
          </cell>
          <cell r="R1007">
            <v>1070779.4285714286</v>
          </cell>
          <cell r="S1007">
            <v>9321.76</v>
          </cell>
          <cell r="T1007">
            <v>2772.0685714285714</v>
          </cell>
          <cell r="U1007">
            <v>380.48</v>
          </cell>
          <cell r="V1007">
            <v>326.12571428571431</v>
          </cell>
          <cell r="W1007">
            <v>4239.6342857142863</v>
          </cell>
          <cell r="X1007">
            <v>97837.71428571429</v>
          </cell>
          <cell r="Y1007">
            <v>2065.462857142857</v>
          </cell>
          <cell r="Z1007">
            <v>26090.057142857146</v>
          </cell>
          <cell r="AA1007">
            <v>48918.857142857145</v>
          </cell>
          <cell r="AB1007">
            <v>652251.42857142864</v>
          </cell>
          <cell r="AC1007">
            <v>819390.85714285728</v>
          </cell>
          <cell r="AD1007">
            <v>7066.0571428571438</v>
          </cell>
          <cell r="AE1007">
            <v>1929.5771428571429</v>
          </cell>
          <cell r="AF1007">
            <v>3043.84</v>
          </cell>
          <cell r="AG1007">
            <v>760.96</v>
          </cell>
          <cell r="AH1007">
            <v>25546.514285714289</v>
          </cell>
          <cell r="AI1007">
            <v>1521.92</v>
          </cell>
          <cell r="AJ1007">
            <v>3804.8</v>
          </cell>
          <cell r="AK1007">
            <v>760.96</v>
          </cell>
          <cell r="AL1007">
            <v>18480.457142857143</v>
          </cell>
          <cell r="AM1007">
            <v>815.3142857142858</v>
          </cell>
          <cell r="AN1007">
            <v>17393.37142857143</v>
          </cell>
          <cell r="AO1007">
            <v>11142.628571428573</v>
          </cell>
          <cell r="AP1007">
            <v>1168.6171428571429</v>
          </cell>
          <cell r="AQ1007">
            <v>4076.5714285714289</v>
          </cell>
        </row>
        <row r="1008">
          <cell r="A1008" t="str">
            <v>M003N3EZ45300</v>
          </cell>
          <cell r="B1008" t="str">
            <v>Neuroform3EZ4.530mm</v>
          </cell>
          <cell r="C1008" t="str">
            <v>EUR</v>
          </cell>
          <cell r="D1008">
            <v>393.42</v>
          </cell>
          <cell r="G1008">
            <v>393.42</v>
          </cell>
          <cell r="I1008">
            <v>562.02857142857147</v>
          </cell>
          <cell r="J1008">
            <v>2135.7085714285713</v>
          </cell>
          <cell r="K1008">
            <v>618.23142857142864</v>
          </cell>
          <cell r="L1008">
            <v>730.63714285714298</v>
          </cell>
          <cell r="M1008">
            <v>983.55000000000007</v>
          </cell>
          <cell r="N1008">
            <v>601.37057142857145</v>
          </cell>
          <cell r="O1008">
            <v>584.50971428571438</v>
          </cell>
          <cell r="P1008">
            <v>281014.28571428574</v>
          </cell>
          <cell r="Q1008">
            <v>3838.6551428571433</v>
          </cell>
          <cell r="R1008">
            <v>1107196.2857142857</v>
          </cell>
          <cell r="S1008">
            <v>9638.7899999999991</v>
          </cell>
          <cell r="T1008">
            <v>2866.3457142857142</v>
          </cell>
          <cell r="U1008">
            <v>393.42</v>
          </cell>
          <cell r="V1008">
            <v>337.21714285714285</v>
          </cell>
          <cell r="W1008">
            <v>4383.8228571428572</v>
          </cell>
          <cell r="X1008">
            <v>101165.14285714287</v>
          </cell>
          <cell r="Y1008">
            <v>2135.7085714285713</v>
          </cell>
          <cell r="Z1008">
            <v>26977.37142857143</v>
          </cell>
          <cell r="AA1008">
            <v>50582.571428571435</v>
          </cell>
          <cell r="AB1008">
            <v>674434.2857142858</v>
          </cell>
          <cell r="AC1008">
            <v>847258.07142857148</v>
          </cell>
          <cell r="AD1008">
            <v>7306.3714285714286</v>
          </cell>
          <cell r="AE1008">
            <v>1995.2014285714286</v>
          </cell>
          <cell r="AF1008">
            <v>3147.36</v>
          </cell>
          <cell r="AG1008">
            <v>786.84</v>
          </cell>
          <cell r="AH1008">
            <v>26415.342857142859</v>
          </cell>
          <cell r="AI1008">
            <v>1573.68</v>
          </cell>
          <cell r="AJ1008">
            <v>3934.2000000000003</v>
          </cell>
          <cell r="AK1008">
            <v>786.84</v>
          </cell>
          <cell r="AL1008">
            <v>19108.971428571429</v>
          </cell>
          <cell r="AM1008">
            <v>843.0428571428572</v>
          </cell>
          <cell r="AN1008">
            <v>17984.914285714287</v>
          </cell>
          <cell r="AO1008">
            <v>11521.585714285715</v>
          </cell>
          <cell r="AP1008">
            <v>1208.3614285714286</v>
          </cell>
          <cell r="AQ1008">
            <v>4215.2142857142862</v>
          </cell>
        </row>
        <row r="1009">
          <cell r="A1009" t="str">
            <v>M003S0250100</v>
          </cell>
          <cell r="B1009" t="str">
            <v>2.5X10mmNEUROFORMMICRODEL</v>
          </cell>
          <cell r="C1009" t="str">
            <v>USD</v>
          </cell>
          <cell r="D1009">
            <v>755.88</v>
          </cell>
          <cell r="G1009">
            <v>755.88</v>
          </cell>
          <cell r="I1009">
            <v>755.88</v>
          </cell>
          <cell r="J1009">
            <v>2872.3440000000001</v>
          </cell>
          <cell r="K1009">
            <v>831.46800000000007</v>
          </cell>
          <cell r="L1009">
            <v>982.64400000000001</v>
          </cell>
          <cell r="M1009">
            <v>1322.79</v>
          </cell>
          <cell r="N1009">
            <v>808.79160000000002</v>
          </cell>
          <cell r="O1009">
            <v>786.11520000000007</v>
          </cell>
          <cell r="P1009">
            <v>377940</v>
          </cell>
          <cell r="Q1009">
            <v>5162.6603999999998</v>
          </cell>
          <cell r="R1009">
            <v>1489083.6</v>
          </cell>
          <cell r="S1009">
            <v>12963.341999999999</v>
          </cell>
          <cell r="T1009">
            <v>3854.9879999999998</v>
          </cell>
          <cell r="U1009">
            <v>529.11599999999999</v>
          </cell>
          <cell r="V1009">
            <v>453.52799999999996</v>
          </cell>
          <cell r="W1009">
            <v>5895.8639999999996</v>
          </cell>
          <cell r="X1009">
            <v>136058.4</v>
          </cell>
          <cell r="Y1009">
            <v>2872.3440000000001</v>
          </cell>
          <cell r="Z1009">
            <v>36282.239999999998</v>
          </cell>
          <cell r="AA1009">
            <v>68029.2</v>
          </cell>
          <cell r="AB1009">
            <v>907056</v>
          </cell>
          <cell r="AC1009">
            <v>1139489.1000000001</v>
          </cell>
          <cell r="AD1009">
            <v>9826.44</v>
          </cell>
          <cell r="AE1009">
            <v>2683.3739999999998</v>
          </cell>
          <cell r="AF1009">
            <v>4232.9279999999999</v>
          </cell>
          <cell r="AG1009">
            <v>1058.232</v>
          </cell>
          <cell r="AH1009">
            <v>35526.36</v>
          </cell>
          <cell r="AI1009">
            <v>2116.4639999999999</v>
          </cell>
          <cell r="AJ1009">
            <v>5291.16</v>
          </cell>
          <cell r="AK1009">
            <v>1058.232</v>
          </cell>
          <cell r="AL1009">
            <v>25699.919999999998</v>
          </cell>
          <cell r="AM1009">
            <v>1133.82</v>
          </cell>
          <cell r="AN1009">
            <v>24188.16</v>
          </cell>
          <cell r="AO1009">
            <v>15495.539999999999</v>
          </cell>
          <cell r="AP1009">
            <v>1625.1419999999998</v>
          </cell>
          <cell r="AQ1009">
            <v>5669.1</v>
          </cell>
        </row>
        <row r="1010">
          <cell r="A1010" t="str">
            <v>M003S0250150</v>
          </cell>
          <cell r="B1010" t="str">
            <v>2.5X15mmNEUROFORMMICRODELS</v>
          </cell>
          <cell r="C1010" t="str">
            <v>USD</v>
          </cell>
          <cell r="D1010">
            <v>755.88</v>
          </cell>
          <cell r="G1010">
            <v>755.88</v>
          </cell>
          <cell r="I1010">
            <v>755.88</v>
          </cell>
          <cell r="J1010">
            <v>2872.3440000000001</v>
          </cell>
          <cell r="K1010">
            <v>831.46800000000007</v>
          </cell>
          <cell r="L1010">
            <v>982.64400000000001</v>
          </cell>
          <cell r="M1010">
            <v>1322.79</v>
          </cell>
          <cell r="N1010">
            <v>808.79160000000002</v>
          </cell>
          <cell r="O1010">
            <v>786.11520000000007</v>
          </cell>
          <cell r="P1010">
            <v>377940</v>
          </cell>
          <cell r="Q1010">
            <v>5162.6603999999998</v>
          </cell>
          <cell r="R1010">
            <v>1489083.6</v>
          </cell>
          <cell r="S1010">
            <v>12963.341999999999</v>
          </cell>
          <cell r="T1010">
            <v>3854.9879999999998</v>
          </cell>
          <cell r="U1010">
            <v>529.11599999999999</v>
          </cell>
          <cell r="V1010">
            <v>453.52799999999996</v>
          </cell>
          <cell r="W1010">
            <v>5895.8639999999996</v>
          </cell>
          <cell r="X1010">
            <v>136058.4</v>
          </cell>
          <cell r="Y1010">
            <v>2872.3440000000001</v>
          </cell>
          <cell r="Z1010">
            <v>36282.239999999998</v>
          </cell>
          <cell r="AA1010">
            <v>68029.2</v>
          </cell>
          <cell r="AB1010">
            <v>907056</v>
          </cell>
          <cell r="AC1010">
            <v>1139489.1000000001</v>
          </cell>
          <cell r="AD1010">
            <v>9826.44</v>
          </cell>
          <cell r="AE1010">
            <v>2683.3739999999998</v>
          </cell>
          <cell r="AF1010">
            <v>4232.9279999999999</v>
          </cell>
          <cell r="AG1010">
            <v>1058.232</v>
          </cell>
          <cell r="AH1010">
            <v>35526.36</v>
          </cell>
          <cell r="AI1010">
            <v>2116.4639999999999</v>
          </cell>
          <cell r="AJ1010">
            <v>5291.16</v>
          </cell>
          <cell r="AK1010">
            <v>1058.232</v>
          </cell>
          <cell r="AL1010">
            <v>25699.919999999998</v>
          </cell>
          <cell r="AM1010">
            <v>1133.82</v>
          </cell>
          <cell r="AN1010">
            <v>24188.16</v>
          </cell>
          <cell r="AO1010">
            <v>15495.539999999999</v>
          </cell>
          <cell r="AP1010">
            <v>1625.1419999999998</v>
          </cell>
          <cell r="AQ1010">
            <v>5669.1</v>
          </cell>
        </row>
        <row r="1011">
          <cell r="A1011" t="str">
            <v>M003S0250200</v>
          </cell>
          <cell r="B1011" t="str">
            <v>2.5X20mmNEUROFORMMICRODEL</v>
          </cell>
          <cell r="C1011" t="str">
            <v>USD</v>
          </cell>
          <cell r="D1011">
            <v>755.88</v>
          </cell>
          <cell r="G1011">
            <v>755.88</v>
          </cell>
          <cell r="I1011">
            <v>755.88</v>
          </cell>
          <cell r="J1011">
            <v>2872.3440000000001</v>
          </cell>
          <cell r="K1011">
            <v>831.46800000000007</v>
          </cell>
          <cell r="L1011">
            <v>982.64400000000001</v>
          </cell>
          <cell r="M1011">
            <v>1322.79</v>
          </cell>
          <cell r="N1011">
            <v>808.79160000000002</v>
          </cell>
          <cell r="O1011">
            <v>786.11520000000007</v>
          </cell>
          <cell r="P1011">
            <v>377940</v>
          </cell>
          <cell r="Q1011">
            <v>5162.6603999999998</v>
          </cell>
          <cell r="R1011">
            <v>1489083.6</v>
          </cell>
          <cell r="S1011">
            <v>12963.341999999999</v>
          </cell>
          <cell r="T1011">
            <v>3854.9879999999998</v>
          </cell>
          <cell r="U1011">
            <v>529.11599999999999</v>
          </cell>
          <cell r="V1011">
            <v>453.52799999999996</v>
          </cell>
          <cell r="W1011">
            <v>5895.8639999999996</v>
          </cell>
          <cell r="X1011">
            <v>136058.4</v>
          </cell>
          <cell r="Y1011">
            <v>2872.3440000000001</v>
          </cell>
          <cell r="Z1011">
            <v>36282.239999999998</v>
          </cell>
          <cell r="AA1011">
            <v>68029.2</v>
          </cell>
          <cell r="AB1011">
            <v>907056</v>
          </cell>
          <cell r="AC1011">
            <v>1139489.1000000001</v>
          </cell>
          <cell r="AD1011">
            <v>9826.44</v>
          </cell>
          <cell r="AE1011">
            <v>2683.3739999999998</v>
          </cell>
          <cell r="AF1011">
            <v>4232.9279999999999</v>
          </cell>
          <cell r="AG1011">
            <v>1058.232</v>
          </cell>
          <cell r="AH1011">
            <v>35526.36</v>
          </cell>
          <cell r="AI1011">
            <v>2116.4639999999999</v>
          </cell>
          <cell r="AJ1011">
            <v>5291.16</v>
          </cell>
          <cell r="AK1011">
            <v>1058.232</v>
          </cell>
          <cell r="AL1011">
            <v>25699.919999999998</v>
          </cell>
          <cell r="AM1011">
            <v>1133.82</v>
          </cell>
          <cell r="AN1011">
            <v>24188.16</v>
          </cell>
          <cell r="AO1011">
            <v>15495.539999999999</v>
          </cell>
          <cell r="AP1011">
            <v>1625.1419999999998</v>
          </cell>
          <cell r="AQ1011">
            <v>5669.1</v>
          </cell>
        </row>
        <row r="1012">
          <cell r="A1012" t="str">
            <v>M003S0300100</v>
          </cell>
          <cell r="B1012" t="str">
            <v>3X10mmNEUROFORMMICRODEL</v>
          </cell>
          <cell r="C1012" t="str">
            <v>USD</v>
          </cell>
          <cell r="D1012">
            <v>755.88</v>
          </cell>
          <cell r="G1012">
            <v>755.88</v>
          </cell>
          <cell r="I1012">
            <v>755.88</v>
          </cell>
          <cell r="J1012">
            <v>2872.3440000000001</v>
          </cell>
          <cell r="K1012">
            <v>831.46800000000007</v>
          </cell>
          <cell r="L1012">
            <v>982.64400000000001</v>
          </cell>
          <cell r="M1012">
            <v>1322.79</v>
          </cell>
          <cell r="N1012">
            <v>808.79160000000002</v>
          </cell>
          <cell r="O1012">
            <v>786.11520000000007</v>
          </cell>
          <cell r="P1012">
            <v>377940</v>
          </cell>
          <cell r="Q1012">
            <v>5162.6603999999998</v>
          </cell>
          <cell r="R1012">
            <v>1489083.6</v>
          </cell>
          <cell r="S1012">
            <v>12963.341999999999</v>
          </cell>
          <cell r="T1012">
            <v>3854.9879999999998</v>
          </cell>
          <cell r="U1012">
            <v>529.11599999999999</v>
          </cell>
          <cell r="V1012">
            <v>453.52799999999996</v>
          </cell>
          <cell r="W1012">
            <v>5895.8639999999996</v>
          </cell>
          <cell r="X1012">
            <v>136058.4</v>
          </cell>
          <cell r="Y1012">
            <v>2872.3440000000001</v>
          </cell>
          <cell r="Z1012">
            <v>36282.239999999998</v>
          </cell>
          <cell r="AA1012">
            <v>68029.2</v>
          </cell>
          <cell r="AB1012">
            <v>907056</v>
          </cell>
          <cell r="AC1012">
            <v>1139489.1000000001</v>
          </cell>
          <cell r="AD1012">
            <v>9826.44</v>
          </cell>
          <cell r="AE1012">
            <v>2683.3739999999998</v>
          </cell>
          <cell r="AF1012">
            <v>4232.9279999999999</v>
          </cell>
          <cell r="AG1012">
            <v>1058.232</v>
          </cell>
          <cell r="AH1012">
            <v>35526.36</v>
          </cell>
          <cell r="AI1012">
            <v>2116.4639999999999</v>
          </cell>
          <cell r="AJ1012">
            <v>5291.16</v>
          </cell>
          <cell r="AK1012">
            <v>1058.232</v>
          </cell>
          <cell r="AL1012">
            <v>25699.919999999998</v>
          </cell>
          <cell r="AM1012">
            <v>1133.82</v>
          </cell>
          <cell r="AN1012">
            <v>24188.16</v>
          </cell>
          <cell r="AO1012">
            <v>15495.539999999999</v>
          </cell>
          <cell r="AP1012">
            <v>1625.1419999999998</v>
          </cell>
          <cell r="AQ1012">
            <v>5669.1</v>
          </cell>
        </row>
        <row r="1013">
          <cell r="A1013" t="str">
            <v>M003S0300150</v>
          </cell>
          <cell r="B1013" t="str">
            <v>3X15mmNEUROFORMMICRODEL</v>
          </cell>
          <cell r="C1013" t="str">
            <v>USD</v>
          </cell>
          <cell r="D1013">
            <v>755.88</v>
          </cell>
          <cell r="G1013">
            <v>755.88</v>
          </cell>
          <cell r="I1013">
            <v>755.88</v>
          </cell>
          <cell r="J1013">
            <v>2872.3440000000001</v>
          </cell>
          <cell r="K1013">
            <v>831.46800000000007</v>
          </cell>
          <cell r="L1013">
            <v>982.64400000000001</v>
          </cell>
          <cell r="M1013">
            <v>1322.79</v>
          </cell>
          <cell r="N1013">
            <v>808.79160000000002</v>
          </cell>
          <cell r="O1013">
            <v>786.11520000000007</v>
          </cell>
          <cell r="P1013">
            <v>377940</v>
          </cell>
          <cell r="Q1013">
            <v>5162.6603999999998</v>
          </cell>
          <cell r="R1013">
            <v>1489083.6</v>
          </cell>
          <cell r="S1013">
            <v>12963.341999999999</v>
          </cell>
          <cell r="T1013">
            <v>3854.9879999999998</v>
          </cell>
          <cell r="U1013">
            <v>529.11599999999999</v>
          </cell>
          <cell r="V1013">
            <v>453.52799999999996</v>
          </cell>
          <cell r="W1013">
            <v>5895.8639999999996</v>
          </cell>
          <cell r="X1013">
            <v>136058.4</v>
          </cell>
          <cell r="Y1013">
            <v>2872.3440000000001</v>
          </cell>
          <cell r="Z1013">
            <v>36282.239999999998</v>
          </cell>
          <cell r="AA1013">
            <v>68029.2</v>
          </cell>
          <cell r="AB1013">
            <v>907056</v>
          </cell>
          <cell r="AC1013">
            <v>1139489.1000000001</v>
          </cell>
          <cell r="AD1013">
            <v>9826.44</v>
          </cell>
          <cell r="AE1013">
            <v>2683.3739999999998</v>
          </cell>
          <cell r="AF1013">
            <v>4232.9279999999999</v>
          </cell>
          <cell r="AG1013">
            <v>1058.232</v>
          </cell>
          <cell r="AH1013">
            <v>35526.36</v>
          </cell>
          <cell r="AI1013">
            <v>2116.4639999999999</v>
          </cell>
          <cell r="AJ1013">
            <v>5291.16</v>
          </cell>
          <cell r="AK1013">
            <v>1058.232</v>
          </cell>
          <cell r="AL1013">
            <v>25699.919999999998</v>
          </cell>
          <cell r="AM1013">
            <v>1133.82</v>
          </cell>
          <cell r="AN1013">
            <v>24188.16</v>
          </cell>
          <cell r="AO1013">
            <v>15495.539999999999</v>
          </cell>
          <cell r="AP1013">
            <v>1625.1419999999998</v>
          </cell>
          <cell r="AQ1013">
            <v>5669.1</v>
          </cell>
        </row>
        <row r="1014">
          <cell r="A1014" t="str">
            <v>M003S0300200</v>
          </cell>
          <cell r="B1014" t="str">
            <v>3X20mmNEUROFORMMICRODEL</v>
          </cell>
          <cell r="C1014" t="str">
            <v>USD</v>
          </cell>
          <cell r="D1014">
            <v>755.88</v>
          </cell>
          <cell r="G1014">
            <v>755.88</v>
          </cell>
          <cell r="I1014">
            <v>755.88</v>
          </cell>
          <cell r="J1014">
            <v>2872.3440000000001</v>
          </cell>
          <cell r="K1014">
            <v>831.46800000000007</v>
          </cell>
          <cell r="L1014">
            <v>982.64400000000001</v>
          </cell>
          <cell r="M1014">
            <v>1322.79</v>
          </cell>
          <cell r="N1014">
            <v>808.79160000000002</v>
          </cell>
          <cell r="O1014">
            <v>786.11520000000007</v>
          </cell>
          <cell r="P1014">
            <v>377940</v>
          </cell>
          <cell r="Q1014">
            <v>5162.6603999999998</v>
          </cell>
          <cell r="R1014">
            <v>1489083.6</v>
          </cell>
          <cell r="S1014">
            <v>12963.341999999999</v>
          </cell>
          <cell r="T1014">
            <v>3854.9879999999998</v>
          </cell>
          <cell r="U1014">
            <v>529.11599999999999</v>
          </cell>
          <cell r="V1014">
            <v>453.52799999999996</v>
          </cell>
          <cell r="W1014">
            <v>5895.8639999999996</v>
          </cell>
          <cell r="X1014">
            <v>136058.4</v>
          </cell>
          <cell r="Y1014">
            <v>2872.3440000000001</v>
          </cell>
          <cell r="Z1014">
            <v>36282.239999999998</v>
          </cell>
          <cell r="AA1014">
            <v>68029.2</v>
          </cell>
          <cell r="AB1014">
            <v>907056</v>
          </cell>
          <cell r="AC1014">
            <v>1139489.1000000001</v>
          </cell>
          <cell r="AD1014">
            <v>9826.44</v>
          </cell>
          <cell r="AE1014">
            <v>2683.3739999999998</v>
          </cell>
          <cell r="AF1014">
            <v>4232.9279999999999</v>
          </cell>
          <cell r="AG1014">
            <v>1058.232</v>
          </cell>
          <cell r="AH1014">
            <v>35526.36</v>
          </cell>
          <cell r="AI1014">
            <v>2116.4639999999999</v>
          </cell>
          <cell r="AJ1014">
            <v>5291.16</v>
          </cell>
          <cell r="AK1014">
            <v>1058.232</v>
          </cell>
          <cell r="AL1014">
            <v>25699.919999999998</v>
          </cell>
          <cell r="AM1014">
            <v>1133.82</v>
          </cell>
          <cell r="AN1014">
            <v>24188.16</v>
          </cell>
          <cell r="AO1014">
            <v>15495.539999999999</v>
          </cell>
          <cell r="AP1014">
            <v>1625.1419999999998</v>
          </cell>
          <cell r="AQ1014">
            <v>5669.1</v>
          </cell>
        </row>
        <row r="1015">
          <cell r="A1015" t="str">
            <v>M003S0350100</v>
          </cell>
          <cell r="B1015" t="str">
            <v>3.5X10mmNEUROFORMMICRODEL</v>
          </cell>
          <cell r="C1015" t="str">
            <v>USD</v>
          </cell>
          <cell r="D1015">
            <v>755.88</v>
          </cell>
          <cell r="G1015">
            <v>755.88</v>
          </cell>
          <cell r="I1015">
            <v>755.88</v>
          </cell>
          <cell r="J1015">
            <v>2872.3440000000001</v>
          </cell>
          <cell r="K1015">
            <v>831.46800000000007</v>
          </cell>
          <cell r="L1015">
            <v>982.64400000000001</v>
          </cell>
          <cell r="M1015">
            <v>1322.79</v>
          </cell>
          <cell r="N1015">
            <v>808.79160000000002</v>
          </cell>
          <cell r="O1015">
            <v>786.11520000000007</v>
          </cell>
          <cell r="P1015">
            <v>377940</v>
          </cell>
          <cell r="Q1015">
            <v>5162.6603999999998</v>
          </cell>
          <cell r="R1015">
            <v>1489083.6</v>
          </cell>
          <cell r="S1015">
            <v>12963.341999999999</v>
          </cell>
          <cell r="T1015">
            <v>3854.9879999999998</v>
          </cell>
          <cell r="U1015">
            <v>529.11599999999999</v>
          </cell>
          <cell r="V1015">
            <v>453.52799999999996</v>
          </cell>
          <cell r="W1015">
            <v>5895.8639999999996</v>
          </cell>
          <cell r="X1015">
            <v>136058.4</v>
          </cell>
          <cell r="Y1015">
            <v>2872.3440000000001</v>
          </cell>
          <cell r="Z1015">
            <v>36282.239999999998</v>
          </cell>
          <cell r="AA1015">
            <v>68029.2</v>
          </cell>
          <cell r="AB1015">
            <v>907056</v>
          </cell>
          <cell r="AC1015">
            <v>1139489.1000000001</v>
          </cell>
          <cell r="AD1015">
            <v>9826.44</v>
          </cell>
          <cell r="AE1015">
            <v>2683.3739999999998</v>
          </cell>
          <cell r="AF1015">
            <v>4232.9279999999999</v>
          </cell>
          <cell r="AG1015">
            <v>1058.232</v>
          </cell>
          <cell r="AH1015">
            <v>35526.36</v>
          </cell>
          <cell r="AI1015">
            <v>2116.4639999999999</v>
          </cell>
          <cell r="AJ1015">
            <v>5291.16</v>
          </cell>
          <cell r="AK1015">
            <v>1058.232</v>
          </cell>
          <cell r="AL1015">
            <v>25699.919999999998</v>
          </cell>
          <cell r="AM1015">
            <v>1133.82</v>
          </cell>
          <cell r="AN1015">
            <v>24188.16</v>
          </cell>
          <cell r="AO1015">
            <v>15495.539999999999</v>
          </cell>
          <cell r="AP1015">
            <v>1625.1419999999998</v>
          </cell>
          <cell r="AQ1015">
            <v>5669.1</v>
          </cell>
        </row>
        <row r="1016">
          <cell r="A1016" t="str">
            <v>M003S0350150</v>
          </cell>
          <cell r="B1016" t="str">
            <v>3.5X15mmNEUROFORMMICRODEL</v>
          </cell>
          <cell r="C1016" t="str">
            <v>USD</v>
          </cell>
          <cell r="D1016">
            <v>755.88</v>
          </cell>
          <cell r="G1016">
            <v>755.88</v>
          </cell>
          <cell r="I1016">
            <v>755.88</v>
          </cell>
          <cell r="J1016">
            <v>2872.3440000000001</v>
          </cell>
          <cell r="K1016">
            <v>831.46800000000007</v>
          </cell>
          <cell r="L1016">
            <v>982.64400000000001</v>
          </cell>
          <cell r="M1016">
            <v>1322.79</v>
          </cell>
          <cell r="N1016">
            <v>808.79160000000002</v>
          </cell>
          <cell r="O1016">
            <v>786.11520000000007</v>
          </cell>
          <cell r="P1016">
            <v>377940</v>
          </cell>
          <cell r="Q1016">
            <v>5162.6603999999998</v>
          </cell>
          <cell r="R1016">
            <v>1489083.6</v>
          </cell>
          <cell r="S1016">
            <v>12963.341999999999</v>
          </cell>
          <cell r="T1016">
            <v>3854.9879999999998</v>
          </cell>
          <cell r="U1016">
            <v>529.11599999999999</v>
          </cell>
          <cell r="V1016">
            <v>453.52799999999996</v>
          </cell>
          <cell r="W1016">
            <v>5895.8639999999996</v>
          </cell>
          <cell r="X1016">
            <v>136058.4</v>
          </cell>
          <cell r="Y1016">
            <v>2872.3440000000001</v>
          </cell>
          <cell r="Z1016">
            <v>36282.239999999998</v>
          </cell>
          <cell r="AA1016">
            <v>68029.2</v>
          </cell>
          <cell r="AB1016">
            <v>907056</v>
          </cell>
          <cell r="AC1016">
            <v>1139489.1000000001</v>
          </cell>
          <cell r="AD1016">
            <v>9826.44</v>
          </cell>
          <cell r="AE1016">
            <v>2683.3739999999998</v>
          </cell>
          <cell r="AF1016">
            <v>4232.9279999999999</v>
          </cell>
          <cell r="AG1016">
            <v>1058.232</v>
          </cell>
          <cell r="AH1016">
            <v>35526.36</v>
          </cell>
          <cell r="AI1016">
            <v>2116.4639999999999</v>
          </cell>
          <cell r="AJ1016">
            <v>5291.16</v>
          </cell>
          <cell r="AK1016">
            <v>1058.232</v>
          </cell>
          <cell r="AL1016">
            <v>25699.919999999998</v>
          </cell>
          <cell r="AM1016">
            <v>1133.82</v>
          </cell>
          <cell r="AN1016">
            <v>24188.16</v>
          </cell>
          <cell r="AO1016">
            <v>15495.539999999999</v>
          </cell>
          <cell r="AP1016">
            <v>1625.1419999999998</v>
          </cell>
          <cell r="AQ1016">
            <v>5669.1</v>
          </cell>
        </row>
        <row r="1017">
          <cell r="A1017" t="str">
            <v>M003S0350200</v>
          </cell>
          <cell r="B1017" t="str">
            <v>3.5X20mmNEUROFORMMICRODEL</v>
          </cell>
          <cell r="C1017" t="str">
            <v>USD</v>
          </cell>
          <cell r="D1017">
            <v>755.88</v>
          </cell>
          <cell r="G1017">
            <v>755.88</v>
          </cell>
          <cell r="I1017">
            <v>755.88</v>
          </cell>
          <cell r="J1017">
            <v>2872.3440000000001</v>
          </cell>
          <cell r="K1017">
            <v>831.46800000000007</v>
          </cell>
          <cell r="L1017">
            <v>982.64400000000001</v>
          </cell>
          <cell r="M1017">
            <v>1322.79</v>
          </cell>
          <cell r="N1017">
            <v>808.79160000000002</v>
          </cell>
          <cell r="O1017">
            <v>786.11520000000007</v>
          </cell>
          <cell r="P1017">
            <v>377940</v>
          </cell>
          <cell r="Q1017">
            <v>5162.6603999999998</v>
          </cell>
          <cell r="R1017">
            <v>1489083.6</v>
          </cell>
          <cell r="S1017">
            <v>12963.341999999999</v>
          </cell>
          <cell r="T1017">
            <v>3854.9879999999998</v>
          </cell>
          <cell r="U1017">
            <v>529.11599999999999</v>
          </cell>
          <cell r="V1017">
            <v>453.52799999999996</v>
          </cell>
          <cell r="W1017">
            <v>5895.8639999999996</v>
          </cell>
          <cell r="X1017">
            <v>136058.4</v>
          </cell>
          <cell r="Y1017">
            <v>2872.3440000000001</v>
          </cell>
          <cell r="Z1017">
            <v>36282.239999999998</v>
          </cell>
          <cell r="AA1017">
            <v>68029.2</v>
          </cell>
          <cell r="AB1017">
            <v>907056</v>
          </cell>
          <cell r="AC1017">
            <v>1139489.1000000001</v>
          </cell>
          <cell r="AD1017">
            <v>9826.44</v>
          </cell>
          <cell r="AE1017">
            <v>2683.3739999999998</v>
          </cell>
          <cell r="AF1017">
            <v>4232.9279999999999</v>
          </cell>
          <cell r="AG1017">
            <v>1058.232</v>
          </cell>
          <cell r="AH1017">
            <v>35526.36</v>
          </cell>
          <cell r="AI1017">
            <v>2116.4639999999999</v>
          </cell>
          <cell r="AJ1017">
            <v>5291.16</v>
          </cell>
          <cell r="AK1017">
            <v>1058.232</v>
          </cell>
          <cell r="AL1017">
            <v>25699.919999999998</v>
          </cell>
          <cell r="AM1017">
            <v>1133.82</v>
          </cell>
          <cell r="AN1017">
            <v>24188.16</v>
          </cell>
          <cell r="AO1017">
            <v>15495.539999999999</v>
          </cell>
          <cell r="AP1017">
            <v>1625.1419999999998</v>
          </cell>
          <cell r="AQ1017">
            <v>5669.1</v>
          </cell>
        </row>
        <row r="1018">
          <cell r="A1018" t="str">
            <v>M003S0400100</v>
          </cell>
          <cell r="B1018" t="str">
            <v>4X10mmNEUROFORMMICRODEL</v>
          </cell>
          <cell r="C1018" t="str">
            <v>USD</v>
          </cell>
          <cell r="D1018">
            <v>755.88</v>
          </cell>
          <cell r="G1018">
            <v>755.88</v>
          </cell>
          <cell r="I1018">
            <v>755.88</v>
          </cell>
          <cell r="J1018">
            <v>2872.3440000000001</v>
          </cell>
          <cell r="K1018">
            <v>831.46800000000007</v>
          </cell>
          <cell r="L1018">
            <v>982.64400000000001</v>
          </cell>
          <cell r="M1018">
            <v>1322.79</v>
          </cell>
          <cell r="N1018">
            <v>808.79160000000002</v>
          </cell>
          <cell r="O1018">
            <v>786.11520000000007</v>
          </cell>
          <cell r="P1018">
            <v>377940</v>
          </cell>
          <cell r="Q1018">
            <v>5162.6603999999998</v>
          </cell>
          <cell r="R1018">
            <v>1489083.6</v>
          </cell>
          <cell r="S1018">
            <v>12963.341999999999</v>
          </cell>
          <cell r="T1018">
            <v>3854.9879999999998</v>
          </cell>
          <cell r="U1018">
            <v>529.11599999999999</v>
          </cell>
          <cell r="V1018">
            <v>453.52799999999996</v>
          </cell>
          <cell r="W1018">
            <v>5895.8639999999996</v>
          </cell>
          <cell r="X1018">
            <v>136058.4</v>
          </cell>
          <cell r="Y1018">
            <v>2872.3440000000001</v>
          </cell>
          <cell r="Z1018">
            <v>36282.239999999998</v>
          </cell>
          <cell r="AA1018">
            <v>68029.2</v>
          </cell>
          <cell r="AB1018">
            <v>907056</v>
          </cell>
          <cell r="AC1018">
            <v>1139489.1000000001</v>
          </cell>
          <cell r="AD1018">
            <v>9826.44</v>
          </cell>
          <cell r="AE1018">
            <v>2683.3739999999998</v>
          </cell>
          <cell r="AF1018">
            <v>4232.9279999999999</v>
          </cell>
          <cell r="AG1018">
            <v>1058.232</v>
          </cell>
          <cell r="AH1018">
            <v>35526.36</v>
          </cell>
          <cell r="AI1018">
            <v>2116.4639999999999</v>
          </cell>
          <cell r="AJ1018">
            <v>5291.16</v>
          </cell>
          <cell r="AK1018">
            <v>1058.232</v>
          </cell>
          <cell r="AL1018">
            <v>25699.919999999998</v>
          </cell>
          <cell r="AM1018">
            <v>1133.82</v>
          </cell>
          <cell r="AN1018">
            <v>24188.16</v>
          </cell>
          <cell r="AO1018">
            <v>15495.539999999999</v>
          </cell>
          <cell r="AP1018">
            <v>1625.1419999999998</v>
          </cell>
          <cell r="AQ1018">
            <v>5669.1</v>
          </cell>
        </row>
        <row r="1019">
          <cell r="A1019" t="str">
            <v>M003S0400150</v>
          </cell>
          <cell r="B1019" t="str">
            <v>4X15mmNEUROFORMMICRODEL</v>
          </cell>
          <cell r="C1019" t="str">
            <v>USD</v>
          </cell>
          <cell r="D1019">
            <v>755.88</v>
          </cell>
          <cell r="G1019">
            <v>755.88</v>
          </cell>
          <cell r="I1019">
            <v>755.88</v>
          </cell>
          <cell r="J1019">
            <v>2872.3440000000001</v>
          </cell>
          <cell r="K1019">
            <v>831.46800000000007</v>
          </cell>
          <cell r="L1019">
            <v>982.64400000000001</v>
          </cell>
          <cell r="M1019">
            <v>1322.79</v>
          </cell>
          <cell r="N1019">
            <v>808.79160000000002</v>
          </cell>
          <cell r="O1019">
            <v>786.11520000000007</v>
          </cell>
          <cell r="P1019">
            <v>377940</v>
          </cell>
          <cell r="Q1019">
            <v>5162.6603999999998</v>
          </cell>
          <cell r="R1019">
            <v>1489083.6</v>
          </cell>
          <cell r="S1019">
            <v>12963.341999999999</v>
          </cell>
          <cell r="T1019">
            <v>3854.9879999999998</v>
          </cell>
          <cell r="U1019">
            <v>529.11599999999999</v>
          </cell>
          <cell r="V1019">
            <v>453.52799999999996</v>
          </cell>
          <cell r="W1019">
            <v>5895.8639999999996</v>
          </cell>
          <cell r="X1019">
            <v>136058.4</v>
          </cell>
          <cell r="Y1019">
            <v>2872.3440000000001</v>
          </cell>
          <cell r="Z1019">
            <v>36282.239999999998</v>
          </cell>
          <cell r="AA1019">
            <v>68029.2</v>
          </cell>
          <cell r="AB1019">
            <v>907056</v>
          </cell>
          <cell r="AC1019">
            <v>1139489.1000000001</v>
          </cell>
          <cell r="AD1019">
            <v>9826.44</v>
          </cell>
          <cell r="AE1019">
            <v>2683.3739999999998</v>
          </cell>
          <cell r="AF1019">
            <v>4232.9279999999999</v>
          </cell>
          <cell r="AG1019">
            <v>1058.232</v>
          </cell>
          <cell r="AH1019">
            <v>35526.36</v>
          </cell>
          <cell r="AI1019">
            <v>2116.4639999999999</v>
          </cell>
          <cell r="AJ1019">
            <v>5291.16</v>
          </cell>
          <cell r="AK1019">
            <v>1058.232</v>
          </cell>
          <cell r="AL1019">
            <v>25699.919999999998</v>
          </cell>
          <cell r="AM1019">
            <v>1133.82</v>
          </cell>
          <cell r="AN1019">
            <v>24188.16</v>
          </cell>
          <cell r="AO1019">
            <v>15495.539999999999</v>
          </cell>
          <cell r="AP1019">
            <v>1625.1419999999998</v>
          </cell>
          <cell r="AQ1019">
            <v>5669.1</v>
          </cell>
        </row>
        <row r="1020">
          <cell r="A1020" t="str">
            <v>M003S0400200</v>
          </cell>
          <cell r="B1020" t="str">
            <v>4X20mmNEUROFORMMICRODEL</v>
          </cell>
          <cell r="C1020" t="str">
            <v>USD</v>
          </cell>
          <cell r="D1020">
            <v>755.88</v>
          </cell>
          <cell r="G1020">
            <v>755.88</v>
          </cell>
          <cell r="I1020">
            <v>755.88</v>
          </cell>
          <cell r="J1020">
            <v>2872.3440000000001</v>
          </cell>
          <cell r="K1020">
            <v>831.46800000000007</v>
          </cell>
          <cell r="L1020">
            <v>982.64400000000001</v>
          </cell>
          <cell r="M1020">
            <v>1322.79</v>
          </cell>
          <cell r="N1020">
            <v>808.79160000000002</v>
          </cell>
          <cell r="O1020">
            <v>786.11520000000007</v>
          </cell>
          <cell r="P1020">
            <v>377940</v>
          </cell>
          <cell r="Q1020">
            <v>5162.6603999999998</v>
          </cell>
          <cell r="R1020">
            <v>1489083.6</v>
          </cell>
          <cell r="S1020">
            <v>12963.341999999999</v>
          </cell>
          <cell r="T1020">
            <v>3854.9879999999998</v>
          </cell>
          <cell r="U1020">
            <v>529.11599999999999</v>
          </cell>
          <cell r="V1020">
            <v>453.52799999999996</v>
          </cell>
          <cell r="W1020">
            <v>5895.8639999999996</v>
          </cell>
          <cell r="X1020">
            <v>136058.4</v>
          </cell>
          <cell r="Y1020">
            <v>2872.3440000000001</v>
          </cell>
          <cell r="Z1020">
            <v>36282.239999999998</v>
          </cell>
          <cell r="AA1020">
            <v>68029.2</v>
          </cell>
          <cell r="AB1020">
            <v>907056</v>
          </cell>
          <cell r="AC1020">
            <v>1139489.1000000001</v>
          </cell>
          <cell r="AD1020">
            <v>9826.44</v>
          </cell>
          <cell r="AE1020">
            <v>2683.3739999999998</v>
          </cell>
          <cell r="AF1020">
            <v>4232.9279999999999</v>
          </cell>
          <cell r="AG1020">
            <v>1058.232</v>
          </cell>
          <cell r="AH1020">
            <v>35526.36</v>
          </cell>
          <cell r="AI1020">
            <v>2116.4639999999999</v>
          </cell>
          <cell r="AJ1020">
            <v>5291.16</v>
          </cell>
          <cell r="AK1020">
            <v>1058.232</v>
          </cell>
          <cell r="AL1020">
            <v>25699.919999999998</v>
          </cell>
          <cell r="AM1020">
            <v>1133.82</v>
          </cell>
          <cell r="AN1020">
            <v>24188.16</v>
          </cell>
          <cell r="AO1020">
            <v>15495.539999999999</v>
          </cell>
          <cell r="AP1020">
            <v>1625.1419999999998</v>
          </cell>
          <cell r="AQ1020">
            <v>5669.1</v>
          </cell>
        </row>
        <row r="1021">
          <cell r="A1021" t="str">
            <v>M003S0450100</v>
          </cell>
          <cell r="B1021" t="str">
            <v>4.5X10mmNEUROFORMMICRODEL</v>
          </cell>
          <cell r="C1021" t="str">
            <v>USD</v>
          </cell>
          <cell r="D1021">
            <v>755.88</v>
          </cell>
          <cell r="G1021">
            <v>755.88</v>
          </cell>
          <cell r="I1021">
            <v>755.88</v>
          </cell>
          <cell r="J1021">
            <v>2872.3440000000001</v>
          </cell>
          <cell r="K1021">
            <v>831.46800000000007</v>
          </cell>
          <cell r="L1021">
            <v>982.64400000000001</v>
          </cell>
          <cell r="M1021">
            <v>1322.79</v>
          </cell>
          <cell r="N1021">
            <v>808.79160000000002</v>
          </cell>
          <cell r="O1021">
            <v>786.11520000000007</v>
          </cell>
          <cell r="P1021">
            <v>377940</v>
          </cell>
          <cell r="Q1021">
            <v>5162.6603999999998</v>
          </cell>
          <cell r="R1021">
            <v>1489083.6</v>
          </cell>
          <cell r="S1021">
            <v>12963.341999999999</v>
          </cell>
          <cell r="T1021">
            <v>3854.9879999999998</v>
          </cell>
          <cell r="U1021">
            <v>529.11599999999999</v>
          </cell>
          <cell r="V1021">
            <v>453.52799999999996</v>
          </cell>
          <cell r="W1021">
            <v>5895.8639999999996</v>
          </cell>
          <cell r="X1021">
            <v>136058.4</v>
          </cell>
          <cell r="Y1021">
            <v>2872.3440000000001</v>
          </cell>
          <cell r="Z1021">
            <v>36282.239999999998</v>
          </cell>
          <cell r="AA1021">
            <v>68029.2</v>
          </cell>
          <cell r="AB1021">
            <v>907056</v>
          </cell>
          <cell r="AC1021">
            <v>1139489.1000000001</v>
          </cell>
          <cell r="AD1021">
            <v>9826.44</v>
          </cell>
          <cell r="AE1021">
            <v>2683.3739999999998</v>
          </cell>
          <cell r="AF1021">
            <v>4232.9279999999999</v>
          </cell>
          <cell r="AG1021">
            <v>1058.232</v>
          </cell>
          <cell r="AH1021">
            <v>35526.36</v>
          </cell>
          <cell r="AI1021">
            <v>2116.4639999999999</v>
          </cell>
          <cell r="AJ1021">
            <v>5291.16</v>
          </cell>
          <cell r="AK1021">
            <v>1058.232</v>
          </cell>
          <cell r="AL1021">
            <v>25699.919999999998</v>
          </cell>
          <cell r="AM1021">
            <v>1133.82</v>
          </cell>
          <cell r="AN1021">
            <v>24188.16</v>
          </cell>
          <cell r="AO1021">
            <v>15495.539999999999</v>
          </cell>
          <cell r="AP1021">
            <v>1625.1419999999998</v>
          </cell>
          <cell r="AQ1021">
            <v>5669.1</v>
          </cell>
        </row>
        <row r="1022">
          <cell r="A1022" t="str">
            <v>M003S0450150</v>
          </cell>
          <cell r="B1022" t="str">
            <v>4.5X15mmNEUROFORMMICRODEL</v>
          </cell>
          <cell r="C1022" t="str">
            <v>USD</v>
          </cell>
          <cell r="D1022">
            <v>755.88</v>
          </cell>
          <cell r="G1022">
            <v>755.88</v>
          </cell>
          <cell r="I1022">
            <v>755.88</v>
          </cell>
          <cell r="J1022">
            <v>2872.3440000000001</v>
          </cell>
          <cell r="K1022">
            <v>831.46800000000007</v>
          </cell>
          <cell r="L1022">
            <v>982.64400000000001</v>
          </cell>
          <cell r="M1022">
            <v>1322.79</v>
          </cell>
          <cell r="N1022">
            <v>808.79160000000002</v>
          </cell>
          <cell r="O1022">
            <v>786.11520000000007</v>
          </cell>
          <cell r="P1022">
            <v>377940</v>
          </cell>
          <cell r="Q1022">
            <v>5162.6603999999998</v>
          </cell>
          <cell r="R1022">
            <v>1489083.6</v>
          </cell>
          <cell r="S1022">
            <v>12963.341999999999</v>
          </cell>
          <cell r="T1022">
            <v>3854.9879999999998</v>
          </cell>
          <cell r="U1022">
            <v>529.11599999999999</v>
          </cell>
          <cell r="V1022">
            <v>453.52799999999996</v>
          </cell>
          <cell r="W1022">
            <v>5895.8639999999996</v>
          </cell>
          <cell r="X1022">
            <v>136058.4</v>
          </cell>
          <cell r="Y1022">
            <v>2872.3440000000001</v>
          </cell>
          <cell r="Z1022">
            <v>36282.239999999998</v>
          </cell>
          <cell r="AA1022">
            <v>68029.2</v>
          </cell>
          <cell r="AB1022">
            <v>907056</v>
          </cell>
          <cell r="AC1022">
            <v>1139489.1000000001</v>
          </cell>
          <cell r="AD1022">
            <v>9826.44</v>
          </cell>
          <cell r="AE1022">
            <v>2683.3739999999998</v>
          </cell>
          <cell r="AF1022">
            <v>4232.9279999999999</v>
          </cell>
          <cell r="AG1022">
            <v>1058.232</v>
          </cell>
          <cell r="AH1022">
            <v>35526.36</v>
          </cell>
          <cell r="AI1022">
            <v>2116.4639999999999</v>
          </cell>
          <cell r="AJ1022">
            <v>5291.16</v>
          </cell>
          <cell r="AK1022">
            <v>1058.232</v>
          </cell>
          <cell r="AL1022">
            <v>25699.919999999998</v>
          </cell>
          <cell r="AM1022">
            <v>1133.82</v>
          </cell>
          <cell r="AN1022">
            <v>24188.16</v>
          </cell>
          <cell r="AO1022">
            <v>15495.539999999999</v>
          </cell>
          <cell r="AP1022">
            <v>1625.1419999999998</v>
          </cell>
          <cell r="AQ1022">
            <v>5669.1</v>
          </cell>
        </row>
        <row r="1023">
          <cell r="A1023" t="str">
            <v>M003S0450200</v>
          </cell>
          <cell r="B1023" t="str">
            <v>4.5X20mmNEUROFORMMICRODEL</v>
          </cell>
          <cell r="C1023" t="str">
            <v>USD</v>
          </cell>
          <cell r="D1023">
            <v>755.88</v>
          </cell>
          <cell r="G1023">
            <v>755.88</v>
          </cell>
          <cell r="I1023">
            <v>755.88</v>
          </cell>
          <cell r="J1023">
            <v>2872.3440000000001</v>
          </cell>
          <cell r="K1023">
            <v>831.46800000000007</v>
          </cell>
          <cell r="L1023">
            <v>982.64400000000001</v>
          </cell>
          <cell r="M1023">
            <v>1322.79</v>
          </cell>
          <cell r="N1023">
            <v>808.79160000000002</v>
          </cell>
          <cell r="O1023">
            <v>786.11520000000007</v>
          </cell>
          <cell r="P1023">
            <v>377940</v>
          </cell>
          <cell r="Q1023">
            <v>5162.6603999999998</v>
          </cell>
          <cell r="R1023">
            <v>1489083.6</v>
          </cell>
          <cell r="S1023">
            <v>12963.341999999999</v>
          </cell>
          <cell r="T1023">
            <v>3854.9879999999998</v>
          </cell>
          <cell r="U1023">
            <v>529.11599999999999</v>
          </cell>
          <cell r="V1023">
            <v>453.52799999999996</v>
          </cell>
          <cell r="W1023">
            <v>5895.8639999999996</v>
          </cell>
          <cell r="X1023">
            <v>136058.4</v>
          </cell>
          <cell r="Y1023">
            <v>2872.3440000000001</v>
          </cell>
          <cell r="Z1023">
            <v>36282.239999999998</v>
          </cell>
          <cell r="AA1023">
            <v>68029.2</v>
          </cell>
          <cell r="AB1023">
            <v>907056</v>
          </cell>
          <cell r="AC1023">
            <v>1139489.1000000001</v>
          </cell>
          <cell r="AD1023">
            <v>9826.44</v>
          </cell>
          <cell r="AE1023">
            <v>2683.3739999999998</v>
          </cell>
          <cell r="AF1023">
            <v>4232.9279999999999</v>
          </cell>
          <cell r="AG1023">
            <v>1058.232</v>
          </cell>
          <cell r="AH1023">
            <v>35526.36</v>
          </cell>
          <cell r="AI1023">
            <v>2116.4639999999999</v>
          </cell>
          <cell r="AJ1023">
            <v>5291.16</v>
          </cell>
          <cell r="AK1023">
            <v>1058.232</v>
          </cell>
          <cell r="AL1023">
            <v>25699.919999999998</v>
          </cell>
          <cell r="AM1023">
            <v>1133.82</v>
          </cell>
          <cell r="AN1023">
            <v>24188.16</v>
          </cell>
          <cell r="AO1023">
            <v>15495.539999999999</v>
          </cell>
          <cell r="AP1023">
            <v>1625.1419999999998</v>
          </cell>
          <cell r="AQ1023">
            <v>5669.1</v>
          </cell>
        </row>
        <row r="1024">
          <cell r="A1024" t="str">
            <v>M003S2250100</v>
          </cell>
          <cell r="B1024" t="str">
            <v>2.5X10mmNEUROFORMM/D</v>
          </cell>
          <cell r="C1024" t="str">
            <v>USD</v>
          </cell>
          <cell r="D1024">
            <v>757.65</v>
          </cell>
          <cell r="G1024">
            <v>757.65</v>
          </cell>
          <cell r="I1024">
            <v>757.65</v>
          </cell>
          <cell r="J1024">
            <v>2879.0699999999997</v>
          </cell>
          <cell r="K1024">
            <v>833.41500000000008</v>
          </cell>
          <cell r="L1024">
            <v>984.94500000000005</v>
          </cell>
          <cell r="M1024">
            <v>1325.8875</v>
          </cell>
          <cell r="N1024">
            <v>810.68550000000005</v>
          </cell>
          <cell r="O1024">
            <v>787.95600000000002</v>
          </cell>
          <cell r="P1024">
            <v>378825</v>
          </cell>
          <cell r="Q1024">
            <v>5174.7494999999999</v>
          </cell>
          <cell r="R1024">
            <v>1492570.5</v>
          </cell>
          <cell r="S1024">
            <v>12993.697499999998</v>
          </cell>
          <cell r="T1024">
            <v>3864.0149999999994</v>
          </cell>
          <cell r="U1024">
            <v>530.3549999999999</v>
          </cell>
          <cell r="V1024">
            <v>454.59</v>
          </cell>
          <cell r="W1024">
            <v>5909.67</v>
          </cell>
          <cell r="X1024">
            <v>136377</v>
          </cell>
          <cell r="Y1024">
            <v>2879.0699999999997</v>
          </cell>
          <cell r="Z1024">
            <v>36367.199999999997</v>
          </cell>
          <cell r="AA1024">
            <v>68188.5</v>
          </cell>
          <cell r="AB1024">
            <v>909180</v>
          </cell>
          <cell r="AC1024">
            <v>1142157.375</v>
          </cell>
          <cell r="AD1024">
            <v>9849.4499999999989</v>
          </cell>
          <cell r="AE1024">
            <v>2689.6574999999998</v>
          </cell>
          <cell r="AF1024">
            <v>4242.8399999999992</v>
          </cell>
          <cell r="AG1024">
            <v>1060.7099999999998</v>
          </cell>
          <cell r="AH1024">
            <v>35609.549999999996</v>
          </cell>
          <cell r="AI1024">
            <v>2121.4199999999996</v>
          </cell>
          <cell r="AJ1024">
            <v>5303.55</v>
          </cell>
          <cell r="AK1024">
            <v>1060.7099999999998</v>
          </cell>
          <cell r="AL1024">
            <v>25760.1</v>
          </cell>
          <cell r="AM1024">
            <v>1136.4749999999999</v>
          </cell>
          <cell r="AN1024">
            <v>24244.799999999999</v>
          </cell>
          <cell r="AO1024">
            <v>15531.824999999999</v>
          </cell>
          <cell r="AP1024">
            <v>1628.9475</v>
          </cell>
          <cell r="AQ1024">
            <v>5682.375</v>
          </cell>
        </row>
        <row r="1025">
          <cell r="A1025" t="str">
            <v>M003S2250150</v>
          </cell>
          <cell r="B1025" t="str">
            <v>2.5X15mmNEUROFORMM/D</v>
          </cell>
          <cell r="C1025" t="str">
            <v>USD</v>
          </cell>
          <cell r="D1025">
            <v>759.73</v>
          </cell>
          <cell r="G1025">
            <v>759.73</v>
          </cell>
          <cell r="I1025">
            <v>759.73</v>
          </cell>
          <cell r="J1025">
            <v>2886.9740000000002</v>
          </cell>
          <cell r="K1025">
            <v>835.70300000000009</v>
          </cell>
          <cell r="L1025">
            <v>987.649</v>
          </cell>
          <cell r="M1025">
            <v>1329.5275000000001</v>
          </cell>
          <cell r="N1025">
            <v>812.91110000000003</v>
          </cell>
          <cell r="O1025">
            <v>790.11920000000009</v>
          </cell>
          <cell r="P1025">
            <v>379865</v>
          </cell>
          <cell r="Q1025">
            <v>5188.9558999999999</v>
          </cell>
          <cell r="R1025">
            <v>1496668.1</v>
          </cell>
          <cell r="S1025">
            <v>13029.369499999999</v>
          </cell>
          <cell r="T1025">
            <v>3874.623</v>
          </cell>
          <cell r="U1025">
            <v>531.81100000000004</v>
          </cell>
          <cell r="V1025">
            <v>455.83800000000002</v>
          </cell>
          <cell r="W1025">
            <v>5925.8940000000002</v>
          </cell>
          <cell r="X1025">
            <v>136751.4</v>
          </cell>
          <cell r="Y1025">
            <v>2886.9740000000002</v>
          </cell>
          <cell r="Z1025">
            <v>36467.040000000001</v>
          </cell>
          <cell r="AA1025">
            <v>68375.7</v>
          </cell>
          <cell r="AB1025">
            <v>911676</v>
          </cell>
          <cell r="AC1025">
            <v>1145292.9750000001</v>
          </cell>
          <cell r="AD1025">
            <v>9876.49</v>
          </cell>
          <cell r="AE1025">
            <v>2697.0414999999998</v>
          </cell>
          <cell r="AF1025">
            <v>4254.4880000000003</v>
          </cell>
          <cell r="AG1025">
            <v>1063.6220000000001</v>
          </cell>
          <cell r="AH1025">
            <v>35707.31</v>
          </cell>
          <cell r="AI1025">
            <v>2127.2440000000001</v>
          </cell>
          <cell r="AJ1025">
            <v>5318.1100000000006</v>
          </cell>
          <cell r="AK1025">
            <v>1063.6220000000001</v>
          </cell>
          <cell r="AL1025">
            <v>25830.82</v>
          </cell>
          <cell r="AM1025">
            <v>1139.595</v>
          </cell>
          <cell r="AN1025">
            <v>24311.360000000001</v>
          </cell>
          <cell r="AO1025">
            <v>15574.465</v>
          </cell>
          <cell r="AP1025">
            <v>1633.4195</v>
          </cell>
          <cell r="AQ1025">
            <v>5697.9750000000004</v>
          </cell>
        </row>
        <row r="1026">
          <cell r="A1026" t="str">
            <v>M003S2250200</v>
          </cell>
          <cell r="B1026" t="str">
            <v>2.5X20mmNEUROFORMM/D</v>
          </cell>
          <cell r="C1026" t="str">
            <v>USD</v>
          </cell>
          <cell r="D1026">
            <v>818.33</v>
          </cell>
          <cell r="G1026">
            <v>818.33</v>
          </cell>
          <cell r="I1026">
            <v>818.33</v>
          </cell>
          <cell r="J1026">
            <v>3109.654</v>
          </cell>
          <cell r="K1026">
            <v>900.16300000000012</v>
          </cell>
          <cell r="L1026">
            <v>1063.8290000000002</v>
          </cell>
          <cell r="M1026">
            <v>1432.0775000000001</v>
          </cell>
          <cell r="N1026">
            <v>875.61310000000014</v>
          </cell>
          <cell r="O1026">
            <v>851.06320000000005</v>
          </cell>
          <cell r="P1026">
            <v>409165</v>
          </cell>
          <cell r="Q1026">
            <v>5589.1939000000002</v>
          </cell>
          <cell r="R1026">
            <v>1612110.1</v>
          </cell>
          <cell r="S1026">
            <v>14034.359499999999</v>
          </cell>
          <cell r="T1026">
            <v>4173.4830000000002</v>
          </cell>
          <cell r="U1026">
            <v>572.83100000000002</v>
          </cell>
          <cell r="V1026">
            <v>490.99799999999999</v>
          </cell>
          <cell r="W1026">
            <v>6382.9740000000002</v>
          </cell>
          <cell r="X1026">
            <v>147299.4</v>
          </cell>
          <cell r="Y1026">
            <v>3109.654</v>
          </cell>
          <cell r="Z1026">
            <v>39279.840000000004</v>
          </cell>
          <cell r="AA1026">
            <v>73649.7</v>
          </cell>
          <cell r="AB1026">
            <v>981996</v>
          </cell>
          <cell r="AC1026">
            <v>1233632.4750000001</v>
          </cell>
          <cell r="AD1026">
            <v>10638.29</v>
          </cell>
          <cell r="AE1026">
            <v>2905.0715</v>
          </cell>
          <cell r="AF1026">
            <v>4582.6480000000001</v>
          </cell>
          <cell r="AG1026">
            <v>1145.662</v>
          </cell>
          <cell r="AH1026">
            <v>38461.51</v>
          </cell>
          <cell r="AI1026">
            <v>2291.3240000000001</v>
          </cell>
          <cell r="AJ1026">
            <v>5728.31</v>
          </cell>
          <cell r="AK1026">
            <v>1145.662</v>
          </cell>
          <cell r="AL1026">
            <v>27823.22</v>
          </cell>
          <cell r="AM1026">
            <v>1227.4950000000001</v>
          </cell>
          <cell r="AN1026">
            <v>26186.560000000001</v>
          </cell>
          <cell r="AO1026">
            <v>16775.764999999999</v>
          </cell>
          <cell r="AP1026">
            <v>1759.4095</v>
          </cell>
          <cell r="AQ1026">
            <v>6137.4750000000004</v>
          </cell>
        </row>
        <row r="1027">
          <cell r="A1027" t="str">
            <v>M003S2250300</v>
          </cell>
          <cell r="B1027" t="str">
            <v>2.5X30mmNEUROFORMMICRODE</v>
          </cell>
          <cell r="C1027" t="str">
            <v>USD</v>
          </cell>
          <cell r="D1027">
            <v>112.58</v>
          </cell>
          <cell r="G1027">
            <v>112.58</v>
          </cell>
          <cell r="I1027">
            <v>112.58</v>
          </cell>
          <cell r="J1027">
            <v>427.80399999999997</v>
          </cell>
          <cell r="K1027">
            <v>123.83800000000001</v>
          </cell>
          <cell r="L1027">
            <v>146.35400000000001</v>
          </cell>
          <cell r="M1027">
            <v>197.01499999999999</v>
          </cell>
          <cell r="N1027">
            <v>120.4606</v>
          </cell>
          <cell r="O1027">
            <v>117.08320000000001</v>
          </cell>
          <cell r="P1027">
            <v>56290</v>
          </cell>
          <cell r="Q1027">
            <v>768.92139999999995</v>
          </cell>
          <cell r="R1027">
            <v>221782.6</v>
          </cell>
          <cell r="S1027">
            <v>1930.7469999999998</v>
          </cell>
          <cell r="T1027">
            <v>574.1579999999999</v>
          </cell>
          <cell r="U1027">
            <v>78.805999999999997</v>
          </cell>
          <cell r="V1027">
            <v>67.548000000000002</v>
          </cell>
          <cell r="W1027">
            <v>878.12399999999991</v>
          </cell>
          <cell r="X1027">
            <v>20264.400000000001</v>
          </cell>
          <cell r="Y1027">
            <v>427.80399999999997</v>
          </cell>
          <cell r="Z1027">
            <v>5403.84</v>
          </cell>
          <cell r="AA1027">
            <v>10132.200000000001</v>
          </cell>
          <cell r="AB1027">
            <v>135096</v>
          </cell>
          <cell r="AC1027">
            <v>169714.35</v>
          </cell>
          <cell r="AD1027">
            <v>1463.54</v>
          </cell>
          <cell r="AE1027">
            <v>399.65899999999999</v>
          </cell>
          <cell r="AF1027">
            <v>630.44799999999998</v>
          </cell>
          <cell r="AG1027">
            <v>157.61199999999999</v>
          </cell>
          <cell r="AH1027">
            <v>5291.26</v>
          </cell>
          <cell r="AI1027">
            <v>315.22399999999999</v>
          </cell>
          <cell r="AJ1027">
            <v>788.06</v>
          </cell>
          <cell r="AK1027">
            <v>157.61199999999999</v>
          </cell>
          <cell r="AL1027">
            <v>3827.72</v>
          </cell>
          <cell r="AM1027">
            <v>168.87</v>
          </cell>
          <cell r="AN1027">
            <v>3602.56</v>
          </cell>
          <cell r="AO1027">
            <v>2307.89</v>
          </cell>
          <cell r="AP1027">
            <v>242.047</v>
          </cell>
          <cell r="AQ1027">
            <v>844.35</v>
          </cell>
        </row>
        <row r="1028">
          <cell r="A1028" t="str">
            <v>M003S2300100</v>
          </cell>
          <cell r="B1028" t="str">
            <v>3X10mmNEUROFORMM/D</v>
          </cell>
          <cell r="C1028" t="str">
            <v>USD</v>
          </cell>
          <cell r="D1028">
            <v>781.02</v>
          </cell>
          <cell r="G1028">
            <v>781.02</v>
          </cell>
          <cell r="I1028">
            <v>781.02</v>
          </cell>
          <cell r="J1028">
            <v>2967.8759999999997</v>
          </cell>
          <cell r="K1028">
            <v>859.12200000000007</v>
          </cell>
          <cell r="L1028">
            <v>1015.326</v>
          </cell>
          <cell r="M1028">
            <v>1366.7849999999999</v>
          </cell>
          <cell r="N1028">
            <v>835.69140000000004</v>
          </cell>
          <cell r="O1028">
            <v>812.26080000000002</v>
          </cell>
          <cell r="P1028">
            <v>390510</v>
          </cell>
          <cell r="Q1028">
            <v>5334.3666000000003</v>
          </cell>
          <cell r="R1028">
            <v>1538609.4</v>
          </cell>
          <cell r="S1028">
            <v>13394.492999999999</v>
          </cell>
          <cell r="T1028">
            <v>3983.2019999999998</v>
          </cell>
          <cell r="U1028">
            <v>546.71399999999994</v>
          </cell>
          <cell r="V1028">
            <v>468.61199999999997</v>
          </cell>
          <cell r="W1028">
            <v>6091.9560000000001</v>
          </cell>
          <cell r="X1028">
            <v>140583.6</v>
          </cell>
          <cell r="Y1028">
            <v>2967.8759999999997</v>
          </cell>
          <cell r="Z1028">
            <v>37488.959999999999</v>
          </cell>
          <cell r="AA1028">
            <v>70291.8</v>
          </cell>
          <cell r="AB1028">
            <v>937224</v>
          </cell>
          <cell r="AC1028">
            <v>1177387.6499999999</v>
          </cell>
          <cell r="AD1028">
            <v>10153.26</v>
          </cell>
          <cell r="AE1028">
            <v>2772.6209999999996</v>
          </cell>
          <cell r="AF1028">
            <v>4373.7119999999995</v>
          </cell>
          <cell r="AG1028">
            <v>1093.4279999999999</v>
          </cell>
          <cell r="AH1028">
            <v>36707.94</v>
          </cell>
          <cell r="AI1028">
            <v>2186.8559999999998</v>
          </cell>
          <cell r="AJ1028">
            <v>5467.1399999999994</v>
          </cell>
          <cell r="AK1028">
            <v>1093.4279999999999</v>
          </cell>
          <cell r="AL1028">
            <v>26554.68</v>
          </cell>
          <cell r="AM1028">
            <v>1171.53</v>
          </cell>
          <cell r="AN1028">
            <v>24992.639999999999</v>
          </cell>
          <cell r="AO1028">
            <v>16010.91</v>
          </cell>
          <cell r="AP1028">
            <v>1679.193</v>
          </cell>
          <cell r="AQ1028">
            <v>5857.65</v>
          </cell>
        </row>
        <row r="1029">
          <cell r="A1029" t="str">
            <v>M003S2300150</v>
          </cell>
          <cell r="B1029" t="str">
            <v>3X15mmNEUROFORMM/D</v>
          </cell>
          <cell r="C1029" t="str">
            <v>USD</v>
          </cell>
          <cell r="D1029">
            <v>802.1</v>
          </cell>
          <cell r="G1029">
            <v>802.1</v>
          </cell>
          <cell r="I1029">
            <v>802.1</v>
          </cell>
          <cell r="J1029">
            <v>3047.98</v>
          </cell>
          <cell r="K1029">
            <v>882.31000000000006</v>
          </cell>
          <cell r="L1029">
            <v>1042.73</v>
          </cell>
          <cell r="M1029">
            <v>1403.675</v>
          </cell>
          <cell r="N1029">
            <v>858.24700000000007</v>
          </cell>
          <cell r="O1029">
            <v>834.18400000000008</v>
          </cell>
          <cell r="P1029">
            <v>401050</v>
          </cell>
          <cell r="Q1029">
            <v>5478.3429999999998</v>
          </cell>
          <cell r="R1029">
            <v>1580137</v>
          </cell>
          <cell r="S1029">
            <v>13756.014999999999</v>
          </cell>
          <cell r="T1029">
            <v>4090.71</v>
          </cell>
          <cell r="U1029">
            <v>561.47</v>
          </cell>
          <cell r="V1029">
            <v>481.26</v>
          </cell>
          <cell r="W1029">
            <v>6256.38</v>
          </cell>
          <cell r="X1029">
            <v>144378</v>
          </cell>
          <cell r="Y1029">
            <v>3047.98</v>
          </cell>
          <cell r="Z1029">
            <v>38500.800000000003</v>
          </cell>
          <cell r="AA1029">
            <v>72189</v>
          </cell>
          <cell r="AB1029">
            <v>962520</v>
          </cell>
          <cell r="AC1029">
            <v>1209165.75</v>
          </cell>
          <cell r="AD1029">
            <v>10427.300000000001</v>
          </cell>
          <cell r="AE1029">
            <v>2847.4549999999999</v>
          </cell>
          <cell r="AF1029">
            <v>4491.76</v>
          </cell>
          <cell r="AG1029">
            <v>1122.94</v>
          </cell>
          <cell r="AH1029">
            <v>37698.700000000004</v>
          </cell>
          <cell r="AI1029">
            <v>2245.88</v>
          </cell>
          <cell r="AJ1029">
            <v>5614.7</v>
          </cell>
          <cell r="AK1029">
            <v>1122.94</v>
          </cell>
          <cell r="AL1029">
            <v>27271.4</v>
          </cell>
          <cell r="AM1029">
            <v>1203.1500000000001</v>
          </cell>
          <cell r="AN1029">
            <v>25667.200000000001</v>
          </cell>
          <cell r="AO1029">
            <v>16443.05</v>
          </cell>
          <cell r="AP1029">
            <v>1724.5149999999999</v>
          </cell>
          <cell r="AQ1029">
            <v>6015.75</v>
          </cell>
        </row>
        <row r="1030">
          <cell r="A1030" t="str">
            <v>M003S2300200</v>
          </cell>
          <cell r="B1030" t="str">
            <v>3X20mmNEUROFORMM/D</v>
          </cell>
          <cell r="C1030" t="str">
            <v>USD</v>
          </cell>
          <cell r="D1030">
            <v>809.77</v>
          </cell>
          <cell r="G1030">
            <v>809.77</v>
          </cell>
          <cell r="I1030">
            <v>809.77</v>
          </cell>
          <cell r="J1030">
            <v>3077.1259999999997</v>
          </cell>
          <cell r="K1030">
            <v>890.74700000000007</v>
          </cell>
          <cell r="L1030">
            <v>1052.701</v>
          </cell>
          <cell r="M1030">
            <v>1417.0974999999999</v>
          </cell>
          <cell r="N1030">
            <v>866.45389999999998</v>
          </cell>
          <cell r="O1030">
            <v>842.16079999999999</v>
          </cell>
          <cell r="P1030">
            <v>404885</v>
          </cell>
          <cell r="Q1030">
            <v>5530.7290999999996</v>
          </cell>
          <cell r="R1030">
            <v>1595246.9</v>
          </cell>
          <cell r="S1030">
            <v>13887.555499999999</v>
          </cell>
          <cell r="T1030">
            <v>4129.8269999999993</v>
          </cell>
          <cell r="U1030">
            <v>566.83899999999994</v>
          </cell>
          <cell r="V1030">
            <v>485.86199999999997</v>
          </cell>
          <cell r="W1030">
            <v>6316.2060000000001</v>
          </cell>
          <cell r="X1030">
            <v>145758.6</v>
          </cell>
          <cell r="Y1030">
            <v>3077.1259999999997</v>
          </cell>
          <cell r="Z1030">
            <v>38868.959999999999</v>
          </cell>
          <cell r="AA1030">
            <v>72879.3</v>
          </cell>
          <cell r="AB1030">
            <v>971724</v>
          </cell>
          <cell r="AC1030">
            <v>1220728.2749999999</v>
          </cell>
          <cell r="AD1030">
            <v>10527.01</v>
          </cell>
          <cell r="AE1030">
            <v>2874.6834999999996</v>
          </cell>
          <cell r="AF1030">
            <v>4534.7119999999995</v>
          </cell>
          <cell r="AG1030">
            <v>1133.6779999999999</v>
          </cell>
          <cell r="AH1030">
            <v>38059.19</v>
          </cell>
          <cell r="AI1030">
            <v>2267.3559999999998</v>
          </cell>
          <cell r="AJ1030">
            <v>5668.3899999999994</v>
          </cell>
          <cell r="AK1030">
            <v>1133.6779999999999</v>
          </cell>
          <cell r="AL1030">
            <v>27532.18</v>
          </cell>
          <cell r="AM1030">
            <v>1214.655</v>
          </cell>
          <cell r="AN1030">
            <v>25912.639999999999</v>
          </cell>
          <cell r="AO1030">
            <v>16600.285</v>
          </cell>
          <cell r="AP1030">
            <v>1741.0055</v>
          </cell>
          <cell r="AQ1030">
            <v>6073.2749999999996</v>
          </cell>
        </row>
        <row r="1031">
          <cell r="A1031" t="str">
            <v>M003S2300300</v>
          </cell>
          <cell r="B1031" t="str">
            <v>3X30mmNEUROFORMMICRODE</v>
          </cell>
          <cell r="C1031" t="str">
            <v>USD</v>
          </cell>
          <cell r="D1031">
            <v>832.57</v>
          </cell>
          <cell r="G1031">
            <v>832.57</v>
          </cell>
          <cell r="I1031">
            <v>832.57</v>
          </cell>
          <cell r="J1031">
            <v>3163.7660000000001</v>
          </cell>
          <cell r="K1031">
            <v>915.82700000000011</v>
          </cell>
          <cell r="L1031">
            <v>1082.3410000000001</v>
          </cell>
          <cell r="M1031">
            <v>1456.9975000000002</v>
          </cell>
          <cell r="N1031">
            <v>890.84990000000016</v>
          </cell>
          <cell r="O1031">
            <v>865.8728000000001</v>
          </cell>
          <cell r="P1031">
            <v>416285</v>
          </cell>
          <cell r="Q1031">
            <v>5686.4531000000006</v>
          </cell>
          <cell r="R1031">
            <v>1640162.9000000001</v>
          </cell>
          <cell r="S1031">
            <v>14278.575499999999</v>
          </cell>
          <cell r="T1031">
            <v>4246.107</v>
          </cell>
          <cell r="U1031">
            <v>582.79899999999998</v>
          </cell>
          <cell r="V1031">
            <v>499.54200000000003</v>
          </cell>
          <cell r="W1031">
            <v>6494.0460000000003</v>
          </cell>
          <cell r="X1031">
            <v>149862.6</v>
          </cell>
          <cell r="Y1031">
            <v>3163.7660000000001</v>
          </cell>
          <cell r="Z1031">
            <v>39963.360000000001</v>
          </cell>
          <cell r="AA1031">
            <v>74931.3</v>
          </cell>
          <cell r="AB1031">
            <v>999084.00000000012</v>
          </cell>
          <cell r="AC1031">
            <v>1255099.2750000001</v>
          </cell>
          <cell r="AD1031">
            <v>10823.41</v>
          </cell>
          <cell r="AE1031">
            <v>2955.6235000000001</v>
          </cell>
          <cell r="AF1031">
            <v>4662.3919999999998</v>
          </cell>
          <cell r="AG1031">
            <v>1165.598</v>
          </cell>
          <cell r="AH1031">
            <v>39130.79</v>
          </cell>
          <cell r="AI1031">
            <v>2331.1959999999999</v>
          </cell>
          <cell r="AJ1031">
            <v>5827.9900000000007</v>
          </cell>
          <cell r="AK1031">
            <v>1165.598</v>
          </cell>
          <cell r="AL1031">
            <v>28307.38</v>
          </cell>
          <cell r="AM1031">
            <v>1248.855</v>
          </cell>
          <cell r="AN1031">
            <v>26642.240000000002</v>
          </cell>
          <cell r="AO1031">
            <v>17067.685000000001</v>
          </cell>
          <cell r="AP1031">
            <v>1790.0255</v>
          </cell>
          <cell r="AQ1031">
            <v>6244.2750000000005</v>
          </cell>
        </row>
        <row r="1032">
          <cell r="A1032" t="str">
            <v>M003S2350100</v>
          </cell>
          <cell r="B1032" t="str">
            <v>3.5X10mmNEUROFORMM/D</v>
          </cell>
          <cell r="C1032" t="str">
            <v>USD</v>
          </cell>
          <cell r="D1032">
            <v>781.02</v>
          </cell>
          <cell r="G1032">
            <v>781.02</v>
          </cell>
          <cell r="I1032">
            <v>781.02</v>
          </cell>
          <cell r="J1032">
            <v>2967.8759999999997</v>
          </cell>
          <cell r="K1032">
            <v>859.12200000000007</v>
          </cell>
          <cell r="L1032">
            <v>1015.326</v>
          </cell>
          <cell r="M1032">
            <v>1366.7849999999999</v>
          </cell>
          <cell r="N1032">
            <v>835.69140000000004</v>
          </cell>
          <cell r="O1032">
            <v>812.26080000000002</v>
          </cell>
          <cell r="P1032">
            <v>390510</v>
          </cell>
          <cell r="Q1032">
            <v>5334.3666000000003</v>
          </cell>
          <cell r="R1032">
            <v>1538609.4</v>
          </cell>
          <cell r="S1032">
            <v>13394.492999999999</v>
          </cell>
          <cell r="T1032">
            <v>3983.2019999999998</v>
          </cell>
          <cell r="U1032">
            <v>546.71399999999994</v>
          </cell>
          <cell r="V1032">
            <v>468.61199999999997</v>
          </cell>
          <cell r="W1032">
            <v>6091.9560000000001</v>
          </cell>
          <cell r="X1032">
            <v>140583.6</v>
          </cell>
          <cell r="Y1032">
            <v>2967.8759999999997</v>
          </cell>
          <cell r="Z1032">
            <v>37488.959999999999</v>
          </cell>
          <cell r="AA1032">
            <v>70291.8</v>
          </cell>
          <cell r="AB1032">
            <v>937224</v>
          </cell>
          <cell r="AC1032">
            <v>1177387.6499999999</v>
          </cell>
          <cell r="AD1032">
            <v>10153.26</v>
          </cell>
          <cell r="AE1032">
            <v>2772.6209999999996</v>
          </cell>
          <cell r="AF1032">
            <v>4373.7119999999995</v>
          </cell>
          <cell r="AG1032">
            <v>1093.4279999999999</v>
          </cell>
          <cell r="AH1032">
            <v>36707.94</v>
          </cell>
          <cell r="AI1032">
            <v>2186.8559999999998</v>
          </cell>
          <cell r="AJ1032">
            <v>5467.1399999999994</v>
          </cell>
          <cell r="AK1032">
            <v>1093.4279999999999</v>
          </cell>
          <cell r="AL1032">
            <v>26554.68</v>
          </cell>
          <cell r="AM1032">
            <v>1171.53</v>
          </cell>
          <cell r="AN1032">
            <v>24992.639999999999</v>
          </cell>
          <cell r="AO1032">
            <v>16010.91</v>
          </cell>
          <cell r="AP1032">
            <v>1679.193</v>
          </cell>
          <cell r="AQ1032">
            <v>5857.65</v>
          </cell>
        </row>
        <row r="1033">
          <cell r="A1033" t="str">
            <v>M003S2350150</v>
          </cell>
          <cell r="B1033" t="str">
            <v>3.5X15mmNEUROFORMM/D</v>
          </cell>
          <cell r="C1033" t="str">
            <v>USD</v>
          </cell>
          <cell r="D1033">
            <v>798.28</v>
          </cell>
          <cell r="G1033">
            <v>798.28</v>
          </cell>
          <cell r="I1033">
            <v>798.28</v>
          </cell>
          <cell r="J1033">
            <v>3033.4639999999999</v>
          </cell>
          <cell r="K1033">
            <v>878.10800000000006</v>
          </cell>
          <cell r="L1033">
            <v>1037.7639999999999</v>
          </cell>
          <cell r="M1033">
            <v>1396.99</v>
          </cell>
          <cell r="N1033">
            <v>854.15960000000007</v>
          </cell>
          <cell r="O1033">
            <v>830.21119999999996</v>
          </cell>
          <cell r="P1033">
            <v>399140</v>
          </cell>
          <cell r="Q1033">
            <v>5452.2524000000003</v>
          </cell>
          <cell r="R1033">
            <v>1572611.5999999999</v>
          </cell>
          <cell r="S1033">
            <v>13690.501999999999</v>
          </cell>
          <cell r="T1033">
            <v>4071.2279999999996</v>
          </cell>
          <cell r="U1033">
            <v>558.79599999999994</v>
          </cell>
          <cell r="V1033">
            <v>478.96799999999996</v>
          </cell>
          <cell r="W1033">
            <v>6226.5839999999998</v>
          </cell>
          <cell r="X1033">
            <v>143690.4</v>
          </cell>
          <cell r="Y1033">
            <v>3033.4639999999999</v>
          </cell>
          <cell r="Z1033">
            <v>38317.440000000002</v>
          </cell>
          <cell r="AA1033">
            <v>71845.2</v>
          </cell>
          <cell r="AB1033">
            <v>957936</v>
          </cell>
          <cell r="AC1033">
            <v>1203407.0999999999</v>
          </cell>
          <cell r="AD1033">
            <v>10377.64</v>
          </cell>
          <cell r="AE1033">
            <v>2833.8939999999998</v>
          </cell>
          <cell r="AF1033">
            <v>4470.3679999999995</v>
          </cell>
          <cell r="AG1033">
            <v>1117.5919999999999</v>
          </cell>
          <cell r="AH1033">
            <v>37519.159999999996</v>
          </cell>
          <cell r="AI1033">
            <v>2235.1839999999997</v>
          </cell>
          <cell r="AJ1033">
            <v>5587.96</v>
          </cell>
          <cell r="AK1033">
            <v>1117.5919999999999</v>
          </cell>
          <cell r="AL1033">
            <v>27141.52</v>
          </cell>
          <cell r="AM1033">
            <v>1197.42</v>
          </cell>
          <cell r="AN1033">
            <v>25544.959999999999</v>
          </cell>
          <cell r="AO1033">
            <v>16364.74</v>
          </cell>
          <cell r="AP1033">
            <v>1716.3019999999999</v>
          </cell>
          <cell r="AQ1033">
            <v>5987.0999999999995</v>
          </cell>
        </row>
        <row r="1034">
          <cell r="A1034" t="str">
            <v>M003S2350200</v>
          </cell>
          <cell r="B1034" t="str">
            <v>3.5X20mmNEUROFORMM/D</v>
          </cell>
          <cell r="C1034" t="str">
            <v>USD</v>
          </cell>
          <cell r="D1034">
            <v>809.31</v>
          </cell>
          <cell r="G1034">
            <v>809.31</v>
          </cell>
          <cell r="I1034">
            <v>809.31</v>
          </cell>
          <cell r="J1034">
            <v>3075.3779999999997</v>
          </cell>
          <cell r="K1034">
            <v>890.24099999999999</v>
          </cell>
          <cell r="L1034">
            <v>1052.1030000000001</v>
          </cell>
          <cell r="M1034">
            <v>1416.2925</v>
          </cell>
          <cell r="N1034">
            <v>865.96169999999995</v>
          </cell>
          <cell r="O1034">
            <v>841.68239999999992</v>
          </cell>
          <cell r="P1034">
            <v>404655</v>
          </cell>
          <cell r="Q1034">
            <v>5527.5872999999992</v>
          </cell>
          <cell r="R1034">
            <v>1594340.7</v>
          </cell>
          <cell r="S1034">
            <v>13879.666499999998</v>
          </cell>
          <cell r="T1034">
            <v>4127.4809999999998</v>
          </cell>
          <cell r="U1034">
            <v>566.51699999999994</v>
          </cell>
          <cell r="V1034">
            <v>485.58599999999996</v>
          </cell>
          <cell r="W1034">
            <v>6312.6179999999995</v>
          </cell>
          <cell r="X1034">
            <v>145675.79999999999</v>
          </cell>
          <cell r="Y1034">
            <v>3075.3779999999997</v>
          </cell>
          <cell r="Z1034">
            <v>38846.879999999997</v>
          </cell>
          <cell r="AA1034">
            <v>72837.899999999994</v>
          </cell>
          <cell r="AB1034">
            <v>971171.99999999988</v>
          </cell>
          <cell r="AC1034">
            <v>1220034.825</v>
          </cell>
          <cell r="AD1034">
            <v>10521.029999999999</v>
          </cell>
          <cell r="AE1034">
            <v>2873.0504999999998</v>
          </cell>
          <cell r="AF1034">
            <v>4532.1359999999995</v>
          </cell>
          <cell r="AG1034">
            <v>1133.0339999999999</v>
          </cell>
          <cell r="AH1034">
            <v>38037.57</v>
          </cell>
          <cell r="AI1034">
            <v>2266.0679999999998</v>
          </cell>
          <cell r="AJ1034">
            <v>5665.17</v>
          </cell>
          <cell r="AK1034">
            <v>1133.0339999999999</v>
          </cell>
          <cell r="AL1034">
            <v>27516.539999999997</v>
          </cell>
          <cell r="AM1034">
            <v>1213.9649999999999</v>
          </cell>
          <cell r="AN1034">
            <v>25897.919999999998</v>
          </cell>
          <cell r="AO1034">
            <v>16590.855</v>
          </cell>
          <cell r="AP1034">
            <v>1740.0164999999997</v>
          </cell>
          <cell r="AQ1034">
            <v>6069.8249999999998</v>
          </cell>
        </row>
        <row r="1035">
          <cell r="A1035" t="str">
            <v>M003S2350300</v>
          </cell>
          <cell r="B1035" t="str">
            <v>3.5X30mmNEUROFORMMICRODE</v>
          </cell>
          <cell r="C1035" t="str">
            <v>USD</v>
          </cell>
          <cell r="D1035">
            <v>832.57</v>
          </cell>
          <cell r="G1035">
            <v>832.57</v>
          </cell>
          <cell r="I1035">
            <v>832.57</v>
          </cell>
          <cell r="J1035">
            <v>3163.7660000000001</v>
          </cell>
          <cell r="K1035">
            <v>915.82700000000011</v>
          </cell>
          <cell r="L1035">
            <v>1082.3410000000001</v>
          </cell>
          <cell r="M1035">
            <v>1456.9975000000002</v>
          </cell>
          <cell r="N1035">
            <v>890.84990000000016</v>
          </cell>
          <cell r="O1035">
            <v>865.8728000000001</v>
          </cell>
          <cell r="P1035">
            <v>416285</v>
          </cell>
          <cell r="Q1035">
            <v>5686.4531000000006</v>
          </cell>
          <cell r="R1035">
            <v>1640162.9000000001</v>
          </cell>
          <cell r="S1035">
            <v>14278.575499999999</v>
          </cell>
          <cell r="T1035">
            <v>4246.107</v>
          </cell>
          <cell r="U1035">
            <v>582.79899999999998</v>
          </cell>
          <cell r="V1035">
            <v>499.54200000000003</v>
          </cell>
          <cell r="W1035">
            <v>6494.0460000000003</v>
          </cell>
          <cell r="X1035">
            <v>149862.6</v>
          </cell>
          <cell r="Y1035">
            <v>3163.7660000000001</v>
          </cell>
          <cell r="Z1035">
            <v>39963.360000000001</v>
          </cell>
          <cell r="AA1035">
            <v>74931.3</v>
          </cell>
          <cell r="AB1035">
            <v>999084.00000000012</v>
          </cell>
          <cell r="AC1035">
            <v>1255099.2750000001</v>
          </cell>
          <cell r="AD1035">
            <v>10823.41</v>
          </cell>
          <cell r="AE1035">
            <v>2955.6235000000001</v>
          </cell>
          <cell r="AF1035">
            <v>4662.3919999999998</v>
          </cell>
          <cell r="AG1035">
            <v>1165.598</v>
          </cell>
          <cell r="AH1035">
            <v>39130.79</v>
          </cell>
          <cell r="AI1035">
            <v>2331.1959999999999</v>
          </cell>
          <cell r="AJ1035">
            <v>5827.9900000000007</v>
          </cell>
          <cell r="AK1035">
            <v>1165.598</v>
          </cell>
          <cell r="AL1035">
            <v>28307.38</v>
          </cell>
          <cell r="AM1035">
            <v>1248.855</v>
          </cell>
          <cell r="AN1035">
            <v>26642.240000000002</v>
          </cell>
          <cell r="AO1035">
            <v>17067.685000000001</v>
          </cell>
          <cell r="AP1035">
            <v>1790.0255</v>
          </cell>
          <cell r="AQ1035">
            <v>6244.2750000000005</v>
          </cell>
        </row>
        <row r="1036">
          <cell r="A1036" t="str">
            <v>M003S2400100</v>
          </cell>
          <cell r="B1036" t="str">
            <v>4X10mmNEUROFORMM/D</v>
          </cell>
          <cell r="C1036" t="str">
            <v>USD</v>
          </cell>
          <cell r="D1036">
            <v>758.81</v>
          </cell>
          <cell r="G1036">
            <v>758.81</v>
          </cell>
          <cell r="I1036">
            <v>758.81</v>
          </cell>
          <cell r="J1036">
            <v>2883.4779999999996</v>
          </cell>
          <cell r="K1036">
            <v>834.69100000000003</v>
          </cell>
          <cell r="L1036">
            <v>986.45299999999997</v>
          </cell>
          <cell r="M1036">
            <v>1327.9175</v>
          </cell>
          <cell r="N1036">
            <v>811.92669999999998</v>
          </cell>
          <cell r="O1036">
            <v>789.16239999999993</v>
          </cell>
          <cell r="P1036">
            <v>379405</v>
          </cell>
          <cell r="Q1036">
            <v>5182.6722999999993</v>
          </cell>
          <cell r="R1036">
            <v>1494855.7</v>
          </cell>
          <cell r="S1036">
            <v>13013.591499999999</v>
          </cell>
          <cell r="T1036">
            <v>3869.9309999999996</v>
          </cell>
          <cell r="U1036">
            <v>531.16699999999992</v>
          </cell>
          <cell r="V1036">
            <v>455.28599999999994</v>
          </cell>
          <cell r="W1036">
            <v>5918.7179999999998</v>
          </cell>
          <cell r="X1036">
            <v>136585.79999999999</v>
          </cell>
          <cell r="Y1036">
            <v>2883.4779999999996</v>
          </cell>
          <cell r="Z1036">
            <v>36422.879999999997</v>
          </cell>
          <cell r="AA1036">
            <v>68292.899999999994</v>
          </cell>
          <cell r="AB1036">
            <v>910571.99999999988</v>
          </cell>
          <cell r="AC1036">
            <v>1143906.075</v>
          </cell>
          <cell r="AD1036">
            <v>9864.5299999999988</v>
          </cell>
          <cell r="AE1036">
            <v>2693.7754999999997</v>
          </cell>
          <cell r="AF1036">
            <v>4249.3359999999993</v>
          </cell>
          <cell r="AG1036">
            <v>1062.3339999999998</v>
          </cell>
          <cell r="AH1036">
            <v>35664.07</v>
          </cell>
          <cell r="AI1036">
            <v>2124.6679999999997</v>
          </cell>
          <cell r="AJ1036">
            <v>5311.67</v>
          </cell>
          <cell r="AK1036">
            <v>1062.3339999999998</v>
          </cell>
          <cell r="AL1036">
            <v>25799.539999999997</v>
          </cell>
          <cell r="AM1036">
            <v>1138.2149999999999</v>
          </cell>
          <cell r="AN1036">
            <v>24281.919999999998</v>
          </cell>
          <cell r="AO1036">
            <v>15555.605</v>
          </cell>
          <cell r="AP1036">
            <v>1631.4414999999999</v>
          </cell>
          <cell r="AQ1036">
            <v>5691.0749999999998</v>
          </cell>
        </row>
        <row r="1037">
          <cell r="A1037" t="str">
            <v>M003S2400150</v>
          </cell>
          <cell r="B1037" t="str">
            <v>4X15mmNEUROFORMM/D</v>
          </cell>
          <cell r="C1037" t="str">
            <v>USD</v>
          </cell>
          <cell r="D1037">
            <v>799.17</v>
          </cell>
          <cell r="G1037">
            <v>799.17</v>
          </cell>
          <cell r="I1037">
            <v>799.17</v>
          </cell>
          <cell r="J1037">
            <v>3036.8459999999995</v>
          </cell>
          <cell r="K1037">
            <v>879.08699999999999</v>
          </cell>
          <cell r="L1037">
            <v>1038.921</v>
          </cell>
          <cell r="M1037">
            <v>1398.5474999999999</v>
          </cell>
          <cell r="N1037">
            <v>855.11189999999999</v>
          </cell>
          <cell r="O1037">
            <v>831.13679999999999</v>
          </cell>
          <cell r="P1037">
            <v>399585</v>
          </cell>
          <cell r="Q1037">
            <v>5458.3310999999994</v>
          </cell>
          <cell r="R1037">
            <v>1574364.9</v>
          </cell>
          <cell r="S1037">
            <v>13705.765499999998</v>
          </cell>
          <cell r="T1037">
            <v>4075.7669999999994</v>
          </cell>
          <cell r="U1037">
            <v>559.41899999999998</v>
          </cell>
          <cell r="V1037">
            <v>479.50199999999995</v>
          </cell>
          <cell r="W1037">
            <v>6233.5259999999998</v>
          </cell>
          <cell r="X1037">
            <v>143850.6</v>
          </cell>
          <cell r="Y1037">
            <v>3036.8459999999995</v>
          </cell>
          <cell r="Z1037">
            <v>38360.159999999996</v>
          </cell>
          <cell r="AA1037">
            <v>71925.3</v>
          </cell>
          <cell r="AB1037">
            <v>959004</v>
          </cell>
          <cell r="AC1037">
            <v>1204748.7749999999</v>
          </cell>
          <cell r="AD1037">
            <v>10389.209999999999</v>
          </cell>
          <cell r="AE1037">
            <v>2837.0534999999995</v>
          </cell>
          <cell r="AF1037">
            <v>4475.3519999999999</v>
          </cell>
          <cell r="AG1037">
            <v>1118.838</v>
          </cell>
          <cell r="AH1037">
            <v>37560.99</v>
          </cell>
          <cell r="AI1037">
            <v>2237.6759999999999</v>
          </cell>
          <cell r="AJ1037">
            <v>5594.19</v>
          </cell>
          <cell r="AK1037">
            <v>1118.838</v>
          </cell>
          <cell r="AL1037">
            <v>27171.78</v>
          </cell>
          <cell r="AM1037">
            <v>1198.7549999999999</v>
          </cell>
          <cell r="AN1037">
            <v>25573.439999999999</v>
          </cell>
          <cell r="AO1037">
            <v>16382.984999999999</v>
          </cell>
          <cell r="AP1037">
            <v>1718.2154999999998</v>
          </cell>
          <cell r="AQ1037">
            <v>5993.7749999999996</v>
          </cell>
        </row>
        <row r="1038">
          <cell r="A1038" t="str">
            <v>M003S2400200</v>
          </cell>
          <cell r="B1038" t="str">
            <v>4X20mmNEUROFORMM/D</v>
          </cell>
          <cell r="C1038" t="str">
            <v>USD</v>
          </cell>
          <cell r="D1038">
            <v>811.08</v>
          </cell>
          <cell r="G1038">
            <v>811.08</v>
          </cell>
          <cell r="I1038">
            <v>811.08</v>
          </cell>
          <cell r="J1038">
            <v>3082.1039999999998</v>
          </cell>
          <cell r="K1038">
            <v>892.1880000000001</v>
          </cell>
          <cell r="L1038">
            <v>1054.404</v>
          </cell>
          <cell r="M1038">
            <v>1419.39</v>
          </cell>
          <cell r="N1038">
            <v>867.85560000000009</v>
          </cell>
          <cell r="O1038">
            <v>843.52320000000009</v>
          </cell>
          <cell r="P1038">
            <v>405540</v>
          </cell>
          <cell r="Q1038">
            <v>5539.6764000000003</v>
          </cell>
          <cell r="R1038">
            <v>1597827.6</v>
          </cell>
          <cell r="S1038">
            <v>13910.021999999999</v>
          </cell>
          <cell r="T1038">
            <v>4136.5079999999998</v>
          </cell>
          <cell r="U1038">
            <v>567.75599999999997</v>
          </cell>
          <cell r="V1038">
            <v>486.64800000000002</v>
          </cell>
          <cell r="W1038">
            <v>6326.424</v>
          </cell>
          <cell r="X1038">
            <v>145994.4</v>
          </cell>
          <cell r="Y1038">
            <v>3082.1039999999998</v>
          </cell>
          <cell r="Z1038">
            <v>38931.840000000004</v>
          </cell>
          <cell r="AA1038">
            <v>72997.2</v>
          </cell>
          <cell r="AB1038">
            <v>973296</v>
          </cell>
          <cell r="AC1038">
            <v>1222703.1000000001</v>
          </cell>
          <cell r="AD1038">
            <v>10544.04</v>
          </cell>
          <cell r="AE1038">
            <v>2879.3339999999998</v>
          </cell>
          <cell r="AF1038">
            <v>4542.0479999999998</v>
          </cell>
          <cell r="AG1038">
            <v>1135.5119999999999</v>
          </cell>
          <cell r="AH1038">
            <v>38120.76</v>
          </cell>
          <cell r="AI1038">
            <v>2271.0239999999999</v>
          </cell>
          <cell r="AJ1038">
            <v>5677.56</v>
          </cell>
          <cell r="AK1038">
            <v>1135.5119999999999</v>
          </cell>
          <cell r="AL1038">
            <v>27576.720000000001</v>
          </cell>
          <cell r="AM1038">
            <v>1216.6200000000001</v>
          </cell>
          <cell r="AN1038">
            <v>25954.560000000001</v>
          </cell>
          <cell r="AO1038">
            <v>16627.14</v>
          </cell>
          <cell r="AP1038">
            <v>1743.8220000000001</v>
          </cell>
          <cell r="AQ1038">
            <v>6083.1</v>
          </cell>
        </row>
        <row r="1039">
          <cell r="A1039" t="str">
            <v>M003S2400300</v>
          </cell>
          <cell r="B1039" t="str">
            <v>4X30mmNEUROFORMMICRODE</v>
          </cell>
          <cell r="C1039" t="str">
            <v>USD</v>
          </cell>
          <cell r="D1039">
            <v>833.5</v>
          </cell>
          <cell r="G1039">
            <v>833.5</v>
          </cell>
          <cell r="I1039">
            <v>833.5</v>
          </cell>
          <cell r="J1039">
            <v>3167.2999999999997</v>
          </cell>
          <cell r="K1039">
            <v>916.85</v>
          </cell>
          <cell r="L1039">
            <v>1083.55</v>
          </cell>
          <cell r="M1039">
            <v>1458.625</v>
          </cell>
          <cell r="N1039">
            <v>891.84500000000003</v>
          </cell>
          <cell r="O1039">
            <v>866.84</v>
          </cell>
          <cell r="P1039">
            <v>416750</v>
          </cell>
          <cell r="Q1039">
            <v>5692.8050000000003</v>
          </cell>
          <cell r="R1039">
            <v>1641995</v>
          </cell>
          <cell r="S1039">
            <v>14294.525</v>
          </cell>
          <cell r="T1039">
            <v>4250.8499999999995</v>
          </cell>
          <cell r="U1039">
            <v>583.44999999999993</v>
          </cell>
          <cell r="V1039">
            <v>500.09999999999997</v>
          </cell>
          <cell r="W1039">
            <v>6501.3</v>
          </cell>
          <cell r="X1039">
            <v>150030</v>
          </cell>
          <cell r="Y1039">
            <v>3167.2999999999997</v>
          </cell>
          <cell r="Z1039">
            <v>40008</v>
          </cell>
          <cell r="AA1039">
            <v>75015</v>
          </cell>
          <cell r="AB1039">
            <v>1000200</v>
          </cell>
          <cell r="AC1039">
            <v>1256501.25</v>
          </cell>
          <cell r="AD1039">
            <v>10835.5</v>
          </cell>
          <cell r="AE1039">
            <v>2958.9249999999997</v>
          </cell>
          <cell r="AF1039">
            <v>4667.5999999999995</v>
          </cell>
          <cell r="AG1039">
            <v>1166.8999999999999</v>
          </cell>
          <cell r="AH1039">
            <v>39174.5</v>
          </cell>
          <cell r="AI1039">
            <v>2333.7999999999997</v>
          </cell>
          <cell r="AJ1039">
            <v>5834.5</v>
          </cell>
          <cell r="AK1039">
            <v>1166.8999999999999</v>
          </cell>
          <cell r="AL1039">
            <v>28339</v>
          </cell>
          <cell r="AM1039">
            <v>1250.25</v>
          </cell>
          <cell r="AN1039">
            <v>26672</v>
          </cell>
          <cell r="AO1039">
            <v>17086.75</v>
          </cell>
          <cell r="AP1039">
            <v>1792.0249999999999</v>
          </cell>
          <cell r="AQ1039">
            <v>6251.25</v>
          </cell>
        </row>
        <row r="1040">
          <cell r="A1040" t="str">
            <v>M003S2450100</v>
          </cell>
          <cell r="B1040" t="str">
            <v>4.5X10mmNEUROFORMM/D</v>
          </cell>
          <cell r="C1040" t="str">
            <v>USD</v>
          </cell>
          <cell r="D1040">
            <v>758.81</v>
          </cell>
          <cell r="G1040">
            <v>758.81</v>
          </cell>
          <cell r="I1040">
            <v>758.81</v>
          </cell>
          <cell r="J1040">
            <v>2883.4779999999996</v>
          </cell>
          <cell r="K1040">
            <v>834.69100000000003</v>
          </cell>
          <cell r="L1040">
            <v>986.45299999999997</v>
          </cell>
          <cell r="M1040">
            <v>1327.9175</v>
          </cell>
          <cell r="N1040">
            <v>811.92669999999998</v>
          </cell>
          <cell r="O1040">
            <v>789.16239999999993</v>
          </cell>
          <cell r="P1040">
            <v>379405</v>
          </cell>
          <cell r="Q1040">
            <v>5182.6722999999993</v>
          </cell>
          <cell r="R1040">
            <v>1494855.7</v>
          </cell>
          <cell r="S1040">
            <v>13013.591499999999</v>
          </cell>
          <cell r="T1040">
            <v>3869.9309999999996</v>
          </cell>
          <cell r="U1040">
            <v>531.16699999999992</v>
          </cell>
          <cell r="V1040">
            <v>455.28599999999994</v>
          </cell>
          <cell r="W1040">
            <v>5918.7179999999998</v>
          </cell>
          <cell r="X1040">
            <v>136585.79999999999</v>
          </cell>
          <cell r="Y1040">
            <v>2883.4779999999996</v>
          </cell>
          <cell r="Z1040">
            <v>36422.879999999997</v>
          </cell>
          <cell r="AA1040">
            <v>68292.899999999994</v>
          </cell>
          <cell r="AB1040">
            <v>910571.99999999988</v>
          </cell>
          <cell r="AC1040">
            <v>1143906.075</v>
          </cell>
          <cell r="AD1040">
            <v>9864.5299999999988</v>
          </cell>
          <cell r="AE1040">
            <v>2693.7754999999997</v>
          </cell>
          <cell r="AF1040">
            <v>4249.3359999999993</v>
          </cell>
          <cell r="AG1040">
            <v>1062.3339999999998</v>
          </cell>
          <cell r="AH1040">
            <v>35664.07</v>
          </cell>
          <cell r="AI1040">
            <v>2124.6679999999997</v>
          </cell>
          <cell r="AJ1040">
            <v>5311.67</v>
          </cell>
          <cell r="AK1040">
            <v>1062.3339999999998</v>
          </cell>
          <cell r="AL1040">
            <v>25799.539999999997</v>
          </cell>
          <cell r="AM1040">
            <v>1138.2149999999999</v>
          </cell>
          <cell r="AN1040">
            <v>24281.919999999998</v>
          </cell>
          <cell r="AO1040">
            <v>15555.605</v>
          </cell>
          <cell r="AP1040">
            <v>1631.4414999999999</v>
          </cell>
          <cell r="AQ1040">
            <v>5691.0749999999998</v>
          </cell>
        </row>
        <row r="1041">
          <cell r="A1041" t="str">
            <v>M003S2450150</v>
          </cell>
          <cell r="B1041" t="str">
            <v>4.5X15mmNEUROFORMM/D</v>
          </cell>
          <cell r="C1041" t="str">
            <v>USD</v>
          </cell>
          <cell r="D1041">
            <v>799.17</v>
          </cell>
          <cell r="G1041">
            <v>799.17</v>
          </cell>
          <cell r="I1041">
            <v>799.17</v>
          </cell>
          <cell r="J1041">
            <v>3036.8459999999995</v>
          </cell>
          <cell r="K1041">
            <v>879.08699999999999</v>
          </cell>
          <cell r="L1041">
            <v>1038.921</v>
          </cell>
          <cell r="M1041">
            <v>1398.5474999999999</v>
          </cell>
          <cell r="N1041">
            <v>855.11189999999999</v>
          </cell>
          <cell r="O1041">
            <v>831.13679999999999</v>
          </cell>
          <cell r="P1041">
            <v>399585</v>
          </cell>
          <cell r="Q1041">
            <v>5458.3310999999994</v>
          </cell>
          <cell r="R1041">
            <v>1574364.9</v>
          </cell>
          <cell r="S1041">
            <v>13705.765499999998</v>
          </cell>
          <cell r="T1041">
            <v>4075.7669999999994</v>
          </cell>
          <cell r="U1041">
            <v>559.41899999999998</v>
          </cell>
          <cell r="V1041">
            <v>479.50199999999995</v>
          </cell>
          <cell r="W1041">
            <v>6233.5259999999998</v>
          </cell>
          <cell r="X1041">
            <v>143850.6</v>
          </cell>
          <cell r="Y1041">
            <v>3036.8459999999995</v>
          </cell>
          <cell r="Z1041">
            <v>38360.159999999996</v>
          </cell>
          <cell r="AA1041">
            <v>71925.3</v>
          </cell>
          <cell r="AB1041">
            <v>959004</v>
          </cell>
          <cell r="AC1041">
            <v>1204748.7749999999</v>
          </cell>
          <cell r="AD1041">
            <v>10389.209999999999</v>
          </cell>
          <cell r="AE1041">
            <v>2837.0534999999995</v>
          </cell>
          <cell r="AF1041">
            <v>4475.3519999999999</v>
          </cell>
          <cell r="AG1041">
            <v>1118.838</v>
          </cell>
          <cell r="AH1041">
            <v>37560.99</v>
          </cell>
          <cell r="AI1041">
            <v>2237.6759999999999</v>
          </cell>
          <cell r="AJ1041">
            <v>5594.19</v>
          </cell>
          <cell r="AK1041">
            <v>1118.838</v>
          </cell>
          <cell r="AL1041">
            <v>27171.78</v>
          </cell>
          <cell r="AM1041">
            <v>1198.7549999999999</v>
          </cell>
          <cell r="AN1041">
            <v>25573.439999999999</v>
          </cell>
          <cell r="AO1041">
            <v>16382.984999999999</v>
          </cell>
          <cell r="AP1041">
            <v>1718.2154999999998</v>
          </cell>
          <cell r="AQ1041">
            <v>5993.7749999999996</v>
          </cell>
        </row>
        <row r="1042">
          <cell r="A1042" t="str">
            <v>M003S2450200</v>
          </cell>
          <cell r="B1042" t="str">
            <v>4.5X20mmNEUROFORMM/D</v>
          </cell>
          <cell r="C1042" t="str">
            <v>USD</v>
          </cell>
          <cell r="D1042">
            <v>811.08</v>
          </cell>
          <cell r="G1042">
            <v>811.08</v>
          </cell>
          <cell r="I1042">
            <v>811.08</v>
          </cell>
          <cell r="J1042">
            <v>3082.1039999999998</v>
          </cell>
          <cell r="K1042">
            <v>892.1880000000001</v>
          </cell>
          <cell r="L1042">
            <v>1054.404</v>
          </cell>
          <cell r="M1042">
            <v>1419.39</v>
          </cell>
          <cell r="N1042">
            <v>867.85560000000009</v>
          </cell>
          <cell r="O1042">
            <v>843.52320000000009</v>
          </cell>
          <cell r="P1042">
            <v>405540</v>
          </cell>
          <cell r="Q1042">
            <v>5539.6764000000003</v>
          </cell>
          <cell r="R1042">
            <v>1597827.6</v>
          </cell>
          <cell r="S1042">
            <v>13910.021999999999</v>
          </cell>
          <cell r="T1042">
            <v>4136.5079999999998</v>
          </cell>
          <cell r="U1042">
            <v>567.75599999999997</v>
          </cell>
          <cell r="V1042">
            <v>486.64800000000002</v>
          </cell>
          <cell r="W1042">
            <v>6326.424</v>
          </cell>
          <cell r="X1042">
            <v>145994.4</v>
          </cell>
          <cell r="Y1042">
            <v>3082.1039999999998</v>
          </cell>
          <cell r="Z1042">
            <v>38931.840000000004</v>
          </cell>
          <cell r="AA1042">
            <v>72997.2</v>
          </cell>
          <cell r="AB1042">
            <v>973296</v>
          </cell>
          <cell r="AC1042">
            <v>1222703.1000000001</v>
          </cell>
          <cell r="AD1042">
            <v>10544.04</v>
          </cell>
          <cell r="AE1042">
            <v>2879.3339999999998</v>
          </cell>
          <cell r="AF1042">
            <v>4542.0479999999998</v>
          </cell>
          <cell r="AG1042">
            <v>1135.5119999999999</v>
          </cell>
          <cell r="AH1042">
            <v>38120.76</v>
          </cell>
          <cell r="AI1042">
            <v>2271.0239999999999</v>
          </cell>
          <cell r="AJ1042">
            <v>5677.56</v>
          </cell>
          <cell r="AK1042">
            <v>1135.5119999999999</v>
          </cell>
          <cell r="AL1042">
            <v>27576.720000000001</v>
          </cell>
          <cell r="AM1042">
            <v>1216.6200000000001</v>
          </cell>
          <cell r="AN1042">
            <v>25954.560000000001</v>
          </cell>
          <cell r="AO1042">
            <v>16627.14</v>
          </cell>
          <cell r="AP1042">
            <v>1743.8220000000001</v>
          </cell>
          <cell r="AQ1042">
            <v>6083.1</v>
          </cell>
        </row>
        <row r="1043">
          <cell r="A1043" t="str">
            <v>M003S2450300</v>
          </cell>
          <cell r="B1043" t="str">
            <v>4.5X30mmNEUROFORMMICRODE</v>
          </cell>
          <cell r="C1043" t="str">
            <v>EUR</v>
          </cell>
          <cell r="D1043">
            <v>583.45000000000005</v>
          </cell>
          <cell r="G1043">
            <v>583.45000000000005</v>
          </cell>
          <cell r="I1043">
            <v>833.50000000000011</v>
          </cell>
          <cell r="J1043">
            <v>3167.3</v>
          </cell>
          <cell r="K1043">
            <v>916.85000000000025</v>
          </cell>
          <cell r="L1043">
            <v>1083.5500000000002</v>
          </cell>
          <cell r="M1043">
            <v>1458.6250000000002</v>
          </cell>
          <cell r="N1043">
            <v>891.84500000000014</v>
          </cell>
          <cell r="O1043">
            <v>866.84000000000015</v>
          </cell>
          <cell r="P1043">
            <v>416750.00000000006</v>
          </cell>
          <cell r="Q1043">
            <v>5692.8050000000012</v>
          </cell>
          <cell r="R1043">
            <v>1641995.0000000002</v>
          </cell>
          <cell r="S1043">
            <v>14294.525000000001</v>
          </cell>
          <cell r="T1043">
            <v>4250.8500000000004</v>
          </cell>
          <cell r="U1043">
            <v>583.45000000000005</v>
          </cell>
          <cell r="V1043">
            <v>500.1</v>
          </cell>
          <cell r="W1043">
            <v>6501.3000000000011</v>
          </cell>
          <cell r="X1043">
            <v>150030.00000000003</v>
          </cell>
          <cell r="Y1043">
            <v>3167.3</v>
          </cell>
          <cell r="Z1043">
            <v>40008.000000000007</v>
          </cell>
          <cell r="AA1043">
            <v>75015.000000000015</v>
          </cell>
          <cell r="AB1043">
            <v>1000200.0000000001</v>
          </cell>
          <cell r="AC1043">
            <v>1256501.2500000002</v>
          </cell>
          <cell r="AD1043">
            <v>10835.500000000002</v>
          </cell>
          <cell r="AE1043">
            <v>2958.9250000000002</v>
          </cell>
          <cell r="AF1043">
            <v>4667.6000000000004</v>
          </cell>
          <cell r="AG1043">
            <v>1166.9000000000001</v>
          </cell>
          <cell r="AH1043">
            <v>39174.500000000007</v>
          </cell>
          <cell r="AI1043">
            <v>2333.8000000000002</v>
          </cell>
          <cell r="AJ1043">
            <v>5834.5000000000009</v>
          </cell>
          <cell r="AK1043">
            <v>1166.9000000000001</v>
          </cell>
          <cell r="AL1043">
            <v>28339.000000000004</v>
          </cell>
          <cell r="AM1043">
            <v>1250.2500000000002</v>
          </cell>
          <cell r="AN1043">
            <v>26672.000000000004</v>
          </cell>
          <cell r="AO1043">
            <v>17086.750000000004</v>
          </cell>
          <cell r="AP1043">
            <v>1792.0250000000001</v>
          </cell>
          <cell r="AQ1043">
            <v>6251.2500000000009</v>
          </cell>
        </row>
        <row r="1044">
          <cell r="A1044" t="str">
            <v>M003S3250100</v>
          </cell>
          <cell r="B1044" t="str">
            <v>2.5X10mmNEUROFORMTREO</v>
          </cell>
          <cell r="C1044" t="str">
            <v>USD</v>
          </cell>
          <cell r="D1044">
            <v>1001.76</v>
          </cell>
          <cell r="G1044">
            <v>1001.76</v>
          </cell>
          <cell r="I1044">
            <v>1001.76</v>
          </cell>
          <cell r="J1044">
            <v>3806.6879999999996</v>
          </cell>
          <cell r="K1044">
            <v>1101.9360000000001</v>
          </cell>
          <cell r="L1044">
            <v>1302.288</v>
          </cell>
          <cell r="M1044">
            <v>1753.08</v>
          </cell>
          <cell r="N1044">
            <v>1071.8832</v>
          </cell>
          <cell r="O1044">
            <v>1041.8304000000001</v>
          </cell>
          <cell r="P1044">
            <v>500880</v>
          </cell>
          <cell r="Q1044">
            <v>6842.0208000000002</v>
          </cell>
          <cell r="R1044">
            <v>1973467.2</v>
          </cell>
          <cell r="S1044">
            <v>17180.183999999997</v>
          </cell>
          <cell r="T1044">
            <v>5108.9759999999997</v>
          </cell>
          <cell r="U1044">
            <v>701.23199999999997</v>
          </cell>
          <cell r="V1044">
            <v>601.05599999999993</v>
          </cell>
          <cell r="W1044">
            <v>7813.7280000000001</v>
          </cell>
          <cell r="X1044">
            <v>180316.79999999999</v>
          </cell>
          <cell r="Y1044">
            <v>3806.6879999999996</v>
          </cell>
          <cell r="Z1044">
            <v>48084.479999999996</v>
          </cell>
          <cell r="AA1044">
            <v>90158.399999999994</v>
          </cell>
          <cell r="AB1044">
            <v>1202112</v>
          </cell>
          <cell r="AC1044">
            <v>1510153.2</v>
          </cell>
          <cell r="AD1044">
            <v>13022.88</v>
          </cell>
          <cell r="AE1044">
            <v>3556.2479999999996</v>
          </cell>
          <cell r="AF1044">
            <v>5609.8559999999998</v>
          </cell>
          <cell r="AG1044">
            <v>1402.4639999999999</v>
          </cell>
          <cell r="AH1044">
            <v>47082.720000000001</v>
          </cell>
          <cell r="AI1044">
            <v>2804.9279999999999</v>
          </cell>
          <cell r="AJ1044">
            <v>7012.32</v>
          </cell>
          <cell r="AK1044">
            <v>1402.4639999999999</v>
          </cell>
          <cell r="AL1044">
            <v>34059.839999999997</v>
          </cell>
          <cell r="AM1044">
            <v>1502.6399999999999</v>
          </cell>
          <cell r="AN1044">
            <v>32056.32</v>
          </cell>
          <cell r="AO1044">
            <v>20536.079999999998</v>
          </cell>
          <cell r="AP1044">
            <v>2153.7840000000001</v>
          </cell>
          <cell r="AQ1044">
            <v>7513.2</v>
          </cell>
        </row>
        <row r="1045">
          <cell r="A1045" t="str">
            <v>M003S3250150</v>
          </cell>
          <cell r="B1045" t="str">
            <v>2.5X15mmNEUROFORMTREO</v>
          </cell>
          <cell r="C1045" t="str">
            <v>USD</v>
          </cell>
          <cell r="D1045">
            <v>1008.29</v>
          </cell>
          <cell r="G1045">
            <v>1008.29</v>
          </cell>
          <cell r="I1045">
            <v>1008.29</v>
          </cell>
          <cell r="J1045">
            <v>3831.5019999999995</v>
          </cell>
          <cell r="K1045">
            <v>1109.1190000000001</v>
          </cell>
          <cell r="L1045">
            <v>1310.777</v>
          </cell>
          <cell r="M1045">
            <v>1764.5074999999999</v>
          </cell>
          <cell r="N1045">
            <v>1078.8703</v>
          </cell>
          <cell r="O1045">
            <v>1048.6215999999999</v>
          </cell>
          <cell r="P1045">
            <v>504145</v>
          </cell>
          <cell r="Q1045">
            <v>6886.6206999999995</v>
          </cell>
          <cell r="R1045">
            <v>1986331.2999999998</v>
          </cell>
          <cell r="S1045">
            <v>17292.173499999997</v>
          </cell>
          <cell r="T1045">
            <v>5142.2789999999995</v>
          </cell>
          <cell r="U1045">
            <v>705.80299999999988</v>
          </cell>
          <cell r="V1045">
            <v>604.97399999999993</v>
          </cell>
          <cell r="W1045">
            <v>7864.6619999999994</v>
          </cell>
          <cell r="X1045">
            <v>181492.19999999998</v>
          </cell>
          <cell r="Y1045">
            <v>3831.5019999999995</v>
          </cell>
          <cell r="Z1045">
            <v>48397.919999999998</v>
          </cell>
          <cell r="AA1045">
            <v>90746.099999999991</v>
          </cell>
          <cell r="AB1045">
            <v>1209948</v>
          </cell>
          <cell r="AC1045">
            <v>1519997.175</v>
          </cell>
          <cell r="AD1045">
            <v>13107.77</v>
          </cell>
          <cell r="AE1045">
            <v>3579.4294999999997</v>
          </cell>
          <cell r="AF1045">
            <v>5646.4239999999991</v>
          </cell>
          <cell r="AG1045">
            <v>1411.6059999999998</v>
          </cell>
          <cell r="AH1045">
            <v>47389.63</v>
          </cell>
          <cell r="AI1045">
            <v>2823.2119999999995</v>
          </cell>
          <cell r="AJ1045">
            <v>7058.03</v>
          </cell>
          <cell r="AK1045">
            <v>1411.6059999999998</v>
          </cell>
          <cell r="AL1045">
            <v>34281.86</v>
          </cell>
          <cell r="AM1045">
            <v>1512.4349999999999</v>
          </cell>
          <cell r="AN1045">
            <v>32265.279999999999</v>
          </cell>
          <cell r="AO1045">
            <v>20669.945</v>
          </cell>
          <cell r="AP1045">
            <v>2167.8235</v>
          </cell>
          <cell r="AQ1045">
            <v>7562.1749999999993</v>
          </cell>
        </row>
        <row r="1046">
          <cell r="A1046" t="str">
            <v>M003S3250200</v>
          </cell>
          <cell r="B1046" t="str">
            <v>2.5X20mmNEUROFORMTREO</v>
          </cell>
          <cell r="C1046" t="str">
            <v>USD</v>
          </cell>
          <cell r="D1046">
            <v>1019.34</v>
          </cell>
          <cell r="G1046">
            <v>1019.34</v>
          </cell>
          <cell r="I1046">
            <v>1019.34</v>
          </cell>
          <cell r="J1046">
            <v>3873.4919999999997</v>
          </cell>
          <cell r="K1046">
            <v>1121.2740000000001</v>
          </cell>
          <cell r="L1046">
            <v>1325.1420000000001</v>
          </cell>
          <cell r="M1046">
            <v>1783.845</v>
          </cell>
          <cell r="N1046">
            <v>1090.6938</v>
          </cell>
          <cell r="O1046">
            <v>1060.1136000000001</v>
          </cell>
          <cell r="P1046">
            <v>509670</v>
          </cell>
          <cell r="Q1046">
            <v>6962.0922</v>
          </cell>
          <cell r="R1046">
            <v>2008099.8</v>
          </cell>
          <cell r="S1046">
            <v>17481.681</v>
          </cell>
          <cell r="T1046">
            <v>5198.634</v>
          </cell>
          <cell r="U1046">
            <v>713.53800000000001</v>
          </cell>
          <cell r="V1046">
            <v>611.60400000000004</v>
          </cell>
          <cell r="W1046">
            <v>7950.8519999999999</v>
          </cell>
          <cell r="X1046">
            <v>183481.2</v>
          </cell>
          <cell r="Y1046">
            <v>3873.4919999999997</v>
          </cell>
          <cell r="Z1046">
            <v>48928.32</v>
          </cell>
          <cell r="AA1046">
            <v>91740.6</v>
          </cell>
          <cell r="AB1046">
            <v>1223208</v>
          </cell>
          <cell r="AC1046">
            <v>1536655.05</v>
          </cell>
          <cell r="AD1046">
            <v>13251.42</v>
          </cell>
          <cell r="AE1046">
            <v>3618.6570000000002</v>
          </cell>
          <cell r="AF1046">
            <v>5708.3040000000001</v>
          </cell>
          <cell r="AG1046">
            <v>1427.076</v>
          </cell>
          <cell r="AH1046">
            <v>47908.98</v>
          </cell>
          <cell r="AI1046">
            <v>2854.152</v>
          </cell>
          <cell r="AJ1046">
            <v>7135.38</v>
          </cell>
          <cell r="AK1046">
            <v>1427.076</v>
          </cell>
          <cell r="AL1046">
            <v>34657.56</v>
          </cell>
          <cell r="AM1046">
            <v>1529.01</v>
          </cell>
          <cell r="AN1046">
            <v>32618.880000000001</v>
          </cell>
          <cell r="AO1046">
            <v>20896.47</v>
          </cell>
          <cell r="AP1046">
            <v>2191.5810000000001</v>
          </cell>
          <cell r="AQ1046">
            <v>7645.05</v>
          </cell>
        </row>
        <row r="1047">
          <cell r="A1047" t="str">
            <v>M003S3300100</v>
          </cell>
          <cell r="B1047" t="str">
            <v>3X10mmNEUROFORMTREO</v>
          </cell>
          <cell r="C1047" t="str">
            <v>USD</v>
          </cell>
          <cell r="D1047">
            <v>993.92</v>
          </cell>
          <cell r="G1047">
            <v>993.92</v>
          </cell>
          <cell r="I1047">
            <v>993.92</v>
          </cell>
          <cell r="J1047">
            <v>3776.8959999999997</v>
          </cell>
          <cell r="K1047">
            <v>1093.3120000000001</v>
          </cell>
          <cell r="L1047">
            <v>1292.096</v>
          </cell>
          <cell r="M1047">
            <v>1739.36</v>
          </cell>
          <cell r="N1047">
            <v>1063.4944</v>
          </cell>
          <cell r="O1047">
            <v>1033.6768</v>
          </cell>
          <cell r="P1047">
            <v>496960</v>
          </cell>
          <cell r="Q1047">
            <v>6788.4735999999994</v>
          </cell>
          <cell r="R1047">
            <v>1958022.4</v>
          </cell>
          <cell r="S1047">
            <v>17045.727999999999</v>
          </cell>
          <cell r="T1047">
            <v>5068.9919999999993</v>
          </cell>
          <cell r="U1047">
            <v>695.74399999999991</v>
          </cell>
          <cell r="V1047">
            <v>596.35199999999998</v>
          </cell>
          <cell r="W1047">
            <v>7752.5759999999991</v>
          </cell>
          <cell r="X1047">
            <v>178905.60000000001</v>
          </cell>
          <cell r="Y1047">
            <v>3776.8959999999997</v>
          </cell>
          <cell r="Z1047">
            <v>47708.159999999996</v>
          </cell>
          <cell r="AA1047">
            <v>89452.800000000003</v>
          </cell>
          <cell r="AB1047">
            <v>1192704</v>
          </cell>
          <cell r="AC1047">
            <v>1498334.4</v>
          </cell>
          <cell r="AD1047">
            <v>12920.96</v>
          </cell>
          <cell r="AE1047">
            <v>3528.4159999999997</v>
          </cell>
          <cell r="AF1047">
            <v>5565.9519999999993</v>
          </cell>
          <cell r="AG1047">
            <v>1391.4879999999998</v>
          </cell>
          <cell r="AH1047">
            <v>46714.239999999998</v>
          </cell>
          <cell r="AI1047">
            <v>2782.9759999999997</v>
          </cell>
          <cell r="AJ1047">
            <v>6957.44</v>
          </cell>
          <cell r="AK1047">
            <v>1391.4879999999998</v>
          </cell>
          <cell r="AL1047">
            <v>33793.279999999999</v>
          </cell>
          <cell r="AM1047">
            <v>1490.8799999999999</v>
          </cell>
          <cell r="AN1047">
            <v>31805.439999999999</v>
          </cell>
          <cell r="AO1047">
            <v>20375.36</v>
          </cell>
          <cell r="AP1047">
            <v>2136.9279999999999</v>
          </cell>
          <cell r="AQ1047">
            <v>7454.4</v>
          </cell>
        </row>
        <row r="1048">
          <cell r="A1048" t="str">
            <v>M003S3300150</v>
          </cell>
          <cell r="B1048" t="str">
            <v>3X15mmNEUROFORMTREO</v>
          </cell>
          <cell r="C1048" t="str">
            <v>USD</v>
          </cell>
          <cell r="D1048">
            <v>1005.46</v>
          </cell>
          <cell r="G1048">
            <v>1005.46</v>
          </cell>
          <cell r="I1048">
            <v>1005.46</v>
          </cell>
          <cell r="J1048">
            <v>3820.748</v>
          </cell>
          <cell r="K1048">
            <v>1106.0060000000001</v>
          </cell>
          <cell r="L1048">
            <v>1307.0980000000002</v>
          </cell>
          <cell r="M1048">
            <v>1759.5550000000001</v>
          </cell>
          <cell r="N1048">
            <v>1075.8422</v>
          </cell>
          <cell r="O1048">
            <v>1045.6784</v>
          </cell>
          <cell r="P1048">
            <v>502730</v>
          </cell>
          <cell r="Q1048">
            <v>6867.2918</v>
          </cell>
          <cell r="R1048">
            <v>1980756.2000000002</v>
          </cell>
          <cell r="S1048">
            <v>17243.638999999999</v>
          </cell>
          <cell r="T1048">
            <v>5127.8459999999995</v>
          </cell>
          <cell r="U1048">
            <v>703.822</v>
          </cell>
          <cell r="V1048">
            <v>603.27599999999995</v>
          </cell>
          <cell r="W1048">
            <v>7842.5879999999997</v>
          </cell>
          <cell r="X1048">
            <v>180982.80000000002</v>
          </cell>
          <cell r="Y1048">
            <v>3820.748</v>
          </cell>
          <cell r="Z1048">
            <v>48262.080000000002</v>
          </cell>
          <cell r="AA1048">
            <v>90491.400000000009</v>
          </cell>
          <cell r="AB1048">
            <v>1206552</v>
          </cell>
          <cell r="AC1048">
            <v>1515730.95</v>
          </cell>
          <cell r="AD1048">
            <v>13070.98</v>
          </cell>
          <cell r="AE1048">
            <v>3569.3829999999998</v>
          </cell>
          <cell r="AF1048">
            <v>5630.576</v>
          </cell>
          <cell r="AG1048">
            <v>1407.644</v>
          </cell>
          <cell r="AH1048">
            <v>47256.62</v>
          </cell>
          <cell r="AI1048">
            <v>2815.288</v>
          </cell>
          <cell r="AJ1048">
            <v>7038.22</v>
          </cell>
          <cell r="AK1048">
            <v>1407.644</v>
          </cell>
          <cell r="AL1048">
            <v>34185.64</v>
          </cell>
          <cell r="AM1048">
            <v>1508.19</v>
          </cell>
          <cell r="AN1048">
            <v>32174.720000000001</v>
          </cell>
          <cell r="AO1048">
            <v>20611.93</v>
          </cell>
          <cell r="AP1048">
            <v>2161.739</v>
          </cell>
          <cell r="AQ1048">
            <v>7540.9500000000007</v>
          </cell>
        </row>
        <row r="1049">
          <cell r="A1049" t="str">
            <v>M003S3300200</v>
          </cell>
          <cell r="B1049" t="str">
            <v>3X20mmNEUROFORMTREO</v>
          </cell>
          <cell r="C1049" t="str">
            <v>USD</v>
          </cell>
          <cell r="D1049">
            <v>1014.9</v>
          </cell>
          <cell r="G1049">
            <v>1014.9</v>
          </cell>
          <cell r="I1049">
            <v>1014.9</v>
          </cell>
          <cell r="J1049">
            <v>3856.62</v>
          </cell>
          <cell r="K1049">
            <v>1116.3900000000001</v>
          </cell>
          <cell r="L1049">
            <v>1319.3700000000001</v>
          </cell>
          <cell r="M1049">
            <v>1776.075</v>
          </cell>
          <cell r="N1049">
            <v>1085.943</v>
          </cell>
          <cell r="O1049">
            <v>1055.4960000000001</v>
          </cell>
          <cell r="P1049">
            <v>507450</v>
          </cell>
          <cell r="Q1049">
            <v>6931.7669999999998</v>
          </cell>
          <cell r="R1049">
            <v>1999353</v>
          </cell>
          <cell r="S1049">
            <v>17405.535</v>
          </cell>
          <cell r="T1049">
            <v>5175.99</v>
          </cell>
          <cell r="U1049">
            <v>710.43</v>
          </cell>
          <cell r="V1049">
            <v>608.93999999999994</v>
          </cell>
          <cell r="W1049">
            <v>7916.2199999999993</v>
          </cell>
          <cell r="X1049">
            <v>182682</v>
          </cell>
          <cell r="Y1049">
            <v>3856.62</v>
          </cell>
          <cell r="Z1049">
            <v>48715.199999999997</v>
          </cell>
          <cell r="AA1049">
            <v>91341</v>
          </cell>
          <cell r="AB1049">
            <v>1217880</v>
          </cell>
          <cell r="AC1049">
            <v>1529961.75</v>
          </cell>
          <cell r="AD1049">
            <v>13193.699999999999</v>
          </cell>
          <cell r="AE1049">
            <v>3602.8949999999995</v>
          </cell>
          <cell r="AF1049">
            <v>5683.44</v>
          </cell>
          <cell r="AG1049">
            <v>1420.86</v>
          </cell>
          <cell r="AH1049">
            <v>47700.299999999996</v>
          </cell>
          <cell r="AI1049">
            <v>2841.72</v>
          </cell>
          <cell r="AJ1049">
            <v>7104.3</v>
          </cell>
          <cell r="AK1049">
            <v>1420.86</v>
          </cell>
          <cell r="AL1049">
            <v>34506.6</v>
          </cell>
          <cell r="AM1049">
            <v>1522.35</v>
          </cell>
          <cell r="AN1049">
            <v>32476.799999999999</v>
          </cell>
          <cell r="AO1049">
            <v>20805.45</v>
          </cell>
          <cell r="AP1049">
            <v>2182.0349999999999</v>
          </cell>
          <cell r="AQ1049">
            <v>7611.75</v>
          </cell>
        </row>
        <row r="1050">
          <cell r="A1050" t="str">
            <v>M003S3300300</v>
          </cell>
          <cell r="B1050" t="str">
            <v>3X30mmNEUROFORMTREO</v>
          </cell>
          <cell r="C1050" t="str">
            <v>USD</v>
          </cell>
          <cell r="D1050">
            <v>1042.31</v>
          </cell>
          <cell r="G1050">
            <v>1042.31</v>
          </cell>
          <cell r="I1050">
            <v>1042.31</v>
          </cell>
          <cell r="J1050">
            <v>3960.7779999999998</v>
          </cell>
          <cell r="K1050">
            <v>1146.5409999999999</v>
          </cell>
          <cell r="L1050">
            <v>1355.0029999999999</v>
          </cell>
          <cell r="M1050">
            <v>1824.0425</v>
          </cell>
          <cell r="N1050">
            <v>1115.2717</v>
          </cell>
          <cell r="O1050">
            <v>1084.0024000000001</v>
          </cell>
          <cell r="P1050">
            <v>521155</v>
          </cell>
          <cell r="Q1050">
            <v>7118.9772999999996</v>
          </cell>
          <cell r="R1050">
            <v>2053350.7</v>
          </cell>
          <cell r="S1050">
            <v>17875.616499999996</v>
          </cell>
          <cell r="T1050">
            <v>5315.780999999999</v>
          </cell>
          <cell r="U1050">
            <v>729.61699999999996</v>
          </cell>
          <cell r="V1050">
            <v>625.38599999999997</v>
          </cell>
          <cell r="W1050">
            <v>8130.0179999999991</v>
          </cell>
          <cell r="X1050">
            <v>187615.8</v>
          </cell>
          <cell r="Y1050">
            <v>3960.7779999999998</v>
          </cell>
          <cell r="Z1050">
            <v>50030.879999999997</v>
          </cell>
          <cell r="AA1050">
            <v>93807.9</v>
          </cell>
          <cell r="AB1050">
            <v>1250772</v>
          </cell>
          <cell r="AC1050">
            <v>1571282.325</v>
          </cell>
          <cell r="AD1050">
            <v>13550.029999999999</v>
          </cell>
          <cell r="AE1050">
            <v>3700.2004999999995</v>
          </cell>
          <cell r="AF1050">
            <v>5836.9359999999997</v>
          </cell>
          <cell r="AG1050">
            <v>1459.2339999999999</v>
          </cell>
          <cell r="AH1050">
            <v>48988.57</v>
          </cell>
          <cell r="AI1050">
            <v>2918.4679999999998</v>
          </cell>
          <cell r="AJ1050">
            <v>7296.17</v>
          </cell>
          <cell r="AK1050">
            <v>1459.2339999999999</v>
          </cell>
          <cell r="AL1050">
            <v>35438.54</v>
          </cell>
          <cell r="AM1050">
            <v>1563.4649999999999</v>
          </cell>
          <cell r="AN1050">
            <v>33353.919999999998</v>
          </cell>
          <cell r="AO1050">
            <v>21367.355</v>
          </cell>
          <cell r="AP1050">
            <v>2240.9665</v>
          </cell>
          <cell r="AQ1050">
            <v>7817.3249999999998</v>
          </cell>
        </row>
        <row r="1051">
          <cell r="A1051" t="str">
            <v>M003S3350100</v>
          </cell>
          <cell r="B1051" t="str">
            <v>3.5X10mmNEUROFORMTREO</v>
          </cell>
          <cell r="C1051" t="str">
            <v>USD</v>
          </cell>
          <cell r="D1051">
            <v>999.27</v>
          </cell>
          <cell r="G1051">
            <v>999.27</v>
          </cell>
          <cell r="I1051">
            <v>999.27</v>
          </cell>
          <cell r="J1051">
            <v>3797.2259999999997</v>
          </cell>
          <cell r="K1051">
            <v>1099.1970000000001</v>
          </cell>
          <cell r="L1051">
            <v>1299.0509999999999</v>
          </cell>
          <cell r="M1051">
            <v>1748.7224999999999</v>
          </cell>
          <cell r="N1051">
            <v>1069.2189000000001</v>
          </cell>
          <cell r="O1051">
            <v>1039.2408</v>
          </cell>
          <cell r="P1051">
            <v>499635</v>
          </cell>
          <cell r="Q1051">
            <v>6825.0141000000003</v>
          </cell>
          <cell r="R1051">
            <v>1968561.9</v>
          </cell>
          <cell r="S1051">
            <v>17137.480499999998</v>
          </cell>
          <cell r="T1051">
            <v>5096.2769999999991</v>
          </cell>
          <cell r="U1051">
            <v>699.48899999999992</v>
          </cell>
          <cell r="V1051">
            <v>599.56200000000001</v>
          </cell>
          <cell r="W1051">
            <v>7794.3059999999996</v>
          </cell>
          <cell r="X1051">
            <v>179868.6</v>
          </cell>
          <cell r="Y1051">
            <v>3797.2259999999997</v>
          </cell>
          <cell r="Z1051">
            <v>47964.959999999999</v>
          </cell>
          <cell r="AA1051">
            <v>89934.3</v>
          </cell>
          <cell r="AB1051">
            <v>1199124</v>
          </cell>
          <cell r="AC1051">
            <v>1506399.5249999999</v>
          </cell>
          <cell r="AD1051">
            <v>12990.51</v>
          </cell>
          <cell r="AE1051">
            <v>3547.4084999999995</v>
          </cell>
          <cell r="AF1051">
            <v>5595.9119999999994</v>
          </cell>
          <cell r="AG1051">
            <v>1398.9779999999998</v>
          </cell>
          <cell r="AH1051">
            <v>46965.69</v>
          </cell>
          <cell r="AI1051">
            <v>2797.9559999999997</v>
          </cell>
          <cell r="AJ1051">
            <v>6994.8899999999994</v>
          </cell>
          <cell r="AK1051">
            <v>1398.9779999999998</v>
          </cell>
          <cell r="AL1051">
            <v>33975.18</v>
          </cell>
          <cell r="AM1051">
            <v>1498.905</v>
          </cell>
          <cell r="AN1051">
            <v>31976.639999999999</v>
          </cell>
          <cell r="AO1051">
            <v>20485.035</v>
          </cell>
          <cell r="AP1051">
            <v>2148.4304999999999</v>
          </cell>
          <cell r="AQ1051">
            <v>7494.5249999999996</v>
          </cell>
        </row>
        <row r="1052">
          <cell r="A1052" t="str">
            <v>M003S3350150</v>
          </cell>
          <cell r="B1052" t="str">
            <v>3.5X15mmNEUROFORMTREO</v>
          </cell>
          <cell r="C1052" t="str">
            <v>USD</v>
          </cell>
          <cell r="D1052">
            <v>1005.46</v>
          </cell>
          <cell r="G1052">
            <v>1005.46</v>
          </cell>
          <cell r="I1052">
            <v>1005.46</v>
          </cell>
          <cell r="J1052">
            <v>3820.748</v>
          </cell>
          <cell r="K1052">
            <v>1106.0060000000001</v>
          </cell>
          <cell r="L1052">
            <v>1307.0980000000002</v>
          </cell>
          <cell r="M1052">
            <v>1759.5550000000001</v>
          </cell>
          <cell r="N1052">
            <v>1075.8422</v>
          </cell>
          <cell r="O1052">
            <v>1045.6784</v>
          </cell>
          <cell r="P1052">
            <v>502730</v>
          </cell>
          <cell r="Q1052">
            <v>6867.2918</v>
          </cell>
          <cell r="R1052">
            <v>1980756.2000000002</v>
          </cell>
          <cell r="S1052">
            <v>17243.638999999999</v>
          </cell>
          <cell r="T1052">
            <v>5127.8459999999995</v>
          </cell>
          <cell r="U1052">
            <v>703.822</v>
          </cell>
          <cell r="V1052">
            <v>603.27599999999995</v>
          </cell>
          <cell r="W1052">
            <v>7842.5879999999997</v>
          </cell>
          <cell r="X1052">
            <v>180982.80000000002</v>
          </cell>
          <cell r="Y1052">
            <v>3820.748</v>
          </cell>
          <cell r="Z1052">
            <v>48262.080000000002</v>
          </cell>
          <cell r="AA1052">
            <v>90491.400000000009</v>
          </cell>
          <cell r="AB1052">
            <v>1206552</v>
          </cell>
          <cell r="AC1052">
            <v>1515730.95</v>
          </cell>
          <cell r="AD1052">
            <v>13070.98</v>
          </cell>
          <cell r="AE1052">
            <v>3569.3829999999998</v>
          </cell>
          <cell r="AF1052">
            <v>5630.576</v>
          </cell>
          <cell r="AG1052">
            <v>1407.644</v>
          </cell>
          <cell r="AH1052">
            <v>47256.62</v>
          </cell>
          <cell r="AI1052">
            <v>2815.288</v>
          </cell>
          <cell r="AJ1052">
            <v>7038.22</v>
          </cell>
          <cell r="AK1052">
            <v>1407.644</v>
          </cell>
          <cell r="AL1052">
            <v>34185.64</v>
          </cell>
          <cell r="AM1052">
            <v>1508.19</v>
          </cell>
          <cell r="AN1052">
            <v>32174.720000000001</v>
          </cell>
          <cell r="AO1052">
            <v>20611.93</v>
          </cell>
          <cell r="AP1052">
            <v>2161.739</v>
          </cell>
          <cell r="AQ1052">
            <v>7540.9500000000007</v>
          </cell>
        </row>
        <row r="1053">
          <cell r="A1053" t="str">
            <v>M003S3350200</v>
          </cell>
          <cell r="B1053" t="str">
            <v>3.5X20mmNEUROFORMTREO</v>
          </cell>
          <cell r="C1053" t="str">
            <v>USD</v>
          </cell>
          <cell r="D1053">
            <v>1014.9</v>
          </cell>
          <cell r="G1053">
            <v>1014.9</v>
          </cell>
          <cell r="I1053">
            <v>1014.9</v>
          </cell>
          <cell r="J1053">
            <v>3856.62</v>
          </cell>
          <cell r="K1053">
            <v>1116.3900000000001</v>
          </cell>
          <cell r="L1053">
            <v>1319.3700000000001</v>
          </cell>
          <cell r="M1053">
            <v>1776.075</v>
          </cell>
          <cell r="N1053">
            <v>1085.943</v>
          </cell>
          <cell r="O1053">
            <v>1055.4960000000001</v>
          </cell>
          <cell r="P1053">
            <v>507450</v>
          </cell>
          <cell r="Q1053">
            <v>6931.7669999999998</v>
          </cell>
          <cell r="R1053">
            <v>1999353</v>
          </cell>
          <cell r="S1053">
            <v>17405.535</v>
          </cell>
          <cell r="T1053">
            <v>5175.99</v>
          </cell>
          <cell r="U1053">
            <v>710.43</v>
          </cell>
          <cell r="V1053">
            <v>608.93999999999994</v>
          </cell>
          <cell r="W1053">
            <v>7916.2199999999993</v>
          </cell>
          <cell r="X1053">
            <v>182682</v>
          </cell>
          <cell r="Y1053">
            <v>3856.62</v>
          </cell>
          <cell r="Z1053">
            <v>48715.199999999997</v>
          </cell>
          <cell r="AA1053">
            <v>91341</v>
          </cell>
          <cell r="AB1053">
            <v>1217880</v>
          </cell>
          <cell r="AC1053">
            <v>1529961.75</v>
          </cell>
          <cell r="AD1053">
            <v>13193.699999999999</v>
          </cell>
          <cell r="AE1053">
            <v>3602.8949999999995</v>
          </cell>
          <cell r="AF1053">
            <v>5683.44</v>
          </cell>
          <cell r="AG1053">
            <v>1420.86</v>
          </cell>
          <cell r="AH1053">
            <v>47700.299999999996</v>
          </cell>
          <cell r="AI1053">
            <v>2841.72</v>
          </cell>
          <cell r="AJ1053">
            <v>7104.3</v>
          </cell>
          <cell r="AK1053">
            <v>1420.86</v>
          </cell>
          <cell r="AL1053">
            <v>34506.6</v>
          </cell>
          <cell r="AM1053">
            <v>1522.35</v>
          </cell>
          <cell r="AN1053">
            <v>32476.799999999999</v>
          </cell>
          <cell r="AO1053">
            <v>20805.45</v>
          </cell>
          <cell r="AP1053">
            <v>2182.0349999999999</v>
          </cell>
          <cell r="AQ1053">
            <v>7611.75</v>
          </cell>
        </row>
        <row r="1054">
          <cell r="A1054" t="str">
            <v>M003S3350300</v>
          </cell>
          <cell r="B1054" t="str">
            <v>3.5X30mmNEUROFORMTREO</v>
          </cell>
          <cell r="C1054" t="str">
            <v>USD</v>
          </cell>
          <cell r="D1054">
            <v>1042.31</v>
          </cell>
          <cell r="G1054">
            <v>1042.31</v>
          </cell>
          <cell r="I1054">
            <v>1042.31</v>
          </cell>
          <cell r="J1054">
            <v>3960.7779999999998</v>
          </cell>
          <cell r="K1054">
            <v>1146.5409999999999</v>
          </cell>
          <cell r="L1054">
            <v>1355.0029999999999</v>
          </cell>
          <cell r="M1054">
            <v>1824.0425</v>
          </cell>
          <cell r="N1054">
            <v>1115.2717</v>
          </cell>
          <cell r="O1054">
            <v>1084.0024000000001</v>
          </cell>
          <cell r="P1054">
            <v>521155</v>
          </cell>
          <cell r="Q1054">
            <v>7118.9772999999996</v>
          </cell>
          <cell r="R1054">
            <v>2053350.7</v>
          </cell>
          <cell r="S1054">
            <v>17875.616499999996</v>
          </cell>
          <cell r="T1054">
            <v>5315.780999999999</v>
          </cell>
          <cell r="U1054">
            <v>729.61699999999996</v>
          </cell>
          <cell r="V1054">
            <v>625.38599999999997</v>
          </cell>
          <cell r="W1054">
            <v>8130.0179999999991</v>
          </cell>
          <cell r="X1054">
            <v>187615.8</v>
          </cell>
          <cell r="Y1054">
            <v>3960.7779999999998</v>
          </cell>
          <cell r="Z1054">
            <v>50030.879999999997</v>
          </cell>
          <cell r="AA1054">
            <v>93807.9</v>
          </cell>
          <cell r="AB1054">
            <v>1250772</v>
          </cell>
          <cell r="AC1054">
            <v>1571282.325</v>
          </cell>
          <cell r="AD1054">
            <v>13550.029999999999</v>
          </cell>
          <cell r="AE1054">
            <v>3700.2004999999995</v>
          </cell>
          <cell r="AF1054">
            <v>5836.9359999999997</v>
          </cell>
          <cell r="AG1054">
            <v>1459.2339999999999</v>
          </cell>
          <cell r="AH1054">
            <v>48988.57</v>
          </cell>
          <cell r="AI1054">
            <v>2918.4679999999998</v>
          </cell>
          <cell r="AJ1054">
            <v>7296.17</v>
          </cell>
          <cell r="AK1054">
            <v>1459.2339999999999</v>
          </cell>
          <cell r="AL1054">
            <v>35438.54</v>
          </cell>
          <cell r="AM1054">
            <v>1563.4649999999999</v>
          </cell>
          <cell r="AN1054">
            <v>33353.919999999998</v>
          </cell>
          <cell r="AO1054">
            <v>21367.355</v>
          </cell>
          <cell r="AP1054">
            <v>2240.9665</v>
          </cell>
          <cell r="AQ1054">
            <v>7817.3249999999998</v>
          </cell>
        </row>
        <row r="1055">
          <cell r="A1055" t="str">
            <v>M003S3400100</v>
          </cell>
          <cell r="B1055" t="str">
            <v>4X10mmNEUROFORMTREO</v>
          </cell>
          <cell r="C1055" t="str">
            <v>USD</v>
          </cell>
          <cell r="D1055">
            <v>992.34</v>
          </cell>
          <cell r="G1055">
            <v>992.34</v>
          </cell>
          <cell r="I1055">
            <v>992.34</v>
          </cell>
          <cell r="J1055">
            <v>3770.8919999999998</v>
          </cell>
          <cell r="K1055">
            <v>1091.5740000000001</v>
          </cell>
          <cell r="L1055">
            <v>1290.0420000000001</v>
          </cell>
          <cell r="M1055">
            <v>1736.595</v>
          </cell>
          <cell r="N1055">
            <v>1061.8038000000001</v>
          </cell>
          <cell r="O1055">
            <v>1032.0336</v>
          </cell>
          <cell r="P1055">
            <v>496170</v>
          </cell>
          <cell r="Q1055">
            <v>6777.6822000000002</v>
          </cell>
          <cell r="R1055">
            <v>1954909.8</v>
          </cell>
          <cell r="S1055">
            <v>17018.630999999998</v>
          </cell>
          <cell r="T1055">
            <v>5060.9340000000002</v>
          </cell>
          <cell r="U1055">
            <v>694.63800000000003</v>
          </cell>
          <cell r="V1055">
            <v>595.404</v>
          </cell>
          <cell r="W1055">
            <v>7740.2520000000004</v>
          </cell>
          <cell r="X1055">
            <v>178621.2</v>
          </cell>
          <cell r="Y1055">
            <v>3770.8919999999998</v>
          </cell>
          <cell r="Z1055">
            <v>47632.32</v>
          </cell>
          <cell r="AA1055">
            <v>89310.6</v>
          </cell>
          <cell r="AB1055">
            <v>1190808</v>
          </cell>
          <cell r="AC1055">
            <v>1495952.55</v>
          </cell>
          <cell r="AD1055">
            <v>12900.42</v>
          </cell>
          <cell r="AE1055">
            <v>3522.8069999999998</v>
          </cell>
          <cell r="AF1055">
            <v>5557.1040000000003</v>
          </cell>
          <cell r="AG1055">
            <v>1389.2760000000001</v>
          </cell>
          <cell r="AH1055">
            <v>46639.98</v>
          </cell>
          <cell r="AI1055">
            <v>2778.5520000000001</v>
          </cell>
          <cell r="AJ1055">
            <v>6946.38</v>
          </cell>
          <cell r="AK1055">
            <v>1389.2760000000001</v>
          </cell>
          <cell r="AL1055">
            <v>33739.56</v>
          </cell>
          <cell r="AM1055">
            <v>1488.51</v>
          </cell>
          <cell r="AN1055">
            <v>31754.880000000001</v>
          </cell>
          <cell r="AO1055">
            <v>20342.97</v>
          </cell>
          <cell r="AP1055">
            <v>2133.5309999999999</v>
          </cell>
          <cell r="AQ1055">
            <v>7442.55</v>
          </cell>
        </row>
        <row r="1056">
          <cell r="A1056" t="str">
            <v>M003S3400150</v>
          </cell>
          <cell r="B1056" t="str">
            <v>4X15mmNEUROFORMTREO</v>
          </cell>
          <cell r="C1056" t="str">
            <v>USD</v>
          </cell>
          <cell r="D1056">
            <v>1006.66</v>
          </cell>
          <cell r="G1056">
            <v>1006.66</v>
          </cell>
          <cell r="I1056">
            <v>1006.66</v>
          </cell>
          <cell r="J1056">
            <v>3825.3079999999995</v>
          </cell>
          <cell r="K1056">
            <v>1107.326</v>
          </cell>
          <cell r="L1056">
            <v>1308.6579999999999</v>
          </cell>
          <cell r="M1056">
            <v>1761.655</v>
          </cell>
          <cell r="N1056">
            <v>1077.1261999999999</v>
          </cell>
          <cell r="O1056">
            <v>1046.9264000000001</v>
          </cell>
          <cell r="P1056">
            <v>503330</v>
          </cell>
          <cell r="Q1056">
            <v>6875.4877999999999</v>
          </cell>
          <cell r="R1056">
            <v>1983120.2</v>
          </cell>
          <cell r="S1056">
            <v>17264.218999999997</v>
          </cell>
          <cell r="T1056">
            <v>5133.9659999999994</v>
          </cell>
          <cell r="U1056">
            <v>704.66199999999992</v>
          </cell>
          <cell r="V1056">
            <v>603.99599999999998</v>
          </cell>
          <cell r="W1056">
            <v>7851.9479999999994</v>
          </cell>
          <cell r="X1056">
            <v>181198.8</v>
          </cell>
          <cell r="Y1056">
            <v>3825.3079999999995</v>
          </cell>
          <cell r="Z1056">
            <v>48319.68</v>
          </cell>
          <cell r="AA1056">
            <v>90599.4</v>
          </cell>
          <cell r="AB1056">
            <v>1207992</v>
          </cell>
          <cell r="AC1056">
            <v>1517539.95</v>
          </cell>
          <cell r="AD1056">
            <v>13086.58</v>
          </cell>
          <cell r="AE1056">
            <v>3573.6429999999996</v>
          </cell>
          <cell r="AF1056">
            <v>5637.2959999999994</v>
          </cell>
          <cell r="AG1056">
            <v>1409.3239999999998</v>
          </cell>
          <cell r="AH1056">
            <v>47313.02</v>
          </cell>
          <cell r="AI1056">
            <v>2818.6479999999997</v>
          </cell>
          <cell r="AJ1056">
            <v>7046.62</v>
          </cell>
          <cell r="AK1056">
            <v>1409.3239999999998</v>
          </cell>
          <cell r="AL1056">
            <v>34226.44</v>
          </cell>
          <cell r="AM1056">
            <v>1509.99</v>
          </cell>
          <cell r="AN1056">
            <v>32213.119999999999</v>
          </cell>
          <cell r="AO1056">
            <v>20636.53</v>
          </cell>
          <cell r="AP1056">
            <v>2164.319</v>
          </cell>
          <cell r="AQ1056">
            <v>7549.95</v>
          </cell>
        </row>
        <row r="1057">
          <cell r="A1057" t="str">
            <v>M003S3400200</v>
          </cell>
          <cell r="B1057" t="str">
            <v>4X20mmNEUROFORMTREO</v>
          </cell>
          <cell r="C1057" t="str">
            <v>USD</v>
          </cell>
          <cell r="D1057">
            <v>1021.23</v>
          </cell>
          <cell r="G1057">
            <v>1021.23</v>
          </cell>
          <cell r="I1057">
            <v>1021.23</v>
          </cell>
          <cell r="J1057">
            <v>3880.674</v>
          </cell>
          <cell r="K1057">
            <v>1123.3530000000001</v>
          </cell>
          <cell r="L1057">
            <v>1327.5990000000002</v>
          </cell>
          <cell r="M1057">
            <v>1787.1525000000001</v>
          </cell>
          <cell r="N1057">
            <v>1092.7161000000001</v>
          </cell>
          <cell r="O1057">
            <v>1062.0792000000001</v>
          </cell>
          <cell r="P1057">
            <v>510615</v>
          </cell>
          <cell r="Q1057">
            <v>6975.0009</v>
          </cell>
          <cell r="R1057">
            <v>2011823.1</v>
          </cell>
          <cell r="S1057">
            <v>17514.094499999999</v>
          </cell>
          <cell r="T1057">
            <v>5208.2730000000001</v>
          </cell>
          <cell r="U1057">
            <v>714.86099999999999</v>
          </cell>
          <cell r="V1057">
            <v>612.73799999999994</v>
          </cell>
          <cell r="W1057">
            <v>7965.5940000000001</v>
          </cell>
          <cell r="X1057">
            <v>183821.4</v>
          </cell>
          <cell r="Y1057">
            <v>3880.674</v>
          </cell>
          <cell r="Z1057">
            <v>49019.040000000001</v>
          </cell>
          <cell r="AA1057">
            <v>91910.7</v>
          </cell>
          <cell r="AB1057">
            <v>1225476</v>
          </cell>
          <cell r="AC1057">
            <v>1539504.2250000001</v>
          </cell>
          <cell r="AD1057">
            <v>13275.99</v>
          </cell>
          <cell r="AE1057">
            <v>3625.3665000000001</v>
          </cell>
          <cell r="AF1057">
            <v>5718.8879999999999</v>
          </cell>
          <cell r="AG1057">
            <v>1429.722</v>
          </cell>
          <cell r="AH1057">
            <v>47997.81</v>
          </cell>
          <cell r="AI1057">
            <v>2859.444</v>
          </cell>
          <cell r="AJ1057">
            <v>7148.6100000000006</v>
          </cell>
          <cell r="AK1057">
            <v>1429.722</v>
          </cell>
          <cell r="AL1057">
            <v>34721.82</v>
          </cell>
          <cell r="AM1057">
            <v>1531.845</v>
          </cell>
          <cell r="AN1057">
            <v>32679.360000000001</v>
          </cell>
          <cell r="AO1057">
            <v>20935.215</v>
          </cell>
          <cell r="AP1057">
            <v>2195.6444999999999</v>
          </cell>
          <cell r="AQ1057">
            <v>7659.2250000000004</v>
          </cell>
        </row>
        <row r="1058">
          <cell r="A1058" t="str">
            <v>M003S3400300</v>
          </cell>
          <cell r="B1058" t="str">
            <v>4X30mmNEUROFORMTREO</v>
          </cell>
          <cell r="C1058" t="str">
            <v>USD</v>
          </cell>
          <cell r="D1058">
            <v>1037.67</v>
          </cell>
          <cell r="G1058">
            <v>1037.67</v>
          </cell>
          <cell r="I1058">
            <v>1037.67</v>
          </cell>
          <cell r="J1058">
            <v>3943.1460000000002</v>
          </cell>
          <cell r="K1058">
            <v>1141.4370000000001</v>
          </cell>
          <cell r="L1058">
            <v>1348.9710000000002</v>
          </cell>
          <cell r="M1058">
            <v>1815.9225000000001</v>
          </cell>
          <cell r="N1058">
            <v>1110.3069</v>
          </cell>
          <cell r="O1058">
            <v>1079.1768000000002</v>
          </cell>
          <cell r="P1058">
            <v>518835.00000000006</v>
          </cell>
          <cell r="Q1058">
            <v>7087.2861000000003</v>
          </cell>
          <cell r="R1058">
            <v>2044209.9000000001</v>
          </cell>
          <cell r="S1058">
            <v>17796.040499999999</v>
          </cell>
          <cell r="T1058">
            <v>5292.1170000000002</v>
          </cell>
          <cell r="U1058">
            <v>726.36900000000003</v>
          </cell>
          <cell r="V1058">
            <v>622.60199999999998</v>
          </cell>
          <cell r="W1058">
            <v>8093.826</v>
          </cell>
          <cell r="X1058">
            <v>186780.6</v>
          </cell>
          <cell r="Y1058">
            <v>3943.1460000000002</v>
          </cell>
          <cell r="Z1058">
            <v>49808.160000000003</v>
          </cell>
          <cell r="AA1058">
            <v>93390.3</v>
          </cell>
          <cell r="AB1058">
            <v>1245204</v>
          </cell>
          <cell r="AC1058">
            <v>1564287.5250000001</v>
          </cell>
          <cell r="AD1058">
            <v>13489.710000000001</v>
          </cell>
          <cell r="AE1058">
            <v>3683.7285000000002</v>
          </cell>
          <cell r="AF1058">
            <v>5810.9520000000002</v>
          </cell>
          <cell r="AG1058">
            <v>1452.7380000000001</v>
          </cell>
          <cell r="AH1058">
            <v>48770.490000000005</v>
          </cell>
          <cell r="AI1058">
            <v>2905.4760000000001</v>
          </cell>
          <cell r="AJ1058">
            <v>7263.6900000000005</v>
          </cell>
          <cell r="AK1058">
            <v>1452.7380000000001</v>
          </cell>
          <cell r="AL1058">
            <v>35280.78</v>
          </cell>
          <cell r="AM1058">
            <v>1556.5050000000001</v>
          </cell>
          <cell r="AN1058">
            <v>33205.440000000002</v>
          </cell>
          <cell r="AO1058">
            <v>21272.235000000001</v>
          </cell>
          <cell r="AP1058">
            <v>2230.9904999999999</v>
          </cell>
          <cell r="AQ1058">
            <v>7782.5250000000005</v>
          </cell>
        </row>
        <row r="1059">
          <cell r="A1059" t="str">
            <v>M003S3450100</v>
          </cell>
          <cell r="B1059" t="str">
            <v>4.5X10mmNEUROFORMTREO</v>
          </cell>
          <cell r="C1059" t="str">
            <v>USD</v>
          </cell>
          <cell r="D1059">
            <v>997.96</v>
          </cell>
          <cell r="G1059">
            <v>997.96</v>
          </cell>
          <cell r="I1059">
            <v>997.96</v>
          </cell>
          <cell r="J1059">
            <v>3792.248</v>
          </cell>
          <cell r="K1059">
            <v>1097.7560000000001</v>
          </cell>
          <cell r="L1059">
            <v>1297.3480000000002</v>
          </cell>
          <cell r="M1059">
            <v>1746.43</v>
          </cell>
          <cell r="N1059">
            <v>1067.8172000000002</v>
          </cell>
          <cell r="O1059">
            <v>1037.8784000000001</v>
          </cell>
          <cell r="P1059">
            <v>498980</v>
          </cell>
          <cell r="Q1059">
            <v>6816.0668000000005</v>
          </cell>
          <cell r="R1059">
            <v>1965981.2000000002</v>
          </cell>
          <cell r="S1059">
            <v>17115.013999999999</v>
          </cell>
          <cell r="T1059">
            <v>5089.5959999999995</v>
          </cell>
          <cell r="U1059">
            <v>698.572</v>
          </cell>
          <cell r="V1059">
            <v>598.77599999999995</v>
          </cell>
          <cell r="W1059">
            <v>7784.0879999999997</v>
          </cell>
          <cell r="X1059">
            <v>179632.80000000002</v>
          </cell>
          <cell r="Y1059">
            <v>3792.248</v>
          </cell>
          <cell r="Z1059">
            <v>47902.080000000002</v>
          </cell>
          <cell r="AA1059">
            <v>89816.400000000009</v>
          </cell>
          <cell r="AB1059">
            <v>1197552</v>
          </cell>
          <cell r="AC1059">
            <v>1504424.7</v>
          </cell>
          <cell r="AD1059">
            <v>12973.48</v>
          </cell>
          <cell r="AE1059">
            <v>3542.7579999999998</v>
          </cell>
          <cell r="AF1059">
            <v>5588.576</v>
          </cell>
          <cell r="AG1059">
            <v>1397.144</v>
          </cell>
          <cell r="AH1059">
            <v>46904.12</v>
          </cell>
          <cell r="AI1059">
            <v>2794.288</v>
          </cell>
          <cell r="AJ1059">
            <v>6985.72</v>
          </cell>
          <cell r="AK1059">
            <v>1397.144</v>
          </cell>
          <cell r="AL1059">
            <v>33930.639999999999</v>
          </cell>
          <cell r="AM1059">
            <v>1496.94</v>
          </cell>
          <cell r="AN1059">
            <v>31934.720000000001</v>
          </cell>
          <cell r="AO1059">
            <v>20458.18</v>
          </cell>
          <cell r="AP1059">
            <v>2145.614</v>
          </cell>
          <cell r="AQ1059">
            <v>7484.7000000000007</v>
          </cell>
        </row>
        <row r="1060">
          <cell r="A1060" t="str">
            <v>M003S3450150</v>
          </cell>
          <cell r="B1060" t="str">
            <v>4.5X15mmNEUROFORMTREO</v>
          </cell>
          <cell r="C1060" t="str">
            <v>USD</v>
          </cell>
          <cell r="D1060">
            <v>1006.66</v>
          </cell>
          <cell r="G1060">
            <v>1006.66</v>
          </cell>
          <cell r="I1060">
            <v>1006.66</v>
          </cell>
          <cell r="J1060">
            <v>3825.3079999999995</v>
          </cell>
          <cell r="K1060">
            <v>1107.326</v>
          </cell>
          <cell r="L1060">
            <v>1308.6579999999999</v>
          </cell>
          <cell r="M1060">
            <v>1761.655</v>
          </cell>
          <cell r="N1060">
            <v>1077.1261999999999</v>
          </cell>
          <cell r="O1060">
            <v>1046.9264000000001</v>
          </cell>
          <cell r="P1060">
            <v>503330</v>
          </cell>
          <cell r="Q1060">
            <v>6875.4877999999999</v>
          </cell>
          <cell r="R1060">
            <v>1983120.2</v>
          </cell>
          <cell r="S1060">
            <v>17264.218999999997</v>
          </cell>
          <cell r="T1060">
            <v>5133.9659999999994</v>
          </cell>
          <cell r="U1060">
            <v>704.66199999999992</v>
          </cell>
          <cell r="V1060">
            <v>603.99599999999998</v>
          </cell>
          <cell r="W1060">
            <v>7851.9479999999994</v>
          </cell>
          <cell r="X1060">
            <v>181198.8</v>
          </cell>
          <cell r="Y1060">
            <v>3825.3079999999995</v>
          </cell>
          <cell r="Z1060">
            <v>48319.68</v>
          </cell>
          <cell r="AA1060">
            <v>90599.4</v>
          </cell>
          <cell r="AB1060">
            <v>1207992</v>
          </cell>
          <cell r="AC1060">
            <v>1517539.95</v>
          </cell>
          <cell r="AD1060">
            <v>13086.58</v>
          </cell>
          <cell r="AE1060">
            <v>3573.6429999999996</v>
          </cell>
          <cell r="AF1060">
            <v>5637.2959999999994</v>
          </cell>
          <cell r="AG1060">
            <v>1409.3239999999998</v>
          </cell>
          <cell r="AH1060">
            <v>47313.02</v>
          </cell>
          <cell r="AI1060">
            <v>2818.6479999999997</v>
          </cell>
          <cell r="AJ1060">
            <v>7046.62</v>
          </cell>
          <cell r="AK1060">
            <v>1409.3239999999998</v>
          </cell>
          <cell r="AL1060">
            <v>34226.44</v>
          </cell>
          <cell r="AM1060">
            <v>1509.99</v>
          </cell>
          <cell r="AN1060">
            <v>32213.119999999999</v>
          </cell>
          <cell r="AO1060">
            <v>20636.53</v>
          </cell>
          <cell r="AP1060">
            <v>2164.319</v>
          </cell>
          <cell r="AQ1060">
            <v>7549.95</v>
          </cell>
        </row>
        <row r="1061">
          <cell r="A1061" t="str">
            <v>M003S3450200</v>
          </cell>
          <cell r="B1061" t="str">
            <v>4.5X20mmNEUROFORMTREO</v>
          </cell>
          <cell r="C1061" t="str">
            <v>USD</v>
          </cell>
          <cell r="D1061">
            <v>1021.23</v>
          </cell>
          <cell r="G1061">
            <v>1021.23</v>
          </cell>
          <cell r="I1061">
            <v>1021.23</v>
          </cell>
          <cell r="J1061">
            <v>3880.674</v>
          </cell>
          <cell r="K1061">
            <v>1123.3530000000001</v>
          </cell>
          <cell r="L1061">
            <v>1327.5990000000002</v>
          </cell>
          <cell r="M1061">
            <v>1787.1525000000001</v>
          </cell>
          <cell r="N1061">
            <v>1092.7161000000001</v>
          </cell>
          <cell r="O1061">
            <v>1062.0792000000001</v>
          </cell>
          <cell r="P1061">
            <v>510615</v>
          </cell>
          <cell r="Q1061">
            <v>6975.0009</v>
          </cell>
          <cell r="R1061">
            <v>2011823.1</v>
          </cell>
          <cell r="S1061">
            <v>17514.094499999999</v>
          </cell>
          <cell r="T1061">
            <v>5208.2730000000001</v>
          </cell>
          <cell r="U1061">
            <v>714.86099999999999</v>
          </cell>
          <cell r="V1061">
            <v>612.73799999999994</v>
          </cell>
          <cell r="W1061">
            <v>7965.5940000000001</v>
          </cell>
          <cell r="X1061">
            <v>183821.4</v>
          </cell>
          <cell r="Y1061">
            <v>3880.674</v>
          </cell>
          <cell r="Z1061">
            <v>49019.040000000001</v>
          </cell>
          <cell r="AA1061">
            <v>91910.7</v>
          </cell>
          <cell r="AB1061">
            <v>1225476</v>
          </cell>
          <cell r="AC1061">
            <v>1539504.2250000001</v>
          </cell>
          <cell r="AD1061">
            <v>13275.99</v>
          </cell>
          <cell r="AE1061">
            <v>3625.3665000000001</v>
          </cell>
          <cell r="AF1061">
            <v>5718.8879999999999</v>
          </cell>
          <cell r="AG1061">
            <v>1429.722</v>
          </cell>
          <cell r="AH1061">
            <v>47997.81</v>
          </cell>
          <cell r="AI1061">
            <v>2859.444</v>
          </cell>
          <cell r="AJ1061">
            <v>7148.6100000000006</v>
          </cell>
          <cell r="AK1061">
            <v>1429.722</v>
          </cell>
          <cell r="AL1061">
            <v>34721.82</v>
          </cell>
          <cell r="AM1061">
            <v>1531.845</v>
          </cell>
          <cell r="AN1061">
            <v>32679.360000000001</v>
          </cell>
          <cell r="AO1061">
            <v>20935.215</v>
          </cell>
          <cell r="AP1061">
            <v>2195.6444999999999</v>
          </cell>
          <cell r="AQ1061">
            <v>7659.2250000000004</v>
          </cell>
        </row>
        <row r="1062">
          <cell r="A1062" t="str">
            <v>M003S3450300</v>
          </cell>
          <cell r="B1062" t="str">
            <v>4.5X30mmNEUROFORMTREO</v>
          </cell>
          <cell r="C1062" t="str">
            <v>USD</v>
          </cell>
          <cell r="D1062">
            <v>1037.67</v>
          </cell>
          <cell r="G1062">
            <v>1037.67</v>
          </cell>
          <cell r="I1062">
            <v>1037.67</v>
          </cell>
          <cell r="J1062">
            <v>3943.1460000000002</v>
          </cell>
          <cell r="K1062">
            <v>1141.4370000000001</v>
          </cell>
          <cell r="L1062">
            <v>1348.9710000000002</v>
          </cell>
          <cell r="M1062">
            <v>1815.9225000000001</v>
          </cell>
          <cell r="N1062">
            <v>1110.3069</v>
          </cell>
          <cell r="O1062">
            <v>1079.1768000000002</v>
          </cell>
          <cell r="P1062">
            <v>518835.00000000006</v>
          </cell>
          <cell r="Q1062">
            <v>7087.2861000000003</v>
          </cell>
          <cell r="R1062">
            <v>2044209.9000000001</v>
          </cell>
          <cell r="S1062">
            <v>17796.040499999999</v>
          </cell>
          <cell r="T1062">
            <v>5292.1170000000002</v>
          </cell>
          <cell r="U1062">
            <v>726.36900000000003</v>
          </cell>
          <cell r="V1062">
            <v>622.60199999999998</v>
          </cell>
          <cell r="W1062">
            <v>8093.826</v>
          </cell>
          <cell r="X1062">
            <v>186780.6</v>
          </cell>
          <cell r="Y1062">
            <v>3943.1460000000002</v>
          </cell>
          <cell r="Z1062">
            <v>49808.160000000003</v>
          </cell>
          <cell r="AA1062">
            <v>93390.3</v>
          </cell>
          <cell r="AB1062">
            <v>1245204</v>
          </cell>
          <cell r="AC1062">
            <v>1564287.5250000001</v>
          </cell>
          <cell r="AD1062">
            <v>13489.710000000001</v>
          </cell>
          <cell r="AE1062">
            <v>3683.7285000000002</v>
          </cell>
          <cell r="AF1062">
            <v>5810.9520000000002</v>
          </cell>
          <cell r="AG1062">
            <v>1452.7380000000001</v>
          </cell>
          <cell r="AH1062">
            <v>48770.490000000005</v>
          </cell>
          <cell r="AI1062">
            <v>2905.4760000000001</v>
          </cell>
          <cell r="AJ1062">
            <v>7263.6900000000005</v>
          </cell>
          <cell r="AK1062">
            <v>1452.7380000000001</v>
          </cell>
          <cell r="AL1062">
            <v>35280.78</v>
          </cell>
          <cell r="AM1062">
            <v>1556.5050000000001</v>
          </cell>
          <cell r="AN1062">
            <v>33205.440000000002</v>
          </cell>
          <cell r="AO1062">
            <v>21272.235000000001</v>
          </cell>
          <cell r="AP1062">
            <v>2230.9904999999999</v>
          </cell>
          <cell r="AQ1062">
            <v>7782.5250000000005</v>
          </cell>
        </row>
        <row r="1063">
          <cell r="A1063" t="str">
            <v>M003SN2E35150</v>
          </cell>
          <cell r="B1063" t="str">
            <v>Neuroform2EZ-3.515mm</v>
          </cell>
          <cell r="C1063" t="str">
            <v>EUR</v>
          </cell>
          <cell r="D1063">
            <v>374.15</v>
          </cell>
          <cell r="G1063">
            <v>374.15</v>
          </cell>
          <cell r="I1063">
            <v>534.5</v>
          </cell>
          <cell r="J1063">
            <v>2031.1</v>
          </cell>
          <cell r="K1063">
            <v>587.95000000000005</v>
          </cell>
          <cell r="L1063">
            <v>694.85</v>
          </cell>
          <cell r="M1063">
            <v>935.375</v>
          </cell>
          <cell r="N1063">
            <v>571.91500000000008</v>
          </cell>
          <cell r="O1063">
            <v>555.88</v>
          </cell>
          <cell r="P1063">
            <v>267250</v>
          </cell>
          <cell r="Q1063">
            <v>3650.6350000000002</v>
          </cell>
          <cell r="R1063">
            <v>1052965</v>
          </cell>
          <cell r="S1063">
            <v>9166.6749999999993</v>
          </cell>
          <cell r="T1063">
            <v>2725.95</v>
          </cell>
          <cell r="U1063">
            <v>374.15</v>
          </cell>
          <cell r="V1063">
            <v>320.7</v>
          </cell>
          <cell r="W1063">
            <v>4169.0999999999995</v>
          </cell>
          <cell r="X1063">
            <v>96210</v>
          </cell>
          <cell r="Y1063">
            <v>2031.1</v>
          </cell>
          <cell r="Z1063">
            <v>25656</v>
          </cell>
          <cell r="AA1063">
            <v>48105</v>
          </cell>
          <cell r="AB1063">
            <v>641400</v>
          </cell>
          <cell r="AC1063">
            <v>805758.75</v>
          </cell>
          <cell r="AD1063">
            <v>6948.5</v>
          </cell>
          <cell r="AE1063">
            <v>1897.4749999999999</v>
          </cell>
          <cell r="AF1063">
            <v>2993.2</v>
          </cell>
          <cell r="AG1063">
            <v>748.3</v>
          </cell>
          <cell r="AH1063">
            <v>25121.5</v>
          </cell>
          <cell r="AI1063">
            <v>1496.6</v>
          </cell>
          <cell r="AJ1063">
            <v>3741.5</v>
          </cell>
          <cell r="AK1063">
            <v>748.3</v>
          </cell>
          <cell r="AL1063">
            <v>18173</v>
          </cell>
          <cell r="AM1063">
            <v>801.75</v>
          </cell>
          <cell r="AN1063">
            <v>17104</v>
          </cell>
          <cell r="AO1063">
            <v>10957.25</v>
          </cell>
          <cell r="AP1063">
            <v>1149.175</v>
          </cell>
          <cell r="AQ1063">
            <v>4008.75</v>
          </cell>
        </row>
        <row r="1064">
          <cell r="A1064" t="str">
            <v>M003SN2E35200</v>
          </cell>
          <cell r="B1064" t="str">
            <v>Neuroform2EZ-3.520mm</v>
          </cell>
          <cell r="C1064" t="str">
            <v>EUR</v>
          </cell>
          <cell r="D1064">
            <v>379.29</v>
          </cell>
          <cell r="G1064">
            <v>379.29</v>
          </cell>
          <cell r="I1064">
            <v>541.84285714285716</v>
          </cell>
          <cell r="J1064">
            <v>2059.002857142857</v>
          </cell>
          <cell r="K1064">
            <v>596.02714285714296</v>
          </cell>
          <cell r="L1064">
            <v>704.39571428571435</v>
          </cell>
          <cell r="M1064">
            <v>948.22500000000002</v>
          </cell>
          <cell r="N1064">
            <v>579.77185714285724</v>
          </cell>
          <cell r="O1064">
            <v>563.51657142857141</v>
          </cell>
          <cell r="P1064">
            <v>270921.42857142858</v>
          </cell>
          <cell r="Q1064">
            <v>3700.7867142857144</v>
          </cell>
          <cell r="R1064">
            <v>1067430.4285714286</v>
          </cell>
          <cell r="S1064">
            <v>9292.6049999999996</v>
          </cell>
          <cell r="T1064">
            <v>2763.3985714285714</v>
          </cell>
          <cell r="U1064">
            <v>379.28999999999996</v>
          </cell>
          <cell r="V1064">
            <v>325.10571428571427</v>
          </cell>
          <cell r="W1064">
            <v>4226.3742857142861</v>
          </cell>
          <cell r="X1064">
            <v>97531.71428571429</v>
          </cell>
          <cell r="Y1064">
            <v>2059.002857142857</v>
          </cell>
          <cell r="Z1064">
            <v>26008.457142857143</v>
          </cell>
          <cell r="AA1064">
            <v>48765.857142857145</v>
          </cell>
          <cell r="AB1064">
            <v>650211.42857142864</v>
          </cell>
          <cell r="AC1064">
            <v>816828.10714285716</v>
          </cell>
          <cell r="AD1064">
            <v>7043.9571428571435</v>
          </cell>
          <cell r="AE1064">
            <v>1923.5421428571428</v>
          </cell>
          <cell r="AF1064">
            <v>3034.3199999999997</v>
          </cell>
          <cell r="AG1064">
            <v>758.57999999999993</v>
          </cell>
          <cell r="AH1064">
            <v>25466.614285714288</v>
          </cell>
          <cell r="AI1064">
            <v>1517.1599999999999</v>
          </cell>
          <cell r="AJ1064">
            <v>3792.9</v>
          </cell>
          <cell r="AK1064">
            <v>758.57999999999993</v>
          </cell>
          <cell r="AL1064">
            <v>18422.657142857144</v>
          </cell>
          <cell r="AM1064">
            <v>812.76428571428573</v>
          </cell>
          <cell r="AN1064">
            <v>17338.971428571429</v>
          </cell>
          <cell r="AO1064">
            <v>11107.778571428571</v>
          </cell>
          <cell r="AP1064">
            <v>1164.9621428571429</v>
          </cell>
          <cell r="AQ1064">
            <v>4063.8214285714284</v>
          </cell>
        </row>
        <row r="1065">
          <cell r="A1065" t="str">
            <v>M003SN2E35300</v>
          </cell>
          <cell r="B1065" t="str">
            <v>Neuroform2EZ-3.530mm</v>
          </cell>
          <cell r="C1065" t="str">
            <v>EUR</v>
          </cell>
          <cell r="D1065">
            <v>396.36</v>
          </cell>
          <cell r="G1065">
            <v>396.36</v>
          </cell>
          <cell r="I1065">
            <v>566.22857142857151</v>
          </cell>
          <cell r="J1065">
            <v>2151.6685714285718</v>
          </cell>
          <cell r="K1065">
            <v>622.85142857142876</v>
          </cell>
          <cell r="L1065">
            <v>736.09714285714301</v>
          </cell>
          <cell r="M1065">
            <v>990.90000000000009</v>
          </cell>
          <cell r="N1065">
            <v>605.86457142857159</v>
          </cell>
          <cell r="O1065">
            <v>588.87771428571443</v>
          </cell>
          <cell r="P1065">
            <v>283114.28571428574</v>
          </cell>
          <cell r="Q1065">
            <v>3867.3411428571435</v>
          </cell>
          <cell r="R1065">
            <v>1115470.2857142859</v>
          </cell>
          <cell r="S1065">
            <v>9710.8200000000015</v>
          </cell>
          <cell r="T1065">
            <v>2887.7657142857147</v>
          </cell>
          <cell r="U1065">
            <v>396.36</v>
          </cell>
          <cell r="V1065">
            <v>339.73714285714289</v>
          </cell>
          <cell r="W1065">
            <v>4416.5828571428574</v>
          </cell>
          <cell r="X1065">
            <v>101921.14285714287</v>
          </cell>
          <cell r="Y1065">
            <v>2151.6685714285718</v>
          </cell>
          <cell r="Z1065">
            <v>27178.971428571433</v>
          </cell>
          <cell r="AA1065">
            <v>50960.571428571435</v>
          </cell>
          <cell r="AB1065">
            <v>679474.2857142858</v>
          </cell>
          <cell r="AC1065">
            <v>853589.57142857159</v>
          </cell>
          <cell r="AD1065">
            <v>7360.9714285714299</v>
          </cell>
          <cell r="AE1065">
            <v>2010.1114285714289</v>
          </cell>
          <cell r="AF1065">
            <v>3170.88</v>
          </cell>
          <cell r="AG1065">
            <v>792.72</v>
          </cell>
          <cell r="AH1065">
            <v>26612.742857142861</v>
          </cell>
          <cell r="AI1065">
            <v>1585.44</v>
          </cell>
          <cell r="AJ1065">
            <v>3963.6000000000004</v>
          </cell>
          <cell r="AK1065">
            <v>792.72</v>
          </cell>
          <cell r="AL1065">
            <v>19251.771428571432</v>
          </cell>
          <cell r="AM1065">
            <v>849.34285714285727</v>
          </cell>
          <cell r="AN1065">
            <v>18119.314285714288</v>
          </cell>
          <cell r="AO1065">
            <v>11607.685714285715</v>
          </cell>
          <cell r="AP1065">
            <v>1217.3914285714286</v>
          </cell>
          <cell r="AQ1065">
            <v>4246.7142857142862</v>
          </cell>
        </row>
        <row r="1066">
          <cell r="A1066" t="str">
            <v>M003SN2E40150</v>
          </cell>
          <cell r="B1066" t="str">
            <v>Neuroform2EZ-415mm</v>
          </cell>
          <cell r="C1066" t="str">
            <v>EUR</v>
          </cell>
          <cell r="D1066">
            <v>374.73</v>
          </cell>
          <cell r="G1066">
            <v>374.73</v>
          </cell>
          <cell r="I1066">
            <v>535.32857142857154</v>
          </cell>
          <cell r="J1066">
            <v>2034.2485714285717</v>
          </cell>
          <cell r="K1066">
            <v>588.86142857142875</v>
          </cell>
          <cell r="L1066">
            <v>695.92714285714305</v>
          </cell>
          <cell r="M1066">
            <v>936.82500000000016</v>
          </cell>
          <cell r="N1066">
            <v>572.80157142857161</v>
          </cell>
          <cell r="O1066">
            <v>556.74171428571447</v>
          </cell>
          <cell r="P1066">
            <v>267664.28571428574</v>
          </cell>
          <cell r="Q1066">
            <v>3656.2941428571435</v>
          </cell>
          <cell r="R1066">
            <v>1054597.2857142859</v>
          </cell>
          <cell r="S1066">
            <v>9180.8850000000002</v>
          </cell>
          <cell r="T1066">
            <v>2730.1757142857145</v>
          </cell>
          <cell r="U1066">
            <v>374.73000000000008</v>
          </cell>
          <cell r="V1066">
            <v>321.19714285714292</v>
          </cell>
          <cell r="W1066">
            <v>4175.5628571428579</v>
          </cell>
          <cell r="X1066">
            <v>96359.14285714287</v>
          </cell>
          <cell r="Y1066">
            <v>2034.2485714285717</v>
          </cell>
          <cell r="Z1066">
            <v>25695.771428571432</v>
          </cell>
          <cell r="AA1066">
            <v>48179.571428571435</v>
          </cell>
          <cell r="AB1066">
            <v>642394.2857142858</v>
          </cell>
          <cell r="AC1066">
            <v>807007.82142857159</v>
          </cell>
          <cell r="AD1066">
            <v>6959.2714285714301</v>
          </cell>
          <cell r="AE1066">
            <v>1900.4164285714289</v>
          </cell>
          <cell r="AF1066">
            <v>2997.8400000000006</v>
          </cell>
          <cell r="AG1066">
            <v>749.46000000000015</v>
          </cell>
          <cell r="AH1066">
            <v>25160.442857142862</v>
          </cell>
          <cell r="AI1066">
            <v>1498.9200000000003</v>
          </cell>
          <cell r="AJ1066">
            <v>3747.3000000000006</v>
          </cell>
          <cell r="AK1066">
            <v>749.46000000000015</v>
          </cell>
          <cell r="AL1066">
            <v>18201.171428571433</v>
          </cell>
          <cell r="AM1066">
            <v>802.99285714285725</v>
          </cell>
          <cell r="AN1066">
            <v>17130.514285714289</v>
          </cell>
          <cell r="AO1066">
            <v>10974.235714285716</v>
          </cell>
          <cell r="AP1066">
            <v>1150.9564285714287</v>
          </cell>
          <cell r="AQ1066">
            <v>4014.9642857142867</v>
          </cell>
        </row>
        <row r="1067">
          <cell r="A1067" t="str">
            <v>M003SN2E40200</v>
          </cell>
          <cell r="B1067" t="str">
            <v>Neuroform2EZ-420mm</v>
          </cell>
          <cell r="C1067" t="str">
            <v>EUR</v>
          </cell>
          <cell r="D1067">
            <v>380.14</v>
          </cell>
          <cell r="G1067">
            <v>380.14</v>
          </cell>
          <cell r="I1067">
            <v>543.05714285714282</v>
          </cell>
          <cell r="J1067">
            <v>2063.6171428571424</v>
          </cell>
          <cell r="K1067">
            <v>597.36285714285714</v>
          </cell>
          <cell r="L1067">
            <v>705.97428571428566</v>
          </cell>
          <cell r="M1067">
            <v>950.34999999999991</v>
          </cell>
          <cell r="N1067">
            <v>581.07114285714283</v>
          </cell>
          <cell r="O1067">
            <v>564.77942857142853</v>
          </cell>
          <cell r="P1067">
            <v>271528.57142857142</v>
          </cell>
          <cell r="Q1067">
            <v>3709.0802857142853</v>
          </cell>
          <cell r="R1067">
            <v>1069822.5714285714</v>
          </cell>
          <cell r="S1067">
            <v>9313.4299999999985</v>
          </cell>
          <cell r="T1067">
            <v>2769.5914285714284</v>
          </cell>
          <cell r="U1067">
            <v>380.13999999999993</v>
          </cell>
          <cell r="V1067">
            <v>325.83428571428567</v>
          </cell>
          <cell r="W1067">
            <v>4235.8457142857142</v>
          </cell>
          <cell r="X1067">
            <v>97750.28571428571</v>
          </cell>
          <cell r="Y1067">
            <v>2063.6171428571424</v>
          </cell>
          <cell r="Z1067">
            <v>26066.742857142854</v>
          </cell>
          <cell r="AA1067">
            <v>48875.142857142855</v>
          </cell>
          <cell r="AB1067">
            <v>651668.57142857136</v>
          </cell>
          <cell r="AC1067">
            <v>818658.64285714284</v>
          </cell>
          <cell r="AD1067">
            <v>7059.7428571428563</v>
          </cell>
          <cell r="AE1067">
            <v>1927.8528571428569</v>
          </cell>
          <cell r="AF1067">
            <v>3041.1199999999994</v>
          </cell>
          <cell r="AG1067">
            <v>760.27999999999986</v>
          </cell>
          <cell r="AH1067">
            <v>25523.685714285712</v>
          </cell>
          <cell r="AI1067">
            <v>1520.5599999999997</v>
          </cell>
          <cell r="AJ1067">
            <v>3801.3999999999996</v>
          </cell>
          <cell r="AK1067">
            <v>760.27999999999986</v>
          </cell>
          <cell r="AL1067">
            <v>18463.942857142854</v>
          </cell>
          <cell r="AM1067">
            <v>814.58571428571418</v>
          </cell>
          <cell r="AN1067">
            <v>17377.82857142857</v>
          </cell>
          <cell r="AO1067">
            <v>11132.671428571428</v>
          </cell>
          <cell r="AP1067">
            <v>1167.5728571428569</v>
          </cell>
          <cell r="AQ1067">
            <v>4072.9285714285711</v>
          </cell>
        </row>
        <row r="1068">
          <cell r="A1068" t="str">
            <v>M003SN2E40300</v>
          </cell>
          <cell r="B1068" t="str">
            <v>Neuroform2EZ-430mm</v>
          </cell>
          <cell r="C1068" t="str">
            <v>EUR</v>
          </cell>
          <cell r="D1068">
            <v>396.96</v>
          </cell>
          <cell r="G1068">
            <v>396.96</v>
          </cell>
          <cell r="I1068">
            <v>567.08571428571429</v>
          </cell>
          <cell r="J1068">
            <v>2154.9257142857141</v>
          </cell>
          <cell r="K1068">
            <v>623.79428571428582</v>
          </cell>
          <cell r="L1068">
            <v>737.21142857142866</v>
          </cell>
          <cell r="M1068">
            <v>992.4</v>
          </cell>
          <cell r="N1068">
            <v>606.78171428571432</v>
          </cell>
          <cell r="O1068">
            <v>589.76914285714292</v>
          </cell>
          <cell r="P1068">
            <v>283542.85714285716</v>
          </cell>
          <cell r="Q1068">
            <v>3873.1954285714287</v>
          </cell>
          <cell r="R1068">
            <v>1117158.857142857</v>
          </cell>
          <cell r="S1068">
            <v>9725.5199999999986</v>
          </cell>
          <cell r="T1068">
            <v>2892.1371428571429</v>
          </cell>
          <cell r="U1068">
            <v>396.96</v>
          </cell>
          <cell r="V1068">
            <v>340.25142857142856</v>
          </cell>
          <cell r="W1068">
            <v>4423.2685714285717</v>
          </cell>
          <cell r="X1068">
            <v>102075.42857142857</v>
          </cell>
          <cell r="Y1068">
            <v>2154.9257142857141</v>
          </cell>
          <cell r="Z1068">
            <v>27220.114285714284</v>
          </cell>
          <cell r="AA1068">
            <v>51037.714285714283</v>
          </cell>
          <cell r="AB1068">
            <v>680502.85714285716</v>
          </cell>
          <cell r="AC1068">
            <v>854881.71428571432</v>
          </cell>
          <cell r="AD1068">
            <v>7372.1142857142859</v>
          </cell>
          <cell r="AE1068">
            <v>2013.1542857142856</v>
          </cell>
          <cell r="AF1068">
            <v>3175.68</v>
          </cell>
          <cell r="AG1068">
            <v>793.92</v>
          </cell>
          <cell r="AH1068">
            <v>26653.028571428571</v>
          </cell>
          <cell r="AI1068">
            <v>1587.84</v>
          </cell>
          <cell r="AJ1068">
            <v>3969.6</v>
          </cell>
          <cell r="AK1068">
            <v>793.92</v>
          </cell>
          <cell r="AL1068">
            <v>19280.914285714287</v>
          </cell>
          <cell r="AM1068">
            <v>850.62857142857138</v>
          </cell>
          <cell r="AN1068">
            <v>18146.742857142857</v>
          </cell>
          <cell r="AO1068">
            <v>11625.257142857143</v>
          </cell>
          <cell r="AP1068">
            <v>1219.2342857142858</v>
          </cell>
          <cell r="AQ1068">
            <v>4253.1428571428569</v>
          </cell>
        </row>
        <row r="1069">
          <cell r="A1069" t="str">
            <v>M003SN2E45150</v>
          </cell>
          <cell r="B1069" t="str">
            <v>Neuroform2EZ-4.515mm</v>
          </cell>
          <cell r="C1069" t="str">
            <v>EUR</v>
          </cell>
          <cell r="D1069">
            <v>374.73</v>
          </cell>
          <cell r="G1069">
            <v>374.73</v>
          </cell>
          <cell r="I1069">
            <v>535.32857142857154</v>
          </cell>
          <cell r="J1069">
            <v>2034.2485714285717</v>
          </cell>
          <cell r="K1069">
            <v>588.86142857142875</v>
          </cell>
          <cell r="L1069">
            <v>695.92714285714305</v>
          </cell>
          <cell r="M1069">
            <v>936.82500000000016</v>
          </cell>
          <cell r="N1069">
            <v>572.80157142857161</v>
          </cell>
          <cell r="O1069">
            <v>556.74171428571447</v>
          </cell>
          <cell r="P1069">
            <v>267664.28571428574</v>
          </cell>
          <cell r="Q1069">
            <v>3656.2941428571435</v>
          </cell>
          <cell r="R1069">
            <v>1054597.2857142859</v>
          </cell>
          <cell r="S1069">
            <v>9180.8850000000002</v>
          </cell>
          <cell r="T1069">
            <v>2730.1757142857145</v>
          </cell>
          <cell r="U1069">
            <v>374.73000000000008</v>
          </cell>
          <cell r="V1069">
            <v>321.19714285714292</v>
          </cell>
          <cell r="W1069">
            <v>4175.5628571428579</v>
          </cell>
          <cell r="X1069">
            <v>96359.14285714287</v>
          </cell>
          <cell r="Y1069">
            <v>2034.2485714285717</v>
          </cell>
          <cell r="Z1069">
            <v>25695.771428571432</v>
          </cell>
          <cell r="AA1069">
            <v>48179.571428571435</v>
          </cell>
          <cell r="AB1069">
            <v>642394.2857142858</v>
          </cell>
          <cell r="AC1069">
            <v>807007.82142857159</v>
          </cell>
          <cell r="AD1069">
            <v>6959.2714285714301</v>
          </cell>
          <cell r="AE1069">
            <v>1900.4164285714289</v>
          </cell>
          <cell r="AF1069">
            <v>2997.8400000000006</v>
          </cell>
          <cell r="AG1069">
            <v>749.46000000000015</v>
          </cell>
          <cell r="AH1069">
            <v>25160.442857142862</v>
          </cell>
          <cell r="AI1069">
            <v>1498.9200000000003</v>
          </cell>
          <cell r="AJ1069">
            <v>3747.3000000000006</v>
          </cell>
          <cell r="AK1069">
            <v>749.46000000000015</v>
          </cell>
          <cell r="AL1069">
            <v>18201.171428571433</v>
          </cell>
          <cell r="AM1069">
            <v>802.99285714285725</v>
          </cell>
          <cell r="AN1069">
            <v>17130.514285714289</v>
          </cell>
          <cell r="AO1069">
            <v>10974.235714285716</v>
          </cell>
          <cell r="AP1069">
            <v>1150.9564285714287</v>
          </cell>
          <cell r="AQ1069">
            <v>4014.9642857142867</v>
          </cell>
        </row>
        <row r="1070">
          <cell r="A1070" t="str">
            <v>M003SN2E45200</v>
          </cell>
          <cell r="B1070" t="str">
            <v>Neuroform2EZ-4.520mm</v>
          </cell>
          <cell r="C1070" t="str">
            <v>EUR</v>
          </cell>
          <cell r="D1070">
            <v>380.14</v>
          </cell>
          <cell r="G1070">
            <v>380.14</v>
          </cell>
          <cell r="I1070">
            <v>543.05714285714282</v>
          </cell>
          <cell r="J1070">
            <v>2063.6171428571424</v>
          </cell>
          <cell r="K1070">
            <v>597.36285714285714</v>
          </cell>
          <cell r="L1070">
            <v>705.97428571428566</v>
          </cell>
          <cell r="M1070">
            <v>950.34999999999991</v>
          </cell>
          <cell r="N1070">
            <v>581.07114285714283</v>
          </cell>
          <cell r="O1070">
            <v>564.77942857142853</v>
          </cell>
          <cell r="P1070">
            <v>271528.57142857142</v>
          </cell>
          <cell r="Q1070">
            <v>3709.0802857142853</v>
          </cell>
          <cell r="R1070">
            <v>1069822.5714285714</v>
          </cell>
          <cell r="S1070">
            <v>9313.4299999999985</v>
          </cell>
          <cell r="T1070">
            <v>2769.5914285714284</v>
          </cell>
          <cell r="U1070">
            <v>380.13999999999993</v>
          </cell>
          <cell r="V1070">
            <v>325.83428571428567</v>
          </cell>
          <cell r="W1070">
            <v>4235.8457142857142</v>
          </cell>
          <cell r="X1070">
            <v>97750.28571428571</v>
          </cell>
          <cell r="Y1070">
            <v>2063.6171428571424</v>
          </cell>
          <cell r="Z1070">
            <v>26066.742857142854</v>
          </cell>
          <cell r="AA1070">
            <v>48875.142857142855</v>
          </cell>
          <cell r="AB1070">
            <v>651668.57142857136</v>
          </cell>
          <cell r="AC1070">
            <v>818658.64285714284</v>
          </cell>
          <cell r="AD1070">
            <v>7059.7428571428563</v>
          </cell>
          <cell r="AE1070">
            <v>1927.8528571428569</v>
          </cell>
          <cell r="AF1070">
            <v>3041.1199999999994</v>
          </cell>
          <cell r="AG1070">
            <v>760.27999999999986</v>
          </cell>
          <cell r="AH1070">
            <v>25523.685714285712</v>
          </cell>
          <cell r="AI1070">
            <v>1520.5599999999997</v>
          </cell>
          <cell r="AJ1070">
            <v>3801.3999999999996</v>
          </cell>
          <cell r="AK1070">
            <v>760.27999999999986</v>
          </cell>
          <cell r="AL1070">
            <v>18463.942857142854</v>
          </cell>
          <cell r="AM1070">
            <v>814.58571428571418</v>
          </cell>
          <cell r="AN1070">
            <v>17377.82857142857</v>
          </cell>
          <cell r="AO1070">
            <v>11132.671428571428</v>
          </cell>
          <cell r="AP1070">
            <v>1167.5728571428569</v>
          </cell>
          <cell r="AQ1070">
            <v>4072.9285714285711</v>
          </cell>
        </row>
        <row r="1071">
          <cell r="A1071" t="str">
            <v>M003SN2E45300</v>
          </cell>
          <cell r="B1071" t="str">
            <v>Neuroform2EZ-4.530mm</v>
          </cell>
          <cell r="C1071" t="str">
            <v>EUR</v>
          </cell>
          <cell r="D1071">
            <v>396.96</v>
          </cell>
          <cell r="G1071">
            <v>396.96</v>
          </cell>
          <cell r="I1071">
            <v>567.08571428571429</v>
          </cell>
          <cell r="J1071">
            <v>2154.9257142857141</v>
          </cell>
          <cell r="K1071">
            <v>623.79428571428582</v>
          </cell>
          <cell r="L1071">
            <v>737.21142857142866</v>
          </cell>
          <cell r="M1071">
            <v>992.4</v>
          </cell>
          <cell r="N1071">
            <v>606.78171428571432</v>
          </cell>
          <cell r="O1071">
            <v>589.76914285714292</v>
          </cell>
          <cell r="P1071">
            <v>283542.85714285716</v>
          </cell>
          <cell r="Q1071">
            <v>3873.1954285714287</v>
          </cell>
          <cell r="R1071">
            <v>1117158.857142857</v>
          </cell>
          <cell r="S1071">
            <v>9725.5199999999986</v>
          </cell>
          <cell r="T1071">
            <v>2892.1371428571429</v>
          </cell>
          <cell r="U1071">
            <v>396.96</v>
          </cell>
          <cell r="V1071">
            <v>340.25142857142856</v>
          </cell>
          <cell r="W1071">
            <v>4423.2685714285717</v>
          </cell>
          <cell r="X1071">
            <v>102075.42857142857</v>
          </cell>
          <cell r="Y1071">
            <v>2154.9257142857141</v>
          </cell>
          <cell r="Z1071">
            <v>27220.114285714284</v>
          </cell>
          <cell r="AA1071">
            <v>51037.714285714283</v>
          </cell>
          <cell r="AB1071">
            <v>680502.85714285716</v>
          </cell>
          <cell r="AC1071">
            <v>854881.71428571432</v>
          </cell>
          <cell r="AD1071">
            <v>7372.1142857142859</v>
          </cell>
          <cell r="AE1071">
            <v>2013.1542857142856</v>
          </cell>
          <cell r="AF1071">
            <v>3175.68</v>
          </cell>
          <cell r="AG1071">
            <v>793.92</v>
          </cell>
          <cell r="AH1071">
            <v>26653.028571428571</v>
          </cell>
          <cell r="AI1071">
            <v>1587.84</v>
          </cell>
          <cell r="AJ1071">
            <v>3969.6</v>
          </cell>
          <cell r="AK1071">
            <v>793.92</v>
          </cell>
          <cell r="AL1071">
            <v>19280.914285714287</v>
          </cell>
          <cell r="AM1071">
            <v>850.62857142857138</v>
          </cell>
          <cell r="AN1071">
            <v>18146.742857142857</v>
          </cell>
          <cell r="AO1071">
            <v>11625.257142857143</v>
          </cell>
          <cell r="AP1071">
            <v>1219.2342857142858</v>
          </cell>
          <cell r="AQ1071">
            <v>4253.1428571428569</v>
          </cell>
        </row>
        <row r="1072">
          <cell r="A1072" t="str">
            <v>M003SN3E25150</v>
          </cell>
          <cell r="B1072" t="str">
            <v>Neuroform3EZ-2.515mm</v>
          </cell>
          <cell r="C1072" t="str">
            <v>USD</v>
          </cell>
          <cell r="D1072">
            <v>111.73</v>
          </cell>
          <cell r="G1072">
            <v>111.73</v>
          </cell>
          <cell r="I1072">
            <v>111.73</v>
          </cell>
          <cell r="J1072">
            <v>424.57400000000001</v>
          </cell>
          <cell r="K1072">
            <v>122.90300000000002</v>
          </cell>
          <cell r="L1072">
            <v>145.24900000000002</v>
          </cell>
          <cell r="M1072">
            <v>195.5275</v>
          </cell>
          <cell r="N1072">
            <v>119.55110000000001</v>
          </cell>
          <cell r="O1072">
            <v>116.1992</v>
          </cell>
          <cell r="P1072">
            <v>55865</v>
          </cell>
          <cell r="Q1072">
            <v>763.11590000000001</v>
          </cell>
          <cell r="R1072">
            <v>220108.1</v>
          </cell>
          <cell r="S1072">
            <v>1916.1695</v>
          </cell>
          <cell r="T1072">
            <v>569.82299999999998</v>
          </cell>
          <cell r="U1072">
            <v>78.210999999999999</v>
          </cell>
          <cell r="V1072">
            <v>67.037999999999997</v>
          </cell>
          <cell r="W1072">
            <v>871.49400000000003</v>
          </cell>
          <cell r="X1072">
            <v>20111.400000000001</v>
          </cell>
          <cell r="Y1072">
            <v>424.57400000000001</v>
          </cell>
          <cell r="Z1072">
            <v>5363.04</v>
          </cell>
          <cell r="AA1072">
            <v>10055.700000000001</v>
          </cell>
          <cell r="AB1072">
            <v>134076</v>
          </cell>
          <cell r="AC1072">
            <v>168432.97500000001</v>
          </cell>
          <cell r="AD1072">
            <v>1452.49</v>
          </cell>
          <cell r="AE1072">
            <v>396.64150000000001</v>
          </cell>
          <cell r="AF1072">
            <v>625.68799999999999</v>
          </cell>
          <cell r="AG1072">
            <v>156.422</v>
          </cell>
          <cell r="AH1072">
            <v>5251.31</v>
          </cell>
          <cell r="AI1072">
            <v>312.84399999999999</v>
          </cell>
          <cell r="AJ1072">
            <v>782.11</v>
          </cell>
          <cell r="AK1072">
            <v>156.422</v>
          </cell>
          <cell r="AL1072">
            <v>3798.82</v>
          </cell>
          <cell r="AM1072">
            <v>167.595</v>
          </cell>
          <cell r="AN1072">
            <v>3575.36</v>
          </cell>
          <cell r="AO1072">
            <v>2290.4650000000001</v>
          </cell>
          <cell r="AP1072">
            <v>240.21950000000001</v>
          </cell>
          <cell r="AQ1072">
            <v>837.97500000000002</v>
          </cell>
        </row>
        <row r="1073">
          <cell r="A1073" t="str">
            <v>M003SN3E25200</v>
          </cell>
          <cell r="B1073" t="str">
            <v>Neuroform3EZ-2.520mm</v>
          </cell>
          <cell r="C1073" t="str">
            <v>USD</v>
          </cell>
          <cell r="D1073">
            <v>111.73</v>
          </cell>
          <cell r="G1073">
            <v>111.73</v>
          </cell>
          <cell r="I1073">
            <v>111.73</v>
          </cell>
          <cell r="J1073">
            <v>424.57400000000001</v>
          </cell>
          <cell r="K1073">
            <v>122.90300000000002</v>
          </cell>
          <cell r="L1073">
            <v>145.24900000000002</v>
          </cell>
          <cell r="M1073">
            <v>195.5275</v>
          </cell>
          <cell r="N1073">
            <v>119.55110000000001</v>
          </cell>
          <cell r="O1073">
            <v>116.1992</v>
          </cell>
          <cell r="P1073">
            <v>55865</v>
          </cell>
          <cell r="Q1073">
            <v>763.11590000000001</v>
          </cell>
          <cell r="R1073">
            <v>220108.1</v>
          </cell>
          <cell r="S1073">
            <v>1916.1695</v>
          </cell>
          <cell r="T1073">
            <v>569.82299999999998</v>
          </cell>
          <cell r="U1073">
            <v>78.210999999999999</v>
          </cell>
          <cell r="V1073">
            <v>67.037999999999997</v>
          </cell>
          <cell r="W1073">
            <v>871.49400000000003</v>
          </cell>
          <cell r="X1073">
            <v>20111.400000000001</v>
          </cell>
          <cell r="Y1073">
            <v>424.57400000000001</v>
          </cell>
          <cell r="Z1073">
            <v>5363.04</v>
          </cell>
          <cell r="AA1073">
            <v>10055.700000000001</v>
          </cell>
          <cell r="AB1073">
            <v>134076</v>
          </cell>
          <cell r="AC1073">
            <v>168432.97500000001</v>
          </cell>
          <cell r="AD1073">
            <v>1452.49</v>
          </cell>
          <cell r="AE1073">
            <v>396.64150000000001</v>
          </cell>
          <cell r="AF1073">
            <v>625.68799999999999</v>
          </cell>
          <cell r="AG1073">
            <v>156.422</v>
          </cell>
          <cell r="AH1073">
            <v>5251.31</v>
          </cell>
          <cell r="AI1073">
            <v>312.84399999999999</v>
          </cell>
          <cell r="AJ1073">
            <v>782.11</v>
          </cell>
          <cell r="AK1073">
            <v>156.422</v>
          </cell>
          <cell r="AL1073">
            <v>3798.82</v>
          </cell>
          <cell r="AM1073">
            <v>167.595</v>
          </cell>
          <cell r="AN1073">
            <v>3575.36</v>
          </cell>
          <cell r="AO1073">
            <v>2290.4650000000001</v>
          </cell>
          <cell r="AP1073">
            <v>240.21950000000001</v>
          </cell>
          <cell r="AQ1073">
            <v>837.97500000000002</v>
          </cell>
        </row>
        <row r="1074">
          <cell r="A1074" t="str">
            <v>M003SN3E40150</v>
          </cell>
          <cell r="B1074" t="str">
            <v>Neuroform3EZ-415mm</v>
          </cell>
          <cell r="C1074" t="str">
            <v>USD</v>
          </cell>
          <cell r="D1074">
            <v>111.73</v>
          </cell>
          <cell r="G1074">
            <v>111.73</v>
          </cell>
          <cell r="I1074">
            <v>111.73</v>
          </cell>
          <cell r="J1074">
            <v>424.57400000000001</v>
          </cell>
          <cell r="K1074">
            <v>122.90300000000002</v>
          </cell>
          <cell r="L1074">
            <v>145.24900000000002</v>
          </cell>
          <cell r="M1074">
            <v>195.5275</v>
          </cell>
          <cell r="N1074">
            <v>119.55110000000001</v>
          </cell>
          <cell r="O1074">
            <v>116.1992</v>
          </cell>
          <cell r="P1074">
            <v>55865</v>
          </cell>
          <cell r="Q1074">
            <v>763.11590000000001</v>
          </cell>
          <cell r="R1074">
            <v>220108.1</v>
          </cell>
          <cell r="S1074">
            <v>1916.1695</v>
          </cell>
          <cell r="T1074">
            <v>569.82299999999998</v>
          </cell>
          <cell r="U1074">
            <v>78.210999999999999</v>
          </cell>
          <cell r="V1074">
            <v>67.037999999999997</v>
          </cell>
          <cell r="W1074">
            <v>871.49400000000003</v>
          </cell>
          <cell r="X1074">
            <v>20111.400000000001</v>
          </cell>
          <cell r="Y1074">
            <v>424.57400000000001</v>
          </cell>
          <cell r="Z1074">
            <v>5363.04</v>
          </cell>
          <cell r="AA1074">
            <v>10055.700000000001</v>
          </cell>
          <cell r="AB1074">
            <v>134076</v>
          </cell>
          <cell r="AC1074">
            <v>168432.97500000001</v>
          </cell>
          <cell r="AD1074">
            <v>1452.49</v>
          </cell>
          <cell r="AE1074">
            <v>396.64150000000001</v>
          </cell>
          <cell r="AF1074">
            <v>625.68799999999999</v>
          </cell>
          <cell r="AG1074">
            <v>156.422</v>
          </cell>
          <cell r="AH1074">
            <v>5251.31</v>
          </cell>
          <cell r="AI1074">
            <v>312.84399999999999</v>
          </cell>
          <cell r="AJ1074">
            <v>782.11</v>
          </cell>
          <cell r="AK1074">
            <v>156.422</v>
          </cell>
          <cell r="AL1074">
            <v>3798.82</v>
          </cell>
          <cell r="AM1074">
            <v>167.595</v>
          </cell>
          <cell r="AN1074">
            <v>3575.36</v>
          </cell>
          <cell r="AO1074">
            <v>2290.4650000000001</v>
          </cell>
          <cell r="AP1074">
            <v>240.21950000000001</v>
          </cell>
          <cell r="AQ1074">
            <v>837.97500000000002</v>
          </cell>
        </row>
        <row r="1075">
          <cell r="A1075" t="str">
            <v>M003SNF325100</v>
          </cell>
          <cell r="B1075" t="str">
            <v>Neuroform-32.5x10mm</v>
          </cell>
          <cell r="C1075" t="str">
            <v>USD</v>
          </cell>
          <cell r="D1075">
            <v>786.21</v>
          </cell>
          <cell r="G1075">
            <v>786.21</v>
          </cell>
          <cell r="I1075">
            <v>786.21</v>
          </cell>
          <cell r="J1075">
            <v>2987.598</v>
          </cell>
          <cell r="K1075">
            <v>864.83100000000013</v>
          </cell>
          <cell r="L1075">
            <v>1022.0730000000001</v>
          </cell>
          <cell r="M1075">
            <v>1375.8675000000001</v>
          </cell>
          <cell r="N1075">
            <v>841.24470000000008</v>
          </cell>
          <cell r="O1075">
            <v>817.65840000000003</v>
          </cell>
          <cell r="P1075">
            <v>393105</v>
          </cell>
          <cell r="Q1075">
            <v>5369.8143</v>
          </cell>
          <cell r="R1075">
            <v>1548833.7000000002</v>
          </cell>
          <cell r="S1075">
            <v>13483.5015</v>
          </cell>
          <cell r="T1075">
            <v>4009.6709999999998</v>
          </cell>
          <cell r="U1075">
            <v>550.34699999999998</v>
          </cell>
          <cell r="V1075">
            <v>471.726</v>
          </cell>
          <cell r="W1075">
            <v>6132.4380000000001</v>
          </cell>
          <cell r="X1075">
            <v>141517.80000000002</v>
          </cell>
          <cell r="Y1075">
            <v>2987.598</v>
          </cell>
          <cell r="Z1075">
            <v>37738.080000000002</v>
          </cell>
          <cell r="AA1075">
            <v>70758.900000000009</v>
          </cell>
          <cell r="AB1075">
            <v>943452</v>
          </cell>
          <cell r="AC1075">
            <v>1185211.575</v>
          </cell>
          <cell r="AD1075">
            <v>10220.73</v>
          </cell>
          <cell r="AE1075">
            <v>2791.0455000000002</v>
          </cell>
          <cell r="AF1075">
            <v>4402.7759999999998</v>
          </cell>
          <cell r="AG1075">
            <v>1100.694</v>
          </cell>
          <cell r="AH1075">
            <v>36951.870000000003</v>
          </cell>
          <cell r="AI1075">
            <v>2201.3879999999999</v>
          </cell>
          <cell r="AJ1075">
            <v>5503.47</v>
          </cell>
          <cell r="AK1075">
            <v>1100.694</v>
          </cell>
          <cell r="AL1075">
            <v>26731.14</v>
          </cell>
          <cell r="AM1075">
            <v>1179.3150000000001</v>
          </cell>
          <cell r="AN1075">
            <v>25158.720000000001</v>
          </cell>
          <cell r="AO1075">
            <v>16117.305</v>
          </cell>
          <cell r="AP1075">
            <v>1690.3515</v>
          </cell>
          <cell r="AQ1075">
            <v>5896.5750000000007</v>
          </cell>
        </row>
        <row r="1076">
          <cell r="A1076" t="str">
            <v>M003SNF325150</v>
          </cell>
          <cell r="B1076" t="str">
            <v>Neuroform-32.5x15mm</v>
          </cell>
          <cell r="C1076" t="str">
            <v>USD</v>
          </cell>
          <cell r="D1076">
            <v>792.75</v>
          </cell>
          <cell r="G1076">
            <v>792.75</v>
          </cell>
          <cell r="I1076">
            <v>792.75</v>
          </cell>
          <cell r="J1076">
            <v>3012.45</v>
          </cell>
          <cell r="K1076">
            <v>872.02500000000009</v>
          </cell>
          <cell r="L1076">
            <v>1030.575</v>
          </cell>
          <cell r="M1076">
            <v>1387.3125</v>
          </cell>
          <cell r="N1076">
            <v>848.24250000000006</v>
          </cell>
          <cell r="O1076">
            <v>824.46</v>
          </cell>
          <cell r="P1076">
            <v>396375</v>
          </cell>
          <cell r="Q1076">
            <v>5414.4825000000001</v>
          </cell>
          <cell r="R1076">
            <v>1561717.5</v>
          </cell>
          <cell r="S1076">
            <v>13595.662499999999</v>
          </cell>
          <cell r="T1076">
            <v>4043.0249999999996</v>
          </cell>
          <cell r="U1076">
            <v>554.92499999999995</v>
          </cell>
          <cell r="V1076">
            <v>475.65</v>
          </cell>
          <cell r="W1076">
            <v>6183.45</v>
          </cell>
          <cell r="X1076">
            <v>142695</v>
          </cell>
          <cell r="Y1076">
            <v>3012.45</v>
          </cell>
          <cell r="Z1076">
            <v>38052</v>
          </cell>
          <cell r="AA1076">
            <v>71347.5</v>
          </cell>
          <cell r="AB1076">
            <v>951300</v>
          </cell>
          <cell r="AC1076">
            <v>1195070.625</v>
          </cell>
          <cell r="AD1076">
            <v>10305.75</v>
          </cell>
          <cell r="AE1076">
            <v>2814.2624999999998</v>
          </cell>
          <cell r="AF1076">
            <v>4439.3999999999996</v>
          </cell>
          <cell r="AG1076">
            <v>1109.8499999999999</v>
          </cell>
          <cell r="AH1076">
            <v>37259.25</v>
          </cell>
          <cell r="AI1076">
            <v>2219.6999999999998</v>
          </cell>
          <cell r="AJ1076">
            <v>5549.25</v>
          </cell>
          <cell r="AK1076">
            <v>1109.8499999999999</v>
          </cell>
          <cell r="AL1076">
            <v>26953.5</v>
          </cell>
          <cell r="AM1076">
            <v>1189.125</v>
          </cell>
          <cell r="AN1076">
            <v>25368</v>
          </cell>
          <cell r="AO1076">
            <v>16251.375</v>
          </cell>
          <cell r="AP1076">
            <v>1704.4124999999999</v>
          </cell>
          <cell r="AQ1076">
            <v>5945.625</v>
          </cell>
        </row>
        <row r="1077">
          <cell r="A1077" t="str">
            <v>M003SNF325200</v>
          </cell>
          <cell r="B1077" t="str">
            <v>Neuroform-32.5x20mm</v>
          </cell>
          <cell r="C1077" t="str">
            <v>USD</v>
          </cell>
          <cell r="D1077">
            <v>803.59</v>
          </cell>
          <cell r="G1077">
            <v>803.59</v>
          </cell>
          <cell r="I1077">
            <v>803.59</v>
          </cell>
          <cell r="J1077">
            <v>3053.6419999999998</v>
          </cell>
          <cell r="K1077">
            <v>883.94900000000007</v>
          </cell>
          <cell r="L1077">
            <v>1044.6670000000001</v>
          </cell>
          <cell r="M1077">
            <v>1406.2825</v>
          </cell>
          <cell r="N1077">
            <v>859.84130000000005</v>
          </cell>
          <cell r="O1077">
            <v>835.73360000000002</v>
          </cell>
          <cell r="P1077">
            <v>401795</v>
          </cell>
          <cell r="Q1077">
            <v>5488.5196999999998</v>
          </cell>
          <cell r="R1077">
            <v>1583072.3</v>
          </cell>
          <cell r="S1077">
            <v>13781.568499999999</v>
          </cell>
          <cell r="T1077">
            <v>4098.3090000000002</v>
          </cell>
          <cell r="U1077">
            <v>562.51300000000003</v>
          </cell>
          <cell r="V1077">
            <v>482.154</v>
          </cell>
          <cell r="W1077">
            <v>6268.0020000000004</v>
          </cell>
          <cell r="X1077">
            <v>144646.20000000001</v>
          </cell>
          <cell r="Y1077">
            <v>3053.6419999999998</v>
          </cell>
          <cell r="Z1077">
            <v>38572.32</v>
          </cell>
          <cell r="AA1077">
            <v>72323.100000000006</v>
          </cell>
          <cell r="AB1077">
            <v>964308</v>
          </cell>
          <cell r="AC1077">
            <v>1211411.925</v>
          </cell>
          <cell r="AD1077">
            <v>10446.67</v>
          </cell>
          <cell r="AE1077">
            <v>2852.7444999999998</v>
          </cell>
          <cell r="AF1077">
            <v>4500.1040000000003</v>
          </cell>
          <cell r="AG1077">
            <v>1125.0260000000001</v>
          </cell>
          <cell r="AH1077">
            <v>37768.730000000003</v>
          </cell>
          <cell r="AI1077">
            <v>2250.0520000000001</v>
          </cell>
          <cell r="AJ1077">
            <v>5625.13</v>
          </cell>
          <cell r="AK1077">
            <v>1125.0260000000001</v>
          </cell>
          <cell r="AL1077">
            <v>27322.06</v>
          </cell>
          <cell r="AM1077">
            <v>1205.385</v>
          </cell>
          <cell r="AN1077">
            <v>25714.880000000001</v>
          </cell>
          <cell r="AO1077">
            <v>16473.595000000001</v>
          </cell>
          <cell r="AP1077">
            <v>1727.7184999999999</v>
          </cell>
          <cell r="AQ1077">
            <v>6026.9250000000002</v>
          </cell>
        </row>
        <row r="1078">
          <cell r="A1078" t="str">
            <v>M003SNF330100</v>
          </cell>
          <cell r="B1078" t="str">
            <v>Neuroform-33x10mm</v>
          </cell>
          <cell r="C1078" t="str">
            <v>USD</v>
          </cell>
          <cell r="D1078">
            <v>778.17</v>
          </cell>
          <cell r="G1078">
            <v>778.17</v>
          </cell>
          <cell r="I1078">
            <v>778.17</v>
          </cell>
          <cell r="J1078">
            <v>2957.0459999999998</v>
          </cell>
          <cell r="K1078">
            <v>855.98700000000008</v>
          </cell>
          <cell r="L1078">
            <v>1011.621</v>
          </cell>
          <cell r="M1078">
            <v>1361.7974999999999</v>
          </cell>
          <cell r="N1078">
            <v>832.64189999999996</v>
          </cell>
          <cell r="O1078">
            <v>809.29679999999996</v>
          </cell>
          <cell r="P1078">
            <v>389085</v>
          </cell>
          <cell r="Q1078">
            <v>5314.9011</v>
          </cell>
          <cell r="R1078">
            <v>1532994.9</v>
          </cell>
          <cell r="S1078">
            <v>13345.615499999998</v>
          </cell>
          <cell r="T1078">
            <v>3968.6669999999995</v>
          </cell>
          <cell r="U1078">
            <v>544.71899999999994</v>
          </cell>
          <cell r="V1078">
            <v>466.90199999999993</v>
          </cell>
          <cell r="W1078">
            <v>6069.7259999999997</v>
          </cell>
          <cell r="X1078">
            <v>140070.6</v>
          </cell>
          <cell r="Y1078">
            <v>2957.0459999999998</v>
          </cell>
          <cell r="Z1078">
            <v>37352.159999999996</v>
          </cell>
          <cell r="AA1078">
            <v>70035.3</v>
          </cell>
          <cell r="AB1078">
            <v>933804</v>
          </cell>
          <cell r="AC1078">
            <v>1173091.2749999999</v>
          </cell>
          <cell r="AD1078">
            <v>10116.209999999999</v>
          </cell>
          <cell r="AE1078">
            <v>2762.5034999999998</v>
          </cell>
          <cell r="AF1078">
            <v>4357.7519999999995</v>
          </cell>
          <cell r="AG1078">
            <v>1089.4379999999999</v>
          </cell>
          <cell r="AH1078">
            <v>36573.99</v>
          </cell>
          <cell r="AI1078">
            <v>2178.8759999999997</v>
          </cell>
          <cell r="AJ1078">
            <v>5447.19</v>
          </cell>
          <cell r="AK1078">
            <v>1089.4379999999999</v>
          </cell>
          <cell r="AL1078">
            <v>26457.78</v>
          </cell>
          <cell r="AM1078">
            <v>1167.2549999999999</v>
          </cell>
          <cell r="AN1078">
            <v>24901.439999999999</v>
          </cell>
          <cell r="AO1078">
            <v>15952.484999999999</v>
          </cell>
          <cell r="AP1078">
            <v>1673.0654999999999</v>
          </cell>
          <cell r="AQ1078">
            <v>5836.2749999999996</v>
          </cell>
        </row>
        <row r="1079">
          <cell r="A1079" t="str">
            <v>M003SNF330150</v>
          </cell>
          <cell r="B1079" t="str">
            <v>Neuroform-33x15mm</v>
          </cell>
          <cell r="C1079" t="str">
            <v>USD</v>
          </cell>
          <cell r="D1079">
            <v>789.9</v>
          </cell>
          <cell r="G1079">
            <v>789.9</v>
          </cell>
          <cell r="I1079">
            <v>789.9</v>
          </cell>
          <cell r="J1079">
            <v>3001.62</v>
          </cell>
          <cell r="K1079">
            <v>868.8900000000001</v>
          </cell>
          <cell r="L1079">
            <v>1026.8700000000001</v>
          </cell>
          <cell r="M1079">
            <v>1382.325</v>
          </cell>
          <cell r="N1079">
            <v>845.19299999999998</v>
          </cell>
          <cell r="O1079">
            <v>821.49599999999998</v>
          </cell>
          <cell r="P1079">
            <v>394950</v>
          </cell>
          <cell r="Q1079">
            <v>5395.0169999999998</v>
          </cell>
          <cell r="R1079">
            <v>1556103</v>
          </cell>
          <cell r="S1079">
            <v>13546.784999999998</v>
          </cell>
          <cell r="T1079">
            <v>4028.49</v>
          </cell>
          <cell r="U1079">
            <v>552.92999999999995</v>
          </cell>
          <cell r="V1079">
            <v>473.93999999999994</v>
          </cell>
          <cell r="W1079">
            <v>6161.2199999999993</v>
          </cell>
          <cell r="X1079">
            <v>142182</v>
          </cell>
          <cell r="Y1079">
            <v>3001.62</v>
          </cell>
          <cell r="Z1079">
            <v>37915.199999999997</v>
          </cell>
          <cell r="AA1079">
            <v>71091</v>
          </cell>
          <cell r="AB1079">
            <v>947880</v>
          </cell>
          <cell r="AC1079">
            <v>1190774.25</v>
          </cell>
          <cell r="AD1079">
            <v>10268.699999999999</v>
          </cell>
          <cell r="AE1079">
            <v>2804.145</v>
          </cell>
          <cell r="AF1079">
            <v>4423.4399999999996</v>
          </cell>
          <cell r="AG1079">
            <v>1105.8599999999999</v>
          </cell>
          <cell r="AH1079">
            <v>37125.299999999996</v>
          </cell>
          <cell r="AI1079">
            <v>2211.7199999999998</v>
          </cell>
          <cell r="AJ1079">
            <v>5529.3</v>
          </cell>
          <cell r="AK1079">
            <v>1105.8599999999999</v>
          </cell>
          <cell r="AL1079">
            <v>26856.6</v>
          </cell>
          <cell r="AM1079">
            <v>1184.8499999999999</v>
          </cell>
          <cell r="AN1079">
            <v>25276.799999999999</v>
          </cell>
          <cell r="AO1079">
            <v>16192.949999999999</v>
          </cell>
          <cell r="AP1079">
            <v>1698.2849999999999</v>
          </cell>
          <cell r="AQ1079">
            <v>5924.25</v>
          </cell>
        </row>
        <row r="1080">
          <cell r="A1080" t="str">
            <v>M003SNF330200</v>
          </cell>
          <cell r="B1080" t="str">
            <v>Neuroform-33x20mm</v>
          </cell>
          <cell r="C1080" t="str">
            <v>USD</v>
          </cell>
          <cell r="D1080">
            <v>799.34</v>
          </cell>
          <cell r="G1080">
            <v>799.34</v>
          </cell>
          <cell r="I1080">
            <v>799.34</v>
          </cell>
          <cell r="J1080">
            <v>3037.4920000000002</v>
          </cell>
          <cell r="K1080">
            <v>879.27400000000011</v>
          </cell>
          <cell r="L1080">
            <v>1039.1420000000001</v>
          </cell>
          <cell r="M1080">
            <v>1398.845</v>
          </cell>
          <cell r="N1080">
            <v>855.29380000000003</v>
          </cell>
          <cell r="O1080">
            <v>831.31360000000006</v>
          </cell>
          <cell r="P1080">
            <v>399670</v>
          </cell>
          <cell r="Q1080">
            <v>5459.4922000000006</v>
          </cell>
          <cell r="R1080">
            <v>1574699.8</v>
          </cell>
          <cell r="S1080">
            <v>13708.680999999999</v>
          </cell>
          <cell r="T1080">
            <v>4076.634</v>
          </cell>
          <cell r="U1080">
            <v>559.53800000000001</v>
          </cell>
          <cell r="V1080">
            <v>479.60399999999998</v>
          </cell>
          <cell r="W1080">
            <v>6234.8519999999999</v>
          </cell>
          <cell r="X1080">
            <v>143881.20000000001</v>
          </cell>
          <cell r="Y1080">
            <v>3037.4920000000002</v>
          </cell>
          <cell r="Z1080">
            <v>38368.32</v>
          </cell>
          <cell r="AA1080">
            <v>71940.600000000006</v>
          </cell>
          <cell r="AB1080">
            <v>959208</v>
          </cell>
          <cell r="AC1080">
            <v>1205005.05</v>
          </cell>
          <cell r="AD1080">
            <v>10391.42</v>
          </cell>
          <cell r="AE1080">
            <v>2837.6570000000002</v>
          </cell>
          <cell r="AF1080">
            <v>4476.3040000000001</v>
          </cell>
          <cell r="AG1080">
            <v>1119.076</v>
          </cell>
          <cell r="AH1080">
            <v>37568.980000000003</v>
          </cell>
          <cell r="AI1080">
            <v>2238.152</v>
          </cell>
          <cell r="AJ1080">
            <v>5595.38</v>
          </cell>
          <cell r="AK1080">
            <v>1119.076</v>
          </cell>
          <cell r="AL1080">
            <v>27177.56</v>
          </cell>
          <cell r="AM1080">
            <v>1199.01</v>
          </cell>
          <cell r="AN1080">
            <v>25578.880000000001</v>
          </cell>
          <cell r="AO1080">
            <v>16386.47</v>
          </cell>
          <cell r="AP1080">
            <v>1718.5809999999999</v>
          </cell>
          <cell r="AQ1080">
            <v>5995.05</v>
          </cell>
        </row>
        <row r="1081">
          <cell r="A1081" t="str">
            <v>M003SNF330300</v>
          </cell>
          <cell r="B1081" t="str">
            <v>Neuroform-33x30mm</v>
          </cell>
          <cell r="C1081" t="str">
            <v>USD</v>
          </cell>
          <cell r="D1081">
            <v>826.77</v>
          </cell>
          <cell r="G1081">
            <v>826.77</v>
          </cell>
          <cell r="I1081">
            <v>826.77</v>
          </cell>
          <cell r="J1081">
            <v>3141.7259999999997</v>
          </cell>
          <cell r="K1081">
            <v>909.447</v>
          </cell>
          <cell r="L1081">
            <v>1074.8009999999999</v>
          </cell>
          <cell r="M1081">
            <v>1446.8474999999999</v>
          </cell>
          <cell r="N1081">
            <v>884.64390000000003</v>
          </cell>
          <cell r="O1081">
            <v>859.84080000000006</v>
          </cell>
          <cell r="P1081">
            <v>413385</v>
          </cell>
          <cell r="Q1081">
            <v>5646.8391000000001</v>
          </cell>
          <cell r="R1081">
            <v>1628736.9</v>
          </cell>
          <cell r="S1081">
            <v>14179.105499999998</v>
          </cell>
          <cell r="T1081">
            <v>4216.527</v>
          </cell>
          <cell r="U1081">
            <v>578.73899999999992</v>
          </cell>
          <cell r="V1081">
            <v>496.06199999999995</v>
          </cell>
          <cell r="W1081">
            <v>6448.8059999999996</v>
          </cell>
          <cell r="X1081">
            <v>148818.6</v>
          </cell>
          <cell r="Y1081">
            <v>3141.7259999999997</v>
          </cell>
          <cell r="Z1081">
            <v>39684.959999999999</v>
          </cell>
          <cell r="AA1081">
            <v>74409.3</v>
          </cell>
          <cell r="AB1081">
            <v>992124</v>
          </cell>
          <cell r="AC1081">
            <v>1246355.7749999999</v>
          </cell>
          <cell r="AD1081">
            <v>10748.01</v>
          </cell>
          <cell r="AE1081">
            <v>2935.0335</v>
          </cell>
          <cell r="AF1081">
            <v>4629.9119999999994</v>
          </cell>
          <cell r="AG1081">
            <v>1157.4779999999998</v>
          </cell>
          <cell r="AH1081">
            <v>38858.19</v>
          </cell>
          <cell r="AI1081">
            <v>2314.9559999999997</v>
          </cell>
          <cell r="AJ1081">
            <v>5787.3899999999994</v>
          </cell>
          <cell r="AK1081">
            <v>1157.4779999999998</v>
          </cell>
          <cell r="AL1081">
            <v>28110.18</v>
          </cell>
          <cell r="AM1081">
            <v>1240.155</v>
          </cell>
          <cell r="AN1081">
            <v>26456.639999999999</v>
          </cell>
          <cell r="AO1081">
            <v>16948.785</v>
          </cell>
          <cell r="AP1081">
            <v>1777.5554999999999</v>
          </cell>
          <cell r="AQ1081">
            <v>6200.7749999999996</v>
          </cell>
        </row>
        <row r="1082">
          <cell r="A1082" t="str">
            <v>M003SNF335100</v>
          </cell>
          <cell r="B1082" t="str">
            <v>Neuroform-33.5x10mm</v>
          </cell>
          <cell r="C1082" t="str">
            <v>USD</v>
          </cell>
          <cell r="D1082">
            <v>783.71</v>
          </cell>
          <cell r="G1082">
            <v>783.71</v>
          </cell>
          <cell r="I1082">
            <v>783.71</v>
          </cell>
          <cell r="J1082">
            <v>2978.098</v>
          </cell>
          <cell r="K1082">
            <v>862.08100000000013</v>
          </cell>
          <cell r="L1082">
            <v>1018.8230000000001</v>
          </cell>
          <cell r="M1082">
            <v>1371.4925000000001</v>
          </cell>
          <cell r="N1082">
            <v>838.56970000000013</v>
          </cell>
          <cell r="O1082">
            <v>815.05840000000012</v>
          </cell>
          <cell r="P1082">
            <v>391855</v>
          </cell>
          <cell r="Q1082">
            <v>5352.7393000000002</v>
          </cell>
          <cell r="R1082">
            <v>1543908.7000000002</v>
          </cell>
          <cell r="S1082">
            <v>13440.6265</v>
          </cell>
          <cell r="T1082">
            <v>3996.9209999999998</v>
          </cell>
          <cell r="U1082">
            <v>548.59699999999998</v>
          </cell>
          <cell r="V1082">
            <v>470.226</v>
          </cell>
          <cell r="W1082">
            <v>6112.9380000000001</v>
          </cell>
          <cell r="X1082">
            <v>141067.80000000002</v>
          </cell>
          <cell r="Y1082">
            <v>2978.098</v>
          </cell>
          <cell r="Z1082">
            <v>37618.080000000002</v>
          </cell>
          <cell r="AA1082">
            <v>70533.900000000009</v>
          </cell>
          <cell r="AB1082">
            <v>940452</v>
          </cell>
          <cell r="AC1082">
            <v>1181442.825</v>
          </cell>
          <cell r="AD1082">
            <v>10188.23</v>
          </cell>
          <cell r="AE1082">
            <v>2782.1705000000002</v>
          </cell>
          <cell r="AF1082">
            <v>4388.7759999999998</v>
          </cell>
          <cell r="AG1082">
            <v>1097.194</v>
          </cell>
          <cell r="AH1082">
            <v>36834.370000000003</v>
          </cell>
          <cell r="AI1082">
            <v>2194.3879999999999</v>
          </cell>
          <cell r="AJ1082">
            <v>5485.97</v>
          </cell>
          <cell r="AK1082">
            <v>1097.194</v>
          </cell>
          <cell r="AL1082">
            <v>26646.14</v>
          </cell>
          <cell r="AM1082">
            <v>1175.5650000000001</v>
          </cell>
          <cell r="AN1082">
            <v>25078.720000000001</v>
          </cell>
          <cell r="AO1082">
            <v>16066.055</v>
          </cell>
          <cell r="AP1082">
            <v>1684.9765</v>
          </cell>
          <cell r="AQ1082">
            <v>5877.8250000000007</v>
          </cell>
        </row>
        <row r="1083">
          <cell r="A1083" t="str">
            <v>M003SNF335150</v>
          </cell>
          <cell r="B1083" t="str">
            <v>Neuroform-33.5x15mm</v>
          </cell>
          <cell r="C1083" t="str">
            <v>USD</v>
          </cell>
          <cell r="D1083">
            <v>789.9</v>
          </cell>
          <cell r="G1083">
            <v>789.9</v>
          </cell>
          <cell r="I1083">
            <v>789.9</v>
          </cell>
          <cell r="J1083">
            <v>3001.62</v>
          </cell>
          <cell r="K1083">
            <v>868.8900000000001</v>
          </cell>
          <cell r="L1083">
            <v>1026.8700000000001</v>
          </cell>
          <cell r="M1083">
            <v>1382.325</v>
          </cell>
          <cell r="N1083">
            <v>845.19299999999998</v>
          </cell>
          <cell r="O1083">
            <v>821.49599999999998</v>
          </cell>
          <cell r="P1083">
            <v>394950</v>
          </cell>
          <cell r="Q1083">
            <v>5395.0169999999998</v>
          </cell>
          <cell r="R1083">
            <v>1556103</v>
          </cell>
          <cell r="S1083">
            <v>13546.784999999998</v>
          </cell>
          <cell r="T1083">
            <v>4028.49</v>
          </cell>
          <cell r="U1083">
            <v>552.92999999999995</v>
          </cell>
          <cell r="V1083">
            <v>473.93999999999994</v>
          </cell>
          <cell r="W1083">
            <v>6161.2199999999993</v>
          </cell>
          <cell r="X1083">
            <v>142182</v>
          </cell>
          <cell r="Y1083">
            <v>3001.62</v>
          </cell>
          <cell r="Z1083">
            <v>37915.199999999997</v>
          </cell>
          <cell r="AA1083">
            <v>71091</v>
          </cell>
          <cell r="AB1083">
            <v>947880</v>
          </cell>
          <cell r="AC1083">
            <v>1190774.25</v>
          </cell>
          <cell r="AD1083">
            <v>10268.699999999999</v>
          </cell>
          <cell r="AE1083">
            <v>2804.145</v>
          </cell>
          <cell r="AF1083">
            <v>4423.4399999999996</v>
          </cell>
          <cell r="AG1083">
            <v>1105.8599999999999</v>
          </cell>
          <cell r="AH1083">
            <v>37125.299999999996</v>
          </cell>
          <cell r="AI1083">
            <v>2211.7199999999998</v>
          </cell>
          <cell r="AJ1083">
            <v>5529.3</v>
          </cell>
          <cell r="AK1083">
            <v>1105.8599999999999</v>
          </cell>
          <cell r="AL1083">
            <v>26856.6</v>
          </cell>
          <cell r="AM1083">
            <v>1184.8499999999999</v>
          </cell>
          <cell r="AN1083">
            <v>25276.799999999999</v>
          </cell>
          <cell r="AO1083">
            <v>16192.949999999999</v>
          </cell>
          <cell r="AP1083">
            <v>1698.2849999999999</v>
          </cell>
          <cell r="AQ1083">
            <v>5924.25</v>
          </cell>
        </row>
        <row r="1084">
          <cell r="A1084" t="str">
            <v>M003SNF335200</v>
          </cell>
          <cell r="B1084" t="str">
            <v>Neuroform-33.5x20mm</v>
          </cell>
          <cell r="C1084" t="str">
            <v>USD</v>
          </cell>
          <cell r="D1084">
            <v>799.34</v>
          </cell>
          <cell r="G1084">
            <v>799.34</v>
          </cell>
          <cell r="I1084">
            <v>799.34</v>
          </cell>
          <cell r="J1084">
            <v>3037.4920000000002</v>
          </cell>
          <cell r="K1084">
            <v>879.27400000000011</v>
          </cell>
          <cell r="L1084">
            <v>1039.1420000000001</v>
          </cell>
          <cell r="M1084">
            <v>1398.845</v>
          </cell>
          <cell r="N1084">
            <v>855.29380000000003</v>
          </cell>
          <cell r="O1084">
            <v>831.31360000000006</v>
          </cell>
          <cell r="P1084">
            <v>399670</v>
          </cell>
          <cell r="Q1084">
            <v>5459.4922000000006</v>
          </cell>
          <cell r="R1084">
            <v>1574699.8</v>
          </cell>
          <cell r="S1084">
            <v>13708.680999999999</v>
          </cell>
          <cell r="T1084">
            <v>4076.634</v>
          </cell>
          <cell r="U1084">
            <v>559.53800000000001</v>
          </cell>
          <cell r="V1084">
            <v>479.60399999999998</v>
          </cell>
          <cell r="W1084">
            <v>6234.8519999999999</v>
          </cell>
          <cell r="X1084">
            <v>143881.20000000001</v>
          </cell>
          <cell r="Y1084">
            <v>3037.4920000000002</v>
          </cell>
          <cell r="Z1084">
            <v>38368.32</v>
          </cell>
          <cell r="AA1084">
            <v>71940.600000000006</v>
          </cell>
          <cell r="AB1084">
            <v>959208</v>
          </cell>
          <cell r="AC1084">
            <v>1205005.05</v>
          </cell>
          <cell r="AD1084">
            <v>10391.42</v>
          </cell>
          <cell r="AE1084">
            <v>2837.6570000000002</v>
          </cell>
          <cell r="AF1084">
            <v>4476.3040000000001</v>
          </cell>
          <cell r="AG1084">
            <v>1119.076</v>
          </cell>
          <cell r="AH1084">
            <v>37568.980000000003</v>
          </cell>
          <cell r="AI1084">
            <v>2238.152</v>
          </cell>
          <cell r="AJ1084">
            <v>5595.38</v>
          </cell>
          <cell r="AK1084">
            <v>1119.076</v>
          </cell>
          <cell r="AL1084">
            <v>27177.56</v>
          </cell>
          <cell r="AM1084">
            <v>1199.01</v>
          </cell>
          <cell r="AN1084">
            <v>25578.880000000001</v>
          </cell>
          <cell r="AO1084">
            <v>16386.47</v>
          </cell>
          <cell r="AP1084">
            <v>1718.5809999999999</v>
          </cell>
          <cell r="AQ1084">
            <v>5995.05</v>
          </cell>
        </row>
        <row r="1085">
          <cell r="A1085" t="str">
            <v>M003SNF335300</v>
          </cell>
          <cell r="B1085" t="str">
            <v>Neuroform-33.5x30mm</v>
          </cell>
          <cell r="C1085" t="str">
            <v>USD</v>
          </cell>
          <cell r="D1085">
            <v>826.58</v>
          </cell>
          <cell r="G1085">
            <v>826.58</v>
          </cell>
          <cell r="I1085">
            <v>826.58</v>
          </cell>
          <cell r="J1085">
            <v>3141.0039999999999</v>
          </cell>
          <cell r="K1085">
            <v>909.23800000000017</v>
          </cell>
          <cell r="L1085">
            <v>1074.5540000000001</v>
          </cell>
          <cell r="M1085">
            <v>1446.5150000000001</v>
          </cell>
          <cell r="N1085">
            <v>884.44060000000013</v>
          </cell>
          <cell r="O1085">
            <v>859.64320000000009</v>
          </cell>
          <cell r="P1085">
            <v>413290</v>
          </cell>
          <cell r="Q1085">
            <v>5645.5414000000001</v>
          </cell>
          <cell r="R1085">
            <v>1628362.6</v>
          </cell>
          <cell r="S1085">
            <v>14175.847</v>
          </cell>
          <cell r="T1085">
            <v>4215.558</v>
          </cell>
          <cell r="U1085">
            <v>578.60599999999999</v>
          </cell>
          <cell r="V1085">
            <v>495.94799999999998</v>
          </cell>
          <cell r="W1085">
            <v>6447.3240000000005</v>
          </cell>
          <cell r="X1085">
            <v>148784.4</v>
          </cell>
          <cell r="Y1085">
            <v>3141.0039999999999</v>
          </cell>
          <cell r="Z1085">
            <v>39675.840000000004</v>
          </cell>
          <cell r="AA1085">
            <v>74392.2</v>
          </cell>
          <cell r="AB1085">
            <v>991896</v>
          </cell>
          <cell r="AC1085">
            <v>1246069.3500000001</v>
          </cell>
          <cell r="AD1085">
            <v>10745.54</v>
          </cell>
          <cell r="AE1085">
            <v>2934.3589999999999</v>
          </cell>
          <cell r="AF1085">
            <v>4628.848</v>
          </cell>
          <cell r="AG1085">
            <v>1157.212</v>
          </cell>
          <cell r="AH1085">
            <v>38849.26</v>
          </cell>
          <cell r="AI1085">
            <v>2314.424</v>
          </cell>
          <cell r="AJ1085">
            <v>5786.06</v>
          </cell>
          <cell r="AK1085">
            <v>1157.212</v>
          </cell>
          <cell r="AL1085">
            <v>28103.72</v>
          </cell>
          <cell r="AM1085">
            <v>1239.8700000000001</v>
          </cell>
          <cell r="AN1085">
            <v>26450.560000000001</v>
          </cell>
          <cell r="AO1085">
            <v>16944.89</v>
          </cell>
          <cell r="AP1085">
            <v>1777.1469999999999</v>
          </cell>
          <cell r="AQ1085">
            <v>6199.35</v>
          </cell>
        </row>
        <row r="1086">
          <cell r="A1086" t="str">
            <v>M003SNF340100</v>
          </cell>
          <cell r="B1086" t="str">
            <v>Neuroform-34x10mm</v>
          </cell>
          <cell r="C1086" t="str">
            <v>USD</v>
          </cell>
          <cell r="D1086">
            <v>776.78</v>
          </cell>
          <cell r="G1086">
            <v>776.78</v>
          </cell>
          <cell r="I1086">
            <v>776.78</v>
          </cell>
          <cell r="J1086">
            <v>2951.7639999999997</v>
          </cell>
          <cell r="K1086">
            <v>854.45800000000008</v>
          </cell>
          <cell r="L1086">
            <v>1009.814</v>
          </cell>
          <cell r="M1086">
            <v>1359.365</v>
          </cell>
          <cell r="N1086">
            <v>831.15460000000007</v>
          </cell>
          <cell r="O1086">
            <v>807.85119999999995</v>
          </cell>
          <cell r="P1086">
            <v>388390</v>
          </cell>
          <cell r="Q1086">
            <v>5305.4074000000001</v>
          </cell>
          <cell r="R1086">
            <v>1530256.5999999999</v>
          </cell>
          <cell r="S1086">
            <v>13321.776999999998</v>
          </cell>
          <cell r="T1086">
            <v>3961.5779999999995</v>
          </cell>
          <cell r="U1086">
            <v>543.74599999999998</v>
          </cell>
          <cell r="V1086">
            <v>466.06799999999998</v>
          </cell>
          <cell r="W1086">
            <v>6058.884</v>
          </cell>
          <cell r="X1086">
            <v>139820.4</v>
          </cell>
          <cell r="Y1086">
            <v>2951.7639999999997</v>
          </cell>
          <cell r="Z1086">
            <v>37285.440000000002</v>
          </cell>
          <cell r="AA1086">
            <v>69910.2</v>
          </cell>
          <cell r="AB1086">
            <v>932136</v>
          </cell>
          <cell r="AC1086">
            <v>1170995.8499999999</v>
          </cell>
          <cell r="AD1086">
            <v>10098.14</v>
          </cell>
          <cell r="AE1086">
            <v>2757.569</v>
          </cell>
          <cell r="AF1086">
            <v>4349.9679999999998</v>
          </cell>
          <cell r="AG1086">
            <v>1087.492</v>
          </cell>
          <cell r="AH1086">
            <v>36508.659999999996</v>
          </cell>
          <cell r="AI1086">
            <v>2174.9839999999999</v>
          </cell>
          <cell r="AJ1086">
            <v>5437.46</v>
          </cell>
          <cell r="AK1086">
            <v>1087.492</v>
          </cell>
          <cell r="AL1086">
            <v>26410.52</v>
          </cell>
          <cell r="AM1086">
            <v>1165.17</v>
          </cell>
          <cell r="AN1086">
            <v>24856.959999999999</v>
          </cell>
          <cell r="AO1086">
            <v>15923.99</v>
          </cell>
          <cell r="AP1086">
            <v>1670.0769999999998</v>
          </cell>
          <cell r="AQ1086">
            <v>5825.8499999999995</v>
          </cell>
        </row>
        <row r="1087">
          <cell r="A1087" t="str">
            <v>M003SNF340150</v>
          </cell>
          <cell r="B1087" t="str">
            <v>Neuroform-34x15mm</v>
          </cell>
          <cell r="C1087" t="str">
            <v>USD</v>
          </cell>
          <cell r="D1087">
            <v>791.1</v>
          </cell>
          <cell r="G1087">
            <v>791.1</v>
          </cell>
          <cell r="I1087">
            <v>791.1</v>
          </cell>
          <cell r="J1087">
            <v>3006.18</v>
          </cell>
          <cell r="K1087">
            <v>870.21000000000015</v>
          </cell>
          <cell r="L1087">
            <v>1028.43</v>
          </cell>
          <cell r="M1087">
            <v>1384.425</v>
          </cell>
          <cell r="N1087">
            <v>846.47700000000009</v>
          </cell>
          <cell r="O1087">
            <v>822.74400000000003</v>
          </cell>
          <cell r="P1087">
            <v>395550</v>
          </cell>
          <cell r="Q1087">
            <v>5403.2130000000006</v>
          </cell>
          <cell r="R1087">
            <v>1558467</v>
          </cell>
          <cell r="S1087">
            <v>13567.365</v>
          </cell>
          <cell r="T1087">
            <v>4034.6099999999997</v>
          </cell>
          <cell r="U1087">
            <v>553.77</v>
          </cell>
          <cell r="V1087">
            <v>474.65999999999997</v>
          </cell>
          <cell r="W1087">
            <v>6170.58</v>
          </cell>
          <cell r="X1087">
            <v>142398</v>
          </cell>
          <cell r="Y1087">
            <v>3006.18</v>
          </cell>
          <cell r="Z1087">
            <v>37972.800000000003</v>
          </cell>
          <cell r="AA1087">
            <v>71199</v>
          </cell>
          <cell r="AB1087">
            <v>949320</v>
          </cell>
          <cell r="AC1087">
            <v>1192583.25</v>
          </cell>
          <cell r="AD1087">
            <v>10284.300000000001</v>
          </cell>
          <cell r="AE1087">
            <v>2808.4049999999997</v>
          </cell>
          <cell r="AF1087">
            <v>4430.16</v>
          </cell>
          <cell r="AG1087">
            <v>1107.54</v>
          </cell>
          <cell r="AH1087">
            <v>37181.700000000004</v>
          </cell>
          <cell r="AI1087">
            <v>2215.08</v>
          </cell>
          <cell r="AJ1087">
            <v>5537.7</v>
          </cell>
          <cell r="AK1087">
            <v>1107.54</v>
          </cell>
          <cell r="AL1087">
            <v>26897.4</v>
          </cell>
          <cell r="AM1087">
            <v>1186.6500000000001</v>
          </cell>
          <cell r="AN1087">
            <v>25315.200000000001</v>
          </cell>
          <cell r="AO1087">
            <v>16217.550000000001</v>
          </cell>
          <cell r="AP1087">
            <v>1700.865</v>
          </cell>
          <cell r="AQ1087">
            <v>5933.25</v>
          </cell>
        </row>
        <row r="1088">
          <cell r="A1088" t="str">
            <v>M003SNF340200</v>
          </cell>
          <cell r="B1088" t="str">
            <v>Neuroform-34x20mm</v>
          </cell>
          <cell r="C1088" t="str">
            <v>USD</v>
          </cell>
          <cell r="D1088">
            <v>805.67</v>
          </cell>
          <cell r="G1088">
            <v>805.67</v>
          </cell>
          <cell r="I1088">
            <v>805.67</v>
          </cell>
          <cell r="J1088">
            <v>3061.5459999999998</v>
          </cell>
          <cell r="K1088">
            <v>886.23700000000008</v>
          </cell>
          <cell r="L1088">
            <v>1047.3710000000001</v>
          </cell>
          <cell r="M1088">
            <v>1409.9224999999999</v>
          </cell>
          <cell r="N1088">
            <v>862.06690000000003</v>
          </cell>
          <cell r="O1088">
            <v>837.89679999999998</v>
          </cell>
          <cell r="P1088">
            <v>402835</v>
          </cell>
          <cell r="Q1088">
            <v>5502.7260999999999</v>
          </cell>
          <cell r="R1088">
            <v>1587169.9</v>
          </cell>
          <cell r="S1088">
            <v>13817.240499999998</v>
          </cell>
          <cell r="T1088">
            <v>4108.9169999999995</v>
          </cell>
          <cell r="U1088">
            <v>563.96899999999994</v>
          </cell>
          <cell r="V1088">
            <v>483.40199999999993</v>
          </cell>
          <cell r="W1088">
            <v>6284.2259999999997</v>
          </cell>
          <cell r="X1088">
            <v>145020.6</v>
          </cell>
          <cell r="Y1088">
            <v>3061.5459999999998</v>
          </cell>
          <cell r="Z1088">
            <v>38672.159999999996</v>
          </cell>
          <cell r="AA1088">
            <v>72510.3</v>
          </cell>
          <cell r="AB1088">
            <v>966804</v>
          </cell>
          <cell r="AC1088">
            <v>1214547.5249999999</v>
          </cell>
          <cell r="AD1088">
            <v>10473.709999999999</v>
          </cell>
          <cell r="AE1088">
            <v>2860.1284999999998</v>
          </cell>
          <cell r="AF1088">
            <v>4511.7519999999995</v>
          </cell>
          <cell r="AG1088">
            <v>1127.9379999999999</v>
          </cell>
          <cell r="AH1088">
            <v>37866.49</v>
          </cell>
          <cell r="AI1088">
            <v>2255.8759999999997</v>
          </cell>
          <cell r="AJ1088">
            <v>5639.69</v>
          </cell>
          <cell r="AK1088">
            <v>1127.9379999999999</v>
          </cell>
          <cell r="AL1088">
            <v>27392.78</v>
          </cell>
          <cell r="AM1088">
            <v>1208.5049999999999</v>
          </cell>
          <cell r="AN1088">
            <v>25781.439999999999</v>
          </cell>
          <cell r="AO1088">
            <v>16516.235000000001</v>
          </cell>
          <cell r="AP1088">
            <v>1732.1904999999999</v>
          </cell>
          <cell r="AQ1088">
            <v>6042.5249999999996</v>
          </cell>
        </row>
        <row r="1089">
          <cell r="A1089" t="str">
            <v>M003SNF340300</v>
          </cell>
          <cell r="B1089" t="str">
            <v>Neuroform-34x30mm</v>
          </cell>
          <cell r="C1089" t="str">
            <v>USD</v>
          </cell>
          <cell r="D1089">
            <v>822.11</v>
          </cell>
          <cell r="G1089">
            <v>822.11</v>
          </cell>
          <cell r="I1089">
            <v>822.11</v>
          </cell>
          <cell r="J1089">
            <v>3124.018</v>
          </cell>
          <cell r="K1089">
            <v>904.32100000000014</v>
          </cell>
          <cell r="L1089">
            <v>1068.7430000000002</v>
          </cell>
          <cell r="M1089">
            <v>1438.6925000000001</v>
          </cell>
          <cell r="N1089">
            <v>879.65770000000009</v>
          </cell>
          <cell r="O1089">
            <v>854.99440000000004</v>
          </cell>
          <cell r="P1089">
            <v>411055</v>
          </cell>
          <cell r="Q1089">
            <v>5615.0113000000001</v>
          </cell>
          <cell r="R1089">
            <v>1619556.7</v>
          </cell>
          <cell r="S1089">
            <v>14099.1865</v>
          </cell>
          <cell r="T1089">
            <v>4192.7609999999995</v>
          </cell>
          <cell r="U1089">
            <v>575.47699999999998</v>
          </cell>
          <cell r="V1089">
            <v>493.26599999999996</v>
          </cell>
          <cell r="W1089">
            <v>6412.4579999999996</v>
          </cell>
          <cell r="X1089">
            <v>147979.79999999999</v>
          </cell>
          <cell r="Y1089">
            <v>3124.018</v>
          </cell>
          <cell r="Z1089">
            <v>39461.279999999999</v>
          </cell>
          <cell r="AA1089">
            <v>73989.899999999994</v>
          </cell>
          <cell r="AB1089">
            <v>986532</v>
          </cell>
          <cell r="AC1089">
            <v>1239330.825</v>
          </cell>
          <cell r="AD1089">
            <v>10687.43</v>
          </cell>
          <cell r="AE1089">
            <v>2918.4904999999999</v>
          </cell>
          <cell r="AF1089">
            <v>4603.8159999999998</v>
          </cell>
          <cell r="AG1089">
            <v>1150.954</v>
          </cell>
          <cell r="AH1089">
            <v>38639.17</v>
          </cell>
          <cell r="AI1089">
            <v>2301.9079999999999</v>
          </cell>
          <cell r="AJ1089">
            <v>5754.77</v>
          </cell>
          <cell r="AK1089">
            <v>1150.954</v>
          </cell>
          <cell r="AL1089">
            <v>27951.74</v>
          </cell>
          <cell r="AM1089">
            <v>1233.165</v>
          </cell>
          <cell r="AN1089">
            <v>26307.52</v>
          </cell>
          <cell r="AO1089">
            <v>16853.255000000001</v>
          </cell>
          <cell r="AP1089">
            <v>1767.5364999999999</v>
          </cell>
          <cell r="AQ1089">
            <v>6165.8249999999998</v>
          </cell>
        </row>
        <row r="1090">
          <cell r="A1090" t="str">
            <v>M003SNF345100</v>
          </cell>
          <cell r="B1090" t="str">
            <v>Neuroform-34.5x10mm</v>
          </cell>
          <cell r="C1090" t="str">
            <v>USD</v>
          </cell>
          <cell r="D1090">
            <v>782.41</v>
          </cell>
          <cell r="G1090">
            <v>782.41</v>
          </cell>
          <cell r="I1090">
            <v>782.41</v>
          </cell>
          <cell r="J1090">
            <v>2973.1579999999999</v>
          </cell>
          <cell r="K1090">
            <v>860.65100000000007</v>
          </cell>
          <cell r="L1090">
            <v>1017.133</v>
          </cell>
          <cell r="M1090">
            <v>1369.2175</v>
          </cell>
          <cell r="N1090">
            <v>837.17870000000005</v>
          </cell>
          <cell r="O1090">
            <v>813.70640000000003</v>
          </cell>
          <cell r="P1090">
            <v>391205</v>
          </cell>
          <cell r="Q1090">
            <v>5343.8603000000003</v>
          </cell>
          <cell r="R1090">
            <v>1541347.7</v>
          </cell>
          <cell r="S1090">
            <v>13418.331499999998</v>
          </cell>
          <cell r="T1090">
            <v>3990.2909999999997</v>
          </cell>
          <cell r="U1090">
            <v>547.6869999999999</v>
          </cell>
          <cell r="V1090">
            <v>469.44599999999997</v>
          </cell>
          <cell r="W1090">
            <v>6102.7979999999998</v>
          </cell>
          <cell r="X1090">
            <v>140833.79999999999</v>
          </cell>
          <cell r="Y1090">
            <v>2973.1579999999999</v>
          </cell>
          <cell r="Z1090">
            <v>37555.68</v>
          </cell>
          <cell r="AA1090">
            <v>70416.899999999994</v>
          </cell>
          <cell r="AB1090">
            <v>938892</v>
          </cell>
          <cell r="AC1090">
            <v>1179483.075</v>
          </cell>
          <cell r="AD1090">
            <v>10171.33</v>
          </cell>
          <cell r="AE1090">
            <v>2777.5554999999999</v>
          </cell>
          <cell r="AF1090">
            <v>4381.4959999999992</v>
          </cell>
          <cell r="AG1090">
            <v>1095.3739999999998</v>
          </cell>
          <cell r="AH1090">
            <v>36773.269999999997</v>
          </cell>
          <cell r="AI1090">
            <v>2190.7479999999996</v>
          </cell>
          <cell r="AJ1090">
            <v>5476.87</v>
          </cell>
          <cell r="AK1090">
            <v>1095.3739999999998</v>
          </cell>
          <cell r="AL1090">
            <v>26601.94</v>
          </cell>
          <cell r="AM1090">
            <v>1173.615</v>
          </cell>
          <cell r="AN1090">
            <v>25037.119999999999</v>
          </cell>
          <cell r="AO1090">
            <v>16039.404999999999</v>
          </cell>
          <cell r="AP1090">
            <v>1682.1814999999999</v>
          </cell>
          <cell r="AQ1090">
            <v>5868.0749999999998</v>
          </cell>
        </row>
        <row r="1091">
          <cell r="A1091" t="str">
            <v>M003SNF345150</v>
          </cell>
          <cell r="B1091" t="str">
            <v>Neuroform-34.5x15mm</v>
          </cell>
          <cell r="C1091" t="str">
            <v>USD</v>
          </cell>
          <cell r="D1091">
            <v>791.1</v>
          </cell>
          <cell r="G1091">
            <v>791.1</v>
          </cell>
          <cell r="I1091">
            <v>791.1</v>
          </cell>
          <cell r="J1091">
            <v>3006.18</v>
          </cell>
          <cell r="K1091">
            <v>870.21000000000015</v>
          </cell>
          <cell r="L1091">
            <v>1028.43</v>
          </cell>
          <cell r="M1091">
            <v>1384.425</v>
          </cell>
          <cell r="N1091">
            <v>846.47700000000009</v>
          </cell>
          <cell r="O1091">
            <v>822.74400000000003</v>
          </cell>
          <cell r="P1091">
            <v>395550</v>
          </cell>
          <cell r="Q1091">
            <v>5403.2130000000006</v>
          </cell>
          <cell r="R1091">
            <v>1558467</v>
          </cell>
          <cell r="S1091">
            <v>13567.365</v>
          </cell>
          <cell r="T1091">
            <v>4034.6099999999997</v>
          </cell>
          <cell r="U1091">
            <v>553.77</v>
          </cell>
          <cell r="V1091">
            <v>474.65999999999997</v>
          </cell>
          <cell r="W1091">
            <v>6170.58</v>
          </cell>
          <cell r="X1091">
            <v>142398</v>
          </cell>
          <cell r="Y1091">
            <v>3006.18</v>
          </cell>
          <cell r="Z1091">
            <v>37972.800000000003</v>
          </cell>
          <cell r="AA1091">
            <v>71199</v>
          </cell>
          <cell r="AB1091">
            <v>949320</v>
          </cell>
          <cell r="AC1091">
            <v>1192583.25</v>
          </cell>
          <cell r="AD1091">
            <v>10284.300000000001</v>
          </cell>
          <cell r="AE1091">
            <v>2808.4049999999997</v>
          </cell>
          <cell r="AF1091">
            <v>4430.16</v>
          </cell>
          <cell r="AG1091">
            <v>1107.54</v>
          </cell>
          <cell r="AH1091">
            <v>37181.700000000004</v>
          </cell>
          <cell r="AI1091">
            <v>2215.08</v>
          </cell>
          <cell r="AJ1091">
            <v>5537.7</v>
          </cell>
          <cell r="AK1091">
            <v>1107.54</v>
          </cell>
          <cell r="AL1091">
            <v>26897.4</v>
          </cell>
          <cell r="AM1091">
            <v>1186.6500000000001</v>
          </cell>
          <cell r="AN1091">
            <v>25315.200000000001</v>
          </cell>
          <cell r="AO1091">
            <v>16217.550000000001</v>
          </cell>
          <cell r="AP1091">
            <v>1700.865</v>
          </cell>
          <cell r="AQ1091">
            <v>5933.25</v>
          </cell>
        </row>
        <row r="1092">
          <cell r="A1092" t="str">
            <v>M003SNF345200</v>
          </cell>
          <cell r="B1092" t="str">
            <v>Neuroform-34.5x20mm</v>
          </cell>
          <cell r="C1092" t="str">
            <v>USD</v>
          </cell>
          <cell r="D1092">
            <v>805.67</v>
          </cell>
          <cell r="G1092">
            <v>805.67</v>
          </cell>
          <cell r="I1092">
            <v>805.67</v>
          </cell>
          <cell r="J1092">
            <v>3061.5459999999998</v>
          </cell>
          <cell r="K1092">
            <v>886.23700000000008</v>
          </cell>
          <cell r="L1092">
            <v>1047.3710000000001</v>
          </cell>
          <cell r="M1092">
            <v>1409.9224999999999</v>
          </cell>
          <cell r="N1092">
            <v>862.06690000000003</v>
          </cell>
          <cell r="O1092">
            <v>837.89679999999998</v>
          </cell>
          <cell r="P1092">
            <v>402835</v>
          </cell>
          <cell r="Q1092">
            <v>5502.7260999999999</v>
          </cell>
          <cell r="R1092">
            <v>1587169.9</v>
          </cell>
          <cell r="S1092">
            <v>13817.240499999998</v>
          </cell>
          <cell r="T1092">
            <v>4108.9169999999995</v>
          </cell>
          <cell r="U1092">
            <v>563.96899999999994</v>
          </cell>
          <cell r="V1092">
            <v>483.40199999999993</v>
          </cell>
          <cell r="W1092">
            <v>6284.2259999999997</v>
          </cell>
          <cell r="X1092">
            <v>145020.6</v>
          </cell>
          <cell r="Y1092">
            <v>3061.5459999999998</v>
          </cell>
          <cell r="Z1092">
            <v>38672.159999999996</v>
          </cell>
          <cell r="AA1092">
            <v>72510.3</v>
          </cell>
          <cell r="AB1092">
            <v>966804</v>
          </cell>
          <cell r="AC1092">
            <v>1214547.5249999999</v>
          </cell>
          <cell r="AD1092">
            <v>10473.709999999999</v>
          </cell>
          <cell r="AE1092">
            <v>2860.1284999999998</v>
          </cell>
          <cell r="AF1092">
            <v>4511.7519999999995</v>
          </cell>
          <cell r="AG1092">
            <v>1127.9379999999999</v>
          </cell>
          <cell r="AH1092">
            <v>37866.49</v>
          </cell>
          <cell r="AI1092">
            <v>2255.8759999999997</v>
          </cell>
          <cell r="AJ1092">
            <v>5639.69</v>
          </cell>
          <cell r="AK1092">
            <v>1127.9379999999999</v>
          </cell>
          <cell r="AL1092">
            <v>27392.78</v>
          </cell>
          <cell r="AM1092">
            <v>1208.5049999999999</v>
          </cell>
          <cell r="AN1092">
            <v>25781.439999999999</v>
          </cell>
          <cell r="AO1092">
            <v>16516.235000000001</v>
          </cell>
          <cell r="AP1092">
            <v>1732.1904999999999</v>
          </cell>
          <cell r="AQ1092">
            <v>6042.5249999999996</v>
          </cell>
        </row>
        <row r="1093">
          <cell r="A1093" t="str">
            <v>M003SNF345300</v>
          </cell>
          <cell r="B1093" t="str">
            <v>Neuroform-34.5x30mm</v>
          </cell>
          <cell r="C1093" t="str">
            <v>USD</v>
          </cell>
          <cell r="D1093">
            <v>575.48</v>
          </cell>
          <cell r="F1093">
            <v>822.11</v>
          </cell>
          <cell r="G1093">
            <v>822.11</v>
          </cell>
          <cell r="I1093">
            <v>822.11</v>
          </cell>
          <cell r="J1093">
            <v>3124.018</v>
          </cell>
          <cell r="K1093">
            <v>904.32100000000014</v>
          </cell>
          <cell r="L1093">
            <v>1068.7430000000002</v>
          </cell>
          <cell r="M1093">
            <v>1438.6925000000001</v>
          </cell>
          <cell r="N1093">
            <v>879.65770000000009</v>
          </cell>
          <cell r="O1093">
            <v>854.99440000000004</v>
          </cell>
          <cell r="P1093">
            <v>411055</v>
          </cell>
          <cell r="Q1093">
            <v>5615.0113000000001</v>
          </cell>
          <cell r="R1093">
            <v>1619556.7</v>
          </cell>
          <cell r="S1093">
            <v>14099.1865</v>
          </cell>
          <cell r="T1093">
            <v>4192.7609999999995</v>
          </cell>
          <cell r="U1093">
            <v>575.47699999999998</v>
          </cell>
          <cell r="V1093">
            <v>493.26599999999996</v>
          </cell>
          <cell r="W1093">
            <v>6412.4579999999996</v>
          </cell>
          <cell r="X1093">
            <v>147979.79999999999</v>
          </cell>
          <cell r="Y1093">
            <v>3124.018</v>
          </cell>
          <cell r="Z1093">
            <v>39461.279999999999</v>
          </cell>
          <cell r="AA1093">
            <v>73989.899999999994</v>
          </cell>
          <cell r="AB1093">
            <v>986532</v>
          </cell>
          <cell r="AC1093">
            <v>1239330.825</v>
          </cell>
          <cell r="AD1093">
            <v>10687.43</v>
          </cell>
          <cell r="AE1093">
            <v>2918.4904999999999</v>
          </cell>
          <cell r="AF1093">
            <v>4603.8159999999998</v>
          </cell>
          <cell r="AG1093">
            <v>1150.954</v>
          </cell>
          <cell r="AH1093">
            <v>38639.17</v>
          </cell>
          <cell r="AI1093">
            <v>2301.9079999999999</v>
          </cell>
          <cell r="AJ1093">
            <v>5754.77</v>
          </cell>
          <cell r="AK1093">
            <v>1150.954</v>
          </cell>
          <cell r="AL1093">
            <v>27951.74</v>
          </cell>
          <cell r="AM1093">
            <v>1233.165</v>
          </cell>
          <cell r="AN1093">
            <v>26307.52</v>
          </cell>
          <cell r="AO1093">
            <v>16853.255000000001</v>
          </cell>
          <cell r="AP1093">
            <v>1767.5364999999999</v>
          </cell>
          <cell r="AQ1093">
            <v>6165.8249999999998</v>
          </cell>
        </row>
        <row r="1094">
          <cell r="A1094" t="str">
            <v>M003SNF3STA0</v>
          </cell>
          <cell r="B1094" t="str">
            <v>Neuroform3Stabilizer</v>
          </cell>
          <cell r="C1094" t="str">
            <v>USD</v>
          </cell>
          <cell r="D1094">
            <v>198.05</v>
          </cell>
          <cell r="F1094">
            <v>282.93</v>
          </cell>
          <cell r="G1094">
            <v>282.93</v>
          </cell>
          <cell r="I1094">
            <v>282.93</v>
          </cell>
          <cell r="J1094">
            <v>1075.134</v>
          </cell>
          <cell r="K1094">
            <v>311.22300000000001</v>
          </cell>
          <cell r="L1094">
            <v>367.80900000000003</v>
          </cell>
          <cell r="M1094">
            <v>495.1275</v>
          </cell>
          <cell r="N1094">
            <v>302.73510000000005</v>
          </cell>
          <cell r="O1094">
            <v>294.24720000000002</v>
          </cell>
          <cell r="P1094">
            <v>141465</v>
          </cell>
          <cell r="Q1094">
            <v>1932.4119000000001</v>
          </cell>
          <cell r="R1094">
            <v>557372.1</v>
          </cell>
          <cell r="S1094">
            <v>4852.2494999999999</v>
          </cell>
          <cell r="T1094">
            <v>1442.943</v>
          </cell>
          <cell r="U1094">
            <v>198.05099999999999</v>
          </cell>
          <cell r="V1094">
            <v>169.75800000000001</v>
          </cell>
          <cell r="W1094">
            <v>2206.8539999999998</v>
          </cell>
          <cell r="X1094">
            <v>50927.4</v>
          </cell>
          <cell r="Y1094">
            <v>1075.134</v>
          </cell>
          <cell r="Z1094">
            <v>13580.64</v>
          </cell>
          <cell r="AA1094">
            <v>25463.7</v>
          </cell>
          <cell r="AB1094">
            <v>339516</v>
          </cell>
          <cell r="AC1094">
            <v>426516.97500000003</v>
          </cell>
          <cell r="AD1094">
            <v>3678.09</v>
          </cell>
          <cell r="AE1094">
            <v>1004.4014999999999</v>
          </cell>
          <cell r="AF1094">
            <v>1584.4079999999999</v>
          </cell>
          <cell r="AG1094">
            <v>396.10199999999998</v>
          </cell>
          <cell r="AH1094">
            <v>13297.710000000001</v>
          </cell>
          <cell r="AI1094">
            <v>792.20399999999995</v>
          </cell>
          <cell r="AJ1094">
            <v>1980.51</v>
          </cell>
          <cell r="AK1094">
            <v>396.10199999999998</v>
          </cell>
          <cell r="AL1094">
            <v>9619.6200000000008</v>
          </cell>
          <cell r="AM1094">
            <v>424.39499999999998</v>
          </cell>
          <cell r="AN1094">
            <v>9053.76</v>
          </cell>
          <cell r="AO1094">
            <v>5800.0650000000005</v>
          </cell>
          <cell r="AP1094">
            <v>608.29949999999997</v>
          </cell>
          <cell r="AQ1094">
            <v>2121.9749999999999</v>
          </cell>
        </row>
        <row r="1095">
          <cell r="A1095" t="str">
            <v>M003WE0250090</v>
          </cell>
          <cell r="B1095" t="str">
            <v>F/GWingspanStentSystem,2.5</v>
          </cell>
          <cell r="C1095" t="str">
            <v>USD</v>
          </cell>
          <cell r="D1095">
            <v>879.63</v>
          </cell>
          <cell r="G1095">
            <v>879.63</v>
          </cell>
          <cell r="I1095">
            <v>879.63</v>
          </cell>
          <cell r="J1095">
            <v>3342.5940000000001</v>
          </cell>
          <cell r="K1095">
            <v>967.59300000000007</v>
          </cell>
          <cell r="L1095">
            <v>1143.519</v>
          </cell>
          <cell r="M1095">
            <v>1539.3525</v>
          </cell>
          <cell r="N1095">
            <v>941.20410000000004</v>
          </cell>
          <cell r="O1095">
            <v>914.8152</v>
          </cell>
          <cell r="P1095">
            <v>439815</v>
          </cell>
          <cell r="Q1095">
            <v>6007.8729000000003</v>
          </cell>
          <cell r="R1095">
            <v>1732871.1</v>
          </cell>
          <cell r="S1095">
            <v>15085.654499999999</v>
          </cell>
          <cell r="T1095">
            <v>4486.1129999999994</v>
          </cell>
          <cell r="U1095">
            <v>615.74099999999999</v>
          </cell>
          <cell r="V1095">
            <v>527.77800000000002</v>
          </cell>
          <cell r="W1095">
            <v>6861.1139999999996</v>
          </cell>
          <cell r="X1095">
            <v>158333.4</v>
          </cell>
          <cell r="Y1095">
            <v>3342.5940000000001</v>
          </cell>
          <cell r="Z1095">
            <v>42222.239999999998</v>
          </cell>
          <cell r="AA1095">
            <v>79166.7</v>
          </cell>
          <cell r="AB1095">
            <v>1055556</v>
          </cell>
          <cell r="AC1095">
            <v>1326042.2250000001</v>
          </cell>
          <cell r="AD1095">
            <v>11435.19</v>
          </cell>
          <cell r="AE1095">
            <v>3122.6864999999998</v>
          </cell>
          <cell r="AF1095">
            <v>4925.9279999999999</v>
          </cell>
          <cell r="AG1095">
            <v>1231.482</v>
          </cell>
          <cell r="AH1095">
            <v>41342.61</v>
          </cell>
          <cell r="AI1095">
            <v>2462.9639999999999</v>
          </cell>
          <cell r="AJ1095">
            <v>6157.41</v>
          </cell>
          <cell r="AK1095">
            <v>1231.482</v>
          </cell>
          <cell r="AL1095">
            <v>29907.42</v>
          </cell>
          <cell r="AM1095">
            <v>1319.4449999999999</v>
          </cell>
          <cell r="AN1095">
            <v>28148.16</v>
          </cell>
          <cell r="AO1095">
            <v>18032.415000000001</v>
          </cell>
          <cell r="AP1095">
            <v>1891.2044999999998</v>
          </cell>
          <cell r="AQ1095">
            <v>6597.2250000000004</v>
          </cell>
        </row>
        <row r="1096">
          <cell r="A1096" t="str">
            <v>M003WE0250150</v>
          </cell>
          <cell r="B1096" t="str">
            <v>F/GWingspanStentSystem,2.5</v>
          </cell>
          <cell r="C1096" t="str">
            <v>USD</v>
          </cell>
          <cell r="D1096">
            <v>897.41</v>
          </cell>
          <cell r="G1096">
            <v>897.41</v>
          </cell>
          <cell r="I1096">
            <v>897.41</v>
          </cell>
          <cell r="J1096">
            <v>3410.1579999999999</v>
          </cell>
          <cell r="K1096">
            <v>987.15100000000007</v>
          </cell>
          <cell r="L1096">
            <v>1166.633</v>
          </cell>
          <cell r="M1096">
            <v>1570.4675</v>
          </cell>
          <cell r="N1096">
            <v>960.2287</v>
          </cell>
          <cell r="O1096">
            <v>933.30640000000005</v>
          </cell>
          <cell r="P1096">
            <v>448705</v>
          </cell>
          <cell r="Q1096">
            <v>6129.3103000000001</v>
          </cell>
          <cell r="R1096">
            <v>1767897.7</v>
          </cell>
          <cell r="S1096">
            <v>15390.581499999998</v>
          </cell>
          <cell r="T1096">
            <v>4576.7909999999993</v>
          </cell>
          <cell r="U1096">
            <v>628.1869999999999</v>
          </cell>
          <cell r="V1096">
            <v>538.44599999999991</v>
          </cell>
          <cell r="W1096">
            <v>6999.7979999999998</v>
          </cell>
          <cell r="X1096">
            <v>161533.79999999999</v>
          </cell>
          <cell r="Y1096">
            <v>3410.1579999999999</v>
          </cell>
          <cell r="Z1096">
            <v>43075.68</v>
          </cell>
          <cell r="AA1096">
            <v>80766.899999999994</v>
          </cell>
          <cell r="AB1096">
            <v>1076892</v>
          </cell>
          <cell r="AC1096">
            <v>1352845.575</v>
          </cell>
          <cell r="AD1096">
            <v>11666.33</v>
          </cell>
          <cell r="AE1096">
            <v>3185.8054999999999</v>
          </cell>
          <cell r="AF1096">
            <v>5025.4959999999992</v>
          </cell>
          <cell r="AG1096">
            <v>1256.3739999999998</v>
          </cell>
          <cell r="AH1096">
            <v>42178.27</v>
          </cell>
          <cell r="AI1096">
            <v>2512.7479999999996</v>
          </cell>
          <cell r="AJ1096">
            <v>6281.87</v>
          </cell>
          <cell r="AK1096">
            <v>1256.3739999999998</v>
          </cell>
          <cell r="AL1096">
            <v>30511.94</v>
          </cell>
          <cell r="AM1096">
            <v>1346.115</v>
          </cell>
          <cell r="AN1096">
            <v>28717.119999999999</v>
          </cell>
          <cell r="AO1096">
            <v>18396.904999999999</v>
          </cell>
          <cell r="AP1096">
            <v>1929.4314999999999</v>
          </cell>
          <cell r="AQ1096">
            <v>6730.5749999999998</v>
          </cell>
        </row>
        <row r="1097">
          <cell r="A1097" t="str">
            <v>M003WE0250200</v>
          </cell>
          <cell r="B1097" t="str">
            <v>F/GWingspanStentSystem,2.5</v>
          </cell>
          <cell r="C1097" t="str">
            <v>USD</v>
          </cell>
          <cell r="D1097">
            <v>909.23</v>
          </cell>
          <cell r="G1097">
            <v>909.23</v>
          </cell>
          <cell r="I1097">
            <v>909.23</v>
          </cell>
          <cell r="J1097">
            <v>3455.0740000000001</v>
          </cell>
          <cell r="K1097">
            <v>1000.1530000000001</v>
          </cell>
          <cell r="L1097">
            <v>1181.999</v>
          </cell>
          <cell r="M1097">
            <v>1591.1525000000001</v>
          </cell>
          <cell r="N1097">
            <v>972.87610000000006</v>
          </cell>
          <cell r="O1097">
            <v>945.5992</v>
          </cell>
          <cell r="P1097">
            <v>454615</v>
          </cell>
          <cell r="Q1097">
            <v>6210.0409</v>
          </cell>
          <cell r="R1097">
            <v>1791183.1</v>
          </cell>
          <cell r="S1097">
            <v>15593.294499999998</v>
          </cell>
          <cell r="T1097">
            <v>4637.0729999999994</v>
          </cell>
          <cell r="U1097">
            <v>636.46100000000001</v>
          </cell>
          <cell r="V1097">
            <v>545.53800000000001</v>
          </cell>
          <cell r="W1097">
            <v>7091.9939999999997</v>
          </cell>
          <cell r="X1097">
            <v>163661.4</v>
          </cell>
          <cell r="Y1097">
            <v>3455.0740000000001</v>
          </cell>
          <cell r="Z1097">
            <v>43643.040000000001</v>
          </cell>
          <cell r="AA1097">
            <v>81830.7</v>
          </cell>
          <cell r="AB1097">
            <v>1091076</v>
          </cell>
          <cell r="AC1097">
            <v>1370664.2250000001</v>
          </cell>
          <cell r="AD1097">
            <v>11819.99</v>
          </cell>
          <cell r="AE1097">
            <v>3227.7664999999997</v>
          </cell>
          <cell r="AF1097">
            <v>5091.6880000000001</v>
          </cell>
          <cell r="AG1097">
            <v>1272.922</v>
          </cell>
          <cell r="AH1097">
            <v>42733.81</v>
          </cell>
          <cell r="AI1097">
            <v>2545.8440000000001</v>
          </cell>
          <cell r="AJ1097">
            <v>6364.6100000000006</v>
          </cell>
          <cell r="AK1097">
            <v>1272.922</v>
          </cell>
          <cell r="AL1097">
            <v>30913.82</v>
          </cell>
          <cell r="AM1097">
            <v>1363.845</v>
          </cell>
          <cell r="AN1097">
            <v>29095.360000000001</v>
          </cell>
          <cell r="AO1097">
            <v>18639.215</v>
          </cell>
          <cell r="AP1097">
            <v>1954.8444999999999</v>
          </cell>
          <cell r="AQ1097">
            <v>6819.2250000000004</v>
          </cell>
        </row>
        <row r="1098">
          <cell r="A1098" t="str">
            <v>M003WE0300090</v>
          </cell>
          <cell r="B1098" t="str">
            <v>F/GWingspanStentSystem,3</v>
          </cell>
          <cell r="C1098" t="str">
            <v>USD</v>
          </cell>
          <cell r="D1098">
            <v>883.44</v>
          </cell>
          <cell r="G1098">
            <v>883.44</v>
          </cell>
          <cell r="I1098">
            <v>883.44</v>
          </cell>
          <cell r="J1098">
            <v>3357.0720000000001</v>
          </cell>
          <cell r="K1098">
            <v>971.78400000000011</v>
          </cell>
          <cell r="L1098">
            <v>1148.4720000000002</v>
          </cell>
          <cell r="M1098">
            <v>1546.02</v>
          </cell>
          <cell r="N1098">
            <v>945.28080000000011</v>
          </cell>
          <cell r="O1098">
            <v>918.77760000000012</v>
          </cell>
          <cell r="P1098">
            <v>441720</v>
          </cell>
          <cell r="Q1098">
            <v>6033.8952000000008</v>
          </cell>
          <cell r="R1098">
            <v>1740376.8</v>
          </cell>
          <cell r="S1098">
            <v>15150.995999999999</v>
          </cell>
          <cell r="T1098">
            <v>4505.5439999999999</v>
          </cell>
          <cell r="U1098">
            <v>618.40800000000002</v>
          </cell>
          <cell r="V1098">
            <v>530.06399999999996</v>
          </cell>
          <cell r="W1098">
            <v>6890.8320000000003</v>
          </cell>
          <cell r="X1098">
            <v>159019.20000000001</v>
          </cell>
          <cell r="Y1098">
            <v>3357.0720000000001</v>
          </cell>
          <cell r="Z1098">
            <v>42405.120000000003</v>
          </cell>
          <cell r="AA1098">
            <v>79509.600000000006</v>
          </cell>
          <cell r="AB1098">
            <v>1060128</v>
          </cell>
          <cell r="AC1098">
            <v>1331785.8</v>
          </cell>
          <cell r="AD1098">
            <v>11484.720000000001</v>
          </cell>
          <cell r="AE1098">
            <v>3136.212</v>
          </cell>
          <cell r="AF1098">
            <v>4947.2640000000001</v>
          </cell>
          <cell r="AG1098">
            <v>1236.816</v>
          </cell>
          <cell r="AH1098">
            <v>41521.68</v>
          </cell>
          <cell r="AI1098">
            <v>2473.6320000000001</v>
          </cell>
          <cell r="AJ1098">
            <v>6184.08</v>
          </cell>
          <cell r="AK1098">
            <v>1236.816</v>
          </cell>
          <cell r="AL1098">
            <v>30036.960000000003</v>
          </cell>
          <cell r="AM1098">
            <v>1325.16</v>
          </cell>
          <cell r="AN1098">
            <v>28270.080000000002</v>
          </cell>
          <cell r="AO1098">
            <v>18110.52</v>
          </cell>
          <cell r="AP1098">
            <v>1899.396</v>
          </cell>
          <cell r="AQ1098">
            <v>6625.8</v>
          </cell>
        </row>
        <row r="1099">
          <cell r="A1099" t="str">
            <v>M003WE0300150</v>
          </cell>
          <cell r="B1099" t="str">
            <v>F/GWingspanStentSystem,3</v>
          </cell>
          <cell r="C1099" t="str">
            <v>USD</v>
          </cell>
          <cell r="D1099">
            <v>897.72</v>
          </cell>
          <cell r="G1099">
            <v>897.72</v>
          </cell>
          <cell r="I1099">
            <v>897.72</v>
          </cell>
          <cell r="J1099">
            <v>3411.3359999999998</v>
          </cell>
          <cell r="K1099">
            <v>987.49200000000008</v>
          </cell>
          <cell r="L1099">
            <v>1167.0360000000001</v>
          </cell>
          <cell r="M1099">
            <v>1571.01</v>
          </cell>
          <cell r="N1099">
            <v>960.56040000000007</v>
          </cell>
          <cell r="O1099">
            <v>933.62880000000007</v>
          </cell>
          <cell r="P1099">
            <v>448860</v>
          </cell>
          <cell r="Q1099">
            <v>6131.4276</v>
          </cell>
          <cell r="R1099">
            <v>1768508.4000000001</v>
          </cell>
          <cell r="S1099">
            <v>15395.897999999999</v>
          </cell>
          <cell r="T1099">
            <v>4578.3719999999994</v>
          </cell>
          <cell r="U1099">
            <v>628.404</v>
          </cell>
          <cell r="V1099">
            <v>538.63199999999995</v>
          </cell>
          <cell r="W1099">
            <v>7002.2160000000003</v>
          </cell>
          <cell r="X1099">
            <v>161589.6</v>
          </cell>
          <cell r="Y1099">
            <v>3411.3359999999998</v>
          </cell>
          <cell r="Z1099">
            <v>43090.559999999998</v>
          </cell>
          <cell r="AA1099">
            <v>80794.8</v>
          </cell>
          <cell r="AB1099">
            <v>1077264</v>
          </cell>
          <cell r="AC1099">
            <v>1353312.9000000001</v>
          </cell>
          <cell r="AD1099">
            <v>11670.36</v>
          </cell>
          <cell r="AE1099">
            <v>3186.9059999999999</v>
          </cell>
          <cell r="AF1099">
            <v>5027.232</v>
          </cell>
          <cell r="AG1099">
            <v>1256.808</v>
          </cell>
          <cell r="AH1099">
            <v>42192.840000000004</v>
          </cell>
          <cell r="AI1099">
            <v>2513.616</v>
          </cell>
          <cell r="AJ1099">
            <v>6284.04</v>
          </cell>
          <cell r="AK1099">
            <v>1256.808</v>
          </cell>
          <cell r="AL1099">
            <v>30522.48</v>
          </cell>
          <cell r="AM1099">
            <v>1346.58</v>
          </cell>
          <cell r="AN1099">
            <v>28727.040000000001</v>
          </cell>
          <cell r="AO1099">
            <v>18403.260000000002</v>
          </cell>
          <cell r="AP1099">
            <v>1930.098</v>
          </cell>
          <cell r="AQ1099">
            <v>6732.9000000000005</v>
          </cell>
        </row>
        <row r="1100">
          <cell r="A1100" t="str">
            <v>M003WE0300200</v>
          </cell>
          <cell r="B1100" t="str">
            <v>F/GWingspanStentSystem,3</v>
          </cell>
          <cell r="C1100" t="str">
            <v>USD</v>
          </cell>
          <cell r="D1100">
            <v>910.14</v>
          </cell>
          <cell r="G1100">
            <v>910.14</v>
          </cell>
          <cell r="I1100">
            <v>910.14</v>
          </cell>
          <cell r="J1100">
            <v>3458.5319999999997</v>
          </cell>
          <cell r="K1100">
            <v>1001.1540000000001</v>
          </cell>
          <cell r="L1100">
            <v>1183.182</v>
          </cell>
          <cell r="M1100">
            <v>1592.7449999999999</v>
          </cell>
          <cell r="N1100">
            <v>973.84980000000007</v>
          </cell>
          <cell r="O1100">
            <v>946.54560000000004</v>
          </cell>
          <cell r="P1100">
            <v>455070</v>
          </cell>
          <cell r="Q1100">
            <v>6216.2561999999998</v>
          </cell>
          <cell r="R1100">
            <v>1792975.8</v>
          </cell>
          <cell r="S1100">
            <v>15608.900999999998</v>
          </cell>
          <cell r="T1100">
            <v>4641.7139999999999</v>
          </cell>
          <cell r="U1100">
            <v>637.09799999999996</v>
          </cell>
          <cell r="V1100">
            <v>546.08399999999995</v>
          </cell>
          <cell r="W1100">
            <v>7099.0919999999996</v>
          </cell>
          <cell r="X1100">
            <v>163825.20000000001</v>
          </cell>
          <cell r="Y1100">
            <v>3458.5319999999997</v>
          </cell>
          <cell r="Z1100">
            <v>43686.720000000001</v>
          </cell>
          <cell r="AA1100">
            <v>81912.600000000006</v>
          </cell>
          <cell r="AB1100">
            <v>1092168</v>
          </cell>
          <cell r="AC1100">
            <v>1372036.05</v>
          </cell>
          <cell r="AD1100">
            <v>11831.82</v>
          </cell>
          <cell r="AE1100">
            <v>3230.9969999999998</v>
          </cell>
          <cell r="AF1100">
            <v>5096.7839999999997</v>
          </cell>
          <cell r="AG1100">
            <v>1274.1959999999999</v>
          </cell>
          <cell r="AH1100">
            <v>42776.58</v>
          </cell>
          <cell r="AI1100">
            <v>2548.3919999999998</v>
          </cell>
          <cell r="AJ1100">
            <v>6370.98</v>
          </cell>
          <cell r="AK1100">
            <v>1274.1959999999999</v>
          </cell>
          <cell r="AL1100">
            <v>30944.76</v>
          </cell>
          <cell r="AM1100">
            <v>1365.21</v>
          </cell>
          <cell r="AN1100">
            <v>29124.48</v>
          </cell>
          <cell r="AO1100">
            <v>18657.87</v>
          </cell>
          <cell r="AP1100">
            <v>1956.8009999999999</v>
          </cell>
          <cell r="AQ1100">
            <v>6826.05</v>
          </cell>
        </row>
        <row r="1101">
          <cell r="A1101" t="str">
            <v>M003WE0350090</v>
          </cell>
          <cell r="B1101" t="str">
            <v>F/GWingspanStentSystem,3.5</v>
          </cell>
          <cell r="C1101" t="str">
            <v>USD</v>
          </cell>
          <cell r="D1101">
            <v>883.44</v>
          </cell>
          <cell r="G1101">
            <v>883.44</v>
          </cell>
          <cell r="I1101">
            <v>883.44</v>
          </cell>
          <cell r="J1101">
            <v>3357.0720000000001</v>
          </cell>
          <cell r="K1101">
            <v>971.78400000000011</v>
          </cell>
          <cell r="L1101">
            <v>1148.4720000000002</v>
          </cell>
          <cell r="M1101">
            <v>1546.02</v>
          </cell>
          <cell r="N1101">
            <v>945.28080000000011</v>
          </cell>
          <cell r="O1101">
            <v>918.77760000000012</v>
          </cell>
          <cell r="P1101">
            <v>441720</v>
          </cell>
          <cell r="Q1101">
            <v>6033.8952000000008</v>
          </cell>
          <cell r="R1101">
            <v>1740376.8</v>
          </cell>
          <cell r="S1101">
            <v>15150.995999999999</v>
          </cell>
          <cell r="T1101">
            <v>4505.5439999999999</v>
          </cell>
          <cell r="U1101">
            <v>618.40800000000002</v>
          </cell>
          <cell r="V1101">
            <v>530.06399999999996</v>
          </cell>
          <cell r="W1101">
            <v>6890.8320000000003</v>
          </cell>
          <cell r="X1101">
            <v>159019.20000000001</v>
          </cell>
          <cell r="Y1101">
            <v>3357.0720000000001</v>
          </cell>
          <cell r="Z1101">
            <v>42405.120000000003</v>
          </cell>
          <cell r="AA1101">
            <v>79509.600000000006</v>
          </cell>
          <cell r="AB1101">
            <v>1060128</v>
          </cell>
          <cell r="AC1101">
            <v>1331785.8</v>
          </cell>
          <cell r="AD1101">
            <v>11484.720000000001</v>
          </cell>
          <cell r="AE1101">
            <v>3136.212</v>
          </cell>
          <cell r="AF1101">
            <v>4947.2640000000001</v>
          </cell>
          <cell r="AG1101">
            <v>1236.816</v>
          </cell>
          <cell r="AH1101">
            <v>41521.68</v>
          </cell>
          <cell r="AI1101">
            <v>2473.6320000000001</v>
          </cell>
          <cell r="AJ1101">
            <v>6184.08</v>
          </cell>
          <cell r="AK1101">
            <v>1236.816</v>
          </cell>
          <cell r="AL1101">
            <v>30036.960000000003</v>
          </cell>
          <cell r="AM1101">
            <v>1325.16</v>
          </cell>
          <cell r="AN1101">
            <v>28270.080000000002</v>
          </cell>
          <cell r="AO1101">
            <v>18110.52</v>
          </cell>
          <cell r="AP1101">
            <v>1899.396</v>
          </cell>
          <cell r="AQ1101">
            <v>6625.8</v>
          </cell>
        </row>
        <row r="1102">
          <cell r="A1102" t="str">
            <v>M003WE0350150</v>
          </cell>
          <cell r="B1102" t="str">
            <v>F/GWingspanStentSystem,3.5</v>
          </cell>
          <cell r="C1102" t="str">
            <v>USD</v>
          </cell>
          <cell r="D1102">
            <v>897.72</v>
          </cell>
          <cell r="G1102">
            <v>897.72</v>
          </cell>
          <cell r="I1102">
            <v>897.72</v>
          </cell>
          <cell r="J1102">
            <v>3411.3359999999998</v>
          </cell>
          <cell r="K1102">
            <v>987.49200000000008</v>
          </cell>
          <cell r="L1102">
            <v>1167.0360000000001</v>
          </cell>
          <cell r="M1102">
            <v>1571.01</v>
          </cell>
          <cell r="N1102">
            <v>960.56040000000007</v>
          </cell>
          <cell r="O1102">
            <v>933.62880000000007</v>
          </cell>
          <cell r="P1102">
            <v>448860</v>
          </cell>
          <cell r="Q1102">
            <v>6131.4276</v>
          </cell>
          <cell r="R1102">
            <v>1768508.4000000001</v>
          </cell>
          <cell r="S1102">
            <v>15395.897999999999</v>
          </cell>
          <cell r="T1102">
            <v>4578.3719999999994</v>
          </cell>
          <cell r="U1102">
            <v>628.404</v>
          </cell>
          <cell r="V1102">
            <v>538.63199999999995</v>
          </cell>
          <cell r="W1102">
            <v>7002.2160000000003</v>
          </cell>
          <cell r="X1102">
            <v>161589.6</v>
          </cell>
          <cell r="Y1102">
            <v>3411.3359999999998</v>
          </cell>
          <cell r="Z1102">
            <v>43090.559999999998</v>
          </cell>
          <cell r="AA1102">
            <v>80794.8</v>
          </cell>
          <cell r="AB1102">
            <v>1077264</v>
          </cell>
          <cell r="AC1102">
            <v>1353312.9000000001</v>
          </cell>
          <cell r="AD1102">
            <v>11670.36</v>
          </cell>
          <cell r="AE1102">
            <v>3186.9059999999999</v>
          </cell>
          <cell r="AF1102">
            <v>5027.232</v>
          </cell>
          <cell r="AG1102">
            <v>1256.808</v>
          </cell>
          <cell r="AH1102">
            <v>42192.840000000004</v>
          </cell>
          <cell r="AI1102">
            <v>2513.616</v>
          </cell>
          <cell r="AJ1102">
            <v>6284.04</v>
          </cell>
          <cell r="AK1102">
            <v>1256.808</v>
          </cell>
          <cell r="AL1102">
            <v>30522.48</v>
          </cell>
          <cell r="AM1102">
            <v>1346.58</v>
          </cell>
          <cell r="AN1102">
            <v>28727.040000000001</v>
          </cell>
          <cell r="AO1102">
            <v>18403.260000000002</v>
          </cell>
          <cell r="AP1102">
            <v>1930.098</v>
          </cell>
          <cell r="AQ1102">
            <v>6732.9000000000005</v>
          </cell>
        </row>
        <row r="1103">
          <cell r="A1103" t="str">
            <v>M003WE0350200</v>
          </cell>
          <cell r="B1103" t="str">
            <v>F/GWingspanStentSystem,3.5</v>
          </cell>
          <cell r="C1103" t="str">
            <v>USD</v>
          </cell>
          <cell r="D1103">
            <v>910.14</v>
          </cell>
          <cell r="G1103">
            <v>910.14</v>
          </cell>
          <cell r="I1103">
            <v>910.14</v>
          </cell>
          <cell r="J1103">
            <v>3458.5319999999997</v>
          </cell>
          <cell r="K1103">
            <v>1001.1540000000001</v>
          </cell>
          <cell r="L1103">
            <v>1183.182</v>
          </cell>
          <cell r="M1103">
            <v>1592.7449999999999</v>
          </cell>
          <cell r="N1103">
            <v>973.84980000000007</v>
          </cell>
          <cell r="O1103">
            <v>946.54560000000004</v>
          </cell>
          <cell r="P1103">
            <v>455070</v>
          </cell>
          <cell r="Q1103">
            <v>6216.2561999999998</v>
          </cell>
          <cell r="R1103">
            <v>1792975.8</v>
          </cell>
          <cell r="S1103">
            <v>15608.900999999998</v>
          </cell>
          <cell r="T1103">
            <v>4641.7139999999999</v>
          </cell>
          <cell r="U1103">
            <v>637.09799999999996</v>
          </cell>
          <cell r="V1103">
            <v>546.08399999999995</v>
          </cell>
          <cell r="W1103">
            <v>7099.0919999999996</v>
          </cell>
          <cell r="X1103">
            <v>163825.20000000001</v>
          </cell>
          <cell r="Y1103">
            <v>3458.5319999999997</v>
          </cell>
          <cell r="Z1103">
            <v>43686.720000000001</v>
          </cell>
          <cell r="AA1103">
            <v>81912.600000000006</v>
          </cell>
          <cell r="AB1103">
            <v>1092168</v>
          </cell>
          <cell r="AC1103">
            <v>1372036.05</v>
          </cell>
          <cell r="AD1103">
            <v>11831.82</v>
          </cell>
          <cell r="AE1103">
            <v>3230.9969999999998</v>
          </cell>
          <cell r="AF1103">
            <v>5096.7839999999997</v>
          </cell>
          <cell r="AG1103">
            <v>1274.1959999999999</v>
          </cell>
          <cell r="AH1103">
            <v>42776.58</v>
          </cell>
          <cell r="AI1103">
            <v>2548.3919999999998</v>
          </cell>
          <cell r="AJ1103">
            <v>6370.98</v>
          </cell>
          <cell r="AK1103">
            <v>1274.1959999999999</v>
          </cell>
          <cell r="AL1103">
            <v>30944.76</v>
          </cell>
          <cell r="AM1103">
            <v>1365.21</v>
          </cell>
          <cell r="AN1103">
            <v>29124.48</v>
          </cell>
          <cell r="AO1103">
            <v>18657.87</v>
          </cell>
          <cell r="AP1103">
            <v>1956.8009999999999</v>
          </cell>
          <cell r="AQ1103">
            <v>6826.05</v>
          </cell>
        </row>
        <row r="1104">
          <cell r="A1104" t="str">
            <v>M003WE0400090</v>
          </cell>
          <cell r="B1104" t="str">
            <v>F/GWingspanStentSystem,4</v>
          </cell>
          <cell r="C1104" t="str">
            <v>USD</v>
          </cell>
          <cell r="D1104">
            <v>880.55</v>
          </cell>
          <cell r="G1104">
            <v>880.55</v>
          </cell>
          <cell r="I1104">
            <v>880.55</v>
          </cell>
          <cell r="J1104">
            <v>3346.0899999999997</v>
          </cell>
          <cell r="K1104">
            <v>968.60500000000002</v>
          </cell>
          <cell r="L1104">
            <v>1144.7149999999999</v>
          </cell>
          <cell r="M1104">
            <v>1540.9624999999999</v>
          </cell>
          <cell r="N1104">
            <v>942.18849999999998</v>
          </cell>
          <cell r="O1104">
            <v>915.77199999999993</v>
          </cell>
          <cell r="P1104">
            <v>440275</v>
          </cell>
          <cell r="Q1104">
            <v>6014.1565000000001</v>
          </cell>
          <cell r="R1104">
            <v>1734683.5</v>
          </cell>
          <cell r="S1104">
            <v>15101.432499999997</v>
          </cell>
          <cell r="T1104">
            <v>4490.8049999999994</v>
          </cell>
          <cell r="U1104">
            <v>616.38499999999988</v>
          </cell>
          <cell r="V1104">
            <v>528.32999999999993</v>
          </cell>
          <cell r="W1104">
            <v>6868.2899999999991</v>
          </cell>
          <cell r="X1104">
            <v>158499</v>
          </cell>
          <cell r="Y1104">
            <v>3346.0899999999997</v>
          </cell>
          <cell r="Z1104">
            <v>42266.399999999994</v>
          </cell>
          <cell r="AA1104">
            <v>79249.5</v>
          </cell>
          <cell r="AB1104">
            <v>1056660</v>
          </cell>
          <cell r="AC1104">
            <v>1327429.125</v>
          </cell>
          <cell r="AD1104">
            <v>11447.15</v>
          </cell>
          <cell r="AE1104">
            <v>3125.9524999999999</v>
          </cell>
          <cell r="AF1104">
            <v>4931.079999999999</v>
          </cell>
          <cell r="AG1104">
            <v>1232.7699999999998</v>
          </cell>
          <cell r="AH1104">
            <v>41385.85</v>
          </cell>
          <cell r="AI1104">
            <v>2465.5399999999995</v>
          </cell>
          <cell r="AJ1104">
            <v>6163.8499999999995</v>
          </cell>
          <cell r="AK1104">
            <v>1232.7699999999998</v>
          </cell>
          <cell r="AL1104">
            <v>29938.699999999997</v>
          </cell>
          <cell r="AM1104">
            <v>1320.8249999999998</v>
          </cell>
          <cell r="AN1104">
            <v>28177.599999999999</v>
          </cell>
          <cell r="AO1104">
            <v>18051.274999999998</v>
          </cell>
          <cell r="AP1104">
            <v>1893.1824999999999</v>
          </cell>
          <cell r="AQ1104">
            <v>6604.125</v>
          </cell>
        </row>
        <row r="1105">
          <cell r="A1105" t="str">
            <v>M003WE0400150</v>
          </cell>
          <cell r="B1105" t="str">
            <v>F/GWingspanStentSystem,4</v>
          </cell>
          <cell r="C1105" t="str">
            <v>USD</v>
          </cell>
          <cell r="D1105">
            <v>896.33</v>
          </cell>
          <cell r="G1105">
            <v>896.33</v>
          </cell>
          <cell r="I1105">
            <v>896.33</v>
          </cell>
          <cell r="J1105">
            <v>3406.0540000000001</v>
          </cell>
          <cell r="K1105">
            <v>985.96300000000008</v>
          </cell>
          <cell r="L1105">
            <v>1165.229</v>
          </cell>
          <cell r="M1105">
            <v>1568.5775000000001</v>
          </cell>
          <cell r="N1105">
            <v>959.07310000000007</v>
          </cell>
          <cell r="O1105">
            <v>932.18320000000006</v>
          </cell>
          <cell r="P1105">
            <v>448165</v>
          </cell>
          <cell r="Q1105">
            <v>6121.9339</v>
          </cell>
          <cell r="R1105">
            <v>1765770.1</v>
          </cell>
          <cell r="S1105">
            <v>15372.059499999999</v>
          </cell>
          <cell r="T1105">
            <v>4571.2829999999994</v>
          </cell>
          <cell r="U1105">
            <v>627.43100000000004</v>
          </cell>
          <cell r="V1105">
            <v>537.798</v>
          </cell>
          <cell r="W1105">
            <v>6991.3739999999998</v>
          </cell>
          <cell r="X1105">
            <v>161339.4</v>
          </cell>
          <cell r="Y1105">
            <v>3406.0540000000001</v>
          </cell>
          <cell r="Z1105">
            <v>43023.840000000004</v>
          </cell>
          <cell r="AA1105">
            <v>80669.7</v>
          </cell>
          <cell r="AB1105">
            <v>1075596</v>
          </cell>
          <cell r="AC1105">
            <v>1351217.4750000001</v>
          </cell>
          <cell r="AD1105">
            <v>11652.29</v>
          </cell>
          <cell r="AE1105">
            <v>3181.9715000000001</v>
          </cell>
          <cell r="AF1105">
            <v>5019.4480000000003</v>
          </cell>
          <cell r="AG1105">
            <v>1254.8620000000001</v>
          </cell>
          <cell r="AH1105">
            <v>42127.51</v>
          </cell>
          <cell r="AI1105">
            <v>2509.7240000000002</v>
          </cell>
          <cell r="AJ1105">
            <v>6274.31</v>
          </cell>
          <cell r="AK1105">
            <v>1254.8620000000001</v>
          </cell>
          <cell r="AL1105">
            <v>30475.22</v>
          </cell>
          <cell r="AM1105">
            <v>1344.4950000000001</v>
          </cell>
          <cell r="AN1105">
            <v>28682.560000000001</v>
          </cell>
          <cell r="AO1105">
            <v>18374.764999999999</v>
          </cell>
          <cell r="AP1105">
            <v>1927.1095</v>
          </cell>
          <cell r="AQ1105">
            <v>6722.4750000000004</v>
          </cell>
        </row>
        <row r="1106">
          <cell r="A1106" t="str">
            <v>M003WE0400200</v>
          </cell>
          <cell r="B1106" t="str">
            <v>F/GWingspanStentSystem,4</v>
          </cell>
          <cell r="C1106" t="str">
            <v>USD</v>
          </cell>
          <cell r="D1106">
            <v>907.03</v>
          </cell>
          <cell r="G1106">
            <v>907.03</v>
          </cell>
          <cell r="I1106">
            <v>907.03</v>
          </cell>
          <cell r="J1106">
            <v>3446.7139999999999</v>
          </cell>
          <cell r="K1106">
            <v>997.73300000000006</v>
          </cell>
          <cell r="L1106">
            <v>1179.1389999999999</v>
          </cell>
          <cell r="M1106">
            <v>1587.3025</v>
          </cell>
          <cell r="N1106">
            <v>970.52210000000002</v>
          </cell>
          <cell r="O1106">
            <v>943.31119999999999</v>
          </cell>
          <cell r="P1106">
            <v>453515</v>
          </cell>
          <cell r="Q1106">
            <v>6195.0149000000001</v>
          </cell>
          <cell r="R1106">
            <v>1786849.0999999999</v>
          </cell>
          <cell r="S1106">
            <v>15555.564499999999</v>
          </cell>
          <cell r="T1106">
            <v>4625.8529999999992</v>
          </cell>
          <cell r="U1106">
            <v>634.92099999999994</v>
          </cell>
          <cell r="V1106">
            <v>544.21799999999996</v>
          </cell>
          <cell r="W1106">
            <v>7074.8339999999998</v>
          </cell>
          <cell r="X1106">
            <v>163265.4</v>
          </cell>
          <cell r="Y1106">
            <v>3446.7139999999999</v>
          </cell>
          <cell r="Z1106">
            <v>43537.440000000002</v>
          </cell>
          <cell r="AA1106">
            <v>81632.7</v>
          </cell>
          <cell r="AB1106">
            <v>1088436</v>
          </cell>
          <cell r="AC1106">
            <v>1367347.7249999999</v>
          </cell>
          <cell r="AD1106">
            <v>11791.39</v>
          </cell>
          <cell r="AE1106">
            <v>3219.9564999999998</v>
          </cell>
          <cell r="AF1106">
            <v>5079.3679999999995</v>
          </cell>
          <cell r="AG1106">
            <v>1269.8419999999999</v>
          </cell>
          <cell r="AH1106">
            <v>42630.409999999996</v>
          </cell>
          <cell r="AI1106">
            <v>2539.6839999999997</v>
          </cell>
          <cell r="AJ1106">
            <v>6349.21</v>
          </cell>
          <cell r="AK1106">
            <v>1269.8419999999999</v>
          </cell>
          <cell r="AL1106">
            <v>30839.02</v>
          </cell>
          <cell r="AM1106">
            <v>1360.5450000000001</v>
          </cell>
          <cell r="AN1106">
            <v>29024.959999999999</v>
          </cell>
          <cell r="AO1106">
            <v>18594.114999999998</v>
          </cell>
          <cell r="AP1106">
            <v>1950.1144999999999</v>
          </cell>
          <cell r="AQ1106">
            <v>6802.7249999999995</v>
          </cell>
        </row>
        <row r="1107">
          <cell r="A1107" t="str">
            <v>M003WE0450090</v>
          </cell>
          <cell r="B1107" t="str">
            <v>F/GWingspanStentSystem,4.5</v>
          </cell>
          <cell r="C1107" t="str">
            <v>USD</v>
          </cell>
          <cell r="D1107">
            <v>880.55</v>
          </cell>
          <cell r="G1107">
            <v>880.55</v>
          </cell>
          <cell r="I1107">
            <v>880.55</v>
          </cell>
          <cell r="J1107">
            <v>3346.0899999999997</v>
          </cell>
          <cell r="K1107">
            <v>968.60500000000002</v>
          </cell>
          <cell r="L1107">
            <v>1144.7149999999999</v>
          </cell>
          <cell r="M1107">
            <v>1540.9624999999999</v>
          </cell>
          <cell r="N1107">
            <v>942.18849999999998</v>
          </cell>
          <cell r="O1107">
            <v>915.77199999999993</v>
          </cell>
          <cell r="P1107">
            <v>440275</v>
          </cell>
          <cell r="Q1107">
            <v>6014.1565000000001</v>
          </cell>
          <cell r="R1107">
            <v>1734683.5</v>
          </cell>
          <cell r="S1107">
            <v>15101.432499999997</v>
          </cell>
          <cell r="T1107">
            <v>4490.8049999999994</v>
          </cell>
          <cell r="U1107">
            <v>616.38499999999988</v>
          </cell>
          <cell r="V1107">
            <v>528.32999999999993</v>
          </cell>
          <cell r="W1107">
            <v>6868.2899999999991</v>
          </cell>
          <cell r="X1107">
            <v>158499</v>
          </cell>
          <cell r="Y1107">
            <v>3346.0899999999997</v>
          </cell>
          <cell r="Z1107">
            <v>42266.399999999994</v>
          </cell>
          <cell r="AA1107">
            <v>79249.5</v>
          </cell>
          <cell r="AB1107">
            <v>1056660</v>
          </cell>
          <cell r="AC1107">
            <v>1327429.125</v>
          </cell>
          <cell r="AD1107">
            <v>11447.15</v>
          </cell>
          <cell r="AE1107">
            <v>3125.9524999999999</v>
          </cell>
          <cell r="AF1107">
            <v>4931.079999999999</v>
          </cell>
          <cell r="AG1107">
            <v>1232.7699999999998</v>
          </cell>
          <cell r="AH1107">
            <v>41385.85</v>
          </cell>
          <cell r="AI1107">
            <v>2465.5399999999995</v>
          </cell>
          <cell r="AJ1107">
            <v>6163.8499999999995</v>
          </cell>
          <cell r="AK1107">
            <v>1232.7699999999998</v>
          </cell>
          <cell r="AL1107">
            <v>29938.699999999997</v>
          </cell>
          <cell r="AM1107">
            <v>1320.8249999999998</v>
          </cell>
          <cell r="AN1107">
            <v>28177.599999999999</v>
          </cell>
          <cell r="AO1107">
            <v>18051.274999999998</v>
          </cell>
          <cell r="AP1107">
            <v>1893.1824999999999</v>
          </cell>
          <cell r="AQ1107">
            <v>6604.125</v>
          </cell>
        </row>
        <row r="1108">
          <cell r="A1108" t="str">
            <v>M003WE0450150</v>
          </cell>
          <cell r="B1108" t="str">
            <v>F/GWingspanStentSystem,4.5</v>
          </cell>
          <cell r="C1108" t="str">
            <v>USD</v>
          </cell>
          <cell r="D1108">
            <v>896.33</v>
          </cell>
          <cell r="G1108">
            <v>896.33</v>
          </cell>
          <cell r="I1108">
            <v>896.33</v>
          </cell>
          <cell r="J1108">
            <v>3406.0540000000001</v>
          </cell>
          <cell r="K1108">
            <v>985.96300000000008</v>
          </cell>
          <cell r="L1108">
            <v>1165.229</v>
          </cell>
          <cell r="M1108">
            <v>1568.5775000000001</v>
          </cell>
          <cell r="N1108">
            <v>959.07310000000007</v>
          </cell>
          <cell r="O1108">
            <v>932.18320000000006</v>
          </cell>
          <cell r="P1108">
            <v>448165</v>
          </cell>
          <cell r="Q1108">
            <v>6121.9339</v>
          </cell>
          <cell r="R1108">
            <v>1765770.1</v>
          </cell>
          <cell r="S1108">
            <v>15372.059499999999</v>
          </cell>
          <cell r="T1108">
            <v>4571.2829999999994</v>
          </cell>
          <cell r="U1108">
            <v>627.43100000000004</v>
          </cell>
          <cell r="V1108">
            <v>537.798</v>
          </cell>
          <cell r="W1108">
            <v>6991.3739999999998</v>
          </cell>
          <cell r="X1108">
            <v>161339.4</v>
          </cell>
          <cell r="Y1108">
            <v>3406.0540000000001</v>
          </cell>
          <cell r="Z1108">
            <v>43023.840000000004</v>
          </cell>
          <cell r="AA1108">
            <v>80669.7</v>
          </cell>
          <cell r="AB1108">
            <v>1075596</v>
          </cell>
          <cell r="AC1108">
            <v>1351217.4750000001</v>
          </cell>
          <cell r="AD1108">
            <v>11652.29</v>
          </cell>
          <cell r="AE1108">
            <v>3181.9715000000001</v>
          </cell>
          <cell r="AF1108">
            <v>5019.4480000000003</v>
          </cell>
          <cell r="AG1108">
            <v>1254.8620000000001</v>
          </cell>
          <cell r="AH1108">
            <v>42127.51</v>
          </cell>
          <cell r="AI1108">
            <v>2509.7240000000002</v>
          </cell>
          <cell r="AJ1108">
            <v>6274.31</v>
          </cell>
          <cell r="AK1108">
            <v>1254.8620000000001</v>
          </cell>
          <cell r="AL1108">
            <v>30475.22</v>
          </cell>
          <cell r="AM1108">
            <v>1344.4950000000001</v>
          </cell>
          <cell r="AN1108">
            <v>28682.560000000001</v>
          </cell>
          <cell r="AO1108">
            <v>18374.764999999999</v>
          </cell>
          <cell r="AP1108">
            <v>1927.1095</v>
          </cell>
          <cell r="AQ1108">
            <v>6722.4750000000004</v>
          </cell>
        </row>
        <row r="1109">
          <cell r="A1109" t="str">
            <v>M003WE0450200</v>
          </cell>
          <cell r="B1109" t="str">
            <v>F/GWingspanStentSystem,4.5</v>
          </cell>
          <cell r="C1109" t="str">
            <v>USD</v>
          </cell>
          <cell r="D1109">
            <v>907.03</v>
          </cell>
          <cell r="G1109">
            <v>907.03</v>
          </cell>
          <cell r="I1109">
            <v>907.03</v>
          </cell>
          <cell r="J1109">
            <v>3446.7139999999999</v>
          </cell>
          <cell r="K1109">
            <v>997.73300000000006</v>
          </cell>
          <cell r="L1109">
            <v>1179.1389999999999</v>
          </cell>
          <cell r="M1109">
            <v>1587.3025</v>
          </cell>
          <cell r="N1109">
            <v>970.52210000000002</v>
          </cell>
          <cell r="O1109">
            <v>943.31119999999999</v>
          </cell>
          <cell r="P1109">
            <v>453515</v>
          </cell>
          <cell r="Q1109">
            <v>6195.0149000000001</v>
          </cell>
          <cell r="R1109">
            <v>1786849.0999999999</v>
          </cell>
          <cell r="S1109">
            <v>15555.564499999999</v>
          </cell>
          <cell r="T1109">
            <v>4625.8529999999992</v>
          </cell>
          <cell r="U1109">
            <v>634.92099999999994</v>
          </cell>
          <cell r="V1109">
            <v>544.21799999999996</v>
          </cell>
          <cell r="W1109">
            <v>7074.8339999999998</v>
          </cell>
          <cell r="X1109">
            <v>163265.4</v>
          </cell>
          <cell r="Y1109">
            <v>3446.7139999999999</v>
          </cell>
          <cell r="Z1109">
            <v>43537.440000000002</v>
          </cell>
          <cell r="AA1109">
            <v>81632.7</v>
          </cell>
          <cell r="AB1109">
            <v>1088436</v>
          </cell>
          <cell r="AC1109">
            <v>1367347.7249999999</v>
          </cell>
          <cell r="AD1109">
            <v>11791.39</v>
          </cell>
          <cell r="AE1109">
            <v>3219.9564999999998</v>
          </cell>
          <cell r="AF1109">
            <v>5079.3679999999995</v>
          </cell>
          <cell r="AG1109">
            <v>1269.8419999999999</v>
          </cell>
          <cell r="AH1109">
            <v>42630.409999999996</v>
          </cell>
          <cell r="AI1109">
            <v>2539.6839999999997</v>
          </cell>
          <cell r="AJ1109">
            <v>6349.21</v>
          </cell>
          <cell r="AK1109">
            <v>1269.8419999999999</v>
          </cell>
          <cell r="AL1109">
            <v>30839.02</v>
          </cell>
          <cell r="AM1109">
            <v>1360.5450000000001</v>
          </cell>
          <cell r="AN1109">
            <v>29024.959999999999</v>
          </cell>
          <cell r="AO1109">
            <v>18594.114999999998</v>
          </cell>
          <cell r="AP1109">
            <v>1950.1144999999999</v>
          </cell>
          <cell r="AQ1109">
            <v>6802.7249999999995</v>
          </cell>
        </row>
        <row r="1110">
          <cell r="A1110" t="str">
            <v>M003WS0250090</v>
          </cell>
          <cell r="B1110" t="str">
            <v>F/GWingspanStentSystem,2.5</v>
          </cell>
          <cell r="C1110" t="str">
            <v>USD</v>
          </cell>
          <cell r="D1110">
            <v>880.32</v>
          </cell>
          <cell r="G1110">
            <v>880.32</v>
          </cell>
          <cell r="I1110">
            <v>880.32</v>
          </cell>
          <cell r="J1110">
            <v>3345.2159999999999</v>
          </cell>
          <cell r="K1110">
            <v>968.35200000000009</v>
          </cell>
          <cell r="L1110">
            <v>1144.4160000000002</v>
          </cell>
          <cell r="M1110">
            <v>1540.5600000000002</v>
          </cell>
          <cell r="N1110">
            <v>941.94240000000013</v>
          </cell>
          <cell r="O1110">
            <v>915.53280000000007</v>
          </cell>
          <cell r="P1110">
            <v>440160</v>
          </cell>
          <cell r="Q1110">
            <v>6012.5856000000003</v>
          </cell>
          <cell r="R1110">
            <v>1734230.4000000001</v>
          </cell>
          <cell r="S1110">
            <v>15097.487999999999</v>
          </cell>
          <cell r="T1110">
            <v>4489.6319999999996</v>
          </cell>
          <cell r="U1110">
            <v>616.22400000000005</v>
          </cell>
          <cell r="V1110">
            <v>528.19200000000001</v>
          </cell>
          <cell r="W1110">
            <v>6866.4960000000001</v>
          </cell>
          <cell r="X1110">
            <v>158457.60000000001</v>
          </cell>
          <cell r="Y1110">
            <v>3345.2159999999999</v>
          </cell>
          <cell r="Z1110">
            <v>42255.360000000001</v>
          </cell>
          <cell r="AA1110">
            <v>79228.800000000003</v>
          </cell>
          <cell r="AB1110">
            <v>1056384</v>
          </cell>
          <cell r="AC1110">
            <v>1327082.4000000001</v>
          </cell>
          <cell r="AD1110">
            <v>11444.16</v>
          </cell>
          <cell r="AE1110">
            <v>3125.136</v>
          </cell>
          <cell r="AF1110">
            <v>4929.7920000000004</v>
          </cell>
          <cell r="AG1110">
            <v>1232.4480000000001</v>
          </cell>
          <cell r="AH1110">
            <v>41375.040000000001</v>
          </cell>
          <cell r="AI1110">
            <v>2464.8960000000002</v>
          </cell>
          <cell r="AJ1110">
            <v>6162.2400000000007</v>
          </cell>
          <cell r="AK1110">
            <v>1232.4480000000001</v>
          </cell>
          <cell r="AL1110">
            <v>29930.880000000001</v>
          </cell>
          <cell r="AM1110">
            <v>1320.48</v>
          </cell>
          <cell r="AN1110">
            <v>28170.240000000002</v>
          </cell>
          <cell r="AO1110">
            <v>18046.560000000001</v>
          </cell>
          <cell r="AP1110">
            <v>1892.6880000000001</v>
          </cell>
          <cell r="AQ1110">
            <v>6602.4000000000005</v>
          </cell>
        </row>
        <row r="1111">
          <cell r="A1111" t="str">
            <v>M003WS0250150</v>
          </cell>
          <cell r="B1111" t="str">
            <v>F/GWingspanStentSystem,2.5</v>
          </cell>
          <cell r="C1111" t="str">
            <v>USD</v>
          </cell>
          <cell r="D1111">
            <v>898.1</v>
          </cell>
          <cell r="G1111">
            <v>898.1</v>
          </cell>
          <cell r="I1111">
            <v>898.1</v>
          </cell>
          <cell r="J1111">
            <v>3412.7799999999997</v>
          </cell>
          <cell r="K1111">
            <v>987.91000000000008</v>
          </cell>
          <cell r="L1111">
            <v>1167.53</v>
          </cell>
          <cell r="M1111">
            <v>1571.675</v>
          </cell>
          <cell r="N1111">
            <v>960.9670000000001</v>
          </cell>
          <cell r="O1111">
            <v>934.024</v>
          </cell>
          <cell r="P1111">
            <v>449050</v>
          </cell>
          <cell r="Q1111">
            <v>6134.0230000000001</v>
          </cell>
          <cell r="R1111">
            <v>1769257</v>
          </cell>
          <cell r="S1111">
            <v>15402.414999999999</v>
          </cell>
          <cell r="T1111">
            <v>4580.3099999999995</v>
          </cell>
          <cell r="U1111">
            <v>628.66999999999996</v>
          </cell>
          <cell r="V1111">
            <v>538.86</v>
          </cell>
          <cell r="W1111">
            <v>7005.18</v>
          </cell>
          <cell r="X1111">
            <v>161658</v>
          </cell>
          <cell r="Y1111">
            <v>3412.7799999999997</v>
          </cell>
          <cell r="Z1111">
            <v>43108.800000000003</v>
          </cell>
          <cell r="AA1111">
            <v>80829</v>
          </cell>
          <cell r="AB1111">
            <v>1077720</v>
          </cell>
          <cell r="AC1111">
            <v>1353885.75</v>
          </cell>
          <cell r="AD1111">
            <v>11675.300000000001</v>
          </cell>
          <cell r="AE1111">
            <v>3188.2550000000001</v>
          </cell>
          <cell r="AF1111">
            <v>5029.3599999999997</v>
          </cell>
          <cell r="AG1111">
            <v>1257.3399999999999</v>
          </cell>
          <cell r="AH1111">
            <v>42210.700000000004</v>
          </cell>
          <cell r="AI1111">
            <v>2514.6799999999998</v>
          </cell>
          <cell r="AJ1111">
            <v>6286.7</v>
          </cell>
          <cell r="AK1111">
            <v>1257.3399999999999</v>
          </cell>
          <cell r="AL1111">
            <v>30535.4</v>
          </cell>
          <cell r="AM1111">
            <v>1347.15</v>
          </cell>
          <cell r="AN1111">
            <v>28739.200000000001</v>
          </cell>
          <cell r="AO1111">
            <v>18411.05</v>
          </cell>
          <cell r="AP1111">
            <v>1930.915</v>
          </cell>
          <cell r="AQ1111">
            <v>6735.75</v>
          </cell>
        </row>
        <row r="1112">
          <cell r="A1112" t="str">
            <v>M003WS0250200</v>
          </cell>
          <cell r="B1112" t="str">
            <v>F/GWingspanStentSystem,2.5</v>
          </cell>
          <cell r="C1112" t="str">
            <v>USD</v>
          </cell>
          <cell r="D1112">
            <v>909.92</v>
          </cell>
          <cell r="G1112">
            <v>909.92</v>
          </cell>
          <cell r="I1112">
            <v>909.92</v>
          </cell>
          <cell r="J1112">
            <v>3457.6959999999995</v>
          </cell>
          <cell r="K1112">
            <v>1000.912</v>
          </cell>
          <cell r="L1112">
            <v>1182.896</v>
          </cell>
          <cell r="M1112">
            <v>1592.36</v>
          </cell>
          <cell r="N1112">
            <v>973.61440000000005</v>
          </cell>
          <cell r="O1112">
            <v>946.31679999999994</v>
          </cell>
          <cell r="P1112">
            <v>454960</v>
          </cell>
          <cell r="Q1112">
            <v>6214.7536</v>
          </cell>
          <cell r="R1112">
            <v>1792542.4</v>
          </cell>
          <cell r="S1112">
            <v>15605.127999999999</v>
          </cell>
          <cell r="T1112">
            <v>4640.5919999999996</v>
          </cell>
          <cell r="U1112">
            <v>636.94399999999996</v>
          </cell>
          <cell r="V1112">
            <v>545.952</v>
          </cell>
          <cell r="W1112">
            <v>7097.3759999999993</v>
          </cell>
          <cell r="X1112">
            <v>163785.60000000001</v>
          </cell>
          <cell r="Y1112">
            <v>3457.6959999999995</v>
          </cell>
          <cell r="Z1112">
            <v>43676.159999999996</v>
          </cell>
          <cell r="AA1112">
            <v>81892.800000000003</v>
          </cell>
          <cell r="AB1112">
            <v>1091904</v>
          </cell>
          <cell r="AC1112">
            <v>1371704.4</v>
          </cell>
          <cell r="AD1112">
            <v>11828.96</v>
          </cell>
          <cell r="AE1112">
            <v>3230.2159999999999</v>
          </cell>
          <cell r="AF1112">
            <v>5095.5519999999997</v>
          </cell>
          <cell r="AG1112">
            <v>1273.8879999999999</v>
          </cell>
          <cell r="AH1112">
            <v>42766.239999999998</v>
          </cell>
          <cell r="AI1112">
            <v>2547.7759999999998</v>
          </cell>
          <cell r="AJ1112">
            <v>6369.44</v>
          </cell>
          <cell r="AK1112">
            <v>1273.8879999999999</v>
          </cell>
          <cell r="AL1112">
            <v>30937.279999999999</v>
          </cell>
          <cell r="AM1112">
            <v>1364.8799999999999</v>
          </cell>
          <cell r="AN1112">
            <v>29117.439999999999</v>
          </cell>
          <cell r="AO1112">
            <v>18653.36</v>
          </cell>
          <cell r="AP1112">
            <v>1956.3279999999997</v>
          </cell>
          <cell r="AQ1112">
            <v>6824.4</v>
          </cell>
        </row>
        <row r="1113">
          <cell r="A1113" t="str">
            <v>M003WS0300090</v>
          </cell>
          <cell r="B1113" t="str">
            <v>F/GWingspanStentSystem,3</v>
          </cell>
          <cell r="C1113" t="str">
            <v>USD</v>
          </cell>
          <cell r="D1113">
            <v>884.12</v>
          </cell>
          <cell r="G1113">
            <v>884.12</v>
          </cell>
          <cell r="I1113">
            <v>884.12</v>
          </cell>
          <cell r="J1113">
            <v>3359.6559999999999</v>
          </cell>
          <cell r="K1113">
            <v>972.53200000000004</v>
          </cell>
          <cell r="L1113">
            <v>1149.356</v>
          </cell>
          <cell r="M1113">
            <v>1547.21</v>
          </cell>
          <cell r="N1113">
            <v>946.00840000000005</v>
          </cell>
          <cell r="O1113">
            <v>919.48480000000006</v>
          </cell>
          <cell r="P1113">
            <v>442060</v>
          </cell>
          <cell r="Q1113">
            <v>6038.5396000000001</v>
          </cell>
          <cell r="R1113">
            <v>1741716.4</v>
          </cell>
          <cell r="S1113">
            <v>15162.657999999999</v>
          </cell>
          <cell r="T1113">
            <v>4509.0119999999997</v>
          </cell>
          <cell r="U1113">
            <v>618.88400000000001</v>
          </cell>
          <cell r="V1113">
            <v>530.47199999999998</v>
          </cell>
          <cell r="W1113">
            <v>6896.1359999999995</v>
          </cell>
          <cell r="X1113">
            <v>159141.6</v>
          </cell>
          <cell r="Y1113">
            <v>3359.6559999999999</v>
          </cell>
          <cell r="Z1113">
            <v>42437.760000000002</v>
          </cell>
          <cell r="AA1113">
            <v>79570.8</v>
          </cell>
          <cell r="AB1113">
            <v>1060944</v>
          </cell>
          <cell r="AC1113">
            <v>1332810.8999999999</v>
          </cell>
          <cell r="AD1113">
            <v>11493.56</v>
          </cell>
          <cell r="AE1113">
            <v>3138.6259999999997</v>
          </cell>
          <cell r="AF1113">
            <v>4951.0720000000001</v>
          </cell>
          <cell r="AG1113">
            <v>1237.768</v>
          </cell>
          <cell r="AH1113">
            <v>41553.64</v>
          </cell>
          <cell r="AI1113">
            <v>2475.5360000000001</v>
          </cell>
          <cell r="AJ1113">
            <v>6188.84</v>
          </cell>
          <cell r="AK1113">
            <v>1237.768</v>
          </cell>
          <cell r="AL1113">
            <v>30060.080000000002</v>
          </cell>
          <cell r="AM1113">
            <v>1326.18</v>
          </cell>
          <cell r="AN1113">
            <v>28291.84</v>
          </cell>
          <cell r="AO1113">
            <v>18124.46</v>
          </cell>
          <cell r="AP1113">
            <v>1900.8579999999999</v>
          </cell>
          <cell r="AQ1113">
            <v>6630.9</v>
          </cell>
        </row>
        <row r="1114">
          <cell r="A1114" t="str">
            <v>M003WS0300150</v>
          </cell>
          <cell r="B1114" t="str">
            <v>F/GWingspanStentSystem,3</v>
          </cell>
          <cell r="C1114" t="str">
            <v>USD</v>
          </cell>
          <cell r="D1114">
            <v>898.41</v>
          </cell>
          <cell r="G1114">
            <v>898.41</v>
          </cell>
          <cell r="I1114">
            <v>898.41</v>
          </cell>
          <cell r="J1114">
            <v>3413.9579999999996</v>
          </cell>
          <cell r="K1114">
            <v>988.25100000000009</v>
          </cell>
          <cell r="L1114">
            <v>1167.933</v>
          </cell>
          <cell r="M1114">
            <v>1572.2175</v>
          </cell>
          <cell r="N1114">
            <v>961.29870000000005</v>
          </cell>
          <cell r="O1114">
            <v>934.34640000000002</v>
          </cell>
          <cell r="P1114">
            <v>449205</v>
          </cell>
          <cell r="Q1114">
            <v>6136.1403</v>
          </cell>
          <cell r="R1114">
            <v>1769867.7</v>
          </cell>
          <cell r="S1114">
            <v>15407.731499999998</v>
          </cell>
          <cell r="T1114">
            <v>4581.8909999999996</v>
          </cell>
          <cell r="U1114">
            <v>628.88699999999994</v>
          </cell>
          <cell r="V1114">
            <v>539.04599999999994</v>
          </cell>
          <cell r="W1114">
            <v>7007.598</v>
          </cell>
          <cell r="X1114">
            <v>161713.79999999999</v>
          </cell>
          <cell r="Y1114">
            <v>3413.9579999999996</v>
          </cell>
          <cell r="Z1114">
            <v>43123.68</v>
          </cell>
          <cell r="AA1114">
            <v>80856.899999999994</v>
          </cell>
          <cell r="AB1114">
            <v>1078092</v>
          </cell>
          <cell r="AC1114">
            <v>1354353.075</v>
          </cell>
          <cell r="AD1114">
            <v>11679.33</v>
          </cell>
          <cell r="AE1114">
            <v>3189.3554999999997</v>
          </cell>
          <cell r="AF1114">
            <v>5031.0959999999995</v>
          </cell>
          <cell r="AG1114">
            <v>1257.7739999999999</v>
          </cell>
          <cell r="AH1114">
            <v>42225.27</v>
          </cell>
          <cell r="AI1114">
            <v>2515.5479999999998</v>
          </cell>
          <cell r="AJ1114">
            <v>6288.87</v>
          </cell>
          <cell r="AK1114">
            <v>1257.7739999999999</v>
          </cell>
          <cell r="AL1114">
            <v>30545.94</v>
          </cell>
          <cell r="AM1114">
            <v>1347.615</v>
          </cell>
          <cell r="AN1114">
            <v>28749.119999999999</v>
          </cell>
          <cell r="AO1114">
            <v>18417.404999999999</v>
          </cell>
          <cell r="AP1114">
            <v>1931.5814999999998</v>
          </cell>
          <cell r="AQ1114">
            <v>6738.0749999999998</v>
          </cell>
        </row>
        <row r="1115">
          <cell r="A1115" t="str">
            <v>M003WS0300200</v>
          </cell>
          <cell r="B1115" t="str">
            <v>F/GWingspanStentSystem,3</v>
          </cell>
          <cell r="C1115" t="str">
            <v>USD</v>
          </cell>
          <cell r="D1115">
            <v>910.83</v>
          </cell>
          <cell r="G1115">
            <v>910.83</v>
          </cell>
          <cell r="I1115">
            <v>910.83</v>
          </cell>
          <cell r="J1115">
            <v>3461.154</v>
          </cell>
          <cell r="K1115">
            <v>1001.9130000000001</v>
          </cell>
          <cell r="L1115">
            <v>1184.0790000000002</v>
          </cell>
          <cell r="M1115">
            <v>1593.9525000000001</v>
          </cell>
          <cell r="N1115">
            <v>974.58810000000005</v>
          </cell>
          <cell r="O1115">
            <v>947.2632000000001</v>
          </cell>
          <cell r="P1115">
            <v>455415</v>
          </cell>
          <cell r="Q1115">
            <v>6220.9689000000008</v>
          </cell>
          <cell r="R1115">
            <v>1794335.1</v>
          </cell>
          <cell r="S1115">
            <v>15620.734499999999</v>
          </cell>
          <cell r="T1115">
            <v>4645.2330000000002</v>
          </cell>
          <cell r="U1115">
            <v>637.58100000000002</v>
          </cell>
          <cell r="V1115">
            <v>546.49800000000005</v>
          </cell>
          <cell r="W1115">
            <v>7104.4740000000002</v>
          </cell>
          <cell r="X1115">
            <v>163949.4</v>
          </cell>
          <cell r="Y1115">
            <v>3461.154</v>
          </cell>
          <cell r="Z1115">
            <v>43719.840000000004</v>
          </cell>
          <cell r="AA1115">
            <v>81974.7</v>
          </cell>
          <cell r="AB1115">
            <v>1092996</v>
          </cell>
          <cell r="AC1115">
            <v>1373076.2250000001</v>
          </cell>
          <cell r="AD1115">
            <v>11840.79</v>
          </cell>
          <cell r="AE1115">
            <v>3233.4465</v>
          </cell>
          <cell r="AF1115">
            <v>5100.6480000000001</v>
          </cell>
          <cell r="AG1115">
            <v>1275.162</v>
          </cell>
          <cell r="AH1115">
            <v>42809.01</v>
          </cell>
          <cell r="AI1115">
            <v>2550.3240000000001</v>
          </cell>
          <cell r="AJ1115">
            <v>6375.81</v>
          </cell>
          <cell r="AK1115">
            <v>1275.162</v>
          </cell>
          <cell r="AL1115">
            <v>30968.22</v>
          </cell>
          <cell r="AM1115">
            <v>1366.2450000000001</v>
          </cell>
          <cell r="AN1115">
            <v>29146.560000000001</v>
          </cell>
          <cell r="AO1115">
            <v>18672.014999999999</v>
          </cell>
          <cell r="AP1115">
            <v>1958.2845</v>
          </cell>
          <cell r="AQ1115">
            <v>6831.2250000000004</v>
          </cell>
        </row>
        <row r="1116">
          <cell r="A1116" t="str">
            <v>M003WS0350090</v>
          </cell>
          <cell r="B1116" t="str">
            <v>F/GWingspanStentSystem,3.5</v>
          </cell>
          <cell r="C1116" t="str">
            <v>USD</v>
          </cell>
          <cell r="D1116">
            <v>884.12</v>
          </cell>
          <cell r="G1116">
            <v>884.12</v>
          </cell>
          <cell r="I1116">
            <v>884.12</v>
          </cell>
          <cell r="J1116">
            <v>3359.6559999999999</v>
          </cell>
          <cell r="K1116">
            <v>972.53200000000004</v>
          </cell>
          <cell r="L1116">
            <v>1149.356</v>
          </cell>
          <cell r="M1116">
            <v>1547.21</v>
          </cell>
          <cell r="N1116">
            <v>946.00840000000005</v>
          </cell>
          <cell r="O1116">
            <v>919.48480000000006</v>
          </cell>
          <cell r="P1116">
            <v>442060</v>
          </cell>
          <cell r="Q1116">
            <v>6038.5396000000001</v>
          </cell>
          <cell r="R1116">
            <v>1741716.4</v>
          </cell>
          <cell r="S1116">
            <v>15162.657999999999</v>
          </cell>
          <cell r="T1116">
            <v>4509.0119999999997</v>
          </cell>
          <cell r="U1116">
            <v>618.88400000000001</v>
          </cell>
          <cell r="V1116">
            <v>530.47199999999998</v>
          </cell>
          <cell r="W1116">
            <v>6896.1359999999995</v>
          </cell>
          <cell r="X1116">
            <v>159141.6</v>
          </cell>
          <cell r="Y1116">
            <v>3359.6559999999999</v>
          </cell>
          <cell r="Z1116">
            <v>42437.760000000002</v>
          </cell>
          <cell r="AA1116">
            <v>79570.8</v>
          </cell>
          <cell r="AB1116">
            <v>1060944</v>
          </cell>
          <cell r="AC1116">
            <v>1332810.8999999999</v>
          </cell>
          <cell r="AD1116">
            <v>11493.56</v>
          </cell>
          <cell r="AE1116">
            <v>3138.6259999999997</v>
          </cell>
          <cell r="AF1116">
            <v>4951.0720000000001</v>
          </cell>
          <cell r="AG1116">
            <v>1237.768</v>
          </cell>
          <cell r="AH1116">
            <v>41553.64</v>
          </cell>
          <cell r="AI1116">
            <v>2475.5360000000001</v>
          </cell>
          <cell r="AJ1116">
            <v>6188.84</v>
          </cell>
          <cell r="AK1116">
            <v>1237.768</v>
          </cell>
          <cell r="AL1116">
            <v>30060.080000000002</v>
          </cell>
          <cell r="AM1116">
            <v>1326.18</v>
          </cell>
          <cell r="AN1116">
            <v>28291.84</v>
          </cell>
          <cell r="AO1116">
            <v>18124.46</v>
          </cell>
          <cell r="AP1116">
            <v>1900.8579999999999</v>
          </cell>
          <cell r="AQ1116">
            <v>6630.9</v>
          </cell>
        </row>
        <row r="1117">
          <cell r="A1117" t="str">
            <v>M003WS0350150</v>
          </cell>
          <cell r="B1117" t="str">
            <v>F/GWingspanStentSystem,3.5</v>
          </cell>
          <cell r="C1117" t="str">
            <v>USD</v>
          </cell>
          <cell r="D1117">
            <v>898.41</v>
          </cell>
          <cell r="G1117">
            <v>898.41</v>
          </cell>
          <cell r="I1117">
            <v>898.41</v>
          </cell>
          <cell r="J1117">
            <v>3413.9579999999996</v>
          </cell>
          <cell r="K1117">
            <v>988.25100000000009</v>
          </cell>
          <cell r="L1117">
            <v>1167.933</v>
          </cell>
          <cell r="M1117">
            <v>1572.2175</v>
          </cell>
          <cell r="N1117">
            <v>961.29870000000005</v>
          </cell>
          <cell r="O1117">
            <v>934.34640000000002</v>
          </cell>
          <cell r="P1117">
            <v>449205</v>
          </cell>
          <cell r="Q1117">
            <v>6136.1403</v>
          </cell>
          <cell r="R1117">
            <v>1769867.7</v>
          </cell>
          <cell r="S1117">
            <v>15407.731499999998</v>
          </cell>
          <cell r="T1117">
            <v>4581.8909999999996</v>
          </cell>
          <cell r="U1117">
            <v>628.88699999999994</v>
          </cell>
          <cell r="V1117">
            <v>539.04599999999994</v>
          </cell>
          <cell r="W1117">
            <v>7007.598</v>
          </cell>
          <cell r="X1117">
            <v>161713.79999999999</v>
          </cell>
          <cell r="Y1117">
            <v>3413.9579999999996</v>
          </cell>
          <cell r="Z1117">
            <v>43123.68</v>
          </cell>
          <cell r="AA1117">
            <v>80856.899999999994</v>
          </cell>
          <cell r="AB1117">
            <v>1078092</v>
          </cell>
          <cell r="AC1117">
            <v>1354353.075</v>
          </cell>
          <cell r="AD1117">
            <v>11679.33</v>
          </cell>
          <cell r="AE1117">
            <v>3189.3554999999997</v>
          </cell>
          <cell r="AF1117">
            <v>5031.0959999999995</v>
          </cell>
          <cell r="AG1117">
            <v>1257.7739999999999</v>
          </cell>
          <cell r="AH1117">
            <v>42225.27</v>
          </cell>
          <cell r="AI1117">
            <v>2515.5479999999998</v>
          </cell>
          <cell r="AJ1117">
            <v>6288.87</v>
          </cell>
          <cell r="AK1117">
            <v>1257.7739999999999</v>
          </cell>
          <cell r="AL1117">
            <v>30545.94</v>
          </cell>
          <cell r="AM1117">
            <v>1347.615</v>
          </cell>
          <cell r="AN1117">
            <v>28749.119999999999</v>
          </cell>
          <cell r="AO1117">
            <v>18417.404999999999</v>
          </cell>
          <cell r="AP1117">
            <v>1931.5814999999998</v>
          </cell>
          <cell r="AQ1117">
            <v>6738.0749999999998</v>
          </cell>
        </row>
        <row r="1118">
          <cell r="A1118" t="str">
            <v>M003WS0350200</v>
          </cell>
          <cell r="B1118" t="str">
            <v>F/GWingspanStentSystem,3.5</v>
          </cell>
          <cell r="C1118" t="str">
            <v>USD</v>
          </cell>
          <cell r="D1118">
            <v>910.83</v>
          </cell>
          <cell r="G1118">
            <v>910.83</v>
          </cell>
          <cell r="I1118">
            <v>910.83</v>
          </cell>
          <cell r="J1118">
            <v>3461.154</v>
          </cell>
          <cell r="K1118">
            <v>1001.9130000000001</v>
          </cell>
          <cell r="L1118">
            <v>1184.0790000000002</v>
          </cell>
          <cell r="M1118">
            <v>1593.9525000000001</v>
          </cell>
          <cell r="N1118">
            <v>974.58810000000005</v>
          </cell>
          <cell r="O1118">
            <v>947.2632000000001</v>
          </cell>
          <cell r="P1118">
            <v>455415</v>
          </cell>
          <cell r="Q1118">
            <v>6220.9689000000008</v>
          </cell>
          <cell r="R1118">
            <v>1794335.1</v>
          </cell>
          <cell r="S1118">
            <v>15620.734499999999</v>
          </cell>
          <cell r="T1118">
            <v>4645.2330000000002</v>
          </cell>
          <cell r="U1118">
            <v>637.58100000000002</v>
          </cell>
          <cell r="V1118">
            <v>546.49800000000005</v>
          </cell>
          <cell r="W1118">
            <v>7104.4740000000002</v>
          </cell>
          <cell r="X1118">
            <v>163949.4</v>
          </cell>
          <cell r="Y1118">
            <v>3461.154</v>
          </cell>
          <cell r="Z1118">
            <v>43719.840000000004</v>
          </cell>
          <cell r="AA1118">
            <v>81974.7</v>
          </cell>
          <cell r="AB1118">
            <v>1092996</v>
          </cell>
          <cell r="AC1118">
            <v>1373076.2250000001</v>
          </cell>
          <cell r="AD1118">
            <v>11840.79</v>
          </cell>
          <cell r="AE1118">
            <v>3233.4465</v>
          </cell>
          <cell r="AF1118">
            <v>5100.6480000000001</v>
          </cell>
          <cell r="AG1118">
            <v>1275.162</v>
          </cell>
          <cell r="AH1118">
            <v>42809.01</v>
          </cell>
          <cell r="AI1118">
            <v>2550.3240000000001</v>
          </cell>
          <cell r="AJ1118">
            <v>6375.81</v>
          </cell>
          <cell r="AK1118">
            <v>1275.162</v>
          </cell>
          <cell r="AL1118">
            <v>30968.22</v>
          </cell>
          <cell r="AM1118">
            <v>1366.2450000000001</v>
          </cell>
          <cell r="AN1118">
            <v>29146.560000000001</v>
          </cell>
          <cell r="AO1118">
            <v>18672.014999999999</v>
          </cell>
          <cell r="AP1118">
            <v>1958.2845</v>
          </cell>
          <cell r="AQ1118">
            <v>6831.2250000000004</v>
          </cell>
        </row>
        <row r="1119">
          <cell r="A1119" t="str">
            <v>M003WS0400090</v>
          </cell>
          <cell r="B1119" t="str">
            <v>F/GWingspanStentSystem,4</v>
          </cell>
          <cell r="C1119" t="str">
            <v>USD</v>
          </cell>
          <cell r="D1119">
            <v>881.24</v>
          </cell>
          <cell r="G1119">
            <v>881.24</v>
          </cell>
          <cell r="I1119">
            <v>881.24</v>
          </cell>
          <cell r="J1119">
            <v>3348.712</v>
          </cell>
          <cell r="K1119">
            <v>969.36400000000003</v>
          </cell>
          <cell r="L1119">
            <v>1145.6120000000001</v>
          </cell>
          <cell r="M1119">
            <v>1542.17</v>
          </cell>
          <cell r="N1119">
            <v>942.92680000000007</v>
          </cell>
          <cell r="O1119">
            <v>916.4896</v>
          </cell>
          <cell r="P1119">
            <v>440620</v>
          </cell>
          <cell r="Q1119">
            <v>6018.8692000000001</v>
          </cell>
          <cell r="R1119">
            <v>1736042.8</v>
          </cell>
          <cell r="S1119">
            <v>15113.266</v>
          </cell>
          <cell r="T1119">
            <v>4494.3239999999996</v>
          </cell>
          <cell r="U1119">
            <v>616.86799999999994</v>
          </cell>
          <cell r="V1119">
            <v>528.74400000000003</v>
          </cell>
          <cell r="W1119">
            <v>6873.6719999999996</v>
          </cell>
          <cell r="X1119">
            <v>158623.20000000001</v>
          </cell>
          <cell r="Y1119">
            <v>3348.712</v>
          </cell>
          <cell r="Z1119">
            <v>42299.520000000004</v>
          </cell>
          <cell r="AA1119">
            <v>79311.600000000006</v>
          </cell>
          <cell r="AB1119">
            <v>1057488</v>
          </cell>
          <cell r="AC1119">
            <v>1328469.3</v>
          </cell>
          <cell r="AD1119">
            <v>11456.12</v>
          </cell>
          <cell r="AE1119">
            <v>3128.402</v>
          </cell>
          <cell r="AF1119">
            <v>4934.9439999999995</v>
          </cell>
          <cell r="AG1119">
            <v>1233.7359999999999</v>
          </cell>
          <cell r="AH1119">
            <v>41418.28</v>
          </cell>
          <cell r="AI1119">
            <v>2467.4719999999998</v>
          </cell>
          <cell r="AJ1119">
            <v>6168.68</v>
          </cell>
          <cell r="AK1119">
            <v>1233.7359999999999</v>
          </cell>
          <cell r="AL1119">
            <v>29962.16</v>
          </cell>
          <cell r="AM1119">
            <v>1321.8600000000001</v>
          </cell>
          <cell r="AN1119">
            <v>28199.68</v>
          </cell>
          <cell r="AO1119">
            <v>18065.420000000002</v>
          </cell>
          <cell r="AP1119">
            <v>1894.6659999999999</v>
          </cell>
          <cell r="AQ1119">
            <v>6609.3</v>
          </cell>
        </row>
        <row r="1120">
          <cell r="A1120" t="str">
            <v>M003WS0400150</v>
          </cell>
          <cell r="B1120" t="str">
            <v>F/GWingspanStentSystem,4</v>
          </cell>
          <cell r="C1120" t="str">
            <v>USD</v>
          </cell>
          <cell r="D1120">
            <v>897.02</v>
          </cell>
          <cell r="G1120">
            <v>897.02</v>
          </cell>
          <cell r="I1120">
            <v>897.02</v>
          </cell>
          <cell r="J1120">
            <v>3408.6759999999999</v>
          </cell>
          <cell r="K1120">
            <v>986.72200000000009</v>
          </cell>
          <cell r="L1120">
            <v>1166.126</v>
          </cell>
          <cell r="M1120">
            <v>1569.7849999999999</v>
          </cell>
          <cell r="N1120">
            <v>959.81140000000005</v>
          </cell>
          <cell r="O1120">
            <v>932.9008</v>
          </cell>
          <cell r="P1120">
            <v>448510</v>
          </cell>
          <cell r="Q1120">
            <v>6126.6466</v>
          </cell>
          <cell r="R1120">
            <v>1767129.4</v>
          </cell>
          <cell r="S1120">
            <v>15383.892999999998</v>
          </cell>
          <cell r="T1120">
            <v>4574.8019999999997</v>
          </cell>
          <cell r="U1120">
            <v>627.91399999999999</v>
          </cell>
          <cell r="V1120">
            <v>538.21199999999999</v>
          </cell>
          <cell r="W1120">
            <v>6996.7559999999994</v>
          </cell>
          <cell r="X1120">
            <v>161463.6</v>
          </cell>
          <cell r="Y1120">
            <v>3408.6759999999999</v>
          </cell>
          <cell r="Z1120">
            <v>43056.959999999999</v>
          </cell>
          <cell r="AA1120">
            <v>80731.8</v>
          </cell>
          <cell r="AB1120">
            <v>1076424</v>
          </cell>
          <cell r="AC1120">
            <v>1352257.65</v>
          </cell>
          <cell r="AD1120">
            <v>11661.26</v>
          </cell>
          <cell r="AE1120">
            <v>3184.4209999999998</v>
          </cell>
          <cell r="AF1120">
            <v>5023.3119999999999</v>
          </cell>
          <cell r="AG1120">
            <v>1255.828</v>
          </cell>
          <cell r="AH1120">
            <v>42159.94</v>
          </cell>
          <cell r="AI1120">
            <v>2511.6559999999999</v>
          </cell>
          <cell r="AJ1120">
            <v>6279.1399999999994</v>
          </cell>
          <cell r="AK1120">
            <v>1255.828</v>
          </cell>
          <cell r="AL1120">
            <v>30498.68</v>
          </cell>
          <cell r="AM1120">
            <v>1345.53</v>
          </cell>
          <cell r="AN1120">
            <v>28704.639999999999</v>
          </cell>
          <cell r="AO1120">
            <v>18388.91</v>
          </cell>
          <cell r="AP1120">
            <v>1928.5929999999998</v>
          </cell>
          <cell r="AQ1120">
            <v>6727.65</v>
          </cell>
        </row>
        <row r="1121">
          <cell r="A1121" t="str">
            <v>M003WS0400200</v>
          </cell>
          <cell r="B1121" t="str">
            <v>F/GWingspanStentSystem,4</v>
          </cell>
          <cell r="C1121" t="str">
            <v>USD</v>
          </cell>
          <cell r="D1121">
            <v>907.72</v>
          </cell>
          <cell r="G1121">
            <v>907.72</v>
          </cell>
          <cell r="I1121">
            <v>907.72</v>
          </cell>
          <cell r="J1121">
            <v>3449.3359999999998</v>
          </cell>
          <cell r="K1121">
            <v>998.49200000000008</v>
          </cell>
          <cell r="L1121">
            <v>1180.0360000000001</v>
          </cell>
          <cell r="M1121">
            <v>1588.51</v>
          </cell>
          <cell r="N1121">
            <v>971.26040000000012</v>
          </cell>
          <cell r="O1121">
            <v>944.02880000000005</v>
          </cell>
          <cell r="P1121">
            <v>453860</v>
          </cell>
          <cell r="Q1121">
            <v>6199.7276000000002</v>
          </cell>
          <cell r="R1121">
            <v>1788208.4000000001</v>
          </cell>
          <cell r="S1121">
            <v>15567.397999999999</v>
          </cell>
          <cell r="T1121">
            <v>4629.3719999999994</v>
          </cell>
          <cell r="U1121">
            <v>635.404</v>
          </cell>
          <cell r="V1121">
            <v>544.63199999999995</v>
          </cell>
          <cell r="W1121">
            <v>7080.2160000000003</v>
          </cell>
          <cell r="X1121">
            <v>163389.6</v>
          </cell>
          <cell r="Y1121">
            <v>3449.3359999999998</v>
          </cell>
          <cell r="Z1121">
            <v>43570.559999999998</v>
          </cell>
          <cell r="AA1121">
            <v>81694.8</v>
          </cell>
          <cell r="AB1121">
            <v>1089264</v>
          </cell>
          <cell r="AC1121">
            <v>1368387.9000000001</v>
          </cell>
          <cell r="AD1121">
            <v>11800.36</v>
          </cell>
          <cell r="AE1121">
            <v>3222.4059999999999</v>
          </cell>
          <cell r="AF1121">
            <v>5083.232</v>
          </cell>
          <cell r="AG1121">
            <v>1270.808</v>
          </cell>
          <cell r="AH1121">
            <v>42662.840000000004</v>
          </cell>
          <cell r="AI1121">
            <v>2541.616</v>
          </cell>
          <cell r="AJ1121">
            <v>6354.04</v>
          </cell>
          <cell r="AK1121">
            <v>1270.808</v>
          </cell>
          <cell r="AL1121">
            <v>30862.48</v>
          </cell>
          <cell r="AM1121">
            <v>1361.58</v>
          </cell>
          <cell r="AN1121">
            <v>29047.040000000001</v>
          </cell>
          <cell r="AO1121">
            <v>18608.260000000002</v>
          </cell>
          <cell r="AP1121">
            <v>1951.598</v>
          </cell>
          <cell r="AQ1121">
            <v>6807.9000000000005</v>
          </cell>
        </row>
        <row r="1122">
          <cell r="A1122" t="str">
            <v>M003WS0450090</v>
          </cell>
          <cell r="B1122" t="str">
            <v>F/GWingspanStentSystem,4.5</v>
          </cell>
          <cell r="C1122" t="str">
            <v>USD</v>
          </cell>
          <cell r="D1122">
            <v>881.24</v>
          </cell>
          <cell r="G1122">
            <v>881.24</v>
          </cell>
          <cell r="I1122">
            <v>881.24</v>
          </cell>
          <cell r="J1122">
            <v>3348.712</v>
          </cell>
          <cell r="K1122">
            <v>969.36400000000003</v>
          </cell>
          <cell r="L1122">
            <v>1145.6120000000001</v>
          </cell>
          <cell r="M1122">
            <v>1542.17</v>
          </cell>
          <cell r="N1122">
            <v>942.92680000000007</v>
          </cell>
          <cell r="O1122">
            <v>916.4896</v>
          </cell>
          <cell r="P1122">
            <v>440620</v>
          </cell>
          <cell r="Q1122">
            <v>6018.8692000000001</v>
          </cell>
          <cell r="R1122">
            <v>1736042.8</v>
          </cell>
          <cell r="S1122">
            <v>15113.266</v>
          </cell>
          <cell r="T1122">
            <v>4494.3239999999996</v>
          </cell>
          <cell r="U1122">
            <v>616.86799999999994</v>
          </cell>
          <cell r="V1122">
            <v>528.74400000000003</v>
          </cell>
          <cell r="W1122">
            <v>6873.6719999999996</v>
          </cell>
          <cell r="X1122">
            <v>158623.20000000001</v>
          </cell>
          <cell r="Y1122">
            <v>3348.712</v>
          </cell>
          <cell r="Z1122">
            <v>42299.520000000004</v>
          </cell>
          <cell r="AA1122">
            <v>79311.600000000006</v>
          </cell>
          <cell r="AB1122">
            <v>1057488</v>
          </cell>
          <cell r="AC1122">
            <v>1328469.3</v>
          </cell>
          <cell r="AD1122">
            <v>11456.12</v>
          </cell>
          <cell r="AE1122">
            <v>3128.402</v>
          </cell>
          <cell r="AF1122">
            <v>4934.9439999999995</v>
          </cell>
          <cell r="AG1122">
            <v>1233.7359999999999</v>
          </cell>
          <cell r="AH1122">
            <v>41418.28</v>
          </cell>
          <cell r="AI1122">
            <v>2467.4719999999998</v>
          </cell>
          <cell r="AJ1122">
            <v>6168.68</v>
          </cell>
          <cell r="AK1122">
            <v>1233.7359999999999</v>
          </cell>
          <cell r="AL1122">
            <v>29962.16</v>
          </cell>
          <cell r="AM1122">
            <v>1321.8600000000001</v>
          </cell>
          <cell r="AN1122">
            <v>28199.68</v>
          </cell>
          <cell r="AO1122">
            <v>18065.420000000002</v>
          </cell>
          <cell r="AP1122">
            <v>1894.6659999999999</v>
          </cell>
          <cell r="AQ1122">
            <v>6609.3</v>
          </cell>
        </row>
        <row r="1123">
          <cell r="A1123" t="str">
            <v>M003WS0450150</v>
          </cell>
          <cell r="B1123" t="str">
            <v>F/GWingspanStentSystem,4.5</v>
          </cell>
          <cell r="C1123" t="str">
            <v>USD</v>
          </cell>
          <cell r="D1123">
            <v>897.02</v>
          </cell>
          <cell r="G1123">
            <v>897.02</v>
          </cell>
          <cell r="I1123">
            <v>897.02</v>
          </cell>
          <cell r="J1123">
            <v>3408.6759999999999</v>
          </cell>
          <cell r="K1123">
            <v>986.72200000000009</v>
          </cell>
          <cell r="L1123">
            <v>1166.126</v>
          </cell>
          <cell r="M1123">
            <v>1569.7849999999999</v>
          </cell>
          <cell r="N1123">
            <v>959.81140000000005</v>
          </cell>
          <cell r="O1123">
            <v>932.9008</v>
          </cell>
          <cell r="P1123">
            <v>448510</v>
          </cell>
          <cell r="Q1123">
            <v>6126.6466</v>
          </cell>
          <cell r="R1123">
            <v>1767129.4</v>
          </cell>
          <cell r="S1123">
            <v>15383.892999999998</v>
          </cell>
          <cell r="T1123">
            <v>4574.8019999999997</v>
          </cell>
          <cell r="U1123">
            <v>627.91399999999999</v>
          </cell>
          <cell r="V1123">
            <v>538.21199999999999</v>
          </cell>
          <cell r="W1123">
            <v>6996.7559999999994</v>
          </cell>
          <cell r="X1123">
            <v>161463.6</v>
          </cell>
          <cell r="Y1123">
            <v>3408.6759999999999</v>
          </cell>
          <cell r="Z1123">
            <v>43056.959999999999</v>
          </cell>
          <cell r="AA1123">
            <v>80731.8</v>
          </cell>
          <cell r="AB1123">
            <v>1076424</v>
          </cell>
          <cell r="AC1123">
            <v>1352257.65</v>
          </cell>
          <cell r="AD1123">
            <v>11661.26</v>
          </cell>
          <cell r="AE1123">
            <v>3184.4209999999998</v>
          </cell>
          <cell r="AF1123">
            <v>5023.3119999999999</v>
          </cell>
          <cell r="AG1123">
            <v>1255.828</v>
          </cell>
          <cell r="AH1123">
            <v>42159.94</v>
          </cell>
          <cell r="AI1123">
            <v>2511.6559999999999</v>
          </cell>
          <cell r="AJ1123">
            <v>6279.1399999999994</v>
          </cell>
          <cell r="AK1123">
            <v>1255.828</v>
          </cell>
          <cell r="AL1123">
            <v>30498.68</v>
          </cell>
          <cell r="AM1123">
            <v>1345.53</v>
          </cell>
          <cell r="AN1123">
            <v>28704.639999999999</v>
          </cell>
          <cell r="AO1123">
            <v>18388.91</v>
          </cell>
          <cell r="AP1123">
            <v>1928.5929999999998</v>
          </cell>
          <cell r="AQ1123">
            <v>6727.65</v>
          </cell>
        </row>
        <row r="1124">
          <cell r="A1124" t="str">
            <v>M003WS0450200</v>
          </cell>
          <cell r="B1124" t="str">
            <v>F/GWingspanStentSystem,4.5</v>
          </cell>
          <cell r="C1124" t="str">
            <v>USD</v>
          </cell>
          <cell r="D1124">
            <v>635.41</v>
          </cell>
          <cell r="F1124">
            <v>907.72</v>
          </cell>
          <cell r="G1124">
            <v>907.72</v>
          </cell>
          <cell r="I1124">
            <v>907.72</v>
          </cell>
          <cell r="J1124">
            <v>3449.3359999999998</v>
          </cell>
          <cell r="K1124">
            <v>998.49200000000008</v>
          </cell>
          <cell r="L1124">
            <v>1180.0360000000001</v>
          </cell>
          <cell r="M1124">
            <v>1588.51</v>
          </cell>
          <cell r="N1124">
            <v>971.26040000000012</v>
          </cell>
          <cell r="O1124">
            <v>944.02880000000005</v>
          </cell>
          <cell r="P1124">
            <v>453860</v>
          </cell>
          <cell r="Q1124">
            <v>6199.7276000000002</v>
          </cell>
          <cell r="R1124">
            <v>1788208.4000000001</v>
          </cell>
          <cell r="S1124">
            <v>15567.397999999999</v>
          </cell>
          <cell r="T1124">
            <v>4629.3719999999994</v>
          </cell>
          <cell r="U1124">
            <v>635.404</v>
          </cell>
          <cell r="V1124">
            <v>544.63199999999995</v>
          </cell>
          <cell r="W1124">
            <v>7080.2160000000003</v>
          </cell>
          <cell r="X1124">
            <v>163389.6</v>
          </cell>
          <cell r="Y1124">
            <v>3449.3359999999998</v>
          </cell>
          <cell r="Z1124">
            <v>43570.559999999998</v>
          </cell>
          <cell r="AA1124">
            <v>81694.8</v>
          </cell>
          <cell r="AB1124">
            <v>1089264</v>
          </cell>
          <cell r="AC1124">
            <v>1368387.9000000001</v>
          </cell>
          <cell r="AD1124">
            <v>11800.36</v>
          </cell>
          <cell r="AE1124">
            <v>3222.4059999999999</v>
          </cell>
          <cell r="AF1124">
            <v>5083.232</v>
          </cell>
          <cell r="AG1124">
            <v>1270.808</v>
          </cell>
          <cell r="AH1124">
            <v>42662.840000000004</v>
          </cell>
          <cell r="AI1124">
            <v>2541.616</v>
          </cell>
          <cell r="AJ1124">
            <v>6354.04</v>
          </cell>
          <cell r="AK1124">
            <v>1270.808</v>
          </cell>
          <cell r="AL1124">
            <v>30862.48</v>
          </cell>
          <cell r="AM1124">
            <v>1361.58</v>
          </cell>
          <cell r="AN1124">
            <v>29047.040000000001</v>
          </cell>
          <cell r="AO1124">
            <v>18608.260000000002</v>
          </cell>
          <cell r="AP1124">
            <v>1951.598</v>
          </cell>
          <cell r="AQ1124">
            <v>6807.9000000000005</v>
          </cell>
        </row>
        <row r="1125">
          <cell r="A1125" t="str">
            <v>M003WS09025C0</v>
          </cell>
          <cell r="B1125" t="str">
            <v>F/GWingspanStentSystem,IDE</v>
          </cell>
          <cell r="C1125" t="str">
            <v>USD</v>
          </cell>
          <cell r="D1125">
            <v>872.97</v>
          </cell>
          <cell r="G1125">
            <v>872.97</v>
          </cell>
          <cell r="I1125">
            <v>872.97</v>
          </cell>
          <cell r="J1125">
            <v>3317.2860000000001</v>
          </cell>
          <cell r="K1125">
            <v>960.26700000000005</v>
          </cell>
          <cell r="L1125">
            <v>1134.8610000000001</v>
          </cell>
          <cell r="M1125">
            <v>1527.6975</v>
          </cell>
          <cell r="N1125">
            <v>934.07790000000011</v>
          </cell>
          <cell r="O1125">
            <v>907.88880000000006</v>
          </cell>
          <cell r="P1125">
            <v>436485</v>
          </cell>
          <cell r="Q1125">
            <v>5962.3851000000004</v>
          </cell>
          <cell r="R1125">
            <v>1719750.9000000001</v>
          </cell>
          <cell r="S1125">
            <v>14971.4355</v>
          </cell>
          <cell r="T1125">
            <v>4452.1469999999999</v>
          </cell>
          <cell r="U1125">
            <v>611.07899999999995</v>
          </cell>
          <cell r="V1125">
            <v>523.78200000000004</v>
          </cell>
          <cell r="W1125">
            <v>6809.1660000000002</v>
          </cell>
          <cell r="X1125">
            <v>157134.6</v>
          </cell>
          <cell r="Y1125">
            <v>3317.2860000000001</v>
          </cell>
          <cell r="Z1125">
            <v>41902.559999999998</v>
          </cell>
          <cell r="AA1125">
            <v>78567.3</v>
          </cell>
          <cell r="AB1125">
            <v>1047564</v>
          </cell>
          <cell r="AC1125">
            <v>1316002.2750000001</v>
          </cell>
          <cell r="AD1125">
            <v>11348.61</v>
          </cell>
          <cell r="AE1125">
            <v>3099.0434999999998</v>
          </cell>
          <cell r="AF1125">
            <v>4888.6319999999996</v>
          </cell>
          <cell r="AG1125">
            <v>1222.1579999999999</v>
          </cell>
          <cell r="AH1125">
            <v>41029.590000000004</v>
          </cell>
          <cell r="AI1125">
            <v>2444.3159999999998</v>
          </cell>
          <cell r="AJ1125">
            <v>6110.79</v>
          </cell>
          <cell r="AK1125">
            <v>1222.1579999999999</v>
          </cell>
          <cell r="AL1125">
            <v>29680.98</v>
          </cell>
          <cell r="AM1125">
            <v>1309.4549999999999</v>
          </cell>
          <cell r="AN1125">
            <v>27935.040000000001</v>
          </cell>
          <cell r="AO1125">
            <v>17895.885000000002</v>
          </cell>
          <cell r="AP1125">
            <v>1876.8855000000001</v>
          </cell>
          <cell r="AQ1125">
            <v>6547.2750000000005</v>
          </cell>
        </row>
        <row r="1126">
          <cell r="A1126" t="str">
            <v>M003WS09030C0</v>
          </cell>
          <cell r="B1126" t="str">
            <v>F/GWingspanStentSystem,IDE</v>
          </cell>
          <cell r="C1126" t="str">
            <v>USD</v>
          </cell>
          <cell r="D1126">
            <v>876.78</v>
          </cell>
          <cell r="G1126">
            <v>876.78</v>
          </cell>
          <cell r="I1126">
            <v>876.78</v>
          </cell>
          <cell r="J1126">
            <v>3331.7639999999997</v>
          </cell>
          <cell r="K1126">
            <v>964.45800000000008</v>
          </cell>
          <cell r="L1126">
            <v>1139.8140000000001</v>
          </cell>
          <cell r="M1126">
            <v>1534.365</v>
          </cell>
          <cell r="N1126">
            <v>938.15460000000007</v>
          </cell>
          <cell r="O1126">
            <v>911.85119999999995</v>
          </cell>
          <cell r="P1126">
            <v>438390</v>
          </cell>
          <cell r="Q1126">
            <v>5988.4074000000001</v>
          </cell>
          <cell r="R1126">
            <v>1727256.5999999999</v>
          </cell>
          <cell r="S1126">
            <v>15036.776999999998</v>
          </cell>
          <cell r="T1126">
            <v>4471.5779999999995</v>
          </cell>
          <cell r="U1126">
            <v>613.74599999999998</v>
          </cell>
          <cell r="V1126">
            <v>526.06799999999998</v>
          </cell>
          <cell r="W1126">
            <v>6838.884</v>
          </cell>
          <cell r="X1126">
            <v>157820.4</v>
          </cell>
          <cell r="Y1126">
            <v>3331.7639999999997</v>
          </cell>
          <cell r="Z1126">
            <v>42085.440000000002</v>
          </cell>
          <cell r="AA1126">
            <v>78910.2</v>
          </cell>
          <cell r="AB1126">
            <v>1052136</v>
          </cell>
          <cell r="AC1126">
            <v>1321745.8499999999</v>
          </cell>
          <cell r="AD1126">
            <v>11398.14</v>
          </cell>
          <cell r="AE1126">
            <v>3112.569</v>
          </cell>
          <cell r="AF1126">
            <v>4909.9679999999998</v>
          </cell>
          <cell r="AG1126">
            <v>1227.492</v>
          </cell>
          <cell r="AH1126">
            <v>41208.659999999996</v>
          </cell>
          <cell r="AI1126">
            <v>2454.9839999999999</v>
          </cell>
          <cell r="AJ1126">
            <v>6137.46</v>
          </cell>
          <cell r="AK1126">
            <v>1227.492</v>
          </cell>
          <cell r="AL1126">
            <v>29810.52</v>
          </cell>
          <cell r="AM1126">
            <v>1315.17</v>
          </cell>
          <cell r="AN1126">
            <v>28056.959999999999</v>
          </cell>
          <cell r="AO1126">
            <v>17973.989999999998</v>
          </cell>
          <cell r="AP1126">
            <v>1885.0769999999998</v>
          </cell>
          <cell r="AQ1126">
            <v>6575.8499999999995</v>
          </cell>
        </row>
        <row r="1127">
          <cell r="A1127" t="str">
            <v>M003WS09035C0</v>
          </cell>
          <cell r="B1127" t="str">
            <v>F/GWingspanStentSystem,IDE</v>
          </cell>
          <cell r="C1127" t="str">
            <v>USD</v>
          </cell>
          <cell r="D1127">
            <v>876.78</v>
          </cell>
          <cell r="G1127">
            <v>876.78</v>
          </cell>
          <cell r="I1127">
            <v>876.78</v>
          </cell>
          <cell r="J1127">
            <v>3331.7639999999997</v>
          </cell>
          <cell r="K1127">
            <v>964.45800000000008</v>
          </cell>
          <cell r="L1127">
            <v>1139.8140000000001</v>
          </cell>
          <cell r="M1127">
            <v>1534.365</v>
          </cell>
          <cell r="N1127">
            <v>938.15460000000007</v>
          </cell>
          <cell r="O1127">
            <v>911.85119999999995</v>
          </cell>
          <cell r="P1127">
            <v>438390</v>
          </cell>
          <cell r="Q1127">
            <v>5988.4074000000001</v>
          </cell>
          <cell r="R1127">
            <v>1727256.5999999999</v>
          </cell>
          <cell r="S1127">
            <v>15036.776999999998</v>
          </cell>
          <cell r="T1127">
            <v>4471.5779999999995</v>
          </cell>
          <cell r="U1127">
            <v>613.74599999999998</v>
          </cell>
          <cell r="V1127">
            <v>526.06799999999998</v>
          </cell>
          <cell r="W1127">
            <v>6838.884</v>
          </cell>
          <cell r="X1127">
            <v>157820.4</v>
          </cell>
          <cell r="Y1127">
            <v>3331.7639999999997</v>
          </cell>
          <cell r="Z1127">
            <v>42085.440000000002</v>
          </cell>
          <cell r="AA1127">
            <v>78910.2</v>
          </cell>
          <cell r="AB1127">
            <v>1052136</v>
          </cell>
          <cell r="AC1127">
            <v>1321745.8499999999</v>
          </cell>
          <cell r="AD1127">
            <v>11398.14</v>
          </cell>
          <cell r="AE1127">
            <v>3112.569</v>
          </cell>
          <cell r="AF1127">
            <v>4909.9679999999998</v>
          </cell>
          <cell r="AG1127">
            <v>1227.492</v>
          </cell>
          <cell r="AH1127">
            <v>41208.659999999996</v>
          </cell>
          <cell r="AI1127">
            <v>2454.9839999999999</v>
          </cell>
          <cell r="AJ1127">
            <v>6137.46</v>
          </cell>
          <cell r="AK1127">
            <v>1227.492</v>
          </cell>
          <cell r="AL1127">
            <v>29810.52</v>
          </cell>
          <cell r="AM1127">
            <v>1315.17</v>
          </cell>
          <cell r="AN1127">
            <v>28056.959999999999</v>
          </cell>
          <cell r="AO1127">
            <v>17973.989999999998</v>
          </cell>
          <cell r="AP1127">
            <v>1885.0769999999998</v>
          </cell>
          <cell r="AQ1127">
            <v>6575.8499999999995</v>
          </cell>
        </row>
        <row r="1128">
          <cell r="A1128" t="str">
            <v>M003WS09040C0</v>
          </cell>
          <cell r="B1128" t="str">
            <v>F/GWingspanStentSystem,IDE</v>
          </cell>
          <cell r="C1128" t="str">
            <v>USD</v>
          </cell>
          <cell r="D1128">
            <v>873.9</v>
          </cell>
          <cell r="G1128">
            <v>873.9</v>
          </cell>
          <cell r="I1128">
            <v>873.9</v>
          </cell>
          <cell r="J1128">
            <v>3320.8199999999997</v>
          </cell>
          <cell r="K1128">
            <v>961.29000000000008</v>
          </cell>
          <cell r="L1128">
            <v>1136.07</v>
          </cell>
          <cell r="M1128">
            <v>1529.325</v>
          </cell>
          <cell r="N1128">
            <v>935.07299999999998</v>
          </cell>
          <cell r="O1128">
            <v>908.85599999999999</v>
          </cell>
          <cell r="P1128">
            <v>436950</v>
          </cell>
          <cell r="Q1128">
            <v>5968.7370000000001</v>
          </cell>
          <cell r="R1128">
            <v>1721583</v>
          </cell>
          <cell r="S1128">
            <v>14987.384999999998</v>
          </cell>
          <cell r="T1128">
            <v>4456.8899999999994</v>
          </cell>
          <cell r="U1128">
            <v>611.7299999999999</v>
          </cell>
          <cell r="V1128">
            <v>524.33999999999992</v>
          </cell>
          <cell r="W1128">
            <v>6816.42</v>
          </cell>
          <cell r="X1128">
            <v>157302</v>
          </cell>
          <cell r="Y1128">
            <v>3320.8199999999997</v>
          </cell>
          <cell r="Z1128">
            <v>41947.199999999997</v>
          </cell>
          <cell r="AA1128">
            <v>78651</v>
          </cell>
          <cell r="AB1128">
            <v>1048680</v>
          </cell>
          <cell r="AC1128">
            <v>1317404.25</v>
          </cell>
          <cell r="AD1128">
            <v>11360.699999999999</v>
          </cell>
          <cell r="AE1128">
            <v>3102.3449999999998</v>
          </cell>
          <cell r="AF1128">
            <v>4893.8399999999992</v>
          </cell>
          <cell r="AG1128">
            <v>1223.4599999999998</v>
          </cell>
          <cell r="AH1128">
            <v>41073.299999999996</v>
          </cell>
          <cell r="AI1128">
            <v>2446.9199999999996</v>
          </cell>
          <cell r="AJ1128">
            <v>6117.3</v>
          </cell>
          <cell r="AK1128">
            <v>1223.4599999999998</v>
          </cell>
          <cell r="AL1128">
            <v>29712.6</v>
          </cell>
          <cell r="AM1128">
            <v>1310.85</v>
          </cell>
          <cell r="AN1128">
            <v>27964.799999999999</v>
          </cell>
          <cell r="AO1128">
            <v>17914.95</v>
          </cell>
          <cell r="AP1128">
            <v>1878.8849999999998</v>
          </cell>
          <cell r="AQ1128">
            <v>6554.25</v>
          </cell>
        </row>
        <row r="1129">
          <cell r="A1129" t="str">
            <v>M003WS09045C0</v>
          </cell>
          <cell r="B1129" t="str">
            <v>F/GWingspanStentSystem,IDE</v>
          </cell>
          <cell r="C1129" t="str">
            <v>USD</v>
          </cell>
          <cell r="D1129">
            <v>873.9</v>
          </cell>
          <cell r="G1129">
            <v>873.9</v>
          </cell>
          <cell r="I1129">
            <v>873.9</v>
          </cell>
          <cell r="J1129">
            <v>3320.8199999999997</v>
          </cell>
          <cell r="K1129">
            <v>961.29000000000008</v>
          </cell>
          <cell r="L1129">
            <v>1136.07</v>
          </cell>
          <cell r="M1129">
            <v>1529.325</v>
          </cell>
          <cell r="N1129">
            <v>935.07299999999998</v>
          </cell>
          <cell r="O1129">
            <v>908.85599999999999</v>
          </cell>
          <cell r="P1129">
            <v>436950</v>
          </cell>
          <cell r="Q1129">
            <v>5968.7370000000001</v>
          </cell>
          <cell r="R1129">
            <v>1721583</v>
          </cell>
          <cell r="S1129">
            <v>14987.384999999998</v>
          </cell>
          <cell r="T1129">
            <v>4456.8899999999994</v>
          </cell>
          <cell r="U1129">
            <v>611.7299999999999</v>
          </cell>
          <cell r="V1129">
            <v>524.33999999999992</v>
          </cell>
          <cell r="W1129">
            <v>6816.42</v>
          </cell>
          <cell r="X1129">
            <v>157302</v>
          </cell>
          <cell r="Y1129">
            <v>3320.8199999999997</v>
          </cell>
          <cell r="Z1129">
            <v>41947.199999999997</v>
          </cell>
          <cell r="AA1129">
            <v>78651</v>
          </cell>
          <cell r="AB1129">
            <v>1048680</v>
          </cell>
          <cell r="AC1129">
            <v>1317404.25</v>
          </cell>
          <cell r="AD1129">
            <v>11360.699999999999</v>
          </cell>
          <cell r="AE1129">
            <v>3102.3449999999998</v>
          </cell>
          <cell r="AF1129">
            <v>4893.8399999999992</v>
          </cell>
          <cell r="AG1129">
            <v>1223.4599999999998</v>
          </cell>
          <cell r="AH1129">
            <v>41073.299999999996</v>
          </cell>
          <cell r="AI1129">
            <v>2446.9199999999996</v>
          </cell>
          <cell r="AJ1129">
            <v>6117.3</v>
          </cell>
          <cell r="AK1129">
            <v>1223.4599999999998</v>
          </cell>
          <cell r="AL1129">
            <v>29712.6</v>
          </cell>
          <cell r="AM1129">
            <v>1310.85</v>
          </cell>
          <cell r="AN1129">
            <v>27964.799999999999</v>
          </cell>
          <cell r="AO1129">
            <v>17914.95</v>
          </cell>
          <cell r="AP1129">
            <v>1878.8849999999998</v>
          </cell>
          <cell r="AQ1129">
            <v>6554.25</v>
          </cell>
        </row>
        <row r="1130">
          <cell r="A1130" t="str">
            <v>M003WS15025C0</v>
          </cell>
          <cell r="B1130" t="str">
            <v>F/GWingspanStentSystem,IDE</v>
          </cell>
          <cell r="C1130" t="str">
            <v>USD</v>
          </cell>
          <cell r="D1130">
            <v>890.76</v>
          </cell>
          <cell r="G1130">
            <v>890.76</v>
          </cell>
          <cell r="I1130">
            <v>890.76</v>
          </cell>
          <cell r="J1130">
            <v>3384.8879999999999</v>
          </cell>
          <cell r="K1130">
            <v>979.83600000000001</v>
          </cell>
          <cell r="L1130">
            <v>1157.9880000000001</v>
          </cell>
          <cell r="M1130">
            <v>1558.83</v>
          </cell>
          <cell r="N1130">
            <v>953.11320000000001</v>
          </cell>
          <cell r="O1130">
            <v>926.3904</v>
          </cell>
          <cell r="P1130">
            <v>445380</v>
          </cell>
          <cell r="Q1130">
            <v>6083.8908000000001</v>
          </cell>
          <cell r="R1130">
            <v>1754797.2</v>
          </cell>
          <cell r="S1130">
            <v>15276.533999999998</v>
          </cell>
          <cell r="T1130">
            <v>4542.8759999999993</v>
          </cell>
          <cell r="U1130">
            <v>623.53199999999993</v>
          </cell>
          <cell r="V1130">
            <v>534.45600000000002</v>
          </cell>
          <cell r="W1130">
            <v>6947.9279999999999</v>
          </cell>
          <cell r="X1130">
            <v>160336.79999999999</v>
          </cell>
          <cell r="Y1130">
            <v>3384.8879999999999</v>
          </cell>
          <cell r="Z1130">
            <v>42756.479999999996</v>
          </cell>
          <cell r="AA1130">
            <v>80168.399999999994</v>
          </cell>
          <cell r="AB1130">
            <v>1068912</v>
          </cell>
          <cell r="AC1130">
            <v>1342820.7</v>
          </cell>
          <cell r="AD1130">
            <v>11579.88</v>
          </cell>
          <cell r="AE1130">
            <v>3162.1979999999999</v>
          </cell>
          <cell r="AF1130">
            <v>4988.2559999999994</v>
          </cell>
          <cell r="AG1130">
            <v>1247.0639999999999</v>
          </cell>
          <cell r="AH1130">
            <v>41865.72</v>
          </cell>
          <cell r="AI1130">
            <v>2494.1279999999997</v>
          </cell>
          <cell r="AJ1130">
            <v>6235.32</v>
          </cell>
          <cell r="AK1130">
            <v>1247.0639999999999</v>
          </cell>
          <cell r="AL1130">
            <v>30285.84</v>
          </cell>
          <cell r="AM1130">
            <v>1336.1399999999999</v>
          </cell>
          <cell r="AN1130">
            <v>28504.32</v>
          </cell>
          <cell r="AO1130">
            <v>18260.579999999998</v>
          </cell>
          <cell r="AP1130">
            <v>1915.134</v>
          </cell>
          <cell r="AQ1130">
            <v>6680.7</v>
          </cell>
        </row>
        <row r="1131">
          <cell r="A1131" t="str">
            <v>M003WS15030C0</v>
          </cell>
          <cell r="B1131" t="str">
            <v>F/GWingspanStentSystem,IDE</v>
          </cell>
          <cell r="C1131" t="str">
            <v>USD</v>
          </cell>
          <cell r="D1131">
            <v>891.05</v>
          </cell>
          <cell r="G1131">
            <v>891.05</v>
          </cell>
          <cell r="I1131">
            <v>891.05</v>
          </cell>
          <cell r="J1131">
            <v>3385.99</v>
          </cell>
          <cell r="K1131">
            <v>980.15499999999997</v>
          </cell>
          <cell r="L1131">
            <v>1158.365</v>
          </cell>
          <cell r="M1131">
            <v>1559.3374999999999</v>
          </cell>
          <cell r="N1131">
            <v>953.42349999999999</v>
          </cell>
          <cell r="O1131">
            <v>926.69200000000001</v>
          </cell>
          <cell r="P1131">
            <v>445525</v>
          </cell>
          <cell r="Q1131">
            <v>6085.8715000000002</v>
          </cell>
          <cell r="R1131">
            <v>1755368.5</v>
          </cell>
          <cell r="S1131">
            <v>15281.507499999998</v>
          </cell>
          <cell r="T1131">
            <v>4544.3549999999996</v>
          </cell>
          <cell r="U1131">
            <v>623.7349999999999</v>
          </cell>
          <cell r="V1131">
            <v>534.63</v>
          </cell>
          <cell r="W1131">
            <v>6950.19</v>
          </cell>
          <cell r="X1131">
            <v>160389</v>
          </cell>
          <cell r="Y1131">
            <v>3385.99</v>
          </cell>
          <cell r="Z1131">
            <v>42770.399999999994</v>
          </cell>
          <cell r="AA1131">
            <v>80194.5</v>
          </cell>
          <cell r="AB1131">
            <v>1069260</v>
          </cell>
          <cell r="AC1131">
            <v>1343257.875</v>
          </cell>
          <cell r="AD1131">
            <v>11583.65</v>
          </cell>
          <cell r="AE1131">
            <v>3163.2274999999995</v>
          </cell>
          <cell r="AF1131">
            <v>4989.8799999999992</v>
          </cell>
          <cell r="AG1131">
            <v>1247.4699999999998</v>
          </cell>
          <cell r="AH1131">
            <v>41879.35</v>
          </cell>
          <cell r="AI1131">
            <v>2494.9399999999996</v>
          </cell>
          <cell r="AJ1131">
            <v>6237.3499999999995</v>
          </cell>
          <cell r="AK1131">
            <v>1247.4699999999998</v>
          </cell>
          <cell r="AL1131">
            <v>30295.699999999997</v>
          </cell>
          <cell r="AM1131">
            <v>1336.5749999999998</v>
          </cell>
          <cell r="AN1131">
            <v>28513.599999999999</v>
          </cell>
          <cell r="AO1131">
            <v>18266.524999999998</v>
          </cell>
          <cell r="AP1131">
            <v>1915.7574999999999</v>
          </cell>
          <cell r="AQ1131">
            <v>6682.875</v>
          </cell>
        </row>
        <row r="1132">
          <cell r="A1132" t="str">
            <v>M003WS15035C0</v>
          </cell>
          <cell r="B1132" t="str">
            <v>F/GWingspanStentSystem,IDE</v>
          </cell>
          <cell r="C1132" t="str">
            <v>USD</v>
          </cell>
          <cell r="D1132">
            <v>891.05</v>
          </cell>
          <cell r="G1132">
            <v>891.05</v>
          </cell>
          <cell r="I1132">
            <v>891.05</v>
          </cell>
          <cell r="J1132">
            <v>3385.99</v>
          </cell>
          <cell r="K1132">
            <v>980.15499999999997</v>
          </cell>
          <cell r="L1132">
            <v>1158.365</v>
          </cell>
          <cell r="M1132">
            <v>1559.3374999999999</v>
          </cell>
          <cell r="N1132">
            <v>953.42349999999999</v>
          </cell>
          <cell r="O1132">
            <v>926.69200000000001</v>
          </cell>
          <cell r="P1132">
            <v>445525</v>
          </cell>
          <cell r="Q1132">
            <v>6085.8715000000002</v>
          </cell>
          <cell r="R1132">
            <v>1755368.5</v>
          </cell>
          <cell r="S1132">
            <v>15281.507499999998</v>
          </cell>
          <cell r="T1132">
            <v>4544.3549999999996</v>
          </cell>
          <cell r="U1132">
            <v>623.7349999999999</v>
          </cell>
          <cell r="V1132">
            <v>534.63</v>
          </cell>
          <cell r="W1132">
            <v>6950.19</v>
          </cell>
          <cell r="X1132">
            <v>160389</v>
          </cell>
          <cell r="Y1132">
            <v>3385.99</v>
          </cell>
          <cell r="Z1132">
            <v>42770.399999999994</v>
          </cell>
          <cell r="AA1132">
            <v>80194.5</v>
          </cell>
          <cell r="AB1132">
            <v>1069260</v>
          </cell>
          <cell r="AC1132">
            <v>1343257.875</v>
          </cell>
          <cell r="AD1132">
            <v>11583.65</v>
          </cell>
          <cell r="AE1132">
            <v>3163.2274999999995</v>
          </cell>
          <cell r="AF1132">
            <v>4989.8799999999992</v>
          </cell>
          <cell r="AG1132">
            <v>1247.4699999999998</v>
          </cell>
          <cell r="AH1132">
            <v>41879.35</v>
          </cell>
          <cell r="AI1132">
            <v>2494.9399999999996</v>
          </cell>
          <cell r="AJ1132">
            <v>6237.3499999999995</v>
          </cell>
          <cell r="AK1132">
            <v>1247.4699999999998</v>
          </cell>
          <cell r="AL1132">
            <v>30295.699999999997</v>
          </cell>
          <cell r="AM1132">
            <v>1336.5749999999998</v>
          </cell>
          <cell r="AN1132">
            <v>28513.599999999999</v>
          </cell>
          <cell r="AO1132">
            <v>18266.524999999998</v>
          </cell>
          <cell r="AP1132">
            <v>1915.7574999999999</v>
          </cell>
          <cell r="AQ1132">
            <v>6682.875</v>
          </cell>
        </row>
        <row r="1133">
          <cell r="A1133" t="str">
            <v>M003WS15040C0</v>
          </cell>
          <cell r="B1133" t="str">
            <v>F/GWingspanStentSystem,IDE</v>
          </cell>
          <cell r="C1133" t="str">
            <v>USD</v>
          </cell>
          <cell r="D1133">
            <v>889.67</v>
          </cell>
          <cell r="G1133">
            <v>889.67</v>
          </cell>
          <cell r="I1133">
            <v>889.67</v>
          </cell>
          <cell r="J1133">
            <v>3380.7459999999996</v>
          </cell>
          <cell r="K1133">
            <v>978.63700000000006</v>
          </cell>
          <cell r="L1133">
            <v>1156.5709999999999</v>
          </cell>
          <cell r="M1133">
            <v>1556.9224999999999</v>
          </cell>
          <cell r="N1133">
            <v>951.94690000000003</v>
          </cell>
          <cell r="O1133">
            <v>925.2568</v>
          </cell>
          <cell r="P1133">
            <v>444835</v>
          </cell>
          <cell r="Q1133">
            <v>6076.4461000000001</v>
          </cell>
          <cell r="R1133">
            <v>1752649.9</v>
          </cell>
          <cell r="S1133">
            <v>15257.840499999998</v>
          </cell>
          <cell r="T1133">
            <v>4537.3169999999991</v>
          </cell>
          <cell r="U1133">
            <v>622.76899999999989</v>
          </cell>
          <cell r="V1133">
            <v>533.80199999999991</v>
          </cell>
          <cell r="W1133">
            <v>6939.4259999999995</v>
          </cell>
          <cell r="X1133">
            <v>160140.6</v>
          </cell>
          <cell r="Y1133">
            <v>3380.7459999999996</v>
          </cell>
          <cell r="Z1133">
            <v>42704.159999999996</v>
          </cell>
          <cell r="AA1133">
            <v>80070.3</v>
          </cell>
          <cell r="AB1133">
            <v>1067604</v>
          </cell>
          <cell r="AC1133">
            <v>1341177.5249999999</v>
          </cell>
          <cell r="AD1133">
            <v>11565.71</v>
          </cell>
          <cell r="AE1133">
            <v>3158.3284999999996</v>
          </cell>
          <cell r="AF1133">
            <v>4982.1519999999991</v>
          </cell>
          <cell r="AG1133">
            <v>1245.5379999999998</v>
          </cell>
          <cell r="AH1133">
            <v>41814.49</v>
          </cell>
          <cell r="AI1133">
            <v>2491.0759999999996</v>
          </cell>
          <cell r="AJ1133">
            <v>6227.69</v>
          </cell>
          <cell r="AK1133">
            <v>1245.5379999999998</v>
          </cell>
          <cell r="AL1133">
            <v>30248.78</v>
          </cell>
          <cell r="AM1133">
            <v>1334.5049999999999</v>
          </cell>
          <cell r="AN1133">
            <v>28469.439999999999</v>
          </cell>
          <cell r="AO1133">
            <v>18238.235000000001</v>
          </cell>
          <cell r="AP1133">
            <v>1912.7904999999998</v>
          </cell>
          <cell r="AQ1133">
            <v>6672.5249999999996</v>
          </cell>
        </row>
        <row r="1134">
          <cell r="A1134" t="str">
            <v>M003WS15045C0</v>
          </cell>
          <cell r="B1134" t="str">
            <v>F/GWingspanStentSystem,IDE</v>
          </cell>
          <cell r="C1134" t="str">
            <v>USD</v>
          </cell>
          <cell r="D1134">
            <v>889.67</v>
          </cell>
          <cell r="G1134">
            <v>889.67</v>
          </cell>
          <cell r="I1134">
            <v>889.67</v>
          </cell>
          <cell r="J1134">
            <v>3380.7459999999996</v>
          </cell>
          <cell r="K1134">
            <v>978.63700000000006</v>
          </cell>
          <cell r="L1134">
            <v>1156.5709999999999</v>
          </cell>
          <cell r="M1134">
            <v>1556.9224999999999</v>
          </cell>
          <cell r="N1134">
            <v>951.94690000000003</v>
          </cell>
          <cell r="O1134">
            <v>925.2568</v>
          </cell>
          <cell r="P1134">
            <v>444835</v>
          </cell>
          <cell r="Q1134">
            <v>6076.4461000000001</v>
          </cell>
          <cell r="R1134">
            <v>1752649.9</v>
          </cell>
          <cell r="S1134">
            <v>15257.840499999998</v>
          </cell>
          <cell r="T1134">
            <v>4537.3169999999991</v>
          </cell>
          <cell r="U1134">
            <v>622.76899999999989</v>
          </cell>
          <cell r="V1134">
            <v>533.80199999999991</v>
          </cell>
          <cell r="W1134">
            <v>6939.4259999999995</v>
          </cell>
          <cell r="X1134">
            <v>160140.6</v>
          </cell>
          <cell r="Y1134">
            <v>3380.7459999999996</v>
          </cell>
          <cell r="Z1134">
            <v>42704.159999999996</v>
          </cell>
          <cell r="AA1134">
            <v>80070.3</v>
          </cell>
          <cell r="AB1134">
            <v>1067604</v>
          </cell>
          <cell r="AC1134">
            <v>1341177.5249999999</v>
          </cell>
          <cell r="AD1134">
            <v>11565.71</v>
          </cell>
          <cell r="AE1134">
            <v>3158.3284999999996</v>
          </cell>
          <cell r="AF1134">
            <v>4982.1519999999991</v>
          </cell>
          <cell r="AG1134">
            <v>1245.5379999999998</v>
          </cell>
          <cell r="AH1134">
            <v>41814.49</v>
          </cell>
          <cell r="AI1134">
            <v>2491.0759999999996</v>
          </cell>
          <cell r="AJ1134">
            <v>6227.69</v>
          </cell>
          <cell r="AK1134">
            <v>1245.5379999999998</v>
          </cell>
          <cell r="AL1134">
            <v>30248.78</v>
          </cell>
          <cell r="AM1134">
            <v>1334.5049999999999</v>
          </cell>
          <cell r="AN1134">
            <v>28469.439999999999</v>
          </cell>
          <cell r="AO1134">
            <v>18238.235000000001</v>
          </cell>
          <cell r="AP1134">
            <v>1912.7904999999998</v>
          </cell>
          <cell r="AQ1134">
            <v>6672.5249999999996</v>
          </cell>
        </row>
        <row r="1135">
          <cell r="A1135" t="str">
            <v>M003WS20025C0</v>
          </cell>
          <cell r="B1135" t="str">
            <v>F/GWingspanStentSystem,IDE</v>
          </cell>
          <cell r="C1135" t="str">
            <v>USD</v>
          </cell>
          <cell r="D1135">
            <v>902.57</v>
          </cell>
          <cell r="G1135">
            <v>902.57</v>
          </cell>
          <cell r="I1135">
            <v>902.57</v>
          </cell>
          <cell r="J1135">
            <v>3429.7660000000001</v>
          </cell>
          <cell r="K1135">
            <v>992.82700000000011</v>
          </cell>
          <cell r="L1135">
            <v>1173.3410000000001</v>
          </cell>
          <cell r="M1135">
            <v>1579.4975000000002</v>
          </cell>
          <cell r="N1135">
            <v>965.74990000000014</v>
          </cell>
          <cell r="O1135">
            <v>938.67280000000005</v>
          </cell>
          <cell r="P1135">
            <v>451285</v>
          </cell>
          <cell r="Q1135">
            <v>6164.5531000000001</v>
          </cell>
          <cell r="R1135">
            <v>1778062.9000000001</v>
          </cell>
          <cell r="S1135">
            <v>15479.075499999999</v>
          </cell>
          <cell r="T1135">
            <v>4603.107</v>
          </cell>
          <cell r="U1135">
            <v>631.79899999999998</v>
          </cell>
          <cell r="V1135">
            <v>541.54200000000003</v>
          </cell>
          <cell r="W1135">
            <v>7040.0460000000003</v>
          </cell>
          <cell r="X1135">
            <v>162462.6</v>
          </cell>
          <cell r="Y1135">
            <v>3429.7660000000001</v>
          </cell>
          <cell r="Z1135">
            <v>43323.360000000001</v>
          </cell>
          <cell r="AA1135">
            <v>81231.3</v>
          </cell>
          <cell r="AB1135">
            <v>1083084</v>
          </cell>
          <cell r="AC1135">
            <v>1360624.2750000001</v>
          </cell>
          <cell r="AD1135">
            <v>11733.41</v>
          </cell>
          <cell r="AE1135">
            <v>3204.1235000000001</v>
          </cell>
          <cell r="AF1135">
            <v>5054.3919999999998</v>
          </cell>
          <cell r="AG1135">
            <v>1263.598</v>
          </cell>
          <cell r="AH1135">
            <v>42420.79</v>
          </cell>
          <cell r="AI1135">
            <v>2527.1959999999999</v>
          </cell>
          <cell r="AJ1135">
            <v>6317.9900000000007</v>
          </cell>
          <cell r="AK1135">
            <v>1263.598</v>
          </cell>
          <cell r="AL1135">
            <v>30687.38</v>
          </cell>
          <cell r="AM1135">
            <v>1353.855</v>
          </cell>
          <cell r="AN1135">
            <v>28882.240000000002</v>
          </cell>
          <cell r="AO1135">
            <v>18502.685000000001</v>
          </cell>
          <cell r="AP1135">
            <v>1940.5255</v>
          </cell>
          <cell r="AQ1135">
            <v>6769.2750000000005</v>
          </cell>
        </row>
        <row r="1136">
          <cell r="A1136" t="str">
            <v>M003WS20030C0</v>
          </cell>
          <cell r="B1136" t="str">
            <v>F/GWingspanStentSystem,IDE</v>
          </cell>
          <cell r="C1136" t="str">
            <v>USD</v>
          </cell>
          <cell r="D1136">
            <v>903.47</v>
          </cell>
          <cell r="G1136">
            <v>903.47</v>
          </cell>
          <cell r="I1136">
            <v>903.47</v>
          </cell>
          <cell r="J1136">
            <v>3433.1860000000001</v>
          </cell>
          <cell r="K1136">
            <v>993.81700000000012</v>
          </cell>
          <cell r="L1136">
            <v>1174.511</v>
          </cell>
          <cell r="M1136">
            <v>1581.0725</v>
          </cell>
          <cell r="N1136">
            <v>966.7129000000001</v>
          </cell>
          <cell r="O1136">
            <v>939.60880000000009</v>
          </cell>
          <cell r="P1136">
            <v>451735</v>
          </cell>
          <cell r="Q1136">
            <v>6170.7001</v>
          </cell>
          <cell r="R1136">
            <v>1779835.9000000001</v>
          </cell>
          <cell r="S1136">
            <v>15494.510499999999</v>
          </cell>
          <cell r="T1136">
            <v>4607.6970000000001</v>
          </cell>
          <cell r="U1136">
            <v>632.42899999999997</v>
          </cell>
          <cell r="V1136">
            <v>542.08199999999999</v>
          </cell>
          <cell r="W1136">
            <v>7047.0659999999998</v>
          </cell>
          <cell r="X1136">
            <v>162624.6</v>
          </cell>
          <cell r="Y1136">
            <v>3433.1860000000001</v>
          </cell>
          <cell r="Z1136">
            <v>43366.559999999998</v>
          </cell>
          <cell r="AA1136">
            <v>81312.3</v>
          </cell>
          <cell r="AB1136">
            <v>1084164</v>
          </cell>
          <cell r="AC1136">
            <v>1361981.0250000001</v>
          </cell>
          <cell r="AD1136">
            <v>11745.11</v>
          </cell>
          <cell r="AE1136">
            <v>3207.3184999999999</v>
          </cell>
          <cell r="AF1136">
            <v>5059.4319999999998</v>
          </cell>
          <cell r="AG1136">
            <v>1264.8579999999999</v>
          </cell>
          <cell r="AH1136">
            <v>42463.090000000004</v>
          </cell>
          <cell r="AI1136">
            <v>2529.7159999999999</v>
          </cell>
          <cell r="AJ1136">
            <v>6324.29</v>
          </cell>
          <cell r="AK1136">
            <v>1264.8579999999999</v>
          </cell>
          <cell r="AL1136">
            <v>30717.98</v>
          </cell>
          <cell r="AM1136">
            <v>1355.2049999999999</v>
          </cell>
          <cell r="AN1136">
            <v>28911.040000000001</v>
          </cell>
          <cell r="AO1136">
            <v>18521.135000000002</v>
          </cell>
          <cell r="AP1136">
            <v>1942.4604999999999</v>
          </cell>
          <cell r="AQ1136">
            <v>6776.0250000000005</v>
          </cell>
        </row>
        <row r="1137">
          <cell r="A1137" t="str">
            <v>M003WS20035C0</v>
          </cell>
          <cell r="B1137" t="str">
            <v>F/GWingspanStentSystem,IDE</v>
          </cell>
          <cell r="C1137" t="str">
            <v>USD</v>
          </cell>
          <cell r="D1137">
            <v>903.47</v>
          </cell>
          <cell r="G1137">
            <v>903.47</v>
          </cell>
          <cell r="I1137">
            <v>903.47</v>
          </cell>
          <cell r="J1137">
            <v>3433.1860000000001</v>
          </cell>
          <cell r="K1137">
            <v>993.81700000000012</v>
          </cell>
          <cell r="L1137">
            <v>1174.511</v>
          </cell>
          <cell r="M1137">
            <v>1581.0725</v>
          </cell>
          <cell r="N1137">
            <v>966.7129000000001</v>
          </cell>
          <cell r="O1137">
            <v>939.60880000000009</v>
          </cell>
          <cell r="P1137">
            <v>451735</v>
          </cell>
          <cell r="Q1137">
            <v>6170.7001</v>
          </cell>
          <cell r="R1137">
            <v>1779835.9000000001</v>
          </cell>
          <cell r="S1137">
            <v>15494.510499999999</v>
          </cell>
          <cell r="T1137">
            <v>4607.6970000000001</v>
          </cell>
          <cell r="U1137">
            <v>632.42899999999997</v>
          </cell>
          <cell r="V1137">
            <v>542.08199999999999</v>
          </cell>
          <cell r="W1137">
            <v>7047.0659999999998</v>
          </cell>
          <cell r="X1137">
            <v>162624.6</v>
          </cell>
          <cell r="Y1137">
            <v>3433.1860000000001</v>
          </cell>
          <cell r="Z1137">
            <v>43366.559999999998</v>
          </cell>
          <cell r="AA1137">
            <v>81312.3</v>
          </cell>
          <cell r="AB1137">
            <v>1084164</v>
          </cell>
          <cell r="AC1137">
            <v>1361981.0250000001</v>
          </cell>
          <cell r="AD1137">
            <v>11745.11</v>
          </cell>
          <cell r="AE1137">
            <v>3207.3184999999999</v>
          </cell>
          <cell r="AF1137">
            <v>5059.4319999999998</v>
          </cell>
          <cell r="AG1137">
            <v>1264.8579999999999</v>
          </cell>
          <cell r="AH1137">
            <v>42463.090000000004</v>
          </cell>
          <cell r="AI1137">
            <v>2529.7159999999999</v>
          </cell>
          <cell r="AJ1137">
            <v>6324.29</v>
          </cell>
          <cell r="AK1137">
            <v>1264.8579999999999</v>
          </cell>
          <cell r="AL1137">
            <v>30717.98</v>
          </cell>
          <cell r="AM1137">
            <v>1355.2049999999999</v>
          </cell>
          <cell r="AN1137">
            <v>28911.040000000001</v>
          </cell>
          <cell r="AO1137">
            <v>18521.135000000002</v>
          </cell>
          <cell r="AP1137">
            <v>1942.4604999999999</v>
          </cell>
          <cell r="AQ1137">
            <v>6776.0250000000005</v>
          </cell>
        </row>
        <row r="1138">
          <cell r="A1138" t="str">
            <v>M003WS20040C0</v>
          </cell>
          <cell r="B1138" t="str">
            <v>F/GWingspanStentSystem,IDE</v>
          </cell>
          <cell r="C1138" t="str">
            <v>USD</v>
          </cell>
          <cell r="D1138">
            <v>900.38</v>
          </cell>
          <cell r="G1138">
            <v>900.38</v>
          </cell>
          <cell r="I1138">
            <v>900.38</v>
          </cell>
          <cell r="J1138">
            <v>3421.444</v>
          </cell>
          <cell r="K1138">
            <v>990.41800000000012</v>
          </cell>
          <cell r="L1138">
            <v>1170.4940000000001</v>
          </cell>
          <cell r="M1138">
            <v>1575.665</v>
          </cell>
          <cell r="N1138">
            <v>963.40660000000003</v>
          </cell>
          <cell r="O1138">
            <v>936.39520000000005</v>
          </cell>
          <cell r="P1138">
            <v>450190</v>
          </cell>
          <cell r="Q1138">
            <v>6149.5954000000002</v>
          </cell>
          <cell r="R1138">
            <v>1773748.6</v>
          </cell>
          <cell r="S1138">
            <v>15441.516999999998</v>
          </cell>
          <cell r="T1138">
            <v>4591.9380000000001</v>
          </cell>
          <cell r="U1138">
            <v>630.26599999999996</v>
          </cell>
          <cell r="V1138">
            <v>540.22799999999995</v>
          </cell>
          <cell r="W1138">
            <v>7022.9639999999999</v>
          </cell>
          <cell r="X1138">
            <v>162068.4</v>
          </cell>
          <cell r="Y1138">
            <v>3421.444</v>
          </cell>
          <cell r="Z1138">
            <v>43218.239999999998</v>
          </cell>
          <cell r="AA1138">
            <v>81034.2</v>
          </cell>
          <cell r="AB1138">
            <v>1080456</v>
          </cell>
          <cell r="AC1138">
            <v>1357322.85</v>
          </cell>
          <cell r="AD1138">
            <v>11704.94</v>
          </cell>
          <cell r="AE1138">
            <v>3196.3489999999997</v>
          </cell>
          <cell r="AF1138">
            <v>5042.1279999999997</v>
          </cell>
          <cell r="AG1138">
            <v>1260.5319999999999</v>
          </cell>
          <cell r="AH1138">
            <v>42317.86</v>
          </cell>
          <cell r="AI1138">
            <v>2521.0639999999999</v>
          </cell>
          <cell r="AJ1138">
            <v>6302.66</v>
          </cell>
          <cell r="AK1138">
            <v>1260.5319999999999</v>
          </cell>
          <cell r="AL1138">
            <v>30612.92</v>
          </cell>
          <cell r="AM1138">
            <v>1350.57</v>
          </cell>
          <cell r="AN1138">
            <v>28812.16</v>
          </cell>
          <cell r="AO1138">
            <v>18457.79</v>
          </cell>
          <cell r="AP1138">
            <v>1935.817</v>
          </cell>
          <cell r="AQ1138">
            <v>6752.85</v>
          </cell>
        </row>
        <row r="1139">
          <cell r="A1139" t="str">
            <v>M003WS20045C0</v>
          </cell>
          <cell r="B1139" t="str">
            <v>F/GWingspanStentSystem,IDE</v>
          </cell>
          <cell r="C1139" t="str">
            <v>USD</v>
          </cell>
          <cell r="D1139">
            <v>900.38</v>
          </cell>
          <cell r="G1139">
            <v>900.38</v>
          </cell>
          <cell r="I1139">
            <v>900.38</v>
          </cell>
          <cell r="J1139">
            <v>3421.444</v>
          </cell>
          <cell r="K1139">
            <v>990.41800000000012</v>
          </cell>
          <cell r="L1139">
            <v>1170.4940000000001</v>
          </cell>
          <cell r="M1139">
            <v>1575.665</v>
          </cell>
          <cell r="N1139">
            <v>963.40660000000003</v>
          </cell>
          <cell r="O1139">
            <v>936.39520000000005</v>
          </cell>
          <cell r="P1139">
            <v>450190</v>
          </cell>
          <cell r="Q1139">
            <v>6149.5954000000002</v>
          </cell>
          <cell r="R1139">
            <v>1773748.6</v>
          </cell>
          <cell r="S1139">
            <v>15441.516999999998</v>
          </cell>
          <cell r="T1139">
            <v>4591.9380000000001</v>
          </cell>
          <cell r="U1139">
            <v>630.26599999999996</v>
          </cell>
          <cell r="V1139">
            <v>540.22799999999995</v>
          </cell>
          <cell r="W1139">
            <v>7022.9639999999999</v>
          </cell>
          <cell r="X1139">
            <v>162068.4</v>
          </cell>
          <cell r="Y1139">
            <v>3421.444</v>
          </cell>
          <cell r="Z1139">
            <v>43218.239999999998</v>
          </cell>
          <cell r="AA1139">
            <v>81034.2</v>
          </cell>
          <cell r="AB1139">
            <v>1080456</v>
          </cell>
          <cell r="AC1139">
            <v>1357322.85</v>
          </cell>
          <cell r="AD1139">
            <v>11704.94</v>
          </cell>
          <cell r="AE1139">
            <v>3196.3489999999997</v>
          </cell>
          <cell r="AF1139">
            <v>5042.1279999999997</v>
          </cell>
          <cell r="AG1139">
            <v>1260.5319999999999</v>
          </cell>
          <cell r="AH1139">
            <v>42317.86</v>
          </cell>
          <cell r="AI1139">
            <v>2521.0639999999999</v>
          </cell>
          <cell r="AJ1139">
            <v>6302.66</v>
          </cell>
          <cell r="AK1139">
            <v>1260.5319999999999</v>
          </cell>
          <cell r="AL1139">
            <v>30612.92</v>
          </cell>
          <cell r="AM1139">
            <v>1350.57</v>
          </cell>
          <cell r="AN1139">
            <v>28812.16</v>
          </cell>
          <cell r="AO1139">
            <v>18457.79</v>
          </cell>
          <cell r="AP1139">
            <v>1935.817</v>
          </cell>
          <cell r="AQ1139">
            <v>6752.85</v>
          </cell>
        </row>
      </sheetData>
      <sheetData sheetId="4" refreshError="1"/>
      <sheetData sheetId="5"/>
      <sheetData sheetId="6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-Contribution p.1"/>
      <sheetName val="Sales-Contribution p.2"/>
      <sheetName val="Royalty"/>
      <sheetName val="Variable"/>
      <sheetName val="Fixed"/>
      <sheetName val="R &amp; D"/>
      <sheetName val="Marketing"/>
      <sheetName val="Selling"/>
      <sheetName val="G &amp; A"/>
      <sheetName val="Headcount"/>
      <sheetName val="Prepaid"/>
      <sheetName val="Intangibles"/>
      <sheetName val="Reserves p.1"/>
      <sheetName val="Reserves p.2"/>
      <sheetName val="Cap Exp"/>
      <sheetName val="2011 Standards Modified"/>
      <sheetName val="HC-Comp 832"/>
      <sheetName val="XT17"/>
      <sheetName val="Trevo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Jul Revised Standards"/>
      <sheetName val="1May Revised Standards"/>
      <sheetName val="3Jan2011 Standards Modified"/>
      <sheetName val="1Jul Revised Price File"/>
      <sheetName val="1May Revised Price File"/>
      <sheetName val="3Jan Price File"/>
      <sheetName val="modified standards"/>
      <sheetName val="1Jul_Revised_Standards"/>
      <sheetName val="1May_Revised_Standards"/>
      <sheetName val="3Jan2011_Standards_Modified"/>
      <sheetName val="1Jul_Revised_Price_File"/>
      <sheetName val="1May_Revised_Price_File"/>
      <sheetName val="3Jan_Price_File"/>
    </sheetNames>
    <sheetDataSet>
      <sheetData sheetId="0"/>
      <sheetData sheetId="1"/>
      <sheetData sheetId="2" refreshError="1">
        <row r="7">
          <cell r="A7" t="str">
            <v>H965100420</v>
          </cell>
          <cell r="B7" t="str">
            <v>GUIDER/40DEGXF/6FR/90CM</v>
          </cell>
          <cell r="C7" t="str">
            <v>USD</v>
          </cell>
          <cell r="D7">
            <v>45.98</v>
          </cell>
          <cell r="G7">
            <v>45.98</v>
          </cell>
        </row>
        <row r="8">
          <cell r="A8" t="str">
            <v>H965100430</v>
          </cell>
          <cell r="B8" t="str">
            <v>GUIDER/40DEGXF/7FR/90CM</v>
          </cell>
          <cell r="C8" t="str">
            <v>USD</v>
          </cell>
          <cell r="D8">
            <v>52.03</v>
          </cell>
          <cell r="G8">
            <v>52.03</v>
          </cell>
        </row>
        <row r="9">
          <cell r="A9" t="str">
            <v>H965100440</v>
          </cell>
          <cell r="B9" t="str">
            <v>GUIDER/40XF/8FR/90CM</v>
          </cell>
          <cell r="C9" t="str">
            <v>USD</v>
          </cell>
          <cell r="D9">
            <v>48.06</v>
          </cell>
          <cell r="G9">
            <v>48.06</v>
          </cell>
        </row>
        <row r="10">
          <cell r="A10" t="str">
            <v>H965100450</v>
          </cell>
          <cell r="B10" t="str">
            <v>GUIDER/40DEGXF/9FR/90CM</v>
          </cell>
          <cell r="C10" t="str">
            <v>USD</v>
          </cell>
          <cell r="D10">
            <v>41.54</v>
          </cell>
          <cell r="G10">
            <v>41.54</v>
          </cell>
        </row>
        <row r="11">
          <cell r="A11" t="str">
            <v>H965100460</v>
          </cell>
          <cell r="B11" t="str">
            <v>GUIDER/MPXF/6FR/90CM</v>
          </cell>
          <cell r="C11" t="str">
            <v>USD</v>
          </cell>
          <cell r="D11">
            <v>45.98</v>
          </cell>
          <cell r="G11">
            <v>45.98</v>
          </cell>
        </row>
        <row r="12">
          <cell r="A12" t="str">
            <v>H965100470</v>
          </cell>
          <cell r="B12" t="str">
            <v>GUIDER/MPXF/7FR/90CM</v>
          </cell>
          <cell r="C12" t="str">
            <v>USD</v>
          </cell>
          <cell r="D12">
            <v>52.03</v>
          </cell>
          <cell r="G12">
            <v>52.03</v>
          </cell>
        </row>
        <row r="13">
          <cell r="A13" t="str">
            <v>H965100480</v>
          </cell>
          <cell r="B13" t="str">
            <v>GUIDER/MPXF/8FR/90CM</v>
          </cell>
          <cell r="C13" t="str">
            <v>USD</v>
          </cell>
          <cell r="D13">
            <v>48.06</v>
          </cell>
          <cell r="G13">
            <v>48.06</v>
          </cell>
        </row>
        <row r="14">
          <cell r="A14" t="str">
            <v>H965100490</v>
          </cell>
          <cell r="B14" t="str">
            <v>GUIDER/MPXF/9FR/90CM</v>
          </cell>
          <cell r="C14" t="str">
            <v>USD</v>
          </cell>
          <cell r="D14">
            <v>41.54</v>
          </cell>
          <cell r="G14">
            <v>41.54</v>
          </cell>
        </row>
        <row r="15">
          <cell r="A15" t="str">
            <v>H965100500</v>
          </cell>
          <cell r="B15" t="str">
            <v>GUIDER/STXF/6FR/90CM</v>
          </cell>
          <cell r="C15" t="str">
            <v>USD</v>
          </cell>
          <cell r="D15">
            <v>45.98</v>
          </cell>
          <cell r="G15">
            <v>45.98</v>
          </cell>
        </row>
        <row r="16">
          <cell r="A16" t="str">
            <v>H965100510</v>
          </cell>
          <cell r="B16" t="str">
            <v>GUIDER/STXF/7FR/90CM</v>
          </cell>
          <cell r="C16" t="str">
            <v>USD</v>
          </cell>
          <cell r="D16">
            <v>52.03</v>
          </cell>
          <cell r="G16">
            <v>52.03</v>
          </cell>
        </row>
        <row r="17">
          <cell r="A17" t="str">
            <v>H965100520</v>
          </cell>
          <cell r="B17" t="str">
            <v>GUIDER/STXF/8FR/90CM</v>
          </cell>
          <cell r="C17" t="str">
            <v>USD</v>
          </cell>
          <cell r="D17">
            <v>48.06</v>
          </cell>
          <cell r="G17">
            <v>48.06</v>
          </cell>
        </row>
        <row r="18">
          <cell r="A18" t="str">
            <v>H965100530</v>
          </cell>
          <cell r="B18" t="str">
            <v>GUIDER/STXF/9FR/90CM</v>
          </cell>
          <cell r="C18" t="str">
            <v>USD</v>
          </cell>
          <cell r="D18">
            <v>41.54</v>
          </cell>
          <cell r="G18">
            <v>41.54</v>
          </cell>
        </row>
        <row r="19">
          <cell r="A19" t="str">
            <v>M0011224020</v>
          </cell>
          <cell r="B19" t="str">
            <v>FASSTEALTH2.0MM/10MM</v>
          </cell>
          <cell r="C19" t="str">
            <v>USD</v>
          </cell>
          <cell r="D19">
            <v>298.10000000000002</v>
          </cell>
          <cell r="G19">
            <v>298.10000000000002</v>
          </cell>
        </row>
        <row r="20">
          <cell r="A20" t="str">
            <v>M0011224030</v>
          </cell>
          <cell r="B20" t="str">
            <v>FASSTEALTH2.0MM/15MM</v>
          </cell>
          <cell r="C20" t="str">
            <v>USD</v>
          </cell>
          <cell r="D20">
            <v>298.25</v>
          </cell>
          <cell r="G20">
            <v>298.25</v>
          </cell>
        </row>
        <row r="21">
          <cell r="A21" t="str">
            <v>M0011224040</v>
          </cell>
          <cell r="B21" t="str">
            <v>FASSTEALTH2.0MM/20MM</v>
          </cell>
          <cell r="C21" t="str">
            <v>USD</v>
          </cell>
          <cell r="D21">
            <v>297.04000000000002</v>
          </cell>
          <cell r="G21">
            <v>297.04000000000002</v>
          </cell>
        </row>
        <row r="22">
          <cell r="A22" t="str">
            <v>M0011225020</v>
          </cell>
          <cell r="B22" t="str">
            <v>FASSTEALTH2.5MM/10MM</v>
          </cell>
          <cell r="C22" t="str">
            <v>USD</v>
          </cell>
          <cell r="D22">
            <v>298.52999999999997</v>
          </cell>
          <cell r="G22">
            <v>298.52999999999997</v>
          </cell>
        </row>
        <row r="23">
          <cell r="A23" t="str">
            <v>M0011225030</v>
          </cell>
          <cell r="B23" t="str">
            <v>FASSTEALTH2.5MM/15MM</v>
          </cell>
          <cell r="C23" t="str">
            <v>USD</v>
          </cell>
          <cell r="D23">
            <v>298.68</v>
          </cell>
          <cell r="G23">
            <v>298.68</v>
          </cell>
        </row>
        <row r="24">
          <cell r="A24" t="str">
            <v>M0011225040</v>
          </cell>
          <cell r="B24" t="str">
            <v>FASSTEALTH2.5MM/20MM</v>
          </cell>
          <cell r="C24" t="str">
            <v>USD</v>
          </cell>
          <cell r="D24">
            <v>297.45999999999998</v>
          </cell>
          <cell r="G24">
            <v>297.45999999999998</v>
          </cell>
        </row>
        <row r="25">
          <cell r="A25" t="str">
            <v>M0011226020</v>
          </cell>
          <cell r="B25" t="str">
            <v>FASSTEALTH3.0MM/10MM</v>
          </cell>
          <cell r="C25" t="str">
            <v>USD</v>
          </cell>
          <cell r="D25">
            <v>298.48</v>
          </cell>
          <cell r="G25">
            <v>298.48</v>
          </cell>
        </row>
        <row r="26">
          <cell r="A26" t="str">
            <v>M0011226030</v>
          </cell>
          <cell r="B26" t="str">
            <v>FASSTEALTH3.0MM/15MM</v>
          </cell>
          <cell r="C26" t="str">
            <v>USD</v>
          </cell>
          <cell r="D26">
            <v>298.63</v>
          </cell>
          <cell r="G26">
            <v>298.63</v>
          </cell>
        </row>
        <row r="27">
          <cell r="A27" t="str">
            <v>M0011226040</v>
          </cell>
          <cell r="B27" t="str">
            <v>FASSTEALTH3.0MM/20MM</v>
          </cell>
          <cell r="C27" t="str">
            <v>USD</v>
          </cell>
          <cell r="D27">
            <v>297.42</v>
          </cell>
          <cell r="G27">
            <v>297.42</v>
          </cell>
        </row>
        <row r="28">
          <cell r="A28" t="str">
            <v>M0011227020</v>
          </cell>
          <cell r="B28" t="str">
            <v>FASSTEALTH3.5MM/10MM</v>
          </cell>
          <cell r="C28" t="str">
            <v>USD</v>
          </cell>
          <cell r="D28">
            <v>298.27</v>
          </cell>
          <cell r="G28">
            <v>298.27</v>
          </cell>
        </row>
        <row r="29">
          <cell r="A29" t="str">
            <v>M0011227030</v>
          </cell>
          <cell r="B29" t="str">
            <v>FASSTEALTH3.5MM/15MM</v>
          </cell>
          <cell r="C29" t="str">
            <v>USD</v>
          </cell>
          <cell r="D29">
            <v>298.42</v>
          </cell>
          <cell r="G29">
            <v>298.42</v>
          </cell>
        </row>
        <row r="30">
          <cell r="A30" t="str">
            <v>M0011228030</v>
          </cell>
          <cell r="B30" t="str">
            <v>FASSTEALTH4.0MM/15MM</v>
          </cell>
          <cell r="C30" t="str">
            <v>USD</v>
          </cell>
          <cell r="D30">
            <v>301.79000000000002</v>
          </cell>
          <cell r="G30">
            <v>301.79000000000002</v>
          </cell>
        </row>
        <row r="31">
          <cell r="A31" t="str">
            <v>M0011228040</v>
          </cell>
          <cell r="B31" t="str">
            <v>FASSTEALTH4.0MM/20MM</v>
          </cell>
          <cell r="C31" t="str">
            <v>USD</v>
          </cell>
          <cell r="D31">
            <v>301.79000000000002</v>
          </cell>
          <cell r="G31">
            <v>301.79000000000002</v>
          </cell>
        </row>
        <row r="32">
          <cell r="A32" t="str">
            <v>M0011341080</v>
          </cell>
          <cell r="B32" t="str">
            <v>FASTRACKER18150CM/20CM€</v>
          </cell>
          <cell r="C32" t="str">
            <v>EUR</v>
          </cell>
          <cell r="D32">
            <v>62.13</v>
          </cell>
          <cell r="G32">
            <v>62.13</v>
          </cell>
        </row>
        <row r="33">
          <cell r="A33" t="str">
            <v>M0011341090</v>
          </cell>
          <cell r="B33" t="str">
            <v>FASTRACKER-18150CM/18CM€</v>
          </cell>
          <cell r="C33" t="str">
            <v>EUR</v>
          </cell>
          <cell r="D33">
            <v>62.5</v>
          </cell>
          <cell r="G33">
            <v>62.5</v>
          </cell>
        </row>
        <row r="34">
          <cell r="A34" t="str">
            <v>M0011342080</v>
          </cell>
          <cell r="B34" t="str">
            <v>FASTRACKER-18MX150CM/20CM€</v>
          </cell>
          <cell r="C34" t="str">
            <v>EUR</v>
          </cell>
          <cell r="D34">
            <v>63.59</v>
          </cell>
          <cell r="G34">
            <v>63.59</v>
          </cell>
        </row>
        <row r="35">
          <cell r="A35" t="str">
            <v>M0011711110</v>
          </cell>
          <cell r="B35" t="str">
            <v>TURBOTRACKER-18150CM/18CM€</v>
          </cell>
          <cell r="C35" t="str">
            <v>EUR</v>
          </cell>
          <cell r="D35">
            <v>127.96</v>
          </cell>
          <cell r="G35">
            <v>127.96</v>
          </cell>
        </row>
        <row r="36">
          <cell r="A36" t="str">
            <v>M001182570</v>
          </cell>
          <cell r="B36" t="str">
            <v>F/GRENEGADE150/10/2TIP€</v>
          </cell>
          <cell r="C36" t="str">
            <v>EUR</v>
          </cell>
          <cell r="D36">
            <v>74.13</v>
          </cell>
          <cell r="E36">
            <v>85.249499999999983</v>
          </cell>
          <cell r="G36">
            <v>85.249499999999983</v>
          </cell>
        </row>
        <row r="37">
          <cell r="A37" t="str">
            <v>M001182590</v>
          </cell>
          <cell r="B37" t="str">
            <v>F/GRENEGADE150/20/2TIP€</v>
          </cell>
          <cell r="C37" t="str">
            <v>EUR</v>
          </cell>
          <cell r="D37">
            <v>74.13</v>
          </cell>
          <cell r="E37">
            <v>85.249499999999983</v>
          </cell>
          <cell r="G37">
            <v>85.249499999999983</v>
          </cell>
        </row>
        <row r="38">
          <cell r="A38" t="str">
            <v>M001182600</v>
          </cell>
          <cell r="B38" t="str">
            <v>F/GRENEGADE130/302ro</v>
          </cell>
          <cell r="C38" t="str">
            <v>USD</v>
          </cell>
          <cell r="D38">
            <v>104.9</v>
          </cell>
          <cell r="E38">
            <v>120.63499999999999</v>
          </cell>
          <cell r="G38">
            <v>120.63499999999999</v>
          </cell>
        </row>
        <row r="39">
          <cell r="A39" t="str">
            <v>M001186000</v>
          </cell>
          <cell r="B39" t="str">
            <v>INTIMEINFUSION160CM/1CM</v>
          </cell>
          <cell r="C39" t="str">
            <v>USD</v>
          </cell>
          <cell r="D39">
            <v>114.3</v>
          </cell>
          <cell r="G39">
            <v>114.3</v>
          </cell>
        </row>
        <row r="40">
          <cell r="A40" t="str">
            <v>M0012242000</v>
          </cell>
          <cell r="B40" t="str">
            <v>0.014VALVEWIRE0TIP/175CM</v>
          </cell>
          <cell r="C40" t="str">
            <v>USD</v>
          </cell>
          <cell r="D40">
            <v>74.23</v>
          </cell>
          <cell r="G40">
            <v>74.23</v>
          </cell>
        </row>
        <row r="41">
          <cell r="A41" t="str">
            <v>M0012242020</v>
          </cell>
          <cell r="B41" t="str">
            <v>0.014VALVEWIRE2TIP/175CM</v>
          </cell>
          <cell r="C41" t="str">
            <v>USD</v>
          </cell>
          <cell r="D41">
            <v>87.26</v>
          </cell>
          <cell r="G41">
            <v>87.26</v>
          </cell>
        </row>
        <row r="42">
          <cell r="A42" t="str">
            <v>M0014212420</v>
          </cell>
          <cell r="B42" t="str">
            <v>ROTATINGHEMOSTASISVALVE(SGL</v>
          </cell>
          <cell r="C42" t="str">
            <v>EUR</v>
          </cell>
          <cell r="D42">
            <v>1.91</v>
          </cell>
          <cell r="G42">
            <v>1.91</v>
          </cell>
        </row>
        <row r="43">
          <cell r="A43" t="str">
            <v>M0014212421</v>
          </cell>
          <cell r="B43" t="str">
            <v>ROTATINGHEMOSTASISVALVEBX/5</v>
          </cell>
          <cell r="C43" t="str">
            <v>EUR</v>
          </cell>
          <cell r="D43">
            <v>30.21</v>
          </cell>
          <cell r="G43">
            <v>30.21</v>
          </cell>
        </row>
        <row r="44">
          <cell r="A44" t="str">
            <v>M0014250181</v>
          </cell>
          <cell r="B44" t="str">
            <v>SHAPINGMANDREL18BX/5</v>
          </cell>
          <cell r="C44" t="str">
            <v>USD</v>
          </cell>
          <cell r="D44">
            <v>19.52</v>
          </cell>
          <cell r="G44">
            <v>19.52</v>
          </cell>
        </row>
        <row r="45">
          <cell r="A45" t="str">
            <v>M0014301490</v>
          </cell>
          <cell r="B45" t="str">
            <v>TUBEVENT</v>
          </cell>
          <cell r="C45" t="str">
            <v>USD</v>
          </cell>
          <cell r="D45">
            <v>48.62</v>
          </cell>
          <cell r="G45">
            <v>48.62</v>
          </cell>
        </row>
        <row r="46">
          <cell r="A46" t="str">
            <v>M0014301700</v>
          </cell>
          <cell r="B46" t="str">
            <v>MANDRELVENT</v>
          </cell>
          <cell r="C46" t="str">
            <v>USD</v>
          </cell>
          <cell r="D46">
            <v>45.52</v>
          </cell>
          <cell r="G46">
            <v>45.52</v>
          </cell>
        </row>
        <row r="47">
          <cell r="A47" t="str">
            <v>M001468050</v>
          </cell>
          <cell r="B47" t="str">
            <v>TRANSENDEX14</v>
          </cell>
          <cell r="C47" t="str">
            <v>USD</v>
          </cell>
          <cell r="D47">
            <v>38.19</v>
          </cell>
          <cell r="E47">
            <v>43.918499999999995</v>
          </cell>
          <cell r="G47">
            <v>43.918499999999995</v>
          </cell>
        </row>
        <row r="48">
          <cell r="A48" t="str">
            <v>M001468060</v>
          </cell>
          <cell r="B48" t="str">
            <v>TRANSENDEX014/205SOFTTIP</v>
          </cell>
          <cell r="C48" t="str">
            <v>USD</v>
          </cell>
          <cell r="D48">
            <v>39.200000000000003</v>
          </cell>
          <cell r="E48">
            <v>45.08</v>
          </cell>
          <cell r="G48">
            <v>45.08</v>
          </cell>
        </row>
        <row r="49">
          <cell r="A49" t="str">
            <v>M001468070</v>
          </cell>
          <cell r="B49" t="str">
            <v>TRANSENDEX014/205FLOPPY</v>
          </cell>
          <cell r="C49" t="str">
            <v>USD</v>
          </cell>
          <cell r="D49">
            <v>38.72</v>
          </cell>
          <cell r="E49">
            <v>44.527999999999999</v>
          </cell>
          <cell r="G49">
            <v>44.527999999999999</v>
          </cell>
        </row>
        <row r="50">
          <cell r="A50" t="str">
            <v>M001468080</v>
          </cell>
          <cell r="B50" t="str">
            <v>TRANSENDEX014/205PLATINUM</v>
          </cell>
          <cell r="C50" t="str">
            <v>USD</v>
          </cell>
          <cell r="D50">
            <v>44.09</v>
          </cell>
          <cell r="E50">
            <v>50.703499999999998</v>
          </cell>
          <cell r="G50">
            <v>50.703499999999998</v>
          </cell>
        </row>
        <row r="51">
          <cell r="A51" t="str">
            <v>M0017501600</v>
          </cell>
          <cell r="B51" t="str">
            <v>CATHSET2.0/4.2FR</v>
          </cell>
          <cell r="C51" t="str">
            <v>USD</v>
          </cell>
          <cell r="D51">
            <v>78.150000000000006</v>
          </cell>
          <cell r="G51">
            <v>78.150000000000006</v>
          </cell>
        </row>
        <row r="52">
          <cell r="A52" t="str">
            <v>M0017501700</v>
          </cell>
          <cell r="B52" t="str">
            <v>CATHSET3.0/2.0FR</v>
          </cell>
          <cell r="C52" t="str">
            <v>USD</v>
          </cell>
          <cell r="D52">
            <v>90.84</v>
          </cell>
          <cell r="G52">
            <v>90.84</v>
          </cell>
        </row>
        <row r="53">
          <cell r="A53" t="str">
            <v>M0017715510</v>
          </cell>
          <cell r="B53" t="str">
            <v>DSB.50CCVOLUMELOW</v>
          </cell>
          <cell r="C53" t="str">
            <v>USD</v>
          </cell>
          <cell r="D53">
            <v>196.31</v>
          </cell>
          <cell r="G53">
            <v>196.31</v>
          </cell>
        </row>
        <row r="54">
          <cell r="A54" t="str">
            <v>M0017715520</v>
          </cell>
          <cell r="B54" t="str">
            <v>DSB.50CCVOLUMEMEDIUM</v>
          </cell>
          <cell r="C54" t="str">
            <v>USD</v>
          </cell>
          <cell r="D54">
            <v>196.24</v>
          </cell>
          <cell r="G54">
            <v>196.24</v>
          </cell>
        </row>
        <row r="55">
          <cell r="A55" t="str">
            <v>M0017715530</v>
          </cell>
          <cell r="B55" t="str">
            <v>DSB.50CCVOLUMEHIGH</v>
          </cell>
          <cell r="C55" t="str">
            <v>USD</v>
          </cell>
          <cell r="D55">
            <v>196.24</v>
          </cell>
          <cell r="G55">
            <v>196.24</v>
          </cell>
        </row>
        <row r="56">
          <cell r="A56" t="str">
            <v>M0017715920</v>
          </cell>
          <cell r="B56" t="str">
            <v>DSB.90CCVOLUMEMEDIUM</v>
          </cell>
          <cell r="C56" t="str">
            <v>USD</v>
          </cell>
          <cell r="D56">
            <v>196.24</v>
          </cell>
          <cell r="G56">
            <v>196.24</v>
          </cell>
        </row>
        <row r="57">
          <cell r="A57" t="str">
            <v>M0017718110</v>
          </cell>
          <cell r="B57" t="str">
            <v>DSB1.0CCVOLUMELOW</v>
          </cell>
          <cell r="C57" t="str">
            <v>USD</v>
          </cell>
          <cell r="D57">
            <v>196.31</v>
          </cell>
          <cell r="G57">
            <v>196.31</v>
          </cell>
        </row>
        <row r="58">
          <cell r="A58" t="str">
            <v>M0017718120</v>
          </cell>
          <cell r="B58" t="str">
            <v>DSB1.0CCVOLUMEMEDIUM</v>
          </cell>
          <cell r="C58" t="str">
            <v>USD</v>
          </cell>
          <cell r="D58">
            <v>196.24</v>
          </cell>
          <cell r="G58">
            <v>196.24</v>
          </cell>
        </row>
        <row r="59">
          <cell r="A59" t="str">
            <v>M0017718510</v>
          </cell>
          <cell r="B59" t="str">
            <v>DSB1.5CCVOLUMELOW</v>
          </cell>
          <cell r="C59" t="str">
            <v>USD</v>
          </cell>
          <cell r="D59">
            <v>196.31</v>
          </cell>
          <cell r="G59">
            <v>196.31</v>
          </cell>
        </row>
        <row r="60">
          <cell r="A60" t="str">
            <v>M0017718520</v>
          </cell>
          <cell r="B60" t="str">
            <v>DSB1.5CCVOLUMEMEDIUM</v>
          </cell>
          <cell r="C60" t="str">
            <v>USD</v>
          </cell>
          <cell r="D60">
            <v>196.24</v>
          </cell>
          <cell r="G60">
            <v>196.24</v>
          </cell>
        </row>
        <row r="61">
          <cell r="A61" t="str">
            <v>M003100620</v>
          </cell>
          <cell r="B61" t="str">
            <v>GUIDER40XF5F90CM</v>
          </cell>
          <cell r="C61" t="str">
            <v>USD</v>
          </cell>
          <cell r="D61">
            <v>48.27</v>
          </cell>
          <cell r="G61">
            <v>48.27</v>
          </cell>
        </row>
        <row r="62">
          <cell r="A62" t="str">
            <v>M003100630</v>
          </cell>
          <cell r="B62" t="str">
            <v>GUIDERMPXF5F90CM</v>
          </cell>
          <cell r="C62" t="str">
            <v>USD</v>
          </cell>
          <cell r="D62">
            <v>48.27</v>
          </cell>
          <cell r="G62">
            <v>48.27</v>
          </cell>
        </row>
        <row r="63">
          <cell r="A63" t="str">
            <v>M003100640</v>
          </cell>
          <cell r="B63" t="str">
            <v>GUIDERSTRAIGHTXF5F90CM</v>
          </cell>
          <cell r="C63" t="str">
            <v>USD</v>
          </cell>
          <cell r="D63">
            <v>48.27</v>
          </cell>
          <cell r="G63">
            <v>48.27</v>
          </cell>
        </row>
        <row r="64">
          <cell r="A64" t="str">
            <v>M003101420</v>
          </cell>
          <cell r="B64" t="str">
            <v>GUIDER/40DEGXF/6FR/100cm</v>
          </cell>
          <cell r="C64" t="str">
            <v>USD</v>
          </cell>
          <cell r="D64">
            <v>27.13</v>
          </cell>
          <cell r="G64">
            <v>27.13</v>
          </cell>
        </row>
        <row r="65">
          <cell r="A65" t="str">
            <v>M003101430</v>
          </cell>
          <cell r="B65" t="str">
            <v>GUIDER/40DEGXF/7FR/100cm</v>
          </cell>
          <cell r="C65" t="str">
            <v>USD</v>
          </cell>
          <cell r="D65">
            <v>29.84</v>
          </cell>
          <cell r="G65">
            <v>29.84</v>
          </cell>
        </row>
        <row r="66">
          <cell r="A66" t="str">
            <v>M003101440</v>
          </cell>
          <cell r="B66" t="str">
            <v>GUIDER/40XF/8FR/100cm</v>
          </cell>
          <cell r="C66" t="str">
            <v>USD</v>
          </cell>
          <cell r="D66">
            <v>27.74</v>
          </cell>
          <cell r="G66">
            <v>27.74</v>
          </cell>
        </row>
        <row r="67">
          <cell r="A67" t="str">
            <v>M003101450</v>
          </cell>
          <cell r="B67" t="str">
            <v>GUIDER/40DEGXF/9FR/100cm</v>
          </cell>
          <cell r="C67" t="str">
            <v>USD</v>
          </cell>
          <cell r="D67">
            <v>29.84</v>
          </cell>
          <cell r="G67">
            <v>29.84</v>
          </cell>
        </row>
        <row r="68">
          <cell r="A68" t="str">
            <v>M003101460</v>
          </cell>
          <cell r="B68" t="str">
            <v>GUIDER/MPXF/6FR/100cm</v>
          </cell>
          <cell r="C68" t="str">
            <v>USD</v>
          </cell>
          <cell r="D68">
            <v>27.13</v>
          </cell>
          <cell r="G68">
            <v>27.13</v>
          </cell>
        </row>
        <row r="69">
          <cell r="A69" t="str">
            <v>M003101470</v>
          </cell>
          <cell r="B69" t="str">
            <v>GUIDER/MPXF/7FR/100cm</v>
          </cell>
          <cell r="C69" t="str">
            <v>USD</v>
          </cell>
          <cell r="D69">
            <v>29.84</v>
          </cell>
          <cell r="G69">
            <v>29.84</v>
          </cell>
        </row>
        <row r="70">
          <cell r="A70" t="str">
            <v>M003101480</v>
          </cell>
          <cell r="B70" t="str">
            <v>GUIDER/MPXF/8FR/100cm</v>
          </cell>
          <cell r="C70" t="str">
            <v>USD</v>
          </cell>
          <cell r="D70">
            <v>27.74</v>
          </cell>
          <cell r="G70">
            <v>27.74</v>
          </cell>
        </row>
        <row r="71">
          <cell r="A71" t="str">
            <v>M003101490</v>
          </cell>
          <cell r="B71" t="str">
            <v>GUIDER/MPXF/9FR/100cm</v>
          </cell>
          <cell r="C71" t="str">
            <v>USD</v>
          </cell>
          <cell r="D71">
            <v>29.84</v>
          </cell>
          <cell r="G71">
            <v>29.84</v>
          </cell>
        </row>
        <row r="72">
          <cell r="A72" t="str">
            <v>M003101500</v>
          </cell>
          <cell r="B72" t="str">
            <v>GUIDER/STXF/6FR/100cm</v>
          </cell>
          <cell r="C72" t="str">
            <v>USD</v>
          </cell>
          <cell r="D72">
            <v>27.13</v>
          </cell>
          <cell r="G72">
            <v>27.13</v>
          </cell>
        </row>
        <row r="73">
          <cell r="A73" t="str">
            <v>M003101510</v>
          </cell>
          <cell r="B73" t="str">
            <v>GUIDER/STXF/7FR/100cm</v>
          </cell>
          <cell r="C73" t="str">
            <v>USD</v>
          </cell>
          <cell r="D73">
            <v>29.84</v>
          </cell>
          <cell r="G73">
            <v>29.84</v>
          </cell>
        </row>
        <row r="74">
          <cell r="A74" t="str">
            <v>M003101520</v>
          </cell>
          <cell r="B74" t="str">
            <v>GUIDER/STXF/8FR/100cm</v>
          </cell>
          <cell r="C74" t="str">
            <v>USD</v>
          </cell>
          <cell r="D74">
            <v>27.74</v>
          </cell>
          <cell r="G74">
            <v>27.74</v>
          </cell>
        </row>
        <row r="75">
          <cell r="A75" t="str">
            <v>M003101530</v>
          </cell>
          <cell r="B75" t="str">
            <v>GUIDER/STXF/9FR/100cm</v>
          </cell>
          <cell r="C75" t="str">
            <v>USD</v>
          </cell>
          <cell r="D75">
            <v>29.84</v>
          </cell>
          <cell r="G75">
            <v>29.84</v>
          </cell>
        </row>
        <row r="76">
          <cell r="A76" t="str">
            <v>M003101620</v>
          </cell>
          <cell r="B76" t="str">
            <v>GUIDER40XF5F100CM</v>
          </cell>
          <cell r="C76" t="str">
            <v>USD</v>
          </cell>
          <cell r="D76">
            <v>48.27</v>
          </cell>
          <cell r="G76">
            <v>48.27</v>
          </cell>
        </row>
        <row r="77">
          <cell r="A77" t="str">
            <v>M003101630</v>
          </cell>
          <cell r="B77" t="str">
            <v>GUIDERMPXF5F100CM</v>
          </cell>
          <cell r="C77" t="str">
            <v>USD</v>
          </cell>
          <cell r="D77">
            <v>48.27</v>
          </cell>
          <cell r="G77">
            <v>48.27</v>
          </cell>
        </row>
        <row r="78">
          <cell r="A78" t="str">
            <v>M003101640</v>
          </cell>
          <cell r="B78" t="str">
            <v>GUIDERSTRAIGHTXF5F100CM</v>
          </cell>
          <cell r="C78" t="str">
            <v>USD</v>
          </cell>
          <cell r="D78">
            <v>48.27</v>
          </cell>
          <cell r="G78">
            <v>48.27</v>
          </cell>
        </row>
        <row r="79">
          <cell r="A79" t="str">
            <v>M00313010</v>
          </cell>
          <cell r="B79" t="str">
            <v>Synchro.014"</v>
          </cell>
          <cell r="C79" t="str">
            <v>USD</v>
          </cell>
          <cell r="D79">
            <v>118.45</v>
          </cell>
          <cell r="G79">
            <v>118.45</v>
          </cell>
        </row>
        <row r="80">
          <cell r="A80" t="str">
            <v>M00313020</v>
          </cell>
          <cell r="B80" t="str">
            <v>Synchro.014"</v>
          </cell>
          <cell r="C80" t="str">
            <v>USD</v>
          </cell>
          <cell r="D80">
            <v>125.12</v>
          </cell>
          <cell r="G80">
            <v>125.12</v>
          </cell>
        </row>
        <row r="81">
          <cell r="A81" t="str">
            <v>M00313310</v>
          </cell>
          <cell r="B81" t="str">
            <v>Synchro.014"</v>
          </cell>
          <cell r="C81" t="str">
            <v>USD</v>
          </cell>
          <cell r="D81">
            <v>121.15</v>
          </cell>
          <cell r="G81">
            <v>121.15</v>
          </cell>
        </row>
        <row r="82">
          <cell r="A82" t="str">
            <v>M00313320</v>
          </cell>
          <cell r="B82" t="str">
            <v>Synchro.014"</v>
          </cell>
          <cell r="C82" t="str">
            <v>USD</v>
          </cell>
          <cell r="D82">
            <v>125.33</v>
          </cell>
          <cell r="G82">
            <v>125.33</v>
          </cell>
        </row>
        <row r="83">
          <cell r="A83" t="str">
            <v>M00313410</v>
          </cell>
          <cell r="B83" t="str">
            <v>Synchro-14SGW,200cm,35cm</v>
          </cell>
          <cell r="C83" t="str">
            <v>USD</v>
          </cell>
          <cell r="D83">
            <v>116.46</v>
          </cell>
          <cell r="G83">
            <v>116.46</v>
          </cell>
        </row>
        <row r="84">
          <cell r="A84" t="str">
            <v>M0031341100</v>
          </cell>
          <cell r="B84" t="str">
            <v>FASTRACKER-18175CM/25CM€</v>
          </cell>
          <cell r="C84" t="str">
            <v>EUR</v>
          </cell>
          <cell r="D84">
            <v>62.8</v>
          </cell>
          <cell r="G84">
            <v>62.8</v>
          </cell>
        </row>
        <row r="85">
          <cell r="A85" t="str">
            <v>M0031342090</v>
          </cell>
          <cell r="B85" t="str">
            <v>FASTRACKER-18MXwith2TIPS</v>
          </cell>
          <cell r="C85" t="str">
            <v>EUR</v>
          </cell>
          <cell r="D85">
            <v>63.97</v>
          </cell>
          <cell r="G85">
            <v>63.97</v>
          </cell>
        </row>
        <row r="86">
          <cell r="A86" t="str">
            <v>M0031342100</v>
          </cell>
          <cell r="B86" t="str">
            <v>FASTRACKER-18MX175/25CM</v>
          </cell>
          <cell r="C86" t="str">
            <v>EUR</v>
          </cell>
          <cell r="D86">
            <v>64.319999999999993</v>
          </cell>
          <cell r="G86">
            <v>64.319999999999993</v>
          </cell>
        </row>
        <row r="87">
          <cell r="A87" t="str">
            <v>M00313510</v>
          </cell>
          <cell r="B87" t="str">
            <v>Synchro-14S,300cm,35cm</v>
          </cell>
          <cell r="C87" t="str">
            <v>USD</v>
          </cell>
          <cell r="D87">
            <v>116.6</v>
          </cell>
          <cell r="G87">
            <v>116.6</v>
          </cell>
        </row>
        <row r="88">
          <cell r="A88" t="str">
            <v>M0031351020</v>
          </cell>
          <cell r="B88" t="str">
            <v>FASTRACKER10155CM/15CM€</v>
          </cell>
          <cell r="C88" t="str">
            <v>EUR</v>
          </cell>
          <cell r="D88">
            <v>63.17</v>
          </cell>
          <cell r="G88">
            <v>63.17</v>
          </cell>
        </row>
        <row r="89">
          <cell r="A89" t="str">
            <v>M0031351090</v>
          </cell>
          <cell r="B89" t="str">
            <v>FASTRACKER10150CM/3CM€</v>
          </cell>
          <cell r="C89" t="str">
            <v>EUR</v>
          </cell>
          <cell r="D89">
            <v>63.29</v>
          </cell>
          <cell r="G89">
            <v>63.29</v>
          </cell>
        </row>
        <row r="90">
          <cell r="A90" t="str">
            <v>M0031351100</v>
          </cell>
          <cell r="B90" t="str">
            <v>FASTRACKER-10175CM/20CM€</v>
          </cell>
          <cell r="C90" t="str">
            <v>EUR</v>
          </cell>
          <cell r="D90">
            <v>64.16</v>
          </cell>
          <cell r="G90">
            <v>64.16</v>
          </cell>
        </row>
        <row r="91">
          <cell r="A91" t="str">
            <v>M0031426010</v>
          </cell>
          <cell r="B91" t="str">
            <v>TrackerExcel141-TIP150cm/15€</v>
          </cell>
          <cell r="C91" t="str">
            <v>EUR</v>
          </cell>
          <cell r="D91">
            <v>104.28</v>
          </cell>
          <cell r="G91">
            <v>104.28</v>
          </cell>
        </row>
        <row r="92">
          <cell r="A92" t="str">
            <v>M0031426090</v>
          </cell>
          <cell r="B92" t="str">
            <v>TrackerExcel-142-TIP150cm/15€99.01</v>
          </cell>
          <cell r="C92" t="str">
            <v>EUR</v>
          </cell>
          <cell r="D92">
            <v>99.01</v>
          </cell>
          <cell r="G92">
            <v>99.01</v>
          </cell>
        </row>
        <row r="93">
          <cell r="A93" t="str">
            <v>M0031426100</v>
          </cell>
          <cell r="B93" t="str">
            <v>TrackerExcel-14Pre-Shaped45€107.94</v>
          </cell>
          <cell r="C93" t="str">
            <v>EUR</v>
          </cell>
          <cell r="D93">
            <v>107.94</v>
          </cell>
          <cell r="G93">
            <v>107.94</v>
          </cell>
        </row>
        <row r="94">
          <cell r="A94" t="str">
            <v>M0031426110</v>
          </cell>
          <cell r="B94" t="str">
            <v>TrackerExcel-14Pre-Shaped90€107.94</v>
          </cell>
          <cell r="C94" t="str">
            <v>EUR</v>
          </cell>
          <cell r="D94">
            <v>107.94</v>
          </cell>
          <cell r="G94">
            <v>107.94</v>
          </cell>
        </row>
        <row r="95">
          <cell r="A95" t="str">
            <v>M0031426120</v>
          </cell>
          <cell r="B95" t="str">
            <v>TrackerExcel-14Pre-ShapedJ1€</v>
          </cell>
          <cell r="C95" t="str">
            <v>EUR</v>
          </cell>
          <cell r="D95">
            <v>107.85</v>
          </cell>
          <cell r="G95">
            <v>107.85</v>
          </cell>
        </row>
        <row r="96">
          <cell r="A96" t="str">
            <v>M0031426130</v>
          </cell>
          <cell r="B96" t="str">
            <v>TrackerExcel-14Pre-ShapedC1€</v>
          </cell>
          <cell r="C96" t="str">
            <v>EUR</v>
          </cell>
          <cell r="D96">
            <v>111.21</v>
          </cell>
          <cell r="G96">
            <v>111.21</v>
          </cell>
        </row>
        <row r="97">
          <cell r="A97" t="str">
            <v>M0031426140</v>
          </cell>
          <cell r="B97" t="str">
            <v>TrackerExcel-14Pre-ShapedS1€</v>
          </cell>
          <cell r="C97" t="str">
            <v>EUR</v>
          </cell>
          <cell r="D97">
            <v>111.21</v>
          </cell>
          <cell r="G97">
            <v>111.21</v>
          </cell>
        </row>
        <row r="98">
          <cell r="A98" t="str">
            <v>M0031427010</v>
          </cell>
          <cell r="B98" t="str">
            <v>TrackerExcel141-TIP150cm/7.€</v>
          </cell>
          <cell r="C98" t="str">
            <v>EUR</v>
          </cell>
          <cell r="D98">
            <v>104.1</v>
          </cell>
          <cell r="G98">
            <v>104.1</v>
          </cell>
        </row>
        <row r="99">
          <cell r="A99" t="str">
            <v>M0031427090</v>
          </cell>
          <cell r="B99" t="str">
            <v>TrackerExcel142-TIP150cm/7.€</v>
          </cell>
          <cell r="C99" t="str">
            <v>EUR</v>
          </cell>
          <cell r="D99">
            <v>99.01</v>
          </cell>
          <cell r="G99">
            <v>99.01</v>
          </cell>
        </row>
        <row r="100">
          <cell r="A100" t="str">
            <v>M0031427100</v>
          </cell>
          <cell r="B100" t="str">
            <v>TrackerExcel-14Pre-Shaped45€</v>
          </cell>
          <cell r="C100" t="str">
            <v>EUR</v>
          </cell>
          <cell r="D100">
            <v>107.94</v>
          </cell>
          <cell r="G100">
            <v>107.94</v>
          </cell>
        </row>
        <row r="101">
          <cell r="A101" t="str">
            <v>M0031427110</v>
          </cell>
          <cell r="B101" t="str">
            <v>TrackerExcel-14Pre-Shaped90€</v>
          </cell>
          <cell r="C101" t="str">
            <v>EUR</v>
          </cell>
          <cell r="D101">
            <v>107.94</v>
          </cell>
          <cell r="G101">
            <v>107.94</v>
          </cell>
        </row>
        <row r="102">
          <cell r="A102" t="str">
            <v>M0031427120</v>
          </cell>
          <cell r="B102" t="str">
            <v>TrackerExcel-14Pre-ShapedJ1€</v>
          </cell>
          <cell r="C102" t="str">
            <v>EUR</v>
          </cell>
          <cell r="D102">
            <v>107.85</v>
          </cell>
          <cell r="G102">
            <v>107.85</v>
          </cell>
        </row>
        <row r="103">
          <cell r="A103" t="str">
            <v>M0031427130</v>
          </cell>
          <cell r="B103" t="str">
            <v>TrackerExcel-14Pre-ShapedC1€</v>
          </cell>
          <cell r="C103" t="str">
            <v>EUR</v>
          </cell>
          <cell r="D103">
            <v>111.22</v>
          </cell>
          <cell r="G103">
            <v>111.22</v>
          </cell>
        </row>
        <row r="104">
          <cell r="A104" t="str">
            <v>M0031427140</v>
          </cell>
          <cell r="B104" t="str">
            <v>TrackerExcel-14Pre-ShapedS1€</v>
          </cell>
          <cell r="C104" t="str">
            <v>EUR</v>
          </cell>
          <cell r="D104">
            <v>111.22</v>
          </cell>
          <cell r="G104">
            <v>111.22</v>
          </cell>
        </row>
        <row r="105">
          <cell r="A105" t="str">
            <v>M0031441810</v>
          </cell>
          <cell r="B105" t="str">
            <v>EXCELSIOR150CM1TIP</v>
          </cell>
          <cell r="C105" t="str">
            <v>EUR</v>
          </cell>
          <cell r="D105">
            <v>105.55</v>
          </cell>
          <cell r="G105">
            <v>105.55</v>
          </cell>
        </row>
        <row r="106">
          <cell r="A106" t="str">
            <v>M0031441890</v>
          </cell>
          <cell r="B106" t="str">
            <v>EXCELSIOR150CM2TIP</v>
          </cell>
          <cell r="C106" t="str">
            <v>EUR</v>
          </cell>
          <cell r="D106">
            <v>100.99</v>
          </cell>
          <cell r="G106">
            <v>100.99</v>
          </cell>
        </row>
        <row r="107">
          <cell r="A107" t="str">
            <v>M0031441900</v>
          </cell>
          <cell r="B107" t="str">
            <v>Excelsior1018Pre-Shaped451</v>
          </cell>
          <cell r="C107" t="str">
            <v>EUR</v>
          </cell>
          <cell r="D107">
            <v>129.63999999999999</v>
          </cell>
          <cell r="G107">
            <v>129.63999999999999</v>
          </cell>
        </row>
        <row r="108">
          <cell r="A108" t="str">
            <v>M0031441910</v>
          </cell>
          <cell r="B108" t="str">
            <v>Excelsior1018Pre-Shaped901</v>
          </cell>
          <cell r="C108" t="str">
            <v>EUR</v>
          </cell>
          <cell r="D108">
            <v>129.63999999999999</v>
          </cell>
          <cell r="G108">
            <v>129.63999999999999</v>
          </cell>
        </row>
        <row r="109">
          <cell r="A109" t="str">
            <v>M0031441920</v>
          </cell>
          <cell r="B109" t="str">
            <v>Excelsior1018Pre-ShapedJ15</v>
          </cell>
          <cell r="C109" t="str">
            <v>EUR</v>
          </cell>
          <cell r="D109">
            <v>129.55000000000001</v>
          </cell>
          <cell r="G109">
            <v>129.55000000000001</v>
          </cell>
        </row>
        <row r="110">
          <cell r="A110" t="str">
            <v>M0031441930</v>
          </cell>
          <cell r="B110" t="str">
            <v>Excelsior1018Pre-ShapedC15</v>
          </cell>
          <cell r="C110" t="str">
            <v>EUR</v>
          </cell>
          <cell r="D110">
            <v>132.91999999999999</v>
          </cell>
          <cell r="G110">
            <v>132.91999999999999</v>
          </cell>
        </row>
        <row r="111">
          <cell r="A111" t="str">
            <v>M0031441940</v>
          </cell>
          <cell r="B111" t="str">
            <v>Excelsior1018Pre-ShapedS15</v>
          </cell>
          <cell r="C111" t="str">
            <v>EUR</v>
          </cell>
          <cell r="D111">
            <v>133.01</v>
          </cell>
          <cell r="G111">
            <v>133.01</v>
          </cell>
        </row>
        <row r="112">
          <cell r="A112" t="str">
            <v>M0031443810</v>
          </cell>
          <cell r="B112" t="str">
            <v>EXCELSIOR130CM1TIP</v>
          </cell>
          <cell r="C112" t="str">
            <v>USD</v>
          </cell>
          <cell r="D112">
            <v>136.04</v>
          </cell>
          <cell r="G112">
            <v>136.04</v>
          </cell>
        </row>
        <row r="113">
          <cell r="A113" t="str">
            <v>M0031445810</v>
          </cell>
          <cell r="B113" t="str">
            <v>EXCELSIOR105CM1TIP</v>
          </cell>
          <cell r="C113" t="str">
            <v>USD</v>
          </cell>
          <cell r="D113">
            <v>136</v>
          </cell>
          <cell r="G113">
            <v>136</v>
          </cell>
        </row>
        <row r="114">
          <cell r="A114" t="str">
            <v>M00316310</v>
          </cell>
          <cell r="B114" t="str">
            <v>SYNCHRO0.01WIRESOFTSTRAIGH</v>
          </cell>
          <cell r="C114" t="str">
            <v>USD</v>
          </cell>
          <cell r="D114">
            <v>173.58</v>
          </cell>
          <cell r="G114">
            <v>173.58</v>
          </cell>
        </row>
        <row r="115">
          <cell r="A115" t="str">
            <v>M00316330</v>
          </cell>
          <cell r="B115" t="str">
            <v>SYNCHRO0.01WIRESOFTSTRAIGH</v>
          </cell>
          <cell r="C115" t="str">
            <v>USD</v>
          </cell>
          <cell r="D115">
            <v>174.1</v>
          </cell>
          <cell r="G115">
            <v>174.1</v>
          </cell>
        </row>
        <row r="116">
          <cell r="A116" t="str">
            <v>M00316510</v>
          </cell>
          <cell r="B116" t="str">
            <v>SYNCHRO0.01WIRESUPPORTSTRA</v>
          </cell>
          <cell r="C116" t="str">
            <v>USD</v>
          </cell>
          <cell r="D116">
            <v>190.03</v>
          </cell>
          <cell r="G116">
            <v>190.03</v>
          </cell>
        </row>
        <row r="117">
          <cell r="A117" t="str">
            <v>M00316530</v>
          </cell>
          <cell r="B117" t="str">
            <v>SYNCHRO0.01WIRESUPPORTSTRA</v>
          </cell>
          <cell r="C117" t="str">
            <v>USD</v>
          </cell>
          <cell r="D117">
            <v>230.96</v>
          </cell>
          <cell r="G117">
            <v>230.96</v>
          </cell>
        </row>
        <row r="118">
          <cell r="A118" t="str">
            <v>M0031681810</v>
          </cell>
          <cell r="B118" t="str">
            <v>EXCELSIORSL-10150cm1TIP</v>
          </cell>
          <cell r="C118" t="str">
            <v>EUR</v>
          </cell>
          <cell r="D118">
            <v>128.37</v>
          </cell>
          <cell r="G118">
            <v>128.37</v>
          </cell>
        </row>
        <row r="119">
          <cell r="A119" t="str">
            <v>M0031681890</v>
          </cell>
          <cell r="B119" t="str">
            <v>EXCELSIORSL-10150cm2TIP</v>
          </cell>
          <cell r="C119" t="str">
            <v>EUR</v>
          </cell>
          <cell r="D119">
            <v>125.02</v>
          </cell>
          <cell r="G119">
            <v>125.02</v>
          </cell>
        </row>
        <row r="120">
          <cell r="A120" t="str">
            <v>M0031681900</v>
          </cell>
          <cell r="B120" t="str">
            <v>ExcelsiorSL-10Pre-Shaped45</v>
          </cell>
          <cell r="C120" t="str">
            <v>EUR</v>
          </cell>
          <cell r="D120">
            <v>147.33000000000001</v>
          </cell>
          <cell r="G120">
            <v>147.33000000000001</v>
          </cell>
        </row>
        <row r="121">
          <cell r="A121" t="str">
            <v>M0031681910</v>
          </cell>
          <cell r="B121" t="str">
            <v>ExcelsiorSL-10Pre-Shaped90</v>
          </cell>
          <cell r="C121" t="str">
            <v>EUR</v>
          </cell>
          <cell r="D121">
            <v>147.33000000000001</v>
          </cell>
          <cell r="G121">
            <v>147.33000000000001</v>
          </cell>
        </row>
        <row r="122">
          <cell r="A122" t="str">
            <v>M0031681920</v>
          </cell>
          <cell r="B122" t="str">
            <v>ExcelsiorSL-10Pre-ShapedJ1</v>
          </cell>
          <cell r="C122" t="str">
            <v>EUR</v>
          </cell>
          <cell r="D122">
            <v>147.24</v>
          </cell>
          <cell r="G122">
            <v>147.24</v>
          </cell>
        </row>
        <row r="123">
          <cell r="A123" t="str">
            <v>M0031681930</v>
          </cell>
          <cell r="B123" t="str">
            <v>ExcelsiorSL-10Pre-ShapedC1</v>
          </cell>
          <cell r="C123" t="str">
            <v>EUR</v>
          </cell>
          <cell r="D123">
            <v>150.6</v>
          </cell>
          <cell r="G123">
            <v>150.6</v>
          </cell>
        </row>
        <row r="124">
          <cell r="A124" t="str">
            <v>M0031681940</v>
          </cell>
          <cell r="B124" t="str">
            <v>ExcelsiorSL-10Pre-ShapedS1</v>
          </cell>
          <cell r="C124" t="str">
            <v>EUR</v>
          </cell>
          <cell r="D124">
            <v>150.6</v>
          </cell>
          <cell r="G124">
            <v>150.6</v>
          </cell>
        </row>
        <row r="125">
          <cell r="A125" t="str">
            <v>M0031682890</v>
          </cell>
          <cell r="B125" t="str">
            <v>EXCELSIORPETITE150cm2TIP</v>
          </cell>
          <cell r="C125" t="str">
            <v>USD</v>
          </cell>
          <cell r="D125">
            <v>167.6</v>
          </cell>
          <cell r="G125">
            <v>167.6</v>
          </cell>
        </row>
        <row r="126">
          <cell r="A126" t="str">
            <v>M0031683810</v>
          </cell>
          <cell r="B126" t="str">
            <v>EXCELSIORSL-10130cm1TIP</v>
          </cell>
          <cell r="C126" t="str">
            <v>USD</v>
          </cell>
          <cell r="D126">
            <v>162.91</v>
          </cell>
          <cell r="G126">
            <v>162.91</v>
          </cell>
        </row>
        <row r="127">
          <cell r="A127" t="str">
            <v>M0031685810</v>
          </cell>
          <cell r="B127" t="str">
            <v>EXCELSIORSL-10105cm1TIP</v>
          </cell>
          <cell r="C127" t="str">
            <v>USD</v>
          </cell>
          <cell r="D127">
            <v>162.80000000000001</v>
          </cell>
          <cell r="G127">
            <v>162.80000000000001</v>
          </cell>
        </row>
        <row r="128">
          <cell r="A128" t="str">
            <v>M0031711190</v>
          </cell>
          <cell r="B128" t="str">
            <v>TURBOTRACKER18150/182TM</v>
          </cell>
          <cell r="C128" t="str">
            <v>EUR</v>
          </cell>
          <cell r="D128">
            <v>147.66</v>
          </cell>
          <cell r="G128">
            <v>147.66</v>
          </cell>
        </row>
        <row r="129">
          <cell r="A129" t="str">
            <v>M00317210</v>
          </cell>
          <cell r="B129" t="str">
            <v>PivotSteerableMicrocatheter,</v>
          </cell>
          <cell r="C129" t="str">
            <v>USD</v>
          </cell>
          <cell r="D129">
            <v>387.57</v>
          </cell>
          <cell r="G129">
            <v>387.57</v>
          </cell>
        </row>
        <row r="130">
          <cell r="A130" t="str">
            <v>M00317220</v>
          </cell>
          <cell r="B130" t="str">
            <v>PivotMCPre-Shaped45,2-Tip</v>
          </cell>
          <cell r="C130" t="str">
            <v>USD</v>
          </cell>
          <cell r="D130">
            <v>394.78</v>
          </cell>
          <cell r="G130">
            <v>394.78</v>
          </cell>
        </row>
        <row r="131">
          <cell r="A131" t="str">
            <v>M00317230</v>
          </cell>
          <cell r="B131" t="str">
            <v>PivotMCPre-Shaped90,2-Tip</v>
          </cell>
          <cell r="C131" t="str">
            <v>USD</v>
          </cell>
          <cell r="D131">
            <v>394.78</v>
          </cell>
          <cell r="G131">
            <v>394.78</v>
          </cell>
        </row>
        <row r="132">
          <cell r="A132" t="str">
            <v>M00317240</v>
          </cell>
          <cell r="B132" t="str">
            <v>PivotMCPre-ShapedJ,2-Tip</v>
          </cell>
          <cell r="C132" t="str">
            <v>USD</v>
          </cell>
          <cell r="D132">
            <v>394.95</v>
          </cell>
          <cell r="G132">
            <v>394.95</v>
          </cell>
        </row>
        <row r="133">
          <cell r="A133" t="str">
            <v>M003182880US0</v>
          </cell>
          <cell r="B133" t="str">
            <v>RenegadeHiFlo135/10(Neuro)</v>
          </cell>
          <cell r="C133" t="str">
            <v>EUR</v>
          </cell>
          <cell r="D133">
            <v>82.6</v>
          </cell>
          <cell r="E133">
            <v>94.989999999999981</v>
          </cell>
          <cell r="G133">
            <v>94.989999999999981</v>
          </cell>
        </row>
        <row r="134">
          <cell r="A134" t="str">
            <v>M003182890US0</v>
          </cell>
          <cell r="B134" t="str">
            <v>RenegadeHiFlo135/20(Neuro)</v>
          </cell>
          <cell r="C134" t="str">
            <v>EUR</v>
          </cell>
          <cell r="D134">
            <v>82.66</v>
          </cell>
          <cell r="E134">
            <v>95.058999999999983</v>
          </cell>
          <cell r="G134">
            <v>95.058999999999983</v>
          </cell>
        </row>
        <row r="135">
          <cell r="A135" t="str">
            <v>M003182900US0</v>
          </cell>
          <cell r="B135" t="str">
            <v>RenegadeHiFlo150/10(Neuro)</v>
          </cell>
          <cell r="C135" t="str">
            <v>EUR</v>
          </cell>
          <cell r="D135">
            <v>84.6</v>
          </cell>
          <cell r="E135">
            <v>97.289999999999992</v>
          </cell>
          <cell r="G135">
            <v>97.289999999999992</v>
          </cell>
        </row>
        <row r="136">
          <cell r="A136" t="str">
            <v>M003182910US0</v>
          </cell>
          <cell r="B136" t="str">
            <v>RenegadeHiFlo150/20(Neuro)</v>
          </cell>
          <cell r="C136" t="str">
            <v>EUR</v>
          </cell>
          <cell r="D136">
            <v>84.65</v>
          </cell>
          <cell r="E136">
            <v>97.347499999999997</v>
          </cell>
          <cell r="G136">
            <v>97.347499999999997</v>
          </cell>
        </row>
        <row r="137">
          <cell r="A137" t="str">
            <v>M0032072009150</v>
          </cell>
          <cell r="B137" t="str">
            <v>9X1.5GATEWAY</v>
          </cell>
          <cell r="C137" t="str">
            <v>USD</v>
          </cell>
          <cell r="D137">
            <v>39.11</v>
          </cell>
          <cell r="E137">
            <v>44.976499999999994</v>
          </cell>
          <cell r="G137">
            <v>44.976499999999994</v>
          </cell>
        </row>
        <row r="138">
          <cell r="A138" t="str">
            <v>M0032072009200</v>
          </cell>
          <cell r="B138" t="str">
            <v>9X2GATEWAY</v>
          </cell>
          <cell r="C138" t="str">
            <v>USD</v>
          </cell>
          <cell r="D138">
            <v>39.25</v>
          </cell>
          <cell r="E138">
            <v>45.137499999999996</v>
          </cell>
          <cell r="G138">
            <v>45.137499999999996</v>
          </cell>
        </row>
        <row r="139">
          <cell r="A139" t="str">
            <v>M0032072009220</v>
          </cell>
          <cell r="B139" t="str">
            <v>9X2.25GATEWAY</v>
          </cell>
          <cell r="C139" t="str">
            <v>USD</v>
          </cell>
          <cell r="D139">
            <v>39.6</v>
          </cell>
          <cell r="E139">
            <v>45.54</v>
          </cell>
          <cell r="G139">
            <v>45.54</v>
          </cell>
        </row>
        <row r="140">
          <cell r="A140" t="str">
            <v>M0032072009250</v>
          </cell>
          <cell r="B140" t="str">
            <v>9X2.5GATEWAY</v>
          </cell>
          <cell r="C140" t="str">
            <v>USD</v>
          </cell>
          <cell r="D140">
            <v>39.6</v>
          </cell>
          <cell r="E140">
            <v>45.54</v>
          </cell>
          <cell r="G140">
            <v>45.54</v>
          </cell>
        </row>
        <row r="141">
          <cell r="A141" t="str">
            <v>M0032072009270</v>
          </cell>
          <cell r="B141" t="str">
            <v>9X2.75GATEWAY</v>
          </cell>
          <cell r="C141" t="str">
            <v>USD</v>
          </cell>
          <cell r="D141">
            <v>39.6</v>
          </cell>
          <cell r="E141">
            <v>45.54</v>
          </cell>
          <cell r="G141">
            <v>45.54</v>
          </cell>
        </row>
        <row r="142">
          <cell r="A142" t="str">
            <v>M0032072009300</v>
          </cell>
          <cell r="B142" t="str">
            <v>9X3GATEWAY</v>
          </cell>
          <cell r="C142" t="str">
            <v>USD</v>
          </cell>
          <cell r="D142">
            <v>39.61</v>
          </cell>
          <cell r="E142">
            <v>45.551499999999997</v>
          </cell>
          <cell r="G142">
            <v>45.551499999999997</v>
          </cell>
        </row>
        <row r="143">
          <cell r="A143" t="str">
            <v>M0032072009320</v>
          </cell>
          <cell r="B143" t="str">
            <v>9X3.25GATEWAY</v>
          </cell>
          <cell r="C143" t="str">
            <v>USD</v>
          </cell>
          <cell r="D143">
            <v>40.24</v>
          </cell>
          <cell r="E143">
            <v>46.275999999999996</v>
          </cell>
          <cell r="G143">
            <v>46.275999999999996</v>
          </cell>
        </row>
        <row r="144">
          <cell r="A144" t="str">
            <v>M0032072009350</v>
          </cell>
          <cell r="B144" t="str">
            <v>9X3.5GATEWAY</v>
          </cell>
          <cell r="C144" t="str">
            <v>USD</v>
          </cell>
          <cell r="D144">
            <v>41.42</v>
          </cell>
          <cell r="E144">
            <v>47.632999999999996</v>
          </cell>
          <cell r="G144">
            <v>47.632999999999996</v>
          </cell>
        </row>
        <row r="145">
          <cell r="A145" t="str">
            <v>M0032072009370</v>
          </cell>
          <cell r="B145" t="str">
            <v>9X3.75GATEWAY</v>
          </cell>
          <cell r="C145" t="str">
            <v>USD</v>
          </cell>
          <cell r="D145">
            <v>41.42</v>
          </cell>
          <cell r="E145">
            <v>47.632999999999996</v>
          </cell>
          <cell r="G145">
            <v>47.632999999999996</v>
          </cell>
        </row>
        <row r="146">
          <cell r="A146" t="str">
            <v>M0032072009400</v>
          </cell>
          <cell r="B146" t="str">
            <v>9X4GATEWAY</v>
          </cell>
          <cell r="C146" t="str">
            <v>USD</v>
          </cell>
          <cell r="D146">
            <v>41.42</v>
          </cell>
          <cell r="E146">
            <v>47.632999999999996</v>
          </cell>
          <cell r="G146">
            <v>47.632999999999996</v>
          </cell>
        </row>
        <row r="147">
          <cell r="A147" t="str">
            <v>M0032072012200</v>
          </cell>
          <cell r="B147" t="str">
            <v>12X2GATEWAY</v>
          </cell>
          <cell r="C147" t="str">
            <v>USD</v>
          </cell>
          <cell r="D147">
            <v>39.25</v>
          </cell>
          <cell r="E147">
            <v>45.137499999999996</v>
          </cell>
          <cell r="G147">
            <v>45.137499999999996</v>
          </cell>
        </row>
        <row r="148">
          <cell r="A148" t="str">
            <v>M0032072012220</v>
          </cell>
          <cell r="B148" t="str">
            <v>12X2.25GATEWAY</v>
          </cell>
          <cell r="C148" t="str">
            <v>USD</v>
          </cell>
          <cell r="D148">
            <v>39.6</v>
          </cell>
          <cell r="E148">
            <v>45.54</v>
          </cell>
          <cell r="G148">
            <v>45.54</v>
          </cell>
        </row>
        <row r="149">
          <cell r="A149" t="str">
            <v>M0032072012250</v>
          </cell>
          <cell r="B149" t="str">
            <v>12X2.5GATEWAY</v>
          </cell>
          <cell r="C149" t="str">
            <v>USD</v>
          </cell>
          <cell r="D149">
            <v>39.590000000000003</v>
          </cell>
          <cell r="E149">
            <v>45.528500000000001</v>
          </cell>
          <cell r="G149">
            <v>45.528500000000001</v>
          </cell>
        </row>
        <row r="150">
          <cell r="A150" t="str">
            <v>M0032072012270</v>
          </cell>
          <cell r="B150" t="str">
            <v>12X2.75GATEWAY</v>
          </cell>
          <cell r="C150" t="str">
            <v>USD</v>
          </cell>
          <cell r="D150">
            <v>39.6</v>
          </cell>
          <cell r="E150">
            <v>45.54</v>
          </cell>
          <cell r="G150">
            <v>45.54</v>
          </cell>
        </row>
        <row r="151">
          <cell r="A151" t="str">
            <v>M0032072012300</v>
          </cell>
          <cell r="B151" t="str">
            <v>12X3GATEWAY</v>
          </cell>
          <cell r="C151" t="str">
            <v>USD</v>
          </cell>
          <cell r="D151">
            <v>39.61</v>
          </cell>
          <cell r="E151">
            <v>45.551499999999997</v>
          </cell>
          <cell r="G151">
            <v>45.551499999999997</v>
          </cell>
        </row>
        <row r="152">
          <cell r="A152" t="str">
            <v>M0032072012320</v>
          </cell>
          <cell r="B152" t="str">
            <v>12X3.25GATEWAY</v>
          </cell>
          <cell r="C152" t="str">
            <v>USD</v>
          </cell>
          <cell r="D152">
            <v>40.24</v>
          </cell>
          <cell r="E152">
            <v>46.275999999999996</v>
          </cell>
          <cell r="G152">
            <v>46.275999999999996</v>
          </cell>
        </row>
        <row r="153">
          <cell r="A153" t="str">
            <v>M0032072012350</v>
          </cell>
          <cell r="B153" t="str">
            <v>12X3.5GATEWAY</v>
          </cell>
          <cell r="C153" t="str">
            <v>USD</v>
          </cell>
          <cell r="D153">
            <v>41.42</v>
          </cell>
          <cell r="E153">
            <v>47.632999999999996</v>
          </cell>
          <cell r="G153">
            <v>47.632999999999996</v>
          </cell>
        </row>
        <row r="154">
          <cell r="A154" t="str">
            <v>M0032072012370</v>
          </cell>
          <cell r="B154" t="str">
            <v>12X3.75GATEWAY</v>
          </cell>
          <cell r="C154" t="str">
            <v>USD</v>
          </cell>
          <cell r="D154">
            <v>41.42</v>
          </cell>
          <cell r="E154">
            <v>47.632999999999996</v>
          </cell>
          <cell r="G154">
            <v>47.632999999999996</v>
          </cell>
        </row>
        <row r="155">
          <cell r="A155" t="str">
            <v>M0032072012400</v>
          </cell>
          <cell r="B155" t="str">
            <v>12X4GATEWAY</v>
          </cell>
          <cell r="C155" t="str">
            <v>USD</v>
          </cell>
          <cell r="D155">
            <v>41.42</v>
          </cell>
          <cell r="E155">
            <v>47.632999999999996</v>
          </cell>
          <cell r="G155">
            <v>47.632999999999996</v>
          </cell>
        </row>
        <row r="156">
          <cell r="A156" t="str">
            <v>M0032072015150</v>
          </cell>
          <cell r="B156" t="str">
            <v>15X1.5GATEWAY</v>
          </cell>
          <cell r="C156" t="str">
            <v>USD</v>
          </cell>
          <cell r="D156">
            <v>39.11</v>
          </cell>
          <cell r="E156">
            <v>44.976499999999994</v>
          </cell>
          <cell r="G156">
            <v>44.976499999999994</v>
          </cell>
        </row>
        <row r="157">
          <cell r="A157" t="str">
            <v>M0032072015200</v>
          </cell>
          <cell r="B157" t="str">
            <v>15X2GATEWAY</v>
          </cell>
          <cell r="C157" t="str">
            <v>USD</v>
          </cell>
          <cell r="D157">
            <v>39.25</v>
          </cell>
          <cell r="E157">
            <v>45.137499999999996</v>
          </cell>
          <cell r="G157">
            <v>45.137499999999996</v>
          </cell>
        </row>
        <row r="158">
          <cell r="A158" t="str">
            <v>M0032072015220</v>
          </cell>
          <cell r="B158" t="str">
            <v>15X2.25GATEWAY</v>
          </cell>
          <cell r="C158" t="str">
            <v>USD</v>
          </cell>
          <cell r="D158">
            <v>39.6</v>
          </cell>
          <cell r="E158">
            <v>45.54</v>
          </cell>
          <cell r="G158">
            <v>45.54</v>
          </cell>
        </row>
        <row r="159">
          <cell r="A159" t="str">
            <v>M0032072015250</v>
          </cell>
          <cell r="B159" t="str">
            <v>15X2.5GATEWAY</v>
          </cell>
          <cell r="C159" t="str">
            <v>USD</v>
          </cell>
          <cell r="D159">
            <v>39.590000000000003</v>
          </cell>
          <cell r="E159">
            <v>45.528500000000001</v>
          </cell>
          <cell r="G159">
            <v>45.528500000000001</v>
          </cell>
        </row>
        <row r="160">
          <cell r="A160" t="str">
            <v>M0032072015270</v>
          </cell>
          <cell r="B160" t="str">
            <v>15X2.75GATEWAY</v>
          </cell>
          <cell r="C160" t="str">
            <v>USD</v>
          </cell>
          <cell r="D160">
            <v>39.6</v>
          </cell>
          <cell r="E160">
            <v>45.54</v>
          </cell>
          <cell r="G160">
            <v>45.54</v>
          </cell>
        </row>
        <row r="161">
          <cell r="A161" t="str">
            <v>M0032072015300</v>
          </cell>
          <cell r="B161" t="str">
            <v>15X3GATEWAY</v>
          </cell>
          <cell r="C161" t="str">
            <v>USD</v>
          </cell>
          <cell r="D161">
            <v>39.61</v>
          </cell>
          <cell r="E161">
            <v>45.551499999999997</v>
          </cell>
          <cell r="G161">
            <v>45.551499999999997</v>
          </cell>
        </row>
        <row r="162">
          <cell r="A162" t="str">
            <v>M0032072015320</v>
          </cell>
          <cell r="B162" t="str">
            <v>15X3.25GATEWAY</v>
          </cell>
          <cell r="C162" t="str">
            <v>USD</v>
          </cell>
          <cell r="D162">
            <v>40.24</v>
          </cell>
          <cell r="E162">
            <v>46.275999999999996</v>
          </cell>
          <cell r="G162">
            <v>46.275999999999996</v>
          </cell>
        </row>
        <row r="163">
          <cell r="A163" t="str">
            <v>M0032072015350</v>
          </cell>
          <cell r="B163" t="str">
            <v>15X3.5GATEWAY</v>
          </cell>
          <cell r="C163" t="str">
            <v>USD</v>
          </cell>
          <cell r="D163">
            <v>41.42</v>
          </cell>
          <cell r="E163">
            <v>47.632999999999996</v>
          </cell>
          <cell r="G163">
            <v>47.632999999999996</v>
          </cell>
        </row>
        <row r="164">
          <cell r="A164" t="str">
            <v>M0032072015370</v>
          </cell>
          <cell r="B164" t="str">
            <v>15X3.75GATEWAY</v>
          </cell>
          <cell r="C164" t="str">
            <v>USD</v>
          </cell>
          <cell r="D164">
            <v>41.42</v>
          </cell>
          <cell r="E164">
            <v>47.632999999999996</v>
          </cell>
          <cell r="G164">
            <v>47.632999999999996</v>
          </cell>
        </row>
        <row r="165">
          <cell r="A165" t="str">
            <v>M0032072015400</v>
          </cell>
          <cell r="B165" t="str">
            <v>15X4GATEWAY</v>
          </cell>
          <cell r="C165" t="str">
            <v>USD</v>
          </cell>
          <cell r="D165">
            <v>41.42</v>
          </cell>
          <cell r="E165">
            <v>47.632999999999996</v>
          </cell>
          <cell r="G165">
            <v>47.632999999999996</v>
          </cell>
        </row>
        <row r="166">
          <cell r="A166" t="str">
            <v>M00320720159C0</v>
          </cell>
          <cell r="B166" t="str">
            <v>9x1.5GatewayIDE</v>
          </cell>
          <cell r="C166" t="str">
            <v>USD</v>
          </cell>
          <cell r="D166">
            <v>38.54</v>
          </cell>
          <cell r="E166">
            <v>44.320999999999998</v>
          </cell>
          <cell r="G166">
            <v>44.320999999999998</v>
          </cell>
        </row>
        <row r="167">
          <cell r="A167" t="str">
            <v>M0032072020150</v>
          </cell>
          <cell r="B167" t="str">
            <v>20X1.5GATEWAY</v>
          </cell>
          <cell r="C167" t="str">
            <v>USD</v>
          </cell>
          <cell r="D167">
            <v>39.11</v>
          </cell>
          <cell r="E167">
            <v>44.976499999999994</v>
          </cell>
          <cell r="G167">
            <v>44.976499999999994</v>
          </cell>
        </row>
        <row r="168">
          <cell r="A168" t="str">
            <v>M0032072020200</v>
          </cell>
          <cell r="B168" t="str">
            <v>20X2GATEWAY</v>
          </cell>
          <cell r="C168" t="str">
            <v>USD</v>
          </cell>
          <cell r="D168">
            <v>39.25</v>
          </cell>
          <cell r="E168">
            <v>45.137499999999996</v>
          </cell>
          <cell r="G168">
            <v>45.137499999999996</v>
          </cell>
        </row>
        <row r="169">
          <cell r="A169" t="str">
            <v>M0032072020220</v>
          </cell>
          <cell r="B169" t="str">
            <v>20X2.25GATEWAY</v>
          </cell>
          <cell r="C169" t="str">
            <v>USD</v>
          </cell>
          <cell r="D169">
            <v>39.6</v>
          </cell>
          <cell r="E169">
            <v>45.54</v>
          </cell>
          <cell r="G169">
            <v>45.54</v>
          </cell>
        </row>
        <row r="170">
          <cell r="A170" t="str">
            <v>M0032072020250</v>
          </cell>
          <cell r="B170" t="str">
            <v>20X2.5GATEWAY</v>
          </cell>
          <cell r="C170" t="str">
            <v>USD</v>
          </cell>
          <cell r="D170">
            <v>39.590000000000003</v>
          </cell>
          <cell r="E170">
            <v>45.528500000000001</v>
          </cell>
          <cell r="G170">
            <v>45.528500000000001</v>
          </cell>
        </row>
        <row r="171">
          <cell r="A171" t="str">
            <v>M0032072020270</v>
          </cell>
          <cell r="B171" t="str">
            <v>20X2.75GATEWAY</v>
          </cell>
          <cell r="C171" t="str">
            <v>USD</v>
          </cell>
          <cell r="D171">
            <v>39.6</v>
          </cell>
          <cell r="E171">
            <v>45.54</v>
          </cell>
          <cell r="G171">
            <v>45.54</v>
          </cell>
        </row>
        <row r="172">
          <cell r="A172" t="str">
            <v>M0032072020300</v>
          </cell>
          <cell r="B172" t="str">
            <v>20X3GATEWAY</v>
          </cell>
          <cell r="C172" t="str">
            <v>USD</v>
          </cell>
          <cell r="D172">
            <v>40.26</v>
          </cell>
          <cell r="E172">
            <v>46.298999999999992</v>
          </cell>
          <cell r="G172">
            <v>46.298999999999992</v>
          </cell>
        </row>
        <row r="173">
          <cell r="A173" t="str">
            <v>M0032072020320</v>
          </cell>
          <cell r="B173" t="str">
            <v>20X3.25GATEWAY</v>
          </cell>
          <cell r="C173" t="str">
            <v>USD</v>
          </cell>
          <cell r="D173">
            <v>40.24</v>
          </cell>
          <cell r="E173">
            <v>46.275999999999996</v>
          </cell>
          <cell r="G173">
            <v>46.275999999999996</v>
          </cell>
        </row>
        <row r="174">
          <cell r="A174" t="str">
            <v>M0032072020350</v>
          </cell>
          <cell r="B174" t="str">
            <v>20X3.5GATEWAY</v>
          </cell>
          <cell r="C174" t="str">
            <v>USD</v>
          </cell>
          <cell r="D174">
            <v>41.42</v>
          </cell>
          <cell r="E174">
            <v>47.632999999999996</v>
          </cell>
          <cell r="G174">
            <v>47.632999999999996</v>
          </cell>
        </row>
        <row r="175">
          <cell r="A175" t="str">
            <v>M0032072020370</v>
          </cell>
          <cell r="B175" t="str">
            <v>20X3.75GATEWAY</v>
          </cell>
          <cell r="C175" t="str">
            <v>USD</v>
          </cell>
          <cell r="D175">
            <v>41.42</v>
          </cell>
          <cell r="E175">
            <v>47.632999999999996</v>
          </cell>
          <cell r="G175">
            <v>47.632999999999996</v>
          </cell>
        </row>
        <row r="176">
          <cell r="A176" t="str">
            <v>M0032072020400</v>
          </cell>
          <cell r="B176" t="str">
            <v>20X4GATEWAY</v>
          </cell>
          <cell r="C176" t="str">
            <v>USD</v>
          </cell>
          <cell r="D176">
            <v>41.42</v>
          </cell>
          <cell r="E176">
            <v>47.632999999999996</v>
          </cell>
          <cell r="G176">
            <v>47.632999999999996</v>
          </cell>
        </row>
        <row r="177">
          <cell r="A177" t="str">
            <v>M00320720209C0</v>
          </cell>
          <cell r="B177" t="str">
            <v>9x2GatewayIDE</v>
          </cell>
          <cell r="C177" t="str">
            <v>USD</v>
          </cell>
          <cell r="D177">
            <v>38.68</v>
          </cell>
          <cell r="E177">
            <v>44.481999999999999</v>
          </cell>
          <cell r="G177">
            <v>44.481999999999999</v>
          </cell>
        </row>
        <row r="178">
          <cell r="A178" t="str">
            <v>M00320720229C0</v>
          </cell>
          <cell r="B178" t="str">
            <v>9x2.25GatewayIDE</v>
          </cell>
          <cell r="C178" t="str">
            <v>USD</v>
          </cell>
          <cell r="D178">
            <v>39.03</v>
          </cell>
          <cell r="E178">
            <v>44.884499999999996</v>
          </cell>
          <cell r="G178">
            <v>44.884499999999996</v>
          </cell>
        </row>
        <row r="179">
          <cell r="A179" t="str">
            <v>M00320720259C0</v>
          </cell>
          <cell r="B179" t="str">
            <v>9x2.5GatewayIDE</v>
          </cell>
          <cell r="C179" t="str">
            <v>USD</v>
          </cell>
          <cell r="D179">
            <v>39.03</v>
          </cell>
          <cell r="E179">
            <v>44.884499999999996</v>
          </cell>
          <cell r="G179">
            <v>44.884499999999996</v>
          </cell>
        </row>
        <row r="180">
          <cell r="A180" t="str">
            <v>M00320720279C0</v>
          </cell>
          <cell r="B180" t="str">
            <v>9x2.75GatewayIDE</v>
          </cell>
          <cell r="C180" t="str">
            <v>USD</v>
          </cell>
          <cell r="D180">
            <v>39.020000000000003</v>
          </cell>
          <cell r="E180">
            <v>44.872999999999998</v>
          </cell>
          <cell r="G180">
            <v>44.872999999999998</v>
          </cell>
        </row>
        <row r="181">
          <cell r="A181" t="str">
            <v>M0032072030200</v>
          </cell>
          <cell r="B181" t="str">
            <v>30X2GATEWAY</v>
          </cell>
          <cell r="C181" t="str">
            <v>USD</v>
          </cell>
          <cell r="D181">
            <v>43.95</v>
          </cell>
          <cell r="E181">
            <v>50.542499999999997</v>
          </cell>
          <cell r="G181">
            <v>50.542499999999997</v>
          </cell>
        </row>
        <row r="182">
          <cell r="A182" t="str">
            <v>M0032072030220</v>
          </cell>
          <cell r="B182" t="str">
            <v>30X2.25GATEWAY</v>
          </cell>
          <cell r="C182" t="str">
            <v>USD</v>
          </cell>
          <cell r="D182">
            <v>44.44</v>
          </cell>
          <cell r="E182">
            <v>51.105999999999995</v>
          </cell>
          <cell r="G182">
            <v>51.105999999999995</v>
          </cell>
        </row>
        <row r="183">
          <cell r="A183" t="str">
            <v>M0032072030250</v>
          </cell>
          <cell r="B183" t="str">
            <v>30X2.5GATEWAY</v>
          </cell>
          <cell r="C183" t="str">
            <v>USD</v>
          </cell>
          <cell r="D183">
            <v>44.44</v>
          </cell>
          <cell r="E183">
            <v>51.105999999999995</v>
          </cell>
          <cell r="G183">
            <v>51.105999999999995</v>
          </cell>
        </row>
        <row r="184">
          <cell r="A184" t="str">
            <v>M0032072030300</v>
          </cell>
          <cell r="B184" t="str">
            <v>30X3GATEWAY</v>
          </cell>
          <cell r="C184" t="str">
            <v>USD</v>
          </cell>
          <cell r="D184">
            <v>47.83</v>
          </cell>
          <cell r="E184">
            <v>55.004499999999993</v>
          </cell>
          <cell r="G184">
            <v>55.004499999999993</v>
          </cell>
        </row>
        <row r="185">
          <cell r="A185" t="str">
            <v>M0032072030320</v>
          </cell>
          <cell r="B185" t="str">
            <v>30X3.25GATEWAY</v>
          </cell>
          <cell r="C185" t="str">
            <v>USD</v>
          </cell>
          <cell r="D185">
            <v>47.73</v>
          </cell>
          <cell r="E185">
            <v>54.889499999999991</v>
          </cell>
          <cell r="G185">
            <v>54.889499999999991</v>
          </cell>
        </row>
        <row r="186">
          <cell r="A186" t="str">
            <v>M0032072030350</v>
          </cell>
          <cell r="B186" t="str">
            <v>30X3.5GATEWAY</v>
          </cell>
          <cell r="C186" t="str">
            <v>USD</v>
          </cell>
          <cell r="D186">
            <v>47.73</v>
          </cell>
          <cell r="E186">
            <v>54.889499999999991</v>
          </cell>
          <cell r="G186">
            <v>54.889499999999991</v>
          </cell>
        </row>
        <row r="187">
          <cell r="A187" t="str">
            <v>M0032072030370</v>
          </cell>
          <cell r="B187" t="str">
            <v>30X3.75GATEWAY</v>
          </cell>
          <cell r="C187" t="str">
            <v>USD</v>
          </cell>
          <cell r="D187">
            <v>47.73</v>
          </cell>
          <cell r="E187">
            <v>54.889499999999991</v>
          </cell>
          <cell r="G187">
            <v>54.889499999999991</v>
          </cell>
        </row>
        <row r="188">
          <cell r="A188" t="str">
            <v>M0032072030400</v>
          </cell>
          <cell r="B188" t="str">
            <v>30X4GATEWAY</v>
          </cell>
          <cell r="C188" t="str">
            <v>USD</v>
          </cell>
          <cell r="D188">
            <v>47.73</v>
          </cell>
          <cell r="E188">
            <v>54.889499999999991</v>
          </cell>
          <cell r="G188">
            <v>54.889499999999991</v>
          </cell>
        </row>
        <row r="189">
          <cell r="A189" t="str">
            <v>M00320720309C0</v>
          </cell>
          <cell r="B189" t="str">
            <v>9x3GatewayIDE</v>
          </cell>
          <cell r="C189" t="str">
            <v>USD</v>
          </cell>
          <cell r="D189">
            <v>39.04</v>
          </cell>
          <cell r="E189">
            <v>44.895999999999994</v>
          </cell>
          <cell r="G189">
            <v>44.895999999999994</v>
          </cell>
        </row>
        <row r="190">
          <cell r="A190" t="str">
            <v>M00320720329C0</v>
          </cell>
          <cell r="B190" t="str">
            <v>9x3.25GatewayIDE</v>
          </cell>
          <cell r="C190" t="str">
            <v>USD</v>
          </cell>
          <cell r="D190">
            <v>39.67</v>
          </cell>
          <cell r="E190">
            <v>45.6205</v>
          </cell>
          <cell r="G190">
            <v>45.6205</v>
          </cell>
        </row>
        <row r="191">
          <cell r="A191" t="str">
            <v>M00320720359C0</v>
          </cell>
          <cell r="B191" t="str">
            <v>9x3.5GatewayIDE</v>
          </cell>
          <cell r="C191" t="str">
            <v>USD</v>
          </cell>
          <cell r="D191">
            <v>40.85</v>
          </cell>
          <cell r="E191">
            <v>46.977499999999999</v>
          </cell>
          <cell r="G191">
            <v>46.977499999999999</v>
          </cell>
        </row>
        <row r="192">
          <cell r="A192" t="str">
            <v>M00320720379C0</v>
          </cell>
          <cell r="B192" t="str">
            <v>9x3.75GatewayIDE</v>
          </cell>
          <cell r="C192" t="str">
            <v>USD</v>
          </cell>
          <cell r="D192">
            <v>40.85</v>
          </cell>
          <cell r="E192">
            <v>46.977499999999999</v>
          </cell>
          <cell r="G192">
            <v>46.977499999999999</v>
          </cell>
        </row>
        <row r="193">
          <cell r="A193" t="str">
            <v>M00320720409C0</v>
          </cell>
          <cell r="B193" t="str">
            <v>9x4GatewayIDE</v>
          </cell>
          <cell r="C193" t="str">
            <v>USD</v>
          </cell>
          <cell r="D193">
            <v>40.85</v>
          </cell>
          <cell r="E193">
            <v>46.977499999999999</v>
          </cell>
          <cell r="G193">
            <v>46.977499999999999</v>
          </cell>
        </row>
        <row r="194">
          <cell r="A194" t="str">
            <v>M0032072109200</v>
          </cell>
          <cell r="B194" t="str">
            <v>9x2GatewayMR</v>
          </cell>
          <cell r="C194" t="str">
            <v>USD</v>
          </cell>
          <cell r="D194">
            <v>39.82</v>
          </cell>
          <cell r="E194">
            <v>45.792999999999999</v>
          </cell>
          <cell r="G194">
            <v>45.792999999999999</v>
          </cell>
        </row>
        <row r="195">
          <cell r="A195" t="str">
            <v>M0032072109220</v>
          </cell>
          <cell r="B195" t="str">
            <v>9x2.25GatewayMR</v>
          </cell>
          <cell r="C195" t="str">
            <v>USD</v>
          </cell>
          <cell r="D195">
            <v>40.159999999999997</v>
          </cell>
          <cell r="E195">
            <v>46.18399999999999</v>
          </cell>
          <cell r="G195">
            <v>46.18399999999999</v>
          </cell>
        </row>
        <row r="196">
          <cell r="A196" t="str">
            <v>M0032072109250</v>
          </cell>
          <cell r="B196" t="str">
            <v>9x2.5GatewayMR</v>
          </cell>
          <cell r="C196" t="str">
            <v>USD</v>
          </cell>
          <cell r="D196">
            <v>40.159999999999997</v>
          </cell>
          <cell r="E196">
            <v>46.18399999999999</v>
          </cell>
          <cell r="G196">
            <v>46.18399999999999</v>
          </cell>
        </row>
        <row r="197">
          <cell r="A197" t="str">
            <v>M0032072109270</v>
          </cell>
          <cell r="B197" t="str">
            <v>9x2.75GatewayMR</v>
          </cell>
          <cell r="C197" t="str">
            <v>USD</v>
          </cell>
          <cell r="D197">
            <v>40.159999999999997</v>
          </cell>
          <cell r="E197">
            <v>46.18399999999999</v>
          </cell>
          <cell r="G197">
            <v>46.18399999999999</v>
          </cell>
        </row>
        <row r="198">
          <cell r="A198" t="str">
            <v>M0032072109300</v>
          </cell>
          <cell r="B198" t="str">
            <v>9x3GatewayMR</v>
          </cell>
          <cell r="C198" t="str">
            <v>USD</v>
          </cell>
          <cell r="D198">
            <v>40.18</v>
          </cell>
          <cell r="E198">
            <v>46.206999999999994</v>
          </cell>
          <cell r="G198">
            <v>46.206999999999994</v>
          </cell>
        </row>
        <row r="199">
          <cell r="A199" t="str">
            <v>M0032072109320</v>
          </cell>
          <cell r="B199" t="str">
            <v>9x3.25GatewayMR</v>
          </cell>
          <cell r="C199" t="str">
            <v>USD</v>
          </cell>
          <cell r="D199">
            <v>40.799999999999997</v>
          </cell>
          <cell r="E199">
            <v>46.919999999999995</v>
          </cell>
          <cell r="G199">
            <v>46.919999999999995</v>
          </cell>
        </row>
        <row r="200">
          <cell r="A200" t="str">
            <v>M0032072109350</v>
          </cell>
          <cell r="B200" t="str">
            <v>9x3.5GatewayMR</v>
          </cell>
          <cell r="C200" t="str">
            <v>USD</v>
          </cell>
          <cell r="D200">
            <v>41.65</v>
          </cell>
          <cell r="E200">
            <v>47.897499999999994</v>
          </cell>
          <cell r="G200">
            <v>47.897499999999994</v>
          </cell>
        </row>
        <row r="201">
          <cell r="A201" t="str">
            <v>M0032072109370</v>
          </cell>
          <cell r="B201" t="str">
            <v>9x3.75GatewayMR</v>
          </cell>
          <cell r="C201" t="str">
            <v>USD</v>
          </cell>
          <cell r="D201">
            <v>41.65</v>
          </cell>
          <cell r="E201">
            <v>47.897499999999994</v>
          </cell>
          <cell r="G201">
            <v>47.897499999999994</v>
          </cell>
        </row>
        <row r="202">
          <cell r="A202" t="str">
            <v>M0032072109400</v>
          </cell>
          <cell r="B202" t="str">
            <v>9x4GatewayMR</v>
          </cell>
          <cell r="C202" t="str">
            <v>USD</v>
          </cell>
          <cell r="D202">
            <v>41.65</v>
          </cell>
          <cell r="E202">
            <v>47.897499999999994</v>
          </cell>
          <cell r="G202">
            <v>47.897499999999994</v>
          </cell>
        </row>
        <row r="203">
          <cell r="A203" t="str">
            <v>M0032072112200</v>
          </cell>
          <cell r="B203" t="str">
            <v>12x2GatewayMR</v>
          </cell>
          <cell r="C203" t="str">
            <v>USD</v>
          </cell>
          <cell r="D203">
            <v>39.82</v>
          </cell>
          <cell r="E203">
            <v>45.792999999999999</v>
          </cell>
          <cell r="G203">
            <v>45.792999999999999</v>
          </cell>
        </row>
        <row r="204">
          <cell r="A204" t="str">
            <v>M0032072112220</v>
          </cell>
          <cell r="B204" t="str">
            <v>12x2.25GatewayMR</v>
          </cell>
          <cell r="C204" t="str">
            <v>USD</v>
          </cell>
          <cell r="D204">
            <v>40.159999999999997</v>
          </cell>
          <cell r="E204">
            <v>46.18399999999999</v>
          </cell>
          <cell r="G204">
            <v>46.18399999999999</v>
          </cell>
        </row>
        <row r="205">
          <cell r="A205" t="str">
            <v>M0032072112250</v>
          </cell>
          <cell r="B205" t="str">
            <v>12x2.5GatewayMR</v>
          </cell>
          <cell r="C205" t="str">
            <v>USD</v>
          </cell>
          <cell r="D205">
            <v>40.159999999999997</v>
          </cell>
          <cell r="E205">
            <v>46.18399999999999</v>
          </cell>
          <cell r="G205">
            <v>46.18399999999999</v>
          </cell>
        </row>
        <row r="206">
          <cell r="A206" t="str">
            <v>M0032072112270</v>
          </cell>
          <cell r="B206" t="str">
            <v>12x2.75GatewayMR</v>
          </cell>
          <cell r="C206" t="str">
            <v>USD</v>
          </cell>
          <cell r="D206">
            <v>40.159999999999997</v>
          </cell>
          <cell r="E206">
            <v>46.18399999999999</v>
          </cell>
          <cell r="G206">
            <v>46.18399999999999</v>
          </cell>
        </row>
        <row r="207">
          <cell r="A207" t="str">
            <v>M0032072112300</v>
          </cell>
          <cell r="B207" t="str">
            <v>12x3GatewayMR</v>
          </cell>
          <cell r="C207" t="str">
            <v>USD</v>
          </cell>
          <cell r="D207">
            <v>40.18</v>
          </cell>
          <cell r="E207">
            <v>46.206999999999994</v>
          </cell>
          <cell r="G207">
            <v>46.206999999999994</v>
          </cell>
        </row>
        <row r="208">
          <cell r="A208" t="str">
            <v>M0032072112320</v>
          </cell>
          <cell r="B208" t="str">
            <v>12x3.25GatewayMR</v>
          </cell>
          <cell r="C208" t="str">
            <v>USD</v>
          </cell>
          <cell r="D208">
            <v>40.799999999999997</v>
          </cell>
          <cell r="E208">
            <v>46.919999999999995</v>
          </cell>
          <cell r="G208">
            <v>46.919999999999995</v>
          </cell>
        </row>
        <row r="209">
          <cell r="A209" t="str">
            <v>M0032072112350</v>
          </cell>
          <cell r="B209" t="str">
            <v>12x3.5GatewayMR</v>
          </cell>
          <cell r="C209" t="str">
            <v>USD</v>
          </cell>
          <cell r="D209">
            <v>41.65</v>
          </cell>
          <cell r="E209">
            <v>47.897499999999994</v>
          </cell>
          <cell r="G209">
            <v>47.897499999999994</v>
          </cell>
        </row>
        <row r="210">
          <cell r="A210" t="str">
            <v>M0032072112370</v>
          </cell>
          <cell r="B210" t="str">
            <v>12x3.75GatewayMR</v>
          </cell>
          <cell r="C210" t="str">
            <v>USD</v>
          </cell>
          <cell r="D210">
            <v>41.65</v>
          </cell>
          <cell r="E210">
            <v>47.897499999999994</v>
          </cell>
          <cell r="G210">
            <v>47.897499999999994</v>
          </cell>
        </row>
        <row r="211">
          <cell r="A211" t="str">
            <v>M0032072112400</v>
          </cell>
          <cell r="B211" t="str">
            <v>12x4GatewayMR</v>
          </cell>
          <cell r="C211" t="str">
            <v>USD</v>
          </cell>
          <cell r="D211">
            <v>41.65</v>
          </cell>
          <cell r="E211">
            <v>47.897499999999994</v>
          </cell>
          <cell r="G211">
            <v>47.897499999999994</v>
          </cell>
        </row>
        <row r="212">
          <cell r="A212" t="str">
            <v>M0032072115150</v>
          </cell>
          <cell r="B212" t="str">
            <v>15x1.5GatewayMR</v>
          </cell>
          <cell r="C212" t="str">
            <v>USD</v>
          </cell>
          <cell r="D212">
            <v>39.68</v>
          </cell>
          <cell r="E212">
            <v>45.631999999999998</v>
          </cell>
          <cell r="G212">
            <v>45.631999999999998</v>
          </cell>
        </row>
        <row r="213">
          <cell r="A213" t="str">
            <v>M0032072115200</v>
          </cell>
          <cell r="B213" t="str">
            <v>15x2GatewayMR</v>
          </cell>
          <cell r="C213" t="str">
            <v>USD</v>
          </cell>
          <cell r="D213">
            <v>39.82</v>
          </cell>
          <cell r="E213">
            <v>45.792999999999999</v>
          </cell>
          <cell r="G213">
            <v>45.792999999999999</v>
          </cell>
        </row>
        <row r="214">
          <cell r="A214" t="str">
            <v>M0032072115220</v>
          </cell>
          <cell r="B214" t="str">
            <v>15x2.25GatewayMR</v>
          </cell>
          <cell r="C214" t="str">
            <v>USD</v>
          </cell>
          <cell r="D214">
            <v>40.159999999999997</v>
          </cell>
          <cell r="E214">
            <v>46.18399999999999</v>
          </cell>
          <cell r="G214">
            <v>46.18399999999999</v>
          </cell>
        </row>
        <row r="215">
          <cell r="A215" t="str">
            <v>M0032072115250</v>
          </cell>
          <cell r="B215" t="str">
            <v>15x2.5GatewayMR</v>
          </cell>
          <cell r="C215" t="str">
            <v>USD</v>
          </cell>
          <cell r="D215">
            <v>40.159999999999997</v>
          </cell>
          <cell r="E215">
            <v>46.18399999999999</v>
          </cell>
          <cell r="G215">
            <v>46.18399999999999</v>
          </cell>
        </row>
        <row r="216">
          <cell r="A216" t="str">
            <v>M0032072115270</v>
          </cell>
          <cell r="B216" t="str">
            <v>15x2.75GatewayMR</v>
          </cell>
          <cell r="C216" t="str">
            <v>USD</v>
          </cell>
          <cell r="D216">
            <v>40.159999999999997</v>
          </cell>
          <cell r="E216">
            <v>46.18399999999999</v>
          </cell>
          <cell r="G216">
            <v>46.18399999999999</v>
          </cell>
        </row>
        <row r="217">
          <cell r="A217" t="str">
            <v>M0032072115300</v>
          </cell>
          <cell r="B217" t="str">
            <v>15x3GatewayMR</v>
          </cell>
          <cell r="C217" t="str">
            <v>USD</v>
          </cell>
          <cell r="D217">
            <v>40.18</v>
          </cell>
          <cell r="E217">
            <v>46.206999999999994</v>
          </cell>
          <cell r="G217">
            <v>46.206999999999994</v>
          </cell>
        </row>
        <row r="218">
          <cell r="A218" t="str">
            <v>M0032072115320</v>
          </cell>
          <cell r="B218" t="str">
            <v>15x3.25GatewayMR</v>
          </cell>
          <cell r="C218" t="str">
            <v>USD</v>
          </cell>
          <cell r="D218">
            <v>40.799999999999997</v>
          </cell>
          <cell r="E218">
            <v>46.919999999999995</v>
          </cell>
          <cell r="G218">
            <v>46.919999999999995</v>
          </cell>
        </row>
        <row r="219">
          <cell r="A219" t="str">
            <v>M0032072115350</v>
          </cell>
          <cell r="B219" t="str">
            <v>15x3.5GatewayMR</v>
          </cell>
          <cell r="C219" t="str">
            <v>USD</v>
          </cell>
          <cell r="D219">
            <v>41.65</v>
          </cell>
          <cell r="E219">
            <v>47.897499999999994</v>
          </cell>
          <cell r="G219">
            <v>47.897499999999994</v>
          </cell>
        </row>
        <row r="220">
          <cell r="A220" t="str">
            <v>M0032072115370</v>
          </cell>
          <cell r="B220" t="str">
            <v>15x3.75GatewayMR</v>
          </cell>
          <cell r="C220" t="str">
            <v>USD</v>
          </cell>
          <cell r="D220">
            <v>41.65</v>
          </cell>
          <cell r="E220">
            <v>47.897499999999994</v>
          </cell>
          <cell r="G220">
            <v>47.897499999999994</v>
          </cell>
        </row>
        <row r="221">
          <cell r="A221" t="str">
            <v>M0032072115400</v>
          </cell>
          <cell r="B221" t="str">
            <v>15x4GatewayMR</v>
          </cell>
          <cell r="C221" t="str">
            <v>USD</v>
          </cell>
          <cell r="D221">
            <v>41.65</v>
          </cell>
          <cell r="E221">
            <v>47.897499999999994</v>
          </cell>
          <cell r="G221">
            <v>47.897499999999994</v>
          </cell>
        </row>
        <row r="222">
          <cell r="A222" t="str">
            <v>M0032072120150</v>
          </cell>
          <cell r="B222" t="str">
            <v>20x1.5GatewayMR</v>
          </cell>
          <cell r="C222" t="str">
            <v>USD</v>
          </cell>
          <cell r="D222">
            <v>39.68</v>
          </cell>
          <cell r="E222">
            <v>45.631999999999998</v>
          </cell>
          <cell r="G222">
            <v>45.631999999999998</v>
          </cell>
        </row>
        <row r="223">
          <cell r="A223" t="str">
            <v>M0032072120200</v>
          </cell>
          <cell r="B223" t="str">
            <v>20x2GatewayMR</v>
          </cell>
          <cell r="C223" t="str">
            <v>USD</v>
          </cell>
          <cell r="D223">
            <v>39.82</v>
          </cell>
          <cell r="E223">
            <v>45.792999999999999</v>
          </cell>
          <cell r="G223">
            <v>45.792999999999999</v>
          </cell>
        </row>
        <row r="224">
          <cell r="A224" t="str">
            <v>M0032072120220</v>
          </cell>
          <cell r="B224" t="str">
            <v>20x2.25GatewayMR</v>
          </cell>
          <cell r="C224" t="str">
            <v>USD</v>
          </cell>
          <cell r="D224">
            <v>40.159999999999997</v>
          </cell>
          <cell r="E224">
            <v>46.18399999999999</v>
          </cell>
          <cell r="G224">
            <v>46.18399999999999</v>
          </cell>
        </row>
        <row r="225">
          <cell r="A225" t="str">
            <v>M0032072120250</v>
          </cell>
          <cell r="B225" t="str">
            <v>20x2.5GatewayMR</v>
          </cell>
          <cell r="C225" t="str">
            <v>USD</v>
          </cell>
          <cell r="D225">
            <v>40.159999999999997</v>
          </cell>
          <cell r="E225">
            <v>46.18399999999999</v>
          </cell>
          <cell r="G225">
            <v>46.18399999999999</v>
          </cell>
        </row>
        <row r="226">
          <cell r="A226" t="str">
            <v>M0032072120270</v>
          </cell>
          <cell r="B226" t="str">
            <v>20x2.75GatewayMR</v>
          </cell>
          <cell r="C226" t="str">
            <v>USD</v>
          </cell>
          <cell r="D226">
            <v>40.159999999999997</v>
          </cell>
          <cell r="E226">
            <v>46.18399999999999</v>
          </cell>
          <cell r="G226">
            <v>46.18399999999999</v>
          </cell>
        </row>
        <row r="227">
          <cell r="A227" t="str">
            <v>M0032072120300</v>
          </cell>
          <cell r="B227" t="str">
            <v>20x3GatewayMR</v>
          </cell>
          <cell r="C227" t="str">
            <v>USD</v>
          </cell>
          <cell r="D227">
            <v>40.82</v>
          </cell>
          <cell r="E227">
            <v>46.942999999999998</v>
          </cell>
          <cell r="G227">
            <v>46.942999999999998</v>
          </cell>
        </row>
        <row r="228">
          <cell r="A228" t="str">
            <v>M0032072120320</v>
          </cell>
          <cell r="B228" t="str">
            <v>20x3.25GatewayMR</v>
          </cell>
          <cell r="C228" t="str">
            <v>USD</v>
          </cell>
          <cell r="D228">
            <v>40.799999999999997</v>
          </cell>
          <cell r="E228">
            <v>46.919999999999995</v>
          </cell>
          <cell r="G228">
            <v>46.919999999999995</v>
          </cell>
        </row>
        <row r="229">
          <cell r="A229" t="str">
            <v>M0032072120350</v>
          </cell>
          <cell r="B229" t="str">
            <v>20x3.5GatewayMR</v>
          </cell>
          <cell r="C229" t="str">
            <v>USD</v>
          </cell>
          <cell r="D229">
            <v>41.65</v>
          </cell>
          <cell r="E229">
            <v>47.897499999999994</v>
          </cell>
          <cell r="G229">
            <v>47.897499999999994</v>
          </cell>
        </row>
        <row r="230">
          <cell r="A230" t="str">
            <v>M0032072120370</v>
          </cell>
          <cell r="B230" t="str">
            <v>20x3.75GatewayMR</v>
          </cell>
          <cell r="C230" t="str">
            <v>USD</v>
          </cell>
          <cell r="D230">
            <v>41.66</v>
          </cell>
          <cell r="E230">
            <v>47.908999999999992</v>
          </cell>
          <cell r="G230">
            <v>47.908999999999992</v>
          </cell>
        </row>
        <row r="231">
          <cell r="A231" t="str">
            <v>M0032072120400</v>
          </cell>
          <cell r="B231" t="str">
            <v>20x4GatewayMR</v>
          </cell>
          <cell r="C231" t="str">
            <v>USD</v>
          </cell>
          <cell r="D231">
            <v>41.66</v>
          </cell>
          <cell r="E231">
            <v>47.908999999999992</v>
          </cell>
          <cell r="G231">
            <v>47.908999999999992</v>
          </cell>
        </row>
        <row r="232">
          <cell r="A232" t="str">
            <v>M00320721515C0</v>
          </cell>
          <cell r="B232" t="str">
            <v>15x1.5GatewayIDE</v>
          </cell>
          <cell r="C232" t="str">
            <v>USD</v>
          </cell>
          <cell r="D232">
            <v>38.54</v>
          </cell>
          <cell r="E232">
            <v>44.320999999999998</v>
          </cell>
          <cell r="G232">
            <v>44.320999999999998</v>
          </cell>
        </row>
        <row r="233">
          <cell r="A233" t="str">
            <v>M00320721520C0</v>
          </cell>
          <cell r="B233" t="str">
            <v>20x1.5GatewayIDE</v>
          </cell>
          <cell r="C233" t="str">
            <v>USD</v>
          </cell>
          <cell r="D233">
            <v>38.54</v>
          </cell>
          <cell r="E233">
            <v>44.320999999999998</v>
          </cell>
          <cell r="G233">
            <v>44.320999999999998</v>
          </cell>
        </row>
        <row r="234">
          <cell r="A234" t="str">
            <v>M00320722015C0</v>
          </cell>
          <cell r="B234" t="str">
            <v>15x2GatewayIDE</v>
          </cell>
          <cell r="C234" t="str">
            <v>USD</v>
          </cell>
          <cell r="D234">
            <v>38.68</v>
          </cell>
          <cell r="E234">
            <v>44.481999999999999</v>
          </cell>
          <cell r="G234">
            <v>44.481999999999999</v>
          </cell>
        </row>
        <row r="235">
          <cell r="A235" t="str">
            <v>M00320722020C0</v>
          </cell>
          <cell r="B235" t="str">
            <v>20x2GatewayIDE</v>
          </cell>
          <cell r="C235" t="str">
            <v>USD</v>
          </cell>
          <cell r="D235">
            <v>38.68</v>
          </cell>
          <cell r="E235">
            <v>44.481999999999999</v>
          </cell>
          <cell r="G235">
            <v>44.481999999999999</v>
          </cell>
        </row>
        <row r="236">
          <cell r="A236" t="str">
            <v>M0032072209150</v>
          </cell>
          <cell r="B236" t="str">
            <v>F/G,Gateway,OTW,US9</v>
          </cell>
          <cell r="C236" t="str">
            <v>USD</v>
          </cell>
          <cell r="D236">
            <v>39.06</v>
          </cell>
          <cell r="E236">
            <v>44.918999999999997</v>
          </cell>
          <cell r="G236">
            <v>44.918999999999997</v>
          </cell>
        </row>
        <row r="237">
          <cell r="A237" t="str">
            <v>M0032072209200</v>
          </cell>
          <cell r="B237" t="str">
            <v>F/G,Gateway,OTW,US9</v>
          </cell>
          <cell r="C237" t="str">
            <v>USD</v>
          </cell>
          <cell r="D237">
            <v>39.21</v>
          </cell>
          <cell r="E237">
            <v>45.091499999999996</v>
          </cell>
          <cell r="G237">
            <v>45.091499999999996</v>
          </cell>
        </row>
        <row r="238">
          <cell r="A238" t="str">
            <v>M0032072209220</v>
          </cell>
          <cell r="B238" t="str">
            <v>F/G,Gateway,OTW,US9</v>
          </cell>
          <cell r="C238" t="str">
            <v>USD</v>
          </cell>
          <cell r="D238">
            <v>39.549999999999997</v>
          </cell>
          <cell r="E238">
            <v>45.482499999999995</v>
          </cell>
          <cell r="G238">
            <v>45.482499999999995</v>
          </cell>
        </row>
        <row r="239">
          <cell r="A239" t="str">
            <v>M0032072209250</v>
          </cell>
          <cell r="B239" t="str">
            <v>F/G,Gateway,OTW,US9</v>
          </cell>
          <cell r="C239" t="str">
            <v>USD</v>
          </cell>
          <cell r="D239">
            <v>39.549999999999997</v>
          </cell>
          <cell r="E239">
            <v>45.482499999999995</v>
          </cell>
          <cell r="G239">
            <v>45.482499999999995</v>
          </cell>
        </row>
        <row r="240">
          <cell r="A240" t="str">
            <v>M0032072209270</v>
          </cell>
          <cell r="B240" t="str">
            <v>F/G,Gateway,OTW,US9</v>
          </cell>
          <cell r="C240" t="str">
            <v>USD</v>
          </cell>
          <cell r="D240">
            <v>39.549999999999997</v>
          </cell>
          <cell r="E240">
            <v>45.482499999999995</v>
          </cell>
          <cell r="G240">
            <v>45.482499999999995</v>
          </cell>
        </row>
        <row r="241">
          <cell r="A241" t="str">
            <v>M0032072209300</v>
          </cell>
          <cell r="B241" t="str">
            <v>F/G,Gateway,OTW,US9</v>
          </cell>
          <cell r="C241" t="str">
            <v>USD</v>
          </cell>
          <cell r="D241">
            <v>39.56</v>
          </cell>
          <cell r="E241">
            <v>45.494</v>
          </cell>
          <cell r="G241">
            <v>45.494</v>
          </cell>
        </row>
        <row r="242">
          <cell r="A242" t="str">
            <v>M0032072209320</v>
          </cell>
          <cell r="B242" t="str">
            <v>F/G,Gateway,OTW,US9</v>
          </cell>
          <cell r="C242" t="str">
            <v>USD</v>
          </cell>
          <cell r="D242">
            <v>40.19</v>
          </cell>
          <cell r="E242">
            <v>46.218499999999992</v>
          </cell>
          <cell r="G242">
            <v>46.218499999999992</v>
          </cell>
        </row>
        <row r="243">
          <cell r="A243" t="str">
            <v>M0032072209350</v>
          </cell>
          <cell r="B243" t="str">
            <v>F/G,Gateway,OTW,US9</v>
          </cell>
          <cell r="C243" t="str">
            <v>USD</v>
          </cell>
          <cell r="D243">
            <v>41.38</v>
          </cell>
          <cell r="E243">
            <v>47.586999999999996</v>
          </cell>
          <cell r="G243">
            <v>47.586999999999996</v>
          </cell>
        </row>
        <row r="244">
          <cell r="A244" t="str">
            <v>M0032072209370</v>
          </cell>
          <cell r="B244" t="str">
            <v>F/G,Gateway,OTW,US9</v>
          </cell>
          <cell r="C244" t="str">
            <v>USD</v>
          </cell>
          <cell r="D244">
            <v>41.38</v>
          </cell>
          <cell r="E244">
            <v>47.586999999999996</v>
          </cell>
          <cell r="G244">
            <v>47.586999999999996</v>
          </cell>
        </row>
        <row r="245">
          <cell r="A245" t="str">
            <v>M0032072209400</v>
          </cell>
          <cell r="B245" t="str">
            <v>F/G,Gateway,OTW,US9</v>
          </cell>
          <cell r="C245" t="str">
            <v>USD</v>
          </cell>
          <cell r="D245">
            <v>41.38</v>
          </cell>
          <cell r="E245">
            <v>47.586999999999996</v>
          </cell>
          <cell r="G245">
            <v>47.586999999999996</v>
          </cell>
        </row>
        <row r="246">
          <cell r="A246" t="str">
            <v>M0032072212200</v>
          </cell>
          <cell r="B246" t="str">
            <v>F/G,Gateway,OTW,US12</v>
          </cell>
          <cell r="C246" t="str">
            <v>USD</v>
          </cell>
          <cell r="D246">
            <v>39.21</v>
          </cell>
          <cell r="E246">
            <v>45.091499999999996</v>
          </cell>
          <cell r="G246">
            <v>45.091499999999996</v>
          </cell>
        </row>
        <row r="247">
          <cell r="A247" t="str">
            <v>M0032072212220</v>
          </cell>
          <cell r="B247" t="str">
            <v>F/G,Gateway,OTW,US12</v>
          </cell>
          <cell r="C247" t="str">
            <v>USD</v>
          </cell>
          <cell r="D247">
            <v>39.549999999999997</v>
          </cell>
          <cell r="E247">
            <v>45.482499999999995</v>
          </cell>
          <cell r="G247">
            <v>45.482499999999995</v>
          </cell>
        </row>
        <row r="248">
          <cell r="A248" t="str">
            <v>M0032072212250</v>
          </cell>
          <cell r="B248" t="str">
            <v>F/G,Gateway,OTW,US12</v>
          </cell>
          <cell r="C248" t="str">
            <v>USD</v>
          </cell>
          <cell r="D248">
            <v>39.549999999999997</v>
          </cell>
          <cell r="E248">
            <v>45.482499999999995</v>
          </cell>
          <cell r="G248">
            <v>45.482499999999995</v>
          </cell>
        </row>
        <row r="249">
          <cell r="A249" t="str">
            <v>M0032072212270</v>
          </cell>
          <cell r="B249" t="str">
            <v>F/G,Gateway,OTW,US12</v>
          </cell>
          <cell r="C249" t="str">
            <v>USD</v>
          </cell>
          <cell r="D249">
            <v>39.549999999999997</v>
          </cell>
          <cell r="E249">
            <v>45.482499999999995</v>
          </cell>
          <cell r="G249">
            <v>45.482499999999995</v>
          </cell>
        </row>
        <row r="250">
          <cell r="A250" t="str">
            <v>M0032072212300</v>
          </cell>
          <cell r="B250" t="str">
            <v>F/G,Gateway,OTW,US12</v>
          </cell>
          <cell r="C250" t="str">
            <v>USD</v>
          </cell>
          <cell r="D250">
            <v>39.56</v>
          </cell>
          <cell r="E250">
            <v>45.494</v>
          </cell>
          <cell r="G250">
            <v>45.494</v>
          </cell>
        </row>
        <row r="251">
          <cell r="A251" t="str">
            <v>M0032072212320</v>
          </cell>
          <cell r="B251" t="str">
            <v>F/G,Gateway,OTW,US12</v>
          </cell>
          <cell r="C251" t="str">
            <v>USD</v>
          </cell>
          <cell r="D251">
            <v>40.19</v>
          </cell>
          <cell r="E251">
            <v>46.218499999999992</v>
          </cell>
          <cell r="G251">
            <v>46.218499999999992</v>
          </cell>
        </row>
        <row r="252">
          <cell r="A252" t="str">
            <v>M0032072212350</v>
          </cell>
          <cell r="B252" t="str">
            <v>F/G,Gateway,OTW,US12</v>
          </cell>
          <cell r="C252" t="str">
            <v>USD</v>
          </cell>
          <cell r="D252">
            <v>41.38</v>
          </cell>
          <cell r="E252">
            <v>47.586999999999996</v>
          </cell>
          <cell r="G252">
            <v>47.586999999999996</v>
          </cell>
        </row>
        <row r="253">
          <cell r="A253" t="str">
            <v>M0032072212370</v>
          </cell>
          <cell r="B253" t="str">
            <v>F/G,Gateway,OTW,US12</v>
          </cell>
          <cell r="C253" t="str">
            <v>USD</v>
          </cell>
          <cell r="D253">
            <v>41.38</v>
          </cell>
          <cell r="E253">
            <v>47.586999999999996</v>
          </cell>
          <cell r="G253">
            <v>47.586999999999996</v>
          </cell>
        </row>
        <row r="254">
          <cell r="A254" t="str">
            <v>M0032072212400</v>
          </cell>
          <cell r="B254" t="str">
            <v>F/G,Gateway,OTW,US12</v>
          </cell>
          <cell r="C254" t="str">
            <v>USD</v>
          </cell>
          <cell r="D254">
            <v>41.38</v>
          </cell>
          <cell r="E254">
            <v>47.586999999999996</v>
          </cell>
          <cell r="G254">
            <v>47.586999999999996</v>
          </cell>
        </row>
        <row r="255">
          <cell r="A255" t="str">
            <v>M0032072215150</v>
          </cell>
          <cell r="B255" t="str">
            <v>F/G,Gateway,OTW,US15</v>
          </cell>
          <cell r="C255" t="str">
            <v>USD</v>
          </cell>
          <cell r="D255">
            <v>39.06</v>
          </cell>
          <cell r="E255">
            <v>44.918999999999997</v>
          </cell>
          <cell r="G255">
            <v>44.918999999999997</v>
          </cell>
        </row>
        <row r="256">
          <cell r="A256" t="str">
            <v>M0032072215200</v>
          </cell>
          <cell r="B256" t="str">
            <v>F/G,Gateway,OTW,US15</v>
          </cell>
          <cell r="C256" t="str">
            <v>USD</v>
          </cell>
          <cell r="D256">
            <v>39.21</v>
          </cell>
          <cell r="E256">
            <v>45.091499999999996</v>
          </cell>
          <cell r="G256">
            <v>45.091499999999996</v>
          </cell>
        </row>
        <row r="257">
          <cell r="A257" t="str">
            <v>M0032072215220</v>
          </cell>
          <cell r="B257" t="str">
            <v>F/G,Gateway,OTW,US15</v>
          </cell>
          <cell r="C257" t="str">
            <v>USD</v>
          </cell>
          <cell r="D257">
            <v>39.549999999999997</v>
          </cell>
          <cell r="E257">
            <v>45.482499999999995</v>
          </cell>
          <cell r="G257">
            <v>45.482499999999995</v>
          </cell>
        </row>
        <row r="258">
          <cell r="A258" t="str">
            <v>M0032072215250</v>
          </cell>
          <cell r="B258" t="str">
            <v>F/G,Gateway,OTW,US15</v>
          </cell>
          <cell r="C258" t="str">
            <v>USD</v>
          </cell>
          <cell r="D258">
            <v>39.549999999999997</v>
          </cell>
          <cell r="E258">
            <v>45.482499999999995</v>
          </cell>
          <cell r="G258">
            <v>45.482499999999995</v>
          </cell>
        </row>
        <row r="259">
          <cell r="A259" t="str">
            <v>M0032072215270</v>
          </cell>
          <cell r="B259" t="str">
            <v>F/G,Gateway,OTW,US15</v>
          </cell>
          <cell r="C259" t="str">
            <v>USD</v>
          </cell>
          <cell r="D259">
            <v>39.549999999999997</v>
          </cell>
          <cell r="E259">
            <v>45.482499999999995</v>
          </cell>
          <cell r="G259">
            <v>45.482499999999995</v>
          </cell>
        </row>
        <row r="260">
          <cell r="A260" t="str">
            <v>M0032072215300</v>
          </cell>
          <cell r="B260" t="str">
            <v>F/G,Gateway,OTW,US15</v>
          </cell>
          <cell r="C260" t="str">
            <v>USD</v>
          </cell>
          <cell r="D260">
            <v>39.56</v>
          </cell>
          <cell r="E260">
            <v>45.494</v>
          </cell>
          <cell r="G260">
            <v>45.494</v>
          </cell>
        </row>
        <row r="261">
          <cell r="A261" t="str">
            <v>M0032072215320</v>
          </cell>
          <cell r="B261" t="str">
            <v>F/G,Gateway,OTW,US15</v>
          </cell>
          <cell r="C261" t="str">
            <v>USD</v>
          </cell>
          <cell r="D261">
            <v>40.19</v>
          </cell>
          <cell r="E261">
            <v>46.218499999999992</v>
          </cell>
          <cell r="G261">
            <v>46.218499999999992</v>
          </cell>
        </row>
        <row r="262">
          <cell r="A262" t="str">
            <v>M0032072215350</v>
          </cell>
          <cell r="B262" t="str">
            <v>F/G,Gateway,OTW,US15</v>
          </cell>
          <cell r="C262" t="str">
            <v>USD</v>
          </cell>
          <cell r="D262">
            <v>41.38</v>
          </cell>
          <cell r="E262">
            <v>47.586999999999996</v>
          </cell>
          <cell r="G262">
            <v>47.586999999999996</v>
          </cell>
        </row>
        <row r="263">
          <cell r="A263" t="str">
            <v>M0032072215370</v>
          </cell>
          <cell r="B263" t="str">
            <v>F/G,Gateway,OTW,US15</v>
          </cell>
          <cell r="C263" t="str">
            <v>USD</v>
          </cell>
          <cell r="D263">
            <v>41.38</v>
          </cell>
          <cell r="E263">
            <v>47.586999999999996</v>
          </cell>
          <cell r="G263">
            <v>47.586999999999996</v>
          </cell>
        </row>
        <row r="264">
          <cell r="A264" t="str">
            <v>M0032072215400</v>
          </cell>
          <cell r="B264" t="str">
            <v>F/G,Gateway,OTW,US15</v>
          </cell>
          <cell r="C264" t="str">
            <v>USD</v>
          </cell>
          <cell r="D264">
            <v>41.38</v>
          </cell>
          <cell r="E264">
            <v>47.586999999999996</v>
          </cell>
          <cell r="G264">
            <v>47.586999999999996</v>
          </cell>
        </row>
        <row r="265">
          <cell r="A265" t="str">
            <v>M0032072220150</v>
          </cell>
          <cell r="B265" t="str">
            <v>F/G,Gateway,OTW,US20</v>
          </cell>
          <cell r="C265" t="str">
            <v>USD</v>
          </cell>
          <cell r="D265">
            <v>39.06</v>
          </cell>
          <cell r="E265">
            <v>44.918999999999997</v>
          </cell>
          <cell r="G265">
            <v>44.918999999999997</v>
          </cell>
        </row>
        <row r="266">
          <cell r="A266" t="str">
            <v>M0032072220200</v>
          </cell>
          <cell r="B266" t="str">
            <v>F/G,Gateway,OTW,US20</v>
          </cell>
          <cell r="C266" t="str">
            <v>USD</v>
          </cell>
          <cell r="D266">
            <v>39.21</v>
          </cell>
          <cell r="E266">
            <v>45.091499999999996</v>
          </cell>
          <cell r="G266">
            <v>45.091499999999996</v>
          </cell>
        </row>
        <row r="267">
          <cell r="A267" t="str">
            <v>M0032072220220</v>
          </cell>
          <cell r="B267" t="str">
            <v>F/G,Gateway,OTW,US20</v>
          </cell>
          <cell r="C267" t="str">
            <v>USD</v>
          </cell>
          <cell r="D267">
            <v>39.549999999999997</v>
          </cell>
          <cell r="E267">
            <v>45.482499999999995</v>
          </cell>
          <cell r="G267">
            <v>45.482499999999995</v>
          </cell>
        </row>
        <row r="268">
          <cell r="A268" t="str">
            <v>M0032072220250</v>
          </cell>
          <cell r="B268" t="str">
            <v>F/G,Gateway,OTW,US20</v>
          </cell>
          <cell r="C268" t="str">
            <v>USD</v>
          </cell>
          <cell r="D268">
            <v>39.94</v>
          </cell>
          <cell r="E268">
            <v>45.930999999999997</v>
          </cell>
          <cell r="G268">
            <v>45.930999999999997</v>
          </cell>
        </row>
        <row r="269">
          <cell r="A269" t="str">
            <v>M0032072220270</v>
          </cell>
          <cell r="B269" t="str">
            <v>F/G,Gateway,OTW,US20</v>
          </cell>
          <cell r="C269" t="str">
            <v>USD</v>
          </cell>
          <cell r="D269">
            <v>39.549999999999997</v>
          </cell>
          <cell r="E269">
            <v>45.482499999999995</v>
          </cell>
          <cell r="G269">
            <v>45.482499999999995</v>
          </cell>
        </row>
        <row r="270">
          <cell r="A270" t="str">
            <v>M0032072220300</v>
          </cell>
          <cell r="B270" t="str">
            <v>F/G,Gateway,OTW,US20</v>
          </cell>
          <cell r="C270" t="str">
            <v>USD</v>
          </cell>
          <cell r="D270">
            <v>40.21</v>
          </cell>
          <cell r="E270">
            <v>46.241499999999995</v>
          </cell>
          <cell r="G270">
            <v>46.241499999999995</v>
          </cell>
        </row>
        <row r="271">
          <cell r="A271" t="str">
            <v>M0032072220320</v>
          </cell>
          <cell r="B271" t="str">
            <v>F/G,Gateway,OTW,US20</v>
          </cell>
          <cell r="C271" t="str">
            <v>USD</v>
          </cell>
          <cell r="D271">
            <v>40.19</v>
          </cell>
          <cell r="E271">
            <v>46.218499999999992</v>
          </cell>
          <cell r="G271">
            <v>46.218499999999992</v>
          </cell>
        </row>
        <row r="272">
          <cell r="A272" t="str">
            <v>M0032072220350</v>
          </cell>
          <cell r="B272" t="str">
            <v>F/G,Gateway,OTW,US20</v>
          </cell>
          <cell r="C272" t="str">
            <v>USD</v>
          </cell>
          <cell r="D272">
            <v>41.38</v>
          </cell>
          <cell r="E272">
            <v>47.586999999999996</v>
          </cell>
          <cell r="G272">
            <v>47.586999999999996</v>
          </cell>
        </row>
        <row r="273">
          <cell r="A273" t="str">
            <v>M0032072220370</v>
          </cell>
          <cell r="B273" t="str">
            <v>F/G,Gateway,OTW,US20</v>
          </cell>
          <cell r="C273" t="str">
            <v>USD</v>
          </cell>
          <cell r="D273">
            <v>41.38</v>
          </cell>
          <cell r="E273">
            <v>47.586999999999996</v>
          </cell>
          <cell r="G273">
            <v>47.586999999999996</v>
          </cell>
        </row>
        <row r="274">
          <cell r="A274" t="str">
            <v>M0032072220400</v>
          </cell>
          <cell r="B274" t="str">
            <v>F/G,Gateway,OTW,US20</v>
          </cell>
          <cell r="C274" t="str">
            <v>USD</v>
          </cell>
          <cell r="D274">
            <v>41.38</v>
          </cell>
          <cell r="E274">
            <v>47.586999999999996</v>
          </cell>
          <cell r="G274">
            <v>47.586999999999996</v>
          </cell>
        </row>
        <row r="275">
          <cell r="A275" t="str">
            <v>M00320722215C0</v>
          </cell>
          <cell r="B275" t="str">
            <v>15x2.25GatewayIDE</v>
          </cell>
          <cell r="C275" t="str">
            <v>USD</v>
          </cell>
          <cell r="D275">
            <v>39.03</v>
          </cell>
          <cell r="E275">
            <v>44.884499999999996</v>
          </cell>
          <cell r="G275">
            <v>44.884499999999996</v>
          </cell>
        </row>
        <row r="276">
          <cell r="A276" t="str">
            <v>M00320722220C0</v>
          </cell>
          <cell r="B276" t="str">
            <v>20x2.25GatewayIDE</v>
          </cell>
          <cell r="C276" t="str">
            <v>USD</v>
          </cell>
          <cell r="D276">
            <v>39.03</v>
          </cell>
          <cell r="E276">
            <v>44.884499999999996</v>
          </cell>
          <cell r="G276">
            <v>44.884499999999996</v>
          </cell>
        </row>
        <row r="277">
          <cell r="A277" t="str">
            <v>M00320722515C0</v>
          </cell>
          <cell r="B277" t="str">
            <v>15x2.5GatewayIDE</v>
          </cell>
          <cell r="C277" t="str">
            <v>USD</v>
          </cell>
          <cell r="D277">
            <v>39.020000000000003</v>
          </cell>
          <cell r="E277">
            <v>44.872999999999998</v>
          </cell>
          <cell r="G277">
            <v>44.872999999999998</v>
          </cell>
        </row>
        <row r="278">
          <cell r="A278" t="str">
            <v>M00320722520C0</v>
          </cell>
          <cell r="B278" t="str">
            <v>20x2.5GatewayIDE</v>
          </cell>
          <cell r="C278" t="str">
            <v>USD</v>
          </cell>
          <cell r="D278">
            <v>39.020000000000003</v>
          </cell>
          <cell r="E278">
            <v>44.872999999999998</v>
          </cell>
          <cell r="G278">
            <v>44.872999999999998</v>
          </cell>
        </row>
        <row r="279">
          <cell r="A279" t="str">
            <v>M00320722715C0</v>
          </cell>
          <cell r="B279" t="str">
            <v>15x2.75GatewayIDE</v>
          </cell>
          <cell r="C279" t="str">
            <v>USD</v>
          </cell>
          <cell r="D279">
            <v>39.020000000000003</v>
          </cell>
          <cell r="E279">
            <v>44.872999999999998</v>
          </cell>
          <cell r="G279">
            <v>44.872999999999998</v>
          </cell>
        </row>
        <row r="280">
          <cell r="A280" t="str">
            <v>M00320722720C0</v>
          </cell>
          <cell r="B280" t="str">
            <v>20x2.75GatewayIDE</v>
          </cell>
          <cell r="C280" t="str">
            <v>USD</v>
          </cell>
          <cell r="D280">
            <v>39.020000000000003</v>
          </cell>
          <cell r="E280">
            <v>44.872999999999998</v>
          </cell>
          <cell r="G280">
            <v>44.872999999999998</v>
          </cell>
        </row>
        <row r="281">
          <cell r="A281" t="str">
            <v>M00320723015C0</v>
          </cell>
          <cell r="B281" t="str">
            <v>15x3GatewayIDE</v>
          </cell>
          <cell r="C281" t="str">
            <v>USD</v>
          </cell>
          <cell r="D281">
            <v>39.04</v>
          </cell>
          <cell r="E281">
            <v>44.895999999999994</v>
          </cell>
          <cell r="G281">
            <v>44.895999999999994</v>
          </cell>
        </row>
        <row r="282">
          <cell r="A282" t="str">
            <v>M00320723020C0</v>
          </cell>
          <cell r="B282" t="str">
            <v>20x3GatewayIDE</v>
          </cell>
          <cell r="C282" t="str">
            <v>USD</v>
          </cell>
          <cell r="D282">
            <v>39.69</v>
          </cell>
          <cell r="E282">
            <v>45.643499999999996</v>
          </cell>
          <cell r="G282">
            <v>45.643499999999996</v>
          </cell>
        </row>
        <row r="283">
          <cell r="A283" t="str">
            <v>M0032072309200</v>
          </cell>
          <cell r="B283" t="str">
            <v>F/G,Gateway,MR,US9</v>
          </cell>
          <cell r="C283" t="str">
            <v>USD</v>
          </cell>
          <cell r="D283">
            <v>40.57</v>
          </cell>
          <cell r="E283">
            <v>46.655499999999996</v>
          </cell>
          <cell r="G283">
            <v>46.655499999999996</v>
          </cell>
        </row>
        <row r="284">
          <cell r="A284" t="str">
            <v>M0032072309220</v>
          </cell>
          <cell r="B284" t="str">
            <v>F/G,Gateway,MR,US9</v>
          </cell>
          <cell r="C284" t="str">
            <v>USD</v>
          </cell>
          <cell r="D284">
            <v>40.92</v>
          </cell>
          <cell r="E284">
            <v>47.058</v>
          </cell>
          <cell r="G284">
            <v>47.058</v>
          </cell>
        </row>
        <row r="285">
          <cell r="A285" t="str">
            <v>M0032072309250</v>
          </cell>
          <cell r="B285" t="str">
            <v>F/G,Gateway,MR,US9</v>
          </cell>
          <cell r="C285" t="str">
            <v>USD</v>
          </cell>
          <cell r="D285">
            <v>40.92</v>
          </cell>
          <cell r="E285">
            <v>47.058</v>
          </cell>
          <cell r="G285">
            <v>47.058</v>
          </cell>
        </row>
        <row r="286">
          <cell r="A286" t="str">
            <v>M0032072309270</v>
          </cell>
          <cell r="B286" t="str">
            <v>F/G,Gateway,MR,US9</v>
          </cell>
          <cell r="C286" t="str">
            <v>USD</v>
          </cell>
          <cell r="D286">
            <v>40.92</v>
          </cell>
          <cell r="E286">
            <v>47.058</v>
          </cell>
          <cell r="G286">
            <v>47.058</v>
          </cell>
        </row>
        <row r="287">
          <cell r="A287" t="str">
            <v>M0032072309300</v>
          </cell>
          <cell r="B287" t="str">
            <v>F/G,Gateway,MR,US9</v>
          </cell>
          <cell r="C287" t="str">
            <v>USD</v>
          </cell>
          <cell r="D287">
            <v>40.93</v>
          </cell>
          <cell r="E287">
            <v>47.069499999999998</v>
          </cell>
          <cell r="G287">
            <v>47.069499999999998</v>
          </cell>
        </row>
        <row r="288">
          <cell r="A288" t="str">
            <v>M0032072309320</v>
          </cell>
          <cell r="B288" t="str">
            <v>F/G,Gateway,MR,US9</v>
          </cell>
          <cell r="C288" t="str">
            <v>USD</v>
          </cell>
          <cell r="D288">
            <v>41.56</v>
          </cell>
          <cell r="E288">
            <v>47.793999999999997</v>
          </cell>
          <cell r="G288">
            <v>47.793999999999997</v>
          </cell>
        </row>
        <row r="289">
          <cell r="A289" t="str">
            <v>M0032072309350</v>
          </cell>
          <cell r="B289" t="str">
            <v>F/G,Gateway,MR,US9</v>
          </cell>
          <cell r="C289" t="str">
            <v>USD</v>
          </cell>
          <cell r="D289">
            <v>42.41</v>
          </cell>
          <cell r="E289">
            <v>48.771499999999989</v>
          </cell>
          <cell r="G289">
            <v>48.771499999999989</v>
          </cell>
        </row>
        <row r="290">
          <cell r="A290" t="str">
            <v>M0032072309370</v>
          </cell>
          <cell r="B290" t="str">
            <v>F/G,Gateway,MR,US9</v>
          </cell>
          <cell r="C290" t="str">
            <v>USD</v>
          </cell>
          <cell r="D290">
            <v>42.41</v>
          </cell>
          <cell r="E290">
            <v>48.771499999999989</v>
          </cell>
          <cell r="G290">
            <v>48.771499999999989</v>
          </cell>
        </row>
        <row r="291">
          <cell r="A291" t="str">
            <v>M0032072309400</v>
          </cell>
          <cell r="B291" t="str">
            <v>F/G,Gateway,MR,US9</v>
          </cell>
          <cell r="C291" t="str">
            <v>USD</v>
          </cell>
          <cell r="D291">
            <v>42.41</v>
          </cell>
          <cell r="E291">
            <v>48.771499999999989</v>
          </cell>
          <cell r="G291">
            <v>48.771499999999989</v>
          </cell>
        </row>
        <row r="292">
          <cell r="A292" t="str">
            <v>M0032072312200</v>
          </cell>
          <cell r="B292" t="str">
            <v>F/G,Gateway,MR,US12</v>
          </cell>
          <cell r="C292" t="str">
            <v>USD</v>
          </cell>
          <cell r="D292">
            <v>40.57</v>
          </cell>
          <cell r="E292">
            <v>46.655499999999996</v>
          </cell>
          <cell r="G292">
            <v>46.655499999999996</v>
          </cell>
        </row>
        <row r="293">
          <cell r="A293" t="str">
            <v>M0032072312220</v>
          </cell>
          <cell r="B293" t="str">
            <v>F/G,Gateway,MR,US12</v>
          </cell>
          <cell r="C293" t="str">
            <v>USD</v>
          </cell>
          <cell r="D293">
            <v>40.92</v>
          </cell>
          <cell r="E293">
            <v>47.058</v>
          </cell>
          <cell r="G293">
            <v>47.058</v>
          </cell>
        </row>
        <row r="294">
          <cell r="A294" t="str">
            <v>M0032072312250</v>
          </cell>
          <cell r="B294" t="str">
            <v>F/G,Gateway,MR,US12</v>
          </cell>
          <cell r="C294" t="str">
            <v>USD</v>
          </cell>
          <cell r="D294">
            <v>40.92</v>
          </cell>
          <cell r="E294">
            <v>47.058</v>
          </cell>
          <cell r="G294">
            <v>47.058</v>
          </cell>
        </row>
        <row r="295">
          <cell r="A295" t="str">
            <v>M0032072312270</v>
          </cell>
          <cell r="B295" t="str">
            <v>F/G,Gateway,MR,US12</v>
          </cell>
          <cell r="C295" t="str">
            <v>USD</v>
          </cell>
          <cell r="D295">
            <v>40.92</v>
          </cell>
          <cell r="E295">
            <v>47.058</v>
          </cell>
          <cell r="G295">
            <v>47.058</v>
          </cell>
        </row>
        <row r="296">
          <cell r="A296" t="str">
            <v>M0032072312300</v>
          </cell>
          <cell r="B296" t="str">
            <v>F/G,Gateway,MR,US12</v>
          </cell>
          <cell r="C296" t="str">
            <v>USD</v>
          </cell>
          <cell r="D296">
            <v>40.93</v>
          </cell>
          <cell r="E296">
            <v>47.069499999999998</v>
          </cell>
          <cell r="G296">
            <v>47.069499999999998</v>
          </cell>
        </row>
        <row r="297">
          <cell r="A297" t="str">
            <v>M0032072312320</v>
          </cell>
          <cell r="B297" t="str">
            <v>F/G,Gateway,MR,US12</v>
          </cell>
          <cell r="C297" t="str">
            <v>USD</v>
          </cell>
          <cell r="D297">
            <v>41.56</v>
          </cell>
          <cell r="E297">
            <v>47.793999999999997</v>
          </cell>
          <cell r="G297">
            <v>47.793999999999997</v>
          </cell>
        </row>
        <row r="298">
          <cell r="A298" t="str">
            <v>M0032072312350</v>
          </cell>
          <cell r="B298" t="str">
            <v>F/G,Gateway,MR,US12</v>
          </cell>
          <cell r="C298" t="str">
            <v>USD</v>
          </cell>
          <cell r="D298">
            <v>42.41</v>
          </cell>
          <cell r="E298">
            <v>48.771499999999989</v>
          </cell>
          <cell r="G298">
            <v>48.771499999999989</v>
          </cell>
        </row>
        <row r="299">
          <cell r="A299" t="str">
            <v>M0032072312370</v>
          </cell>
          <cell r="B299" t="str">
            <v>F/G,Gateway,MR,US12</v>
          </cell>
          <cell r="C299" t="str">
            <v>USD</v>
          </cell>
          <cell r="D299">
            <v>42.41</v>
          </cell>
          <cell r="E299">
            <v>48.771499999999989</v>
          </cell>
          <cell r="G299">
            <v>48.771499999999989</v>
          </cell>
        </row>
        <row r="300">
          <cell r="A300" t="str">
            <v>M0032072312400</v>
          </cell>
          <cell r="B300" t="str">
            <v>F/G,Gateway,MR,US12</v>
          </cell>
          <cell r="C300" t="str">
            <v>USD</v>
          </cell>
          <cell r="D300">
            <v>42.41</v>
          </cell>
          <cell r="E300">
            <v>48.771499999999989</v>
          </cell>
          <cell r="G300">
            <v>48.771499999999989</v>
          </cell>
        </row>
        <row r="301">
          <cell r="A301" t="str">
            <v>M0032072315150</v>
          </cell>
          <cell r="B301" t="str">
            <v>F/G,Gateway,MR,US15</v>
          </cell>
          <cell r="C301" t="str">
            <v>USD</v>
          </cell>
          <cell r="D301">
            <v>40.43</v>
          </cell>
          <cell r="E301">
            <v>46.494499999999995</v>
          </cell>
          <cell r="G301">
            <v>46.494499999999995</v>
          </cell>
        </row>
        <row r="302">
          <cell r="A302" t="str">
            <v>M0032072315200</v>
          </cell>
          <cell r="B302" t="str">
            <v>F/G,Gateway,MR,US15</v>
          </cell>
          <cell r="C302" t="str">
            <v>USD</v>
          </cell>
          <cell r="D302">
            <v>40.57</v>
          </cell>
          <cell r="E302">
            <v>46.655499999999996</v>
          </cell>
          <cell r="G302">
            <v>46.655499999999996</v>
          </cell>
        </row>
        <row r="303">
          <cell r="A303" t="str">
            <v>M0032072315220</v>
          </cell>
          <cell r="B303" t="str">
            <v>F/G,Gateway,MR,US15</v>
          </cell>
          <cell r="C303" t="str">
            <v>USD</v>
          </cell>
          <cell r="D303">
            <v>40.92</v>
          </cell>
          <cell r="E303">
            <v>47.058</v>
          </cell>
          <cell r="G303">
            <v>47.058</v>
          </cell>
        </row>
        <row r="304">
          <cell r="A304" t="str">
            <v>M0032072315250</v>
          </cell>
          <cell r="B304" t="str">
            <v>F/G,Gateway,MR,US15</v>
          </cell>
          <cell r="C304" t="str">
            <v>USD</v>
          </cell>
          <cell r="D304">
            <v>40.92</v>
          </cell>
          <cell r="E304">
            <v>47.058</v>
          </cell>
          <cell r="G304">
            <v>47.058</v>
          </cell>
        </row>
        <row r="305">
          <cell r="A305" t="str">
            <v>M0032072315270</v>
          </cell>
          <cell r="B305" t="str">
            <v>F/G,Gateway,MR,US15</v>
          </cell>
          <cell r="C305" t="str">
            <v>USD</v>
          </cell>
          <cell r="D305">
            <v>40.92</v>
          </cell>
          <cell r="E305">
            <v>47.058</v>
          </cell>
          <cell r="G305">
            <v>47.058</v>
          </cell>
        </row>
        <row r="306">
          <cell r="A306" t="str">
            <v>M0032072315300</v>
          </cell>
          <cell r="B306" t="str">
            <v>F/G,Gateway,MR,US15</v>
          </cell>
          <cell r="C306" t="str">
            <v>USD</v>
          </cell>
          <cell r="D306">
            <v>40.93</v>
          </cell>
          <cell r="E306">
            <v>47.069499999999998</v>
          </cell>
          <cell r="G306">
            <v>47.069499999999998</v>
          </cell>
        </row>
        <row r="307">
          <cell r="A307" t="str">
            <v>M0032072315320</v>
          </cell>
          <cell r="B307" t="str">
            <v>F/G,Gateway,MR,US15</v>
          </cell>
          <cell r="C307" t="str">
            <v>USD</v>
          </cell>
          <cell r="D307">
            <v>41.56</v>
          </cell>
          <cell r="E307">
            <v>47.793999999999997</v>
          </cell>
          <cell r="G307">
            <v>47.793999999999997</v>
          </cell>
        </row>
        <row r="308">
          <cell r="A308" t="str">
            <v>M0032072315350</v>
          </cell>
          <cell r="B308" t="str">
            <v>F/G,Gateway,MR,US15</v>
          </cell>
          <cell r="C308" t="str">
            <v>USD</v>
          </cell>
          <cell r="D308">
            <v>42.41</v>
          </cell>
          <cell r="E308">
            <v>48.771499999999989</v>
          </cell>
          <cell r="G308">
            <v>48.771499999999989</v>
          </cell>
        </row>
        <row r="309">
          <cell r="A309" t="str">
            <v>M0032072315370</v>
          </cell>
          <cell r="B309" t="str">
            <v>F/G,Gateway,MR,US15</v>
          </cell>
          <cell r="C309" t="str">
            <v>USD</v>
          </cell>
          <cell r="D309">
            <v>42.41</v>
          </cell>
          <cell r="E309">
            <v>48.771499999999989</v>
          </cell>
          <cell r="G309">
            <v>48.771499999999989</v>
          </cell>
        </row>
        <row r="310">
          <cell r="A310" t="str">
            <v>M0032072315400</v>
          </cell>
          <cell r="B310" t="str">
            <v>F/G,Gateway,MR,US15</v>
          </cell>
          <cell r="C310" t="str">
            <v>USD</v>
          </cell>
          <cell r="D310">
            <v>42.41</v>
          </cell>
          <cell r="E310">
            <v>48.771499999999989</v>
          </cell>
          <cell r="G310">
            <v>48.771499999999989</v>
          </cell>
        </row>
        <row r="311">
          <cell r="A311" t="str">
            <v>M0032072320150</v>
          </cell>
          <cell r="B311" t="str">
            <v>F/G,Gateway,MR,US20</v>
          </cell>
          <cell r="C311" t="str">
            <v>USD</v>
          </cell>
          <cell r="D311">
            <v>40.43</v>
          </cell>
          <cell r="E311">
            <v>46.494499999999995</v>
          </cell>
          <cell r="G311">
            <v>46.494499999999995</v>
          </cell>
        </row>
        <row r="312">
          <cell r="A312" t="str">
            <v>M0032072320200</v>
          </cell>
          <cell r="B312" t="str">
            <v>F/G,Gateway,MR,US20</v>
          </cell>
          <cell r="C312" t="str">
            <v>USD</v>
          </cell>
          <cell r="D312">
            <v>40.57</v>
          </cell>
          <cell r="E312">
            <v>46.655499999999996</v>
          </cell>
          <cell r="G312">
            <v>46.655499999999996</v>
          </cell>
        </row>
        <row r="313">
          <cell r="A313" t="str">
            <v>M0032072320220</v>
          </cell>
          <cell r="B313" t="str">
            <v>F/G,Gateway,MR,US20</v>
          </cell>
          <cell r="C313" t="str">
            <v>USD</v>
          </cell>
          <cell r="D313">
            <v>40.92</v>
          </cell>
          <cell r="E313">
            <v>47.058</v>
          </cell>
          <cell r="G313">
            <v>47.058</v>
          </cell>
        </row>
        <row r="314">
          <cell r="A314" t="str">
            <v>M0032072320250</v>
          </cell>
          <cell r="B314" t="str">
            <v>F/G,Gateway,MR,US20</v>
          </cell>
          <cell r="C314" t="str">
            <v>USD</v>
          </cell>
          <cell r="D314">
            <v>40.92</v>
          </cell>
          <cell r="E314">
            <v>47.058</v>
          </cell>
          <cell r="G314">
            <v>47.058</v>
          </cell>
        </row>
        <row r="315">
          <cell r="A315" t="str">
            <v>M0032072320270</v>
          </cell>
          <cell r="B315" t="str">
            <v>F/G,Gateway,MR,US20</v>
          </cell>
          <cell r="C315" t="str">
            <v>USD</v>
          </cell>
          <cell r="D315">
            <v>40.92</v>
          </cell>
          <cell r="E315">
            <v>47.058</v>
          </cell>
          <cell r="G315">
            <v>47.058</v>
          </cell>
        </row>
        <row r="316">
          <cell r="A316" t="str">
            <v>M0032072320300</v>
          </cell>
          <cell r="B316" t="str">
            <v>F/G,Gateway,MR,US20</v>
          </cell>
          <cell r="C316" t="str">
            <v>USD</v>
          </cell>
          <cell r="D316">
            <v>41.58</v>
          </cell>
          <cell r="E316">
            <v>47.816999999999993</v>
          </cell>
          <cell r="G316">
            <v>47.816999999999993</v>
          </cell>
        </row>
        <row r="317">
          <cell r="A317" t="str">
            <v>M0032072320320</v>
          </cell>
          <cell r="B317" t="str">
            <v>F/G,Gateway,MR,US20</v>
          </cell>
          <cell r="C317" t="str">
            <v>USD</v>
          </cell>
          <cell r="D317">
            <v>41.56</v>
          </cell>
          <cell r="E317">
            <v>47.793999999999997</v>
          </cell>
          <cell r="G317">
            <v>47.793999999999997</v>
          </cell>
        </row>
        <row r="318">
          <cell r="A318" t="str">
            <v>M0032072320350</v>
          </cell>
          <cell r="B318" t="str">
            <v>F/G,Gateway,MR,US20</v>
          </cell>
          <cell r="C318" t="str">
            <v>USD</v>
          </cell>
          <cell r="D318">
            <v>42.41</v>
          </cell>
          <cell r="E318">
            <v>48.771499999999989</v>
          </cell>
          <cell r="G318">
            <v>48.771499999999989</v>
          </cell>
        </row>
        <row r="319">
          <cell r="A319" t="str">
            <v>M0032072320370</v>
          </cell>
          <cell r="B319" t="str">
            <v>F/G,Gateway,MR,US20</v>
          </cell>
          <cell r="C319" t="str">
            <v>USD</v>
          </cell>
          <cell r="D319">
            <v>42.41</v>
          </cell>
          <cell r="E319">
            <v>48.771499999999989</v>
          </cell>
          <cell r="G319">
            <v>48.771499999999989</v>
          </cell>
        </row>
        <row r="320">
          <cell r="A320" t="str">
            <v>M0032072320400</v>
          </cell>
          <cell r="B320" t="str">
            <v>F/G,Gateway,MR,US20</v>
          </cell>
          <cell r="C320" t="str">
            <v>USD</v>
          </cell>
          <cell r="D320">
            <v>42.41</v>
          </cell>
          <cell r="E320">
            <v>48.771499999999989</v>
          </cell>
          <cell r="G320">
            <v>48.771499999999989</v>
          </cell>
        </row>
        <row r="321">
          <cell r="A321" t="str">
            <v>M00320723215C0</v>
          </cell>
          <cell r="B321" t="str">
            <v>15x3.25GatewayIDE</v>
          </cell>
          <cell r="C321" t="str">
            <v>USD</v>
          </cell>
          <cell r="D321">
            <v>39.67</v>
          </cell>
          <cell r="E321">
            <v>45.6205</v>
          </cell>
          <cell r="G321">
            <v>45.6205</v>
          </cell>
        </row>
        <row r="322">
          <cell r="A322" t="str">
            <v>M00320723220C0</v>
          </cell>
          <cell r="B322" t="str">
            <v>20x3.25GatewayIDE</v>
          </cell>
          <cell r="C322" t="str">
            <v>USD</v>
          </cell>
          <cell r="D322">
            <v>39.67</v>
          </cell>
          <cell r="E322">
            <v>45.6205</v>
          </cell>
          <cell r="G322">
            <v>45.6205</v>
          </cell>
        </row>
        <row r="323">
          <cell r="A323" t="str">
            <v>M00320723515C0</v>
          </cell>
          <cell r="B323" t="str">
            <v>15x3.5GatewayIDE</v>
          </cell>
          <cell r="C323" t="str">
            <v>USD</v>
          </cell>
          <cell r="D323">
            <v>40.85</v>
          </cell>
          <cell r="E323">
            <v>46.977499999999999</v>
          </cell>
          <cell r="G323">
            <v>46.977499999999999</v>
          </cell>
        </row>
        <row r="324">
          <cell r="A324" t="str">
            <v>M00320723520C0</v>
          </cell>
          <cell r="B324" t="str">
            <v>20x3.5GatewayIDE</v>
          </cell>
          <cell r="C324" t="str">
            <v>USD</v>
          </cell>
          <cell r="D324">
            <v>40.85</v>
          </cell>
          <cell r="E324">
            <v>46.977499999999999</v>
          </cell>
          <cell r="G324">
            <v>46.977499999999999</v>
          </cell>
        </row>
        <row r="325">
          <cell r="A325" t="str">
            <v>M00320723715C0</v>
          </cell>
          <cell r="B325" t="str">
            <v>15x3.75GatewayIDE</v>
          </cell>
          <cell r="C325" t="str">
            <v>USD</v>
          </cell>
          <cell r="D325">
            <v>40.85</v>
          </cell>
          <cell r="E325">
            <v>46.977499999999999</v>
          </cell>
          <cell r="G325">
            <v>46.977499999999999</v>
          </cell>
        </row>
        <row r="326">
          <cell r="A326" t="str">
            <v>M00320723720C0</v>
          </cell>
          <cell r="B326" t="str">
            <v>20x3.75GatewayIDE</v>
          </cell>
          <cell r="C326" t="str">
            <v>USD</v>
          </cell>
          <cell r="D326">
            <v>40.85</v>
          </cell>
          <cell r="E326">
            <v>46.977499999999999</v>
          </cell>
          <cell r="G326">
            <v>46.977499999999999</v>
          </cell>
        </row>
        <row r="327">
          <cell r="A327" t="str">
            <v>M00320724015C0</v>
          </cell>
          <cell r="B327" t="str">
            <v>15x4GatewayIDE</v>
          </cell>
          <cell r="C327" t="str">
            <v>USD</v>
          </cell>
          <cell r="D327">
            <v>40.85</v>
          </cell>
          <cell r="E327">
            <v>46.977499999999999</v>
          </cell>
          <cell r="G327">
            <v>46.977499999999999</v>
          </cell>
        </row>
        <row r="328">
          <cell r="A328" t="str">
            <v>M00320724020C0</v>
          </cell>
          <cell r="B328" t="str">
            <v>20x4GatewayIDE</v>
          </cell>
          <cell r="C328" t="str">
            <v>USD</v>
          </cell>
          <cell r="D328">
            <v>40.85</v>
          </cell>
          <cell r="E328">
            <v>46.977499999999999</v>
          </cell>
          <cell r="G328">
            <v>46.977499999999999</v>
          </cell>
        </row>
        <row r="329">
          <cell r="A329" t="str">
            <v>M0032072409150</v>
          </cell>
          <cell r="B329" t="str">
            <v>F/G,Gateway,OTW,OUS9</v>
          </cell>
          <cell r="C329" t="str">
            <v>USD</v>
          </cell>
          <cell r="D329">
            <v>40.1</v>
          </cell>
          <cell r="E329">
            <v>46.114999999999995</v>
          </cell>
          <cell r="G329">
            <v>46.114999999999995</v>
          </cell>
        </row>
        <row r="330">
          <cell r="A330" t="str">
            <v>M0032072409200</v>
          </cell>
          <cell r="B330" t="str">
            <v>F/G,Gateway,OTW,OUS9</v>
          </cell>
          <cell r="C330" t="str">
            <v>USD</v>
          </cell>
          <cell r="D330">
            <v>40.24</v>
          </cell>
          <cell r="E330">
            <v>46.275999999999996</v>
          </cell>
          <cell r="G330">
            <v>46.275999999999996</v>
          </cell>
        </row>
        <row r="331">
          <cell r="A331" t="str">
            <v>M0032072409220</v>
          </cell>
          <cell r="B331" t="str">
            <v>F/G,Gateway,OTW,OUS9</v>
          </cell>
          <cell r="C331" t="str">
            <v>USD</v>
          </cell>
          <cell r="D331">
            <v>40.590000000000003</v>
          </cell>
          <cell r="E331">
            <v>46.6785</v>
          </cell>
          <cell r="G331">
            <v>46.6785</v>
          </cell>
        </row>
        <row r="332">
          <cell r="A332" t="str">
            <v>M0032072409250</v>
          </cell>
          <cell r="B332" t="str">
            <v>F/G,Gateway,OTW,OUS9</v>
          </cell>
          <cell r="C332" t="str">
            <v>USD</v>
          </cell>
          <cell r="D332">
            <v>40.590000000000003</v>
          </cell>
          <cell r="E332">
            <v>46.6785</v>
          </cell>
          <cell r="G332">
            <v>46.6785</v>
          </cell>
        </row>
        <row r="333">
          <cell r="A333" t="str">
            <v>M0032072409270</v>
          </cell>
          <cell r="B333" t="str">
            <v>F/G,Gateway,OTW,OUS9</v>
          </cell>
          <cell r="C333" t="str">
            <v>USD</v>
          </cell>
          <cell r="D333">
            <v>40.58</v>
          </cell>
          <cell r="E333">
            <v>46.666999999999994</v>
          </cell>
          <cell r="G333">
            <v>46.666999999999994</v>
          </cell>
        </row>
        <row r="334">
          <cell r="A334" t="str">
            <v>M0032072409300</v>
          </cell>
          <cell r="B334" t="str">
            <v>F/G,Gateway,OTW,OUS9</v>
          </cell>
          <cell r="C334" t="str">
            <v>USD</v>
          </cell>
          <cell r="D334">
            <v>40.6</v>
          </cell>
          <cell r="E334">
            <v>46.69</v>
          </cell>
          <cell r="G334">
            <v>46.69</v>
          </cell>
        </row>
        <row r="335">
          <cell r="A335" t="str">
            <v>M0032072409320</v>
          </cell>
          <cell r="B335" t="str">
            <v>F/G,Gateway,OTW,OUS9</v>
          </cell>
          <cell r="C335" t="str">
            <v>USD</v>
          </cell>
          <cell r="D335">
            <v>41.23</v>
          </cell>
          <cell r="E335">
            <v>47.41449999999999</v>
          </cell>
          <cell r="G335">
            <v>47.41449999999999</v>
          </cell>
        </row>
        <row r="336">
          <cell r="A336" t="str">
            <v>M0032072409350</v>
          </cell>
          <cell r="B336" t="str">
            <v>F/G,Gateway,OTW,OUS9</v>
          </cell>
          <cell r="C336" t="str">
            <v>USD</v>
          </cell>
          <cell r="D336">
            <v>42.41</v>
          </cell>
          <cell r="E336">
            <v>48.771499999999989</v>
          </cell>
          <cell r="G336">
            <v>48.771499999999989</v>
          </cell>
        </row>
        <row r="337">
          <cell r="A337" t="str">
            <v>M0032072409370</v>
          </cell>
          <cell r="B337" t="str">
            <v>F/G,Gateway,OTW,OUS9</v>
          </cell>
          <cell r="C337" t="str">
            <v>USD</v>
          </cell>
          <cell r="D337">
            <v>42.41</v>
          </cell>
          <cell r="E337">
            <v>48.771499999999989</v>
          </cell>
          <cell r="G337">
            <v>48.771499999999989</v>
          </cell>
        </row>
        <row r="338">
          <cell r="A338" t="str">
            <v>M0032072409400</v>
          </cell>
          <cell r="B338" t="str">
            <v>F/G,Gateway,OTW,OUS9</v>
          </cell>
          <cell r="C338" t="str">
            <v>USD</v>
          </cell>
          <cell r="D338">
            <v>42.41</v>
          </cell>
          <cell r="E338">
            <v>48.771499999999989</v>
          </cell>
          <cell r="G338">
            <v>48.771499999999989</v>
          </cell>
        </row>
        <row r="339">
          <cell r="A339" t="str">
            <v>M0032072412200</v>
          </cell>
          <cell r="B339" t="str">
            <v>F/G,Gateway,OTW,OUS12</v>
          </cell>
          <cell r="C339" t="str">
            <v>USD</v>
          </cell>
          <cell r="D339">
            <v>40.24</v>
          </cell>
          <cell r="E339">
            <v>46.275999999999996</v>
          </cell>
          <cell r="G339">
            <v>46.275999999999996</v>
          </cell>
        </row>
        <row r="340">
          <cell r="A340" t="str">
            <v>M0032072412220</v>
          </cell>
          <cell r="B340" t="str">
            <v>F/G,Gateway,OTW,OUS12</v>
          </cell>
          <cell r="C340" t="str">
            <v>USD</v>
          </cell>
          <cell r="D340">
            <v>40.590000000000003</v>
          </cell>
          <cell r="E340">
            <v>46.6785</v>
          </cell>
          <cell r="G340">
            <v>46.6785</v>
          </cell>
        </row>
        <row r="341">
          <cell r="A341" t="str">
            <v>M0032072412250</v>
          </cell>
          <cell r="B341" t="str">
            <v>F/G,Gateway,OTW,OUS12</v>
          </cell>
          <cell r="C341" t="str">
            <v>USD</v>
          </cell>
          <cell r="D341">
            <v>40.58</v>
          </cell>
          <cell r="E341">
            <v>46.666999999999994</v>
          </cell>
          <cell r="G341">
            <v>46.666999999999994</v>
          </cell>
        </row>
        <row r="342">
          <cell r="A342" t="str">
            <v>M0032072412270</v>
          </cell>
          <cell r="B342" t="str">
            <v>F/G,Gateway,OTW,OUS12</v>
          </cell>
          <cell r="C342" t="str">
            <v>USD</v>
          </cell>
          <cell r="D342">
            <v>40.58</v>
          </cell>
          <cell r="E342">
            <v>46.666999999999994</v>
          </cell>
          <cell r="G342">
            <v>46.666999999999994</v>
          </cell>
        </row>
        <row r="343">
          <cell r="A343" t="str">
            <v>M0032072412300</v>
          </cell>
          <cell r="B343" t="str">
            <v>F/G,Gateway,OTW,OUS12</v>
          </cell>
          <cell r="C343" t="str">
            <v>USD</v>
          </cell>
          <cell r="D343">
            <v>40.6</v>
          </cell>
          <cell r="E343">
            <v>46.69</v>
          </cell>
          <cell r="G343">
            <v>46.69</v>
          </cell>
        </row>
        <row r="344">
          <cell r="A344" t="str">
            <v>M0032072412320</v>
          </cell>
          <cell r="B344" t="str">
            <v>F/G,Gateway,OTW,OUS12</v>
          </cell>
          <cell r="C344" t="str">
            <v>USD</v>
          </cell>
          <cell r="D344">
            <v>41.23</v>
          </cell>
          <cell r="E344">
            <v>47.41449999999999</v>
          </cell>
          <cell r="G344">
            <v>47.41449999999999</v>
          </cell>
        </row>
        <row r="345">
          <cell r="A345" t="str">
            <v>M0032072412350</v>
          </cell>
          <cell r="B345" t="str">
            <v>F/G,Gateway,OTW,OUS12</v>
          </cell>
          <cell r="C345" t="str">
            <v>USD</v>
          </cell>
          <cell r="D345">
            <v>42.41</v>
          </cell>
          <cell r="E345">
            <v>48.771499999999989</v>
          </cell>
          <cell r="G345">
            <v>48.771499999999989</v>
          </cell>
        </row>
        <row r="346">
          <cell r="A346" t="str">
            <v>M0032072412370</v>
          </cell>
          <cell r="B346" t="str">
            <v>F/G,Gateway,OTW,OUS12</v>
          </cell>
          <cell r="C346" t="str">
            <v>USD</v>
          </cell>
          <cell r="D346">
            <v>42.41</v>
          </cell>
          <cell r="E346">
            <v>48.771499999999989</v>
          </cell>
          <cell r="G346">
            <v>48.771499999999989</v>
          </cell>
        </row>
        <row r="347">
          <cell r="A347" t="str">
            <v>M0032072412400</v>
          </cell>
          <cell r="B347" t="str">
            <v>F/G,Gateway,OTW,OUS12</v>
          </cell>
          <cell r="C347" t="str">
            <v>USD</v>
          </cell>
          <cell r="D347">
            <v>42.41</v>
          </cell>
          <cell r="E347">
            <v>48.771499999999989</v>
          </cell>
          <cell r="G347">
            <v>48.771499999999989</v>
          </cell>
        </row>
        <row r="348">
          <cell r="A348" t="str">
            <v>M0032072415150</v>
          </cell>
          <cell r="B348" t="str">
            <v>F/G,Gateway,OTW,OUS15</v>
          </cell>
          <cell r="C348" t="str">
            <v>USD</v>
          </cell>
          <cell r="D348">
            <v>40.1</v>
          </cell>
          <cell r="E348">
            <v>46.114999999999995</v>
          </cell>
          <cell r="G348">
            <v>46.114999999999995</v>
          </cell>
        </row>
        <row r="349">
          <cell r="A349" t="str">
            <v>M0032072415200</v>
          </cell>
          <cell r="B349" t="str">
            <v>F/G,Gateway,OTW,OUS15</v>
          </cell>
          <cell r="C349" t="str">
            <v>USD</v>
          </cell>
          <cell r="D349">
            <v>40.24</v>
          </cell>
          <cell r="E349">
            <v>46.275999999999996</v>
          </cell>
          <cell r="G349">
            <v>46.275999999999996</v>
          </cell>
        </row>
        <row r="350">
          <cell r="A350" t="str">
            <v>M0032072415220</v>
          </cell>
          <cell r="B350" t="str">
            <v>F/G,Gateway,OTW,OUS15</v>
          </cell>
          <cell r="C350" t="str">
            <v>USD</v>
          </cell>
          <cell r="D350">
            <v>40.590000000000003</v>
          </cell>
          <cell r="E350">
            <v>46.6785</v>
          </cell>
          <cell r="G350">
            <v>46.6785</v>
          </cell>
        </row>
        <row r="351">
          <cell r="A351" t="str">
            <v>M0032072415250</v>
          </cell>
          <cell r="B351" t="str">
            <v>F/G,Gateway,OTW,OUS15</v>
          </cell>
          <cell r="C351" t="str">
            <v>USD</v>
          </cell>
          <cell r="D351">
            <v>40.58</v>
          </cell>
          <cell r="E351">
            <v>46.666999999999994</v>
          </cell>
          <cell r="G351">
            <v>46.666999999999994</v>
          </cell>
        </row>
        <row r="352">
          <cell r="A352" t="str">
            <v>M0032072415270</v>
          </cell>
          <cell r="B352" t="str">
            <v>F/G,Gateway,OTW,OUS15</v>
          </cell>
          <cell r="C352" t="str">
            <v>USD</v>
          </cell>
          <cell r="D352">
            <v>40.58</v>
          </cell>
          <cell r="E352">
            <v>46.666999999999994</v>
          </cell>
          <cell r="G352">
            <v>46.666999999999994</v>
          </cell>
        </row>
        <row r="353">
          <cell r="A353" t="str">
            <v>M0032072415300</v>
          </cell>
          <cell r="B353" t="str">
            <v>F/G,Gateway,OTW,OUS15</v>
          </cell>
          <cell r="C353" t="str">
            <v>USD</v>
          </cell>
          <cell r="D353">
            <v>40.6</v>
          </cell>
          <cell r="E353">
            <v>46.69</v>
          </cell>
          <cell r="G353">
            <v>46.69</v>
          </cell>
        </row>
        <row r="354">
          <cell r="A354" t="str">
            <v>M0032072415320</v>
          </cell>
          <cell r="B354" t="str">
            <v>F/G,Gateway,OTW,OUS15</v>
          </cell>
          <cell r="C354" t="str">
            <v>USD</v>
          </cell>
          <cell r="D354">
            <v>41.23</v>
          </cell>
          <cell r="E354">
            <v>47.41449999999999</v>
          </cell>
          <cell r="G354">
            <v>47.41449999999999</v>
          </cell>
        </row>
        <row r="355">
          <cell r="A355" t="str">
            <v>M0032072415350</v>
          </cell>
          <cell r="B355" t="str">
            <v>F/G,Gateway,OTW,OUS15</v>
          </cell>
          <cell r="C355" t="str">
            <v>USD</v>
          </cell>
          <cell r="D355">
            <v>42.41</v>
          </cell>
          <cell r="E355">
            <v>48.771499999999989</v>
          </cell>
          <cell r="G355">
            <v>48.771499999999989</v>
          </cell>
        </row>
        <row r="356">
          <cell r="A356" t="str">
            <v>M0032072415370</v>
          </cell>
          <cell r="B356" t="str">
            <v>F/G,Gateway,OTW,OUS15</v>
          </cell>
          <cell r="C356" t="str">
            <v>USD</v>
          </cell>
          <cell r="D356">
            <v>42.41</v>
          </cell>
          <cell r="E356">
            <v>48.771499999999989</v>
          </cell>
          <cell r="G356">
            <v>48.771499999999989</v>
          </cell>
        </row>
        <row r="357">
          <cell r="A357" t="str">
            <v>M0032072415400</v>
          </cell>
          <cell r="B357" t="str">
            <v>F/G,Gateway,OTW,OUS15</v>
          </cell>
          <cell r="C357" t="str">
            <v>USD</v>
          </cell>
          <cell r="D357">
            <v>42.41</v>
          </cell>
          <cell r="E357">
            <v>48.771499999999989</v>
          </cell>
          <cell r="G357">
            <v>48.771499999999989</v>
          </cell>
        </row>
        <row r="358">
          <cell r="A358" t="str">
            <v>M0032072420150</v>
          </cell>
          <cell r="B358" t="str">
            <v>F/G,Gateway,OTW,OUS20</v>
          </cell>
          <cell r="C358" t="str">
            <v>USD</v>
          </cell>
          <cell r="D358">
            <v>40.1</v>
          </cell>
          <cell r="E358">
            <v>46.114999999999995</v>
          </cell>
          <cell r="G358">
            <v>46.114999999999995</v>
          </cell>
        </row>
        <row r="359">
          <cell r="A359" t="str">
            <v>M0032072420200</v>
          </cell>
          <cell r="B359" t="str">
            <v>F/G,Gateway,OTW,OUS20</v>
          </cell>
          <cell r="C359" t="str">
            <v>USD</v>
          </cell>
          <cell r="D359">
            <v>40.24</v>
          </cell>
          <cell r="E359">
            <v>46.275999999999996</v>
          </cell>
          <cell r="G359">
            <v>46.275999999999996</v>
          </cell>
        </row>
        <row r="360">
          <cell r="A360" t="str">
            <v>M0032072420220</v>
          </cell>
          <cell r="B360" t="str">
            <v>F/G,Gateway,OTW,OUS20</v>
          </cell>
          <cell r="C360" t="str">
            <v>USD</v>
          </cell>
          <cell r="D360">
            <v>40.590000000000003</v>
          </cell>
          <cell r="E360">
            <v>46.6785</v>
          </cell>
          <cell r="G360">
            <v>46.6785</v>
          </cell>
        </row>
        <row r="361">
          <cell r="A361" t="str">
            <v>M0032072420250</v>
          </cell>
          <cell r="B361" t="str">
            <v>F/G,Gateway,OTW,OUS20</v>
          </cell>
          <cell r="C361" t="str">
            <v>USD</v>
          </cell>
          <cell r="D361">
            <v>40.58</v>
          </cell>
          <cell r="E361">
            <v>46.666999999999994</v>
          </cell>
          <cell r="G361">
            <v>46.666999999999994</v>
          </cell>
        </row>
        <row r="362">
          <cell r="A362" t="str">
            <v>M0032072420270</v>
          </cell>
          <cell r="B362" t="str">
            <v>F/G,Gateway,OTW,OUS20</v>
          </cell>
          <cell r="C362" t="str">
            <v>USD</v>
          </cell>
          <cell r="D362">
            <v>40.58</v>
          </cell>
          <cell r="E362">
            <v>46.666999999999994</v>
          </cell>
          <cell r="G362">
            <v>46.666999999999994</v>
          </cell>
        </row>
        <row r="363">
          <cell r="A363" t="str">
            <v>M0032072420300</v>
          </cell>
          <cell r="B363" t="str">
            <v>F/G,Gateway,OTW,OUS20</v>
          </cell>
          <cell r="C363" t="str">
            <v>USD</v>
          </cell>
          <cell r="D363">
            <v>41.25</v>
          </cell>
          <cell r="E363">
            <v>47.437499999999993</v>
          </cell>
          <cell r="G363">
            <v>47.437499999999993</v>
          </cell>
        </row>
        <row r="364">
          <cell r="A364" t="str">
            <v>M0032072420320</v>
          </cell>
          <cell r="B364" t="str">
            <v>F/G,Gateway,OTW,OUS20</v>
          </cell>
          <cell r="C364" t="str">
            <v>USD</v>
          </cell>
          <cell r="D364">
            <v>41.23</v>
          </cell>
          <cell r="E364">
            <v>47.41449999999999</v>
          </cell>
          <cell r="G364">
            <v>47.41449999999999</v>
          </cell>
        </row>
        <row r="365">
          <cell r="A365" t="str">
            <v>M0032072420350</v>
          </cell>
          <cell r="B365" t="str">
            <v>F/G,Gateway,OTW,OUS20</v>
          </cell>
          <cell r="C365" t="str">
            <v>USD</v>
          </cell>
          <cell r="D365">
            <v>42.41</v>
          </cell>
          <cell r="E365">
            <v>48.771499999999989</v>
          </cell>
          <cell r="G365">
            <v>48.771499999999989</v>
          </cell>
        </row>
        <row r="366">
          <cell r="A366" t="str">
            <v>M0032072420370</v>
          </cell>
          <cell r="B366" t="str">
            <v>F/G,Gateway,OTW,OUS20</v>
          </cell>
          <cell r="C366" t="str">
            <v>USD</v>
          </cell>
          <cell r="D366">
            <v>42.41</v>
          </cell>
          <cell r="E366">
            <v>48.771499999999989</v>
          </cell>
          <cell r="G366">
            <v>48.771499999999989</v>
          </cell>
        </row>
        <row r="367">
          <cell r="A367" t="str">
            <v>M0032072420400</v>
          </cell>
          <cell r="B367" t="str">
            <v>F/G,Gateway,OTW,OUS20</v>
          </cell>
          <cell r="C367" t="str">
            <v>USD</v>
          </cell>
          <cell r="D367">
            <v>42.41</v>
          </cell>
          <cell r="E367">
            <v>48.771499999999989</v>
          </cell>
          <cell r="G367">
            <v>48.771499999999989</v>
          </cell>
        </row>
        <row r="368">
          <cell r="A368" t="str">
            <v>M0032072509200</v>
          </cell>
          <cell r="B368" t="str">
            <v>F/G,Gateway,MR,OUS9</v>
          </cell>
          <cell r="C368" t="str">
            <v>USD</v>
          </cell>
          <cell r="D368">
            <v>41.82</v>
          </cell>
          <cell r="E368">
            <v>48.092999999999996</v>
          </cell>
          <cell r="G368">
            <v>48.092999999999996</v>
          </cell>
        </row>
        <row r="369">
          <cell r="A369" t="str">
            <v>M0032072509220</v>
          </cell>
          <cell r="B369" t="str">
            <v>F/G,Gateway,MR,OUS9</v>
          </cell>
          <cell r="C369" t="str">
            <v>USD</v>
          </cell>
          <cell r="D369">
            <v>42.17</v>
          </cell>
          <cell r="E369">
            <v>48.4955</v>
          </cell>
          <cell r="G369">
            <v>48.4955</v>
          </cell>
        </row>
        <row r="370">
          <cell r="A370" t="str">
            <v>M0032072509250</v>
          </cell>
          <cell r="B370" t="str">
            <v>F/G,Gateway,MR,OUS9</v>
          </cell>
          <cell r="C370" t="str">
            <v>USD</v>
          </cell>
          <cell r="D370">
            <v>42.17</v>
          </cell>
          <cell r="E370">
            <v>48.4955</v>
          </cell>
          <cell r="G370">
            <v>48.4955</v>
          </cell>
        </row>
        <row r="371">
          <cell r="A371" t="str">
            <v>M0032072509270</v>
          </cell>
          <cell r="B371" t="str">
            <v>F/G,Gateway,MR,OUS9</v>
          </cell>
          <cell r="C371" t="str">
            <v>USD</v>
          </cell>
          <cell r="D371">
            <v>42.16</v>
          </cell>
          <cell r="E371">
            <v>48.483999999999995</v>
          </cell>
          <cell r="G371">
            <v>48.483999999999995</v>
          </cell>
        </row>
        <row r="372">
          <cell r="A372" t="str">
            <v>M0032072509300</v>
          </cell>
          <cell r="B372" t="str">
            <v>F/G,Gateway,MR,OUS9</v>
          </cell>
          <cell r="C372" t="str">
            <v>USD</v>
          </cell>
          <cell r="D372">
            <v>42.18</v>
          </cell>
          <cell r="E372">
            <v>48.506999999999998</v>
          </cell>
          <cell r="G372">
            <v>48.506999999999998</v>
          </cell>
        </row>
        <row r="373">
          <cell r="A373" t="str">
            <v>M0032072509320</v>
          </cell>
          <cell r="B373" t="str">
            <v>F/G,Gateway,MR,OUS9</v>
          </cell>
          <cell r="C373" t="str">
            <v>USD</v>
          </cell>
          <cell r="D373">
            <v>42.81</v>
          </cell>
          <cell r="E373">
            <v>49.231499999999997</v>
          </cell>
          <cell r="G373">
            <v>49.231499999999997</v>
          </cell>
        </row>
        <row r="374">
          <cell r="A374" t="str">
            <v>M0032072509350</v>
          </cell>
          <cell r="B374" t="str">
            <v>F/G,Gateway,MR,OUS9</v>
          </cell>
          <cell r="C374" t="str">
            <v>USD</v>
          </cell>
          <cell r="D374">
            <v>43.65</v>
          </cell>
          <cell r="E374">
            <v>50.197499999999998</v>
          </cell>
          <cell r="G374">
            <v>50.197499999999998</v>
          </cell>
        </row>
        <row r="375">
          <cell r="A375" t="str">
            <v>M0032072509370</v>
          </cell>
          <cell r="B375" t="str">
            <v>F/G,Gateway,MR,OUS9</v>
          </cell>
          <cell r="C375" t="str">
            <v>USD</v>
          </cell>
          <cell r="D375">
            <v>43.66</v>
          </cell>
          <cell r="E375">
            <v>50.208999999999989</v>
          </cell>
          <cell r="G375">
            <v>50.208999999999989</v>
          </cell>
        </row>
        <row r="376">
          <cell r="A376" t="str">
            <v>M0032072509400</v>
          </cell>
          <cell r="B376" t="str">
            <v>F/G,Gateway,MR,OUS9</v>
          </cell>
          <cell r="C376" t="str">
            <v>USD</v>
          </cell>
          <cell r="D376">
            <v>43.66</v>
          </cell>
          <cell r="E376">
            <v>50.208999999999989</v>
          </cell>
          <cell r="G376">
            <v>50.208999999999989</v>
          </cell>
        </row>
        <row r="377">
          <cell r="A377" t="str">
            <v>M0032072512200</v>
          </cell>
          <cell r="B377" t="str">
            <v>F/G,Gateway,MR,OUS12</v>
          </cell>
          <cell r="C377" t="str">
            <v>USD</v>
          </cell>
          <cell r="D377">
            <v>41.82</v>
          </cell>
          <cell r="E377">
            <v>48.092999999999996</v>
          </cell>
          <cell r="G377">
            <v>48.092999999999996</v>
          </cell>
        </row>
        <row r="378">
          <cell r="A378" t="str">
            <v>M0032072512220</v>
          </cell>
          <cell r="B378" t="str">
            <v>F/G,Gateway,MR,OUS12</v>
          </cell>
          <cell r="C378" t="str">
            <v>USD</v>
          </cell>
          <cell r="D378">
            <v>42.17</v>
          </cell>
          <cell r="E378">
            <v>48.4955</v>
          </cell>
          <cell r="G378">
            <v>48.4955</v>
          </cell>
        </row>
        <row r="379">
          <cell r="A379" t="str">
            <v>M0032072512250</v>
          </cell>
          <cell r="B379" t="str">
            <v>F/G,Gateway,MR,OUS12</v>
          </cell>
          <cell r="C379" t="str">
            <v>USD</v>
          </cell>
          <cell r="D379">
            <v>42.16</v>
          </cell>
          <cell r="E379">
            <v>48.483999999999995</v>
          </cell>
          <cell r="G379">
            <v>48.483999999999995</v>
          </cell>
        </row>
        <row r="380">
          <cell r="A380" t="str">
            <v>M0032072512270</v>
          </cell>
          <cell r="B380" t="str">
            <v>F/G,Gateway,MR,OUS12</v>
          </cell>
          <cell r="C380" t="str">
            <v>USD</v>
          </cell>
          <cell r="D380">
            <v>42.16</v>
          </cell>
          <cell r="E380">
            <v>48.483999999999995</v>
          </cell>
          <cell r="G380">
            <v>48.483999999999995</v>
          </cell>
        </row>
        <row r="381">
          <cell r="A381" t="str">
            <v>M0032072512300</v>
          </cell>
          <cell r="B381" t="str">
            <v>F/G,Gateway,MR,OUS12</v>
          </cell>
          <cell r="C381" t="str">
            <v>USD</v>
          </cell>
          <cell r="D381">
            <v>42.18</v>
          </cell>
          <cell r="E381">
            <v>48.506999999999998</v>
          </cell>
          <cell r="G381">
            <v>48.506999999999998</v>
          </cell>
        </row>
        <row r="382">
          <cell r="A382" t="str">
            <v>M0032072512320</v>
          </cell>
          <cell r="B382" t="str">
            <v>F/G,Gateway,MR,OUS12</v>
          </cell>
          <cell r="C382" t="str">
            <v>USD</v>
          </cell>
          <cell r="D382">
            <v>42.81</v>
          </cell>
          <cell r="E382">
            <v>49.231499999999997</v>
          </cell>
          <cell r="G382">
            <v>49.231499999999997</v>
          </cell>
        </row>
        <row r="383">
          <cell r="A383" t="str">
            <v>M0032072512350</v>
          </cell>
          <cell r="B383" t="str">
            <v>F/G,Gateway,MR,OUS12</v>
          </cell>
          <cell r="C383" t="str">
            <v>USD</v>
          </cell>
          <cell r="D383">
            <v>43.65</v>
          </cell>
          <cell r="E383">
            <v>50.197499999999998</v>
          </cell>
          <cell r="G383">
            <v>50.197499999999998</v>
          </cell>
        </row>
        <row r="384">
          <cell r="A384" t="str">
            <v>M0032072512370</v>
          </cell>
          <cell r="B384" t="str">
            <v>F/G,Gateway,MR,OUS12</v>
          </cell>
          <cell r="C384" t="str">
            <v>USD</v>
          </cell>
          <cell r="D384">
            <v>43.66</v>
          </cell>
          <cell r="E384">
            <v>50.208999999999989</v>
          </cell>
          <cell r="G384">
            <v>50.208999999999989</v>
          </cell>
        </row>
        <row r="385">
          <cell r="A385" t="str">
            <v>M0032072512400</v>
          </cell>
          <cell r="B385" t="str">
            <v>F/G,Gateway,MR,OUS12</v>
          </cell>
          <cell r="C385" t="str">
            <v>USD</v>
          </cell>
          <cell r="D385">
            <v>43.66</v>
          </cell>
          <cell r="E385">
            <v>50.208999999999989</v>
          </cell>
          <cell r="G385">
            <v>50.208999999999989</v>
          </cell>
        </row>
        <row r="386">
          <cell r="A386" t="str">
            <v>M0032072515150</v>
          </cell>
          <cell r="B386" t="str">
            <v>F/G,Gateway,MR,OUS15</v>
          </cell>
          <cell r="C386" t="str">
            <v>USD</v>
          </cell>
          <cell r="D386">
            <v>41.68</v>
          </cell>
          <cell r="E386">
            <v>47.931999999999995</v>
          </cell>
          <cell r="G386">
            <v>47.931999999999995</v>
          </cell>
        </row>
        <row r="387">
          <cell r="A387" t="str">
            <v>M0032072515200</v>
          </cell>
          <cell r="B387" t="str">
            <v>F/G,Gateway,MR,OUS15</v>
          </cell>
          <cell r="C387" t="str">
            <v>USD</v>
          </cell>
          <cell r="D387">
            <v>41.82</v>
          </cell>
          <cell r="E387">
            <v>48.092999999999996</v>
          </cell>
          <cell r="G387">
            <v>48.092999999999996</v>
          </cell>
        </row>
        <row r="388">
          <cell r="A388" t="str">
            <v>M0032072515220</v>
          </cell>
          <cell r="B388" t="str">
            <v>F/G,Gateway,MR,OUS15</v>
          </cell>
          <cell r="C388" t="str">
            <v>USD</v>
          </cell>
          <cell r="D388">
            <v>42.17</v>
          </cell>
          <cell r="E388">
            <v>48.4955</v>
          </cell>
          <cell r="G388">
            <v>48.4955</v>
          </cell>
        </row>
        <row r="389">
          <cell r="A389" t="str">
            <v>M0032072515250</v>
          </cell>
          <cell r="B389" t="str">
            <v>F/G,Gateway,MR,OUS15</v>
          </cell>
          <cell r="C389" t="str">
            <v>USD</v>
          </cell>
          <cell r="D389">
            <v>42.16</v>
          </cell>
          <cell r="E389">
            <v>48.483999999999995</v>
          </cell>
          <cell r="G389">
            <v>48.483999999999995</v>
          </cell>
        </row>
        <row r="390">
          <cell r="A390" t="str">
            <v>M0032072515270</v>
          </cell>
          <cell r="B390" t="str">
            <v>F/G,Gateway,MR,OUS15</v>
          </cell>
          <cell r="C390" t="str">
            <v>USD</v>
          </cell>
          <cell r="D390">
            <v>42.16</v>
          </cell>
          <cell r="E390">
            <v>48.483999999999995</v>
          </cell>
          <cell r="G390">
            <v>48.483999999999995</v>
          </cell>
        </row>
        <row r="391">
          <cell r="A391" t="str">
            <v>M0032072515300</v>
          </cell>
          <cell r="B391" t="str">
            <v>F/G,Gateway,MR,OUS15</v>
          </cell>
          <cell r="C391" t="str">
            <v>USD</v>
          </cell>
          <cell r="D391">
            <v>42.18</v>
          </cell>
          <cell r="E391">
            <v>48.506999999999998</v>
          </cell>
          <cell r="G391">
            <v>48.506999999999998</v>
          </cell>
        </row>
        <row r="392">
          <cell r="A392" t="str">
            <v>M0032072515320</v>
          </cell>
          <cell r="B392" t="str">
            <v>F/G,Gateway,MR,OUS15</v>
          </cell>
          <cell r="C392" t="str">
            <v>USD</v>
          </cell>
          <cell r="D392">
            <v>42.81</v>
          </cell>
          <cell r="E392">
            <v>49.231499999999997</v>
          </cell>
          <cell r="G392">
            <v>49.231499999999997</v>
          </cell>
        </row>
        <row r="393">
          <cell r="A393" t="str">
            <v>M0032072515350</v>
          </cell>
          <cell r="B393" t="str">
            <v>F/G,Gateway,MR,OUS15</v>
          </cell>
          <cell r="C393" t="str">
            <v>USD</v>
          </cell>
          <cell r="D393">
            <v>43.65</v>
          </cell>
          <cell r="E393">
            <v>50.197499999999998</v>
          </cell>
          <cell r="G393">
            <v>50.197499999999998</v>
          </cell>
        </row>
        <row r="394">
          <cell r="A394" t="str">
            <v>M0032072515370</v>
          </cell>
          <cell r="B394" t="str">
            <v>F/G,Gateway,MR,OUS15</v>
          </cell>
          <cell r="C394" t="str">
            <v>USD</v>
          </cell>
          <cell r="D394">
            <v>43.66</v>
          </cell>
          <cell r="E394">
            <v>50.208999999999989</v>
          </cell>
          <cell r="G394">
            <v>50.208999999999989</v>
          </cell>
        </row>
        <row r="395">
          <cell r="A395" t="str">
            <v>M0032072520150</v>
          </cell>
          <cell r="B395" t="str">
            <v>F/G,Gateway,MR,OUS20</v>
          </cell>
          <cell r="C395" t="str">
            <v>USD</v>
          </cell>
          <cell r="D395">
            <v>41.68</v>
          </cell>
          <cell r="E395">
            <v>47.931999999999995</v>
          </cell>
          <cell r="G395">
            <v>47.931999999999995</v>
          </cell>
        </row>
        <row r="396">
          <cell r="A396" t="str">
            <v>M0032072520200</v>
          </cell>
          <cell r="B396" t="str">
            <v>F/G,Gateway,MR,OUS20</v>
          </cell>
          <cell r="C396" t="str">
            <v>USD</v>
          </cell>
          <cell r="D396">
            <v>41.82</v>
          </cell>
          <cell r="E396">
            <v>48.092999999999996</v>
          </cell>
          <cell r="G396">
            <v>48.092999999999996</v>
          </cell>
        </row>
        <row r="397">
          <cell r="A397" t="str">
            <v>M0032072520220</v>
          </cell>
          <cell r="B397" t="str">
            <v>F/G,Gateway,MR,OUS20</v>
          </cell>
          <cell r="C397" t="str">
            <v>USD</v>
          </cell>
          <cell r="D397">
            <v>42.17</v>
          </cell>
          <cell r="E397">
            <v>48.4955</v>
          </cell>
          <cell r="G397">
            <v>48.4955</v>
          </cell>
        </row>
        <row r="398">
          <cell r="A398" t="str">
            <v>M0032072520250</v>
          </cell>
          <cell r="B398" t="str">
            <v>F/G,Gateway,MR,OUS20</v>
          </cell>
          <cell r="C398" t="str">
            <v>USD</v>
          </cell>
          <cell r="D398">
            <v>42.16</v>
          </cell>
          <cell r="E398">
            <v>48.483999999999995</v>
          </cell>
          <cell r="G398">
            <v>48.483999999999995</v>
          </cell>
        </row>
        <row r="399">
          <cell r="A399" t="str">
            <v>M0032072520270</v>
          </cell>
          <cell r="B399" t="str">
            <v>F/G,Gateway,MR,OUS20</v>
          </cell>
          <cell r="C399" t="str">
            <v>USD</v>
          </cell>
          <cell r="D399">
            <v>42.16</v>
          </cell>
          <cell r="E399">
            <v>48.483999999999995</v>
          </cell>
          <cell r="G399">
            <v>48.483999999999995</v>
          </cell>
        </row>
        <row r="400">
          <cell r="A400" t="str">
            <v>M0032072520300</v>
          </cell>
          <cell r="B400" t="str">
            <v>F/G,Gateway,MR,OUS20</v>
          </cell>
          <cell r="C400" t="str">
            <v>USD</v>
          </cell>
          <cell r="D400">
            <v>42.83</v>
          </cell>
          <cell r="E400">
            <v>49.254499999999993</v>
          </cell>
          <cell r="G400">
            <v>49.254499999999993</v>
          </cell>
        </row>
        <row r="401">
          <cell r="A401" t="str">
            <v>M0032072520320</v>
          </cell>
          <cell r="B401" t="str">
            <v>F/G,Gateway,MR,OUS20</v>
          </cell>
          <cell r="C401" t="str">
            <v>USD</v>
          </cell>
          <cell r="D401">
            <v>42.81</v>
          </cell>
          <cell r="E401">
            <v>49.231499999999997</v>
          </cell>
          <cell r="G401">
            <v>49.231499999999997</v>
          </cell>
        </row>
        <row r="402">
          <cell r="A402" t="str">
            <v>M0032072520370</v>
          </cell>
          <cell r="B402" t="str">
            <v>F/G,Gateway,MR,OUS20</v>
          </cell>
          <cell r="C402" t="str">
            <v>USD</v>
          </cell>
          <cell r="D402">
            <v>43.66</v>
          </cell>
          <cell r="E402">
            <v>50.208999999999989</v>
          </cell>
          <cell r="G402">
            <v>50.208999999999989</v>
          </cell>
        </row>
        <row r="403">
          <cell r="A403" t="str">
            <v>M0032072520400</v>
          </cell>
          <cell r="B403" t="str">
            <v>F/G,Gateway,MR,OUS20</v>
          </cell>
          <cell r="C403" t="str">
            <v>USD</v>
          </cell>
          <cell r="D403">
            <v>43.66</v>
          </cell>
          <cell r="E403">
            <v>50.208999999999989</v>
          </cell>
          <cell r="G403">
            <v>50.208999999999989</v>
          </cell>
        </row>
        <row r="404">
          <cell r="A404" t="str">
            <v>M00326010</v>
          </cell>
          <cell r="B404" t="str">
            <v>Synchro40588200cmSoft</v>
          </cell>
          <cell r="C404" t="str">
            <v>USD</v>
          </cell>
          <cell r="D404">
            <v>118.77</v>
          </cell>
          <cell r="G404">
            <v>118.77</v>
          </cell>
        </row>
        <row r="405">
          <cell r="A405" t="str">
            <v>M00326110</v>
          </cell>
          <cell r="B405" t="str">
            <v>Synchro40588200cmSoft</v>
          </cell>
          <cell r="C405" t="str">
            <v>USD</v>
          </cell>
          <cell r="D405">
            <v>119.7</v>
          </cell>
          <cell r="G405">
            <v>119.7</v>
          </cell>
        </row>
        <row r="406">
          <cell r="A406" t="str">
            <v>M00326310</v>
          </cell>
          <cell r="B406" t="str">
            <v>Synchro40588300cmSoft</v>
          </cell>
          <cell r="C406" t="str">
            <v>USD</v>
          </cell>
          <cell r="D406">
            <v>123.82</v>
          </cell>
          <cell r="G406">
            <v>123.82</v>
          </cell>
        </row>
        <row r="407">
          <cell r="A407" t="str">
            <v>M00326320</v>
          </cell>
          <cell r="B407" t="str">
            <v>Synchro40588300cmSoft</v>
          </cell>
          <cell r="C407" t="str">
            <v>USD</v>
          </cell>
          <cell r="D407">
            <v>124.1</v>
          </cell>
          <cell r="G407">
            <v>124.1</v>
          </cell>
        </row>
        <row r="408">
          <cell r="A408" t="str">
            <v>M00326410</v>
          </cell>
          <cell r="B408" t="str">
            <v>Synchro40588200cmStandard</v>
          </cell>
          <cell r="C408" t="str">
            <v>USD</v>
          </cell>
          <cell r="D408">
            <v>123.74</v>
          </cell>
          <cell r="G408">
            <v>123.74</v>
          </cell>
        </row>
        <row r="409">
          <cell r="A409" t="str">
            <v>M00326420</v>
          </cell>
          <cell r="B409" t="str">
            <v>Synchro40588200cmStandard</v>
          </cell>
          <cell r="C409" t="str">
            <v>USD</v>
          </cell>
          <cell r="D409">
            <v>124.66</v>
          </cell>
          <cell r="G409">
            <v>124.66</v>
          </cell>
        </row>
        <row r="410">
          <cell r="A410" t="str">
            <v>M00326510</v>
          </cell>
          <cell r="B410" t="str">
            <v>Syncho40588300cmStandard</v>
          </cell>
          <cell r="C410" t="str">
            <v>USD</v>
          </cell>
          <cell r="D410">
            <v>123.87</v>
          </cell>
          <cell r="G410">
            <v>123.87</v>
          </cell>
        </row>
        <row r="411">
          <cell r="A411" t="str">
            <v>M00326520</v>
          </cell>
          <cell r="B411" t="str">
            <v>Synchro40588300cmStandard</v>
          </cell>
          <cell r="C411" t="str">
            <v>USD</v>
          </cell>
          <cell r="D411">
            <v>124.93</v>
          </cell>
          <cell r="G411">
            <v>124.93</v>
          </cell>
        </row>
        <row r="412">
          <cell r="A412" t="str">
            <v>M00334010340</v>
          </cell>
          <cell r="B412" t="str">
            <v>GDC-10Standard10mmx30cm</v>
          </cell>
          <cell r="C412" t="str">
            <v>EUR</v>
          </cell>
          <cell r="D412">
            <v>57.84</v>
          </cell>
          <cell r="G412">
            <v>57.84</v>
          </cell>
        </row>
        <row r="413">
          <cell r="A413" t="str">
            <v>M00334020440</v>
          </cell>
          <cell r="B413" t="str">
            <v>GDC-10Standard2mmx4cm</v>
          </cell>
          <cell r="C413" t="str">
            <v>EUR</v>
          </cell>
          <cell r="D413">
            <v>46.99</v>
          </cell>
          <cell r="G413">
            <v>46.99</v>
          </cell>
        </row>
        <row r="414">
          <cell r="A414" t="str">
            <v>M00334020840</v>
          </cell>
          <cell r="B414" t="str">
            <v>GDC-10Standard2mmx8cm</v>
          </cell>
          <cell r="C414" t="str">
            <v>EUR</v>
          </cell>
          <cell r="D414">
            <v>48.78</v>
          </cell>
          <cell r="G414">
            <v>48.78</v>
          </cell>
        </row>
        <row r="415">
          <cell r="A415" t="str">
            <v>M00334030440</v>
          </cell>
          <cell r="B415" t="str">
            <v>GDC-10Standard3mmx4cm</v>
          </cell>
          <cell r="C415" t="str">
            <v>EUR</v>
          </cell>
          <cell r="D415">
            <v>46.99</v>
          </cell>
          <cell r="G415">
            <v>46.99</v>
          </cell>
        </row>
        <row r="416">
          <cell r="A416" t="str">
            <v>M00334030640</v>
          </cell>
          <cell r="B416" t="str">
            <v>GDC-10Standard3mmx6cm</v>
          </cell>
          <cell r="C416" t="str">
            <v>EUR</v>
          </cell>
          <cell r="D416">
            <v>47.97</v>
          </cell>
          <cell r="G416">
            <v>47.97</v>
          </cell>
        </row>
        <row r="417">
          <cell r="A417" t="str">
            <v>M00334030840</v>
          </cell>
          <cell r="B417" t="str">
            <v>GDC-10Standard3mmx8cm</v>
          </cell>
          <cell r="C417" t="str">
            <v>EUR</v>
          </cell>
          <cell r="D417">
            <v>48.78</v>
          </cell>
          <cell r="G417">
            <v>48.78</v>
          </cell>
        </row>
        <row r="418">
          <cell r="A418" t="str">
            <v>M00334031240</v>
          </cell>
          <cell r="B418" t="str">
            <v>GDC-10Standard3mmx12cm</v>
          </cell>
          <cell r="C418" t="str">
            <v>EUR</v>
          </cell>
          <cell r="D418">
            <v>50.46</v>
          </cell>
          <cell r="G418">
            <v>50.46</v>
          </cell>
        </row>
        <row r="419">
          <cell r="A419" t="str">
            <v>M00334040640</v>
          </cell>
          <cell r="B419" t="str">
            <v>GDC-10Standard4mmx6cm</v>
          </cell>
          <cell r="C419" t="str">
            <v>EUR</v>
          </cell>
          <cell r="D419">
            <v>47.97</v>
          </cell>
          <cell r="G419">
            <v>47.97</v>
          </cell>
        </row>
        <row r="420">
          <cell r="A420" t="str">
            <v>M00334041040</v>
          </cell>
          <cell r="B420" t="str">
            <v>GDC-10Standard4mmx10cm</v>
          </cell>
          <cell r="C420" t="str">
            <v>EUR</v>
          </cell>
          <cell r="D420">
            <v>49.16</v>
          </cell>
          <cell r="G420">
            <v>49.16</v>
          </cell>
        </row>
        <row r="421">
          <cell r="A421" t="str">
            <v>M00334051040</v>
          </cell>
          <cell r="B421" t="str">
            <v>GDC-10Standard5mmx10cm</v>
          </cell>
          <cell r="C421" t="str">
            <v>EUR</v>
          </cell>
          <cell r="D421">
            <v>49.16</v>
          </cell>
          <cell r="G421">
            <v>49.16</v>
          </cell>
        </row>
        <row r="422">
          <cell r="A422" t="str">
            <v>M00334051540</v>
          </cell>
          <cell r="B422" t="str">
            <v>GDC-10Standard5mmx15cm</v>
          </cell>
          <cell r="C422" t="str">
            <v>EUR</v>
          </cell>
          <cell r="D422">
            <v>51.33</v>
          </cell>
          <cell r="G422">
            <v>51.33</v>
          </cell>
        </row>
        <row r="423">
          <cell r="A423" t="str">
            <v>M00334061040</v>
          </cell>
          <cell r="B423" t="str">
            <v>GDC-10Standard6mmx10cm</v>
          </cell>
          <cell r="C423" t="str">
            <v>EUR</v>
          </cell>
          <cell r="D423">
            <v>49.16</v>
          </cell>
          <cell r="G423">
            <v>49.16</v>
          </cell>
        </row>
        <row r="424">
          <cell r="A424" t="str">
            <v>M00334062040</v>
          </cell>
          <cell r="B424" t="str">
            <v>GDC-10Standard6mmx20cm</v>
          </cell>
          <cell r="C424" t="str">
            <v>EUR</v>
          </cell>
          <cell r="D424">
            <v>53.5</v>
          </cell>
          <cell r="G424">
            <v>53.5</v>
          </cell>
        </row>
        <row r="425">
          <cell r="A425" t="str">
            <v>M00334071040</v>
          </cell>
          <cell r="B425" t="str">
            <v>GDC-10Standard7mmx10cm</v>
          </cell>
          <cell r="C425" t="str">
            <v>EUR</v>
          </cell>
          <cell r="D425">
            <v>49.16</v>
          </cell>
          <cell r="G425">
            <v>49.16</v>
          </cell>
        </row>
        <row r="426">
          <cell r="A426" t="str">
            <v>M00334073040</v>
          </cell>
          <cell r="B426" t="str">
            <v>GDC-10Standard7mmx30cm</v>
          </cell>
          <cell r="C426" t="str">
            <v>EUR</v>
          </cell>
          <cell r="D426">
            <v>57.84</v>
          </cell>
          <cell r="G426">
            <v>57.84</v>
          </cell>
        </row>
        <row r="427">
          <cell r="A427" t="str">
            <v>M00334081040</v>
          </cell>
          <cell r="B427" t="str">
            <v>GDCStandard8mmx10cm</v>
          </cell>
          <cell r="C427" t="str">
            <v>EUR</v>
          </cell>
          <cell r="D427">
            <v>49.16</v>
          </cell>
          <cell r="G427">
            <v>49.16</v>
          </cell>
        </row>
        <row r="428">
          <cell r="A428" t="str">
            <v>M00334082040</v>
          </cell>
          <cell r="B428" t="str">
            <v>GDC-10Standard8mmx20cm</v>
          </cell>
          <cell r="C428" t="str">
            <v>EUR</v>
          </cell>
          <cell r="D428">
            <v>53.5</v>
          </cell>
          <cell r="G428">
            <v>53.5</v>
          </cell>
        </row>
        <row r="429">
          <cell r="A429" t="str">
            <v>M00334083040</v>
          </cell>
          <cell r="B429" t="str">
            <v>GDC-10Standard8mmx30cm</v>
          </cell>
          <cell r="C429" t="str">
            <v>EUR</v>
          </cell>
          <cell r="D429">
            <v>57.84</v>
          </cell>
          <cell r="G429">
            <v>57.84</v>
          </cell>
        </row>
        <row r="430">
          <cell r="A430" t="str">
            <v>M00334091540</v>
          </cell>
          <cell r="B430" t="str">
            <v>GDC-10Standard9mm15cm</v>
          </cell>
          <cell r="C430" t="str">
            <v>EUR</v>
          </cell>
          <cell r="D430">
            <v>51.33</v>
          </cell>
          <cell r="G430">
            <v>51.33</v>
          </cell>
        </row>
        <row r="431">
          <cell r="A431" t="str">
            <v>M00334093040</v>
          </cell>
          <cell r="B431" t="str">
            <v>GDC-10Standard9mmx30cm</v>
          </cell>
          <cell r="C431" t="str">
            <v>EUR</v>
          </cell>
          <cell r="D431">
            <v>57.84</v>
          </cell>
          <cell r="G431">
            <v>57.84</v>
          </cell>
        </row>
        <row r="432">
          <cell r="A432" t="str">
            <v>M003341201SR40</v>
          </cell>
          <cell r="B432" t="str">
            <v>GDC-10SoftSR2mm1cm</v>
          </cell>
          <cell r="C432" t="str">
            <v>EUR</v>
          </cell>
          <cell r="D432">
            <v>65.989999999999995</v>
          </cell>
          <cell r="G432">
            <v>65.989999999999995</v>
          </cell>
        </row>
        <row r="433">
          <cell r="A433" t="str">
            <v>M00334120240</v>
          </cell>
          <cell r="B433" t="str">
            <v>GDC-10Soft2mmx2cm</v>
          </cell>
          <cell r="C433" t="str">
            <v>EUR</v>
          </cell>
          <cell r="D433">
            <v>46.21</v>
          </cell>
          <cell r="G433">
            <v>46.21</v>
          </cell>
        </row>
        <row r="434">
          <cell r="A434" t="str">
            <v>M003341202SR40</v>
          </cell>
          <cell r="B434" t="str">
            <v>GDC-10SoftSR2mm2cm</v>
          </cell>
          <cell r="C434" t="str">
            <v>EUR</v>
          </cell>
          <cell r="D434">
            <v>66.260000000000005</v>
          </cell>
          <cell r="G434">
            <v>66.260000000000005</v>
          </cell>
        </row>
        <row r="435">
          <cell r="A435" t="str">
            <v>M00334120340</v>
          </cell>
          <cell r="B435" t="str">
            <v>GDC-10Soft2mmx3cm</v>
          </cell>
          <cell r="C435" t="str">
            <v>EUR</v>
          </cell>
          <cell r="D435">
            <v>46.62</v>
          </cell>
          <cell r="G435">
            <v>46.62</v>
          </cell>
        </row>
        <row r="436">
          <cell r="A436" t="str">
            <v>M003341203SR40</v>
          </cell>
          <cell r="B436" t="str">
            <v>GDC-10SoftSR2mm3cm</v>
          </cell>
          <cell r="C436" t="str">
            <v>EUR</v>
          </cell>
          <cell r="D436">
            <v>66.31</v>
          </cell>
          <cell r="G436">
            <v>66.31</v>
          </cell>
        </row>
        <row r="437">
          <cell r="A437" t="str">
            <v>M00334120440</v>
          </cell>
          <cell r="B437" t="str">
            <v>GDC-10Soft2mmx4cm</v>
          </cell>
          <cell r="C437" t="str">
            <v>EUR</v>
          </cell>
          <cell r="D437">
            <v>46.87</v>
          </cell>
          <cell r="G437">
            <v>46.87</v>
          </cell>
        </row>
        <row r="438">
          <cell r="A438" t="str">
            <v>M003341204SR40</v>
          </cell>
          <cell r="B438" t="str">
            <v>GDC-10SoftSR2mm4cm</v>
          </cell>
          <cell r="C438" t="str">
            <v>EUR</v>
          </cell>
          <cell r="D438">
            <v>75.02</v>
          </cell>
          <cell r="G438">
            <v>75.02</v>
          </cell>
        </row>
        <row r="439">
          <cell r="A439" t="str">
            <v>M00334120640</v>
          </cell>
          <cell r="B439" t="str">
            <v>GDC-10Soft2mmx6cm</v>
          </cell>
          <cell r="C439" t="str">
            <v>EUR</v>
          </cell>
          <cell r="D439">
            <v>47.79</v>
          </cell>
          <cell r="G439">
            <v>47.79</v>
          </cell>
        </row>
        <row r="440">
          <cell r="A440" t="str">
            <v>M003341206SR40</v>
          </cell>
          <cell r="B440" t="str">
            <v>GDC-10SoftSR2mm6cm</v>
          </cell>
          <cell r="C440" t="str">
            <v>EUR</v>
          </cell>
          <cell r="D440">
            <v>67.94</v>
          </cell>
          <cell r="G440">
            <v>67.94</v>
          </cell>
        </row>
        <row r="441">
          <cell r="A441" t="str">
            <v>M00334120840</v>
          </cell>
          <cell r="B441" t="str">
            <v>GDC-10Soft2mmx8cm</v>
          </cell>
          <cell r="C441" t="str">
            <v>EUR</v>
          </cell>
          <cell r="D441">
            <v>48.56</v>
          </cell>
          <cell r="G441">
            <v>48.56</v>
          </cell>
        </row>
        <row r="442">
          <cell r="A442" t="str">
            <v>M003341208SR40</v>
          </cell>
          <cell r="B442" t="str">
            <v>GDC-10SoftSR2mm8cm</v>
          </cell>
          <cell r="C442" t="str">
            <v>EUR</v>
          </cell>
          <cell r="D442">
            <v>69.489999999999995</v>
          </cell>
          <cell r="G442">
            <v>69.489999999999995</v>
          </cell>
        </row>
        <row r="443">
          <cell r="A443" t="str">
            <v>M00334130340</v>
          </cell>
          <cell r="B443" t="str">
            <v>GDC-10Soft3mmx3cm</v>
          </cell>
          <cell r="C443" t="str">
            <v>EUR</v>
          </cell>
          <cell r="D443">
            <v>46.62</v>
          </cell>
          <cell r="G443">
            <v>46.62</v>
          </cell>
        </row>
        <row r="444">
          <cell r="A444" t="str">
            <v>M00334130440</v>
          </cell>
          <cell r="B444" t="str">
            <v>GDC-10Soft3mmx4cm</v>
          </cell>
          <cell r="C444" t="str">
            <v>EUR</v>
          </cell>
          <cell r="D444">
            <v>46.87</v>
          </cell>
          <cell r="G444">
            <v>46.87</v>
          </cell>
        </row>
        <row r="445">
          <cell r="A445" t="str">
            <v>M00334130640</v>
          </cell>
          <cell r="B445" t="str">
            <v>GDC-10Soft3mmx6cm</v>
          </cell>
          <cell r="C445" t="str">
            <v>EUR</v>
          </cell>
          <cell r="D445">
            <v>47.79</v>
          </cell>
          <cell r="G445">
            <v>47.79</v>
          </cell>
        </row>
        <row r="446">
          <cell r="A446" t="str">
            <v>M00334130840</v>
          </cell>
          <cell r="B446" t="str">
            <v>GDC-10Soft3mmx8cm</v>
          </cell>
          <cell r="C446" t="str">
            <v>EUR</v>
          </cell>
          <cell r="D446">
            <v>48.56</v>
          </cell>
          <cell r="G446">
            <v>48.56</v>
          </cell>
        </row>
        <row r="447">
          <cell r="A447" t="str">
            <v>M00334131040</v>
          </cell>
          <cell r="B447" t="str">
            <v>GDC-10Soft3mmx10cm</v>
          </cell>
          <cell r="C447" t="str">
            <v>EUR</v>
          </cell>
          <cell r="D447">
            <v>48.92</v>
          </cell>
          <cell r="G447">
            <v>48.92</v>
          </cell>
        </row>
        <row r="448">
          <cell r="A448" t="str">
            <v>M00334140440</v>
          </cell>
          <cell r="B448" t="str">
            <v>GDC-10Soft4mmx4cm</v>
          </cell>
          <cell r="C448" t="str">
            <v>EUR</v>
          </cell>
          <cell r="D448">
            <v>46.87</v>
          </cell>
          <cell r="G448">
            <v>46.87</v>
          </cell>
        </row>
        <row r="449">
          <cell r="A449" t="str">
            <v>M00334140640</v>
          </cell>
          <cell r="B449" t="str">
            <v>GDC-10Soft4mmx6cm</v>
          </cell>
          <cell r="C449" t="str">
            <v>EUR</v>
          </cell>
          <cell r="D449">
            <v>47.79</v>
          </cell>
          <cell r="G449">
            <v>47.79</v>
          </cell>
        </row>
        <row r="450">
          <cell r="A450" t="str">
            <v>M00334140840</v>
          </cell>
          <cell r="B450" t="str">
            <v>GDC-10Soft4mmx8cm</v>
          </cell>
          <cell r="C450" t="str">
            <v>EUR</v>
          </cell>
          <cell r="D450">
            <v>48.56</v>
          </cell>
          <cell r="G450">
            <v>48.56</v>
          </cell>
        </row>
        <row r="451">
          <cell r="A451" t="str">
            <v>M00334141040</v>
          </cell>
          <cell r="B451" t="str">
            <v>GDC-10Soft4mmx10cm</v>
          </cell>
          <cell r="C451" t="str">
            <v>EUR</v>
          </cell>
          <cell r="D451">
            <v>48.92</v>
          </cell>
          <cell r="G451">
            <v>48.92</v>
          </cell>
        </row>
        <row r="452">
          <cell r="A452" t="str">
            <v>M00334210340</v>
          </cell>
          <cell r="B452" t="str">
            <v>GDC-102D10mmx30cm</v>
          </cell>
          <cell r="C452" t="str">
            <v>EUR</v>
          </cell>
          <cell r="D452">
            <v>65.63</v>
          </cell>
          <cell r="G452">
            <v>65.63</v>
          </cell>
        </row>
        <row r="453">
          <cell r="A453" t="str">
            <v>M00334230840</v>
          </cell>
          <cell r="B453" t="str">
            <v>GDC-102D3mmx8cm</v>
          </cell>
          <cell r="C453" t="str">
            <v>EUR</v>
          </cell>
          <cell r="D453">
            <v>56.95</v>
          </cell>
          <cell r="G453">
            <v>56.95</v>
          </cell>
        </row>
        <row r="454">
          <cell r="A454" t="str">
            <v>M00334241040</v>
          </cell>
          <cell r="B454" t="str">
            <v>GDC-102D4mmx10cm</v>
          </cell>
          <cell r="C454" t="str">
            <v>EUR</v>
          </cell>
          <cell r="D454">
            <v>56.95</v>
          </cell>
          <cell r="G454">
            <v>56.95</v>
          </cell>
        </row>
        <row r="455">
          <cell r="A455" t="str">
            <v>M00334251540</v>
          </cell>
          <cell r="B455" t="str">
            <v>GDC-102D5mmx15cm</v>
          </cell>
          <cell r="C455" t="str">
            <v>EUR</v>
          </cell>
          <cell r="D455">
            <v>59.12</v>
          </cell>
          <cell r="G455">
            <v>59.12</v>
          </cell>
        </row>
        <row r="456">
          <cell r="A456" t="str">
            <v>M00334262040</v>
          </cell>
          <cell r="B456" t="str">
            <v>GDC-102D6mmx20cm</v>
          </cell>
          <cell r="C456" t="str">
            <v>EUR</v>
          </cell>
          <cell r="D456">
            <v>61.29</v>
          </cell>
          <cell r="G456">
            <v>61.29</v>
          </cell>
        </row>
        <row r="457">
          <cell r="A457" t="str">
            <v>M00334272540</v>
          </cell>
          <cell r="B457" t="str">
            <v>GDC-102D7mmx25cm</v>
          </cell>
          <cell r="C457" t="str">
            <v>EUR</v>
          </cell>
          <cell r="D457">
            <v>63.46</v>
          </cell>
          <cell r="G457">
            <v>63.46</v>
          </cell>
        </row>
        <row r="458">
          <cell r="A458" t="str">
            <v>M00334283040</v>
          </cell>
          <cell r="B458" t="str">
            <v>GDC-102D8mmx30cm</v>
          </cell>
          <cell r="C458" t="str">
            <v>EUR</v>
          </cell>
          <cell r="D458">
            <v>65.63</v>
          </cell>
          <cell r="G458">
            <v>65.63</v>
          </cell>
        </row>
        <row r="459">
          <cell r="A459" t="str">
            <v>M00334293040</v>
          </cell>
          <cell r="B459" t="str">
            <v>GDC-102D9mmx30cm</v>
          </cell>
          <cell r="C459" t="str">
            <v>EUR</v>
          </cell>
          <cell r="D459">
            <v>65.63</v>
          </cell>
          <cell r="G459">
            <v>65.63</v>
          </cell>
        </row>
        <row r="460">
          <cell r="A460" t="str">
            <v>M0033432010</v>
          </cell>
          <cell r="B460" t="str">
            <v>GDC-10ULTRASOFT2mmX1cm</v>
          </cell>
          <cell r="C460" t="str">
            <v>EUR</v>
          </cell>
          <cell r="D460">
            <v>67.17</v>
          </cell>
          <cell r="G460">
            <v>67.17</v>
          </cell>
        </row>
        <row r="461">
          <cell r="A461" t="str">
            <v>M0033432020</v>
          </cell>
          <cell r="B461" t="str">
            <v>GDC-10ULTRASOFT2mmX2cm</v>
          </cell>
          <cell r="C461" t="str">
            <v>EUR</v>
          </cell>
          <cell r="D461">
            <v>67.400000000000006</v>
          </cell>
          <cell r="G461">
            <v>67.400000000000006</v>
          </cell>
        </row>
        <row r="462">
          <cell r="A462" t="str">
            <v>M0033432030</v>
          </cell>
          <cell r="B462" t="str">
            <v>GDC-10ULTRASOFT2mmX3cm</v>
          </cell>
          <cell r="C462" t="str">
            <v>EUR</v>
          </cell>
          <cell r="D462">
            <v>67.52</v>
          </cell>
          <cell r="G462">
            <v>67.52</v>
          </cell>
        </row>
        <row r="463">
          <cell r="A463" t="str">
            <v>M0033432040</v>
          </cell>
          <cell r="B463" t="str">
            <v>GDC-10ULTRASOFT2mmX4cm</v>
          </cell>
          <cell r="C463" t="str">
            <v>EUR</v>
          </cell>
          <cell r="D463">
            <v>67.540000000000006</v>
          </cell>
          <cell r="G463">
            <v>67.540000000000006</v>
          </cell>
        </row>
        <row r="464">
          <cell r="A464" t="str">
            <v>M0033432060</v>
          </cell>
          <cell r="B464" t="str">
            <v>GDC-10ULTRASOFT2mmX6cm</v>
          </cell>
          <cell r="C464" t="str">
            <v>EUR</v>
          </cell>
          <cell r="D464">
            <v>68.83</v>
          </cell>
          <cell r="G464">
            <v>68.83</v>
          </cell>
        </row>
        <row r="465">
          <cell r="A465" t="str">
            <v>M0033432520</v>
          </cell>
          <cell r="B465" t="str">
            <v>GDC-10ULTRASOFT2.5mmX2cm</v>
          </cell>
          <cell r="C465" t="str">
            <v>EUR</v>
          </cell>
          <cell r="D465">
            <v>67.42</v>
          </cell>
          <cell r="G465">
            <v>67.42</v>
          </cell>
        </row>
        <row r="466">
          <cell r="A466" t="str">
            <v>M0033432530</v>
          </cell>
          <cell r="B466" t="str">
            <v>GDC-10ULTRASOFT2.5mmX3cm</v>
          </cell>
          <cell r="C466" t="str">
            <v>EUR</v>
          </cell>
          <cell r="D466">
            <v>67.58</v>
          </cell>
          <cell r="G466">
            <v>67.58</v>
          </cell>
        </row>
        <row r="467">
          <cell r="A467" t="str">
            <v>M0033432540</v>
          </cell>
          <cell r="B467" t="str">
            <v>GDC-10ULTRASOFT2.5mmX4cm</v>
          </cell>
          <cell r="C467" t="str">
            <v>EUR</v>
          </cell>
          <cell r="D467">
            <v>67.459999999999994</v>
          </cell>
          <cell r="G467">
            <v>67.459999999999994</v>
          </cell>
        </row>
        <row r="468">
          <cell r="A468" t="str">
            <v>M0033432560</v>
          </cell>
          <cell r="B468" t="str">
            <v>GDC-10ULTRASOFT2.5mmX6cm</v>
          </cell>
          <cell r="C468" t="str">
            <v>EUR</v>
          </cell>
          <cell r="D468">
            <v>68.680000000000007</v>
          </cell>
          <cell r="G468">
            <v>68.680000000000007</v>
          </cell>
        </row>
        <row r="469">
          <cell r="A469" t="str">
            <v>M0033433040</v>
          </cell>
          <cell r="B469" t="str">
            <v>GDC-10ULTRASOFT3mmX4cm</v>
          </cell>
          <cell r="C469" t="str">
            <v>EUR</v>
          </cell>
          <cell r="D469">
            <v>67.22</v>
          </cell>
          <cell r="G469">
            <v>67.22</v>
          </cell>
        </row>
        <row r="470">
          <cell r="A470" t="str">
            <v>M0033433060</v>
          </cell>
          <cell r="B470" t="str">
            <v>GDC-10ULTRASOFT3mmX6cm</v>
          </cell>
          <cell r="C470" t="str">
            <v>EUR</v>
          </cell>
          <cell r="D470">
            <v>68.900000000000006</v>
          </cell>
          <cell r="G470">
            <v>68.900000000000006</v>
          </cell>
        </row>
        <row r="471">
          <cell r="A471" t="str">
            <v>M0033433080</v>
          </cell>
          <cell r="B471" t="str">
            <v>GDC-10ULTRASOFT3mmX8cm</v>
          </cell>
          <cell r="C471" t="str">
            <v>EUR</v>
          </cell>
          <cell r="D471">
            <v>69.150000000000006</v>
          </cell>
          <cell r="G471">
            <v>69.150000000000006</v>
          </cell>
        </row>
        <row r="472">
          <cell r="A472" t="str">
            <v>M0033434040</v>
          </cell>
          <cell r="B472" t="str">
            <v>GDC-10ULTRASOFT4mmX4cm</v>
          </cell>
          <cell r="C472" t="str">
            <v>EUR</v>
          </cell>
          <cell r="D472">
            <v>67.33</v>
          </cell>
          <cell r="G472">
            <v>67.33</v>
          </cell>
        </row>
        <row r="473">
          <cell r="A473" t="str">
            <v>M0033434060</v>
          </cell>
          <cell r="B473" t="str">
            <v>GDC-10ULTRASOFT4mmX6cm</v>
          </cell>
          <cell r="C473" t="str">
            <v>EUR</v>
          </cell>
          <cell r="D473">
            <v>69</v>
          </cell>
          <cell r="G473">
            <v>69</v>
          </cell>
        </row>
        <row r="474">
          <cell r="A474" t="str">
            <v>M0033434080</v>
          </cell>
          <cell r="B474" t="str">
            <v>GDC-10ULTRASOFT4mmX8cm</v>
          </cell>
          <cell r="C474" t="str">
            <v>EUR</v>
          </cell>
          <cell r="D474">
            <v>69.09</v>
          </cell>
          <cell r="G474">
            <v>69.09</v>
          </cell>
        </row>
        <row r="475">
          <cell r="A475" t="str">
            <v>M003344302SR40</v>
          </cell>
          <cell r="B475" t="str">
            <v>GDC-10Soft2D3mm2cm</v>
          </cell>
          <cell r="C475" t="str">
            <v>EUR</v>
          </cell>
          <cell r="D475">
            <v>72.739999999999995</v>
          </cell>
          <cell r="G475">
            <v>72.739999999999995</v>
          </cell>
        </row>
        <row r="476">
          <cell r="A476" t="str">
            <v>M003344303SR40</v>
          </cell>
          <cell r="B476" t="str">
            <v>GDC-10Soft2D3mm3cm</v>
          </cell>
          <cell r="C476" t="str">
            <v>EUR</v>
          </cell>
          <cell r="D476">
            <v>72.86</v>
          </cell>
          <cell r="G476">
            <v>72.86</v>
          </cell>
        </row>
        <row r="477">
          <cell r="A477" t="str">
            <v>M003344304SR40</v>
          </cell>
          <cell r="B477" t="str">
            <v>GDC-10Soft2D3mm4cm</v>
          </cell>
          <cell r="C477" t="str">
            <v>EUR</v>
          </cell>
          <cell r="D477">
            <v>72.900000000000006</v>
          </cell>
          <cell r="G477">
            <v>72.900000000000006</v>
          </cell>
        </row>
        <row r="478">
          <cell r="A478" t="str">
            <v>M003344306SR40</v>
          </cell>
          <cell r="B478" t="str">
            <v>GDC-10Soft2D3mm6cm</v>
          </cell>
          <cell r="C478" t="str">
            <v>EUR</v>
          </cell>
          <cell r="D478">
            <v>74.459999999999994</v>
          </cell>
          <cell r="G478">
            <v>74.459999999999994</v>
          </cell>
        </row>
        <row r="479">
          <cell r="A479" t="str">
            <v>M003344308SR40</v>
          </cell>
          <cell r="B479" t="str">
            <v>GDC-10Soft2D3mm8cm</v>
          </cell>
          <cell r="C479" t="str">
            <v>EUR</v>
          </cell>
          <cell r="D479">
            <v>74.459999999999994</v>
          </cell>
          <cell r="G479">
            <v>74.459999999999994</v>
          </cell>
        </row>
        <row r="480">
          <cell r="A480" t="str">
            <v>M003344403SR40</v>
          </cell>
          <cell r="B480" t="str">
            <v>GDC-10Soft2D4mm3cm</v>
          </cell>
          <cell r="C480" t="str">
            <v>EUR</v>
          </cell>
          <cell r="D480">
            <v>73.88</v>
          </cell>
          <cell r="G480">
            <v>73.88</v>
          </cell>
        </row>
        <row r="481">
          <cell r="A481" t="str">
            <v>M003344404SR40</v>
          </cell>
          <cell r="B481" t="str">
            <v>GDC-10Soft2D4mm4cm</v>
          </cell>
          <cell r="C481" t="str">
            <v>EUR</v>
          </cell>
          <cell r="D481">
            <v>73.92</v>
          </cell>
          <cell r="G481">
            <v>73.92</v>
          </cell>
        </row>
        <row r="482">
          <cell r="A482" t="str">
            <v>M003344406SR40</v>
          </cell>
          <cell r="B482" t="str">
            <v>GDC-10Soft2D4mm6cm</v>
          </cell>
          <cell r="C482" t="str">
            <v>EUR</v>
          </cell>
          <cell r="D482">
            <v>74.260000000000005</v>
          </cell>
          <cell r="G482">
            <v>74.260000000000005</v>
          </cell>
        </row>
        <row r="483">
          <cell r="A483" t="str">
            <v>M003344408SR40</v>
          </cell>
          <cell r="B483" t="str">
            <v>GDC-10Soft2D4mm8cm</v>
          </cell>
          <cell r="C483" t="str">
            <v>EUR</v>
          </cell>
          <cell r="D483">
            <v>74.59</v>
          </cell>
          <cell r="G483">
            <v>74.59</v>
          </cell>
        </row>
        <row r="484">
          <cell r="A484" t="str">
            <v>M003344504SR40</v>
          </cell>
          <cell r="B484" t="str">
            <v>GDC-10Soft2D5mm4cm</v>
          </cell>
          <cell r="C484" t="str">
            <v>EUR</v>
          </cell>
          <cell r="D484">
            <v>74.010000000000005</v>
          </cell>
          <cell r="G484">
            <v>74.010000000000005</v>
          </cell>
        </row>
        <row r="485">
          <cell r="A485" t="str">
            <v>M003344506SR40</v>
          </cell>
          <cell r="B485" t="str">
            <v>GDC-10Soft2D5mm6cm</v>
          </cell>
          <cell r="C485" t="str">
            <v>EUR</v>
          </cell>
          <cell r="D485">
            <v>74.67</v>
          </cell>
          <cell r="G485">
            <v>74.67</v>
          </cell>
        </row>
        <row r="486">
          <cell r="A486" t="str">
            <v>M003344508SR40</v>
          </cell>
          <cell r="B486" t="str">
            <v>GDC-10Soft2D5mm8cm</v>
          </cell>
          <cell r="C486" t="str">
            <v>EUR</v>
          </cell>
          <cell r="D486">
            <v>75.48</v>
          </cell>
          <cell r="G486">
            <v>75.48</v>
          </cell>
        </row>
        <row r="487">
          <cell r="A487" t="str">
            <v>M003344510SR40</v>
          </cell>
          <cell r="B487" t="str">
            <v>GDC-10Soft2D5mm10cm</v>
          </cell>
          <cell r="C487" t="str">
            <v>EUR</v>
          </cell>
          <cell r="D487">
            <v>76</v>
          </cell>
          <cell r="G487">
            <v>76</v>
          </cell>
        </row>
        <row r="488">
          <cell r="A488" t="str">
            <v>M003344606SR40</v>
          </cell>
          <cell r="B488" t="str">
            <v>GDC-10Soft2D6mm6cm</v>
          </cell>
          <cell r="C488" t="str">
            <v>EUR</v>
          </cell>
          <cell r="D488">
            <v>74.540000000000006</v>
          </cell>
          <cell r="G488">
            <v>74.540000000000006</v>
          </cell>
        </row>
        <row r="489">
          <cell r="A489" t="str">
            <v>M003344608SR40</v>
          </cell>
          <cell r="B489" t="str">
            <v>GDC-10Soft2D6mm8cm</v>
          </cell>
          <cell r="C489" t="str">
            <v>EUR</v>
          </cell>
          <cell r="D489">
            <v>76.03</v>
          </cell>
          <cell r="G489">
            <v>76.03</v>
          </cell>
        </row>
        <row r="490">
          <cell r="A490" t="str">
            <v>M003344610SR40</v>
          </cell>
          <cell r="B490" t="str">
            <v>GDC-10Soft2D6mm10cm</v>
          </cell>
          <cell r="C490" t="str">
            <v>EUR</v>
          </cell>
          <cell r="D490">
            <v>77.349999999999994</v>
          </cell>
          <cell r="G490">
            <v>77.349999999999994</v>
          </cell>
        </row>
        <row r="491">
          <cell r="A491" t="str">
            <v>M003344710SR40</v>
          </cell>
          <cell r="B491" t="str">
            <v>GDC-10Soft2D7mm10cm</v>
          </cell>
          <cell r="C491" t="str">
            <v>EUR</v>
          </cell>
          <cell r="D491">
            <v>77.83</v>
          </cell>
          <cell r="G491">
            <v>77.83</v>
          </cell>
        </row>
        <row r="492">
          <cell r="A492" t="str">
            <v>M003344715SR40</v>
          </cell>
          <cell r="B492" t="str">
            <v>GDC-10Soft2D7mm15cm</v>
          </cell>
          <cell r="C492" t="str">
            <v>EUR</v>
          </cell>
          <cell r="D492">
            <v>79.05</v>
          </cell>
          <cell r="G492">
            <v>79.05</v>
          </cell>
        </row>
        <row r="493">
          <cell r="A493" t="str">
            <v>M00334510340</v>
          </cell>
          <cell r="B493" t="str">
            <v>GDC-103D10mmx30cm</v>
          </cell>
          <cell r="C493" t="str">
            <v>EUR</v>
          </cell>
          <cell r="D493">
            <v>70.13</v>
          </cell>
          <cell r="G493">
            <v>70.13</v>
          </cell>
        </row>
        <row r="494">
          <cell r="A494" t="str">
            <v>M00334530440</v>
          </cell>
          <cell r="B494" t="str">
            <v>GDC-103D3mmx4cm</v>
          </cell>
          <cell r="C494" t="str">
            <v>EUR</v>
          </cell>
          <cell r="D494">
            <v>59.82</v>
          </cell>
          <cell r="G494">
            <v>59.82</v>
          </cell>
        </row>
        <row r="495">
          <cell r="A495" t="str">
            <v>M00334530640</v>
          </cell>
          <cell r="B495" t="str">
            <v>GDC-103D3mmx6cm</v>
          </cell>
          <cell r="C495" t="str">
            <v>EUR</v>
          </cell>
          <cell r="D495">
            <v>60.58</v>
          </cell>
          <cell r="G495">
            <v>60.58</v>
          </cell>
        </row>
        <row r="496">
          <cell r="A496" t="str">
            <v>M00334540640</v>
          </cell>
          <cell r="B496" t="str">
            <v>GDC-103D4mmx6cm</v>
          </cell>
          <cell r="C496" t="str">
            <v>EUR</v>
          </cell>
          <cell r="D496">
            <v>60.75</v>
          </cell>
          <cell r="G496">
            <v>60.75</v>
          </cell>
        </row>
        <row r="497">
          <cell r="A497" t="str">
            <v>M00334540840</v>
          </cell>
          <cell r="B497" t="str">
            <v>GDC-103D4mmx8cm</v>
          </cell>
          <cell r="C497" t="str">
            <v>EUR</v>
          </cell>
          <cell r="D497">
            <v>61.62</v>
          </cell>
          <cell r="G497">
            <v>61.62</v>
          </cell>
        </row>
        <row r="498">
          <cell r="A498" t="str">
            <v>M00334550840</v>
          </cell>
          <cell r="B498" t="str">
            <v>GDC-103D5mmx8cm</v>
          </cell>
          <cell r="C498" t="str">
            <v>EUR</v>
          </cell>
          <cell r="D498">
            <v>61.45</v>
          </cell>
          <cell r="G498">
            <v>61.45</v>
          </cell>
        </row>
        <row r="499">
          <cell r="A499" t="str">
            <v>M00334551040</v>
          </cell>
          <cell r="B499" t="str">
            <v>GDC-103D5mmx10cm</v>
          </cell>
          <cell r="C499" t="str">
            <v>EUR</v>
          </cell>
          <cell r="D499">
            <v>62.43</v>
          </cell>
          <cell r="G499">
            <v>62.43</v>
          </cell>
        </row>
        <row r="500">
          <cell r="A500" t="str">
            <v>M00334561040</v>
          </cell>
          <cell r="B500" t="str">
            <v>GDC-103D6mmx10cm</v>
          </cell>
          <cell r="C500" t="str">
            <v>EUR</v>
          </cell>
          <cell r="D500">
            <v>62.21</v>
          </cell>
          <cell r="G500">
            <v>62.21</v>
          </cell>
        </row>
        <row r="501">
          <cell r="A501" t="str">
            <v>M00334561540</v>
          </cell>
          <cell r="B501" t="str">
            <v>GDC-103D6mmx15cm</v>
          </cell>
          <cell r="C501" t="str">
            <v>EUR</v>
          </cell>
          <cell r="D501">
            <v>64.44</v>
          </cell>
          <cell r="G501">
            <v>64.44</v>
          </cell>
        </row>
        <row r="502">
          <cell r="A502" t="str">
            <v>M00334571240</v>
          </cell>
          <cell r="B502" t="str">
            <v>GDC-103D7mmx12cm</v>
          </cell>
          <cell r="C502" t="str">
            <v>EUR</v>
          </cell>
          <cell r="D502">
            <v>63.3</v>
          </cell>
          <cell r="G502">
            <v>63.3</v>
          </cell>
        </row>
        <row r="503">
          <cell r="A503" t="str">
            <v>M00334571540</v>
          </cell>
          <cell r="B503" t="str">
            <v>GDC-103D7mmx15cm</v>
          </cell>
          <cell r="C503" t="str">
            <v>EUR</v>
          </cell>
          <cell r="D503">
            <v>64.22</v>
          </cell>
          <cell r="G503">
            <v>64.22</v>
          </cell>
        </row>
        <row r="504">
          <cell r="A504" t="str">
            <v>M00334582040</v>
          </cell>
          <cell r="B504" t="str">
            <v>GDC-103D8mmx20cm</v>
          </cell>
          <cell r="C504" t="str">
            <v>EUR</v>
          </cell>
          <cell r="D504">
            <v>66.66</v>
          </cell>
          <cell r="G504">
            <v>66.66</v>
          </cell>
        </row>
        <row r="505">
          <cell r="A505" t="str">
            <v>M0033461030SR0</v>
          </cell>
          <cell r="B505" t="str">
            <v>GDC-1036010mm30cmSR</v>
          </cell>
          <cell r="C505" t="str">
            <v>EUR</v>
          </cell>
          <cell r="D505">
            <v>99.84</v>
          </cell>
          <cell r="G505">
            <v>99.84</v>
          </cell>
        </row>
        <row r="506">
          <cell r="A506" t="str">
            <v>M0033461130SR0</v>
          </cell>
          <cell r="B506" t="str">
            <v>GDC-1036011mm30cmSR</v>
          </cell>
          <cell r="C506" t="str">
            <v>EUR</v>
          </cell>
          <cell r="D506">
            <v>102.75</v>
          </cell>
          <cell r="G506">
            <v>102.75</v>
          </cell>
        </row>
        <row r="507">
          <cell r="A507" t="str">
            <v>M0033461230SR0</v>
          </cell>
          <cell r="B507" t="str">
            <v>GDC-1036012mm30cmSR</v>
          </cell>
          <cell r="C507" t="str">
            <v>EUR</v>
          </cell>
          <cell r="D507">
            <v>102.75</v>
          </cell>
          <cell r="G507">
            <v>102.75</v>
          </cell>
        </row>
        <row r="508">
          <cell r="A508" t="str">
            <v>M0033461330SR0</v>
          </cell>
          <cell r="B508" t="str">
            <v>GDC-1036013mm30cmSR</v>
          </cell>
          <cell r="C508" t="str">
            <v>EUR</v>
          </cell>
          <cell r="D508">
            <v>114.62</v>
          </cell>
          <cell r="G508">
            <v>114.62</v>
          </cell>
        </row>
        <row r="509">
          <cell r="A509" t="str">
            <v>M0033461430SR0</v>
          </cell>
          <cell r="B509" t="str">
            <v>GDC-1036014mm30cmSR</v>
          </cell>
          <cell r="C509" t="str">
            <v>EUR</v>
          </cell>
          <cell r="D509">
            <v>114.62</v>
          </cell>
          <cell r="G509">
            <v>114.62</v>
          </cell>
        </row>
        <row r="510">
          <cell r="A510" t="str">
            <v>M0033461530SR0</v>
          </cell>
          <cell r="B510" t="str">
            <v>GDC-1036015mm30cmSR</v>
          </cell>
          <cell r="C510" t="str">
            <v>EUR</v>
          </cell>
          <cell r="D510">
            <v>114.62</v>
          </cell>
          <cell r="G510">
            <v>114.62</v>
          </cell>
        </row>
        <row r="511">
          <cell r="A511" t="str">
            <v>M0033461540SR0</v>
          </cell>
          <cell r="B511" t="str">
            <v>GDC-1036015mm40cmSR</v>
          </cell>
          <cell r="C511" t="str">
            <v>EUR</v>
          </cell>
          <cell r="D511">
            <v>114.83</v>
          </cell>
          <cell r="G511">
            <v>114.83</v>
          </cell>
        </row>
        <row r="512">
          <cell r="A512" t="str">
            <v>M003346305SR0</v>
          </cell>
          <cell r="B512" t="str">
            <v>GDC-103603mm5cmSR</v>
          </cell>
          <cell r="C512" t="str">
            <v>EUR</v>
          </cell>
          <cell r="D512">
            <v>79.16</v>
          </cell>
          <cell r="G512">
            <v>79.16</v>
          </cell>
        </row>
        <row r="513">
          <cell r="A513" t="str">
            <v>M003346308SR0</v>
          </cell>
          <cell r="B513" t="str">
            <v>GDC-103603mm8cmSR</v>
          </cell>
          <cell r="C513" t="str">
            <v>EUR</v>
          </cell>
          <cell r="D513">
            <v>82.15</v>
          </cell>
          <cell r="G513">
            <v>82.15</v>
          </cell>
        </row>
        <row r="514">
          <cell r="A514" t="str">
            <v>M003346407SR0</v>
          </cell>
          <cell r="B514" t="str">
            <v>GDC-103604mm7SR</v>
          </cell>
          <cell r="C514" t="str">
            <v>EUR</v>
          </cell>
          <cell r="D514">
            <v>81.53</v>
          </cell>
          <cell r="G514">
            <v>81.53</v>
          </cell>
        </row>
        <row r="515">
          <cell r="A515" t="str">
            <v>M003346509SR0</v>
          </cell>
          <cell r="B515" t="str">
            <v>GDC-103605mm9cmSR</v>
          </cell>
          <cell r="C515" t="str">
            <v>EUR</v>
          </cell>
          <cell r="D515">
            <v>82.33</v>
          </cell>
          <cell r="G515">
            <v>82.33</v>
          </cell>
        </row>
        <row r="516">
          <cell r="A516" t="str">
            <v>M003346515SR0</v>
          </cell>
          <cell r="B516" t="str">
            <v>GDC-103605mm15cmSR</v>
          </cell>
          <cell r="C516" t="str">
            <v>EUR</v>
          </cell>
          <cell r="D516">
            <v>87.11</v>
          </cell>
          <cell r="G516">
            <v>87.11</v>
          </cell>
        </row>
        <row r="517">
          <cell r="A517" t="str">
            <v>M003346611SR0</v>
          </cell>
          <cell r="B517" t="str">
            <v>GDC-103606mm11cmSR</v>
          </cell>
          <cell r="C517" t="str">
            <v>EUR</v>
          </cell>
          <cell r="D517">
            <v>89.1</v>
          </cell>
          <cell r="G517">
            <v>89.1</v>
          </cell>
        </row>
        <row r="518">
          <cell r="A518" t="str">
            <v>M003346615SR0</v>
          </cell>
          <cell r="B518" t="str">
            <v>GDC-103606mm15cmSR</v>
          </cell>
          <cell r="C518" t="str">
            <v>EUR</v>
          </cell>
          <cell r="D518">
            <v>91.24</v>
          </cell>
          <cell r="G518">
            <v>91.24</v>
          </cell>
        </row>
        <row r="519">
          <cell r="A519" t="str">
            <v>M003346715SR0</v>
          </cell>
          <cell r="B519" t="str">
            <v>GDC-103607mm15cmSR</v>
          </cell>
          <cell r="C519" t="str">
            <v>EUR</v>
          </cell>
          <cell r="D519">
            <v>94.36</v>
          </cell>
          <cell r="G519">
            <v>94.36</v>
          </cell>
        </row>
        <row r="520">
          <cell r="A520" t="str">
            <v>M003346720SR0</v>
          </cell>
          <cell r="B520" t="str">
            <v>GDC-103607mm20cmSR</v>
          </cell>
          <cell r="C520" t="str">
            <v>EUR</v>
          </cell>
          <cell r="D520">
            <v>94.46</v>
          </cell>
          <cell r="G520">
            <v>94.46</v>
          </cell>
        </row>
        <row r="521">
          <cell r="A521" t="str">
            <v>M003346815SR0</v>
          </cell>
          <cell r="B521" t="str">
            <v>GDC-103608mm15cmSR</v>
          </cell>
          <cell r="C521" t="str">
            <v>EUR</v>
          </cell>
          <cell r="D521">
            <v>94.36</v>
          </cell>
          <cell r="G521">
            <v>94.36</v>
          </cell>
        </row>
        <row r="522">
          <cell r="A522" t="str">
            <v>M003346820SR0</v>
          </cell>
          <cell r="B522" t="str">
            <v>GDC-103608mm20cmSR</v>
          </cell>
          <cell r="C522" t="str">
            <v>EUR</v>
          </cell>
          <cell r="D522">
            <v>94.46</v>
          </cell>
          <cell r="G522">
            <v>94.46</v>
          </cell>
        </row>
        <row r="523">
          <cell r="A523" t="str">
            <v>M003346920SR0</v>
          </cell>
          <cell r="B523" t="str">
            <v>GDC-103609mm20cmSR</v>
          </cell>
          <cell r="C523" t="str">
            <v>EUR</v>
          </cell>
          <cell r="D523">
            <v>94.46</v>
          </cell>
          <cell r="G523">
            <v>94.46</v>
          </cell>
        </row>
        <row r="524">
          <cell r="A524" t="str">
            <v>M003346930SR0</v>
          </cell>
          <cell r="B524" t="str">
            <v>GDC-103609mm30cmSR</v>
          </cell>
          <cell r="C524" t="str">
            <v>EUR</v>
          </cell>
          <cell r="D524">
            <v>99.84</v>
          </cell>
          <cell r="G524">
            <v>99.84</v>
          </cell>
        </row>
        <row r="525">
          <cell r="A525" t="str">
            <v>M0033471020SR0</v>
          </cell>
          <cell r="B525" t="str">
            <v>GDC-10360Soft10mm20cm</v>
          </cell>
          <cell r="C525" t="str">
            <v>EUR</v>
          </cell>
          <cell r="D525">
            <v>89.93</v>
          </cell>
          <cell r="G525">
            <v>89.93</v>
          </cell>
        </row>
        <row r="526">
          <cell r="A526" t="str">
            <v>M0033471120SR0</v>
          </cell>
          <cell r="B526" t="str">
            <v>GDC-10360Soft11mm20cm</v>
          </cell>
          <cell r="C526" t="str">
            <v>EUR</v>
          </cell>
          <cell r="D526">
            <v>89.93</v>
          </cell>
          <cell r="G526">
            <v>89.93</v>
          </cell>
        </row>
        <row r="527">
          <cell r="A527" t="str">
            <v>M0033471220SR0</v>
          </cell>
          <cell r="B527" t="str">
            <v>GDC-10360Soft12mm20cm</v>
          </cell>
          <cell r="C527" t="str">
            <v>EUR</v>
          </cell>
          <cell r="D527">
            <v>89.93</v>
          </cell>
          <cell r="G527">
            <v>89.93</v>
          </cell>
        </row>
        <row r="528">
          <cell r="A528" t="str">
            <v>M0033471322SR0</v>
          </cell>
          <cell r="B528" t="str">
            <v>GDC-10360Soft13mm22cm</v>
          </cell>
          <cell r="C528" t="str">
            <v>EUR</v>
          </cell>
          <cell r="D528">
            <v>94.47</v>
          </cell>
          <cell r="G528">
            <v>94.47</v>
          </cell>
        </row>
        <row r="529">
          <cell r="A529" t="str">
            <v>M0033471423SR0</v>
          </cell>
          <cell r="B529" t="str">
            <v>GDC-10360Soft14mm23cm</v>
          </cell>
          <cell r="C529" t="str">
            <v>EUR</v>
          </cell>
          <cell r="D529">
            <v>94.47</v>
          </cell>
          <cell r="G529">
            <v>94.47</v>
          </cell>
        </row>
        <row r="530">
          <cell r="A530" t="str">
            <v>M003347204SR0</v>
          </cell>
          <cell r="B530" t="str">
            <v>GDC-10360Soft2mm4cm</v>
          </cell>
          <cell r="C530" t="str">
            <v>EUR</v>
          </cell>
          <cell r="D530">
            <v>79.3</v>
          </cell>
          <cell r="G530">
            <v>79.3</v>
          </cell>
        </row>
        <row r="531">
          <cell r="A531" t="str">
            <v>M003347306SR0</v>
          </cell>
          <cell r="B531" t="str">
            <v>GDC-10360Soft3mm6cm</v>
          </cell>
          <cell r="C531" t="str">
            <v>EUR</v>
          </cell>
          <cell r="D531">
            <v>80.72</v>
          </cell>
          <cell r="G531">
            <v>80.72</v>
          </cell>
        </row>
        <row r="532">
          <cell r="A532" t="str">
            <v>M003347408SR0</v>
          </cell>
          <cell r="B532" t="str">
            <v>GDC-10360Soft4mm8cm</v>
          </cell>
          <cell r="C532" t="str">
            <v>EUR</v>
          </cell>
          <cell r="D532">
            <v>82.2</v>
          </cell>
          <cell r="G532">
            <v>82.2</v>
          </cell>
        </row>
        <row r="533">
          <cell r="A533" t="str">
            <v>M003347509SR0</v>
          </cell>
          <cell r="B533" t="str">
            <v>GDC-10360Soft5mm9cm</v>
          </cell>
          <cell r="C533" t="str">
            <v>EUR</v>
          </cell>
          <cell r="D533">
            <v>82.37</v>
          </cell>
          <cell r="G533">
            <v>82.37</v>
          </cell>
        </row>
        <row r="534">
          <cell r="A534" t="str">
            <v>M003347611SR0</v>
          </cell>
          <cell r="B534" t="str">
            <v>GDC-10360Soft6mm11cm</v>
          </cell>
          <cell r="C534" t="str">
            <v>EUR</v>
          </cell>
          <cell r="D534">
            <v>85.25</v>
          </cell>
          <cell r="G534">
            <v>85.25</v>
          </cell>
        </row>
        <row r="535">
          <cell r="A535" t="str">
            <v>M003347715SR0</v>
          </cell>
          <cell r="B535" t="str">
            <v>GDC-10360Soft7mm15cm</v>
          </cell>
          <cell r="C535" t="str">
            <v>EUR</v>
          </cell>
          <cell r="D535">
            <v>89.82</v>
          </cell>
          <cell r="G535">
            <v>89.82</v>
          </cell>
        </row>
        <row r="536">
          <cell r="A536" t="str">
            <v>M003347820SR0</v>
          </cell>
          <cell r="B536" t="str">
            <v>GDC-10360Soft8mm20cm</v>
          </cell>
          <cell r="C536" t="str">
            <v>EUR</v>
          </cell>
          <cell r="D536">
            <v>89.93</v>
          </cell>
          <cell r="G536">
            <v>89.93</v>
          </cell>
        </row>
        <row r="537">
          <cell r="A537" t="str">
            <v>M003347920SR0</v>
          </cell>
          <cell r="B537" t="str">
            <v>GDC-10360Soft9mm20cm</v>
          </cell>
          <cell r="C537" t="str">
            <v>EUR</v>
          </cell>
          <cell r="D537">
            <v>89.93</v>
          </cell>
          <cell r="G537">
            <v>89.93</v>
          </cell>
        </row>
        <row r="538">
          <cell r="A538" t="str">
            <v>M0033481030</v>
          </cell>
          <cell r="B538" t="str">
            <v>10mm30cmNG3D-18</v>
          </cell>
          <cell r="C538" t="str">
            <v>USD</v>
          </cell>
          <cell r="D538">
            <v>106.04</v>
          </cell>
          <cell r="G538">
            <v>106.04</v>
          </cell>
        </row>
        <row r="539">
          <cell r="A539" t="str">
            <v>M00334810300</v>
          </cell>
          <cell r="B539" t="str">
            <v>GDC-1836010mmx30cm</v>
          </cell>
          <cell r="C539" t="str">
            <v>EUR</v>
          </cell>
          <cell r="D539">
            <v>83.04</v>
          </cell>
          <cell r="G539">
            <v>83.04</v>
          </cell>
        </row>
        <row r="540">
          <cell r="A540" t="str">
            <v>M0033481130</v>
          </cell>
          <cell r="B540" t="str">
            <v>11mm30cmNG3D-18</v>
          </cell>
          <cell r="C540" t="str">
            <v>USD</v>
          </cell>
          <cell r="D540">
            <v>108.49</v>
          </cell>
          <cell r="G540">
            <v>108.49</v>
          </cell>
        </row>
        <row r="541">
          <cell r="A541" t="str">
            <v>M00334811300</v>
          </cell>
          <cell r="B541" t="str">
            <v>GDC-1836011mmx30cm</v>
          </cell>
          <cell r="C541" t="str">
            <v>EUR</v>
          </cell>
          <cell r="D541">
            <v>83.04</v>
          </cell>
          <cell r="G541">
            <v>83.04</v>
          </cell>
        </row>
        <row r="542">
          <cell r="A542" t="str">
            <v>M0033481230</v>
          </cell>
          <cell r="B542" t="str">
            <v>12mm30cmNG3D-18</v>
          </cell>
          <cell r="C542" t="str">
            <v>USD</v>
          </cell>
          <cell r="D542">
            <v>108.49</v>
          </cell>
          <cell r="G542">
            <v>108.49</v>
          </cell>
        </row>
        <row r="543">
          <cell r="A543" t="str">
            <v>M00334812300</v>
          </cell>
          <cell r="B543" t="str">
            <v>GDC-1836012mmx30cm</v>
          </cell>
          <cell r="C543" t="str">
            <v>EUR</v>
          </cell>
          <cell r="D543">
            <v>83.04</v>
          </cell>
          <cell r="G543">
            <v>83.04</v>
          </cell>
        </row>
        <row r="544">
          <cell r="A544" t="str">
            <v>M0033481330</v>
          </cell>
          <cell r="B544" t="str">
            <v>13mm30cmNG3D-18</v>
          </cell>
          <cell r="C544" t="str">
            <v>USD</v>
          </cell>
          <cell r="D544">
            <v>108.49</v>
          </cell>
          <cell r="G544">
            <v>108.49</v>
          </cell>
        </row>
        <row r="545">
          <cell r="A545" t="str">
            <v>M00334813300</v>
          </cell>
          <cell r="B545" t="str">
            <v>GDC-1836013mmx30cm</v>
          </cell>
          <cell r="C545" t="str">
            <v>EUR</v>
          </cell>
          <cell r="D545">
            <v>83.04</v>
          </cell>
          <cell r="G545">
            <v>83.04</v>
          </cell>
        </row>
        <row r="546">
          <cell r="A546" t="str">
            <v>M00334814300</v>
          </cell>
          <cell r="B546" t="str">
            <v>GDC-1836014mmx30cm</v>
          </cell>
          <cell r="C546" t="str">
            <v>EUR</v>
          </cell>
          <cell r="D546">
            <v>83.04</v>
          </cell>
          <cell r="G546">
            <v>83.04</v>
          </cell>
        </row>
        <row r="547">
          <cell r="A547" t="str">
            <v>M0033481630</v>
          </cell>
          <cell r="B547" t="str">
            <v>16mm30cmNG3D-18</v>
          </cell>
          <cell r="C547" t="str">
            <v>USD</v>
          </cell>
          <cell r="D547">
            <v>128.29</v>
          </cell>
          <cell r="G547">
            <v>128.29</v>
          </cell>
        </row>
        <row r="548">
          <cell r="A548" t="str">
            <v>M00334816300</v>
          </cell>
          <cell r="B548" t="str">
            <v>GDC-1836016mmx30cm</v>
          </cell>
          <cell r="C548" t="str">
            <v>EUR</v>
          </cell>
          <cell r="D548">
            <v>102.03</v>
          </cell>
          <cell r="G548">
            <v>102.03</v>
          </cell>
        </row>
        <row r="549">
          <cell r="A549" t="str">
            <v>M0033481640</v>
          </cell>
          <cell r="B549" t="str">
            <v>16mm40cmNG3D-18</v>
          </cell>
          <cell r="C549" t="str">
            <v>USD</v>
          </cell>
          <cell r="D549">
            <v>128.29</v>
          </cell>
          <cell r="G549">
            <v>128.29</v>
          </cell>
        </row>
        <row r="550">
          <cell r="A550" t="str">
            <v>M00334816400</v>
          </cell>
          <cell r="B550" t="str">
            <v>GDC-1836016mmx40cm</v>
          </cell>
          <cell r="C550" t="str">
            <v>EUR</v>
          </cell>
          <cell r="D550">
            <v>102.03</v>
          </cell>
          <cell r="G550">
            <v>102.03</v>
          </cell>
        </row>
        <row r="551">
          <cell r="A551" t="str">
            <v>M0033481830</v>
          </cell>
          <cell r="B551" t="str">
            <v>18mm30cmNG3D-18</v>
          </cell>
          <cell r="C551" t="str">
            <v>USD</v>
          </cell>
          <cell r="D551">
            <v>128.29</v>
          </cell>
          <cell r="G551">
            <v>128.29</v>
          </cell>
        </row>
        <row r="552">
          <cell r="A552" t="str">
            <v>M00334818300</v>
          </cell>
          <cell r="B552" t="str">
            <v>GDC-1836018mmx30cm</v>
          </cell>
          <cell r="C552" t="str">
            <v>EUR</v>
          </cell>
          <cell r="D552">
            <v>102.03</v>
          </cell>
          <cell r="G552">
            <v>102.03</v>
          </cell>
        </row>
        <row r="553">
          <cell r="A553" t="str">
            <v>M0033481840</v>
          </cell>
          <cell r="B553" t="str">
            <v>18mm40cmNG3D-18</v>
          </cell>
          <cell r="C553" t="str">
            <v>USD</v>
          </cell>
          <cell r="D553">
            <v>128.29</v>
          </cell>
          <cell r="G553">
            <v>128.29</v>
          </cell>
        </row>
        <row r="554">
          <cell r="A554" t="str">
            <v>M00334818400</v>
          </cell>
          <cell r="B554" t="str">
            <v>GDC-1836018mmx40cm</v>
          </cell>
          <cell r="C554" t="str">
            <v>EUR</v>
          </cell>
          <cell r="D554">
            <v>102.03</v>
          </cell>
          <cell r="G554">
            <v>102.03</v>
          </cell>
        </row>
        <row r="555">
          <cell r="A555" t="str">
            <v>M0033482030</v>
          </cell>
          <cell r="B555" t="str">
            <v>20mm33cmNG3D-18</v>
          </cell>
          <cell r="C555" t="str">
            <v>USD</v>
          </cell>
          <cell r="D555">
            <v>128.29</v>
          </cell>
          <cell r="G555">
            <v>128.29</v>
          </cell>
        </row>
        <row r="556">
          <cell r="A556" t="str">
            <v>M00334820330</v>
          </cell>
          <cell r="B556" t="str">
            <v>GDC-1836020mmx33cm</v>
          </cell>
          <cell r="C556" t="str">
            <v>EUR</v>
          </cell>
          <cell r="D556">
            <v>102.03</v>
          </cell>
          <cell r="G556">
            <v>102.03</v>
          </cell>
        </row>
        <row r="557">
          <cell r="A557" t="str">
            <v>M0033482240</v>
          </cell>
          <cell r="B557" t="str">
            <v>22mm40cmNG3D-18</v>
          </cell>
          <cell r="C557" t="str">
            <v>USD</v>
          </cell>
          <cell r="D557">
            <v>128.29</v>
          </cell>
          <cell r="G557">
            <v>128.29</v>
          </cell>
        </row>
        <row r="558">
          <cell r="A558" t="str">
            <v>M00334822400</v>
          </cell>
          <cell r="B558" t="str">
            <v>GDC-1836022mmx40cm</v>
          </cell>
          <cell r="C558" t="str">
            <v>EUR</v>
          </cell>
          <cell r="D558">
            <v>102.03</v>
          </cell>
          <cell r="G558">
            <v>102.03</v>
          </cell>
        </row>
        <row r="559">
          <cell r="A559" t="str">
            <v>M0033482440</v>
          </cell>
          <cell r="B559" t="str">
            <v>24mm40cmNG3D-18</v>
          </cell>
          <cell r="C559" t="str">
            <v>USD</v>
          </cell>
          <cell r="D559">
            <v>128.29</v>
          </cell>
          <cell r="G559">
            <v>128.29</v>
          </cell>
        </row>
        <row r="560">
          <cell r="A560" t="str">
            <v>M00334824400</v>
          </cell>
          <cell r="B560" t="str">
            <v>GDC-1836024mmx40cm</v>
          </cell>
          <cell r="C560" t="str">
            <v>EUR</v>
          </cell>
          <cell r="D560">
            <v>102.03</v>
          </cell>
          <cell r="G560">
            <v>102.03</v>
          </cell>
        </row>
        <row r="561">
          <cell r="A561" t="str">
            <v>M0033486150</v>
          </cell>
          <cell r="B561" t="str">
            <v>GDC-183606mmx15cm</v>
          </cell>
          <cell r="C561" t="str">
            <v>EUR</v>
          </cell>
          <cell r="D561">
            <v>72.59</v>
          </cell>
          <cell r="G561">
            <v>72.59</v>
          </cell>
        </row>
        <row r="562">
          <cell r="A562" t="str">
            <v>M0033487150</v>
          </cell>
          <cell r="B562" t="str">
            <v>GDC-183607mmx15cm</v>
          </cell>
          <cell r="C562" t="str">
            <v>EUR</v>
          </cell>
          <cell r="D562">
            <v>76.52</v>
          </cell>
          <cell r="G562">
            <v>76.52</v>
          </cell>
        </row>
        <row r="563">
          <cell r="A563" t="str">
            <v>M0033488200</v>
          </cell>
          <cell r="B563" t="str">
            <v>GDC-183608mmx20cm</v>
          </cell>
          <cell r="C563" t="str">
            <v>EUR</v>
          </cell>
          <cell r="D563">
            <v>76.52</v>
          </cell>
          <cell r="G563">
            <v>76.52</v>
          </cell>
        </row>
        <row r="564">
          <cell r="A564" t="str">
            <v>M0033489020</v>
          </cell>
          <cell r="B564" t="str">
            <v>9mm25cmNG3D-18</v>
          </cell>
          <cell r="C564" t="str">
            <v>USD</v>
          </cell>
          <cell r="D564">
            <v>101.89</v>
          </cell>
          <cell r="G564">
            <v>101.89</v>
          </cell>
        </row>
        <row r="565">
          <cell r="A565" t="str">
            <v>M0033489200</v>
          </cell>
          <cell r="B565" t="str">
            <v>GDC-183609mmx20cm</v>
          </cell>
          <cell r="C565" t="str">
            <v>EUR</v>
          </cell>
          <cell r="D565">
            <v>76.52</v>
          </cell>
          <cell r="G565">
            <v>76.52</v>
          </cell>
        </row>
        <row r="566">
          <cell r="A566" t="str">
            <v>M00335010340</v>
          </cell>
          <cell r="B566" t="str">
            <v>GDC-18Standard10mmx30cm</v>
          </cell>
          <cell r="C566" t="str">
            <v>EUR</v>
          </cell>
          <cell r="D566">
            <v>64.8</v>
          </cell>
          <cell r="G566">
            <v>64.8</v>
          </cell>
        </row>
        <row r="567">
          <cell r="A567" t="str">
            <v>M00335012340</v>
          </cell>
          <cell r="B567" t="str">
            <v>GDC-18Standard12mmx30cm</v>
          </cell>
          <cell r="C567" t="str">
            <v>EUR</v>
          </cell>
          <cell r="D567">
            <v>64.8</v>
          </cell>
          <cell r="G567">
            <v>64.8</v>
          </cell>
        </row>
        <row r="568">
          <cell r="A568" t="str">
            <v>M00335014340</v>
          </cell>
          <cell r="B568" t="str">
            <v>GDC-18Standard14mmx30cm</v>
          </cell>
          <cell r="C568" t="str">
            <v>EUR</v>
          </cell>
          <cell r="D568">
            <v>64.8</v>
          </cell>
          <cell r="G568">
            <v>64.8</v>
          </cell>
        </row>
        <row r="569">
          <cell r="A569" t="str">
            <v>M00335016340</v>
          </cell>
          <cell r="B569" t="str">
            <v>GDC-18Standard16mmx30cm</v>
          </cell>
          <cell r="C569" t="str">
            <v>EUR</v>
          </cell>
          <cell r="D569">
            <v>67.61</v>
          </cell>
          <cell r="G569">
            <v>67.61</v>
          </cell>
        </row>
        <row r="570">
          <cell r="A570" t="str">
            <v>M00335018340</v>
          </cell>
          <cell r="B570" t="str">
            <v>GDC-18Standard18mmx30cm</v>
          </cell>
          <cell r="C570" t="str">
            <v>EUR</v>
          </cell>
          <cell r="D570">
            <v>67.61</v>
          </cell>
          <cell r="G570">
            <v>67.61</v>
          </cell>
        </row>
        <row r="571">
          <cell r="A571" t="str">
            <v>M00335020340</v>
          </cell>
          <cell r="B571" t="str">
            <v>GDC-18Standard20mmx30cm</v>
          </cell>
          <cell r="C571" t="str">
            <v>EUR</v>
          </cell>
          <cell r="D571">
            <v>67.61</v>
          </cell>
          <cell r="G571">
            <v>67.61</v>
          </cell>
        </row>
        <row r="572">
          <cell r="A572" t="str">
            <v>M00335051540</v>
          </cell>
          <cell r="B572" t="str">
            <v>GDC-18Standard5mmx15cm</v>
          </cell>
          <cell r="C572" t="str">
            <v>EUR</v>
          </cell>
          <cell r="D572">
            <v>55.37</v>
          </cell>
          <cell r="G572">
            <v>55.37</v>
          </cell>
        </row>
        <row r="573">
          <cell r="A573" t="str">
            <v>M00335052040</v>
          </cell>
          <cell r="B573" t="str">
            <v>GDC-18Standard5mmx20cm</v>
          </cell>
          <cell r="C573" t="str">
            <v>EUR</v>
          </cell>
          <cell r="D573">
            <v>58.51</v>
          </cell>
          <cell r="G573">
            <v>58.51</v>
          </cell>
        </row>
        <row r="574">
          <cell r="A574" t="str">
            <v>M00335062040</v>
          </cell>
          <cell r="B574" t="str">
            <v>GDC-18Standard6mmx20cm</v>
          </cell>
          <cell r="C574" t="str">
            <v>EUR</v>
          </cell>
          <cell r="D574">
            <v>58.51</v>
          </cell>
          <cell r="G574">
            <v>58.51</v>
          </cell>
        </row>
        <row r="575">
          <cell r="A575" t="str">
            <v>M00335073040</v>
          </cell>
          <cell r="B575" t="str">
            <v>GDC-18Standard7mmx30cm</v>
          </cell>
          <cell r="C575" t="str">
            <v>EUR</v>
          </cell>
          <cell r="D575">
            <v>64.8</v>
          </cell>
          <cell r="G575">
            <v>64.8</v>
          </cell>
        </row>
        <row r="576">
          <cell r="A576" t="str">
            <v>M00335082040</v>
          </cell>
          <cell r="B576" t="str">
            <v>GDC-18Standard8mmx20cm</v>
          </cell>
          <cell r="C576" t="str">
            <v>EUR</v>
          </cell>
          <cell r="D576">
            <v>58.51</v>
          </cell>
          <cell r="G576">
            <v>58.51</v>
          </cell>
        </row>
        <row r="577">
          <cell r="A577" t="str">
            <v>M00335083040</v>
          </cell>
          <cell r="B577" t="str">
            <v>GDC-18Standard8mmx30cm</v>
          </cell>
          <cell r="C577" t="str">
            <v>EUR</v>
          </cell>
          <cell r="D577">
            <v>64.8</v>
          </cell>
          <cell r="G577">
            <v>64.8</v>
          </cell>
        </row>
        <row r="578">
          <cell r="A578" t="str">
            <v>M00335091540</v>
          </cell>
          <cell r="B578" t="str">
            <v>GDC-18Standard9mmx15cm</v>
          </cell>
          <cell r="C578" t="str">
            <v>EUR</v>
          </cell>
          <cell r="D578">
            <v>55.37</v>
          </cell>
          <cell r="G578">
            <v>55.37</v>
          </cell>
        </row>
        <row r="579">
          <cell r="A579" t="str">
            <v>M00335093040</v>
          </cell>
          <cell r="B579" t="str">
            <v>GDC-18Standard9mmx30cm</v>
          </cell>
          <cell r="C579" t="str">
            <v>EUR</v>
          </cell>
          <cell r="D579">
            <v>64.8</v>
          </cell>
          <cell r="G579">
            <v>64.8</v>
          </cell>
        </row>
        <row r="580">
          <cell r="A580" t="str">
            <v>M00335120440</v>
          </cell>
          <cell r="B580" t="str">
            <v>GDC-18Soft2mmx4cm</v>
          </cell>
          <cell r="C580" t="str">
            <v>EUR</v>
          </cell>
          <cell r="D580">
            <v>48.68</v>
          </cell>
          <cell r="G580">
            <v>48.68</v>
          </cell>
        </row>
        <row r="581">
          <cell r="A581" t="str">
            <v>M00335120840</v>
          </cell>
          <cell r="B581" t="str">
            <v>GDC-18Soft2mmx8cm</v>
          </cell>
          <cell r="C581" t="str">
            <v>EUR</v>
          </cell>
          <cell r="D581">
            <v>50.93</v>
          </cell>
          <cell r="G581">
            <v>50.93</v>
          </cell>
        </row>
        <row r="582">
          <cell r="A582" t="str">
            <v>M00335130440</v>
          </cell>
          <cell r="B582" t="str">
            <v>GDC-18Soft3mmx4cm</v>
          </cell>
          <cell r="C582" t="str">
            <v>EUR</v>
          </cell>
          <cell r="D582">
            <v>48.68</v>
          </cell>
          <cell r="G582">
            <v>48.68</v>
          </cell>
        </row>
        <row r="583">
          <cell r="A583" t="str">
            <v>M00335130840</v>
          </cell>
          <cell r="B583" t="str">
            <v>GDC-18Soft3mmx8cm</v>
          </cell>
          <cell r="C583" t="str">
            <v>EUR</v>
          </cell>
          <cell r="D583">
            <v>50.93</v>
          </cell>
          <cell r="G583">
            <v>50.93</v>
          </cell>
        </row>
        <row r="584">
          <cell r="A584" t="str">
            <v>M00335140640</v>
          </cell>
          <cell r="B584" t="str">
            <v>GDC-18Soft4mmx6cm</v>
          </cell>
          <cell r="C584" t="str">
            <v>EUR</v>
          </cell>
          <cell r="D584">
            <v>49.9</v>
          </cell>
          <cell r="G584">
            <v>49.9</v>
          </cell>
        </row>
        <row r="585">
          <cell r="A585" t="str">
            <v>M00335141040</v>
          </cell>
          <cell r="B585" t="str">
            <v>GDC-18Soft4mmx10cm</v>
          </cell>
          <cell r="C585" t="str">
            <v>EUR</v>
          </cell>
          <cell r="D585">
            <v>51.41</v>
          </cell>
          <cell r="G585">
            <v>51.41</v>
          </cell>
        </row>
        <row r="586">
          <cell r="A586" t="str">
            <v>M00335150840</v>
          </cell>
          <cell r="B586" t="str">
            <v>GDC-18Soft5mmx8cm</v>
          </cell>
          <cell r="C586" t="str">
            <v>EUR</v>
          </cell>
          <cell r="D586">
            <v>50.93</v>
          </cell>
          <cell r="G586">
            <v>50.93</v>
          </cell>
        </row>
        <row r="587">
          <cell r="A587" t="str">
            <v>M00335151240</v>
          </cell>
          <cell r="B587" t="str">
            <v>GDC-18Soft5mmx12cm</v>
          </cell>
          <cell r="C587" t="str">
            <v>EUR</v>
          </cell>
          <cell r="D587">
            <v>52.78</v>
          </cell>
          <cell r="G587">
            <v>52.78</v>
          </cell>
        </row>
        <row r="588">
          <cell r="A588" t="str">
            <v>M00335161040</v>
          </cell>
          <cell r="B588" t="str">
            <v>GDC-18Soft6mmx10cm</v>
          </cell>
          <cell r="C588" t="str">
            <v>EUR</v>
          </cell>
          <cell r="D588">
            <v>51.41</v>
          </cell>
          <cell r="G588">
            <v>51.41</v>
          </cell>
        </row>
        <row r="589">
          <cell r="A589" t="str">
            <v>M00335161540</v>
          </cell>
          <cell r="B589" t="str">
            <v>GDC-18Soft6mmx15cm</v>
          </cell>
          <cell r="C589" t="str">
            <v>EUR</v>
          </cell>
          <cell r="D589">
            <v>54.15</v>
          </cell>
          <cell r="G589">
            <v>54.15</v>
          </cell>
        </row>
        <row r="590">
          <cell r="A590" t="str">
            <v>M00335210340</v>
          </cell>
          <cell r="B590" t="str">
            <v>GDC-182D10mmx30cm</v>
          </cell>
          <cell r="C590" t="str">
            <v>EUR</v>
          </cell>
          <cell r="D590">
            <v>72.59</v>
          </cell>
          <cell r="G590">
            <v>72.59</v>
          </cell>
        </row>
        <row r="591">
          <cell r="A591" t="str">
            <v>M00335212340</v>
          </cell>
          <cell r="B591" t="str">
            <v>GDC-182D12mmx30cm</v>
          </cell>
          <cell r="C591" t="str">
            <v>EUR</v>
          </cell>
          <cell r="D591">
            <v>72.59</v>
          </cell>
          <cell r="G591">
            <v>72.59</v>
          </cell>
        </row>
        <row r="592">
          <cell r="A592" t="str">
            <v>M00335214340</v>
          </cell>
          <cell r="B592" t="str">
            <v>GDC-182D14mmx30cm</v>
          </cell>
          <cell r="C592" t="str">
            <v>EUR</v>
          </cell>
          <cell r="D592">
            <v>72.59</v>
          </cell>
          <cell r="G592">
            <v>72.59</v>
          </cell>
        </row>
        <row r="593">
          <cell r="A593" t="str">
            <v>M00335216340</v>
          </cell>
          <cell r="B593" t="str">
            <v>GDC-182D16mmx30cm</v>
          </cell>
          <cell r="C593" t="str">
            <v>EUR</v>
          </cell>
          <cell r="D593">
            <v>75.41</v>
          </cell>
          <cell r="G593">
            <v>75.41</v>
          </cell>
        </row>
        <row r="594">
          <cell r="A594" t="str">
            <v>M00335218340</v>
          </cell>
          <cell r="B594" t="str">
            <v>GDC-182D18mmx30cm</v>
          </cell>
          <cell r="C594" t="str">
            <v>EUR</v>
          </cell>
          <cell r="D594">
            <v>75.41</v>
          </cell>
          <cell r="G594">
            <v>75.41</v>
          </cell>
        </row>
        <row r="595">
          <cell r="A595" t="str">
            <v>M00335220340</v>
          </cell>
          <cell r="B595" t="str">
            <v>GDC-182D20mmx30cm</v>
          </cell>
          <cell r="C595" t="str">
            <v>EUR</v>
          </cell>
          <cell r="D595">
            <v>75.41</v>
          </cell>
          <cell r="G595">
            <v>75.41</v>
          </cell>
        </row>
        <row r="596">
          <cell r="A596" t="str">
            <v>M00335252040</v>
          </cell>
          <cell r="B596" t="str">
            <v>GDC-182D5mmx20cm</v>
          </cell>
          <cell r="C596" t="str">
            <v>EUR</v>
          </cell>
          <cell r="D596">
            <v>66.3</v>
          </cell>
          <cell r="G596">
            <v>66.3</v>
          </cell>
        </row>
        <row r="597">
          <cell r="A597" t="str">
            <v>M00335262040</v>
          </cell>
          <cell r="B597" t="str">
            <v>GDC-182D6mmx20cm</v>
          </cell>
          <cell r="C597" t="str">
            <v>EUR</v>
          </cell>
          <cell r="D597">
            <v>66.3</v>
          </cell>
          <cell r="G597">
            <v>66.3</v>
          </cell>
        </row>
        <row r="598">
          <cell r="A598" t="str">
            <v>M00335273040</v>
          </cell>
          <cell r="B598" t="str">
            <v>GDC-182D7mmx30cm</v>
          </cell>
          <cell r="C598" t="str">
            <v>EUR</v>
          </cell>
          <cell r="D598">
            <v>72.59</v>
          </cell>
          <cell r="G598">
            <v>72.59</v>
          </cell>
        </row>
        <row r="599">
          <cell r="A599" t="str">
            <v>M00335283040</v>
          </cell>
          <cell r="B599" t="str">
            <v>GDC-182D8mmx30cm</v>
          </cell>
          <cell r="C599" t="str">
            <v>EUR</v>
          </cell>
          <cell r="D599">
            <v>72.59</v>
          </cell>
          <cell r="G599">
            <v>72.59</v>
          </cell>
        </row>
        <row r="600">
          <cell r="A600" t="str">
            <v>M00335293040</v>
          </cell>
          <cell r="B600" t="str">
            <v>GDC-182D9mmx30cm</v>
          </cell>
          <cell r="C600" t="str">
            <v>EUR</v>
          </cell>
          <cell r="D600">
            <v>72.59</v>
          </cell>
          <cell r="G600">
            <v>72.59</v>
          </cell>
        </row>
        <row r="601">
          <cell r="A601" t="str">
            <v>M00335302340</v>
          </cell>
          <cell r="B601" t="str">
            <v>GDCVortX2mmx3mm</v>
          </cell>
          <cell r="C601" t="str">
            <v>EUR</v>
          </cell>
          <cell r="D601">
            <v>90.75</v>
          </cell>
          <cell r="G601">
            <v>90.75</v>
          </cell>
        </row>
        <row r="602">
          <cell r="A602" t="str">
            <v>M00335302440</v>
          </cell>
          <cell r="B602" t="str">
            <v>GDCVortX2mmx4mm</v>
          </cell>
          <cell r="C602" t="str">
            <v>EUR</v>
          </cell>
          <cell r="D602">
            <v>91.82</v>
          </cell>
          <cell r="G602">
            <v>91.82</v>
          </cell>
        </row>
        <row r="603">
          <cell r="A603" t="str">
            <v>M00335302540</v>
          </cell>
          <cell r="B603" t="str">
            <v>GDCVortX2mmx5mm</v>
          </cell>
          <cell r="C603" t="str">
            <v>EUR</v>
          </cell>
          <cell r="D603">
            <v>93.4</v>
          </cell>
          <cell r="G603">
            <v>93.4</v>
          </cell>
        </row>
        <row r="604">
          <cell r="A604" t="str">
            <v>M00335302640</v>
          </cell>
          <cell r="B604" t="str">
            <v>GDCVortX2mmx6mm</v>
          </cell>
          <cell r="C604" t="str">
            <v>EUR</v>
          </cell>
          <cell r="D604">
            <v>95.11</v>
          </cell>
          <cell r="G604">
            <v>95.11</v>
          </cell>
        </row>
        <row r="605">
          <cell r="A605" t="str">
            <v>M00335510340</v>
          </cell>
          <cell r="B605" t="str">
            <v>GDC-183D10mmx30cm</v>
          </cell>
          <cell r="C605" t="str">
            <v>EUR</v>
          </cell>
          <cell r="D605">
            <v>81.510000000000005</v>
          </cell>
          <cell r="G605">
            <v>81.510000000000005</v>
          </cell>
        </row>
        <row r="606">
          <cell r="A606" t="str">
            <v>M00335512340</v>
          </cell>
          <cell r="B606" t="str">
            <v>GDC-183D12mmx30cm</v>
          </cell>
          <cell r="C606" t="str">
            <v>EUR</v>
          </cell>
          <cell r="D606">
            <v>79.94</v>
          </cell>
          <cell r="G606">
            <v>79.94</v>
          </cell>
        </row>
        <row r="607">
          <cell r="A607" t="str">
            <v>M00335514340</v>
          </cell>
          <cell r="B607" t="str">
            <v>GDC-183D14mmx30cm</v>
          </cell>
          <cell r="C607" t="str">
            <v>EUR</v>
          </cell>
          <cell r="D607">
            <v>83.24</v>
          </cell>
          <cell r="G607">
            <v>83.24</v>
          </cell>
        </row>
        <row r="608">
          <cell r="A608" t="str">
            <v>M00335516340</v>
          </cell>
          <cell r="B608" t="str">
            <v>GDC-183D16mmx30cm</v>
          </cell>
          <cell r="C608" t="str">
            <v>EUR</v>
          </cell>
          <cell r="D608">
            <v>85.48</v>
          </cell>
          <cell r="G608">
            <v>85.48</v>
          </cell>
        </row>
        <row r="609">
          <cell r="A609" t="str">
            <v>M00335518340</v>
          </cell>
          <cell r="B609" t="str">
            <v>GDC-183D18mmx30cm</v>
          </cell>
          <cell r="C609" t="str">
            <v>EUR</v>
          </cell>
          <cell r="D609">
            <v>84.85</v>
          </cell>
          <cell r="G609">
            <v>84.85</v>
          </cell>
        </row>
        <row r="610">
          <cell r="A610" t="str">
            <v>M00335520340</v>
          </cell>
          <cell r="B610" t="str">
            <v>GDC-183D20mmx30cm</v>
          </cell>
          <cell r="C610" t="str">
            <v>EUR</v>
          </cell>
          <cell r="D610">
            <v>86.3</v>
          </cell>
          <cell r="G610">
            <v>86.3</v>
          </cell>
        </row>
        <row r="611">
          <cell r="A611" t="str">
            <v>M00335561540</v>
          </cell>
          <cell r="B611" t="str">
            <v>GDC-183D6mmx15cm</v>
          </cell>
          <cell r="C611" t="str">
            <v>EUR</v>
          </cell>
          <cell r="D611">
            <v>74.650000000000006</v>
          </cell>
          <cell r="G611">
            <v>74.650000000000006</v>
          </cell>
        </row>
        <row r="612">
          <cell r="A612" t="str">
            <v>M00335582540</v>
          </cell>
          <cell r="B612" t="str">
            <v>GDC-183D8mmx25cm</v>
          </cell>
          <cell r="C612" t="str">
            <v>EUR</v>
          </cell>
          <cell r="D612">
            <v>78.53</v>
          </cell>
          <cell r="G612">
            <v>78.53</v>
          </cell>
        </row>
        <row r="613">
          <cell r="A613" t="str">
            <v>M003371508SR0</v>
          </cell>
          <cell r="B613">
            <v>0</v>
          </cell>
          <cell r="D613">
            <v>0</v>
          </cell>
          <cell r="G613">
            <v>0</v>
          </cell>
        </row>
        <row r="614">
          <cell r="A614" t="str">
            <v>M003398508SR0</v>
          </cell>
          <cell r="B614" t="str">
            <v>UPNCHANGETOM003371508SR0</v>
          </cell>
          <cell r="C614" t="str">
            <v>EUR</v>
          </cell>
          <cell r="D614">
            <v>0</v>
          </cell>
          <cell r="G614">
            <v>0</v>
          </cell>
        </row>
        <row r="615">
          <cell r="A615" t="str">
            <v>M0034140300</v>
          </cell>
          <cell r="B615" t="str">
            <v>ELITESTYLET0.008"</v>
          </cell>
          <cell r="C615" t="str">
            <v>EUR</v>
          </cell>
          <cell r="D615">
            <v>92.28</v>
          </cell>
          <cell r="G615">
            <v>92.28</v>
          </cell>
        </row>
        <row r="616">
          <cell r="A616" t="str">
            <v>M0034202151</v>
          </cell>
          <cell r="B616" t="str">
            <v>TORQUEDEVICE(BOXOF5)</v>
          </cell>
          <cell r="C616" t="str">
            <v>USD</v>
          </cell>
          <cell r="D616">
            <v>147.75</v>
          </cell>
          <cell r="G616">
            <v>147.75</v>
          </cell>
        </row>
        <row r="617">
          <cell r="A617" t="str">
            <v>M0034222901</v>
          </cell>
          <cell r="B617" t="str">
            <v>GWI(BOXOF5)</v>
          </cell>
          <cell r="C617" t="str">
            <v>USD</v>
          </cell>
          <cell r="D617">
            <v>13.76</v>
          </cell>
          <cell r="G617">
            <v>13.76</v>
          </cell>
        </row>
        <row r="618">
          <cell r="A618" t="str">
            <v>M0034240300</v>
          </cell>
          <cell r="B618" t="str">
            <v>STYLETMANDREL,175CM</v>
          </cell>
          <cell r="C618" t="str">
            <v>USD</v>
          </cell>
          <cell r="D618">
            <v>33.909999999999997</v>
          </cell>
          <cell r="G618">
            <v>33.909999999999997</v>
          </cell>
        </row>
        <row r="619">
          <cell r="A619" t="str">
            <v>M0034250101</v>
          </cell>
          <cell r="B619" t="str">
            <v>SHAPINGMANDREL-10BX/5</v>
          </cell>
          <cell r="C619" t="str">
            <v>USD</v>
          </cell>
          <cell r="D619">
            <v>24.13</v>
          </cell>
          <cell r="G619">
            <v>24.13</v>
          </cell>
        </row>
        <row r="620">
          <cell r="A620" t="str">
            <v>M0034500030</v>
          </cell>
          <cell r="B620" t="str">
            <v>GDCBATTERIES12PAK</v>
          </cell>
          <cell r="C620" t="str">
            <v>USD</v>
          </cell>
          <cell r="D620">
            <v>52.03</v>
          </cell>
          <cell r="G620">
            <v>52.03</v>
          </cell>
        </row>
        <row r="621">
          <cell r="A621" t="str">
            <v>M0034502010</v>
          </cell>
          <cell r="B621" t="str">
            <v>PATIENTRETURNELECTRODE,SING</v>
          </cell>
          <cell r="C621" t="str">
            <v>USD</v>
          </cell>
          <cell r="D621">
            <v>47.84</v>
          </cell>
          <cell r="G621">
            <v>47.84</v>
          </cell>
        </row>
        <row r="622">
          <cell r="A622" t="str">
            <v>M0034502011</v>
          </cell>
          <cell r="B622" t="str">
            <v>PATIENTRETURNELECTRODEBOXO</v>
          </cell>
          <cell r="C622" t="str">
            <v>USD</v>
          </cell>
          <cell r="D622">
            <v>47.84</v>
          </cell>
          <cell r="G622">
            <v>47.84</v>
          </cell>
        </row>
        <row r="623">
          <cell r="A623" t="str">
            <v>M00345100520</v>
          </cell>
          <cell r="B623" t="str">
            <v>GDCPOWERSUPPLY</v>
          </cell>
          <cell r="C623" t="str">
            <v>USD</v>
          </cell>
          <cell r="D623">
            <v>476.99</v>
          </cell>
          <cell r="G623">
            <v>476.99</v>
          </cell>
        </row>
        <row r="624">
          <cell r="A624" t="str">
            <v>M00345100640</v>
          </cell>
          <cell r="B624" t="str">
            <v>GDCSynerGPowerSupply</v>
          </cell>
          <cell r="C624" t="str">
            <v>USD</v>
          </cell>
          <cell r="D624">
            <v>856.67</v>
          </cell>
          <cell r="G624">
            <v>856.67</v>
          </cell>
        </row>
        <row r="625">
          <cell r="A625" t="str">
            <v>M00345100740</v>
          </cell>
          <cell r="B625" t="str">
            <v>BSCDetachableCoilPowerSupp</v>
          </cell>
          <cell r="C625" t="str">
            <v>USD</v>
          </cell>
          <cell r="D625">
            <v>1941.85</v>
          </cell>
          <cell r="G625">
            <v>1941.85</v>
          </cell>
        </row>
        <row r="626">
          <cell r="A626" t="str">
            <v>M00345100840</v>
          </cell>
          <cell r="B626" t="str">
            <v>ASSYSHIPPINGUPGRADEDDCPS</v>
          </cell>
          <cell r="C626" t="str">
            <v>USD</v>
          </cell>
          <cell r="D626">
            <v>1786.76</v>
          </cell>
          <cell r="G626">
            <v>1786.76</v>
          </cell>
        </row>
        <row r="627">
          <cell r="A627" t="str">
            <v>M00345100940</v>
          </cell>
          <cell r="B627" t="str">
            <v>InZoneDetachmentSystem118.45</v>
          </cell>
          <cell r="C627" t="str">
            <v>USD</v>
          </cell>
          <cell r="D627">
            <v>118.45</v>
          </cell>
          <cell r="G627">
            <v>118.45</v>
          </cell>
        </row>
        <row r="628">
          <cell r="A628" t="str">
            <v>M00345110240</v>
          </cell>
          <cell r="B628" t="str">
            <v>DetachableCoilConnectingCab</v>
          </cell>
          <cell r="C628" t="str">
            <v>USD</v>
          </cell>
          <cell r="D628">
            <v>20.85</v>
          </cell>
          <cell r="G628">
            <v>20.85</v>
          </cell>
        </row>
        <row r="629">
          <cell r="A629" t="str">
            <v>M00345110250</v>
          </cell>
          <cell r="B629" t="str">
            <v>IZDSConnectingCable</v>
          </cell>
          <cell r="C629" t="str">
            <v>USD</v>
          </cell>
          <cell r="D629">
            <v>15.5</v>
          </cell>
          <cell r="G629">
            <v>15.5</v>
          </cell>
        </row>
        <row r="630">
          <cell r="A630" t="str">
            <v>M003468020</v>
          </cell>
          <cell r="B630" t="str">
            <v>MODEL-TRANSEND0.01</v>
          </cell>
          <cell r="C630" t="str">
            <v>USD</v>
          </cell>
          <cell r="D630">
            <v>37.229999999999997</v>
          </cell>
          <cell r="E630">
            <v>42.814499999999995</v>
          </cell>
          <cell r="G630">
            <v>42.814499999999995</v>
          </cell>
        </row>
        <row r="631">
          <cell r="A631" t="str">
            <v>M003468140</v>
          </cell>
          <cell r="B631" t="str">
            <v>Transend0.014ES300cmIC</v>
          </cell>
          <cell r="C631" t="str">
            <v>USD</v>
          </cell>
          <cell r="D631">
            <v>33.159999999999997</v>
          </cell>
          <cell r="E631">
            <v>38.133999999999993</v>
          </cell>
          <cell r="G631">
            <v>38.133999999999993</v>
          </cell>
        </row>
        <row r="632">
          <cell r="A632" t="str">
            <v>M003468150</v>
          </cell>
          <cell r="B632" t="str">
            <v>Transend0.014FLOPPY300cm</v>
          </cell>
          <cell r="C632" t="str">
            <v>USD</v>
          </cell>
          <cell r="D632">
            <v>33.159999999999997</v>
          </cell>
          <cell r="E632">
            <v>38.133999999999993</v>
          </cell>
          <cell r="G632">
            <v>38.133999999999993</v>
          </cell>
        </row>
        <row r="633">
          <cell r="A633" t="str">
            <v>M003470103SR0</v>
          </cell>
          <cell r="B633" t="str">
            <v>Matrix2Standard2D10mm</v>
          </cell>
          <cell r="C633" t="str">
            <v>EUR</v>
          </cell>
          <cell r="D633">
            <v>110.36</v>
          </cell>
          <cell r="G633">
            <v>110.36</v>
          </cell>
        </row>
        <row r="634">
          <cell r="A634" t="str">
            <v>M003470308SR0</v>
          </cell>
          <cell r="B634" t="str">
            <v>Matrix2Standard2D3mm8</v>
          </cell>
          <cell r="C634" t="str">
            <v>EUR</v>
          </cell>
          <cell r="D634">
            <v>93.8</v>
          </cell>
          <cell r="G634">
            <v>93.8</v>
          </cell>
        </row>
        <row r="635">
          <cell r="A635" t="str">
            <v>M003470410SR0</v>
          </cell>
          <cell r="B635" t="str">
            <v>Matrix2Standard2D4mm1</v>
          </cell>
          <cell r="C635" t="str">
            <v>EUR</v>
          </cell>
          <cell r="D635">
            <v>95.3</v>
          </cell>
          <cell r="G635">
            <v>95.3</v>
          </cell>
        </row>
        <row r="636">
          <cell r="A636" t="str">
            <v>M003470510SR0</v>
          </cell>
          <cell r="B636" t="str">
            <v>Matrix2Standard2D5mm1</v>
          </cell>
          <cell r="C636" t="str">
            <v>EUR</v>
          </cell>
          <cell r="D636">
            <v>95.3</v>
          </cell>
          <cell r="G636">
            <v>95.3</v>
          </cell>
        </row>
        <row r="637">
          <cell r="A637" t="str">
            <v>M003470515SR0</v>
          </cell>
          <cell r="B637" t="str">
            <v>Matrix2Standard2D5mm1</v>
          </cell>
          <cell r="C637" t="str">
            <v>EUR</v>
          </cell>
          <cell r="D637">
            <v>98.98</v>
          </cell>
          <cell r="G637">
            <v>98.98</v>
          </cell>
        </row>
        <row r="638">
          <cell r="A638" t="str">
            <v>M003470610SR0</v>
          </cell>
          <cell r="B638" t="str">
            <v>Matrix2Standard2D6mm1</v>
          </cell>
          <cell r="C638" t="str">
            <v>EUR</v>
          </cell>
          <cell r="D638">
            <v>95.3</v>
          </cell>
          <cell r="G638">
            <v>95.3</v>
          </cell>
        </row>
        <row r="639">
          <cell r="A639" t="str">
            <v>M003470615SR0</v>
          </cell>
          <cell r="B639" t="str">
            <v>Matrix2Standard2D6mm1</v>
          </cell>
          <cell r="C639" t="str">
            <v>EUR</v>
          </cell>
          <cell r="D639">
            <v>98.98</v>
          </cell>
          <cell r="G639">
            <v>98.98</v>
          </cell>
        </row>
        <row r="640">
          <cell r="A640" t="str">
            <v>M003470620SR0</v>
          </cell>
          <cell r="B640" t="str">
            <v>Matrix2Standard2D6mm2</v>
          </cell>
          <cell r="C640" t="str">
            <v>EUR</v>
          </cell>
          <cell r="D640">
            <v>103.37</v>
          </cell>
          <cell r="G640">
            <v>103.37</v>
          </cell>
        </row>
        <row r="641">
          <cell r="A641" t="str">
            <v>M003470715SR0</v>
          </cell>
          <cell r="B641" t="str">
            <v>Matrix2Standard2D7mm1</v>
          </cell>
          <cell r="C641" t="str">
            <v>EUR</v>
          </cell>
          <cell r="D641">
            <v>98.98</v>
          </cell>
          <cell r="G641">
            <v>98.98</v>
          </cell>
        </row>
        <row r="642">
          <cell r="A642" t="str">
            <v>M003470720SR0</v>
          </cell>
          <cell r="B642" t="str">
            <v>Matrix2Standard2D7mm2</v>
          </cell>
          <cell r="C642" t="str">
            <v>EUR</v>
          </cell>
          <cell r="D642">
            <v>103.37</v>
          </cell>
          <cell r="G642">
            <v>103.37</v>
          </cell>
        </row>
        <row r="643">
          <cell r="A643" t="str">
            <v>M003470730SR0</v>
          </cell>
          <cell r="B643" t="str">
            <v>Matrix2Standard2D7mm3</v>
          </cell>
          <cell r="C643" t="str">
            <v>EUR</v>
          </cell>
          <cell r="D643">
            <v>110.36</v>
          </cell>
          <cell r="G643">
            <v>110.36</v>
          </cell>
        </row>
        <row r="644">
          <cell r="A644" t="str">
            <v>M003470820SR0</v>
          </cell>
          <cell r="B644" t="str">
            <v>Matrix2Standard2D8mm2</v>
          </cell>
          <cell r="C644" t="str">
            <v>EUR</v>
          </cell>
          <cell r="D644">
            <v>103.37</v>
          </cell>
          <cell r="G644">
            <v>103.37</v>
          </cell>
        </row>
        <row r="645">
          <cell r="A645" t="str">
            <v>M003470830SR0</v>
          </cell>
          <cell r="B645" t="str">
            <v>Matrix2Standard2D8mm3</v>
          </cell>
          <cell r="C645" t="str">
            <v>EUR</v>
          </cell>
          <cell r="D645">
            <v>110.36</v>
          </cell>
          <cell r="G645">
            <v>110.36</v>
          </cell>
        </row>
        <row r="646">
          <cell r="A646" t="str">
            <v>M003470920SR0</v>
          </cell>
          <cell r="B646" t="str">
            <v>Matrix2Standard2D9mm2</v>
          </cell>
          <cell r="C646" t="str">
            <v>EUR</v>
          </cell>
          <cell r="D646">
            <v>103.37</v>
          </cell>
          <cell r="G646">
            <v>103.37</v>
          </cell>
        </row>
        <row r="647">
          <cell r="A647" t="str">
            <v>M003470930SR0</v>
          </cell>
          <cell r="B647" t="str">
            <v>Matrix2Standard2D9mm3</v>
          </cell>
          <cell r="C647" t="str">
            <v>EUR</v>
          </cell>
          <cell r="D647">
            <v>110.36</v>
          </cell>
          <cell r="G647">
            <v>110.36</v>
          </cell>
        </row>
        <row r="648">
          <cell r="A648" t="str">
            <v>M003471204SR0</v>
          </cell>
          <cell r="B648" t="str">
            <v>Matrix2SoftSR2mm4cm</v>
          </cell>
          <cell r="C648" t="str">
            <v>EUR</v>
          </cell>
          <cell r="D648">
            <v>92.84</v>
          </cell>
          <cell r="G648">
            <v>92.84</v>
          </cell>
        </row>
        <row r="649">
          <cell r="A649" t="str">
            <v>M003471206SR0</v>
          </cell>
          <cell r="B649" t="str">
            <v>Matrix2SoftSR2mm6cm</v>
          </cell>
          <cell r="C649" t="str">
            <v>EUR</v>
          </cell>
          <cell r="D649">
            <v>94.21</v>
          </cell>
          <cell r="G649">
            <v>94.21</v>
          </cell>
        </row>
        <row r="650">
          <cell r="A650" t="str">
            <v>M003471208SR0</v>
          </cell>
          <cell r="B650" t="str">
            <v>Matrix2SoftSR2mm8cm</v>
          </cell>
          <cell r="C650" t="str">
            <v>EUR</v>
          </cell>
          <cell r="D650">
            <v>95.58</v>
          </cell>
          <cell r="G650">
            <v>95.58</v>
          </cell>
        </row>
        <row r="651">
          <cell r="A651" t="str">
            <v>M003471304SR0</v>
          </cell>
          <cell r="B651" t="str">
            <v>Matrix2Soft2D3mm4cm</v>
          </cell>
          <cell r="C651" t="str">
            <v>EUR</v>
          </cell>
          <cell r="D651">
            <v>90.68</v>
          </cell>
          <cell r="G651">
            <v>90.68</v>
          </cell>
        </row>
        <row r="652">
          <cell r="A652" t="str">
            <v>M003471306SR0</v>
          </cell>
          <cell r="B652" t="str">
            <v>Matrix2Soft2D3mm6cm</v>
          </cell>
          <cell r="C652" t="str">
            <v>EUR</v>
          </cell>
          <cell r="D652">
            <v>92.06</v>
          </cell>
          <cell r="G652">
            <v>92.06</v>
          </cell>
        </row>
        <row r="653">
          <cell r="A653" t="str">
            <v>M003471308SR0</v>
          </cell>
          <cell r="B653" t="str">
            <v>Matrix2Soft2D3mm8cm</v>
          </cell>
          <cell r="C653" t="str">
            <v>EUR</v>
          </cell>
          <cell r="D653">
            <v>93.42</v>
          </cell>
          <cell r="G653">
            <v>93.42</v>
          </cell>
        </row>
        <row r="654">
          <cell r="A654" t="str">
            <v>M003471310SR0</v>
          </cell>
          <cell r="B654" t="str">
            <v>Matrix2Soft2D3mm10cm</v>
          </cell>
          <cell r="C654" t="str">
            <v>EUR</v>
          </cell>
          <cell r="D654">
            <v>94.84</v>
          </cell>
          <cell r="G654">
            <v>94.84</v>
          </cell>
        </row>
        <row r="655">
          <cell r="A655" t="str">
            <v>M003471406SR0</v>
          </cell>
          <cell r="B655" t="str">
            <v>Matrix2Soft2D4mm6cm</v>
          </cell>
          <cell r="C655" t="str">
            <v>EUR</v>
          </cell>
          <cell r="D655">
            <v>92.06</v>
          </cell>
          <cell r="G655">
            <v>92.06</v>
          </cell>
        </row>
        <row r="656">
          <cell r="A656" t="str">
            <v>M003471408SR0</v>
          </cell>
          <cell r="B656" t="str">
            <v>Matrix2Soft2D4mm8cm</v>
          </cell>
          <cell r="C656" t="str">
            <v>EUR</v>
          </cell>
          <cell r="D656">
            <v>93.42</v>
          </cell>
          <cell r="G656">
            <v>93.42</v>
          </cell>
        </row>
        <row r="657">
          <cell r="A657" t="str">
            <v>M003471410SR0</v>
          </cell>
          <cell r="B657" t="str">
            <v>Matrix2Soft2D4mm10cm</v>
          </cell>
          <cell r="C657" t="str">
            <v>EUR</v>
          </cell>
          <cell r="D657">
            <v>94.84</v>
          </cell>
          <cell r="G657">
            <v>94.84</v>
          </cell>
        </row>
        <row r="658">
          <cell r="A658" t="str">
            <v>M003471508SR0</v>
          </cell>
          <cell r="B658" t="str">
            <v>Matrix2Soft2D5mm8cm</v>
          </cell>
          <cell r="C658" t="str">
            <v>EUR</v>
          </cell>
          <cell r="D658">
            <v>93.42</v>
          </cell>
          <cell r="G658">
            <v>93.42</v>
          </cell>
        </row>
        <row r="659">
          <cell r="A659" t="str">
            <v>M003471510SR0</v>
          </cell>
          <cell r="B659" t="str">
            <v>Matrix2Soft2D5mm10cm</v>
          </cell>
          <cell r="C659" t="str">
            <v>EUR</v>
          </cell>
          <cell r="D659">
            <v>94.84</v>
          </cell>
          <cell r="G659">
            <v>94.84</v>
          </cell>
        </row>
        <row r="660">
          <cell r="A660" t="str">
            <v>M003471515SR0</v>
          </cell>
          <cell r="B660" t="str">
            <v>Matrix2Soft2D5mm15cm</v>
          </cell>
          <cell r="C660" t="str">
            <v>EUR</v>
          </cell>
          <cell r="D660">
            <v>98.34</v>
          </cell>
          <cell r="G660">
            <v>98.34</v>
          </cell>
        </row>
        <row r="661">
          <cell r="A661" t="str">
            <v>M003471610SR0</v>
          </cell>
          <cell r="B661" t="str">
            <v>Matrix2Soft2D6mm10cm</v>
          </cell>
          <cell r="C661" t="str">
            <v>EUR</v>
          </cell>
          <cell r="D661">
            <v>94.84</v>
          </cell>
          <cell r="G661">
            <v>94.84</v>
          </cell>
        </row>
        <row r="662">
          <cell r="A662" t="str">
            <v>M003471615SR0</v>
          </cell>
          <cell r="B662" t="str">
            <v>Matrix2Soft2D6mm15cm</v>
          </cell>
          <cell r="C662" t="str">
            <v>EUR</v>
          </cell>
          <cell r="D662">
            <v>98.34</v>
          </cell>
          <cell r="G662">
            <v>98.34</v>
          </cell>
        </row>
        <row r="663">
          <cell r="A663" t="str">
            <v>M003471620SR0</v>
          </cell>
          <cell r="B663" t="str">
            <v>Matrix2Soft2D6mm20cm</v>
          </cell>
          <cell r="C663" t="str">
            <v>EUR</v>
          </cell>
          <cell r="D663">
            <v>102.51</v>
          </cell>
          <cell r="G663">
            <v>102.51</v>
          </cell>
        </row>
        <row r="664">
          <cell r="A664" t="str">
            <v>M003471710SR0</v>
          </cell>
          <cell r="B664" t="str">
            <v>Matrix2Soft2D7mm10cm</v>
          </cell>
          <cell r="C664" t="str">
            <v>EUR</v>
          </cell>
          <cell r="D664">
            <v>94.84</v>
          </cell>
          <cell r="G664">
            <v>94.84</v>
          </cell>
        </row>
        <row r="665">
          <cell r="A665" t="str">
            <v>M003471715SR0</v>
          </cell>
          <cell r="B665" t="str">
            <v>Matrix2Soft2D7mm15cm</v>
          </cell>
          <cell r="C665" t="str">
            <v>EUR</v>
          </cell>
          <cell r="D665">
            <v>98.34</v>
          </cell>
          <cell r="G665">
            <v>98.34</v>
          </cell>
        </row>
        <row r="666">
          <cell r="A666" t="str">
            <v>M003471720SR0</v>
          </cell>
          <cell r="B666" t="str">
            <v>Matrix2Soft2D7mm20cm</v>
          </cell>
          <cell r="C666" t="str">
            <v>EUR</v>
          </cell>
          <cell r="D666">
            <v>102.51</v>
          </cell>
          <cell r="G666">
            <v>102.51</v>
          </cell>
        </row>
        <row r="667">
          <cell r="A667" t="str">
            <v>M003471820SR0</v>
          </cell>
          <cell r="B667" t="str">
            <v>Matrix2Soft2D8mm20cm</v>
          </cell>
          <cell r="C667" t="str">
            <v>EUR</v>
          </cell>
          <cell r="D667">
            <v>102.51</v>
          </cell>
          <cell r="G667">
            <v>102.51</v>
          </cell>
        </row>
        <row r="668">
          <cell r="A668" t="str">
            <v>M003471830SR0</v>
          </cell>
          <cell r="B668" t="str">
            <v>Matrix2Soft2D8mm30cm</v>
          </cell>
          <cell r="C668" t="str">
            <v>EUR</v>
          </cell>
          <cell r="D668">
            <v>109.16</v>
          </cell>
          <cell r="G668">
            <v>109.16</v>
          </cell>
        </row>
        <row r="669">
          <cell r="A669" t="str">
            <v>M0034751030</v>
          </cell>
          <cell r="B669" t="str">
            <v>Matrix2Standard3D10mm30c</v>
          </cell>
          <cell r="C669" t="str">
            <v>EUR</v>
          </cell>
          <cell r="D669">
            <v>153.21</v>
          </cell>
          <cell r="G669">
            <v>153.21</v>
          </cell>
        </row>
        <row r="670">
          <cell r="A670" t="str">
            <v>M0034753040</v>
          </cell>
          <cell r="B670" t="str">
            <v>Matrix2Standard3D3mm4cm</v>
          </cell>
          <cell r="C670" t="str">
            <v>EUR</v>
          </cell>
          <cell r="D670">
            <v>147.1</v>
          </cell>
          <cell r="G670">
            <v>147.1</v>
          </cell>
        </row>
        <row r="671">
          <cell r="A671" t="str">
            <v>M0034753060</v>
          </cell>
          <cell r="B671" t="str">
            <v>Matrix2Standard3D3mm6cm</v>
          </cell>
          <cell r="C671" t="str">
            <v>EUR</v>
          </cell>
          <cell r="D671">
            <v>147.56</v>
          </cell>
          <cell r="G671">
            <v>147.56</v>
          </cell>
        </row>
        <row r="672">
          <cell r="A672" t="str">
            <v>M0034754060</v>
          </cell>
          <cell r="B672" t="str">
            <v>Matrix2Standard3D4mm6cm</v>
          </cell>
          <cell r="C672" t="str">
            <v>EUR</v>
          </cell>
          <cell r="D672">
            <v>147.56</v>
          </cell>
          <cell r="G672">
            <v>147.56</v>
          </cell>
        </row>
        <row r="673">
          <cell r="A673" t="str">
            <v>M0034754080</v>
          </cell>
          <cell r="B673" t="str">
            <v>Matrix2Standard3D4mm8cm</v>
          </cell>
          <cell r="C673" t="str">
            <v>EUR</v>
          </cell>
          <cell r="D673">
            <v>148.03</v>
          </cell>
          <cell r="G673">
            <v>148.03</v>
          </cell>
        </row>
        <row r="674">
          <cell r="A674" t="str">
            <v>M0034755080</v>
          </cell>
          <cell r="B674" t="str">
            <v>Matrix2Standard3D5mm8cm</v>
          </cell>
          <cell r="C674" t="str">
            <v>EUR</v>
          </cell>
          <cell r="D674">
            <v>148.03</v>
          </cell>
          <cell r="G674">
            <v>148.03</v>
          </cell>
        </row>
        <row r="675">
          <cell r="A675" t="str">
            <v>M0034755100</v>
          </cell>
          <cell r="B675" t="str">
            <v>Matrix2Standard3D5mm10cm</v>
          </cell>
          <cell r="C675" t="str">
            <v>EUR</v>
          </cell>
          <cell r="D675">
            <v>148.51</v>
          </cell>
          <cell r="G675">
            <v>148.51</v>
          </cell>
        </row>
        <row r="676">
          <cell r="A676" t="str">
            <v>M0034756100</v>
          </cell>
          <cell r="B676" t="str">
            <v>Matrix2Standard3D6mm10cm</v>
          </cell>
          <cell r="C676" t="str">
            <v>EUR</v>
          </cell>
          <cell r="D676">
            <v>148.51</v>
          </cell>
          <cell r="G676">
            <v>148.51</v>
          </cell>
        </row>
        <row r="677">
          <cell r="A677" t="str">
            <v>M0034756150</v>
          </cell>
          <cell r="B677" t="str">
            <v>Matrix2Standard3D6mm15cm</v>
          </cell>
          <cell r="C677" t="str">
            <v>EUR</v>
          </cell>
          <cell r="D677">
            <v>149.69</v>
          </cell>
          <cell r="G677">
            <v>149.69</v>
          </cell>
        </row>
        <row r="678">
          <cell r="A678" t="str">
            <v>M0034757150</v>
          </cell>
          <cell r="B678" t="str">
            <v>Matrix2Standard3D7mm15cm</v>
          </cell>
          <cell r="C678" t="str">
            <v>EUR</v>
          </cell>
          <cell r="D678">
            <v>149.69</v>
          </cell>
          <cell r="G678">
            <v>149.69</v>
          </cell>
        </row>
        <row r="679">
          <cell r="A679" t="str">
            <v>M0034758200</v>
          </cell>
          <cell r="B679" t="str">
            <v>Matrix2Standard3D8mm20cm</v>
          </cell>
          <cell r="C679" t="str">
            <v>EUR</v>
          </cell>
          <cell r="D679">
            <v>150.86000000000001</v>
          </cell>
          <cell r="G679">
            <v>150.86000000000001</v>
          </cell>
        </row>
        <row r="680">
          <cell r="A680" t="str">
            <v>M0034801030</v>
          </cell>
          <cell r="B680" t="str">
            <v>Matrix2Firm2D10mm30cm</v>
          </cell>
          <cell r="C680" t="str">
            <v>EUR</v>
          </cell>
          <cell r="D680">
            <v>98.1</v>
          </cell>
          <cell r="G680">
            <v>98.1</v>
          </cell>
        </row>
        <row r="681">
          <cell r="A681" t="str">
            <v>M0034801230</v>
          </cell>
          <cell r="B681" t="str">
            <v>Matrix2Firm2D12mm30cm</v>
          </cell>
          <cell r="C681" t="str">
            <v>EUR</v>
          </cell>
          <cell r="D681">
            <v>98.1</v>
          </cell>
          <cell r="G681">
            <v>98.1</v>
          </cell>
        </row>
        <row r="682">
          <cell r="A682" t="str">
            <v>M0034801430</v>
          </cell>
          <cell r="B682" t="str">
            <v>Matrix2Firm2D14mm30cm</v>
          </cell>
          <cell r="C682" t="str">
            <v>EUR</v>
          </cell>
          <cell r="D682">
            <v>98.1</v>
          </cell>
          <cell r="G682">
            <v>98.1</v>
          </cell>
        </row>
        <row r="683">
          <cell r="A683" t="str">
            <v>M0034801630</v>
          </cell>
          <cell r="B683" t="str">
            <v>Matrix2Firm2D16mm30cm</v>
          </cell>
          <cell r="C683" t="str">
            <v>EUR</v>
          </cell>
          <cell r="D683">
            <v>107.43</v>
          </cell>
          <cell r="G683">
            <v>107.43</v>
          </cell>
        </row>
        <row r="684">
          <cell r="A684" t="str">
            <v>M0034801830</v>
          </cell>
          <cell r="B684" t="str">
            <v>Matrix2Firm2D18mm30cm</v>
          </cell>
          <cell r="C684" t="str">
            <v>EUR</v>
          </cell>
          <cell r="D684">
            <v>107.43</v>
          </cell>
          <cell r="G684">
            <v>107.43</v>
          </cell>
        </row>
        <row r="685">
          <cell r="A685" t="str">
            <v>M0034802030</v>
          </cell>
          <cell r="B685" t="str">
            <v>Matrix2Firm2D20mm30cm</v>
          </cell>
          <cell r="C685" t="str">
            <v>EUR</v>
          </cell>
          <cell r="D685">
            <v>107.43</v>
          </cell>
          <cell r="G685">
            <v>107.43</v>
          </cell>
        </row>
        <row r="686">
          <cell r="A686" t="str">
            <v>M0034805150</v>
          </cell>
          <cell r="B686" t="str">
            <v>Matrix2Firm2D5mm15cm</v>
          </cell>
          <cell r="C686" t="str">
            <v>EUR</v>
          </cell>
          <cell r="D686">
            <v>89.59</v>
          </cell>
          <cell r="G686">
            <v>89.59</v>
          </cell>
        </row>
        <row r="687">
          <cell r="A687" t="str">
            <v>M0034806150</v>
          </cell>
          <cell r="B687" t="str">
            <v>Matrix2Firm2D6mm15cm</v>
          </cell>
          <cell r="C687" t="str">
            <v>EUR</v>
          </cell>
          <cell r="D687">
            <v>89.59</v>
          </cell>
          <cell r="G687">
            <v>89.59</v>
          </cell>
        </row>
        <row r="688">
          <cell r="A688" t="str">
            <v>M0034807200</v>
          </cell>
          <cell r="B688" t="str">
            <v>Matrix2Firm2D7mm20cm</v>
          </cell>
          <cell r="C688" t="str">
            <v>EUR</v>
          </cell>
          <cell r="D688">
            <v>91.7</v>
          </cell>
          <cell r="G688">
            <v>91.7</v>
          </cell>
        </row>
        <row r="689">
          <cell r="A689" t="str">
            <v>M0034808300</v>
          </cell>
          <cell r="B689" t="str">
            <v>Matrix2Firm2D8mm30cm</v>
          </cell>
          <cell r="C689" t="str">
            <v>EUR</v>
          </cell>
          <cell r="D689">
            <v>97.86</v>
          </cell>
          <cell r="G689">
            <v>97.86</v>
          </cell>
        </row>
        <row r="690">
          <cell r="A690" t="str">
            <v>M0034809300</v>
          </cell>
          <cell r="B690" t="str">
            <v>Matrix2Firm2D9mm30cm</v>
          </cell>
          <cell r="C690" t="str">
            <v>EUR</v>
          </cell>
          <cell r="D690">
            <v>98.1</v>
          </cell>
          <cell r="G690">
            <v>98.1</v>
          </cell>
        </row>
        <row r="691">
          <cell r="A691" t="str">
            <v>M0034851030</v>
          </cell>
          <cell r="B691" t="str">
            <v>Matrix2Firm3D10mm30cm</v>
          </cell>
          <cell r="C691" t="str">
            <v>EUR</v>
          </cell>
          <cell r="D691">
            <v>129.07</v>
          </cell>
          <cell r="G691">
            <v>129.07</v>
          </cell>
        </row>
        <row r="692">
          <cell r="A692" t="str">
            <v>M0034851230</v>
          </cell>
          <cell r="B692" t="str">
            <v>Matrix2Firm3D12mm30cm</v>
          </cell>
          <cell r="C692" t="str">
            <v>EUR</v>
          </cell>
          <cell r="D692">
            <v>129.07</v>
          </cell>
          <cell r="G692">
            <v>129.07</v>
          </cell>
        </row>
        <row r="693">
          <cell r="A693" t="str">
            <v>M0034851430</v>
          </cell>
          <cell r="B693" t="str">
            <v>Matrix2Firm3D14mm30cm</v>
          </cell>
          <cell r="C693" t="str">
            <v>EUR</v>
          </cell>
          <cell r="D693">
            <v>129.07</v>
          </cell>
          <cell r="G693">
            <v>129.07</v>
          </cell>
        </row>
        <row r="694">
          <cell r="A694" t="str">
            <v>M0034851630</v>
          </cell>
          <cell r="B694" t="str">
            <v>Matrix2Firm3D16mm30cm</v>
          </cell>
          <cell r="C694" t="str">
            <v>EUR</v>
          </cell>
          <cell r="D694">
            <v>129.85</v>
          </cell>
          <cell r="G694">
            <v>129.85</v>
          </cell>
        </row>
        <row r="695">
          <cell r="A695" t="str">
            <v>M0034855100</v>
          </cell>
          <cell r="B695" t="str">
            <v>Matrix2Firm3D5mm10cm</v>
          </cell>
          <cell r="C695" t="str">
            <v>EUR</v>
          </cell>
          <cell r="D695">
            <v>156.30000000000001</v>
          </cell>
          <cell r="G695">
            <v>156.30000000000001</v>
          </cell>
        </row>
        <row r="696">
          <cell r="A696" t="str">
            <v>M0034856150</v>
          </cell>
          <cell r="B696" t="str">
            <v>Matrix2Firm3D6mm15cm</v>
          </cell>
          <cell r="C696" t="str">
            <v>EUR</v>
          </cell>
          <cell r="D696">
            <v>157.47999999999999</v>
          </cell>
          <cell r="G696">
            <v>157.47999999999999</v>
          </cell>
        </row>
        <row r="697">
          <cell r="A697" t="str">
            <v>M0034857150</v>
          </cell>
          <cell r="B697" t="str">
            <v>Matrix2Firm3D7mm15cm</v>
          </cell>
          <cell r="C697" t="str">
            <v>EUR</v>
          </cell>
          <cell r="D697">
            <v>158.44</v>
          </cell>
          <cell r="G697">
            <v>158.44</v>
          </cell>
        </row>
        <row r="698">
          <cell r="A698" t="str">
            <v>M0034858250</v>
          </cell>
          <cell r="B698" t="str">
            <v>Matrix2Firm3D8mm25cm</v>
          </cell>
          <cell r="C698" t="str">
            <v>EUR</v>
          </cell>
          <cell r="D698">
            <v>159.83000000000001</v>
          </cell>
          <cell r="G698">
            <v>159.83000000000001</v>
          </cell>
        </row>
        <row r="699">
          <cell r="A699" t="str">
            <v>M003490304SR0</v>
          </cell>
          <cell r="B699" t="str">
            <v>Matrix2Soft3603mm4cm</v>
          </cell>
          <cell r="C699" t="str">
            <v>EUR</v>
          </cell>
          <cell r="D699">
            <v>86.19</v>
          </cell>
          <cell r="G699">
            <v>86.19</v>
          </cell>
        </row>
        <row r="700">
          <cell r="A700" t="str">
            <v>M003490306SR0</v>
          </cell>
          <cell r="B700" t="str">
            <v>Matrix2Soft3603mm6cm</v>
          </cell>
          <cell r="C700" t="str">
            <v>EUR</v>
          </cell>
          <cell r="D700">
            <v>88.13</v>
          </cell>
          <cell r="G700">
            <v>88.13</v>
          </cell>
        </row>
        <row r="701">
          <cell r="A701" t="str">
            <v>M003490308SR0</v>
          </cell>
          <cell r="B701" t="str">
            <v>Matrix2Soft3603mm8cm</v>
          </cell>
          <cell r="C701" t="str">
            <v>EUR</v>
          </cell>
          <cell r="D701">
            <v>89.5</v>
          </cell>
          <cell r="G701">
            <v>89.5</v>
          </cell>
        </row>
        <row r="702">
          <cell r="A702" t="str">
            <v>M003490406SR0</v>
          </cell>
          <cell r="B702" t="str">
            <v>Matrix2Soft3604mm6cm</v>
          </cell>
          <cell r="C702" t="str">
            <v>EUR</v>
          </cell>
          <cell r="D702">
            <v>88.13</v>
          </cell>
          <cell r="G702">
            <v>88.13</v>
          </cell>
        </row>
        <row r="703">
          <cell r="A703" t="str">
            <v>M003490408SR0</v>
          </cell>
          <cell r="B703" t="str">
            <v>Matrix2Soft3604mm8cm</v>
          </cell>
          <cell r="C703" t="str">
            <v>EUR</v>
          </cell>
          <cell r="D703">
            <v>89.5</v>
          </cell>
          <cell r="G703">
            <v>89.5</v>
          </cell>
        </row>
        <row r="704">
          <cell r="A704" t="str">
            <v>M003490510SR0</v>
          </cell>
          <cell r="B704" t="str">
            <v>Matrix2Soft3605mm10cm</v>
          </cell>
          <cell r="C704" t="str">
            <v>EUR</v>
          </cell>
          <cell r="D704">
            <v>90.1</v>
          </cell>
          <cell r="G704">
            <v>90.1</v>
          </cell>
        </row>
        <row r="705">
          <cell r="A705" t="str">
            <v>M003490515SR0</v>
          </cell>
          <cell r="B705" t="str">
            <v>Matrix2Soft3605mm15cm</v>
          </cell>
          <cell r="C705" t="str">
            <v>EUR</v>
          </cell>
          <cell r="D705">
            <v>94.77</v>
          </cell>
          <cell r="G705">
            <v>94.77</v>
          </cell>
        </row>
        <row r="706">
          <cell r="A706" t="str">
            <v>M003490610SR0</v>
          </cell>
          <cell r="B706" t="str">
            <v>Matrix2Soft3606mm10cm</v>
          </cell>
          <cell r="C706" t="str">
            <v>EUR</v>
          </cell>
          <cell r="D706">
            <v>90.1</v>
          </cell>
          <cell r="G706">
            <v>90.1</v>
          </cell>
        </row>
        <row r="707">
          <cell r="A707" t="str">
            <v>M003490615SR0</v>
          </cell>
          <cell r="B707" t="str">
            <v>Matrix2Soft3606mm15cm</v>
          </cell>
          <cell r="C707" t="str">
            <v>EUR</v>
          </cell>
          <cell r="D707">
            <v>94.77</v>
          </cell>
          <cell r="G707">
            <v>94.77</v>
          </cell>
        </row>
        <row r="708">
          <cell r="A708" t="str">
            <v>M003490710SR0</v>
          </cell>
          <cell r="B708" t="str">
            <v>Matrix2Soft3607mm10cm</v>
          </cell>
          <cell r="C708" t="str">
            <v>EUR</v>
          </cell>
          <cell r="D708">
            <v>89.99</v>
          </cell>
          <cell r="G708">
            <v>89.99</v>
          </cell>
        </row>
        <row r="709">
          <cell r="A709" t="str">
            <v>M003490715SR0</v>
          </cell>
          <cell r="B709" t="str">
            <v>Matrix2Soft3607mm15cm</v>
          </cell>
          <cell r="C709" t="str">
            <v>EUR</v>
          </cell>
          <cell r="D709">
            <v>94.62</v>
          </cell>
          <cell r="G709">
            <v>94.62</v>
          </cell>
        </row>
        <row r="710">
          <cell r="A710" t="str">
            <v>M003490720SR0</v>
          </cell>
          <cell r="B710" t="str">
            <v>Matrix2Soft3607mm20cm</v>
          </cell>
          <cell r="C710" t="str">
            <v>EUR</v>
          </cell>
          <cell r="D710">
            <v>99.3</v>
          </cell>
          <cell r="G710">
            <v>99.3</v>
          </cell>
        </row>
        <row r="711">
          <cell r="A711" t="str">
            <v>M003490820SR0</v>
          </cell>
          <cell r="B711" t="str">
            <v>Matrix2Soft3608mm20cm</v>
          </cell>
          <cell r="C711" t="str">
            <v>EUR</v>
          </cell>
          <cell r="D711">
            <v>99.3</v>
          </cell>
          <cell r="G711">
            <v>99.3</v>
          </cell>
        </row>
        <row r="712">
          <cell r="A712" t="str">
            <v>M003490830SR0</v>
          </cell>
          <cell r="B712" t="str">
            <v>Matrix2Soft3608mm30cm</v>
          </cell>
          <cell r="C712" t="str">
            <v>EUR</v>
          </cell>
          <cell r="D712">
            <v>106.77</v>
          </cell>
          <cell r="G712">
            <v>106.77</v>
          </cell>
        </row>
        <row r="713">
          <cell r="A713" t="str">
            <v>M0034921030</v>
          </cell>
          <cell r="B713" t="str">
            <v>Matrix2Standard36010mm30</v>
          </cell>
          <cell r="C713" t="str">
            <v>EUR</v>
          </cell>
          <cell r="D713">
            <v>201.21</v>
          </cell>
          <cell r="G713">
            <v>201.21</v>
          </cell>
        </row>
        <row r="714">
          <cell r="A714" t="str">
            <v>M003492103SR0</v>
          </cell>
          <cell r="B714" t="str">
            <v>Matrix2Standard360SR10mm</v>
          </cell>
          <cell r="C714" t="str">
            <v>EUR</v>
          </cell>
          <cell r="D714">
            <v>108.06</v>
          </cell>
          <cell r="G714">
            <v>108.06</v>
          </cell>
        </row>
        <row r="715">
          <cell r="A715" t="str">
            <v>M0034921230</v>
          </cell>
          <cell r="B715" t="str">
            <v>Matrix2Standard36012mm30</v>
          </cell>
          <cell r="C715" t="str">
            <v>EUR</v>
          </cell>
          <cell r="D715">
            <v>201.32</v>
          </cell>
          <cell r="G715">
            <v>201.32</v>
          </cell>
        </row>
        <row r="716">
          <cell r="A716" t="str">
            <v>M003492123SR0</v>
          </cell>
          <cell r="B716" t="str">
            <v>Matrix2Standard360SR12mm</v>
          </cell>
          <cell r="C716" t="str">
            <v>EUR</v>
          </cell>
          <cell r="D716">
            <v>108.06</v>
          </cell>
          <cell r="G716">
            <v>108.06</v>
          </cell>
        </row>
        <row r="717">
          <cell r="A717" t="str">
            <v>M0034923080</v>
          </cell>
          <cell r="B717" t="str">
            <v>Matrix2Standard3603mm8cm</v>
          </cell>
          <cell r="C717" t="str">
            <v>EUR</v>
          </cell>
          <cell r="D717">
            <v>168.93</v>
          </cell>
          <cell r="G717">
            <v>168.93</v>
          </cell>
        </row>
        <row r="718">
          <cell r="A718" t="str">
            <v>M003492308SR0</v>
          </cell>
          <cell r="B718" t="str">
            <v>Matrix2Standard360SR3mm</v>
          </cell>
          <cell r="C718" t="str">
            <v>EUR</v>
          </cell>
          <cell r="D718">
            <v>89.88</v>
          </cell>
          <cell r="G718">
            <v>89.88</v>
          </cell>
        </row>
        <row r="719">
          <cell r="A719" t="str">
            <v>M0034924080</v>
          </cell>
          <cell r="B719" t="str">
            <v>Matrix2Standard3604mm8cm</v>
          </cell>
          <cell r="C719" t="str">
            <v>EUR</v>
          </cell>
          <cell r="D719">
            <v>183.99</v>
          </cell>
          <cell r="G719">
            <v>183.99</v>
          </cell>
        </row>
        <row r="720">
          <cell r="A720" t="str">
            <v>M003492408SR0</v>
          </cell>
          <cell r="B720" t="str">
            <v>Matrix2Standard360SR4mm</v>
          </cell>
          <cell r="C720" t="str">
            <v>EUR</v>
          </cell>
          <cell r="D720">
            <v>89.88</v>
          </cell>
          <cell r="G720">
            <v>89.88</v>
          </cell>
        </row>
        <row r="721">
          <cell r="A721" t="str">
            <v>M0034925100</v>
          </cell>
          <cell r="B721" t="str">
            <v>Matrix2Standard3605mm10c</v>
          </cell>
          <cell r="C721" t="str">
            <v>EUR</v>
          </cell>
          <cell r="D721">
            <v>184.62</v>
          </cell>
          <cell r="G721">
            <v>184.62</v>
          </cell>
        </row>
        <row r="722">
          <cell r="A722" t="str">
            <v>M003492510SR0</v>
          </cell>
          <cell r="B722" t="str">
            <v>Matrix2Standard360SR5mm</v>
          </cell>
          <cell r="C722" t="str">
            <v>EUR</v>
          </cell>
          <cell r="D722">
            <v>90.4</v>
          </cell>
          <cell r="G722">
            <v>90.4</v>
          </cell>
        </row>
        <row r="723">
          <cell r="A723" t="str">
            <v>M0034925150</v>
          </cell>
          <cell r="B723" t="str">
            <v>Matrix2Standard3605mm15c</v>
          </cell>
          <cell r="C723" t="str">
            <v>EUR</v>
          </cell>
          <cell r="D723">
            <v>187.76</v>
          </cell>
          <cell r="G723">
            <v>187.76</v>
          </cell>
        </row>
        <row r="724">
          <cell r="A724" t="str">
            <v>M003492515SR0</v>
          </cell>
          <cell r="B724" t="str">
            <v>Matrix2Standard360SR5mm</v>
          </cell>
          <cell r="C724" t="str">
            <v>EUR</v>
          </cell>
          <cell r="D724">
            <v>95.27</v>
          </cell>
          <cell r="G724">
            <v>95.27</v>
          </cell>
        </row>
        <row r="725">
          <cell r="A725" t="str">
            <v>M0034926100</v>
          </cell>
          <cell r="B725" t="str">
            <v>Matrix2Standard3606mm10c</v>
          </cell>
          <cell r="C725" t="str">
            <v>EUR</v>
          </cell>
          <cell r="D725">
            <v>184.74</v>
          </cell>
          <cell r="G725">
            <v>184.74</v>
          </cell>
        </row>
        <row r="726">
          <cell r="A726" t="str">
            <v>M003492610SR0</v>
          </cell>
          <cell r="B726" t="str">
            <v>Matrix2Standard360SR6mm</v>
          </cell>
          <cell r="C726" t="str">
            <v>EUR</v>
          </cell>
          <cell r="D726">
            <v>90.4</v>
          </cell>
          <cell r="G726">
            <v>90.4</v>
          </cell>
        </row>
        <row r="727">
          <cell r="A727" t="str">
            <v>M0034926150</v>
          </cell>
          <cell r="B727" t="str">
            <v>Matrix2Standard3606mm15c</v>
          </cell>
          <cell r="C727" t="str">
            <v>EUR</v>
          </cell>
          <cell r="D727">
            <v>187.88</v>
          </cell>
          <cell r="G727">
            <v>187.88</v>
          </cell>
        </row>
        <row r="728">
          <cell r="A728" t="str">
            <v>M003492615SR0</v>
          </cell>
          <cell r="B728" t="str">
            <v>Matrix2Standard360SR6mm</v>
          </cell>
          <cell r="C728" t="str">
            <v>EUR</v>
          </cell>
          <cell r="D728">
            <v>95.27</v>
          </cell>
          <cell r="G728">
            <v>95.27</v>
          </cell>
        </row>
        <row r="729">
          <cell r="A729" t="str">
            <v>M0034927150</v>
          </cell>
          <cell r="B729" t="str">
            <v>Matrix2Standard3607mm15c</v>
          </cell>
          <cell r="C729" t="str">
            <v>EUR</v>
          </cell>
          <cell r="D729">
            <v>187.92</v>
          </cell>
          <cell r="G729">
            <v>187.92</v>
          </cell>
        </row>
        <row r="730">
          <cell r="A730" t="str">
            <v>M003492715SR0</v>
          </cell>
          <cell r="B730" t="str">
            <v>Matrix2Standard360SR7mm</v>
          </cell>
          <cell r="C730" t="str">
            <v>EUR</v>
          </cell>
          <cell r="D730">
            <v>95.27</v>
          </cell>
          <cell r="G730">
            <v>95.27</v>
          </cell>
        </row>
        <row r="731">
          <cell r="A731" t="str">
            <v>M0034927200</v>
          </cell>
          <cell r="B731" t="str">
            <v>Matrix2Standard3607mm20c</v>
          </cell>
          <cell r="C731" t="str">
            <v>EUR</v>
          </cell>
          <cell r="D731">
            <v>192.2</v>
          </cell>
          <cell r="G731">
            <v>192.2</v>
          </cell>
        </row>
        <row r="732">
          <cell r="A732" t="str">
            <v>M003492720SR0</v>
          </cell>
          <cell r="B732" t="str">
            <v>Matrix2Standard360SR7mm</v>
          </cell>
          <cell r="C732" t="str">
            <v>EUR</v>
          </cell>
          <cell r="D732">
            <v>100.2</v>
          </cell>
          <cell r="G732">
            <v>100.2</v>
          </cell>
        </row>
        <row r="733">
          <cell r="A733" t="str">
            <v>M0034928200</v>
          </cell>
          <cell r="B733" t="str">
            <v>Matrix2Standard3608mm20c</v>
          </cell>
          <cell r="C733" t="str">
            <v>EUR</v>
          </cell>
          <cell r="D733">
            <v>192.28</v>
          </cell>
          <cell r="G733">
            <v>192.28</v>
          </cell>
        </row>
        <row r="734">
          <cell r="A734" t="str">
            <v>M003492820SR0</v>
          </cell>
          <cell r="B734" t="str">
            <v>Matrix2Standard360SR8mm</v>
          </cell>
          <cell r="C734" t="str">
            <v>EUR</v>
          </cell>
          <cell r="D734">
            <v>100.2</v>
          </cell>
          <cell r="G734">
            <v>100.2</v>
          </cell>
        </row>
        <row r="735">
          <cell r="A735" t="str">
            <v>M0034928300</v>
          </cell>
          <cell r="B735" t="str">
            <v>Matrix2Standard3608mm30c</v>
          </cell>
          <cell r="C735" t="str">
            <v>EUR</v>
          </cell>
          <cell r="D735">
            <v>200.89</v>
          </cell>
          <cell r="G735">
            <v>200.89</v>
          </cell>
        </row>
        <row r="736">
          <cell r="A736" t="str">
            <v>M003492830SR0</v>
          </cell>
          <cell r="B736" t="str">
            <v>Matrix2Standard360SR8mm</v>
          </cell>
          <cell r="C736" t="str">
            <v>EUR</v>
          </cell>
          <cell r="D736">
            <v>108.06</v>
          </cell>
          <cell r="G736">
            <v>108.06</v>
          </cell>
        </row>
        <row r="737">
          <cell r="A737" t="str">
            <v>M0034929200</v>
          </cell>
          <cell r="B737" t="str">
            <v>Matrix2Standard3609mm20c</v>
          </cell>
          <cell r="C737" t="str">
            <v>EUR</v>
          </cell>
          <cell r="D737">
            <v>175.74</v>
          </cell>
          <cell r="G737">
            <v>175.74</v>
          </cell>
        </row>
        <row r="738">
          <cell r="A738" t="str">
            <v>M003492920SR0</v>
          </cell>
          <cell r="B738" t="str">
            <v>Matrix2Standard360SR9mm</v>
          </cell>
          <cell r="C738" t="str">
            <v>EUR</v>
          </cell>
          <cell r="D738">
            <v>100.2</v>
          </cell>
          <cell r="G738">
            <v>100.2</v>
          </cell>
        </row>
        <row r="739">
          <cell r="A739" t="str">
            <v>M0034929300</v>
          </cell>
          <cell r="B739" t="str">
            <v>Matrix2Standard3609mm30c</v>
          </cell>
          <cell r="C739" t="str">
            <v>EUR</v>
          </cell>
          <cell r="D739">
            <v>201.09</v>
          </cell>
          <cell r="G739">
            <v>201.09</v>
          </cell>
        </row>
        <row r="740">
          <cell r="A740" t="str">
            <v>M003492930SR0</v>
          </cell>
          <cell r="B740" t="str">
            <v>Matrix2Standard360SR9mm</v>
          </cell>
          <cell r="C740" t="str">
            <v>EUR</v>
          </cell>
          <cell r="D740">
            <v>108.06</v>
          </cell>
          <cell r="G740">
            <v>108.06</v>
          </cell>
        </row>
        <row r="741">
          <cell r="A741" t="str">
            <v>M0034941030</v>
          </cell>
          <cell r="B741" t="str">
            <v>Matrix2Firm36010mm30cm</v>
          </cell>
          <cell r="C741" t="str">
            <v>EUR</v>
          </cell>
          <cell r="D741">
            <v>100.8</v>
          </cell>
          <cell r="G741">
            <v>100.8</v>
          </cell>
        </row>
        <row r="742">
          <cell r="A742" t="str">
            <v>M0034941230</v>
          </cell>
          <cell r="B742" t="str">
            <v>Matrix2Firm36012mm30cm</v>
          </cell>
          <cell r="C742" t="str">
            <v>EUR</v>
          </cell>
          <cell r="D742">
            <v>100.8</v>
          </cell>
          <cell r="G742">
            <v>100.8</v>
          </cell>
        </row>
        <row r="743">
          <cell r="A743" t="str">
            <v>M0034941430</v>
          </cell>
          <cell r="B743" t="str">
            <v>Matrix2Firm36014mm30cm</v>
          </cell>
          <cell r="C743" t="str">
            <v>EUR</v>
          </cell>
          <cell r="D743">
            <v>100.8</v>
          </cell>
          <cell r="G743">
            <v>100.8</v>
          </cell>
        </row>
        <row r="744">
          <cell r="A744" t="str">
            <v>M0034941630</v>
          </cell>
          <cell r="B744" t="str">
            <v>Matrix2Firm36016mm30cm</v>
          </cell>
          <cell r="C744" t="str">
            <v>EUR</v>
          </cell>
          <cell r="D744">
            <v>110.61</v>
          </cell>
          <cell r="G744">
            <v>110.61</v>
          </cell>
        </row>
        <row r="745">
          <cell r="A745" t="str">
            <v>M0034941830</v>
          </cell>
          <cell r="B745" t="str">
            <v>Matrix2Firm36018mm30cm</v>
          </cell>
          <cell r="C745" t="str">
            <v>EUR</v>
          </cell>
          <cell r="D745">
            <v>110.61</v>
          </cell>
          <cell r="G745">
            <v>110.61</v>
          </cell>
        </row>
        <row r="746">
          <cell r="A746" t="str">
            <v>M0034942030</v>
          </cell>
          <cell r="B746" t="str">
            <v>Matrix2Firm36020mm30cm</v>
          </cell>
          <cell r="C746" t="str">
            <v>EUR</v>
          </cell>
          <cell r="D746">
            <v>110.61</v>
          </cell>
          <cell r="G746">
            <v>110.61</v>
          </cell>
        </row>
        <row r="747">
          <cell r="A747" t="str">
            <v>M0034942440</v>
          </cell>
          <cell r="B747" t="str">
            <v>Matrix2Firm36024mm40cm</v>
          </cell>
          <cell r="C747" t="str">
            <v>EUR</v>
          </cell>
          <cell r="D747">
            <v>122.19</v>
          </cell>
          <cell r="G747">
            <v>122.19</v>
          </cell>
        </row>
        <row r="748">
          <cell r="A748" t="str">
            <v>M0034945150</v>
          </cell>
          <cell r="B748" t="str">
            <v>Matrix2Firm3605mm15cm</v>
          </cell>
          <cell r="C748" t="str">
            <v>EUR</v>
          </cell>
          <cell r="D748">
            <v>92.01</v>
          </cell>
          <cell r="G748">
            <v>92.01</v>
          </cell>
        </row>
        <row r="749">
          <cell r="A749" t="str">
            <v>M0034946150</v>
          </cell>
          <cell r="B749" t="str">
            <v>Matrix2Firm3606mm15cm</v>
          </cell>
          <cell r="C749" t="str">
            <v>EUR</v>
          </cell>
          <cell r="D749">
            <v>92.01</v>
          </cell>
          <cell r="G749">
            <v>92.01</v>
          </cell>
        </row>
        <row r="750">
          <cell r="A750" t="str">
            <v>M0034947200</v>
          </cell>
          <cell r="B750" t="str">
            <v>Matrix2Firm3607mm20cm</v>
          </cell>
          <cell r="C750" t="str">
            <v>EUR</v>
          </cell>
          <cell r="D750">
            <v>95.1</v>
          </cell>
          <cell r="G750">
            <v>95.1</v>
          </cell>
        </row>
        <row r="751">
          <cell r="A751" t="str">
            <v>M0034948300</v>
          </cell>
          <cell r="B751" t="str">
            <v>Matrix2Firm3608mm30cm</v>
          </cell>
          <cell r="C751" t="str">
            <v>EUR</v>
          </cell>
          <cell r="D751">
            <v>100.55</v>
          </cell>
          <cell r="G751">
            <v>100.55</v>
          </cell>
        </row>
        <row r="752">
          <cell r="A752" t="str">
            <v>M0034949300</v>
          </cell>
          <cell r="B752" t="str">
            <v>Matrix2Firm3609mm30cm</v>
          </cell>
          <cell r="C752" t="str">
            <v>EUR</v>
          </cell>
          <cell r="D752">
            <v>100.8</v>
          </cell>
          <cell r="G752">
            <v>100.8</v>
          </cell>
        </row>
        <row r="753">
          <cell r="A753" t="str">
            <v>M003497202SR0</v>
          </cell>
          <cell r="B753" t="str">
            <v>Matrix2UltraSoftSR2mm2cm</v>
          </cell>
          <cell r="C753" t="str">
            <v>EUR</v>
          </cell>
          <cell r="D753">
            <v>89.68</v>
          </cell>
          <cell r="G753">
            <v>89.68</v>
          </cell>
        </row>
        <row r="754">
          <cell r="A754" t="str">
            <v>M003497203SR0</v>
          </cell>
          <cell r="B754" t="str">
            <v>Matrix2UltraSoftSR2mm3cm</v>
          </cell>
          <cell r="C754" t="str">
            <v>EUR</v>
          </cell>
          <cell r="D754">
            <v>90.46</v>
          </cell>
          <cell r="G754">
            <v>90.46</v>
          </cell>
        </row>
        <row r="755">
          <cell r="A755" t="str">
            <v>M003497204SR0</v>
          </cell>
          <cell r="B755" t="str">
            <v>Matrix2UltraSoftSR2mm4cm</v>
          </cell>
          <cell r="C755" t="str">
            <v>EUR</v>
          </cell>
          <cell r="D755">
            <v>90.89</v>
          </cell>
          <cell r="G755">
            <v>90.89</v>
          </cell>
        </row>
        <row r="756">
          <cell r="A756" t="str">
            <v>M003497206SR0</v>
          </cell>
          <cell r="B756" t="str">
            <v>Matrix2UltraSoftSR2mm6cm</v>
          </cell>
          <cell r="C756" t="str">
            <v>EUR</v>
          </cell>
          <cell r="D756">
            <v>91.75</v>
          </cell>
          <cell r="G756">
            <v>91.75</v>
          </cell>
        </row>
        <row r="757">
          <cell r="A757" t="str">
            <v>M003497208SR0</v>
          </cell>
          <cell r="B757" t="str">
            <v>Matrix2UltraSoftSR2mm8cm</v>
          </cell>
          <cell r="C757" t="str">
            <v>EUR</v>
          </cell>
          <cell r="D757">
            <v>92.61</v>
          </cell>
          <cell r="G757">
            <v>92.61</v>
          </cell>
        </row>
        <row r="758">
          <cell r="A758" t="str">
            <v>M003497210SR0</v>
          </cell>
          <cell r="B758" t="str">
            <v>Matrix2UltraSoftSR2mm10c</v>
          </cell>
          <cell r="C758" t="str">
            <v>EUR</v>
          </cell>
          <cell r="D758">
            <v>93.49</v>
          </cell>
          <cell r="G758">
            <v>93.49</v>
          </cell>
        </row>
        <row r="759">
          <cell r="A759" t="str">
            <v>M003497215SR0</v>
          </cell>
          <cell r="B759" t="str">
            <v>Matrix2UltraSoftSR2mm15c</v>
          </cell>
          <cell r="C759" t="str">
            <v>EUR</v>
          </cell>
          <cell r="D759">
            <v>95.66</v>
          </cell>
          <cell r="G759">
            <v>95.66</v>
          </cell>
        </row>
        <row r="760">
          <cell r="A760" t="str">
            <v>M003497253SR0</v>
          </cell>
          <cell r="B760" t="str">
            <v>Matrix2UltraSoftSR2.5mm3</v>
          </cell>
          <cell r="C760" t="str">
            <v>EUR</v>
          </cell>
          <cell r="D760">
            <v>90.46</v>
          </cell>
          <cell r="G760">
            <v>90.46</v>
          </cell>
        </row>
        <row r="761">
          <cell r="A761" t="str">
            <v>M003497254SR0</v>
          </cell>
          <cell r="B761" t="str">
            <v>Matrix2UltraSoftSR2.5mm4</v>
          </cell>
          <cell r="C761" t="str">
            <v>EUR</v>
          </cell>
          <cell r="D761">
            <v>90.89</v>
          </cell>
          <cell r="G761">
            <v>90.89</v>
          </cell>
        </row>
        <row r="762">
          <cell r="A762" t="str">
            <v>M003497256SR0</v>
          </cell>
          <cell r="B762" t="str">
            <v>Matrix2UltraSoftSR2.5mm6</v>
          </cell>
          <cell r="C762" t="str">
            <v>EUR</v>
          </cell>
          <cell r="D762">
            <v>91.75</v>
          </cell>
          <cell r="G762">
            <v>91.75</v>
          </cell>
        </row>
        <row r="763">
          <cell r="A763" t="str">
            <v>M003497304SR0</v>
          </cell>
          <cell r="B763" t="str">
            <v>Matrix2UltraSoftSR3mm4cm</v>
          </cell>
          <cell r="C763" t="str">
            <v>EUR</v>
          </cell>
          <cell r="D763">
            <v>90.89</v>
          </cell>
          <cell r="G763">
            <v>90.89</v>
          </cell>
        </row>
        <row r="764">
          <cell r="A764" t="str">
            <v>M003497306SR0</v>
          </cell>
          <cell r="B764" t="str">
            <v>Matrix2UltraSoftSR3mm6cm</v>
          </cell>
          <cell r="C764" t="str">
            <v>EUR</v>
          </cell>
          <cell r="D764">
            <v>91.75</v>
          </cell>
          <cell r="G764">
            <v>91.75</v>
          </cell>
        </row>
        <row r="765">
          <cell r="A765" t="str">
            <v>M003497308SR0</v>
          </cell>
          <cell r="B765" t="str">
            <v>Matrix2UltraSoftSR3mm8cm</v>
          </cell>
          <cell r="C765" t="str">
            <v>EUR</v>
          </cell>
          <cell r="D765">
            <v>92.61</v>
          </cell>
          <cell r="G765">
            <v>92.61</v>
          </cell>
        </row>
        <row r="766">
          <cell r="A766" t="str">
            <v>M003497310SR0</v>
          </cell>
          <cell r="B766" t="str">
            <v>Matrix2UltraSoftSR3mm10c</v>
          </cell>
          <cell r="C766" t="str">
            <v>EUR</v>
          </cell>
          <cell r="D766">
            <v>93.49</v>
          </cell>
          <cell r="G766">
            <v>93.49</v>
          </cell>
        </row>
        <row r="767">
          <cell r="A767" t="str">
            <v>M003497315SR0</v>
          </cell>
          <cell r="B767" t="str">
            <v>Matrix2UltraSoftSR3mm15c</v>
          </cell>
          <cell r="C767" t="str">
            <v>EUR</v>
          </cell>
          <cell r="D767">
            <v>95.66</v>
          </cell>
          <cell r="G767">
            <v>95.66</v>
          </cell>
        </row>
        <row r="768">
          <cell r="A768" t="str">
            <v>M003497320SR0</v>
          </cell>
          <cell r="B768" t="str">
            <v>Matrix2UltraSoftSR3mm20c</v>
          </cell>
          <cell r="C768" t="str">
            <v>EUR</v>
          </cell>
          <cell r="D768">
            <v>98.14</v>
          </cell>
          <cell r="G768">
            <v>98.14</v>
          </cell>
        </row>
        <row r="769">
          <cell r="A769" t="str">
            <v>M003497406SR0</v>
          </cell>
          <cell r="B769" t="str">
            <v>Matrix2UltraSoftSR4mm6cm</v>
          </cell>
          <cell r="C769" t="str">
            <v>EUR</v>
          </cell>
          <cell r="D769">
            <v>91.75</v>
          </cell>
          <cell r="G769">
            <v>91.75</v>
          </cell>
        </row>
        <row r="770">
          <cell r="A770" t="str">
            <v>M003497408SR0</v>
          </cell>
          <cell r="B770" t="str">
            <v>Matrix2UltraSoftSR4mm8cm</v>
          </cell>
          <cell r="C770" t="str">
            <v>EUR</v>
          </cell>
          <cell r="D770">
            <v>92.61</v>
          </cell>
          <cell r="G770">
            <v>92.61</v>
          </cell>
        </row>
        <row r="771">
          <cell r="A771" t="str">
            <v>M003497410SR0</v>
          </cell>
          <cell r="B771" t="str">
            <v>Matrix2UltraSoftSR4mm10c</v>
          </cell>
          <cell r="C771" t="str">
            <v>EUR</v>
          </cell>
          <cell r="D771">
            <v>93.49</v>
          </cell>
          <cell r="G771">
            <v>93.49</v>
          </cell>
        </row>
        <row r="772">
          <cell r="A772" t="str">
            <v>M003497415SR0</v>
          </cell>
          <cell r="B772" t="str">
            <v>Matrix2UltraSoftSR4mm15c</v>
          </cell>
          <cell r="C772" t="str">
            <v>EUR</v>
          </cell>
          <cell r="D772">
            <v>95.66</v>
          </cell>
          <cell r="G772">
            <v>95.66</v>
          </cell>
        </row>
        <row r="773">
          <cell r="A773" t="str">
            <v>M003497420SR0</v>
          </cell>
          <cell r="B773" t="str">
            <v>Matrix2UltraSoftSR4mm20c</v>
          </cell>
          <cell r="C773" t="str">
            <v>EUR</v>
          </cell>
          <cell r="D773">
            <v>98.14</v>
          </cell>
          <cell r="G773">
            <v>98.14</v>
          </cell>
        </row>
        <row r="774">
          <cell r="A774" t="str">
            <v>M003497510SR0</v>
          </cell>
          <cell r="B774" t="str">
            <v>Matrix2UltraSoftSR5mm10c</v>
          </cell>
          <cell r="C774" t="str">
            <v>EUR</v>
          </cell>
          <cell r="D774">
            <v>93.49</v>
          </cell>
          <cell r="G774">
            <v>93.49</v>
          </cell>
        </row>
        <row r="775">
          <cell r="A775" t="str">
            <v>M003497515SR0</v>
          </cell>
          <cell r="B775" t="str">
            <v>Matrix2UltraSoftSR5mm15c</v>
          </cell>
          <cell r="C775" t="str">
            <v>EUR</v>
          </cell>
          <cell r="D775">
            <v>95.66</v>
          </cell>
          <cell r="G775">
            <v>95.66</v>
          </cell>
        </row>
        <row r="776">
          <cell r="A776" t="str">
            <v>M003497520SR0</v>
          </cell>
          <cell r="B776" t="str">
            <v>Matrix2UltraSoftSR5mm20c</v>
          </cell>
          <cell r="C776" t="str">
            <v>EUR</v>
          </cell>
          <cell r="D776">
            <v>98.14</v>
          </cell>
          <cell r="G776">
            <v>98.14</v>
          </cell>
        </row>
        <row r="777">
          <cell r="A777" t="str">
            <v>M003497610SR0</v>
          </cell>
          <cell r="B777" t="str">
            <v>Matrix2UltraSoftSR6mm10c</v>
          </cell>
          <cell r="C777" t="str">
            <v>EUR</v>
          </cell>
          <cell r="D777">
            <v>93.49</v>
          </cell>
          <cell r="G777">
            <v>93.49</v>
          </cell>
        </row>
        <row r="778">
          <cell r="A778" t="str">
            <v>M003497615SR0</v>
          </cell>
          <cell r="B778" t="str">
            <v>Matrix2UltraSoftSR6mm15c</v>
          </cell>
          <cell r="C778" t="str">
            <v>EUR</v>
          </cell>
          <cell r="D778">
            <v>95.66</v>
          </cell>
          <cell r="G778">
            <v>95.66</v>
          </cell>
        </row>
        <row r="779">
          <cell r="A779" t="str">
            <v>M003497620SR0</v>
          </cell>
          <cell r="B779" t="str">
            <v>Matrix2UltraSoftSR6mm20c</v>
          </cell>
          <cell r="C779" t="str">
            <v>EUR</v>
          </cell>
          <cell r="D779">
            <v>98.14</v>
          </cell>
          <cell r="G779">
            <v>98.14</v>
          </cell>
        </row>
        <row r="780">
          <cell r="A780" t="str">
            <v>M003498204SR0</v>
          </cell>
          <cell r="B780" t="str">
            <v>Matrix2UltraSoft360SR2mm</v>
          </cell>
          <cell r="C780" t="str">
            <v>EUR</v>
          </cell>
          <cell r="D780">
            <v>84.57</v>
          </cell>
          <cell r="G780">
            <v>84.57</v>
          </cell>
        </row>
        <row r="781">
          <cell r="A781" t="str">
            <v>M003498206SR0</v>
          </cell>
          <cell r="B781" t="str">
            <v>Matrix2UltraSoft360SR2mm</v>
          </cell>
          <cell r="C781" t="str">
            <v>EUR</v>
          </cell>
          <cell r="D781">
            <v>85.67</v>
          </cell>
          <cell r="G781">
            <v>85.67</v>
          </cell>
        </row>
        <row r="782">
          <cell r="A782" t="str">
            <v>M003498304SR0</v>
          </cell>
          <cell r="B782" t="str">
            <v>Matrix2UltraSoft360SR3mm</v>
          </cell>
          <cell r="C782" t="str">
            <v>EUR</v>
          </cell>
          <cell r="D782">
            <v>84.57</v>
          </cell>
          <cell r="G782">
            <v>84.57</v>
          </cell>
        </row>
        <row r="783">
          <cell r="A783" t="str">
            <v>M003498306SR0</v>
          </cell>
          <cell r="B783" t="str">
            <v>Matrix2UltraSoft360SR3mm</v>
          </cell>
          <cell r="C783" t="str">
            <v>EUR</v>
          </cell>
          <cell r="D783">
            <v>85.67</v>
          </cell>
          <cell r="G783">
            <v>85.67</v>
          </cell>
        </row>
        <row r="784">
          <cell r="A784" t="str">
            <v>M003498308SR0</v>
          </cell>
          <cell r="B784" t="str">
            <v>Matrix2UltraSoft360SR3mm</v>
          </cell>
          <cell r="C784" t="str">
            <v>EUR</v>
          </cell>
          <cell r="D784">
            <v>86.53</v>
          </cell>
          <cell r="G784">
            <v>86.53</v>
          </cell>
        </row>
        <row r="785">
          <cell r="A785" t="str">
            <v>M003498406SR0</v>
          </cell>
          <cell r="B785" t="str">
            <v>Matrix2UltraSoft360SR4mm</v>
          </cell>
          <cell r="C785" t="str">
            <v>EUR</v>
          </cell>
          <cell r="D785">
            <v>85.67</v>
          </cell>
          <cell r="G785">
            <v>85.67</v>
          </cell>
        </row>
        <row r="786">
          <cell r="A786" t="str">
            <v>M003498408SR0</v>
          </cell>
          <cell r="B786" t="str">
            <v>Matrix2UltraSoft360SR4mm</v>
          </cell>
          <cell r="C786" t="str">
            <v>EUR</v>
          </cell>
          <cell r="D786">
            <v>86.53</v>
          </cell>
          <cell r="G786">
            <v>86.53</v>
          </cell>
        </row>
        <row r="787">
          <cell r="A787" t="str">
            <v>M003498510SR0</v>
          </cell>
          <cell r="B787" t="str">
            <v>Matrix2UltraSoft360SR5mm</v>
          </cell>
          <cell r="C787" t="str">
            <v>EUR</v>
          </cell>
          <cell r="D787">
            <v>87.01</v>
          </cell>
          <cell r="G787">
            <v>87.01</v>
          </cell>
        </row>
        <row r="788">
          <cell r="A788" t="str">
            <v>M003498515SR0</v>
          </cell>
          <cell r="B788" t="str">
            <v>Matrix2UltraSoft360SR5mm</v>
          </cell>
          <cell r="C788" t="str">
            <v>EUR</v>
          </cell>
          <cell r="D788">
            <v>89.67</v>
          </cell>
          <cell r="G788">
            <v>89.67</v>
          </cell>
        </row>
        <row r="789">
          <cell r="A789" t="str">
            <v>M003498610SR0</v>
          </cell>
          <cell r="B789" t="str">
            <v>Matrix2UltraSoft360SR6mm</v>
          </cell>
          <cell r="C789" t="str">
            <v>EUR</v>
          </cell>
          <cell r="D789">
            <v>87.01</v>
          </cell>
          <cell r="G789">
            <v>87.01</v>
          </cell>
        </row>
        <row r="790">
          <cell r="A790" t="str">
            <v>M003498615SR0</v>
          </cell>
          <cell r="B790" t="str">
            <v>Matrix2UltraSoft360SR6mm</v>
          </cell>
          <cell r="C790" t="str">
            <v>EUR</v>
          </cell>
          <cell r="D790">
            <v>89.67</v>
          </cell>
          <cell r="G790">
            <v>89.67</v>
          </cell>
        </row>
        <row r="791">
          <cell r="A791" t="str">
            <v>M0035422030</v>
          </cell>
          <cell r="B791" t="str">
            <v>Target360Ultra2mm3cm</v>
          </cell>
          <cell r="C791" t="str">
            <v>EUR</v>
          </cell>
          <cell r="D791">
            <v>210</v>
          </cell>
          <cell r="G791">
            <v>210</v>
          </cell>
        </row>
        <row r="792">
          <cell r="A792" t="str">
            <v>M0035422040</v>
          </cell>
          <cell r="B792" t="str">
            <v>Target360Ultra2mm4cm</v>
          </cell>
          <cell r="C792" t="str">
            <v>EUR</v>
          </cell>
          <cell r="D792">
            <v>210</v>
          </cell>
          <cell r="G792">
            <v>210</v>
          </cell>
        </row>
        <row r="793">
          <cell r="A793" t="str">
            <v>M0035422060</v>
          </cell>
          <cell r="B793" t="str">
            <v>Target360Ultra2mm6cm</v>
          </cell>
          <cell r="C793" t="str">
            <v>EUR</v>
          </cell>
          <cell r="D793">
            <v>210</v>
          </cell>
          <cell r="G793">
            <v>210</v>
          </cell>
        </row>
        <row r="794">
          <cell r="A794" t="str">
            <v>M0035422540</v>
          </cell>
          <cell r="B794" t="str">
            <v>Target360Ultra2.5mm4cm</v>
          </cell>
          <cell r="C794" t="str">
            <v>EUR</v>
          </cell>
          <cell r="D794">
            <v>210</v>
          </cell>
          <cell r="G794">
            <v>210</v>
          </cell>
        </row>
        <row r="795">
          <cell r="A795" t="str">
            <v>M0035423040</v>
          </cell>
          <cell r="B795" t="str">
            <v>Target360Ultra3mm4cm</v>
          </cell>
          <cell r="C795" t="str">
            <v>EUR</v>
          </cell>
          <cell r="D795">
            <v>210</v>
          </cell>
          <cell r="G795">
            <v>210</v>
          </cell>
        </row>
        <row r="796">
          <cell r="A796" t="str">
            <v>M0035423060</v>
          </cell>
          <cell r="B796" t="str">
            <v>Target360Ultra3mm6cm</v>
          </cell>
          <cell r="C796" t="str">
            <v>EUR</v>
          </cell>
          <cell r="D796">
            <v>210</v>
          </cell>
          <cell r="G796">
            <v>210</v>
          </cell>
        </row>
        <row r="797">
          <cell r="A797" t="str">
            <v>M0035423080</v>
          </cell>
          <cell r="B797" t="str">
            <v>Target360Ultra3mm8cm</v>
          </cell>
          <cell r="C797" t="str">
            <v>EUR</v>
          </cell>
          <cell r="D797">
            <v>210</v>
          </cell>
          <cell r="G797">
            <v>210</v>
          </cell>
        </row>
        <row r="798">
          <cell r="A798" t="str">
            <v>M0035423100</v>
          </cell>
          <cell r="B798" t="str">
            <v>Target360Ultra3MM10CM</v>
          </cell>
          <cell r="C798" t="str">
            <v>EUR</v>
          </cell>
          <cell r="D798">
            <v>210</v>
          </cell>
          <cell r="G798">
            <v>210</v>
          </cell>
        </row>
        <row r="799">
          <cell r="A799" t="str">
            <v>M0035424060</v>
          </cell>
          <cell r="B799" t="str">
            <v>Target360Ultra4MM6CM</v>
          </cell>
          <cell r="C799" t="str">
            <v>EUR</v>
          </cell>
          <cell r="D799">
            <v>210</v>
          </cell>
          <cell r="G799">
            <v>210</v>
          </cell>
        </row>
        <row r="800">
          <cell r="A800" t="str">
            <v>M0035424080</v>
          </cell>
          <cell r="B800" t="str">
            <v>Target360Ultra4MM8CM</v>
          </cell>
          <cell r="C800" t="str">
            <v>EUR</v>
          </cell>
          <cell r="D800">
            <v>210</v>
          </cell>
          <cell r="G800">
            <v>210</v>
          </cell>
        </row>
        <row r="801">
          <cell r="A801" t="str">
            <v>M0035424100</v>
          </cell>
          <cell r="B801" t="str">
            <v>Target360Ultra4MM10CM</v>
          </cell>
          <cell r="C801" t="str">
            <v>EUR</v>
          </cell>
          <cell r="D801">
            <v>210</v>
          </cell>
          <cell r="G801">
            <v>210</v>
          </cell>
        </row>
        <row r="802">
          <cell r="A802" t="str">
            <v>M0035424150</v>
          </cell>
          <cell r="B802" t="str">
            <v>Target360Ultra4MM15CM</v>
          </cell>
          <cell r="C802" t="str">
            <v>EUR</v>
          </cell>
          <cell r="D802">
            <v>210</v>
          </cell>
          <cell r="G802">
            <v>210</v>
          </cell>
        </row>
        <row r="803">
          <cell r="A803" t="str">
            <v>M0035425100</v>
          </cell>
          <cell r="B803" t="str">
            <v>Target360Ultra5MM10CM</v>
          </cell>
          <cell r="C803" t="str">
            <v>EUR</v>
          </cell>
          <cell r="D803">
            <v>210</v>
          </cell>
          <cell r="G803">
            <v>210</v>
          </cell>
        </row>
        <row r="804">
          <cell r="A804" t="str">
            <v>M0035425150</v>
          </cell>
          <cell r="B804" t="str">
            <v>Target360Ultra5MM15CM</v>
          </cell>
          <cell r="C804" t="str">
            <v>EUR</v>
          </cell>
          <cell r="D804">
            <v>210</v>
          </cell>
          <cell r="G804">
            <v>210</v>
          </cell>
        </row>
        <row r="805">
          <cell r="A805" t="str">
            <v>M0035432010</v>
          </cell>
          <cell r="B805" t="str">
            <v>TargetHelicalUltra2mm1cm</v>
          </cell>
          <cell r="C805" t="str">
            <v>EUR</v>
          </cell>
          <cell r="D805">
            <v>210</v>
          </cell>
          <cell r="G805">
            <v>210</v>
          </cell>
        </row>
        <row r="806">
          <cell r="A806" t="str">
            <v>M0035432020</v>
          </cell>
          <cell r="B806" t="str">
            <v>TargetHelicalUltra2mm2</v>
          </cell>
          <cell r="C806" t="str">
            <v>EUR</v>
          </cell>
          <cell r="D806">
            <v>210</v>
          </cell>
          <cell r="G806">
            <v>210</v>
          </cell>
        </row>
        <row r="807">
          <cell r="A807" t="str">
            <v>M0035432030</v>
          </cell>
          <cell r="B807" t="str">
            <v>TargetHelicalUltra2mm3</v>
          </cell>
          <cell r="C807" t="str">
            <v>EUR</v>
          </cell>
          <cell r="D807">
            <v>210</v>
          </cell>
          <cell r="G807">
            <v>210</v>
          </cell>
        </row>
        <row r="808">
          <cell r="A808" t="str">
            <v>M0035432040</v>
          </cell>
          <cell r="B808" t="str">
            <v>TargetHelicalUltra2mm4</v>
          </cell>
          <cell r="C808" t="str">
            <v>EUR</v>
          </cell>
          <cell r="D808">
            <v>210</v>
          </cell>
          <cell r="G808">
            <v>210</v>
          </cell>
        </row>
        <row r="809">
          <cell r="A809" t="str">
            <v>M0035432060</v>
          </cell>
          <cell r="B809" t="str">
            <v>TargetHelicalUltra2mm6</v>
          </cell>
          <cell r="C809" t="str">
            <v>EUR</v>
          </cell>
          <cell r="D809">
            <v>210</v>
          </cell>
          <cell r="G809">
            <v>210</v>
          </cell>
        </row>
        <row r="810">
          <cell r="A810" t="str">
            <v>M0035432080</v>
          </cell>
          <cell r="B810" t="str">
            <v>TargetHelicalUltra2mm8cm</v>
          </cell>
          <cell r="C810" t="str">
            <v>EUR</v>
          </cell>
          <cell r="D810">
            <v>210</v>
          </cell>
          <cell r="G810">
            <v>210</v>
          </cell>
        </row>
        <row r="811">
          <cell r="A811" t="str">
            <v>M0035432530</v>
          </cell>
          <cell r="B811" t="str">
            <v>TargetHelicalUltra2.5mmMM</v>
          </cell>
          <cell r="C811" t="str">
            <v>EUR</v>
          </cell>
          <cell r="D811">
            <v>210</v>
          </cell>
          <cell r="G811">
            <v>210</v>
          </cell>
        </row>
        <row r="812">
          <cell r="A812" t="str">
            <v>M0035432540</v>
          </cell>
          <cell r="B812" t="str">
            <v>TargetHelicalUltra2.5mmmm</v>
          </cell>
          <cell r="C812" t="str">
            <v>EUR</v>
          </cell>
          <cell r="D812">
            <v>210</v>
          </cell>
          <cell r="G812">
            <v>210</v>
          </cell>
        </row>
        <row r="813">
          <cell r="A813" t="str">
            <v>M0035432560</v>
          </cell>
          <cell r="B813" t="str">
            <v>TargetHelicalUltra2.5mmmm</v>
          </cell>
          <cell r="C813" t="str">
            <v>EUR</v>
          </cell>
          <cell r="D813">
            <v>210</v>
          </cell>
          <cell r="G813">
            <v>210</v>
          </cell>
        </row>
        <row r="814">
          <cell r="A814" t="str">
            <v>M0035433040</v>
          </cell>
          <cell r="B814" t="str">
            <v>TargetHelicalUltra3mm4</v>
          </cell>
          <cell r="C814" t="str">
            <v>EUR</v>
          </cell>
          <cell r="D814">
            <v>210</v>
          </cell>
          <cell r="G814">
            <v>210</v>
          </cell>
        </row>
        <row r="815">
          <cell r="A815" t="str">
            <v>M0035433060</v>
          </cell>
          <cell r="B815" t="str">
            <v>TargetHelicalUltra3mm6</v>
          </cell>
          <cell r="C815" t="str">
            <v>EUR</v>
          </cell>
          <cell r="D815">
            <v>210</v>
          </cell>
          <cell r="G815">
            <v>210</v>
          </cell>
        </row>
        <row r="816">
          <cell r="A816" t="str">
            <v>M0035433080</v>
          </cell>
          <cell r="B816" t="str">
            <v>TargetHelicalUltra3mm8</v>
          </cell>
          <cell r="C816" t="str">
            <v>EUR</v>
          </cell>
          <cell r="D816">
            <v>210</v>
          </cell>
          <cell r="G816">
            <v>210</v>
          </cell>
        </row>
        <row r="817">
          <cell r="A817" t="str">
            <v>M0035433100</v>
          </cell>
          <cell r="B817" t="str">
            <v>TargetHelicalUltra3mm10</v>
          </cell>
          <cell r="C817" t="str">
            <v>EUR</v>
          </cell>
          <cell r="D817">
            <v>210</v>
          </cell>
          <cell r="G817">
            <v>210</v>
          </cell>
        </row>
        <row r="818">
          <cell r="A818" t="str">
            <v>M0035434060</v>
          </cell>
          <cell r="B818" t="str">
            <v>TargetHelicalUltra4mm6</v>
          </cell>
          <cell r="C818" t="str">
            <v>EUR</v>
          </cell>
          <cell r="D818">
            <v>210</v>
          </cell>
          <cell r="G818">
            <v>210</v>
          </cell>
        </row>
        <row r="819">
          <cell r="A819" t="str">
            <v>M0035434080</v>
          </cell>
          <cell r="B819" t="str">
            <v>TargetHelicalUltra4mm8</v>
          </cell>
          <cell r="C819" t="str">
            <v>EUR</v>
          </cell>
          <cell r="D819">
            <v>210</v>
          </cell>
          <cell r="G819">
            <v>210</v>
          </cell>
        </row>
        <row r="820">
          <cell r="A820" t="str">
            <v>M0035434150</v>
          </cell>
          <cell r="B820" t="str">
            <v>TargetHelicalUltra4mm15</v>
          </cell>
          <cell r="C820" t="str">
            <v>EUR</v>
          </cell>
          <cell r="D820">
            <v>210</v>
          </cell>
          <cell r="G820">
            <v>210</v>
          </cell>
        </row>
        <row r="821">
          <cell r="A821" t="str">
            <v>M0035461030</v>
          </cell>
          <cell r="B821" t="str">
            <v>Target360Standard10mm30c</v>
          </cell>
          <cell r="C821" t="str">
            <v>EUR</v>
          </cell>
          <cell r="D821">
            <v>210</v>
          </cell>
          <cell r="G821">
            <v>210</v>
          </cell>
        </row>
        <row r="822">
          <cell r="A822" t="str">
            <v>M0035461130</v>
          </cell>
          <cell r="B822" t="str">
            <v>Target360Standard11mm30c</v>
          </cell>
          <cell r="C822" t="str">
            <v>EUR</v>
          </cell>
          <cell r="D822">
            <v>210</v>
          </cell>
          <cell r="G822">
            <v>210</v>
          </cell>
        </row>
        <row r="823">
          <cell r="A823" t="str">
            <v>M0035461230</v>
          </cell>
          <cell r="B823" t="str">
            <v>Target360Standard12mm30</v>
          </cell>
          <cell r="C823" t="str">
            <v>EUR</v>
          </cell>
          <cell r="D823">
            <v>210</v>
          </cell>
          <cell r="G823">
            <v>210</v>
          </cell>
        </row>
        <row r="824">
          <cell r="A824" t="str">
            <v>M0035461330</v>
          </cell>
          <cell r="B824" t="str">
            <v>Target360Standard13mm30c</v>
          </cell>
          <cell r="C824" t="str">
            <v>EUR</v>
          </cell>
          <cell r="D824">
            <v>210</v>
          </cell>
          <cell r="G824">
            <v>210</v>
          </cell>
        </row>
        <row r="825">
          <cell r="A825" t="str">
            <v>M0035461430</v>
          </cell>
          <cell r="B825" t="str">
            <v>Target360Standard1430</v>
          </cell>
          <cell r="C825" t="str">
            <v>EUR</v>
          </cell>
          <cell r="D825">
            <v>210</v>
          </cell>
          <cell r="G825">
            <v>210</v>
          </cell>
        </row>
        <row r="826">
          <cell r="A826" t="str">
            <v>M0035461540</v>
          </cell>
          <cell r="B826" t="str">
            <v>Target360Standard1540</v>
          </cell>
          <cell r="C826" t="str">
            <v>EUR</v>
          </cell>
          <cell r="D826">
            <v>210</v>
          </cell>
          <cell r="G826">
            <v>210</v>
          </cell>
        </row>
        <row r="827">
          <cell r="A827" t="str">
            <v>M0035463060</v>
          </cell>
          <cell r="B827" t="str">
            <v>Target360Standard3mmx6cm</v>
          </cell>
          <cell r="C827" t="str">
            <v>EUR</v>
          </cell>
          <cell r="D827">
            <v>210</v>
          </cell>
          <cell r="G827">
            <v>210</v>
          </cell>
        </row>
        <row r="828">
          <cell r="A828" t="str">
            <v>M0035463080</v>
          </cell>
          <cell r="B828" t="str">
            <v>Target360Standard3mmx8cm</v>
          </cell>
          <cell r="C828" t="str">
            <v>EUR</v>
          </cell>
          <cell r="D828">
            <v>210</v>
          </cell>
          <cell r="G828">
            <v>210</v>
          </cell>
        </row>
        <row r="829">
          <cell r="A829" t="str">
            <v>M0035464080</v>
          </cell>
          <cell r="B829" t="str">
            <v>Target360Standard4mmx8cm</v>
          </cell>
          <cell r="C829" t="str">
            <v>EUR</v>
          </cell>
          <cell r="D829">
            <v>210</v>
          </cell>
          <cell r="G829">
            <v>210</v>
          </cell>
        </row>
        <row r="830">
          <cell r="A830" t="str">
            <v>M0035464100</v>
          </cell>
          <cell r="B830" t="str">
            <v>Target360Standard4mmx10cm</v>
          </cell>
          <cell r="C830" t="str">
            <v>EUR</v>
          </cell>
          <cell r="D830">
            <v>210</v>
          </cell>
          <cell r="G830">
            <v>210</v>
          </cell>
        </row>
        <row r="831">
          <cell r="A831" t="str">
            <v>M0035464150</v>
          </cell>
          <cell r="B831" t="str">
            <v>Target360Standard4mmx15cm</v>
          </cell>
          <cell r="C831" t="str">
            <v>EUR</v>
          </cell>
          <cell r="D831">
            <v>210</v>
          </cell>
          <cell r="G831">
            <v>210</v>
          </cell>
        </row>
        <row r="832">
          <cell r="A832" t="str">
            <v>M0035465150</v>
          </cell>
          <cell r="B832" t="str">
            <v>Target360Standard5mmx15cm</v>
          </cell>
          <cell r="C832" t="str">
            <v>EUR</v>
          </cell>
          <cell r="D832">
            <v>210</v>
          </cell>
          <cell r="G832">
            <v>210</v>
          </cell>
        </row>
        <row r="833">
          <cell r="A833" t="str">
            <v>M0035465200</v>
          </cell>
          <cell r="B833" t="str">
            <v>Target360Standard5mmx20cm</v>
          </cell>
          <cell r="C833" t="str">
            <v>EUR</v>
          </cell>
          <cell r="D833">
            <v>210</v>
          </cell>
          <cell r="G833">
            <v>210</v>
          </cell>
        </row>
        <row r="834">
          <cell r="A834" t="str">
            <v>M0035466150</v>
          </cell>
          <cell r="B834" t="str">
            <v>Target360Standard6mm15</v>
          </cell>
          <cell r="C834" t="str">
            <v>EUR</v>
          </cell>
          <cell r="D834">
            <v>210</v>
          </cell>
          <cell r="G834">
            <v>210</v>
          </cell>
        </row>
        <row r="835">
          <cell r="A835" t="str">
            <v>M0035466200</v>
          </cell>
          <cell r="B835" t="str">
            <v>Target360Standard6mm20</v>
          </cell>
          <cell r="C835" t="str">
            <v>EUR</v>
          </cell>
          <cell r="D835">
            <v>210</v>
          </cell>
          <cell r="G835">
            <v>210</v>
          </cell>
        </row>
        <row r="836">
          <cell r="A836" t="str">
            <v>M0035466300</v>
          </cell>
          <cell r="B836" t="str">
            <v>Target360Standard6mm30cm</v>
          </cell>
          <cell r="C836" t="str">
            <v>EUR</v>
          </cell>
          <cell r="D836">
            <v>210</v>
          </cell>
          <cell r="G836">
            <v>210</v>
          </cell>
        </row>
        <row r="837">
          <cell r="A837" t="str">
            <v>M0035467150</v>
          </cell>
          <cell r="B837" t="str">
            <v>Target360Standard7mm15cm</v>
          </cell>
          <cell r="C837" t="str">
            <v>EUR</v>
          </cell>
          <cell r="D837">
            <v>210</v>
          </cell>
          <cell r="G837">
            <v>210</v>
          </cell>
        </row>
        <row r="838">
          <cell r="A838" t="str">
            <v>M0035467200</v>
          </cell>
          <cell r="B838" t="str">
            <v>Target360Standard7mm20cm</v>
          </cell>
          <cell r="C838" t="str">
            <v>EUR</v>
          </cell>
          <cell r="D838">
            <v>210</v>
          </cell>
          <cell r="G838">
            <v>210</v>
          </cell>
        </row>
        <row r="839">
          <cell r="A839" t="str">
            <v>M0035467300</v>
          </cell>
          <cell r="B839" t="str">
            <v>Target360Standard7mm30cm</v>
          </cell>
          <cell r="C839" t="str">
            <v>EUR</v>
          </cell>
          <cell r="D839">
            <v>210</v>
          </cell>
          <cell r="G839">
            <v>210</v>
          </cell>
        </row>
        <row r="840">
          <cell r="A840" t="str">
            <v>M0035468200</v>
          </cell>
          <cell r="B840" t="str">
            <v>Target360Standard8mm20cm</v>
          </cell>
          <cell r="C840" t="str">
            <v>EUR</v>
          </cell>
          <cell r="D840">
            <v>210</v>
          </cell>
          <cell r="G840">
            <v>210</v>
          </cell>
        </row>
        <row r="841">
          <cell r="A841" t="str">
            <v>M0035468300</v>
          </cell>
          <cell r="B841" t="str">
            <v>Target360Standard8mm30cm</v>
          </cell>
          <cell r="C841" t="str">
            <v>EUR</v>
          </cell>
          <cell r="D841">
            <v>210</v>
          </cell>
          <cell r="G841">
            <v>210</v>
          </cell>
        </row>
        <row r="842">
          <cell r="A842" t="str">
            <v>M0035469200</v>
          </cell>
          <cell r="B842" t="str">
            <v>Target360Standard9mm20cm</v>
          </cell>
          <cell r="C842" t="str">
            <v>EUR</v>
          </cell>
          <cell r="D842">
            <v>210</v>
          </cell>
          <cell r="G842">
            <v>210</v>
          </cell>
        </row>
        <row r="843">
          <cell r="A843" t="str">
            <v>M0035469300</v>
          </cell>
          <cell r="B843" t="str">
            <v>Target360Standard9mm30cm</v>
          </cell>
          <cell r="C843" t="str">
            <v>EUR</v>
          </cell>
          <cell r="D843">
            <v>210</v>
          </cell>
          <cell r="G843">
            <v>210</v>
          </cell>
        </row>
        <row r="844">
          <cell r="A844" t="str">
            <v>M0035471030</v>
          </cell>
          <cell r="B844" t="str">
            <v>Target360Soft10mm30cm</v>
          </cell>
          <cell r="C844" t="str">
            <v>EUR</v>
          </cell>
          <cell r="D844">
            <v>210</v>
          </cell>
          <cell r="G844">
            <v>210</v>
          </cell>
        </row>
        <row r="845">
          <cell r="A845" t="str">
            <v>M0035471130</v>
          </cell>
          <cell r="B845" t="str">
            <v>Target360Soft11mm30cm</v>
          </cell>
          <cell r="C845" t="str">
            <v>EUR</v>
          </cell>
          <cell r="D845">
            <v>210</v>
          </cell>
          <cell r="G845">
            <v>210</v>
          </cell>
        </row>
        <row r="846">
          <cell r="A846" t="str">
            <v>M0035471230</v>
          </cell>
          <cell r="B846" t="str">
            <v>Target360Soft12mm30cm</v>
          </cell>
          <cell r="C846" t="str">
            <v>EUR</v>
          </cell>
          <cell r="D846">
            <v>210</v>
          </cell>
          <cell r="G846">
            <v>210</v>
          </cell>
        </row>
        <row r="847">
          <cell r="A847" t="str">
            <v>M0035471330</v>
          </cell>
          <cell r="B847" t="str">
            <v>Target360Soft13mm30cm</v>
          </cell>
          <cell r="C847" t="str">
            <v>EUR</v>
          </cell>
          <cell r="D847">
            <v>210</v>
          </cell>
          <cell r="G847">
            <v>210</v>
          </cell>
        </row>
        <row r="848">
          <cell r="A848" t="str">
            <v>M0035471430</v>
          </cell>
          <cell r="B848" t="str">
            <v>Target360Soft14mm30cm</v>
          </cell>
          <cell r="C848" t="str">
            <v>EUR</v>
          </cell>
          <cell r="D848">
            <v>210</v>
          </cell>
          <cell r="G848">
            <v>210</v>
          </cell>
        </row>
        <row r="849">
          <cell r="A849" t="str">
            <v>M0035472040</v>
          </cell>
          <cell r="B849" t="str">
            <v>Target360Soft2mm4cm</v>
          </cell>
          <cell r="C849" t="str">
            <v>EUR</v>
          </cell>
          <cell r="D849">
            <v>210</v>
          </cell>
          <cell r="G849">
            <v>210</v>
          </cell>
        </row>
        <row r="850">
          <cell r="A850" t="str">
            <v>M0035473060</v>
          </cell>
          <cell r="B850" t="str">
            <v>Target360Soft3mm6cm</v>
          </cell>
          <cell r="C850" t="str">
            <v>EUR</v>
          </cell>
          <cell r="D850">
            <v>210</v>
          </cell>
          <cell r="G850">
            <v>210</v>
          </cell>
        </row>
        <row r="851">
          <cell r="A851" t="str">
            <v>M0035473080</v>
          </cell>
          <cell r="B851" t="str">
            <v>Target360Soft3mm8cm</v>
          </cell>
          <cell r="C851" t="str">
            <v>EUR</v>
          </cell>
          <cell r="D851">
            <v>210</v>
          </cell>
          <cell r="G851">
            <v>210</v>
          </cell>
        </row>
        <row r="852">
          <cell r="A852" t="str">
            <v>M0035473100</v>
          </cell>
          <cell r="B852" t="str">
            <v>Target360Soft3mm10cm</v>
          </cell>
          <cell r="C852" t="str">
            <v>EUR</v>
          </cell>
          <cell r="D852">
            <v>210</v>
          </cell>
          <cell r="G852">
            <v>210</v>
          </cell>
        </row>
        <row r="853">
          <cell r="A853" t="str">
            <v>M0035474060</v>
          </cell>
          <cell r="B853" t="str">
            <v>Target360Soft4mm6cm</v>
          </cell>
          <cell r="C853" t="str">
            <v>EUR</v>
          </cell>
          <cell r="D853">
            <v>210</v>
          </cell>
          <cell r="G853">
            <v>210</v>
          </cell>
        </row>
        <row r="854">
          <cell r="A854" t="str">
            <v>M0035474080</v>
          </cell>
          <cell r="B854" t="str">
            <v>Target360Soft4mm8cm</v>
          </cell>
          <cell r="C854" t="str">
            <v>EUR</v>
          </cell>
          <cell r="D854">
            <v>210</v>
          </cell>
          <cell r="G854">
            <v>210</v>
          </cell>
        </row>
        <row r="855">
          <cell r="A855" t="str">
            <v>M0035474100</v>
          </cell>
          <cell r="B855" t="str">
            <v>Target360Soft4mm10cm</v>
          </cell>
          <cell r="C855" t="str">
            <v>EUR</v>
          </cell>
          <cell r="D855">
            <v>210</v>
          </cell>
          <cell r="G855">
            <v>210</v>
          </cell>
        </row>
        <row r="856">
          <cell r="A856" t="str">
            <v>M0035474150</v>
          </cell>
          <cell r="B856" t="str">
            <v>Target360Soft4mm15cm</v>
          </cell>
          <cell r="C856" t="str">
            <v>EUR</v>
          </cell>
          <cell r="D856">
            <v>210</v>
          </cell>
          <cell r="G856">
            <v>210</v>
          </cell>
        </row>
        <row r="857">
          <cell r="A857" t="str">
            <v>M0035475100</v>
          </cell>
          <cell r="B857" t="str">
            <v>Target360Soft5mm10cm</v>
          </cell>
          <cell r="C857" t="str">
            <v>EUR</v>
          </cell>
          <cell r="D857">
            <v>210</v>
          </cell>
          <cell r="G857">
            <v>210</v>
          </cell>
        </row>
        <row r="858">
          <cell r="A858" t="str">
            <v>M0035475150</v>
          </cell>
          <cell r="B858" t="str">
            <v>Target360Soft5mm15cm</v>
          </cell>
          <cell r="C858" t="str">
            <v>EUR</v>
          </cell>
          <cell r="D858">
            <v>210</v>
          </cell>
          <cell r="G858">
            <v>210</v>
          </cell>
        </row>
        <row r="859">
          <cell r="A859" t="str">
            <v>M0035475200</v>
          </cell>
          <cell r="B859" t="str">
            <v>Target360Soft5mm20cm</v>
          </cell>
          <cell r="C859" t="str">
            <v>EUR</v>
          </cell>
          <cell r="D859">
            <v>210</v>
          </cell>
          <cell r="G859">
            <v>210</v>
          </cell>
        </row>
        <row r="860">
          <cell r="A860" t="str">
            <v>M0035476100</v>
          </cell>
          <cell r="B860" t="str">
            <v>Target360Soft6mm10cm</v>
          </cell>
          <cell r="C860" t="str">
            <v>EUR</v>
          </cell>
          <cell r="D860">
            <v>210</v>
          </cell>
          <cell r="G860">
            <v>210</v>
          </cell>
        </row>
        <row r="861">
          <cell r="A861" t="str">
            <v>M0035476150</v>
          </cell>
          <cell r="B861" t="str">
            <v>Target360Soft6mm15cm</v>
          </cell>
          <cell r="C861" t="str">
            <v>EUR</v>
          </cell>
          <cell r="D861">
            <v>210</v>
          </cell>
          <cell r="G861">
            <v>210</v>
          </cell>
        </row>
        <row r="862">
          <cell r="A862" t="str">
            <v>M0035476200</v>
          </cell>
          <cell r="B862" t="str">
            <v>Target360Soft6mm20cm</v>
          </cell>
          <cell r="C862" t="str">
            <v>EUR</v>
          </cell>
          <cell r="D862">
            <v>210</v>
          </cell>
          <cell r="G862">
            <v>210</v>
          </cell>
        </row>
        <row r="863">
          <cell r="A863" t="str">
            <v>M0035476300</v>
          </cell>
          <cell r="B863" t="str">
            <v>Target360Soft6mm30cm</v>
          </cell>
          <cell r="C863" t="str">
            <v>EUR</v>
          </cell>
          <cell r="D863">
            <v>210</v>
          </cell>
          <cell r="G863">
            <v>210</v>
          </cell>
        </row>
        <row r="864">
          <cell r="A864" t="str">
            <v>M0035477150</v>
          </cell>
          <cell r="B864" t="str">
            <v>Target360Soft7mm15cm</v>
          </cell>
          <cell r="C864" t="str">
            <v>EUR</v>
          </cell>
          <cell r="D864">
            <v>210</v>
          </cell>
          <cell r="G864">
            <v>210</v>
          </cell>
        </row>
        <row r="865">
          <cell r="A865" t="str">
            <v>M0035477200</v>
          </cell>
          <cell r="B865" t="str">
            <v>Target360Soft7mm20cm</v>
          </cell>
          <cell r="C865" t="str">
            <v>EUR</v>
          </cell>
          <cell r="D865">
            <v>210</v>
          </cell>
          <cell r="G865">
            <v>210</v>
          </cell>
        </row>
        <row r="866">
          <cell r="A866" t="str">
            <v>M0035477300</v>
          </cell>
          <cell r="B866" t="str">
            <v>Target360Soft7mm30cm</v>
          </cell>
          <cell r="C866" t="str">
            <v>EUR</v>
          </cell>
          <cell r="D866">
            <v>210</v>
          </cell>
          <cell r="G866">
            <v>210</v>
          </cell>
        </row>
        <row r="867">
          <cell r="A867" t="str">
            <v>M0035478200</v>
          </cell>
          <cell r="B867" t="str">
            <v>Target360Soft8mm20cm</v>
          </cell>
          <cell r="C867" t="str">
            <v>EUR</v>
          </cell>
          <cell r="D867">
            <v>210</v>
          </cell>
          <cell r="G867">
            <v>210</v>
          </cell>
        </row>
        <row r="868">
          <cell r="A868" t="str">
            <v>M0035478300</v>
          </cell>
          <cell r="B868" t="str">
            <v>Target360Soft8mm30cm</v>
          </cell>
          <cell r="C868" t="str">
            <v>EUR</v>
          </cell>
          <cell r="D868">
            <v>210</v>
          </cell>
          <cell r="G868">
            <v>210</v>
          </cell>
        </row>
        <row r="869">
          <cell r="A869" t="str">
            <v>M0035479200</v>
          </cell>
          <cell r="B869" t="str">
            <v>Target360Soft9mm20cm</v>
          </cell>
          <cell r="C869" t="str">
            <v>EUR</v>
          </cell>
          <cell r="D869">
            <v>210</v>
          </cell>
          <cell r="G869">
            <v>210</v>
          </cell>
        </row>
        <row r="870">
          <cell r="A870" t="str">
            <v>M0035479300</v>
          </cell>
          <cell r="B870" t="str">
            <v>Target360Soft9mm30cm</v>
          </cell>
          <cell r="C870" t="str">
            <v>EUR</v>
          </cell>
          <cell r="D870">
            <v>210</v>
          </cell>
          <cell r="G870">
            <v>210</v>
          </cell>
        </row>
        <row r="871">
          <cell r="A871" t="str">
            <v>M00354901520</v>
          </cell>
          <cell r="B871" t="str">
            <v>SpinnakerElite1.5FS</v>
          </cell>
          <cell r="C871" t="str">
            <v>EUR</v>
          </cell>
          <cell r="D871">
            <v>82.84</v>
          </cell>
          <cell r="G871">
            <v>82.84</v>
          </cell>
        </row>
        <row r="872">
          <cell r="A872" t="str">
            <v>M00354902020</v>
          </cell>
          <cell r="B872" t="str">
            <v>Spinnakerelite1.5FL</v>
          </cell>
          <cell r="C872" t="str">
            <v>EUR</v>
          </cell>
          <cell r="D872">
            <v>82.84</v>
          </cell>
          <cell r="G872">
            <v>82.84</v>
          </cell>
        </row>
        <row r="873">
          <cell r="A873" t="str">
            <v>M00354903020</v>
          </cell>
          <cell r="B873" t="str">
            <v>SpinnakerElite1.5FXL</v>
          </cell>
          <cell r="C873" t="str">
            <v>EUR</v>
          </cell>
          <cell r="D873">
            <v>82.84</v>
          </cell>
          <cell r="G873">
            <v>82.84</v>
          </cell>
        </row>
        <row r="874">
          <cell r="A874" t="str">
            <v>M00355901020</v>
          </cell>
          <cell r="B874" t="str">
            <v>SpinnakerElite1.8F</v>
          </cell>
          <cell r="C874" t="str">
            <v>EUR</v>
          </cell>
          <cell r="D874">
            <v>84.24</v>
          </cell>
          <cell r="G874">
            <v>84.24</v>
          </cell>
        </row>
        <row r="875">
          <cell r="A875" t="str">
            <v>M00355902020</v>
          </cell>
          <cell r="B875" t="str">
            <v>SpinnakerElite1.8FL</v>
          </cell>
          <cell r="C875" t="str">
            <v>EUR</v>
          </cell>
          <cell r="D875">
            <v>84.24</v>
          </cell>
          <cell r="G875">
            <v>84.24</v>
          </cell>
        </row>
        <row r="876">
          <cell r="A876" t="str">
            <v>M00355903020</v>
          </cell>
          <cell r="B876" t="str">
            <v>SpinnakerElite1.8FXL</v>
          </cell>
          <cell r="C876" t="str">
            <v>EUR</v>
          </cell>
          <cell r="D876">
            <v>84.24</v>
          </cell>
          <cell r="G876">
            <v>84.24</v>
          </cell>
        </row>
        <row r="877">
          <cell r="A877" t="str">
            <v>M0037106010</v>
          </cell>
          <cell r="B877" t="str">
            <v>FasGuide6F90/3/2cm1000)</v>
          </cell>
          <cell r="C877" t="str">
            <v>USD</v>
          </cell>
          <cell r="D877">
            <v>289.55</v>
          </cell>
          <cell r="G877">
            <v>289.55</v>
          </cell>
        </row>
        <row r="878">
          <cell r="A878" t="str">
            <v>M0037106020</v>
          </cell>
          <cell r="B878" t="str">
            <v>FasGuide6F90/3/7cm1000)</v>
          </cell>
          <cell r="C878" t="str">
            <v>USD</v>
          </cell>
          <cell r="D878">
            <v>289.87</v>
          </cell>
          <cell r="G878">
            <v>289.87</v>
          </cell>
        </row>
        <row r="879">
          <cell r="A879" t="str">
            <v>M0037106030</v>
          </cell>
          <cell r="B879" t="str">
            <v>FasGuide6F100/3/2cm1000)</v>
          </cell>
          <cell r="C879" t="str">
            <v>USD</v>
          </cell>
          <cell r="D879">
            <v>289.55</v>
          </cell>
          <cell r="G879">
            <v>289.55</v>
          </cell>
        </row>
        <row r="880">
          <cell r="A880" t="str">
            <v>M0037106040</v>
          </cell>
          <cell r="B880" t="str">
            <v>FasGuide6F100/3/7cm1000)</v>
          </cell>
          <cell r="C880" t="str">
            <v>USD</v>
          </cell>
          <cell r="D880">
            <v>289.87</v>
          </cell>
          <cell r="G880">
            <v>289.87</v>
          </cell>
        </row>
        <row r="881">
          <cell r="A881" t="str">
            <v>M0037501500</v>
          </cell>
          <cell r="B881" t="str">
            <v>CATHSET1.5/3.6FR</v>
          </cell>
          <cell r="C881" t="str">
            <v>USD</v>
          </cell>
          <cell r="D881">
            <v>78.78</v>
          </cell>
          <cell r="G881">
            <v>78.78</v>
          </cell>
        </row>
        <row r="882">
          <cell r="A882" t="str">
            <v>M0037715930</v>
          </cell>
          <cell r="B882" t="str">
            <v>DSB.90ccVOLUMEHIGH</v>
          </cell>
          <cell r="C882" t="str">
            <v>USD</v>
          </cell>
          <cell r="D882">
            <v>196.24</v>
          </cell>
          <cell r="G882">
            <v>196.24</v>
          </cell>
        </row>
        <row r="883">
          <cell r="A883" t="str">
            <v>M0037718130</v>
          </cell>
          <cell r="B883" t="str">
            <v>DSB1.0ccVOLUMEHIGH</v>
          </cell>
          <cell r="C883" t="str">
            <v>USD</v>
          </cell>
          <cell r="D883">
            <v>196.24</v>
          </cell>
          <cell r="G883">
            <v>196.24</v>
          </cell>
        </row>
        <row r="884">
          <cell r="A884" t="str">
            <v>M0037718530</v>
          </cell>
          <cell r="B884" t="str">
            <v>DSB1.5ccVOLUMEHIGH</v>
          </cell>
          <cell r="C884" t="str">
            <v>USD</v>
          </cell>
          <cell r="D884">
            <v>196.24</v>
          </cell>
          <cell r="G884">
            <v>196.24</v>
          </cell>
        </row>
        <row r="885">
          <cell r="A885" t="str">
            <v>M0037785110</v>
          </cell>
          <cell r="B885" t="str">
            <v>DSB0.1ccVOLUMELOW</v>
          </cell>
          <cell r="C885" t="str">
            <v>USD</v>
          </cell>
          <cell r="D885">
            <v>196.24</v>
          </cell>
          <cell r="G885">
            <v>196.24</v>
          </cell>
        </row>
        <row r="886">
          <cell r="A886" t="str">
            <v>M0037785120</v>
          </cell>
          <cell r="B886" t="str">
            <v>DSB0.1ccVOLUMEMED</v>
          </cell>
          <cell r="C886" t="str">
            <v>USD</v>
          </cell>
          <cell r="D886">
            <v>196.16</v>
          </cell>
          <cell r="G886">
            <v>196.16</v>
          </cell>
        </row>
        <row r="887">
          <cell r="A887" t="str">
            <v>M0037815120</v>
          </cell>
          <cell r="B887" t="str">
            <v>NDSB0.1ccMAXVOLUMEON</v>
          </cell>
          <cell r="C887" t="str">
            <v>USD</v>
          </cell>
          <cell r="D887">
            <v>198.6</v>
          </cell>
          <cell r="G887">
            <v>198.6</v>
          </cell>
        </row>
        <row r="888">
          <cell r="A888" t="str">
            <v>M0037815520</v>
          </cell>
          <cell r="B888" t="str">
            <v>NDSB0.5ccMAXVOLUMEON</v>
          </cell>
          <cell r="C888" t="str">
            <v>USD</v>
          </cell>
          <cell r="D888">
            <v>198.6</v>
          </cell>
          <cell r="G888">
            <v>198.6</v>
          </cell>
        </row>
        <row r="889">
          <cell r="A889" t="str">
            <v>M0037815920</v>
          </cell>
          <cell r="B889" t="str">
            <v>NDSB0.9ccMAXVOLUMEON</v>
          </cell>
          <cell r="C889" t="str">
            <v>USD</v>
          </cell>
          <cell r="D889">
            <v>198.6</v>
          </cell>
          <cell r="G889">
            <v>198.6</v>
          </cell>
        </row>
        <row r="890">
          <cell r="A890" t="str">
            <v>M0037818520</v>
          </cell>
          <cell r="B890" t="str">
            <v>NDSB1.5ccMAXVOLUMEON</v>
          </cell>
          <cell r="C890" t="str">
            <v>USD</v>
          </cell>
          <cell r="D890">
            <v>198.6</v>
          </cell>
          <cell r="G890">
            <v>198.6</v>
          </cell>
        </row>
        <row r="891">
          <cell r="A891" t="str">
            <v>M0037885120</v>
          </cell>
          <cell r="B891" t="str">
            <v>NDSB0.1ccMAXVOLUMEON</v>
          </cell>
          <cell r="C891" t="str">
            <v>USD</v>
          </cell>
          <cell r="D891">
            <v>198.59</v>
          </cell>
          <cell r="G891">
            <v>198.59</v>
          </cell>
        </row>
        <row r="892">
          <cell r="A892" t="str">
            <v>M0038815510</v>
          </cell>
          <cell r="B892" t="str">
            <v>DSB.50CCVOLUMELOW</v>
          </cell>
          <cell r="C892" t="str">
            <v>USD</v>
          </cell>
          <cell r="D892">
            <v>189.05</v>
          </cell>
          <cell r="G892">
            <v>189.05</v>
          </cell>
        </row>
        <row r="893">
          <cell r="A893" t="str">
            <v>M0038815520</v>
          </cell>
          <cell r="B893" t="str">
            <v>DSB0.5CCVOLM</v>
          </cell>
          <cell r="C893" t="str">
            <v>USD</v>
          </cell>
          <cell r="D893">
            <v>188.99</v>
          </cell>
          <cell r="G893">
            <v>188.99</v>
          </cell>
        </row>
        <row r="894">
          <cell r="A894" t="str">
            <v>M0038815530</v>
          </cell>
          <cell r="B894" t="str">
            <v>DSB0.5CCVOLH</v>
          </cell>
          <cell r="C894" t="str">
            <v>USD</v>
          </cell>
          <cell r="D894">
            <v>188.99</v>
          </cell>
          <cell r="G894">
            <v>188.99</v>
          </cell>
        </row>
        <row r="895">
          <cell r="A895" t="str">
            <v>M0038815910</v>
          </cell>
          <cell r="B895" t="str">
            <v>DSB0.9ccvolL</v>
          </cell>
          <cell r="C895" t="str">
            <v>USD</v>
          </cell>
          <cell r="D895">
            <v>189.05</v>
          </cell>
          <cell r="G895">
            <v>189.05</v>
          </cell>
        </row>
        <row r="896">
          <cell r="A896" t="str">
            <v>M0038815920</v>
          </cell>
          <cell r="B896" t="str">
            <v>DSB0.9ccvolM</v>
          </cell>
          <cell r="C896" t="str">
            <v>USD</v>
          </cell>
          <cell r="D896">
            <v>188.99</v>
          </cell>
          <cell r="G896">
            <v>188.99</v>
          </cell>
        </row>
        <row r="897">
          <cell r="A897" t="str">
            <v>M0038815930</v>
          </cell>
          <cell r="B897" t="str">
            <v>DSB0.9ccvolH</v>
          </cell>
          <cell r="C897" t="str">
            <v>USD</v>
          </cell>
          <cell r="D897">
            <v>188.99</v>
          </cell>
          <cell r="G897">
            <v>188.99</v>
          </cell>
        </row>
        <row r="898">
          <cell r="A898" t="str">
            <v>M0038818110</v>
          </cell>
          <cell r="B898" t="str">
            <v>DSB1ccvolL</v>
          </cell>
          <cell r="C898" t="str">
            <v>USD</v>
          </cell>
          <cell r="D898">
            <v>189.05</v>
          </cell>
          <cell r="G898">
            <v>189.05</v>
          </cell>
        </row>
        <row r="899">
          <cell r="A899" t="str">
            <v>M0038818120</v>
          </cell>
          <cell r="B899" t="str">
            <v>DSB1ccvolM</v>
          </cell>
          <cell r="C899" t="str">
            <v>USD</v>
          </cell>
          <cell r="D899">
            <v>188.99</v>
          </cell>
          <cell r="G899">
            <v>188.99</v>
          </cell>
        </row>
        <row r="900">
          <cell r="A900" t="str">
            <v>M0038818130</v>
          </cell>
          <cell r="B900" t="str">
            <v>DSB1ccvolH</v>
          </cell>
          <cell r="C900" t="str">
            <v>USD</v>
          </cell>
          <cell r="D900">
            <v>188.99</v>
          </cell>
          <cell r="G900">
            <v>188.99</v>
          </cell>
        </row>
        <row r="901">
          <cell r="A901" t="str">
            <v>M0038818510</v>
          </cell>
          <cell r="B901" t="str">
            <v>DSB1.5ccvolL</v>
          </cell>
          <cell r="C901" t="str">
            <v>USD</v>
          </cell>
          <cell r="D901">
            <v>189.05</v>
          </cell>
          <cell r="G901">
            <v>189.05</v>
          </cell>
        </row>
        <row r="902">
          <cell r="A902" t="str">
            <v>M0038818520</v>
          </cell>
          <cell r="B902" t="str">
            <v>DSB1.5ccvolM</v>
          </cell>
          <cell r="C902" t="str">
            <v>USD</v>
          </cell>
          <cell r="D902">
            <v>188.99</v>
          </cell>
          <cell r="G902">
            <v>188.99</v>
          </cell>
        </row>
        <row r="903">
          <cell r="A903" t="str">
            <v>M0038818530</v>
          </cell>
          <cell r="B903" t="str">
            <v>DSB1.5ccvolH</v>
          </cell>
          <cell r="C903" t="str">
            <v>USD</v>
          </cell>
          <cell r="D903">
            <v>188.99</v>
          </cell>
          <cell r="G903">
            <v>188.99</v>
          </cell>
        </row>
        <row r="904">
          <cell r="A904" t="str">
            <v>M0038885110</v>
          </cell>
          <cell r="B904" t="str">
            <v>DSB0.1ccvolL</v>
          </cell>
          <cell r="C904" t="str">
            <v>USD</v>
          </cell>
          <cell r="D904">
            <v>188.68</v>
          </cell>
          <cell r="G904">
            <v>188.68</v>
          </cell>
        </row>
        <row r="905">
          <cell r="A905" t="str">
            <v>M0038885120</v>
          </cell>
          <cell r="B905" t="str">
            <v>DSB0.1ccvolM</v>
          </cell>
          <cell r="C905" t="str">
            <v>USD</v>
          </cell>
          <cell r="D905">
            <v>188.99</v>
          </cell>
          <cell r="G905">
            <v>188.99</v>
          </cell>
        </row>
        <row r="906">
          <cell r="A906" t="str">
            <v>M0038885210</v>
          </cell>
          <cell r="B906" t="str">
            <v>DSB0.2ccvolL</v>
          </cell>
          <cell r="C906" t="str">
            <v>USD</v>
          </cell>
          <cell r="D906">
            <v>69.760000000000005</v>
          </cell>
          <cell r="G906">
            <v>69.760000000000005</v>
          </cell>
        </row>
        <row r="907">
          <cell r="A907" t="str">
            <v>M0039110040</v>
          </cell>
          <cell r="B907" t="str">
            <v>In-TimeRetrievalDevice4-Str</v>
          </cell>
          <cell r="C907" t="str">
            <v>EUR</v>
          </cell>
          <cell r="D907">
            <v>473.51</v>
          </cell>
          <cell r="G907">
            <v>473.51</v>
          </cell>
        </row>
        <row r="908">
          <cell r="A908" t="str">
            <v>M0039110060</v>
          </cell>
          <cell r="B908" t="str">
            <v>In-TimeRetrievalDevice6-Str</v>
          </cell>
          <cell r="C908" t="str">
            <v>EUR</v>
          </cell>
          <cell r="D908">
            <v>474.87</v>
          </cell>
          <cell r="G908">
            <v>474.87</v>
          </cell>
        </row>
        <row r="909">
          <cell r="A909" t="str">
            <v>M003E0250100</v>
          </cell>
          <cell r="B909" t="str">
            <v>2.5X10mmNEUROFORMMICRODELV</v>
          </cell>
          <cell r="C909" t="str">
            <v>USD</v>
          </cell>
          <cell r="D909">
            <v>755.88</v>
          </cell>
          <cell r="G909">
            <v>755.88</v>
          </cell>
        </row>
        <row r="910">
          <cell r="A910" t="str">
            <v>M003E0250150</v>
          </cell>
          <cell r="B910" t="str">
            <v>2.5X15mmNEUROFORMMICRODELI</v>
          </cell>
          <cell r="C910" t="str">
            <v>USD</v>
          </cell>
          <cell r="D910">
            <v>755.88</v>
          </cell>
          <cell r="G910">
            <v>755.88</v>
          </cell>
        </row>
        <row r="911">
          <cell r="A911" t="str">
            <v>M003E0250200</v>
          </cell>
          <cell r="B911" t="str">
            <v>2.5X20mmNEUROFORMMICRODELI</v>
          </cell>
          <cell r="C911" t="str">
            <v>USD</v>
          </cell>
          <cell r="D911">
            <v>755.88</v>
          </cell>
          <cell r="G911">
            <v>755.88</v>
          </cell>
        </row>
        <row r="912">
          <cell r="A912" t="str">
            <v>M003E0300100</v>
          </cell>
          <cell r="B912" t="str">
            <v>3X10mmNEUROFORMMICRODELI</v>
          </cell>
          <cell r="C912" t="str">
            <v>USD</v>
          </cell>
          <cell r="D912">
            <v>755.88</v>
          </cell>
          <cell r="G912">
            <v>755.88</v>
          </cell>
        </row>
        <row r="913">
          <cell r="A913" t="str">
            <v>M003E0300150</v>
          </cell>
          <cell r="B913" t="str">
            <v>3X15mmNEUROFORMMICRODELI</v>
          </cell>
          <cell r="C913" t="str">
            <v>USD</v>
          </cell>
          <cell r="D913">
            <v>755.88</v>
          </cell>
          <cell r="G913">
            <v>755.88</v>
          </cell>
        </row>
        <row r="914">
          <cell r="A914" t="str">
            <v>M003E0300200</v>
          </cell>
          <cell r="B914" t="str">
            <v>3X20mmNEUROFORMMICRODELI</v>
          </cell>
          <cell r="C914" t="str">
            <v>USD</v>
          </cell>
          <cell r="D914">
            <v>755.88</v>
          </cell>
          <cell r="G914">
            <v>755.88</v>
          </cell>
        </row>
        <row r="915">
          <cell r="A915" t="str">
            <v>M003E0350100</v>
          </cell>
          <cell r="B915" t="str">
            <v>3.5X10mmNEUROFORMMICRODELI</v>
          </cell>
          <cell r="C915" t="str">
            <v>USD</v>
          </cell>
          <cell r="D915">
            <v>755.88</v>
          </cell>
          <cell r="G915">
            <v>755.88</v>
          </cell>
        </row>
        <row r="916">
          <cell r="A916" t="str">
            <v>M003E0350150</v>
          </cell>
          <cell r="B916" t="str">
            <v>3.5X15mmNEUROFORMMICRODELI</v>
          </cell>
          <cell r="C916" t="str">
            <v>USD</v>
          </cell>
          <cell r="D916">
            <v>755.88</v>
          </cell>
          <cell r="G916">
            <v>755.88</v>
          </cell>
        </row>
        <row r="917">
          <cell r="A917" t="str">
            <v>M003E0350200</v>
          </cell>
          <cell r="B917" t="str">
            <v>3.5X20mmNEUROFORMMICRODELI</v>
          </cell>
          <cell r="C917" t="str">
            <v>USD</v>
          </cell>
          <cell r="D917">
            <v>755.88</v>
          </cell>
          <cell r="G917">
            <v>755.88</v>
          </cell>
        </row>
        <row r="918">
          <cell r="A918" t="str">
            <v>M003E0400100</v>
          </cell>
          <cell r="B918" t="str">
            <v>4X10mmNEUROFORMMICRODELI</v>
          </cell>
          <cell r="C918" t="str">
            <v>USD</v>
          </cell>
          <cell r="D918">
            <v>755.88</v>
          </cell>
          <cell r="G918">
            <v>755.88</v>
          </cell>
        </row>
        <row r="919">
          <cell r="A919" t="str">
            <v>M003E0400150</v>
          </cell>
          <cell r="B919" t="str">
            <v>4X15mmNEUROFORMMICRODELI</v>
          </cell>
          <cell r="C919" t="str">
            <v>USD</v>
          </cell>
          <cell r="D919">
            <v>755.88</v>
          </cell>
          <cell r="G919">
            <v>755.88</v>
          </cell>
        </row>
        <row r="920">
          <cell r="A920" t="str">
            <v>M003E0400200</v>
          </cell>
          <cell r="B920" t="str">
            <v>4X20mmNEUROFORMMICRODELI</v>
          </cell>
          <cell r="C920" t="str">
            <v>USD</v>
          </cell>
          <cell r="D920">
            <v>755.88</v>
          </cell>
          <cell r="G920">
            <v>755.88</v>
          </cell>
        </row>
        <row r="921">
          <cell r="A921" t="str">
            <v>M003E0450100</v>
          </cell>
          <cell r="B921" t="str">
            <v>4.5X10mmNEUROFORMMICRODELI</v>
          </cell>
          <cell r="C921" t="str">
            <v>USD</v>
          </cell>
          <cell r="D921">
            <v>755.88</v>
          </cell>
          <cell r="G921">
            <v>755.88</v>
          </cell>
        </row>
        <row r="922">
          <cell r="A922" t="str">
            <v>M003E0450150</v>
          </cell>
          <cell r="B922" t="str">
            <v>4.5X15mmNEUROFORMMICRODELI</v>
          </cell>
          <cell r="C922" t="str">
            <v>USD</v>
          </cell>
          <cell r="D922">
            <v>755.88</v>
          </cell>
          <cell r="G922">
            <v>755.88</v>
          </cell>
        </row>
        <row r="923">
          <cell r="A923" t="str">
            <v>M003E0450200</v>
          </cell>
          <cell r="B923" t="str">
            <v>4.5X20mmNEUROFORMMICRODELI</v>
          </cell>
          <cell r="C923" t="str">
            <v>USD</v>
          </cell>
          <cell r="D923">
            <v>755.88</v>
          </cell>
          <cell r="G923">
            <v>755.88</v>
          </cell>
        </row>
        <row r="924">
          <cell r="A924" t="str">
            <v>M003E2250100</v>
          </cell>
          <cell r="B924" t="str">
            <v>2.5X10mmNEUROFORMM/D</v>
          </cell>
          <cell r="C924" t="str">
            <v>USD</v>
          </cell>
          <cell r="D924">
            <v>923.42</v>
          </cell>
          <cell r="G924">
            <v>923.42</v>
          </cell>
        </row>
        <row r="925">
          <cell r="A925" t="str">
            <v>M003E2250150</v>
          </cell>
          <cell r="B925" t="str">
            <v>2.5X15mmNEUROFORMM/D</v>
          </cell>
          <cell r="C925" t="str">
            <v>USD</v>
          </cell>
          <cell r="D925">
            <v>758.31</v>
          </cell>
          <cell r="G925">
            <v>758.31</v>
          </cell>
        </row>
        <row r="926">
          <cell r="A926" t="str">
            <v>M003E2250200</v>
          </cell>
          <cell r="B926" t="str">
            <v>2.5X20mmNEUROFORMM/D</v>
          </cell>
          <cell r="C926" t="str">
            <v>USD</v>
          </cell>
          <cell r="D926">
            <v>816.9</v>
          </cell>
          <cell r="G926">
            <v>816.9</v>
          </cell>
        </row>
        <row r="927">
          <cell r="A927" t="str">
            <v>M003E2250300</v>
          </cell>
          <cell r="B927" t="str">
            <v>2.5X30mmNEUROFORMMICRODE</v>
          </cell>
          <cell r="C927" t="str">
            <v>USD</v>
          </cell>
          <cell r="D927">
            <v>112.58</v>
          </cell>
          <cell r="G927">
            <v>112.58</v>
          </cell>
        </row>
        <row r="928">
          <cell r="A928" t="str">
            <v>M003E2300100</v>
          </cell>
          <cell r="B928" t="str">
            <v>3X10mmNEUROFORMM/D</v>
          </cell>
          <cell r="C928" t="str">
            <v>USD</v>
          </cell>
          <cell r="D928">
            <v>779.6</v>
          </cell>
          <cell r="G928">
            <v>779.6</v>
          </cell>
        </row>
        <row r="929">
          <cell r="A929" t="str">
            <v>M003E2300150</v>
          </cell>
          <cell r="B929" t="str">
            <v>3X15mmNEUROFORMM/D</v>
          </cell>
          <cell r="C929" t="str">
            <v>USD</v>
          </cell>
          <cell r="D929">
            <v>800.68</v>
          </cell>
          <cell r="G929">
            <v>800.68</v>
          </cell>
        </row>
        <row r="930">
          <cell r="A930" t="str">
            <v>M003E2300200</v>
          </cell>
          <cell r="B930" t="str">
            <v>3X20mmNEUROFORMM/D</v>
          </cell>
          <cell r="C930" t="str">
            <v>USD</v>
          </cell>
          <cell r="D930">
            <v>808.34</v>
          </cell>
          <cell r="G930">
            <v>808.34</v>
          </cell>
        </row>
        <row r="931">
          <cell r="A931" t="str">
            <v>M003E2300300</v>
          </cell>
          <cell r="B931" t="str">
            <v>3X30mmNEUROFORMMICRODE</v>
          </cell>
          <cell r="C931" t="str">
            <v>USD</v>
          </cell>
          <cell r="D931">
            <v>831.16</v>
          </cell>
          <cell r="G931">
            <v>831.16</v>
          </cell>
        </row>
        <row r="932">
          <cell r="A932" t="str">
            <v>M003E2350100</v>
          </cell>
          <cell r="B932" t="str">
            <v>3.5X10mmNEUROFORMM/D</v>
          </cell>
          <cell r="C932" t="str">
            <v>USD</v>
          </cell>
          <cell r="D932">
            <v>779.6</v>
          </cell>
          <cell r="G932">
            <v>779.6</v>
          </cell>
        </row>
        <row r="933">
          <cell r="A933" t="str">
            <v>M003E2350150</v>
          </cell>
          <cell r="B933" t="str">
            <v>3.5X15mmNEUROFORMM/D</v>
          </cell>
          <cell r="C933" t="str">
            <v>USD</v>
          </cell>
          <cell r="D933">
            <v>796.85</v>
          </cell>
          <cell r="G933">
            <v>796.85</v>
          </cell>
        </row>
        <row r="934">
          <cell r="A934" t="str">
            <v>M003E2350200</v>
          </cell>
          <cell r="B934" t="str">
            <v>3.5X20mmNEUROFORMM/D</v>
          </cell>
          <cell r="C934" t="str">
            <v>USD</v>
          </cell>
          <cell r="D934">
            <v>807.89</v>
          </cell>
          <cell r="G934">
            <v>807.89</v>
          </cell>
        </row>
        <row r="935">
          <cell r="A935" t="str">
            <v>M003E2350300</v>
          </cell>
          <cell r="B935" t="str">
            <v>3.5X30mmNEUROFORMMICRODE</v>
          </cell>
          <cell r="C935" t="str">
            <v>USD</v>
          </cell>
          <cell r="D935">
            <v>831.16</v>
          </cell>
          <cell r="G935">
            <v>831.16</v>
          </cell>
        </row>
        <row r="936">
          <cell r="A936" t="str">
            <v>M003E2400100</v>
          </cell>
          <cell r="B936" t="str">
            <v>4X10mmNEUROFORMM/D</v>
          </cell>
          <cell r="C936" t="str">
            <v>USD</v>
          </cell>
          <cell r="D936">
            <v>757.39</v>
          </cell>
          <cell r="G936">
            <v>757.39</v>
          </cell>
        </row>
        <row r="937">
          <cell r="A937" t="str">
            <v>M003E2400150</v>
          </cell>
          <cell r="B937" t="str">
            <v>4X15mmNEUROFORMM/D</v>
          </cell>
          <cell r="C937" t="str">
            <v>USD</v>
          </cell>
          <cell r="D937">
            <v>797.74</v>
          </cell>
          <cell r="G937">
            <v>797.74</v>
          </cell>
        </row>
        <row r="938">
          <cell r="A938" t="str">
            <v>M003E2400200</v>
          </cell>
          <cell r="B938" t="str">
            <v>4X20mmNEUROFORMM/D</v>
          </cell>
          <cell r="C938" t="str">
            <v>USD</v>
          </cell>
          <cell r="D938">
            <v>809.65</v>
          </cell>
          <cell r="G938">
            <v>809.65</v>
          </cell>
        </row>
        <row r="939">
          <cell r="A939" t="str">
            <v>M003E2400300</v>
          </cell>
          <cell r="B939" t="str">
            <v>4X30mmNEUROFORMMICRODE</v>
          </cell>
          <cell r="C939" t="str">
            <v>USD</v>
          </cell>
          <cell r="D939">
            <v>832.08</v>
          </cell>
          <cell r="G939">
            <v>832.08</v>
          </cell>
        </row>
        <row r="940">
          <cell r="A940" t="str">
            <v>M003E2450100</v>
          </cell>
          <cell r="B940" t="str">
            <v>4.5X10mmNEUROFORMM/D</v>
          </cell>
          <cell r="C940" t="str">
            <v>USD</v>
          </cell>
          <cell r="D940">
            <v>757.39</v>
          </cell>
          <cell r="G940">
            <v>757.39</v>
          </cell>
        </row>
        <row r="941">
          <cell r="A941" t="str">
            <v>M003E2450150</v>
          </cell>
          <cell r="B941" t="str">
            <v>4.5X15mmNEUROFORMM/D</v>
          </cell>
          <cell r="C941" t="str">
            <v>USD</v>
          </cell>
          <cell r="D941">
            <v>797.74</v>
          </cell>
          <cell r="G941">
            <v>797.74</v>
          </cell>
        </row>
        <row r="942">
          <cell r="A942" t="str">
            <v>M003E2450200</v>
          </cell>
          <cell r="B942" t="str">
            <v>4.5X20mmNEUROFORMM/D</v>
          </cell>
          <cell r="C942" t="str">
            <v>USD</v>
          </cell>
          <cell r="D942">
            <v>809.65</v>
          </cell>
          <cell r="G942">
            <v>809.65</v>
          </cell>
        </row>
        <row r="943">
          <cell r="A943" t="str">
            <v>M003E2450300</v>
          </cell>
          <cell r="B943" t="str">
            <v>4.5X30mmNEUROFORMMICRODE</v>
          </cell>
          <cell r="C943" t="str">
            <v>USD</v>
          </cell>
          <cell r="D943">
            <v>832.08</v>
          </cell>
          <cell r="G943">
            <v>832.08</v>
          </cell>
        </row>
        <row r="944">
          <cell r="A944" t="str">
            <v>M003E3250100</v>
          </cell>
          <cell r="B944" t="str">
            <v>Neuroform3-2.5X</v>
          </cell>
          <cell r="C944" t="str">
            <v>USD</v>
          </cell>
          <cell r="D944">
            <v>656.87</v>
          </cell>
          <cell r="G944">
            <v>656.87</v>
          </cell>
        </row>
        <row r="945">
          <cell r="A945" t="str">
            <v>M003E3250150</v>
          </cell>
          <cell r="B945" t="str">
            <v>Neuroform3-2.5X</v>
          </cell>
          <cell r="C945" t="str">
            <v>USD</v>
          </cell>
          <cell r="D945">
            <v>791.32</v>
          </cell>
          <cell r="G945">
            <v>791.32</v>
          </cell>
        </row>
        <row r="946">
          <cell r="A946" t="str">
            <v>M003E3250200</v>
          </cell>
          <cell r="B946" t="str">
            <v>Neuroform3-2.5X</v>
          </cell>
          <cell r="C946" t="str">
            <v>USD</v>
          </cell>
          <cell r="D946">
            <v>802.37</v>
          </cell>
          <cell r="G946">
            <v>802.37</v>
          </cell>
        </row>
        <row r="947">
          <cell r="A947" t="str">
            <v>M003E3300100</v>
          </cell>
          <cell r="B947" t="str">
            <v>Neuroform3-3X</v>
          </cell>
          <cell r="C947" t="str">
            <v>USD</v>
          </cell>
          <cell r="D947">
            <v>776.95</v>
          </cell>
          <cell r="G947">
            <v>776.95</v>
          </cell>
        </row>
        <row r="948">
          <cell r="A948" t="str">
            <v>M003E3300150</v>
          </cell>
          <cell r="B948" t="str">
            <v>Neuroform3-3X</v>
          </cell>
          <cell r="C948" t="str">
            <v>USD</v>
          </cell>
          <cell r="D948">
            <v>788.48</v>
          </cell>
          <cell r="G948">
            <v>788.48</v>
          </cell>
        </row>
        <row r="949">
          <cell r="A949" t="str">
            <v>M003E3300200</v>
          </cell>
          <cell r="B949" t="str">
            <v>Neuroform3-3X</v>
          </cell>
          <cell r="C949" t="str">
            <v>USD</v>
          </cell>
          <cell r="D949">
            <v>797.87</v>
          </cell>
          <cell r="G949">
            <v>797.87</v>
          </cell>
        </row>
        <row r="950">
          <cell r="A950" t="str">
            <v>M003E3300300</v>
          </cell>
          <cell r="B950" t="str">
            <v>Neuroform3-3X</v>
          </cell>
          <cell r="C950" t="str">
            <v>USD</v>
          </cell>
          <cell r="D950">
            <v>825.34</v>
          </cell>
          <cell r="G950">
            <v>825.34</v>
          </cell>
        </row>
        <row r="951">
          <cell r="A951" t="str">
            <v>M003E3350100</v>
          </cell>
          <cell r="B951" t="str">
            <v>Neuroform3-3.5X</v>
          </cell>
          <cell r="C951" t="str">
            <v>USD</v>
          </cell>
          <cell r="D951">
            <v>782.3</v>
          </cell>
          <cell r="G951">
            <v>782.3</v>
          </cell>
        </row>
        <row r="952">
          <cell r="A952" t="str">
            <v>M003E3350150</v>
          </cell>
          <cell r="B952" t="str">
            <v>Neuroform3-3.5X</v>
          </cell>
          <cell r="C952" t="str">
            <v>USD</v>
          </cell>
          <cell r="D952">
            <v>788.48</v>
          </cell>
          <cell r="G952">
            <v>788.48</v>
          </cell>
        </row>
        <row r="953">
          <cell r="A953" t="str">
            <v>M003E3350200</v>
          </cell>
          <cell r="B953" t="str">
            <v>Neuroform3-3.5X</v>
          </cell>
          <cell r="C953" t="str">
            <v>USD</v>
          </cell>
          <cell r="D953">
            <v>797.92</v>
          </cell>
          <cell r="G953">
            <v>797.92</v>
          </cell>
        </row>
        <row r="954">
          <cell r="A954" t="str">
            <v>M003E3350300</v>
          </cell>
          <cell r="B954" t="str">
            <v>Neuroform3-3.5X</v>
          </cell>
          <cell r="C954" t="str">
            <v>USD</v>
          </cell>
          <cell r="D954">
            <v>825.34</v>
          </cell>
          <cell r="G954">
            <v>825.34</v>
          </cell>
        </row>
        <row r="955">
          <cell r="A955" t="str">
            <v>M003E3400100</v>
          </cell>
          <cell r="B955" t="str">
            <v>Neuroform3-4X</v>
          </cell>
          <cell r="C955" t="str">
            <v>USD</v>
          </cell>
          <cell r="D955">
            <v>775.35</v>
          </cell>
          <cell r="G955">
            <v>775.35</v>
          </cell>
        </row>
        <row r="956">
          <cell r="A956" t="str">
            <v>M003E3400150</v>
          </cell>
          <cell r="B956" t="str">
            <v>Neuroform3-4X</v>
          </cell>
          <cell r="C956" t="str">
            <v>USD</v>
          </cell>
          <cell r="D956">
            <v>789.69</v>
          </cell>
          <cell r="G956">
            <v>789.69</v>
          </cell>
        </row>
        <row r="957">
          <cell r="A957" t="str">
            <v>M003E3400200</v>
          </cell>
          <cell r="B957" t="str">
            <v>Neuroform3-4X</v>
          </cell>
          <cell r="C957" t="str">
            <v>USD</v>
          </cell>
          <cell r="D957">
            <v>804.25</v>
          </cell>
          <cell r="G957">
            <v>804.25</v>
          </cell>
        </row>
        <row r="958">
          <cell r="A958" t="str">
            <v>M003E3400300</v>
          </cell>
          <cell r="B958" t="str">
            <v>Neuroform3-4X</v>
          </cell>
          <cell r="C958" t="str">
            <v>USD</v>
          </cell>
          <cell r="D958">
            <v>820.7</v>
          </cell>
          <cell r="G958">
            <v>820.7</v>
          </cell>
        </row>
        <row r="959">
          <cell r="A959" t="str">
            <v>M003E3450100</v>
          </cell>
          <cell r="B959" t="str">
            <v>Neuroform3-4.5X</v>
          </cell>
          <cell r="C959" t="str">
            <v>USD</v>
          </cell>
          <cell r="D959">
            <v>780.99</v>
          </cell>
          <cell r="G959">
            <v>780.99</v>
          </cell>
        </row>
        <row r="960">
          <cell r="A960" t="str">
            <v>M003E3450150</v>
          </cell>
          <cell r="B960" t="str">
            <v>Neuroform3-4.5X</v>
          </cell>
          <cell r="C960" t="str">
            <v>USD</v>
          </cell>
          <cell r="D960">
            <v>789.69</v>
          </cell>
          <cell r="G960">
            <v>789.69</v>
          </cell>
        </row>
        <row r="961">
          <cell r="A961" t="str">
            <v>M003E3450200</v>
          </cell>
          <cell r="B961" t="str">
            <v>Neuroform3-4.5X</v>
          </cell>
          <cell r="C961" t="str">
            <v>USD</v>
          </cell>
          <cell r="D961">
            <v>804.25</v>
          </cell>
          <cell r="G961">
            <v>804.25</v>
          </cell>
        </row>
        <row r="962">
          <cell r="A962" t="str">
            <v>M003E3450300</v>
          </cell>
          <cell r="B962" t="str">
            <v>Neuroform3-4.5X</v>
          </cell>
          <cell r="C962" t="str">
            <v>USD</v>
          </cell>
          <cell r="D962">
            <v>820.7</v>
          </cell>
          <cell r="G962">
            <v>820.7</v>
          </cell>
        </row>
        <row r="963">
          <cell r="A963" t="str">
            <v>M003EN2E35150</v>
          </cell>
          <cell r="B963" t="str">
            <v>Neuroform2EZ-3.515mm</v>
          </cell>
          <cell r="C963" t="str">
            <v>EUR</v>
          </cell>
          <cell r="D963">
            <v>373.01</v>
          </cell>
          <cell r="G963">
            <v>373.01</v>
          </cell>
        </row>
        <row r="964">
          <cell r="A964" t="str">
            <v>M003EN2E35200</v>
          </cell>
          <cell r="B964" t="str">
            <v>Neuroform2EZ-3.520mm</v>
          </cell>
          <cell r="C964" t="str">
            <v>EUR</v>
          </cell>
          <cell r="D964">
            <v>378.15</v>
          </cell>
          <cell r="G964">
            <v>378.15</v>
          </cell>
        </row>
        <row r="965">
          <cell r="A965" t="str">
            <v>M003EN2E35300</v>
          </cell>
          <cell r="B965" t="str">
            <v>Neuroform2EZ-3.530mm</v>
          </cell>
          <cell r="C965" t="str">
            <v>EUR</v>
          </cell>
          <cell r="D965">
            <v>395.22</v>
          </cell>
          <cell r="G965">
            <v>395.22</v>
          </cell>
        </row>
        <row r="966">
          <cell r="A966" t="str">
            <v>M003EN2E40150</v>
          </cell>
          <cell r="B966" t="str">
            <v>Neuroform2EZ-415mm</v>
          </cell>
          <cell r="C966" t="str">
            <v>EUR</v>
          </cell>
          <cell r="D966">
            <v>373.59</v>
          </cell>
          <cell r="G966">
            <v>373.59</v>
          </cell>
        </row>
        <row r="967">
          <cell r="A967" t="str">
            <v>M003EN2E40200</v>
          </cell>
          <cell r="B967" t="str">
            <v>Neuroform2EZ-420mm</v>
          </cell>
          <cell r="C967" t="str">
            <v>EUR</v>
          </cell>
          <cell r="D967">
            <v>379</v>
          </cell>
          <cell r="G967">
            <v>379</v>
          </cell>
        </row>
        <row r="968">
          <cell r="A968" t="str">
            <v>M003EN2E40300</v>
          </cell>
          <cell r="B968" t="str">
            <v>Neuroform2EZ-430mm</v>
          </cell>
          <cell r="C968" t="str">
            <v>EUR</v>
          </cell>
          <cell r="D968">
            <v>395.82</v>
          </cell>
          <cell r="G968">
            <v>395.82</v>
          </cell>
        </row>
        <row r="969">
          <cell r="A969" t="str">
            <v>M003EN2E45150</v>
          </cell>
          <cell r="B969" t="str">
            <v>Neuroform2EZ-4.515mm</v>
          </cell>
          <cell r="C969" t="str">
            <v>EUR</v>
          </cell>
          <cell r="D969">
            <v>373.59</v>
          </cell>
          <cell r="G969">
            <v>373.59</v>
          </cell>
        </row>
        <row r="970">
          <cell r="A970" t="str">
            <v>M003EN2E45200</v>
          </cell>
          <cell r="B970" t="str">
            <v>Neuroform2EZ-4.520mm</v>
          </cell>
          <cell r="C970" t="str">
            <v>EUR</v>
          </cell>
          <cell r="D970">
            <v>379</v>
          </cell>
          <cell r="G970">
            <v>379</v>
          </cell>
        </row>
        <row r="971">
          <cell r="A971" t="str">
            <v>M003EN2E45300</v>
          </cell>
          <cell r="B971" t="str">
            <v>Neuroform2EZ-4.530mm</v>
          </cell>
          <cell r="C971" t="str">
            <v>EUR</v>
          </cell>
          <cell r="D971">
            <v>395.82</v>
          </cell>
          <cell r="G971">
            <v>395.82</v>
          </cell>
        </row>
        <row r="972">
          <cell r="A972" t="str">
            <v>M003EN3E25150</v>
          </cell>
          <cell r="B972" t="str">
            <v>Neuroform3EZ-2.515mm</v>
          </cell>
          <cell r="C972" t="str">
            <v>EUR</v>
          </cell>
          <cell r="D972">
            <v>373.27</v>
          </cell>
          <cell r="G972">
            <v>373.27</v>
          </cell>
        </row>
        <row r="973">
          <cell r="A973" t="str">
            <v>M003EN3E25200</v>
          </cell>
          <cell r="B973" t="str">
            <v>Neuroform3EZ-2.520mm</v>
          </cell>
          <cell r="C973" t="str">
            <v>EUR</v>
          </cell>
          <cell r="D973">
            <v>378.12</v>
          </cell>
          <cell r="G973">
            <v>378.12</v>
          </cell>
        </row>
        <row r="974">
          <cell r="A974" t="str">
            <v>M003EN3E30150</v>
          </cell>
          <cell r="B974" t="str">
            <v>Neuroform3EZ-315mm</v>
          </cell>
          <cell r="C974" t="str">
            <v>EUR</v>
          </cell>
          <cell r="D974">
            <v>371.43</v>
          </cell>
          <cell r="G974">
            <v>371.43</v>
          </cell>
        </row>
        <row r="975">
          <cell r="A975" t="str">
            <v>M003EN3E30200</v>
          </cell>
          <cell r="B975" t="str">
            <v>Neuroform3EZ-320mm</v>
          </cell>
          <cell r="C975" t="str">
            <v>EUR</v>
          </cell>
          <cell r="D975">
            <v>375.24</v>
          </cell>
          <cell r="G975">
            <v>375.24</v>
          </cell>
        </row>
        <row r="976">
          <cell r="A976" t="str">
            <v>M003EN3E30300</v>
          </cell>
          <cell r="B976" t="str">
            <v>Neuroform3EZ-330mm</v>
          </cell>
          <cell r="C976" t="str">
            <v>EUR</v>
          </cell>
          <cell r="D976">
            <v>395.3</v>
          </cell>
          <cell r="G976">
            <v>395.3</v>
          </cell>
        </row>
        <row r="977">
          <cell r="A977" t="str">
            <v>M003EN3E35100</v>
          </cell>
          <cell r="B977" t="str">
            <v>Neuroform3EZ-3.510mm</v>
          </cell>
          <cell r="C977" t="str">
            <v>EUR</v>
          </cell>
          <cell r="D977">
            <v>371.76</v>
          </cell>
          <cell r="G977">
            <v>371.76</v>
          </cell>
        </row>
        <row r="978">
          <cell r="A978" t="str">
            <v>M003EN3E35150</v>
          </cell>
          <cell r="B978" t="str">
            <v>Neuroform3EZ-3.515mm</v>
          </cell>
          <cell r="C978" t="str">
            <v>EUR</v>
          </cell>
          <cell r="D978">
            <v>371.43</v>
          </cell>
          <cell r="G978">
            <v>371.43</v>
          </cell>
        </row>
        <row r="979">
          <cell r="A979" t="str">
            <v>M003EN3E35200</v>
          </cell>
          <cell r="B979" t="str">
            <v>Neuroform3EZ-3.520mm</v>
          </cell>
          <cell r="C979" t="str">
            <v>EUR</v>
          </cell>
          <cell r="D979">
            <v>375.24</v>
          </cell>
          <cell r="G979">
            <v>375.24</v>
          </cell>
        </row>
        <row r="980">
          <cell r="A980" t="str">
            <v>M003EN3E35300</v>
          </cell>
          <cell r="B980" t="str">
            <v>Neuroform3EZ-3.530mm</v>
          </cell>
          <cell r="C980" t="str">
            <v>EUR</v>
          </cell>
          <cell r="D980">
            <v>395.3</v>
          </cell>
          <cell r="G980">
            <v>395.3</v>
          </cell>
        </row>
        <row r="981">
          <cell r="A981" t="str">
            <v>M003EN3E40150</v>
          </cell>
          <cell r="B981" t="str">
            <v>Neuroform3EZ-415mm</v>
          </cell>
          <cell r="C981" t="str">
            <v>EUR</v>
          </cell>
          <cell r="D981">
            <v>372.2</v>
          </cell>
          <cell r="G981">
            <v>372.2</v>
          </cell>
        </row>
        <row r="982">
          <cell r="A982" t="str">
            <v>M003EN3E40200</v>
          </cell>
          <cell r="B982" t="str">
            <v>Neuroform3EZ-420mm</v>
          </cell>
          <cell r="C982" t="str">
            <v>EUR</v>
          </cell>
          <cell r="D982">
            <v>379.34</v>
          </cell>
          <cell r="G982">
            <v>379.34</v>
          </cell>
        </row>
        <row r="983">
          <cell r="A983" t="str">
            <v>M003EN3E40300</v>
          </cell>
          <cell r="B983" t="str">
            <v>Neuroform3EZ-430mm</v>
          </cell>
          <cell r="C983" t="str">
            <v>EUR</v>
          </cell>
          <cell r="D983">
            <v>392.28</v>
          </cell>
          <cell r="G983">
            <v>392.28</v>
          </cell>
        </row>
        <row r="984">
          <cell r="A984" t="str">
            <v>M003EN3E45100</v>
          </cell>
          <cell r="B984" t="str">
            <v>Neuroform3EZ-4.510mm</v>
          </cell>
          <cell r="C984" t="str">
            <v>EUR</v>
          </cell>
          <cell r="D984">
            <v>370.92</v>
          </cell>
          <cell r="G984">
            <v>370.92</v>
          </cell>
        </row>
        <row r="985">
          <cell r="A985" t="str">
            <v>M003EN3E45150</v>
          </cell>
          <cell r="B985" t="str">
            <v>Neuroform3EZ-4.515mm</v>
          </cell>
          <cell r="C985" t="str">
            <v>EUR</v>
          </cell>
          <cell r="D985">
            <v>372.2</v>
          </cell>
          <cell r="G985">
            <v>372.2</v>
          </cell>
        </row>
        <row r="986">
          <cell r="A986" t="str">
            <v>M003EN3E45200</v>
          </cell>
          <cell r="B986" t="str">
            <v>Neuroform3EZ-4.520mm</v>
          </cell>
          <cell r="C986" t="str">
            <v>EUR</v>
          </cell>
          <cell r="D986">
            <v>379.34</v>
          </cell>
          <cell r="G986">
            <v>379.34</v>
          </cell>
        </row>
        <row r="987">
          <cell r="A987" t="str">
            <v>M003EN3E45300</v>
          </cell>
          <cell r="B987" t="str">
            <v>Neuroform3EZ-4.530mm</v>
          </cell>
          <cell r="C987" t="str">
            <v>EUR</v>
          </cell>
          <cell r="D987">
            <v>338.79</v>
          </cell>
          <cell r="G987">
            <v>338.79</v>
          </cell>
        </row>
        <row r="988">
          <cell r="A988" t="str">
            <v>M003ENF3STA0</v>
          </cell>
          <cell r="B988" t="str">
            <v>Neuroform3Stabilizer</v>
          </cell>
          <cell r="C988" t="str">
            <v>USD</v>
          </cell>
          <cell r="D988">
            <v>281.62</v>
          </cell>
          <cell r="G988">
            <v>281.62</v>
          </cell>
        </row>
        <row r="989">
          <cell r="A989" t="str">
            <v>M003EU13510R0</v>
          </cell>
          <cell r="B989" t="str">
            <v>RenegadeHiFlo135/10(Neuro)</v>
          </cell>
          <cell r="C989" t="str">
            <v>EUR</v>
          </cell>
          <cell r="D989">
            <v>79.38</v>
          </cell>
          <cell r="E989">
            <v>91.286999999999992</v>
          </cell>
          <cell r="G989">
            <v>91.286999999999992</v>
          </cell>
        </row>
        <row r="990">
          <cell r="A990" t="str">
            <v>M003EU13520R0</v>
          </cell>
          <cell r="B990" t="str">
            <v>RenegadeHiFlo135/20(Neuro)</v>
          </cell>
          <cell r="C990" t="str">
            <v>EUR</v>
          </cell>
          <cell r="D990">
            <v>79.430000000000007</v>
          </cell>
          <cell r="E990">
            <v>91.344499999999996</v>
          </cell>
          <cell r="G990">
            <v>91.344499999999996</v>
          </cell>
        </row>
        <row r="991">
          <cell r="A991" t="str">
            <v>M003EU15010R0</v>
          </cell>
          <cell r="B991" t="str">
            <v>RenegadeHiFlo150/10(Neuro)</v>
          </cell>
          <cell r="C991" t="str">
            <v>EUR</v>
          </cell>
          <cell r="D991">
            <v>81.38</v>
          </cell>
          <cell r="E991">
            <v>93.586999999999989</v>
          </cell>
          <cell r="G991">
            <v>93.586999999999989</v>
          </cell>
        </row>
        <row r="992">
          <cell r="A992" t="str">
            <v>M003EU15020R0</v>
          </cell>
          <cell r="B992" t="str">
            <v>RenegadeHiFlo150/20(Neuro)</v>
          </cell>
          <cell r="C992" t="str">
            <v>EUR</v>
          </cell>
          <cell r="D992">
            <v>81.430000000000007</v>
          </cell>
          <cell r="E992">
            <v>93.644499999999994</v>
          </cell>
          <cell r="G992">
            <v>93.644499999999994</v>
          </cell>
        </row>
        <row r="993">
          <cell r="A993" t="str">
            <v>M003N3EZ25150</v>
          </cell>
          <cell r="B993" t="str">
            <v>Neuroform3EZ2.515mm</v>
          </cell>
          <cell r="C993" t="str">
            <v>EUR</v>
          </cell>
          <cell r="D993">
            <v>374.4</v>
          </cell>
          <cell r="G993">
            <v>374.4</v>
          </cell>
        </row>
        <row r="994">
          <cell r="A994" t="str">
            <v>M003N3EZ25200</v>
          </cell>
          <cell r="B994" t="str">
            <v>Neuroform3EZ2.520mm</v>
          </cell>
          <cell r="C994" t="str">
            <v>EUR</v>
          </cell>
          <cell r="D994">
            <v>379.26</v>
          </cell>
          <cell r="G994">
            <v>379.26</v>
          </cell>
        </row>
        <row r="995">
          <cell r="A995" t="str">
            <v>M003N3EZ30150</v>
          </cell>
          <cell r="B995" t="str">
            <v>Neuroform3EZ315mm</v>
          </cell>
          <cell r="C995" t="str">
            <v>EUR</v>
          </cell>
          <cell r="D995">
            <v>372.56</v>
          </cell>
          <cell r="G995">
            <v>372.56</v>
          </cell>
        </row>
        <row r="996">
          <cell r="A996" t="str">
            <v>M003N3EZ30200</v>
          </cell>
          <cell r="B996" t="str">
            <v>Neuroform3EZ320mm</v>
          </cell>
          <cell r="C996" t="str">
            <v>EUR</v>
          </cell>
          <cell r="D996">
            <v>376.38</v>
          </cell>
          <cell r="G996">
            <v>376.38</v>
          </cell>
        </row>
        <row r="997">
          <cell r="A997" t="str">
            <v>M003N3EZ30300</v>
          </cell>
          <cell r="B997" t="str">
            <v>Neuroform3EZ330mm</v>
          </cell>
          <cell r="C997" t="str">
            <v>EUR</v>
          </cell>
          <cell r="D997">
            <v>396.43</v>
          </cell>
          <cell r="G997">
            <v>396.43</v>
          </cell>
        </row>
        <row r="998">
          <cell r="A998" t="str">
            <v>M003N3EZ35100</v>
          </cell>
          <cell r="B998" t="str">
            <v>Neuroform3EZ3.510mm</v>
          </cell>
          <cell r="C998" t="str">
            <v>EUR</v>
          </cell>
          <cell r="D998">
            <v>372.9</v>
          </cell>
          <cell r="G998">
            <v>372.9</v>
          </cell>
        </row>
        <row r="999">
          <cell r="A999" t="str">
            <v>M003N3EZ35150</v>
          </cell>
          <cell r="B999" t="str">
            <v>Neuroform3EZ3.515mm</v>
          </cell>
          <cell r="C999" t="str">
            <v>EUR</v>
          </cell>
          <cell r="D999">
            <v>372.56</v>
          </cell>
          <cell r="G999">
            <v>372.56</v>
          </cell>
        </row>
        <row r="1000">
          <cell r="A1000" t="str">
            <v>M003N3EZ35200</v>
          </cell>
          <cell r="B1000" t="str">
            <v>Neuroform3EZ3.520mm</v>
          </cell>
          <cell r="C1000" t="str">
            <v>EUR</v>
          </cell>
          <cell r="D1000">
            <v>376.38</v>
          </cell>
          <cell r="G1000">
            <v>376.38</v>
          </cell>
        </row>
        <row r="1001">
          <cell r="A1001" t="str">
            <v>M003N3EZ35300</v>
          </cell>
          <cell r="B1001" t="str">
            <v>Neuroform3EZ3.530mm</v>
          </cell>
          <cell r="C1001" t="str">
            <v>EUR</v>
          </cell>
          <cell r="D1001">
            <v>396.43</v>
          </cell>
          <cell r="G1001">
            <v>396.43</v>
          </cell>
        </row>
        <row r="1002">
          <cell r="A1002" t="str">
            <v>M003N3EZ40150</v>
          </cell>
          <cell r="B1002" t="str">
            <v>Neuroform3EZ415mm</v>
          </cell>
          <cell r="C1002" t="str">
            <v>EUR</v>
          </cell>
          <cell r="D1002">
            <v>373.34</v>
          </cell>
          <cell r="G1002">
            <v>373.34</v>
          </cell>
        </row>
        <row r="1003">
          <cell r="A1003" t="str">
            <v>M003N3EZ40200</v>
          </cell>
          <cell r="B1003" t="str">
            <v>Neuroform3EZ420mm</v>
          </cell>
          <cell r="C1003" t="str">
            <v>EUR</v>
          </cell>
          <cell r="D1003">
            <v>380.48</v>
          </cell>
          <cell r="G1003">
            <v>380.48</v>
          </cell>
        </row>
        <row r="1004">
          <cell r="A1004" t="str">
            <v>M003N3EZ40300</v>
          </cell>
          <cell r="B1004" t="str">
            <v>Neuroform3EZ430mm</v>
          </cell>
          <cell r="C1004" t="str">
            <v>EUR</v>
          </cell>
          <cell r="D1004">
            <v>393.42</v>
          </cell>
          <cell r="G1004">
            <v>393.42</v>
          </cell>
        </row>
        <row r="1005">
          <cell r="A1005" t="str">
            <v>M003N3EZ45100</v>
          </cell>
          <cell r="B1005" t="str">
            <v>Neuroform3EZ4.510mm</v>
          </cell>
          <cell r="C1005" t="str">
            <v>EUR</v>
          </cell>
          <cell r="D1005">
            <v>372.05</v>
          </cell>
          <cell r="G1005">
            <v>372.05</v>
          </cell>
        </row>
        <row r="1006">
          <cell r="A1006" t="str">
            <v>M003N3EZ45150</v>
          </cell>
          <cell r="B1006" t="str">
            <v>Neuroform3EZ4.515mm</v>
          </cell>
          <cell r="C1006" t="str">
            <v>EUR</v>
          </cell>
          <cell r="D1006">
            <v>373.34</v>
          </cell>
          <cell r="G1006">
            <v>373.34</v>
          </cell>
        </row>
        <row r="1007">
          <cell r="A1007" t="str">
            <v>M003N3EZ45200</v>
          </cell>
          <cell r="B1007" t="str">
            <v>Neuroform3EZ4.520mm</v>
          </cell>
          <cell r="C1007" t="str">
            <v>EUR</v>
          </cell>
          <cell r="D1007">
            <v>380.48</v>
          </cell>
          <cell r="G1007">
            <v>380.48</v>
          </cell>
        </row>
        <row r="1008">
          <cell r="A1008" t="str">
            <v>M003N3EZ45300</v>
          </cell>
          <cell r="B1008" t="str">
            <v>Neuroform3EZ4.530mm</v>
          </cell>
          <cell r="C1008" t="str">
            <v>EUR</v>
          </cell>
          <cell r="D1008">
            <v>393.42</v>
          </cell>
          <cell r="G1008">
            <v>393.42</v>
          </cell>
        </row>
        <row r="1009">
          <cell r="A1009" t="str">
            <v>M003S0250100</v>
          </cell>
          <cell r="B1009" t="str">
            <v>2.5X10mmNEUROFORMMICRODEL</v>
          </cell>
          <cell r="C1009" t="str">
            <v>USD</v>
          </cell>
          <cell r="D1009">
            <v>755.88</v>
          </cell>
          <cell r="G1009">
            <v>755.88</v>
          </cell>
        </row>
        <row r="1010">
          <cell r="A1010" t="str">
            <v>M003S0250150</v>
          </cell>
          <cell r="B1010" t="str">
            <v>2.5X15mmNEUROFORMMICRODELS</v>
          </cell>
          <cell r="C1010" t="str">
            <v>USD</v>
          </cell>
          <cell r="D1010">
            <v>755.88</v>
          </cell>
          <cell r="G1010">
            <v>755.88</v>
          </cell>
        </row>
        <row r="1011">
          <cell r="A1011" t="str">
            <v>M003S0250200</v>
          </cell>
          <cell r="B1011" t="str">
            <v>2.5X20mmNEUROFORMMICRODEL</v>
          </cell>
          <cell r="C1011" t="str">
            <v>USD</v>
          </cell>
          <cell r="D1011">
            <v>755.88</v>
          </cell>
          <cell r="G1011">
            <v>755.88</v>
          </cell>
        </row>
        <row r="1012">
          <cell r="A1012" t="str">
            <v>M003S0300100</v>
          </cell>
          <cell r="B1012" t="str">
            <v>3X10mmNEUROFORMMICRODEL</v>
          </cell>
          <cell r="C1012" t="str">
            <v>USD</v>
          </cell>
          <cell r="D1012">
            <v>755.88</v>
          </cell>
          <cell r="G1012">
            <v>755.88</v>
          </cell>
        </row>
        <row r="1013">
          <cell r="A1013" t="str">
            <v>M003S0300150</v>
          </cell>
          <cell r="B1013" t="str">
            <v>3X15mmNEUROFORMMICRODEL</v>
          </cell>
          <cell r="C1013" t="str">
            <v>USD</v>
          </cell>
          <cell r="D1013">
            <v>755.88</v>
          </cell>
          <cell r="G1013">
            <v>755.88</v>
          </cell>
        </row>
        <row r="1014">
          <cell r="A1014" t="str">
            <v>M003S0300200</v>
          </cell>
          <cell r="B1014" t="str">
            <v>3X20mmNEUROFORMMICRODEL</v>
          </cell>
          <cell r="C1014" t="str">
            <v>USD</v>
          </cell>
          <cell r="D1014">
            <v>755.88</v>
          </cell>
          <cell r="G1014">
            <v>755.88</v>
          </cell>
        </row>
        <row r="1015">
          <cell r="A1015" t="str">
            <v>M003S0350100</v>
          </cell>
          <cell r="B1015" t="str">
            <v>3.5X10mmNEUROFORMMICRODEL</v>
          </cell>
          <cell r="C1015" t="str">
            <v>USD</v>
          </cell>
          <cell r="D1015">
            <v>755.88</v>
          </cell>
          <cell r="G1015">
            <v>755.88</v>
          </cell>
        </row>
        <row r="1016">
          <cell r="A1016" t="str">
            <v>M003S0350150</v>
          </cell>
          <cell r="B1016" t="str">
            <v>3.5X15mmNEUROFORMMICRODEL</v>
          </cell>
          <cell r="C1016" t="str">
            <v>USD</v>
          </cell>
          <cell r="D1016">
            <v>755.88</v>
          </cell>
          <cell r="G1016">
            <v>755.88</v>
          </cell>
        </row>
        <row r="1017">
          <cell r="A1017" t="str">
            <v>M003S0350200</v>
          </cell>
          <cell r="B1017" t="str">
            <v>3.5X20mmNEUROFORMMICRODEL</v>
          </cell>
          <cell r="C1017" t="str">
            <v>USD</v>
          </cell>
          <cell r="D1017">
            <v>755.88</v>
          </cell>
          <cell r="G1017">
            <v>755.88</v>
          </cell>
        </row>
        <row r="1018">
          <cell r="A1018" t="str">
            <v>M003S0400100</v>
          </cell>
          <cell r="B1018" t="str">
            <v>4X10mmNEUROFORMMICRODEL</v>
          </cell>
          <cell r="C1018" t="str">
            <v>USD</v>
          </cell>
          <cell r="D1018">
            <v>755.88</v>
          </cell>
          <cell r="G1018">
            <v>755.88</v>
          </cell>
        </row>
        <row r="1019">
          <cell r="A1019" t="str">
            <v>M003S0400150</v>
          </cell>
          <cell r="B1019" t="str">
            <v>4X15mmNEUROFORMMICRODEL</v>
          </cell>
          <cell r="C1019" t="str">
            <v>USD</v>
          </cell>
          <cell r="D1019">
            <v>755.88</v>
          </cell>
          <cell r="G1019">
            <v>755.88</v>
          </cell>
        </row>
        <row r="1020">
          <cell r="A1020" t="str">
            <v>M003S0400200</v>
          </cell>
          <cell r="B1020" t="str">
            <v>4X20mmNEUROFORMMICRODEL</v>
          </cell>
          <cell r="C1020" t="str">
            <v>USD</v>
          </cell>
          <cell r="D1020">
            <v>755.88</v>
          </cell>
          <cell r="G1020">
            <v>755.88</v>
          </cell>
        </row>
        <row r="1021">
          <cell r="A1021" t="str">
            <v>M003S0450100</v>
          </cell>
          <cell r="B1021" t="str">
            <v>4.5X10mmNEUROFORMMICRODEL</v>
          </cell>
          <cell r="C1021" t="str">
            <v>USD</v>
          </cell>
          <cell r="D1021">
            <v>755.88</v>
          </cell>
          <cell r="G1021">
            <v>755.88</v>
          </cell>
        </row>
        <row r="1022">
          <cell r="A1022" t="str">
            <v>M003S0450150</v>
          </cell>
          <cell r="B1022" t="str">
            <v>4.5X15mmNEUROFORMMICRODEL</v>
          </cell>
          <cell r="C1022" t="str">
            <v>USD</v>
          </cell>
          <cell r="D1022">
            <v>755.88</v>
          </cell>
          <cell r="G1022">
            <v>755.88</v>
          </cell>
        </row>
        <row r="1023">
          <cell r="A1023" t="str">
            <v>M003S0450200</v>
          </cell>
          <cell r="B1023" t="str">
            <v>4.5X20mmNEUROFORMMICRODEL</v>
          </cell>
          <cell r="C1023" t="str">
            <v>USD</v>
          </cell>
          <cell r="D1023">
            <v>755.88</v>
          </cell>
          <cell r="G1023">
            <v>755.88</v>
          </cell>
        </row>
        <row r="1024">
          <cell r="A1024" t="str">
            <v>M003S2250100</v>
          </cell>
          <cell r="B1024" t="str">
            <v>2.5X10mmNEUROFORMM/D</v>
          </cell>
          <cell r="C1024" t="str">
            <v>USD</v>
          </cell>
          <cell r="D1024">
            <v>757.65</v>
          </cell>
          <cell r="G1024">
            <v>757.65</v>
          </cell>
        </row>
        <row r="1025">
          <cell r="A1025" t="str">
            <v>M003S2250150</v>
          </cell>
          <cell r="B1025" t="str">
            <v>2.5X15mmNEUROFORMM/D</v>
          </cell>
          <cell r="C1025" t="str">
            <v>USD</v>
          </cell>
          <cell r="D1025">
            <v>759.73</v>
          </cell>
          <cell r="G1025">
            <v>759.73</v>
          </cell>
        </row>
        <row r="1026">
          <cell r="A1026" t="str">
            <v>M003S2250200</v>
          </cell>
          <cell r="B1026" t="str">
            <v>2.5X20mmNEUROFORMM/D</v>
          </cell>
          <cell r="C1026" t="str">
            <v>USD</v>
          </cell>
          <cell r="D1026">
            <v>818.33</v>
          </cell>
          <cell r="G1026">
            <v>818.33</v>
          </cell>
        </row>
        <row r="1027">
          <cell r="A1027" t="str">
            <v>M003S2250300</v>
          </cell>
          <cell r="B1027" t="str">
            <v>2.5X30mmNEUROFORMMICRODE</v>
          </cell>
          <cell r="C1027" t="str">
            <v>USD</v>
          </cell>
          <cell r="D1027">
            <v>112.58</v>
          </cell>
          <cell r="G1027">
            <v>112.58</v>
          </cell>
        </row>
        <row r="1028">
          <cell r="A1028" t="str">
            <v>M003S2300100</v>
          </cell>
          <cell r="B1028" t="str">
            <v>3X10mmNEUROFORMM/D</v>
          </cell>
          <cell r="C1028" t="str">
            <v>USD</v>
          </cell>
          <cell r="D1028">
            <v>781.02</v>
          </cell>
          <cell r="G1028">
            <v>781.02</v>
          </cell>
        </row>
        <row r="1029">
          <cell r="A1029" t="str">
            <v>M003S2300150</v>
          </cell>
          <cell r="B1029" t="str">
            <v>3X15mmNEUROFORMM/D</v>
          </cell>
          <cell r="C1029" t="str">
            <v>USD</v>
          </cell>
          <cell r="D1029">
            <v>802.1</v>
          </cell>
          <cell r="G1029">
            <v>802.1</v>
          </cell>
        </row>
        <row r="1030">
          <cell r="A1030" t="str">
            <v>M003S2300200</v>
          </cell>
          <cell r="B1030" t="str">
            <v>3X20mmNEUROFORMM/D</v>
          </cell>
          <cell r="C1030" t="str">
            <v>USD</v>
          </cell>
          <cell r="D1030">
            <v>809.77</v>
          </cell>
          <cell r="G1030">
            <v>809.77</v>
          </cell>
        </row>
        <row r="1031">
          <cell r="A1031" t="str">
            <v>M003S2300300</v>
          </cell>
          <cell r="B1031" t="str">
            <v>3X30mmNEUROFORMMICRODE</v>
          </cell>
          <cell r="C1031" t="str">
            <v>USD</v>
          </cell>
          <cell r="D1031">
            <v>832.57</v>
          </cell>
          <cell r="G1031">
            <v>832.57</v>
          </cell>
        </row>
        <row r="1032">
          <cell r="A1032" t="str">
            <v>M003S2350100</v>
          </cell>
          <cell r="B1032" t="str">
            <v>3.5X10mmNEUROFORMM/D</v>
          </cell>
          <cell r="C1032" t="str">
            <v>USD</v>
          </cell>
          <cell r="D1032">
            <v>781.02</v>
          </cell>
          <cell r="G1032">
            <v>781.02</v>
          </cell>
        </row>
        <row r="1033">
          <cell r="A1033" t="str">
            <v>M003S2350150</v>
          </cell>
          <cell r="B1033" t="str">
            <v>3.5X15mmNEUROFORMM/D</v>
          </cell>
          <cell r="C1033" t="str">
            <v>USD</v>
          </cell>
          <cell r="D1033">
            <v>798.28</v>
          </cell>
          <cell r="G1033">
            <v>798.28</v>
          </cell>
        </row>
        <row r="1034">
          <cell r="A1034" t="str">
            <v>M003S2350200</v>
          </cell>
          <cell r="B1034" t="str">
            <v>3.5X20mmNEUROFORMM/D</v>
          </cell>
          <cell r="C1034" t="str">
            <v>USD</v>
          </cell>
          <cell r="D1034">
            <v>809.31</v>
          </cell>
          <cell r="G1034">
            <v>809.31</v>
          </cell>
        </row>
        <row r="1035">
          <cell r="A1035" t="str">
            <v>M003S2350300</v>
          </cell>
          <cell r="B1035" t="str">
            <v>3.5X30mmNEUROFORMMICRODE</v>
          </cell>
          <cell r="C1035" t="str">
            <v>USD</v>
          </cell>
          <cell r="D1035">
            <v>832.57</v>
          </cell>
          <cell r="G1035">
            <v>832.57</v>
          </cell>
        </row>
        <row r="1036">
          <cell r="A1036" t="str">
            <v>M003S2400100</v>
          </cell>
          <cell r="B1036" t="str">
            <v>4X10mmNEUROFORMM/D</v>
          </cell>
          <cell r="C1036" t="str">
            <v>USD</v>
          </cell>
          <cell r="D1036">
            <v>758.81</v>
          </cell>
          <cell r="G1036">
            <v>758.81</v>
          </cell>
        </row>
        <row r="1037">
          <cell r="A1037" t="str">
            <v>M003S2400150</v>
          </cell>
          <cell r="B1037" t="str">
            <v>4X15mmNEUROFORMM/D</v>
          </cell>
          <cell r="C1037" t="str">
            <v>USD</v>
          </cell>
          <cell r="D1037">
            <v>799.17</v>
          </cell>
          <cell r="G1037">
            <v>799.17</v>
          </cell>
        </row>
        <row r="1038">
          <cell r="A1038" t="str">
            <v>M003S2400200</v>
          </cell>
          <cell r="B1038" t="str">
            <v>4X20mmNEUROFORMM/D</v>
          </cell>
          <cell r="C1038" t="str">
            <v>USD</v>
          </cell>
          <cell r="D1038">
            <v>811.08</v>
          </cell>
          <cell r="G1038">
            <v>811.08</v>
          </cell>
        </row>
        <row r="1039">
          <cell r="A1039" t="str">
            <v>M003S2400300</v>
          </cell>
          <cell r="B1039" t="str">
            <v>4X30mmNEUROFORMMICRODE</v>
          </cell>
          <cell r="C1039" t="str">
            <v>USD</v>
          </cell>
          <cell r="D1039">
            <v>833.5</v>
          </cell>
          <cell r="G1039">
            <v>833.5</v>
          </cell>
        </row>
        <row r="1040">
          <cell r="A1040" t="str">
            <v>M003S2450100</v>
          </cell>
          <cell r="B1040" t="str">
            <v>4.5X10mmNEUROFORMM/D</v>
          </cell>
          <cell r="C1040" t="str">
            <v>USD</v>
          </cell>
          <cell r="D1040">
            <v>758.81</v>
          </cell>
          <cell r="G1040">
            <v>758.81</v>
          </cell>
        </row>
        <row r="1041">
          <cell r="A1041" t="str">
            <v>M003S2450150</v>
          </cell>
          <cell r="B1041" t="str">
            <v>4.5X15mmNEUROFORMM/D</v>
          </cell>
          <cell r="C1041" t="str">
            <v>USD</v>
          </cell>
          <cell r="D1041">
            <v>799.17</v>
          </cell>
          <cell r="G1041">
            <v>799.17</v>
          </cell>
        </row>
        <row r="1042">
          <cell r="A1042" t="str">
            <v>M003S2450200</v>
          </cell>
          <cell r="B1042" t="str">
            <v>4.5X20mmNEUROFORMM/D</v>
          </cell>
          <cell r="C1042" t="str">
            <v>USD</v>
          </cell>
          <cell r="D1042">
            <v>811.08</v>
          </cell>
          <cell r="G1042">
            <v>811.08</v>
          </cell>
        </row>
        <row r="1043">
          <cell r="A1043" t="str">
            <v>M003S2450300</v>
          </cell>
          <cell r="B1043" t="str">
            <v>4.5X30mmNEUROFORMMICRODE</v>
          </cell>
          <cell r="C1043" t="str">
            <v>EUR</v>
          </cell>
          <cell r="D1043">
            <v>583.45000000000005</v>
          </cell>
          <cell r="G1043">
            <v>583.45000000000005</v>
          </cell>
        </row>
        <row r="1044">
          <cell r="A1044" t="str">
            <v>M003S3250100</v>
          </cell>
          <cell r="B1044" t="str">
            <v>2.5X10mmNEUROFORMTREO</v>
          </cell>
          <cell r="C1044" t="str">
            <v>USD</v>
          </cell>
          <cell r="D1044">
            <v>1001.76</v>
          </cell>
          <cell r="G1044">
            <v>1001.76</v>
          </cell>
        </row>
        <row r="1045">
          <cell r="A1045" t="str">
            <v>M003S3250150</v>
          </cell>
          <cell r="B1045" t="str">
            <v>2.5X15mmNEUROFORMTREO</v>
          </cell>
          <cell r="C1045" t="str">
            <v>USD</v>
          </cell>
          <cell r="D1045">
            <v>1008.29</v>
          </cell>
          <cell r="G1045">
            <v>1008.29</v>
          </cell>
        </row>
        <row r="1046">
          <cell r="A1046" t="str">
            <v>M003S3250200</v>
          </cell>
          <cell r="B1046" t="str">
            <v>2.5X20mmNEUROFORMTREO</v>
          </cell>
          <cell r="C1046" t="str">
            <v>USD</v>
          </cell>
          <cell r="D1046">
            <v>1019.34</v>
          </cell>
          <cell r="G1046">
            <v>1019.34</v>
          </cell>
        </row>
        <row r="1047">
          <cell r="A1047" t="str">
            <v>M003S3300100</v>
          </cell>
          <cell r="B1047" t="str">
            <v>3X10mmNEUROFORMTREO</v>
          </cell>
          <cell r="C1047" t="str">
            <v>USD</v>
          </cell>
          <cell r="D1047">
            <v>993.92</v>
          </cell>
          <cell r="G1047">
            <v>993.92</v>
          </cell>
        </row>
        <row r="1048">
          <cell r="A1048" t="str">
            <v>M003S3300150</v>
          </cell>
          <cell r="B1048" t="str">
            <v>3X15mmNEUROFORMTREO</v>
          </cell>
          <cell r="C1048" t="str">
            <v>USD</v>
          </cell>
          <cell r="D1048">
            <v>1005.46</v>
          </cell>
          <cell r="G1048">
            <v>1005.46</v>
          </cell>
        </row>
        <row r="1049">
          <cell r="A1049" t="str">
            <v>M003S3300200</v>
          </cell>
          <cell r="B1049" t="str">
            <v>3X20mmNEUROFORMTREO</v>
          </cell>
          <cell r="C1049" t="str">
            <v>USD</v>
          </cell>
          <cell r="D1049">
            <v>1014.9</v>
          </cell>
          <cell r="G1049">
            <v>1014.9</v>
          </cell>
        </row>
        <row r="1050">
          <cell r="A1050" t="str">
            <v>M003S3300300</v>
          </cell>
          <cell r="B1050" t="str">
            <v>3X30mmNEUROFORMTREO</v>
          </cell>
          <cell r="C1050" t="str">
            <v>USD</v>
          </cell>
          <cell r="D1050">
            <v>1042.31</v>
          </cell>
          <cell r="G1050">
            <v>1042.31</v>
          </cell>
        </row>
        <row r="1051">
          <cell r="A1051" t="str">
            <v>M003S3350100</v>
          </cell>
          <cell r="B1051" t="str">
            <v>3.5X10mmNEUROFORMTREO</v>
          </cell>
          <cell r="C1051" t="str">
            <v>USD</v>
          </cell>
          <cell r="D1051">
            <v>999.27</v>
          </cell>
          <cell r="G1051">
            <v>999.27</v>
          </cell>
        </row>
        <row r="1052">
          <cell r="A1052" t="str">
            <v>M003S3350150</v>
          </cell>
          <cell r="B1052" t="str">
            <v>3.5X15mmNEUROFORMTREO</v>
          </cell>
          <cell r="C1052" t="str">
            <v>USD</v>
          </cell>
          <cell r="D1052">
            <v>1005.46</v>
          </cell>
          <cell r="G1052">
            <v>1005.46</v>
          </cell>
        </row>
        <row r="1053">
          <cell r="A1053" t="str">
            <v>M003S3350200</v>
          </cell>
          <cell r="B1053" t="str">
            <v>3.5X20mmNEUROFORMTREO</v>
          </cell>
          <cell r="C1053" t="str">
            <v>USD</v>
          </cell>
          <cell r="D1053">
            <v>1014.9</v>
          </cell>
          <cell r="G1053">
            <v>1014.9</v>
          </cell>
        </row>
        <row r="1054">
          <cell r="A1054" t="str">
            <v>M003S3350300</v>
          </cell>
          <cell r="B1054" t="str">
            <v>3.5X30mmNEUROFORMTREO</v>
          </cell>
          <cell r="C1054" t="str">
            <v>USD</v>
          </cell>
          <cell r="D1054">
            <v>1042.31</v>
          </cell>
          <cell r="G1054">
            <v>1042.31</v>
          </cell>
        </row>
        <row r="1055">
          <cell r="A1055" t="str">
            <v>M003S3400100</v>
          </cell>
          <cell r="B1055" t="str">
            <v>4X10mmNEUROFORMTREO</v>
          </cell>
          <cell r="C1055" t="str">
            <v>USD</v>
          </cell>
          <cell r="D1055">
            <v>992.34</v>
          </cell>
          <cell r="G1055">
            <v>992.34</v>
          </cell>
        </row>
        <row r="1056">
          <cell r="A1056" t="str">
            <v>M003S3400150</v>
          </cell>
          <cell r="B1056" t="str">
            <v>4X15mmNEUROFORMTREO</v>
          </cell>
          <cell r="C1056" t="str">
            <v>USD</v>
          </cell>
          <cell r="D1056">
            <v>1006.66</v>
          </cell>
          <cell r="G1056">
            <v>1006.66</v>
          </cell>
        </row>
        <row r="1057">
          <cell r="A1057" t="str">
            <v>M003S3400200</v>
          </cell>
          <cell r="B1057" t="str">
            <v>4X20mmNEUROFORMTREO</v>
          </cell>
          <cell r="C1057" t="str">
            <v>USD</v>
          </cell>
          <cell r="D1057">
            <v>1021.23</v>
          </cell>
          <cell r="G1057">
            <v>1021.23</v>
          </cell>
        </row>
        <row r="1058">
          <cell r="A1058" t="str">
            <v>M003S3400300</v>
          </cell>
          <cell r="B1058" t="str">
            <v>4X30mmNEUROFORMTREO</v>
          </cell>
          <cell r="C1058" t="str">
            <v>USD</v>
          </cell>
          <cell r="D1058">
            <v>1037.67</v>
          </cell>
          <cell r="G1058">
            <v>1037.67</v>
          </cell>
        </row>
        <row r="1059">
          <cell r="A1059" t="str">
            <v>M003S3450100</v>
          </cell>
          <cell r="B1059" t="str">
            <v>4.5X10mmNEUROFORMTREO</v>
          </cell>
          <cell r="C1059" t="str">
            <v>USD</v>
          </cell>
          <cell r="D1059">
            <v>997.96</v>
          </cell>
          <cell r="G1059">
            <v>997.96</v>
          </cell>
        </row>
        <row r="1060">
          <cell r="A1060" t="str">
            <v>M003S3450150</v>
          </cell>
          <cell r="B1060" t="str">
            <v>4.5X15mmNEUROFORMTREO</v>
          </cell>
          <cell r="C1060" t="str">
            <v>USD</v>
          </cell>
          <cell r="D1060">
            <v>1006.66</v>
          </cell>
          <cell r="G1060">
            <v>1006.66</v>
          </cell>
        </row>
        <row r="1061">
          <cell r="A1061" t="str">
            <v>M003S3450200</v>
          </cell>
          <cell r="B1061" t="str">
            <v>4.5X20mmNEUROFORMTREO</v>
          </cell>
          <cell r="C1061" t="str">
            <v>USD</v>
          </cell>
          <cell r="D1061">
            <v>1021.23</v>
          </cell>
          <cell r="G1061">
            <v>1021.23</v>
          </cell>
        </row>
        <row r="1062">
          <cell r="A1062" t="str">
            <v>M003S3450300</v>
          </cell>
          <cell r="B1062" t="str">
            <v>4.5X30mmNEUROFORMTREO</v>
          </cell>
          <cell r="C1062" t="str">
            <v>USD</v>
          </cell>
          <cell r="D1062">
            <v>1037.67</v>
          </cell>
          <cell r="G1062">
            <v>1037.67</v>
          </cell>
        </row>
        <row r="1063">
          <cell r="A1063" t="str">
            <v>M003SN2E35150</v>
          </cell>
          <cell r="B1063" t="str">
            <v>Neuroform2EZ-3.515mm</v>
          </cell>
          <cell r="C1063" t="str">
            <v>EUR</v>
          </cell>
          <cell r="D1063">
            <v>374.15</v>
          </cell>
          <cell r="G1063">
            <v>374.15</v>
          </cell>
        </row>
        <row r="1064">
          <cell r="A1064" t="str">
            <v>M003SN2E35200</v>
          </cell>
          <cell r="B1064" t="str">
            <v>Neuroform2EZ-3.520mm</v>
          </cell>
          <cell r="C1064" t="str">
            <v>EUR</v>
          </cell>
          <cell r="D1064">
            <v>379.29</v>
          </cell>
          <cell r="G1064">
            <v>379.29</v>
          </cell>
        </row>
        <row r="1065">
          <cell r="A1065" t="str">
            <v>M003SN2E35300</v>
          </cell>
          <cell r="B1065" t="str">
            <v>Neuroform2EZ-3.530mm</v>
          </cell>
          <cell r="C1065" t="str">
            <v>EUR</v>
          </cell>
          <cell r="D1065">
            <v>396.36</v>
          </cell>
          <cell r="G1065">
            <v>396.36</v>
          </cell>
        </row>
        <row r="1066">
          <cell r="A1066" t="str">
            <v>M003SN2E40150</v>
          </cell>
          <cell r="B1066" t="str">
            <v>Neuroform2EZ-415mm</v>
          </cell>
          <cell r="C1066" t="str">
            <v>EUR</v>
          </cell>
          <cell r="D1066">
            <v>374.73</v>
          </cell>
          <cell r="G1066">
            <v>374.73</v>
          </cell>
        </row>
        <row r="1067">
          <cell r="A1067" t="str">
            <v>M003SN2E40200</v>
          </cell>
          <cell r="B1067" t="str">
            <v>Neuroform2EZ-420mm</v>
          </cell>
          <cell r="C1067" t="str">
            <v>EUR</v>
          </cell>
          <cell r="D1067">
            <v>380.14</v>
          </cell>
          <cell r="G1067">
            <v>380.14</v>
          </cell>
        </row>
        <row r="1068">
          <cell r="A1068" t="str">
            <v>M003SN2E40300</v>
          </cell>
          <cell r="B1068" t="str">
            <v>Neuroform2EZ-430mm</v>
          </cell>
          <cell r="C1068" t="str">
            <v>EUR</v>
          </cell>
          <cell r="D1068">
            <v>396.96</v>
          </cell>
          <cell r="G1068">
            <v>396.96</v>
          </cell>
        </row>
        <row r="1069">
          <cell r="A1069" t="str">
            <v>M003SN2E45150</v>
          </cell>
          <cell r="B1069" t="str">
            <v>Neuroform2EZ-4.515mm</v>
          </cell>
          <cell r="C1069" t="str">
            <v>EUR</v>
          </cell>
          <cell r="D1069">
            <v>374.73</v>
          </cell>
          <cell r="G1069">
            <v>374.73</v>
          </cell>
        </row>
        <row r="1070">
          <cell r="A1070" t="str">
            <v>M003SN2E45200</v>
          </cell>
          <cell r="B1070" t="str">
            <v>Neuroform2EZ-4.520mm</v>
          </cell>
          <cell r="C1070" t="str">
            <v>EUR</v>
          </cell>
          <cell r="D1070">
            <v>380.14</v>
          </cell>
          <cell r="G1070">
            <v>380.14</v>
          </cell>
        </row>
        <row r="1071">
          <cell r="A1071" t="str">
            <v>M003SN2E45300</v>
          </cell>
          <cell r="B1071" t="str">
            <v>Neuroform2EZ-4.530mm</v>
          </cell>
          <cell r="C1071" t="str">
            <v>EUR</v>
          </cell>
          <cell r="D1071">
            <v>396.96</v>
          </cell>
          <cell r="G1071">
            <v>396.96</v>
          </cell>
        </row>
        <row r="1072">
          <cell r="A1072" t="str">
            <v>M003SN3E25150</v>
          </cell>
          <cell r="B1072" t="str">
            <v>Neuroform3EZ-2.515mm</v>
          </cell>
          <cell r="C1072" t="str">
            <v>USD</v>
          </cell>
          <cell r="D1072">
            <v>111.73</v>
          </cell>
          <cell r="G1072">
            <v>111.73</v>
          </cell>
        </row>
        <row r="1073">
          <cell r="A1073" t="str">
            <v>M003SN3E25200</v>
          </cell>
          <cell r="B1073" t="str">
            <v>Neuroform3EZ-2.520mm</v>
          </cell>
          <cell r="C1073" t="str">
            <v>USD</v>
          </cell>
          <cell r="D1073">
            <v>111.73</v>
          </cell>
          <cell r="G1073">
            <v>111.73</v>
          </cell>
        </row>
        <row r="1074">
          <cell r="A1074" t="str">
            <v>M003SN3E40150</v>
          </cell>
          <cell r="B1074" t="str">
            <v>Neuroform3EZ-415mm</v>
          </cell>
          <cell r="C1074" t="str">
            <v>USD</v>
          </cell>
          <cell r="D1074">
            <v>111.73</v>
          </cell>
          <cell r="G1074">
            <v>111.73</v>
          </cell>
        </row>
        <row r="1075">
          <cell r="A1075" t="str">
            <v>M003SNF325100</v>
          </cell>
          <cell r="B1075" t="str">
            <v>Neuroform-32.5x10mm</v>
          </cell>
          <cell r="C1075" t="str">
            <v>USD</v>
          </cell>
          <cell r="D1075">
            <v>786.21</v>
          </cell>
          <cell r="G1075">
            <v>786.21</v>
          </cell>
        </row>
        <row r="1076">
          <cell r="A1076" t="str">
            <v>M003SNF325150</v>
          </cell>
          <cell r="B1076" t="str">
            <v>Neuroform-32.5x15mm</v>
          </cell>
          <cell r="C1076" t="str">
            <v>USD</v>
          </cell>
          <cell r="D1076">
            <v>792.75</v>
          </cell>
          <cell r="G1076">
            <v>792.75</v>
          </cell>
        </row>
        <row r="1077">
          <cell r="A1077" t="str">
            <v>M003SNF325200</v>
          </cell>
          <cell r="B1077" t="str">
            <v>Neuroform-32.5x20mm</v>
          </cell>
          <cell r="C1077" t="str">
            <v>USD</v>
          </cell>
          <cell r="D1077">
            <v>803.59</v>
          </cell>
          <cell r="G1077">
            <v>803.59</v>
          </cell>
        </row>
        <row r="1078">
          <cell r="A1078" t="str">
            <v>M003SNF330100</v>
          </cell>
          <cell r="B1078" t="str">
            <v>Neuroform-33x10mm</v>
          </cell>
          <cell r="C1078" t="str">
            <v>USD</v>
          </cell>
          <cell r="D1078">
            <v>778.17</v>
          </cell>
          <cell r="G1078">
            <v>778.17</v>
          </cell>
        </row>
        <row r="1079">
          <cell r="A1079" t="str">
            <v>M003SNF330150</v>
          </cell>
          <cell r="B1079" t="str">
            <v>Neuroform-33x15mm</v>
          </cell>
          <cell r="C1079" t="str">
            <v>USD</v>
          </cell>
          <cell r="D1079">
            <v>789.9</v>
          </cell>
          <cell r="G1079">
            <v>789.9</v>
          </cell>
        </row>
        <row r="1080">
          <cell r="A1080" t="str">
            <v>M003SNF330200</v>
          </cell>
          <cell r="B1080" t="str">
            <v>Neuroform-33x20mm</v>
          </cell>
          <cell r="C1080" t="str">
            <v>USD</v>
          </cell>
          <cell r="D1080">
            <v>799.34</v>
          </cell>
          <cell r="G1080">
            <v>799.34</v>
          </cell>
        </row>
        <row r="1081">
          <cell r="A1081" t="str">
            <v>M003SNF330300</v>
          </cell>
          <cell r="B1081" t="str">
            <v>Neuroform-33x30mm</v>
          </cell>
          <cell r="C1081" t="str">
            <v>USD</v>
          </cell>
          <cell r="D1081">
            <v>826.77</v>
          </cell>
          <cell r="G1081">
            <v>826.77</v>
          </cell>
        </row>
        <row r="1082">
          <cell r="A1082" t="str">
            <v>M003SNF335100</v>
          </cell>
          <cell r="B1082" t="str">
            <v>Neuroform-33.5x10mm</v>
          </cell>
          <cell r="C1082" t="str">
            <v>USD</v>
          </cell>
          <cell r="D1082">
            <v>783.71</v>
          </cell>
          <cell r="G1082">
            <v>783.71</v>
          </cell>
        </row>
        <row r="1083">
          <cell r="A1083" t="str">
            <v>M003SNF335150</v>
          </cell>
          <cell r="B1083" t="str">
            <v>Neuroform-33.5x15mm</v>
          </cell>
          <cell r="C1083" t="str">
            <v>USD</v>
          </cell>
          <cell r="D1083">
            <v>789.9</v>
          </cell>
          <cell r="G1083">
            <v>789.9</v>
          </cell>
        </row>
        <row r="1084">
          <cell r="A1084" t="str">
            <v>M003SNF335200</v>
          </cell>
          <cell r="B1084" t="str">
            <v>Neuroform-33.5x20mm</v>
          </cell>
          <cell r="C1084" t="str">
            <v>USD</v>
          </cell>
          <cell r="D1084">
            <v>799.34</v>
          </cell>
          <cell r="G1084">
            <v>799.34</v>
          </cell>
        </row>
        <row r="1085">
          <cell r="A1085" t="str">
            <v>M003SNF335300</v>
          </cell>
          <cell r="B1085" t="str">
            <v>Neuroform-33.5x30mm</v>
          </cell>
          <cell r="C1085" t="str">
            <v>USD</v>
          </cell>
          <cell r="D1085">
            <v>826.58</v>
          </cell>
          <cell r="G1085">
            <v>826.58</v>
          </cell>
        </row>
        <row r="1086">
          <cell r="A1086" t="str">
            <v>M003SNF340100</v>
          </cell>
          <cell r="B1086" t="str">
            <v>Neuroform-34x10mm</v>
          </cell>
          <cell r="C1086" t="str">
            <v>USD</v>
          </cell>
          <cell r="D1086">
            <v>776.78</v>
          </cell>
          <cell r="G1086">
            <v>776.78</v>
          </cell>
        </row>
        <row r="1087">
          <cell r="A1087" t="str">
            <v>M003SNF340150</v>
          </cell>
          <cell r="B1087" t="str">
            <v>Neuroform-34x15mm</v>
          </cell>
          <cell r="C1087" t="str">
            <v>USD</v>
          </cell>
          <cell r="D1087">
            <v>791.1</v>
          </cell>
          <cell r="G1087">
            <v>791.1</v>
          </cell>
        </row>
        <row r="1088">
          <cell r="A1088" t="str">
            <v>M003SNF340200</v>
          </cell>
          <cell r="B1088" t="str">
            <v>Neuroform-34x20mm</v>
          </cell>
          <cell r="C1088" t="str">
            <v>USD</v>
          </cell>
          <cell r="D1088">
            <v>805.67</v>
          </cell>
          <cell r="G1088">
            <v>805.67</v>
          </cell>
        </row>
        <row r="1089">
          <cell r="A1089" t="str">
            <v>M003SNF340300</v>
          </cell>
          <cell r="B1089" t="str">
            <v>Neuroform-34x30mm</v>
          </cell>
          <cell r="C1089" t="str">
            <v>USD</v>
          </cell>
          <cell r="D1089">
            <v>822.11</v>
          </cell>
          <cell r="G1089">
            <v>822.11</v>
          </cell>
        </row>
        <row r="1090">
          <cell r="A1090" t="str">
            <v>M003SNF345100</v>
          </cell>
          <cell r="B1090" t="str">
            <v>Neuroform-34.5x10mm</v>
          </cell>
          <cell r="C1090" t="str">
            <v>USD</v>
          </cell>
          <cell r="D1090">
            <v>782.41</v>
          </cell>
          <cell r="G1090">
            <v>782.41</v>
          </cell>
        </row>
        <row r="1091">
          <cell r="A1091" t="str">
            <v>M003SNF345150</v>
          </cell>
          <cell r="B1091" t="str">
            <v>Neuroform-34.5x15mm</v>
          </cell>
          <cell r="C1091" t="str">
            <v>USD</v>
          </cell>
          <cell r="D1091">
            <v>791.1</v>
          </cell>
          <cell r="G1091">
            <v>791.1</v>
          </cell>
        </row>
        <row r="1092">
          <cell r="A1092" t="str">
            <v>M003SNF345200</v>
          </cell>
          <cell r="B1092" t="str">
            <v>Neuroform-34.5x20mm</v>
          </cell>
          <cell r="C1092" t="str">
            <v>USD</v>
          </cell>
          <cell r="D1092">
            <v>805.67</v>
          </cell>
          <cell r="G1092">
            <v>805.67</v>
          </cell>
        </row>
        <row r="1093">
          <cell r="A1093" t="str">
            <v>M003SNF345300</v>
          </cell>
          <cell r="B1093" t="str">
            <v>Neuroform-34.5x30mm</v>
          </cell>
          <cell r="C1093" t="str">
            <v>USD</v>
          </cell>
          <cell r="D1093">
            <v>575.48</v>
          </cell>
          <cell r="F1093">
            <v>822.11</v>
          </cell>
          <cell r="G1093">
            <v>822.11</v>
          </cell>
        </row>
        <row r="1094">
          <cell r="A1094" t="str">
            <v>M003SNF3STA0</v>
          </cell>
          <cell r="B1094" t="str">
            <v>Neuroform3Stabilizer</v>
          </cell>
          <cell r="C1094" t="str">
            <v>USD</v>
          </cell>
          <cell r="D1094">
            <v>198.05</v>
          </cell>
          <cell r="F1094">
            <v>282.93</v>
          </cell>
          <cell r="G1094">
            <v>282.93</v>
          </cell>
        </row>
        <row r="1095">
          <cell r="A1095" t="str">
            <v>M003WE0250090</v>
          </cell>
          <cell r="B1095" t="str">
            <v>F/GWingspanStentSystem,2.5</v>
          </cell>
          <cell r="C1095" t="str">
            <v>USD</v>
          </cell>
          <cell r="D1095">
            <v>879.63</v>
          </cell>
          <cell r="G1095">
            <v>879.63</v>
          </cell>
        </row>
        <row r="1096">
          <cell r="A1096" t="str">
            <v>M003WE0250150</v>
          </cell>
          <cell r="B1096" t="str">
            <v>F/GWingspanStentSystem,2.5</v>
          </cell>
          <cell r="C1096" t="str">
            <v>USD</v>
          </cell>
          <cell r="D1096">
            <v>897.41</v>
          </cell>
          <cell r="G1096">
            <v>897.41</v>
          </cell>
        </row>
        <row r="1097">
          <cell r="A1097" t="str">
            <v>M003WE0250200</v>
          </cell>
          <cell r="B1097" t="str">
            <v>F/GWingspanStentSystem,2.5</v>
          </cell>
          <cell r="C1097" t="str">
            <v>USD</v>
          </cell>
          <cell r="D1097">
            <v>909.23</v>
          </cell>
          <cell r="G1097">
            <v>909.23</v>
          </cell>
        </row>
        <row r="1098">
          <cell r="A1098" t="str">
            <v>M003WE0300090</v>
          </cell>
          <cell r="B1098" t="str">
            <v>F/GWingspanStentSystem,3</v>
          </cell>
          <cell r="C1098" t="str">
            <v>USD</v>
          </cell>
          <cell r="D1098">
            <v>883.44</v>
          </cell>
          <cell r="G1098">
            <v>883.44</v>
          </cell>
        </row>
        <row r="1099">
          <cell r="A1099" t="str">
            <v>M003WE0300150</v>
          </cell>
          <cell r="B1099" t="str">
            <v>F/GWingspanStentSystem,3</v>
          </cell>
          <cell r="C1099" t="str">
            <v>USD</v>
          </cell>
          <cell r="D1099">
            <v>897.72</v>
          </cell>
          <cell r="G1099">
            <v>897.72</v>
          </cell>
        </row>
        <row r="1100">
          <cell r="A1100" t="str">
            <v>M003WE0300200</v>
          </cell>
          <cell r="B1100" t="str">
            <v>F/GWingspanStentSystem,3</v>
          </cell>
          <cell r="C1100" t="str">
            <v>USD</v>
          </cell>
          <cell r="D1100">
            <v>910.14</v>
          </cell>
          <cell r="G1100">
            <v>910.14</v>
          </cell>
        </row>
        <row r="1101">
          <cell r="A1101" t="str">
            <v>M003WE0350090</v>
          </cell>
          <cell r="B1101" t="str">
            <v>F/GWingspanStentSystem,3.5</v>
          </cell>
          <cell r="C1101" t="str">
            <v>USD</v>
          </cell>
          <cell r="D1101">
            <v>883.44</v>
          </cell>
          <cell r="G1101">
            <v>883.44</v>
          </cell>
        </row>
        <row r="1102">
          <cell r="A1102" t="str">
            <v>M003WE0350150</v>
          </cell>
          <cell r="B1102" t="str">
            <v>F/GWingspanStentSystem,3.5</v>
          </cell>
          <cell r="C1102" t="str">
            <v>USD</v>
          </cell>
          <cell r="D1102">
            <v>897.72</v>
          </cell>
          <cell r="G1102">
            <v>897.72</v>
          </cell>
        </row>
        <row r="1103">
          <cell r="A1103" t="str">
            <v>M003WE0350200</v>
          </cell>
          <cell r="B1103" t="str">
            <v>F/GWingspanStentSystem,3.5</v>
          </cell>
          <cell r="C1103" t="str">
            <v>USD</v>
          </cell>
          <cell r="D1103">
            <v>910.14</v>
          </cell>
          <cell r="G1103">
            <v>910.14</v>
          </cell>
        </row>
        <row r="1104">
          <cell r="A1104" t="str">
            <v>M003WE0400090</v>
          </cell>
          <cell r="B1104" t="str">
            <v>F/GWingspanStentSystem,4</v>
          </cell>
          <cell r="C1104" t="str">
            <v>USD</v>
          </cell>
          <cell r="D1104">
            <v>880.55</v>
          </cell>
          <cell r="G1104">
            <v>880.55</v>
          </cell>
        </row>
        <row r="1105">
          <cell r="A1105" t="str">
            <v>M003WE0400150</v>
          </cell>
          <cell r="B1105" t="str">
            <v>F/GWingspanStentSystem,4</v>
          </cell>
          <cell r="C1105" t="str">
            <v>USD</v>
          </cell>
          <cell r="D1105">
            <v>896.33</v>
          </cell>
          <cell r="G1105">
            <v>896.33</v>
          </cell>
        </row>
        <row r="1106">
          <cell r="A1106" t="str">
            <v>M003WE0400200</v>
          </cell>
          <cell r="B1106" t="str">
            <v>F/GWingspanStentSystem,4</v>
          </cell>
          <cell r="C1106" t="str">
            <v>USD</v>
          </cell>
          <cell r="D1106">
            <v>907.03</v>
          </cell>
          <cell r="G1106">
            <v>907.03</v>
          </cell>
        </row>
        <row r="1107">
          <cell r="A1107" t="str">
            <v>M003WE0450090</v>
          </cell>
          <cell r="B1107" t="str">
            <v>F/GWingspanStentSystem,4.5</v>
          </cell>
          <cell r="C1107" t="str">
            <v>USD</v>
          </cell>
          <cell r="D1107">
            <v>880.55</v>
          </cell>
          <cell r="G1107">
            <v>880.55</v>
          </cell>
        </row>
        <row r="1108">
          <cell r="A1108" t="str">
            <v>M003WE0450150</v>
          </cell>
          <cell r="B1108" t="str">
            <v>F/GWingspanStentSystem,4.5</v>
          </cell>
          <cell r="C1108" t="str">
            <v>USD</v>
          </cell>
          <cell r="D1108">
            <v>896.33</v>
          </cell>
          <cell r="G1108">
            <v>896.33</v>
          </cell>
        </row>
        <row r="1109">
          <cell r="A1109" t="str">
            <v>M003WE0450200</v>
          </cell>
          <cell r="B1109" t="str">
            <v>F/GWingspanStentSystem,4.5</v>
          </cell>
          <cell r="C1109" t="str">
            <v>USD</v>
          </cell>
          <cell r="D1109">
            <v>907.03</v>
          </cell>
          <cell r="G1109">
            <v>907.03</v>
          </cell>
        </row>
        <row r="1110">
          <cell r="A1110" t="str">
            <v>M003WS0250090</v>
          </cell>
          <cell r="B1110" t="str">
            <v>F/GWingspanStentSystem,2.5</v>
          </cell>
          <cell r="C1110" t="str">
            <v>USD</v>
          </cell>
          <cell r="D1110">
            <v>880.32</v>
          </cell>
          <cell r="G1110">
            <v>880.32</v>
          </cell>
        </row>
        <row r="1111">
          <cell r="A1111" t="str">
            <v>M003WS0250150</v>
          </cell>
          <cell r="B1111" t="str">
            <v>F/GWingspanStentSystem,2.5</v>
          </cell>
          <cell r="C1111" t="str">
            <v>USD</v>
          </cell>
          <cell r="D1111">
            <v>898.1</v>
          </cell>
          <cell r="G1111">
            <v>898.1</v>
          </cell>
        </row>
        <row r="1112">
          <cell r="A1112" t="str">
            <v>M003WS0250200</v>
          </cell>
          <cell r="B1112" t="str">
            <v>F/GWingspanStentSystem,2.5</v>
          </cell>
          <cell r="C1112" t="str">
            <v>USD</v>
          </cell>
          <cell r="D1112">
            <v>909.92</v>
          </cell>
          <cell r="G1112">
            <v>909.92</v>
          </cell>
        </row>
        <row r="1113">
          <cell r="A1113" t="str">
            <v>M003WS0300090</v>
          </cell>
          <cell r="B1113" t="str">
            <v>F/GWingspanStentSystem,3</v>
          </cell>
          <cell r="C1113" t="str">
            <v>USD</v>
          </cell>
          <cell r="D1113">
            <v>884.12</v>
          </cell>
          <cell r="G1113">
            <v>884.12</v>
          </cell>
        </row>
        <row r="1114">
          <cell r="A1114" t="str">
            <v>M003WS0300150</v>
          </cell>
          <cell r="B1114" t="str">
            <v>F/GWingspanStentSystem,3</v>
          </cell>
          <cell r="C1114" t="str">
            <v>USD</v>
          </cell>
          <cell r="D1114">
            <v>898.41</v>
          </cell>
          <cell r="G1114">
            <v>898.41</v>
          </cell>
        </row>
        <row r="1115">
          <cell r="A1115" t="str">
            <v>M003WS0300200</v>
          </cell>
          <cell r="B1115" t="str">
            <v>F/GWingspanStentSystem,3</v>
          </cell>
          <cell r="C1115" t="str">
            <v>USD</v>
          </cell>
          <cell r="D1115">
            <v>910.83</v>
          </cell>
          <cell r="G1115">
            <v>910.83</v>
          </cell>
        </row>
        <row r="1116">
          <cell r="A1116" t="str">
            <v>M003WS0350090</v>
          </cell>
          <cell r="B1116" t="str">
            <v>F/GWingspanStentSystem,3.5</v>
          </cell>
          <cell r="C1116" t="str">
            <v>USD</v>
          </cell>
          <cell r="D1116">
            <v>884.12</v>
          </cell>
          <cell r="G1116">
            <v>884.12</v>
          </cell>
        </row>
        <row r="1117">
          <cell r="A1117" t="str">
            <v>M003WS0350150</v>
          </cell>
          <cell r="B1117" t="str">
            <v>F/GWingspanStentSystem,3.5</v>
          </cell>
          <cell r="C1117" t="str">
            <v>USD</v>
          </cell>
          <cell r="D1117">
            <v>898.41</v>
          </cell>
          <cell r="G1117">
            <v>898.41</v>
          </cell>
        </row>
        <row r="1118">
          <cell r="A1118" t="str">
            <v>M003WS0350200</v>
          </cell>
          <cell r="B1118" t="str">
            <v>F/GWingspanStentSystem,3.5</v>
          </cell>
          <cell r="C1118" t="str">
            <v>USD</v>
          </cell>
          <cell r="D1118">
            <v>910.83</v>
          </cell>
          <cell r="G1118">
            <v>910.83</v>
          </cell>
        </row>
        <row r="1119">
          <cell r="A1119" t="str">
            <v>M003WS0400090</v>
          </cell>
          <cell r="B1119" t="str">
            <v>F/GWingspanStentSystem,4</v>
          </cell>
          <cell r="C1119" t="str">
            <v>USD</v>
          </cell>
          <cell r="D1119">
            <v>881.24</v>
          </cell>
          <cell r="G1119">
            <v>881.24</v>
          </cell>
        </row>
        <row r="1120">
          <cell r="A1120" t="str">
            <v>M003WS0400150</v>
          </cell>
          <cell r="B1120" t="str">
            <v>F/GWingspanStentSystem,4</v>
          </cell>
          <cell r="C1120" t="str">
            <v>USD</v>
          </cell>
          <cell r="D1120">
            <v>897.02</v>
          </cell>
          <cell r="G1120">
            <v>897.02</v>
          </cell>
        </row>
        <row r="1121">
          <cell r="A1121" t="str">
            <v>M003WS0400200</v>
          </cell>
          <cell r="B1121" t="str">
            <v>F/GWingspanStentSystem,4</v>
          </cell>
          <cell r="C1121" t="str">
            <v>USD</v>
          </cell>
          <cell r="D1121">
            <v>907.72</v>
          </cell>
          <cell r="G1121">
            <v>907.72</v>
          </cell>
        </row>
        <row r="1122">
          <cell r="A1122" t="str">
            <v>M003WS0450090</v>
          </cell>
          <cell r="B1122" t="str">
            <v>F/GWingspanStentSystem,4.5</v>
          </cell>
          <cell r="C1122" t="str">
            <v>USD</v>
          </cell>
          <cell r="D1122">
            <v>881.24</v>
          </cell>
          <cell r="G1122">
            <v>881.24</v>
          </cell>
        </row>
        <row r="1123">
          <cell r="A1123" t="str">
            <v>M003WS0450150</v>
          </cell>
          <cell r="B1123" t="str">
            <v>F/GWingspanStentSystem,4.5</v>
          </cell>
          <cell r="C1123" t="str">
            <v>USD</v>
          </cell>
          <cell r="D1123">
            <v>897.02</v>
          </cell>
          <cell r="G1123">
            <v>897.02</v>
          </cell>
        </row>
        <row r="1124">
          <cell r="A1124" t="str">
            <v>M003WS0450200</v>
          </cell>
          <cell r="B1124" t="str">
            <v>F/GWingspanStentSystem,4.5</v>
          </cell>
          <cell r="C1124" t="str">
            <v>USD</v>
          </cell>
          <cell r="D1124">
            <v>635.41</v>
          </cell>
          <cell r="F1124">
            <v>907.72</v>
          </cell>
          <cell r="G1124">
            <v>907.72</v>
          </cell>
        </row>
        <row r="1125">
          <cell r="A1125" t="str">
            <v>M003WS09025C0</v>
          </cell>
          <cell r="B1125" t="str">
            <v>F/GWingspanStentSystem,IDE</v>
          </cell>
          <cell r="C1125" t="str">
            <v>USD</v>
          </cell>
          <cell r="D1125">
            <v>872.97</v>
          </cell>
          <cell r="G1125">
            <v>872.97</v>
          </cell>
        </row>
        <row r="1126">
          <cell r="A1126" t="str">
            <v>M003WS09030C0</v>
          </cell>
          <cell r="B1126" t="str">
            <v>F/GWingspanStentSystem,IDE</v>
          </cell>
          <cell r="C1126" t="str">
            <v>USD</v>
          </cell>
          <cell r="D1126">
            <v>876.78</v>
          </cell>
          <cell r="G1126">
            <v>876.78</v>
          </cell>
        </row>
        <row r="1127">
          <cell r="A1127" t="str">
            <v>M003WS09035C0</v>
          </cell>
          <cell r="B1127" t="str">
            <v>F/GWingspanStentSystem,IDE</v>
          </cell>
          <cell r="C1127" t="str">
            <v>USD</v>
          </cell>
          <cell r="D1127">
            <v>876.78</v>
          </cell>
          <cell r="G1127">
            <v>876.78</v>
          </cell>
        </row>
        <row r="1128">
          <cell r="A1128" t="str">
            <v>M003WS09040C0</v>
          </cell>
          <cell r="B1128" t="str">
            <v>F/GWingspanStentSystem,IDE</v>
          </cell>
          <cell r="C1128" t="str">
            <v>USD</v>
          </cell>
          <cell r="D1128">
            <v>873.9</v>
          </cell>
          <cell r="G1128">
            <v>873.9</v>
          </cell>
        </row>
        <row r="1129">
          <cell r="A1129" t="str">
            <v>M003WS09045C0</v>
          </cell>
          <cell r="B1129" t="str">
            <v>F/GWingspanStentSystem,IDE</v>
          </cell>
          <cell r="C1129" t="str">
            <v>USD</v>
          </cell>
          <cell r="D1129">
            <v>873.9</v>
          </cell>
          <cell r="G1129">
            <v>873.9</v>
          </cell>
        </row>
        <row r="1130">
          <cell r="A1130" t="str">
            <v>M003WS15025C0</v>
          </cell>
          <cell r="B1130" t="str">
            <v>F/GWingspanStentSystem,IDE</v>
          </cell>
          <cell r="C1130" t="str">
            <v>USD</v>
          </cell>
          <cell r="D1130">
            <v>890.76</v>
          </cell>
          <cell r="G1130">
            <v>890.76</v>
          </cell>
        </row>
        <row r="1131">
          <cell r="A1131" t="str">
            <v>M003WS15030C0</v>
          </cell>
          <cell r="B1131" t="str">
            <v>F/GWingspanStentSystem,IDE</v>
          </cell>
          <cell r="C1131" t="str">
            <v>USD</v>
          </cell>
          <cell r="D1131">
            <v>891.05</v>
          </cell>
          <cell r="G1131">
            <v>891.05</v>
          </cell>
        </row>
        <row r="1132">
          <cell r="A1132" t="str">
            <v>M003WS15035C0</v>
          </cell>
          <cell r="B1132" t="str">
            <v>F/GWingspanStentSystem,IDE</v>
          </cell>
          <cell r="C1132" t="str">
            <v>USD</v>
          </cell>
          <cell r="D1132">
            <v>891.05</v>
          </cell>
          <cell r="G1132">
            <v>891.05</v>
          </cell>
        </row>
        <row r="1133">
          <cell r="A1133" t="str">
            <v>M003WS15040C0</v>
          </cell>
          <cell r="B1133" t="str">
            <v>F/GWingspanStentSystem,IDE</v>
          </cell>
          <cell r="C1133" t="str">
            <v>USD</v>
          </cell>
          <cell r="D1133">
            <v>889.67</v>
          </cell>
          <cell r="G1133">
            <v>889.67</v>
          </cell>
        </row>
        <row r="1134">
          <cell r="A1134" t="str">
            <v>M003WS15045C0</v>
          </cell>
          <cell r="B1134" t="str">
            <v>F/GWingspanStentSystem,IDE</v>
          </cell>
          <cell r="C1134" t="str">
            <v>USD</v>
          </cell>
          <cell r="D1134">
            <v>889.67</v>
          </cell>
          <cell r="G1134">
            <v>889.67</v>
          </cell>
        </row>
        <row r="1135">
          <cell r="A1135" t="str">
            <v>M003WS20025C0</v>
          </cell>
          <cell r="B1135" t="str">
            <v>F/GWingspanStentSystem,IDE</v>
          </cell>
          <cell r="C1135" t="str">
            <v>USD</v>
          </cell>
          <cell r="D1135">
            <v>902.57</v>
          </cell>
          <cell r="G1135">
            <v>902.57</v>
          </cell>
        </row>
        <row r="1136">
          <cell r="A1136" t="str">
            <v>M003WS20030C0</v>
          </cell>
          <cell r="B1136" t="str">
            <v>F/GWingspanStentSystem,IDE</v>
          </cell>
          <cell r="C1136" t="str">
            <v>USD</v>
          </cell>
          <cell r="D1136">
            <v>903.47</v>
          </cell>
          <cell r="G1136">
            <v>903.47</v>
          </cell>
        </row>
        <row r="1137">
          <cell r="A1137" t="str">
            <v>M003WS20035C0</v>
          </cell>
          <cell r="B1137" t="str">
            <v>F/GWingspanStentSystem,IDE</v>
          </cell>
          <cell r="C1137" t="str">
            <v>USD</v>
          </cell>
          <cell r="D1137">
            <v>903.47</v>
          </cell>
          <cell r="G1137">
            <v>903.47</v>
          </cell>
        </row>
        <row r="1138">
          <cell r="A1138" t="str">
            <v>M003WS20040C0</v>
          </cell>
          <cell r="B1138" t="str">
            <v>F/GWingspanStentSystem,IDE</v>
          </cell>
          <cell r="C1138" t="str">
            <v>USD</v>
          </cell>
          <cell r="D1138">
            <v>900.38</v>
          </cell>
          <cell r="G1138">
            <v>900.38</v>
          </cell>
        </row>
        <row r="1139">
          <cell r="A1139" t="str">
            <v>M003WS20045C0</v>
          </cell>
          <cell r="B1139" t="str">
            <v>F/GWingspanStentSystem,IDE</v>
          </cell>
          <cell r="C1139" t="str">
            <v>USD</v>
          </cell>
          <cell r="D1139">
            <v>900.38</v>
          </cell>
          <cell r="G1139">
            <v>900.38</v>
          </cell>
        </row>
      </sheetData>
      <sheetData sheetId="3" refreshError="1">
        <row r="6">
          <cell r="B6" t="str">
            <v>H965100420</v>
          </cell>
          <cell r="C6" t="str">
            <v>GUIDER/40DEG XF/6FR/90CM</v>
          </cell>
          <cell r="D6" t="str">
            <v>USD</v>
          </cell>
          <cell r="E6">
            <v>52.876930999999992</v>
          </cell>
        </row>
        <row r="7">
          <cell r="B7" t="str">
            <v>H965100430</v>
          </cell>
          <cell r="C7" t="str">
            <v>GUIDER/40DEG XF/7FR/90CM</v>
          </cell>
          <cell r="D7" t="str">
            <v>USD</v>
          </cell>
          <cell r="E7">
            <v>59.833456719999987</v>
          </cell>
        </row>
        <row r="8">
          <cell r="B8" t="str">
            <v>H965100440</v>
          </cell>
          <cell r="C8" t="str">
            <v>GUIDER/40XF/8FR/90CM</v>
          </cell>
          <cell r="D8" t="str">
            <v>USD</v>
          </cell>
          <cell r="E8">
            <v>55.273203479999992</v>
          </cell>
        </row>
        <row r="9">
          <cell r="B9" t="str">
            <v>H965100450</v>
          </cell>
          <cell r="C9" t="str">
            <v>GUIDER/40DEG XF/9FR/90CM</v>
          </cell>
          <cell r="D9" t="str">
            <v>USD</v>
          </cell>
          <cell r="E9">
            <v>47.766513159999995</v>
          </cell>
        </row>
        <row r="10">
          <cell r="B10" t="str">
            <v>H965100460</v>
          </cell>
          <cell r="C10" t="str">
            <v>GUIDER/MP XF/6FR/90CM</v>
          </cell>
          <cell r="D10" t="str">
            <v>USD</v>
          </cell>
          <cell r="E10">
            <v>52.876930999999992</v>
          </cell>
        </row>
        <row r="11">
          <cell r="B11" t="str">
            <v>H965100470</v>
          </cell>
          <cell r="C11" t="str">
            <v>GUIDER/MP XF/7FR/90CM</v>
          </cell>
          <cell r="D11" t="str">
            <v>USD</v>
          </cell>
          <cell r="E11">
            <v>59.833456719999987</v>
          </cell>
        </row>
        <row r="12">
          <cell r="B12" t="str">
            <v>H965100480</v>
          </cell>
          <cell r="C12" t="str">
            <v>GUIDER/MP XF/8FR/90CM</v>
          </cell>
          <cell r="D12" t="str">
            <v>USD</v>
          </cell>
          <cell r="E12">
            <v>55.273203479999992</v>
          </cell>
        </row>
        <row r="13">
          <cell r="B13" t="str">
            <v>H965100490</v>
          </cell>
          <cell r="C13" t="str">
            <v>GUIDER/MP XF/9FR/90CM</v>
          </cell>
          <cell r="D13" t="str">
            <v>USD</v>
          </cell>
          <cell r="E13">
            <v>47.766513159999995</v>
          </cell>
        </row>
        <row r="14">
          <cell r="B14" t="str">
            <v>H965100500</v>
          </cell>
          <cell r="C14" t="str">
            <v>GUIDER/ST XF/6FR/90CM</v>
          </cell>
          <cell r="D14" t="str">
            <v>USD</v>
          </cell>
          <cell r="E14">
            <v>52.876930999999992</v>
          </cell>
        </row>
        <row r="15">
          <cell r="B15" t="str">
            <v>H965100510</v>
          </cell>
          <cell r="C15" t="str">
            <v>GUIDER/ST XF/7FR/90CM</v>
          </cell>
          <cell r="D15" t="str">
            <v>USD</v>
          </cell>
          <cell r="E15">
            <v>59.833456719999987</v>
          </cell>
        </row>
        <row r="16">
          <cell r="B16" t="str">
            <v>H965100520</v>
          </cell>
          <cell r="C16" t="str">
            <v>GUIDER/ST XF/8FR/90CM</v>
          </cell>
          <cell r="D16" t="str">
            <v>USD</v>
          </cell>
          <cell r="E16">
            <v>55.273203479999992</v>
          </cell>
        </row>
        <row r="17">
          <cell r="B17" t="str">
            <v>H965100530</v>
          </cell>
          <cell r="C17" t="str">
            <v>GUIDER/ST XF/9FR/90CM</v>
          </cell>
          <cell r="D17" t="str">
            <v>USD</v>
          </cell>
          <cell r="E17">
            <v>47.766513159999995</v>
          </cell>
        </row>
        <row r="18">
          <cell r="B18" t="str">
            <v>M0011224020</v>
          </cell>
          <cell r="C18" t="str">
            <v>FASSTEALTH 2.0MM/10MM</v>
          </cell>
          <cell r="D18" t="str">
            <v>USD</v>
          </cell>
          <cell r="E18">
            <v>298.10000000000002</v>
          </cell>
        </row>
        <row r="19">
          <cell r="B19" t="str">
            <v>M0011224030</v>
          </cell>
          <cell r="C19" t="str">
            <v>FASSTEALTH 2.0MM/15MM</v>
          </cell>
          <cell r="D19" t="str">
            <v>USD</v>
          </cell>
          <cell r="E19">
            <v>298.25</v>
          </cell>
        </row>
        <row r="20">
          <cell r="B20" t="str">
            <v>M0011224040</v>
          </cell>
          <cell r="C20" t="str">
            <v>FASSTEALTH 2.0MM/20MM</v>
          </cell>
          <cell r="D20" t="str">
            <v>USD</v>
          </cell>
          <cell r="E20">
            <v>297.04000000000002</v>
          </cell>
        </row>
        <row r="21">
          <cell r="B21" t="str">
            <v>M0011225020</v>
          </cell>
          <cell r="C21" t="str">
            <v>FASSTEALTH 2.5MM/10MM</v>
          </cell>
          <cell r="D21" t="str">
            <v>USD</v>
          </cell>
          <cell r="E21">
            <v>298.52999999999997</v>
          </cell>
        </row>
        <row r="22">
          <cell r="B22" t="str">
            <v>M0011225030</v>
          </cell>
          <cell r="C22" t="str">
            <v>FASSTEALTH 2.5MM/15MM</v>
          </cell>
          <cell r="D22" t="str">
            <v>USD</v>
          </cell>
          <cell r="E22">
            <v>298.68</v>
          </cell>
        </row>
        <row r="23">
          <cell r="B23" t="str">
            <v>M0011225040</v>
          </cell>
          <cell r="C23" t="str">
            <v>FASSTEALTH 2.5MM/20MM</v>
          </cell>
          <cell r="D23" t="str">
            <v>USD</v>
          </cell>
          <cell r="E23">
            <v>297.45999999999998</v>
          </cell>
        </row>
        <row r="24">
          <cell r="B24" t="str">
            <v>M0011226020</v>
          </cell>
          <cell r="C24" t="str">
            <v>FASSTEALTH 3.0MM/10MM</v>
          </cell>
          <cell r="D24" t="str">
            <v>USD</v>
          </cell>
          <cell r="E24">
            <v>298.48</v>
          </cell>
        </row>
        <row r="25">
          <cell r="B25" t="str">
            <v>M0011226030</v>
          </cell>
          <cell r="C25" t="str">
            <v>FASSTEALTH 3.0MM/15MM</v>
          </cell>
          <cell r="D25" t="str">
            <v>USD</v>
          </cell>
          <cell r="E25">
            <v>298.63</v>
          </cell>
        </row>
        <row r="26">
          <cell r="B26" t="str">
            <v>M0011226040</v>
          </cell>
          <cell r="C26" t="str">
            <v>FASSTEALTH 3.0MM/20MM</v>
          </cell>
          <cell r="D26" t="str">
            <v>USD</v>
          </cell>
          <cell r="E26">
            <v>297.42</v>
          </cell>
        </row>
        <row r="27">
          <cell r="B27" t="str">
            <v>M0011227020</v>
          </cell>
          <cell r="C27" t="str">
            <v>FASSTEALTH 3.5MM/10MM</v>
          </cell>
          <cell r="D27" t="str">
            <v>USD</v>
          </cell>
          <cell r="E27">
            <v>298.27</v>
          </cell>
        </row>
        <row r="28">
          <cell r="B28" t="str">
            <v>M0011227030</v>
          </cell>
          <cell r="C28" t="str">
            <v>FASSTEALTH 3.5MM/15MM</v>
          </cell>
          <cell r="D28" t="str">
            <v>USD</v>
          </cell>
          <cell r="E28">
            <v>298.42</v>
          </cell>
        </row>
        <row r="29">
          <cell r="B29" t="str">
            <v>M0011228030</v>
          </cell>
          <cell r="C29" t="str">
            <v>FASSTEALTH 4.0MM/15MM</v>
          </cell>
          <cell r="D29" t="str">
            <v>USD</v>
          </cell>
          <cell r="E29">
            <v>301.79000000000002</v>
          </cell>
        </row>
        <row r="30">
          <cell r="B30" t="str">
            <v>M0011228040</v>
          </cell>
          <cell r="C30" t="str">
            <v>FASSTEALTH 4.0MM/20MM</v>
          </cell>
          <cell r="D30" t="str">
            <v>USD</v>
          </cell>
          <cell r="E30">
            <v>301.79000000000002</v>
          </cell>
        </row>
        <row r="31">
          <cell r="B31" t="str">
            <v>M0011341080</v>
          </cell>
          <cell r="C31" t="str">
            <v>FASTRACKER 18 150CM/20CM</v>
          </cell>
          <cell r="D31" t="str">
            <v>EUR</v>
          </cell>
          <cell r="E31">
            <v>62.131999999999998</v>
          </cell>
        </row>
        <row r="32">
          <cell r="B32" t="str">
            <v>M0011341090</v>
          </cell>
          <cell r="C32" t="str">
            <v>FASTRACKER-18 150CM/18CM</v>
          </cell>
          <cell r="D32" t="str">
            <v>EUR</v>
          </cell>
          <cell r="E32">
            <v>62.495999999999995</v>
          </cell>
        </row>
        <row r="33">
          <cell r="B33" t="str">
            <v>M0011342080</v>
          </cell>
          <cell r="C33" t="str">
            <v>FASTRACKER-18 MX 150CM/20CM</v>
          </cell>
          <cell r="D33" t="str">
            <v>EUR</v>
          </cell>
          <cell r="E33">
            <v>63.588000000000001</v>
          </cell>
        </row>
        <row r="34">
          <cell r="B34" t="str">
            <v>M0011711110</v>
          </cell>
          <cell r="C34" t="str">
            <v>TURBOTRACKER-18 150CM/18CM</v>
          </cell>
          <cell r="D34" t="str">
            <v>EUR</v>
          </cell>
          <cell r="E34">
            <v>127.96</v>
          </cell>
        </row>
        <row r="35">
          <cell r="B35" t="str">
            <v>M001182570</v>
          </cell>
          <cell r="C35" t="str">
            <v>F/G RENEGADE 150/10/2TIP</v>
          </cell>
          <cell r="D35" t="str">
            <v>EUR</v>
          </cell>
          <cell r="E35">
            <v>85.245999999999995</v>
          </cell>
        </row>
        <row r="36">
          <cell r="B36" t="str">
            <v>M001182590</v>
          </cell>
          <cell r="C36" t="str">
            <v>F/G RENEGADE 150/20/2TIP</v>
          </cell>
          <cell r="D36" t="str">
            <v>EUR</v>
          </cell>
          <cell r="E36">
            <v>85.245999999999995</v>
          </cell>
        </row>
        <row r="37">
          <cell r="B37" t="str">
            <v>M001182600</v>
          </cell>
          <cell r="C37" t="str">
            <v>F/G RENEGADE 130/30 2ro</v>
          </cell>
          <cell r="D37" t="str">
            <v>USD</v>
          </cell>
          <cell r="E37">
            <v>104.9</v>
          </cell>
        </row>
        <row r="38">
          <cell r="B38" t="str">
            <v>M001186000</v>
          </cell>
          <cell r="C38" t="str">
            <v>IN TIME INFUSION 160CM/1CM</v>
          </cell>
          <cell r="D38" t="str">
            <v>USD</v>
          </cell>
          <cell r="E38">
            <v>114.3</v>
          </cell>
        </row>
        <row r="39">
          <cell r="B39" t="str">
            <v>M0012242000</v>
          </cell>
          <cell r="C39" t="str">
            <v>.014 VALVE WIRE 0 TIP/175CM</v>
          </cell>
          <cell r="D39" t="str">
            <v>USD</v>
          </cell>
          <cell r="E39">
            <v>74.23</v>
          </cell>
        </row>
        <row r="40">
          <cell r="B40" t="str">
            <v>M0012242020</v>
          </cell>
          <cell r="C40" t="str">
            <v>.014 VALVE WIRE 2 TIP/175CM</v>
          </cell>
          <cell r="D40" t="str">
            <v>USD</v>
          </cell>
          <cell r="E40">
            <v>87.26</v>
          </cell>
        </row>
        <row r="41">
          <cell r="B41" t="str">
            <v>M0014212420</v>
          </cell>
          <cell r="C41" t="str">
            <v>ROTATING HEMOSTASIS VALVE (SGL,</v>
          </cell>
          <cell r="D41" t="str">
            <v>EUR</v>
          </cell>
          <cell r="E41">
            <v>1.9109999999999998</v>
          </cell>
        </row>
        <row r="42">
          <cell r="B42" t="str">
            <v>M0014212421</v>
          </cell>
          <cell r="C42" t="str">
            <v>ROTATING HEMOSTASIS VALVE BX/5</v>
          </cell>
          <cell r="D42" t="str">
            <v>EUR</v>
          </cell>
          <cell r="E42">
            <v>30.204999999999998</v>
          </cell>
        </row>
        <row r="43">
          <cell r="B43" t="str">
            <v>M0014250181</v>
          </cell>
          <cell r="C43" t="str">
            <v>SHAPING MANDREL 18 BX/5</v>
          </cell>
          <cell r="D43" t="str">
            <v>USD</v>
          </cell>
          <cell r="E43">
            <v>19.52</v>
          </cell>
        </row>
        <row r="44">
          <cell r="B44" t="str">
            <v>M0014301490</v>
          </cell>
          <cell r="C44" t="str">
            <v>TUBE VENT,</v>
          </cell>
          <cell r="D44" t="str">
            <v>USD</v>
          </cell>
          <cell r="E44">
            <v>48.62</v>
          </cell>
        </row>
        <row r="45">
          <cell r="B45" t="str">
            <v>M0014301700</v>
          </cell>
          <cell r="C45" t="str">
            <v>MANDREL VENT,</v>
          </cell>
          <cell r="D45" t="str">
            <v>USD</v>
          </cell>
          <cell r="E45">
            <v>45.52</v>
          </cell>
        </row>
        <row r="46">
          <cell r="B46" t="str">
            <v>M001468050</v>
          </cell>
          <cell r="C46" t="str">
            <v>TRANSEND EX 014</v>
          </cell>
          <cell r="D46" t="str">
            <v>USD</v>
          </cell>
          <cell r="E46">
            <v>43.92</v>
          </cell>
        </row>
        <row r="47">
          <cell r="B47" t="str">
            <v>M001468060</v>
          </cell>
          <cell r="C47" t="str">
            <v>TRANSEND EX 014/205 SOFT TIP</v>
          </cell>
          <cell r="D47" t="str">
            <v>USD</v>
          </cell>
          <cell r="E47">
            <v>45.08</v>
          </cell>
        </row>
        <row r="48">
          <cell r="B48" t="str">
            <v>M001468070</v>
          </cell>
          <cell r="C48" t="str">
            <v>TRANSEND EX 014/205 FLOPPY</v>
          </cell>
          <cell r="D48" t="str">
            <v>USD</v>
          </cell>
          <cell r="E48">
            <v>44.53</v>
          </cell>
        </row>
        <row r="49">
          <cell r="B49" t="str">
            <v>M001468080</v>
          </cell>
          <cell r="C49" t="str">
            <v>TRANSEND EX 014/205 PLATINUM</v>
          </cell>
          <cell r="D49" t="str">
            <v>USD</v>
          </cell>
          <cell r="E49">
            <v>50.7</v>
          </cell>
        </row>
        <row r="50">
          <cell r="B50" t="str">
            <v>M0017715510</v>
          </cell>
          <cell r="C50" t="str">
            <v>DSB .50CC VOLUME LOW,</v>
          </cell>
          <cell r="D50" t="str">
            <v>USD</v>
          </cell>
          <cell r="E50">
            <v>196.31</v>
          </cell>
        </row>
        <row r="51">
          <cell r="B51" t="str">
            <v>M0017715520</v>
          </cell>
          <cell r="C51" t="str">
            <v>DSB .50CC VOLUME MEDIUM,</v>
          </cell>
          <cell r="D51" t="str">
            <v>USD</v>
          </cell>
          <cell r="E51">
            <v>196.24</v>
          </cell>
        </row>
        <row r="52">
          <cell r="B52" t="str">
            <v>M0017715530</v>
          </cell>
          <cell r="C52" t="str">
            <v>DSB .50CC VOLUME HIGH,</v>
          </cell>
          <cell r="D52" t="str">
            <v>USD</v>
          </cell>
          <cell r="E52">
            <v>196.24</v>
          </cell>
        </row>
        <row r="53">
          <cell r="B53" t="str">
            <v>M0017715920</v>
          </cell>
          <cell r="C53" t="str">
            <v>DSB .90CC VOLUME MEDIUM,</v>
          </cell>
          <cell r="D53" t="str">
            <v>USD</v>
          </cell>
          <cell r="E53">
            <v>196.24</v>
          </cell>
        </row>
        <row r="54">
          <cell r="B54" t="str">
            <v>M0017718110</v>
          </cell>
          <cell r="C54" t="str">
            <v>DSB 1.0CC VOLUME LOW,</v>
          </cell>
          <cell r="D54" t="str">
            <v>USD</v>
          </cell>
          <cell r="E54">
            <v>196.31</v>
          </cell>
        </row>
        <row r="55">
          <cell r="B55" t="str">
            <v>M0017718120</v>
          </cell>
          <cell r="C55" t="str">
            <v>DSB 1.0CC VOLUME MEDIUM,</v>
          </cell>
          <cell r="D55" t="str">
            <v>USD</v>
          </cell>
          <cell r="E55">
            <v>196.24</v>
          </cell>
        </row>
        <row r="56">
          <cell r="B56" t="str">
            <v>M0017718510</v>
          </cell>
          <cell r="C56" t="str">
            <v>DSB 1.5CC VOLUME LOW,</v>
          </cell>
          <cell r="D56" t="str">
            <v>USD</v>
          </cell>
          <cell r="E56">
            <v>196.31</v>
          </cell>
        </row>
        <row r="57">
          <cell r="B57" t="str">
            <v>M0017718520</v>
          </cell>
          <cell r="C57" t="str">
            <v>DSB 1.5CC VOLUME MEDIUM,</v>
          </cell>
          <cell r="D57" t="str">
            <v>USD</v>
          </cell>
          <cell r="E57">
            <v>196.24</v>
          </cell>
        </row>
        <row r="58">
          <cell r="B58" t="str">
            <v>M003100620</v>
          </cell>
          <cell r="C58" t="str">
            <v>GUIDER 40XF 5F 90CM</v>
          </cell>
          <cell r="D58" t="str">
            <v>USD</v>
          </cell>
          <cell r="E58">
            <v>55.505495199999991</v>
          </cell>
        </row>
        <row r="59">
          <cell r="B59" t="str">
            <v>M003100630</v>
          </cell>
          <cell r="C59" t="str">
            <v>GUIDER MPXF 5F 90CM</v>
          </cell>
          <cell r="D59" t="str">
            <v>USD</v>
          </cell>
          <cell r="E59">
            <v>55.505495199999991</v>
          </cell>
        </row>
        <row r="60">
          <cell r="B60" t="str">
            <v>M003100640</v>
          </cell>
          <cell r="C60" t="str">
            <v>GUIDER STRAIGHT XF 5F 90CM</v>
          </cell>
          <cell r="D60" t="str">
            <v>USD</v>
          </cell>
          <cell r="E60">
            <v>55.505495199999991</v>
          </cell>
        </row>
        <row r="61">
          <cell r="B61" t="str">
            <v>M003101420</v>
          </cell>
          <cell r="C61" t="str">
            <v>GUIDER/40 DEG XF/6FR/100 cm</v>
          </cell>
          <cell r="D61" t="str">
            <v>USD</v>
          </cell>
          <cell r="E61">
            <v>31.200445759999997</v>
          </cell>
        </row>
        <row r="62">
          <cell r="B62" t="str">
            <v>M003101430</v>
          </cell>
          <cell r="C62" t="str">
            <v>GUIDER/40 DEG XF/7FR/100 cm</v>
          </cell>
          <cell r="D62" t="str">
            <v>USD</v>
          </cell>
          <cell r="E62">
            <v>34.318045159999997</v>
          </cell>
        </row>
        <row r="63">
          <cell r="B63" t="str">
            <v>M003101440</v>
          </cell>
          <cell r="C63" t="str">
            <v>GUIDER/40 XF/8FR/100 cm</v>
          </cell>
          <cell r="D63" t="str">
            <v>USD</v>
          </cell>
          <cell r="E63">
            <v>31.897320919999995</v>
          </cell>
        </row>
        <row r="64">
          <cell r="B64" t="str">
            <v>M003101450</v>
          </cell>
          <cell r="C64" t="str">
            <v>GUIDER/40 DEG XF/9FR/100 cm</v>
          </cell>
          <cell r="D64" t="str">
            <v>USD</v>
          </cell>
          <cell r="E64">
            <v>34.318045159999997</v>
          </cell>
        </row>
        <row r="65">
          <cell r="B65" t="str">
            <v>M003101460</v>
          </cell>
          <cell r="C65" t="str">
            <v>GUIDER/MP XF/6FR/100 cm</v>
          </cell>
          <cell r="D65" t="str">
            <v>USD</v>
          </cell>
          <cell r="E65">
            <v>31.200445759999997</v>
          </cell>
        </row>
        <row r="66">
          <cell r="B66" t="str">
            <v>M003101470</v>
          </cell>
          <cell r="C66" t="str">
            <v>GUIDER/MP XF/7FR/100 cm</v>
          </cell>
          <cell r="D66" t="str">
            <v>USD</v>
          </cell>
          <cell r="E66">
            <v>34.318045159999997</v>
          </cell>
        </row>
        <row r="67">
          <cell r="B67" t="str">
            <v>M003101480</v>
          </cell>
          <cell r="C67" t="str">
            <v>GUIDER/MP XF/8FR/100 cm</v>
          </cell>
          <cell r="D67" t="str">
            <v>USD</v>
          </cell>
          <cell r="E67">
            <v>31.897320919999995</v>
          </cell>
        </row>
        <row r="68">
          <cell r="B68" t="str">
            <v>M003101490</v>
          </cell>
          <cell r="C68" t="str">
            <v>GUIDER/MP XF/9FR/100 cm</v>
          </cell>
          <cell r="D68" t="str">
            <v>USD</v>
          </cell>
          <cell r="E68">
            <v>34.318045159999997</v>
          </cell>
        </row>
        <row r="69">
          <cell r="B69" t="str">
            <v>M003101500</v>
          </cell>
          <cell r="C69" t="str">
            <v>GUIDER/ST XF/6FR/100 cm</v>
          </cell>
          <cell r="D69" t="str">
            <v>USD</v>
          </cell>
          <cell r="E69">
            <v>31.200445759999997</v>
          </cell>
        </row>
        <row r="70">
          <cell r="B70" t="str">
            <v>M003101510</v>
          </cell>
          <cell r="C70" t="str">
            <v>GUIDER/ST XF/7FR/100 cm</v>
          </cell>
          <cell r="D70" t="str">
            <v>USD</v>
          </cell>
          <cell r="E70">
            <v>34.318045159999997</v>
          </cell>
        </row>
        <row r="71">
          <cell r="B71" t="str">
            <v>M003101520</v>
          </cell>
          <cell r="C71" t="str">
            <v>GUIDER/ST XF/8FR/100 cm</v>
          </cell>
          <cell r="D71" t="str">
            <v>USD</v>
          </cell>
          <cell r="E71">
            <v>31.897320919999995</v>
          </cell>
        </row>
        <row r="72">
          <cell r="B72" t="str">
            <v>M003101530</v>
          </cell>
          <cell r="C72" t="str">
            <v>GUIDER/ST XF/9FR/100 cm</v>
          </cell>
          <cell r="D72" t="str">
            <v>USD</v>
          </cell>
          <cell r="E72">
            <v>34.318045159999997</v>
          </cell>
        </row>
        <row r="73">
          <cell r="B73" t="str">
            <v>M003101620</v>
          </cell>
          <cell r="C73" t="str">
            <v>GUIDER 40XF 5F 100CM</v>
          </cell>
          <cell r="D73" t="str">
            <v>USD</v>
          </cell>
          <cell r="E73">
            <v>55.505495199999991</v>
          </cell>
        </row>
        <row r="74">
          <cell r="B74" t="str">
            <v>M003101630</v>
          </cell>
          <cell r="C74" t="str">
            <v>GUIDER MPXF 5F 100CM</v>
          </cell>
          <cell r="D74" t="str">
            <v>USD</v>
          </cell>
          <cell r="E74">
            <v>55.505495199999991</v>
          </cell>
        </row>
        <row r="75">
          <cell r="B75" t="str">
            <v>M003101640</v>
          </cell>
          <cell r="C75" t="str">
            <v>GUIDER STRAIGHT XF 5F 100CM</v>
          </cell>
          <cell r="D75" t="str">
            <v>USD</v>
          </cell>
          <cell r="E75">
            <v>55.505495199999991</v>
          </cell>
        </row>
        <row r="76">
          <cell r="B76" t="str">
            <v>M00313010</v>
          </cell>
          <cell r="C76" t="str">
            <v>Synchro .014"guide wire, 35 cm tip</v>
          </cell>
          <cell r="D76" t="str">
            <v>USD</v>
          </cell>
          <cell r="E76">
            <v>118.45</v>
          </cell>
        </row>
        <row r="77">
          <cell r="B77" t="str">
            <v>M00313020</v>
          </cell>
          <cell r="C77" t="str">
            <v>Synchro .014"guide wire, 45 cm tip</v>
          </cell>
          <cell r="D77" t="str">
            <v>USD</v>
          </cell>
          <cell r="E77">
            <v>125.12</v>
          </cell>
        </row>
        <row r="78">
          <cell r="B78" t="str">
            <v>M00313310</v>
          </cell>
          <cell r="C78" t="str">
            <v>Synchro .014"guide wire, 300 cm length</v>
          </cell>
          <cell r="D78" t="str">
            <v>USD</v>
          </cell>
          <cell r="E78">
            <v>121.15</v>
          </cell>
        </row>
        <row r="79">
          <cell r="B79" t="str">
            <v>M00313320</v>
          </cell>
          <cell r="C79" t="str">
            <v>Synchro .014" guide wire, 300 cm length</v>
          </cell>
          <cell r="D79" t="str">
            <v>USD</v>
          </cell>
          <cell r="E79">
            <v>125.33</v>
          </cell>
        </row>
        <row r="80">
          <cell r="B80" t="str">
            <v>M00313410</v>
          </cell>
          <cell r="C80" t="str">
            <v>Synchro-14S GW, 200 cm, 35 cm tip</v>
          </cell>
          <cell r="D80" t="str">
            <v>USD</v>
          </cell>
          <cell r="E80">
            <v>116.46</v>
          </cell>
        </row>
        <row r="81">
          <cell r="B81" t="str">
            <v>M0031341100</v>
          </cell>
          <cell r="C81" t="str">
            <v>FASTRACKER-18 175CM/25CM</v>
          </cell>
          <cell r="D81" t="str">
            <v>EUR</v>
          </cell>
          <cell r="E81">
            <v>62.803999999999995</v>
          </cell>
        </row>
        <row r="82">
          <cell r="B82" t="str">
            <v>M0031342090</v>
          </cell>
          <cell r="C82" t="str">
            <v>FASTRACKER-18 MX with 2 TIPS 150-18 CM</v>
          </cell>
          <cell r="D82" t="str">
            <v>EUR</v>
          </cell>
          <cell r="E82">
            <v>63.972999999999999</v>
          </cell>
        </row>
        <row r="83">
          <cell r="B83" t="str">
            <v>M0031342100</v>
          </cell>
          <cell r="C83" t="str">
            <v>FASTRACKER-18 MX 175/25  CM</v>
          </cell>
          <cell r="D83" t="str">
            <v>EUR</v>
          </cell>
          <cell r="E83">
            <v>64.322999999999993</v>
          </cell>
        </row>
        <row r="84">
          <cell r="B84" t="str">
            <v>M00313510</v>
          </cell>
          <cell r="C84" t="str">
            <v>Synchro-14S , 300 cm, 35 cm tip</v>
          </cell>
          <cell r="D84" t="str">
            <v>USD</v>
          </cell>
          <cell r="E84">
            <v>116.6</v>
          </cell>
        </row>
        <row r="85">
          <cell r="B85" t="str">
            <v>M0031351020</v>
          </cell>
          <cell r="C85" t="str">
            <v>FASTRACKER 10 155CM/15CM</v>
          </cell>
          <cell r="D85" t="str">
            <v>EUR</v>
          </cell>
          <cell r="E85">
            <v>63.174999999999997</v>
          </cell>
        </row>
        <row r="86">
          <cell r="B86" t="str">
            <v>M0031351090</v>
          </cell>
          <cell r="C86" t="str">
            <v>FASTRACKER 10 150CM/3CM</v>
          </cell>
          <cell r="D86" t="str">
            <v>EUR</v>
          </cell>
          <cell r="E86">
            <v>63.293999999999997</v>
          </cell>
        </row>
        <row r="87">
          <cell r="B87" t="str">
            <v>M0031351100</v>
          </cell>
          <cell r="C87" t="str">
            <v>FASTRACKER-10 175CM/20CM</v>
          </cell>
          <cell r="D87" t="str">
            <v>EUR</v>
          </cell>
          <cell r="E87">
            <v>64.161999999999992</v>
          </cell>
        </row>
        <row r="88">
          <cell r="B88" t="str">
            <v>M0031426010</v>
          </cell>
          <cell r="C88" t="str">
            <v>TrackerExcel 14 1-TIP 150cm/15cm</v>
          </cell>
          <cell r="D88" t="str">
            <v>EUR</v>
          </cell>
          <cell r="E88">
            <v>104.28599999999999</v>
          </cell>
        </row>
        <row r="89">
          <cell r="B89" t="str">
            <v>M0031426090</v>
          </cell>
          <cell r="C89" t="str">
            <v>TrackerExcel-14 2-TIP 150cm/15cm</v>
          </cell>
          <cell r="D89" t="str">
            <v>EUR</v>
          </cell>
          <cell r="E89">
            <v>99.007999999999996</v>
          </cell>
        </row>
        <row r="90">
          <cell r="B90" t="str">
            <v>M0031426100</v>
          </cell>
          <cell r="C90" t="str">
            <v>TrackerExcel-14 Pre-Shaped 45 150cm/15cm</v>
          </cell>
          <cell r="D90" t="str">
            <v>EUR</v>
          </cell>
          <cell r="E90">
            <v>107.93299999999999</v>
          </cell>
        </row>
        <row r="91">
          <cell r="B91" t="str">
            <v>M0031426110</v>
          </cell>
          <cell r="C91" t="str">
            <v>TrackerExcel-14 Pre-Shaped 90 150cm/15cm</v>
          </cell>
          <cell r="D91" t="str">
            <v>EUR</v>
          </cell>
          <cell r="E91">
            <v>107.93299999999999</v>
          </cell>
        </row>
        <row r="92">
          <cell r="B92" t="str">
            <v>M0031426120</v>
          </cell>
          <cell r="C92" t="str">
            <v>TrackerExcel-14 Pre-Shaped J 150cm/15cm</v>
          </cell>
          <cell r="D92" t="str">
            <v>EUR</v>
          </cell>
          <cell r="E92">
            <v>107.84899999999999</v>
          </cell>
        </row>
        <row r="93">
          <cell r="B93" t="str">
            <v>M0031426130</v>
          </cell>
          <cell r="C93" t="str">
            <v>TrackerExcel-14 Pre-Shaped C 150cm/15cm</v>
          </cell>
          <cell r="D93" t="str">
            <v>EUR</v>
          </cell>
          <cell r="E93">
            <v>111.209</v>
          </cell>
        </row>
        <row r="94">
          <cell r="B94" t="str">
            <v>M0031426140</v>
          </cell>
          <cell r="C94" t="str">
            <v>TrackerExcel-14 Pre-Shaped S 150cm/15cm</v>
          </cell>
          <cell r="D94" t="str">
            <v>EUR</v>
          </cell>
          <cell r="E94">
            <v>111.209</v>
          </cell>
        </row>
        <row r="95">
          <cell r="B95" t="str">
            <v>M0031427010</v>
          </cell>
          <cell r="C95" t="str">
            <v>TrackerExcel 14 1-TIP 150cm/7.5cm</v>
          </cell>
          <cell r="D95" t="str">
            <v>EUR</v>
          </cell>
          <cell r="E95">
            <v>104.104</v>
          </cell>
        </row>
        <row r="96">
          <cell r="B96" t="str">
            <v>M0031427090</v>
          </cell>
          <cell r="C96" t="str">
            <v>TrackerExcel 14 2-TIP 150cm/7.5cm</v>
          </cell>
          <cell r="D96" t="str">
            <v>EUR</v>
          </cell>
          <cell r="E96">
            <v>99.014999999999986</v>
          </cell>
        </row>
        <row r="97">
          <cell r="B97" t="str">
            <v>M0031427100</v>
          </cell>
          <cell r="C97" t="str">
            <v>TrackerExcel-14 Pre-Shaped 45 150/7.5cm</v>
          </cell>
          <cell r="D97" t="str">
            <v>EUR</v>
          </cell>
          <cell r="E97">
            <v>107.947</v>
          </cell>
        </row>
        <row r="98">
          <cell r="B98" t="str">
            <v>M0031427110</v>
          </cell>
          <cell r="C98" t="str">
            <v>TrackerExcel-14 Pre-Shaped 90 150/7.5cm</v>
          </cell>
          <cell r="D98" t="str">
            <v>EUR</v>
          </cell>
          <cell r="E98">
            <v>107.947</v>
          </cell>
        </row>
        <row r="99">
          <cell r="B99" t="str">
            <v>M0031427120</v>
          </cell>
          <cell r="C99" t="str">
            <v>TrackerExcel-14 Pre-Shaped J 150/7.5cm</v>
          </cell>
          <cell r="D99" t="str">
            <v>EUR</v>
          </cell>
          <cell r="E99">
            <v>107.85600000000001</v>
          </cell>
        </row>
        <row r="100">
          <cell r="B100" t="str">
            <v>M0031427130</v>
          </cell>
          <cell r="C100" t="str">
            <v>TrackerExcel-14 Pre-Shaped C 150/7.5cm</v>
          </cell>
          <cell r="D100" t="str">
            <v>EUR</v>
          </cell>
          <cell r="E100">
            <v>111.21599999999999</v>
          </cell>
        </row>
        <row r="101">
          <cell r="B101" t="str">
            <v>M0031427140</v>
          </cell>
          <cell r="C101" t="str">
            <v>TrackerExcel-14 Pre-Shaped S 150/7.5cm</v>
          </cell>
          <cell r="D101" t="str">
            <v>EUR</v>
          </cell>
          <cell r="E101">
            <v>111.21599999999999</v>
          </cell>
        </row>
        <row r="102">
          <cell r="B102" t="str">
            <v>M0031441810</v>
          </cell>
          <cell r="C102" t="str">
            <v>EXCELSIOR 150 CM 1 TIP</v>
          </cell>
          <cell r="D102" t="str">
            <v>EUR</v>
          </cell>
          <cell r="E102">
            <v>105.54599999999999</v>
          </cell>
        </row>
        <row r="103">
          <cell r="B103" t="str">
            <v>M0031441890</v>
          </cell>
          <cell r="C103" t="str">
            <v>EXCELSIOR 150 CM 2 TIP</v>
          </cell>
          <cell r="D103" t="str">
            <v>EUR</v>
          </cell>
          <cell r="E103">
            <v>100.989</v>
          </cell>
        </row>
        <row r="104">
          <cell r="B104" t="str">
            <v>M0031441900</v>
          </cell>
          <cell r="C104" t="str">
            <v>Excelsior 1018 Pre-Shaped 45 150cm</v>
          </cell>
          <cell r="D104" t="str">
            <v>EUR</v>
          </cell>
          <cell r="E104">
            <v>129.64699999999999</v>
          </cell>
        </row>
        <row r="105">
          <cell r="B105" t="str">
            <v>M0031441910</v>
          </cell>
          <cell r="C105" t="str">
            <v>Excelsior 1018 Pre-Shaped 90 150cm</v>
          </cell>
          <cell r="D105" t="str">
            <v>EUR</v>
          </cell>
          <cell r="E105">
            <v>129.64699999999999</v>
          </cell>
        </row>
        <row r="106">
          <cell r="B106" t="str">
            <v>M0031441920</v>
          </cell>
          <cell r="C106" t="str">
            <v>Excelsior 1018 Pre-Shaped J 150cm</v>
          </cell>
          <cell r="D106" t="str">
            <v>EUR</v>
          </cell>
          <cell r="E106">
            <v>129.55600000000001</v>
          </cell>
        </row>
        <row r="107">
          <cell r="B107" t="str">
            <v>M0031441930</v>
          </cell>
          <cell r="C107" t="str">
            <v>Excelsior 1018 Pre-Shaped C 150cm</v>
          </cell>
          <cell r="D107" t="str">
            <v>EUR</v>
          </cell>
          <cell r="E107">
            <v>132.916</v>
          </cell>
        </row>
        <row r="108">
          <cell r="B108" t="str">
            <v>M0031441940</v>
          </cell>
          <cell r="C108" t="str">
            <v>Excelsior 1018 Pre-Shaped S 150cm</v>
          </cell>
          <cell r="D108" t="str">
            <v>EUR</v>
          </cell>
          <cell r="E108">
            <v>133.00699999999998</v>
          </cell>
        </row>
        <row r="109">
          <cell r="B109" t="str">
            <v>M0031443810</v>
          </cell>
          <cell r="C109" t="str">
            <v>EXCELSIOR 130 CM 1 TIP</v>
          </cell>
          <cell r="D109" t="str">
            <v>USD</v>
          </cell>
          <cell r="E109">
            <v>136.04</v>
          </cell>
        </row>
        <row r="110">
          <cell r="B110" t="str">
            <v>M0031445810</v>
          </cell>
          <cell r="C110" t="str">
            <v>EXCELSIOR 105 CM 1 TIP</v>
          </cell>
          <cell r="D110" t="str">
            <v>USD</v>
          </cell>
          <cell r="E110">
            <v>136</v>
          </cell>
        </row>
        <row r="111">
          <cell r="B111" t="str">
            <v>M00316310</v>
          </cell>
          <cell r="C111" t="str">
            <v>SYNCHRO .010 WIRE SOFT STRAIGHT 200cm</v>
          </cell>
          <cell r="D111" t="str">
            <v>USD</v>
          </cell>
          <cell r="E111">
            <v>173.58</v>
          </cell>
        </row>
        <row r="112">
          <cell r="B112" t="str">
            <v>M00316330</v>
          </cell>
          <cell r="C112" t="str">
            <v>SYNCHRO .010 WIRE SOFT STRAIGHT 300cm</v>
          </cell>
          <cell r="D112" t="str">
            <v>USD</v>
          </cell>
          <cell r="E112">
            <v>174.1</v>
          </cell>
        </row>
        <row r="113">
          <cell r="B113" t="str">
            <v>M00316510</v>
          </cell>
          <cell r="C113" t="str">
            <v>SYNCHRO .010 WIRE SUPPORT STRAIGHT 200cm</v>
          </cell>
          <cell r="D113" t="str">
            <v>USD</v>
          </cell>
          <cell r="E113">
            <v>190.03</v>
          </cell>
        </row>
        <row r="114">
          <cell r="B114" t="str">
            <v>M00316530</v>
          </cell>
          <cell r="C114" t="str">
            <v>SYNCHRO .010 WIRE SUPPORT STRAIGHT 300cm</v>
          </cell>
          <cell r="D114" t="str">
            <v>USD</v>
          </cell>
          <cell r="E114">
            <v>230.96</v>
          </cell>
        </row>
        <row r="115">
          <cell r="B115" t="str">
            <v>M0031681810</v>
          </cell>
          <cell r="C115" t="str">
            <v>EXCELSIOR SL-10 150cm 1 TIP</v>
          </cell>
          <cell r="D115" t="str">
            <v>EUR</v>
          </cell>
          <cell r="E115">
            <v>128.37299999999999</v>
          </cell>
        </row>
        <row r="116">
          <cell r="B116" t="str">
            <v>M0031681890</v>
          </cell>
          <cell r="C116" t="str">
            <v>EXCELSIOR SL-10 150cm 2 TIP</v>
          </cell>
          <cell r="D116" t="str">
            <v>EUR</v>
          </cell>
          <cell r="E116">
            <v>125.01999999999998</v>
          </cell>
        </row>
        <row r="117">
          <cell r="B117" t="str">
            <v>M0031681900</v>
          </cell>
          <cell r="C117" t="str">
            <v>Excelsior SL-10 Pre-Shaped 45 150cm</v>
          </cell>
          <cell r="D117" t="str">
            <v>EUR</v>
          </cell>
          <cell r="E117">
            <v>147.32899999999998</v>
          </cell>
        </row>
        <row r="118">
          <cell r="B118" t="str">
            <v>M0031681910</v>
          </cell>
          <cell r="C118" t="str">
            <v>Excelsior SL-10 Pre-Shaped 90 150cm</v>
          </cell>
          <cell r="D118" t="str">
            <v>EUR</v>
          </cell>
          <cell r="E118">
            <v>147.32899999999998</v>
          </cell>
        </row>
        <row r="119">
          <cell r="B119" t="str">
            <v>M0031681920</v>
          </cell>
          <cell r="C119" t="str">
            <v>Excelsior SL-10 Pre-Shaped J 150cm</v>
          </cell>
          <cell r="D119" t="str">
            <v>EUR</v>
          </cell>
          <cell r="E119">
            <v>147.238</v>
          </cell>
        </row>
        <row r="120">
          <cell r="B120" t="str">
            <v>M0031681930</v>
          </cell>
          <cell r="C120" t="str">
            <v>Excelsior SL-10 Pre-Shaped C 150cm</v>
          </cell>
          <cell r="D120" t="str">
            <v>EUR</v>
          </cell>
          <cell r="E120">
            <v>150.59799999999998</v>
          </cell>
        </row>
        <row r="121">
          <cell r="B121" t="str">
            <v>M0031681940</v>
          </cell>
          <cell r="C121" t="str">
            <v>Excelsior SL-10 Pre-Shaped S 150cm</v>
          </cell>
          <cell r="D121" t="str">
            <v>EUR</v>
          </cell>
          <cell r="E121">
            <v>150.59799999999998</v>
          </cell>
        </row>
        <row r="122">
          <cell r="B122" t="str">
            <v>M0031682890</v>
          </cell>
          <cell r="C122" t="str">
            <v>EXCELSIOR PETITE 150cm 2 TIP U,</v>
          </cell>
          <cell r="D122" t="str">
            <v>USD</v>
          </cell>
          <cell r="E122">
            <v>167.6</v>
          </cell>
        </row>
        <row r="123">
          <cell r="B123" t="str">
            <v>M0031683810</v>
          </cell>
          <cell r="C123" t="str">
            <v>EXCELSIOR SL-10 130cm 1 TIP</v>
          </cell>
          <cell r="D123" t="str">
            <v>USD</v>
          </cell>
          <cell r="E123">
            <v>162.91</v>
          </cell>
        </row>
        <row r="124">
          <cell r="B124" t="str">
            <v>M0031685810</v>
          </cell>
          <cell r="C124" t="str">
            <v>EXCELSIOR SL-10 105cm 1 TIP</v>
          </cell>
          <cell r="D124" t="str">
            <v>USD</v>
          </cell>
          <cell r="E124">
            <v>162.80000000000001</v>
          </cell>
        </row>
        <row r="125">
          <cell r="B125" t="str">
            <v>M0031711190</v>
          </cell>
          <cell r="C125" t="str">
            <v>TURBOTRACKER 18 150/18 2TM</v>
          </cell>
          <cell r="D125" t="str">
            <v>EUR</v>
          </cell>
          <cell r="E125">
            <v>147.65799999999999</v>
          </cell>
        </row>
        <row r="126">
          <cell r="B126" t="str">
            <v>M00317210</v>
          </cell>
          <cell r="C126" t="str">
            <v>Pivot Steerable Microcatheter, Str. Tip</v>
          </cell>
          <cell r="D126" t="str">
            <v>USD</v>
          </cell>
          <cell r="E126">
            <v>387.57</v>
          </cell>
        </row>
        <row r="127">
          <cell r="B127" t="str">
            <v>M00317220</v>
          </cell>
          <cell r="C127" t="str">
            <v>Pivot MC Pre-Shaped 45, 2-Tip Marker</v>
          </cell>
          <cell r="D127" t="str">
            <v>USD</v>
          </cell>
          <cell r="E127">
            <v>394.78</v>
          </cell>
        </row>
        <row r="128">
          <cell r="B128" t="str">
            <v>M00317230</v>
          </cell>
          <cell r="C128" t="str">
            <v>Pivot MC Pre-Shaped 90, 2-Tip Marker</v>
          </cell>
          <cell r="D128" t="str">
            <v>USD</v>
          </cell>
          <cell r="E128">
            <v>394.78</v>
          </cell>
        </row>
        <row r="129">
          <cell r="B129" t="str">
            <v>M00317240</v>
          </cell>
          <cell r="C129" t="str">
            <v>Pivot MC Pre-Shaped J, 2-Tip Marker</v>
          </cell>
          <cell r="D129" t="str">
            <v>USD</v>
          </cell>
          <cell r="E129">
            <v>394.95</v>
          </cell>
        </row>
        <row r="130">
          <cell r="B130" t="str">
            <v>M003182880US0</v>
          </cell>
          <cell r="C130" t="str">
            <v>Neuro Renegade Hi Flo 135/10</v>
          </cell>
          <cell r="D130" t="str">
            <v>EUR</v>
          </cell>
          <cell r="E130">
            <v>94.997</v>
          </cell>
        </row>
        <row r="131">
          <cell r="B131" t="str">
            <v>M003182890US0</v>
          </cell>
          <cell r="C131" t="str">
            <v>Neuro Renegade Hi Flo 135/20</v>
          </cell>
          <cell r="D131" t="str">
            <v>EUR</v>
          </cell>
          <cell r="E131">
            <v>95.052999999999983</v>
          </cell>
        </row>
        <row r="132">
          <cell r="B132" t="str">
            <v>M003182900US0</v>
          </cell>
          <cell r="C132" t="str">
            <v>Neuro Renegade Hi Flo 150/10</v>
          </cell>
          <cell r="D132" t="str">
            <v>EUR</v>
          </cell>
          <cell r="E132">
            <v>97.285999999999987</v>
          </cell>
        </row>
        <row r="133">
          <cell r="B133" t="str">
            <v>M003182910US0</v>
          </cell>
          <cell r="C133" t="str">
            <v>Neuro Renegade Hi Flo 150/20</v>
          </cell>
          <cell r="D133" t="str">
            <v>EUR</v>
          </cell>
          <cell r="E133">
            <v>97.34899999999999</v>
          </cell>
        </row>
        <row r="134">
          <cell r="B134" t="str">
            <v>M0032072009150</v>
          </cell>
          <cell r="C134" t="str">
            <v>9 X 1.5 GATEWAY</v>
          </cell>
          <cell r="D134" t="str">
            <v>USD</v>
          </cell>
          <cell r="E134">
            <v>44.98</v>
          </cell>
        </row>
        <row r="135">
          <cell r="B135" t="str">
            <v>M0032072009200</v>
          </cell>
          <cell r="C135" t="str">
            <v>9 X 2.0 GATEWAY</v>
          </cell>
          <cell r="D135" t="str">
            <v>USD</v>
          </cell>
          <cell r="E135">
            <v>45.14</v>
          </cell>
        </row>
        <row r="136">
          <cell r="B136" t="str">
            <v>M0032072009220</v>
          </cell>
          <cell r="C136" t="str">
            <v>9 X 2.25 GATEWAY</v>
          </cell>
          <cell r="D136" t="str">
            <v>USD</v>
          </cell>
          <cell r="E136">
            <v>45.54</v>
          </cell>
        </row>
        <row r="137">
          <cell r="B137" t="str">
            <v>M0032072009250</v>
          </cell>
          <cell r="C137" t="str">
            <v>9 X 2.5 GATEWAY</v>
          </cell>
          <cell r="D137" t="str">
            <v>USD</v>
          </cell>
          <cell r="E137">
            <v>45.54</v>
          </cell>
        </row>
        <row r="138">
          <cell r="B138" t="str">
            <v>M0032072009270</v>
          </cell>
          <cell r="C138" t="str">
            <v>9 X 2.75 GATEWAY</v>
          </cell>
          <cell r="D138" t="str">
            <v>USD</v>
          </cell>
          <cell r="E138">
            <v>45.54</v>
          </cell>
        </row>
        <row r="139">
          <cell r="B139" t="str">
            <v>M0032072009300</v>
          </cell>
          <cell r="C139" t="str">
            <v>9 X 3.0 GATEWAY</v>
          </cell>
          <cell r="D139" t="str">
            <v>USD</v>
          </cell>
          <cell r="E139">
            <v>45.55</v>
          </cell>
        </row>
        <row r="140">
          <cell r="B140" t="str">
            <v>M0032072009320</v>
          </cell>
          <cell r="C140" t="str">
            <v>9 X 3.25 GATEWAY</v>
          </cell>
          <cell r="D140" t="str">
            <v>USD</v>
          </cell>
          <cell r="E140">
            <v>46.28</v>
          </cell>
        </row>
        <row r="141">
          <cell r="B141" t="str">
            <v>M0032072009350</v>
          </cell>
          <cell r="C141" t="str">
            <v>9 X 3.5 GATEWAY</v>
          </cell>
          <cell r="D141" t="str">
            <v>USD</v>
          </cell>
          <cell r="E141">
            <v>47.63</v>
          </cell>
        </row>
        <row r="142">
          <cell r="B142" t="str">
            <v>M0032072009370</v>
          </cell>
          <cell r="C142" t="str">
            <v>9 X 3.75 GATEWAY</v>
          </cell>
          <cell r="D142" t="str">
            <v>USD</v>
          </cell>
          <cell r="E142">
            <v>47.63</v>
          </cell>
        </row>
        <row r="143">
          <cell r="B143" t="str">
            <v>M0032072009400</v>
          </cell>
          <cell r="C143" t="str">
            <v>9 X 4.0 GATEWAY</v>
          </cell>
          <cell r="D143" t="str">
            <v>USD</v>
          </cell>
          <cell r="E143">
            <v>47.63</v>
          </cell>
        </row>
        <row r="144">
          <cell r="B144" t="str">
            <v>M0032072012200</v>
          </cell>
          <cell r="C144" t="str">
            <v>12 X 2.0 GATEWAY</v>
          </cell>
          <cell r="D144" t="str">
            <v>USD</v>
          </cell>
          <cell r="E144">
            <v>45.14</v>
          </cell>
        </row>
        <row r="145">
          <cell r="B145" t="str">
            <v>M0032072012220</v>
          </cell>
          <cell r="C145" t="str">
            <v>12 X 2.25 GATEWAY</v>
          </cell>
          <cell r="D145" t="str">
            <v>USD</v>
          </cell>
          <cell r="E145">
            <v>45.54</v>
          </cell>
        </row>
        <row r="146">
          <cell r="B146" t="str">
            <v>M0032072012250</v>
          </cell>
          <cell r="C146" t="str">
            <v>12 X 2.5 GATEWAY</v>
          </cell>
          <cell r="D146" t="str">
            <v>USD</v>
          </cell>
          <cell r="E146">
            <v>45.53</v>
          </cell>
        </row>
        <row r="147">
          <cell r="B147" t="str">
            <v>M0032072012270</v>
          </cell>
          <cell r="C147" t="str">
            <v>12 X 2.75 GATEWAY</v>
          </cell>
          <cell r="D147" t="str">
            <v>USD</v>
          </cell>
          <cell r="E147">
            <v>45.54</v>
          </cell>
        </row>
        <row r="148">
          <cell r="B148" t="str">
            <v>M0032072012300</v>
          </cell>
          <cell r="C148" t="str">
            <v>12 X 3.0 GATEWAY</v>
          </cell>
          <cell r="D148" t="str">
            <v>USD</v>
          </cell>
          <cell r="E148">
            <v>45.55</v>
          </cell>
        </row>
        <row r="149">
          <cell r="B149" t="str">
            <v>M0032072012320</v>
          </cell>
          <cell r="C149" t="str">
            <v>12 X 3.25 GATEWAY</v>
          </cell>
          <cell r="D149" t="str">
            <v>USD</v>
          </cell>
          <cell r="E149">
            <v>46.28</v>
          </cell>
        </row>
        <row r="150">
          <cell r="B150" t="str">
            <v>M0032072012350</v>
          </cell>
          <cell r="C150" t="str">
            <v>12 X 3.5 GATEWAY</v>
          </cell>
          <cell r="D150" t="str">
            <v>USD</v>
          </cell>
          <cell r="E150">
            <v>47.63</v>
          </cell>
        </row>
        <row r="151">
          <cell r="B151" t="str">
            <v>M0032072012370</v>
          </cell>
          <cell r="C151" t="str">
            <v>12 X 3.75 GATEWAY</v>
          </cell>
          <cell r="D151" t="str">
            <v>USD</v>
          </cell>
          <cell r="E151">
            <v>47.63</v>
          </cell>
        </row>
        <row r="152">
          <cell r="B152" t="str">
            <v>M0032072012400</v>
          </cell>
          <cell r="C152" t="str">
            <v>12 X 4.0 GATEWAY</v>
          </cell>
          <cell r="D152" t="str">
            <v>USD</v>
          </cell>
          <cell r="E152">
            <v>47.63</v>
          </cell>
        </row>
        <row r="153">
          <cell r="B153" t="str">
            <v>M0032072015150</v>
          </cell>
          <cell r="C153" t="str">
            <v>15 X 1.5 GATEWAY</v>
          </cell>
          <cell r="D153" t="str">
            <v>USD</v>
          </cell>
          <cell r="E153">
            <v>44.98</v>
          </cell>
        </row>
        <row r="154">
          <cell r="B154" t="str">
            <v>M0032072015200</v>
          </cell>
          <cell r="C154" t="str">
            <v>15 X 2.0 GATEWAY</v>
          </cell>
          <cell r="D154" t="str">
            <v>USD</v>
          </cell>
          <cell r="E154">
            <v>45.14</v>
          </cell>
        </row>
        <row r="155">
          <cell r="B155" t="str">
            <v>M0032072015220</v>
          </cell>
          <cell r="C155" t="str">
            <v>15 X 2.25 GATEWAY</v>
          </cell>
          <cell r="D155" t="str">
            <v>USD</v>
          </cell>
          <cell r="E155">
            <v>45.54</v>
          </cell>
        </row>
        <row r="156">
          <cell r="B156" t="str">
            <v>M0032072015250</v>
          </cell>
          <cell r="C156" t="str">
            <v>15 X 2.5 GATEWAY</v>
          </cell>
          <cell r="D156" t="str">
            <v>USD</v>
          </cell>
          <cell r="E156">
            <v>45.53</v>
          </cell>
        </row>
        <row r="157">
          <cell r="B157" t="str">
            <v>M0032072015270</v>
          </cell>
          <cell r="C157" t="str">
            <v>15 X 2.75 GATEWAY</v>
          </cell>
          <cell r="D157" t="str">
            <v>USD</v>
          </cell>
          <cell r="E157">
            <v>45.54</v>
          </cell>
        </row>
        <row r="158">
          <cell r="B158" t="str">
            <v>M0032072015300</v>
          </cell>
          <cell r="C158" t="str">
            <v>15 X 3.0 GATEWAY</v>
          </cell>
          <cell r="D158" t="str">
            <v>USD</v>
          </cell>
          <cell r="E158">
            <v>45.55</v>
          </cell>
        </row>
        <row r="159">
          <cell r="B159" t="str">
            <v>M0032072015320</v>
          </cell>
          <cell r="C159" t="str">
            <v>15 X 3.25 GATEWAY</v>
          </cell>
          <cell r="D159" t="str">
            <v>USD</v>
          </cell>
          <cell r="E159">
            <v>46.28</v>
          </cell>
        </row>
        <row r="160">
          <cell r="B160" t="str">
            <v>M0032072015350</v>
          </cell>
          <cell r="C160" t="str">
            <v>15 X 3.5 GATEWAY</v>
          </cell>
          <cell r="D160" t="str">
            <v>USD</v>
          </cell>
          <cell r="E160">
            <v>47.63</v>
          </cell>
        </row>
        <row r="161">
          <cell r="B161" t="str">
            <v>M0032072015370</v>
          </cell>
          <cell r="C161" t="str">
            <v>15 X 3.75 GATEWAY</v>
          </cell>
          <cell r="D161" t="str">
            <v>USD</v>
          </cell>
          <cell r="E161">
            <v>47.63</v>
          </cell>
        </row>
        <row r="162">
          <cell r="B162" t="str">
            <v>M0032072015400</v>
          </cell>
          <cell r="C162" t="str">
            <v>15 X 4.0 GATEWAY</v>
          </cell>
          <cell r="D162" t="str">
            <v>USD</v>
          </cell>
          <cell r="E162">
            <v>47.63</v>
          </cell>
        </row>
        <row r="163">
          <cell r="B163" t="str">
            <v>M00320720159C0</v>
          </cell>
          <cell r="C163" t="str">
            <v>9 x 1.50 Gateway IDE</v>
          </cell>
          <cell r="D163" t="str">
            <v>USD</v>
          </cell>
          <cell r="E163">
            <v>44.32</v>
          </cell>
        </row>
        <row r="164">
          <cell r="B164" t="str">
            <v>M0032072020150</v>
          </cell>
          <cell r="C164" t="str">
            <v>20 X 1.5 GATEWAY</v>
          </cell>
          <cell r="D164" t="str">
            <v>USD</v>
          </cell>
          <cell r="E164">
            <v>44.98</v>
          </cell>
        </row>
        <row r="165">
          <cell r="B165" t="str">
            <v>M0032072020150</v>
          </cell>
          <cell r="C165" t="str">
            <v>F/G Wingspan Stent System,IDE 4.5 x 20mm</v>
          </cell>
          <cell r="D165" t="str">
            <v>USD</v>
          </cell>
          <cell r="E165">
            <v>44.98</v>
          </cell>
        </row>
        <row r="166">
          <cell r="B166" t="str">
            <v>M0032072020200</v>
          </cell>
          <cell r="C166" t="str">
            <v>20 X 2.0 GATEWAY</v>
          </cell>
          <cell r="D166" t="str">
            <v>USD</v>
          </cell>
          <cell r="E166">
            <v>45.14</v>
          </cell>
        </row>
        <row r="167">
          <cell r="B167" t="str">
            <v>M0032072020220</v>
          </cell>
          <cell r="C167" t="str">
            <v>20 X 2.25 GATEWAY</v>
          </cell>
          <cell r="D167" t="str">
            <v>USD</v>
          </cell>
          <cell r="E167">
            <v>45.54</v>
          </cell>
        </row>
        <row r="168">
          <cell r="B168" t="str">
            <v>M0032072020250</v>
          </cell>
          <cell r="C168" t="str">
            <v>20 X 2.5 GATEWAY</v>
          </cell>
          <cell r="D168" t="str">
            <v>USD</v>
          </cell>
          <cell r="E168">
            <v>45.53</v>
          </cell>
        </row>
        <row r="169">
          <cell r="B169" t="str">
            <v>M0032072020270</v>
          </cell>
          <cell r="C169" t="str">
            <v>20 X 2.75 GATEWAY</v>
          </cell>
          <cell r="D169" t="str">
            <v>USD</v>
          </cell>
          <cell r="E169">
            <v>45.54</v>
          </cell>
        </row>
        <row r="170">
          <cell r="B170" t="str">
            <v>M0032072020300</v>
          </cell>
          <cell r="C170" t="str">
            <v>20 X 3.0 GATEWAY</v>
          </cell>
          <cell r="D170" t="str">
            <v>USD</v>
          </cell>
          <cell r="E170">
            <v>46.3</v>
          </cell>
        </row>
        <row r="171">
          <cell r="B171" t="str">
            <v>M0032072020320</v>
          </cell>
          <cell r="C171" t="str">
            <v>20 X 3.25 GATEWAY</v>
          </cell>
          <cell r="D171" t="str">
            <v>USD</v>
          </cell>
          <cell r="E171">
            <v>46.28</v>
          </cell>
        </row>
        <row r="172">
          <cell r="B172" t="str">
            <v>M0032072020350</v>
          </cell>
          <cell r="C172" t="str">
            <v>20 X 3.5 GATEWAY</v>
          </cell>
          <cell r="D172" t="str">
            <v>USD</v>
          </cell>
          <cell r="E172">
            <v>47.63</v>
          </cell>
        </row>
        <row r="173">
          <cell r="B173" t="str">
            <v>M0032072020370</v>
          </cell>
          <cell r="C173" t="str">
            <v>20 X 3.75 GATEWAY</v>
          </cell>
          <cell r="D173" t="str">
            <v>USD</v>
          </cell>
          <cell r="E173">
            <v>47.63</v>
          </cell>
        </row>
        <row r="174">
          <cell r="B174" t="str">
            <v>M0032072020400</v>
          </cell>
          <cell r="C174" t="str">
            <v>20 X 4.0 GATEWAY</v>
          </cell>
          <cell r="D174" t="str">
            <v>USD</v>
          </cell>
          <cell r="E174">
            <v>47.63</v>
          </cell>
        </row>
        <row r="175">
          <cell r="B175" t="str">
            <v>M00320720209C0</v>
          </cell>
          <cell r="C175" t="str">
            <v>9 x 2.00 Gateway IDE</v>
          </cell>
          <cell r="D175" t="str">
            <v>USD</v>
          </cell>
          <cell r="E175">
            <v>44.48</v>
          </cell>
        </row>
        <row r="176">
          <cell r="B176" t="str">
            <v>M00320720229C0</v>
          </cell>
          <cell r="C176" t="str">
            <v>9 x 2.25 Gateway IDE</v>
          </cell>
          <cell r="D176" t="str">
            <v>USD</v>
          </cell>
          <cell r="E176">
            <v>44.88</v>
          </cell>
        </row>
        <row r="177">
          <cell r="B177" t="str">
            <v>M00320720259C0</v>
          </cell>
          <cell r="C177" t="str">
            <v>9 x 2.50 Gateway IDE</v>
          </cell>
          <cell r="D177" t="str">
            <v>USD</v>
          </cell>
          <cell r="E177">
            <v>44.88</v>
          </cell>
        </row>
        <row r="178">
          <cell r="B178" t="str">
            <v>M00320720279C0</v>
          </cell>
          <cell r="C178" t="str">
            <v>9 x 2.75 Gateway IDE</v>
          </cell>
          <cell r="D178" t="str">
            <v>USD</v>
          </cell>
          <cell r="E178">
            <v>44.87</v>
          </cell>
        </row>
        <row r="179">
          <cell r="B179" t="str">
            <v>M0032072030200</v>
          </cell>
          <cell r="C179" t="str">
            <v>30 X 2.0 GATEWAY</v>
          </cell>
          <cell r="D179" t="str">
            <v>USD</v>
          </cell>
          <cell r="E179">
            <v>50.54</v>
          </cell>
        </row>
        <row r="180">
          <cell r="B180" t="str">
            <v>M0032072030220</v>
          </cell>
          <cell r="C180" t="str">
            <v>30 X 2.25 GATEWAY</v>
          </cell>
          <cell r="D180" t="str">
            <v>USD</v>
          </cell>
          <cell r="E180">
            <v>51.1</v>
          </cell>
        </row>
        <row r="181">
          <cell r="B181" t="str">
            <v>M0032072030250</v>
          </cell>
          <cell r="C181" t="str">
            <v>30 X 2.5 GATEWAY</v>
          </cell>
          <cell r="D181" t="str">
            <v>USD</v>
          </cell>
          <cell r="E181">
            <v>51.1</v>
          </cell>
        </row>
        <row r="182">
          <cell r="B182" t="str">
            <v>M0032072030300</v>
          </cell>
          <cell r="C182" t="str">
            <v>30 X 3.0 GATEWAY</v>
          </cell>
          <cell r="D182" t="str">
            <v>USD</v>
          </cell>
          <cell r="E182">
            <v>55</v>
          </cell>
        </row>
        <row r="183">
          <cell r="B183" t="str">
            <v>M0032072030320</v>
          </cell>
          <cell r="C183" t="str">
            <v>30 X 3.25 GATEWAY</v>
          </cell>
          <cell r="D183" t="str">
            <v>USD</v>
          </cell>
          <cell r="E183">
            <v>54.89</v>
          </cell>
        </row>
        <row r="184">
          <cell r="B184" t="str">
            <v>M0032072030350</v>
          </cell>
          <cell r="C184" t="str">
            <v>30 X 3.5 GATEWAY</v>
          </cell>
          <cell r="D184" t="str">
            <v>USD</v>
          </cell>
          <cell r="E184">
            <v>54.89</v>
          </cell>
        </row>
        <row r="185">
          <cell r="B185" t="str">
            <v>M0032072030370</v>
          </cell>
          <cell r="C185" t="str">
            <v>30 X 3.75 GATEWAY</v>
          </cell>
          <cell r="D185" t="str">
            <v>USD</v>
          </cell>
          <cell r="E185">
            <v>54.89</v>
          </cell>
        </row>
        <row r="186">
          <cell r="B186" t="str">
            <v>M0032072030400</v>
          </cell>
          <cell r="C186" t="str">
            <v>30 X 4.0 GATEWAY</v>
          </cell>
          <cell r="D186" t="str">
            <v>USD</v>
          </cell>
          <cell r="E186">
            <v>54.89</v>
          </cell>
        </row>
        <row r="187">
          <cell r="B187" t="str">
            <v>M00320720309C0</v>
          </cell>
          <cell r="C187" t="str">
            <v>9 x 3.00 Gateway IDE</v>
          </cell>
          <cell r="D187" t="str">
            <v>USD</v>
          </cell>
          <cell r="E187">
            <v>44.89</v>
          </cell>
        </row>
        <row r="188">
          <cell r="B188" t="str">
            <v>M00320720329C0</v>
          </cell>
          <cell r="C188" t="str">
            <v>9 x 3.25 Gateway IDE</v>
          </cell>
          <cell r="D188" t="str">
            <v>USD</v>
          </cell>
          <cell r="E188">
            <v>45.61</v>
          </cell>
        </row>
        <row r="189">
          <cell r="B189" t="str">
            <v>M00320720359C0</v>
          </cell>
          <cell r="C189" t="str">
            <v>9 x 3.50 Gateway IDE</v>
          </cell>
          <cell r="D189" t="str">
            <v>USD</v>
          </cell>
          <cell r="E189">
            <v>46.97</v>
          </cell>
        </row>
        <row r="190">
          <cell r="B190" t="str">
            <v>M00320720379C0</v>
          </cell>
          <cell r="C190" t="str">
            <v>9 x 3.75 Gateway IDE</v>
          </cell>
          <cell r="D190" t="str">
            <v>USD</v>
          </cell>
          <cell r="E190">
            <v>46.97</v>
          </cell>
        </row>
        <row r="191">
          <cell r="B191" t="str">
            <v>M00320720409C0</v>
          </cell>
          <cell r="C191" t="str">
            <v>9 x 4.00 Gateway IDE</v>
          </cell>
          <cell r="D191" t="str">
            <v>USD</v>
          </cell>
          <cell r="E191">
            <v>46.97</v>
          </cell>
        </row>
        <row r="192">
          <cell r="B192" t="str">
            <v>M0032072109200</v>
          </cell>
          <cell r="C192" t="str">
            <v>9 x 2.0 Gateway MR</v>
          </cell>
          <cell r="D192" t="str">
            <v>USD</v>
          </cell>
          <cell r="E192">
            <v>45.8</v>
          </cell>
        </row>
        <row r="193">
          <cell r="B193" t="str">
            <v>M0032072109220</v>
          </cell>
          <cell r="C193" t="str">
            <v>9 x 2.25 Gateway MR</v>
          </cell>
          <cell r="D193" t="str">
            <v>USD</v>
          </cell>
          <cell r="E193">
            <v>46.19</v>
          </cell>
        </row>
        <row r="194">
          <cell r="B194" t="str">
            <v>M0032072109250</v>
          </cell>
          <cell r="C194" t="str">
            <v>9 x 2.5 Gateway MR</v>
          </cell>
          <cell r="D194" t="str">
            <v>USD</v>
          </cell>
          <cell r="E194">
            <v>46.19</v>
          </cell>
        </row>
        <row r="195">
          <cell r="B195" t="str">
            <v>M0032072109270</v>
          </cell>
          <cell r="C195" t="str">
            <v>9 x 2.75 Gateway MR</v>
          </cell>
          <cell r="D195" t="str">
            <v>USD</v>
          </cell>
          <cell r="E195">
            <v>46.19</v>
          </cell>
        </row>
        <row r="196">
          <cell r="B196" t="str">
            <v>M0032072109300</v>
          </cell>
          <cell r="C196" t="str">
            <v>9 x 3.0 Gateway MR</v>
          </cell>
          <cell r="D196" t="str">
            <v>USD</v>
          </cell>
          <cell r="E196">
            <v>46.2</v>
          </cell>
        </row>
        <row r="197">
          <cell r="B197" t="str">
            <v>M0032072109320</v>
          </cell>
          <cell r="C197" t="str">
            <v>9 x 3.25 Gateway MR</v>
          </cell>
          <cell r="D197" t="str">
            <v>USD</v>
          </cell>
          <cell r="E197">
            <v>46.92</v>
          </cell>
        </row>
        <row r="198">
          <cell r="B198" t="str">
            <v>M0032072109350</v>
          </cell>
          <cell r="C198" t="str">
            <v>9 x 3.5 Gateway MR</v>
          </cell>
          <cell r="D198" t="str">
            <v>USD</v>
          </cell>
          <cell r="E198">
            <v>47.9</v>
          </cell>
        </row>
        <row r="199">
          <cell r="B199" t="str">
            <v>M0032072109370</v>
          </cell>
          <cell r="C199" t="str">
            <v>9 x 3.75 Gateway MR</v>
          </cell>
          <cell r="D199" t="str">
            <v>USD</v>
          </cell>
          <cell r="E199">
            <v>47.9</v>
          </cell>
        </row>
        <row r="200">
          <cell r="B200" t="str">
            <v>M0032072109400</v>
          </cell>
          <cell r="C200" t="str">
            <v>9 x 4.0 Gateway MR</v>
          </cell>
          <cell r="D200" t="str">
            <v>USD</v>
          </cell>
          <cell r="E200">
            <v>47.9</v>
          </cell>
        </row>
        <row r="201">
          <cell r="B201" t="str">
            <v>M0032072112200</v>
          </cell>
          <cell r="C201" t="str">
            <v>12 x 2.0 Gateway MR</v>
          </cell>
          <cell r="D201" t="str">
            <v>USD</v>
          </cell>
          <cell r="E201">
            <v>45.8</v>
          </cell>
        </row>
        <row r="202">
          <cell r="B202" t="str">
            <v>M0032072112220</v>
          </cell>
          <cell r="C202" t="str">
            <v>12 x 2.25 Gateway MR</v>
          </cell>
          <cell r="D202" t="str">
            <v>USD</v>
          </cell>
          <cell r="E202">
            <v>46.19</v>
          </cell>
        </row>
        <row r="203">
          <cell r="B203" t="str">
            <v>M0032072112250</v>
          </cell>
          <cell r="C203" t="str">
            <v>12 x 2.5 Gateway MR</v>
          </cell>
          <cell r="D203" t="str">
            <v>USD</v>
          </cell>
          <cell r="E203">
            <v>46.19</v>
          </cell>
        </row>
        <row r="204">
          <cell r="B204" t="str">
            <v>M0032072112270</v>
          </cell>
          <cell r="C204" t="str">
            <v>12 x 2.75 Gateway MR</v>
          </cell>
          <cell r="D204" t="str">
            <v>USD</v>
          </cell>
          <cell r="E204">
            <v>46.19</v>
          </cell>
        </row>
        <row r="205">
          <cell r="B205" t="str">
            <v>M0032072112300</v>
          </cell>
          <cell r="C205" t="str">
            <v>12 x 3.0 Gateway MR</v>
          </cell>
          <cell r="D205" t="str">
            <v>USD</v>
          </cell>
          <cell r="E205">
            <v>46.2</v>
          </cell>
        </row>
        <row r="206">
          <cell r="B206" t="str">
            <v>M0032072112320</v>
          </cell>
          <cell r="C206" t="str">
            <v>12 x 3.25 Gateway MR</v>
          </cell>
          <cell r="D206" t="str">
            <v>USD</v>
          </cell>
          <cell r="E206">
            <v>46.92</v>
          </cell>
        </row>
        <row r="207">
          <cell r="B207" t="str">
            <v>M0032072112350</v>
          </cell>
          <cell r="C207" t="str">
            <v>12 x 3.5 Gateway MR</v>
          </cell>
          <cell r="D207" t="str">
            <v>USD</v>
          </cell>
          <cell r="E207">
            <v>47.9</v>
          </cell>
        </row>
        <row r="208">
          <cell r="B208" t="str">
            <v>M0032072112370</v>
          </cell>
          <cell r="C208" t="str">
            <v>12 x 3.75 Gateway MR</v>
          </cell>
          <cell r="D208" t="str">
            <v>USD</v>
          </cell>
          <cell r="E208">
            <v>47.9</v>
          </cell>
        </row>
        <row r="209">
          <cell r="B209" t="str">
            <v>M0032072112400</v>
          </cell>
          <cell r="C209" t="str">
            <v>12 x 4.0 Gateway MR</v>
          </cell>
          <cell r="D209" t="str">
            <v>USD</v>
          </cell>
          <cell r="E209">
            <v>47.9</v>
          </cell>
        </row>
        <row r="210">
          <cell r="B210" t="str">
            <v>M0032072115150</v>
          </cell>
          <cell r="C210" t="str">
            <v>15 x 1.5 Gateway MR</v>
          </cell>
          <cell r="D210" t="str">
            <v>USD</v>
          </cell>
          <cell r="E210">
            <v>45.63</v>
          </cell>
        </row>
        <row r="211">
          <cell r="B211" t="str">
            <v>M0032072115200</v>
          </cell>
          <cell r="C211" t="str">
            <v>15 x 2.0 Gateway MR</v>
          </cell>
          <cell r="D211" t="str">
            <v>USD</v>
          </cell>
          <cell r="E211">
            <v>45.8</v>
          </cell>
        </row>
        <row r="212">
          <cell r="B212" t="str">
            <v>M0032072115220</v>
          </cell>
          <cell r="C212" t="str">
            <v>15 x 2.25 Gateway MR</v>
          </cell>
          <cell r="D212" t="str">
            <v>USD</v>
          </cell>
          <cell r="E212">
            <v>46.19</v>
          </cell>
        </row>
        <row r="213">
          <cell r="B213" t="str">
            <v>M0032072115250</v>
          </cell>
          <cell r="C213" t="str">
            <v>15 x 2.5 Gateway MR</v>
          </cell>
          <cell r="D213" t="str">
            <v>USD</v>
          </cell>
          <cell r="E213">
            <v>46.19</v>
          </cell>
        </row>
        <row r="214">
          <cell r="B214" t="str">
            <v>M0032072115270</v>
          </cell>
          <cell r="C214" t="str">
            <v>15 x 2.75 Gateway MR</v>
          </cell>
          <cell r="D214" t="str">
            <v>USD</v>
          </cell>
          <cell r="E214">
            <v>46.19</v>
          </cell>
        </row>
        <row r="215">
          <cell r="B215" t="str">
            <v>M0032072115300</v>
          </cell>
          <cell r="C215" t="str">
            <v>15 x 3.0 Gateway MR</v>
          </cell>
          <cell r="D215" t="str">
            <v>USD</v>
          </cell>
          <cell r="E215">
            <v>46.2</v>
          </cell>
        </row>
        <row r="216">
          <cell r="B216" t="str">
            <v>M0032072115320</v>
          </cell>
          <cell r="C216" t="str">
            <v>15 x 3.25 Gateway MR</v>
          </cell>
          <cell r="D216" t="str">
            <v>USD</v>
          </cell>
          <cell r="E216">
            <v>46.92</v>
          </cell>
        </row>
        <row r="217">
          <cell r="B217" t="str">
            <v>M0032072115350</v>
          </cell>
          <cell r="C217" t="str">
            <v>15 x 3.5 Gateway MR</v>
          </cell>
          <cell r="D217" t="str">
            <v>USD</v>
          </cell>
          <cell r="E217">
            <v>47.9</v>
          </cell>
        </row>
        <row r="218">
          <cell r="B218" t="str">
            <v>M0032072115370</v>
          </cell>
          <cell r="C218" t="str">
            <v>15 x 3.75 Gateway MR</v>
          </cell>
          <cell r="D218" t="str">
            <v>USD</v>
          </cell>
          <cell r="E218">
            <v>47.9</v>
          </cell>
        </row>
        <row r="219">
          <cell r="B219" t="str">
            <v>M0032072115400</v>
          </cell>
          <cell r="C219" t="str">
            <v>15 x 4.0 Gateway MR</v>
          </cell>
          <cell r="D219" t="str">
            <v>USD</v>
          </cell>
          <cell r="E219">
            <v>47.9</v>
          </cell>
        </row>
        <row r="220">
          <cell r="B220" t="str">
            <v>M0032072120150</v>
          </cell>
          <cell r="C220" t="str">
            <v>20 x 1.5 Gateway MR</v>
          </cell>
          <cell r="D220" t="str">
            <v>USD</v>
          </cell>
          <cell r="E220">
            <v>45.63</v>
          </cell>
        </row>
        <row r="221">
          <cell r="B221" t="str">
            <v>M0032072120200</v>
          </cell>
          <cell r="C221" t="str">
            <v>20 x 2.0 Gateway MR</v>
          </cell>
          <cell r="D221" t="str">
            <v>USD</v>
          </cell>
          <cell r="E221">
            <v>45.8</v>
          </cell>
        </row>
        <row r="222">
          <cell r="B222" t="str">
            <v>M0032072120220</v>
          </cell>
          <cell r="C222" t="str">
            <v>20 x 2.25 Gateway MR</v>
          </cell>
          <cell r="D222" t="str">
            <v>USD</v>
          </cell>
          <cell r="E222">
            <v>46.19</v>
          </cell>
        </row>
        <row r="223">
          <cell r="B223" t="str">
            <v>M0032072120250</v>
          </cell>
          <cell r="C223" t="str">
            <v>20 x 2.5 Gateway MR</v>
          </cell>
          <cell r="D223" t="str">
            <v>USD</v>
          </cell>
          <cell r="E223">
            <v>46.19</v>
          </cell>
        </row>
        <row r="224">
          <cell r="B224" t="str">
            <v>M0032072120270</v>
          </cell>
          <cell r="C224" t="str">
            <v>20 x 2.75 Gateway MR</v>
          </cell>
          <cell r="D224" t="str">
            <v>USD</v>
          </cell>
          <cell r="E224">
            <v>46.19</v>
          </cell>
        </row>
        <row r="225">
          <cell r="B225" t="str">
            <v>M0032072120300</v>
          </cell>
          <cell r="C225" t="str">
            <v>20 x 3.0 Gateway MR</v>
          </cell>
          <cell r="D225" t="str">
            <v>USD</v>
          </cell>
          <cell r="E225">
            <v>46.95</v>
          </cell>
        </row>
        <row r="226">
          <cell r="B226" t="str">
            <v>M0032072120320</v>
          </cell>
          <cell r="C226" t="str">
            <v>20 x 3.25 Gateway MR</v>
          </cell>
          <cell r="D226" t="str">
            <v>USD</v>
          </cell>
          <cell r="E226">
            <v>46.92</v>
          </cell>
        </row>
        <row r="227">
          <cell r="B227" t="str">
            <v>M0032072120350</v>
          </cell>
          <cell r="C227" t="str">
            <v>20 x 3.5 Gateway MR</v>
          </cell>
          <cell r="D227" t="str">
            <v>USD</v>
          </cell>
          <cell r="E227">
            <v>47.9</v>
          </cell>
        </row>
        <row r="228">
          <cell r="B228" t="str">
            <v>M0032072120370</v>
          </cell>
          <cell r="C228" t="str">
            <v>20 x 3.75 Gateway MR</v>
          </cell>
          <cell r="D228" t="str">
            <v>USD</v>
          </cell>
          <cell r="E228">
            <v>47.91</v>
          </cell>
        </row>
        <row r="229">
          <cell r="B229" t="str">
            <v>M0032072120400</v>
          </cell>
          <cell r="C229" t="str">
            <v>20 x 4.0 Gateway MR</v>
          </cell>
          <cell r="D229" t="str">
            <v>USD</v>
          </cell>
          <cell r="E229">
            <v>47.91</v>
          </cell>
        </row>
        <row r="230">
          <cell r="B230" t="str">
            <v>M00320721515C0</v>
          </cell>
          <cell r="C230" t="str">
            <v>15 x 1.50 Gateway IDE</v>
          </cell>
          <cell r="D230" t="str">
            <v>USD</v>
          </cell>
          <cell r="E230">
            <v>44.32</v>
          </cell>
        </row>
        <row r="231">
          <cell r="B231" t="str">
            <v>M00320721520C0</v>
          </cell>
          <cell r="C231" t="str">
            <v>20 x 1.50 Gateway IDE</v>
          </cell>
          <cell r="D231" t="str">
            <v>USD</v>
          </cell>
          <cell r="E231">
            <v>44.32</v>
          </cell>
        </row>
        <row r="232">
          <cell r="B232" t="str">
            <v>M00320722015C0</v>
          </cell>
          <cell r="C232" t="str">
            <v>15 x 2.00 Gateway IDE</v>
          </cell>
          <cell r="D232" t="str">
            <v>USD</v>
          </cell>
          <cell r="E232">
            <v>44.48</v>
          </cell>
        </row>
        <row r="233">
          <cell r="B233" t="str">
            <v>M00320722020C0</v>
          </cell>
          <cell r="C233" t="str">
            <v>20 x 2.00 Gateway IDE</v>
          </cell>
          <cell r="D233" t="str">
            <v>USD</v>
          </cell>
          <cell r="E233">
            <v>44.48</v>
          </cell>
        </row>
        <row r="234">
          <cell r="B234" t="str">
            <v>M0032072209150</v>
          </cell>
          <cell r="C234" t="str">
            <v>F/G, Gateway, OTW, US 9 x 1.5</v>
          </cell>
          <cell r="D234" t="str">
            <v>USD</v>
          </cell>
          <cell r="E234">
            <v>44.92</v>
          </cell>
        </row>
        <row r="235">
          <cell r="B235" t="str">
            <v>M0032072209200</v>
          </cell>
          <cell r="C235" t="str">
            <v>F/G, Gateway, OTW, US 9 x 2.0</v>
          </cell>
          <cell r="D235" t="str">
            <v>USD</v>
          </cell>
          <cell r="E235">
            <v>45.09</v>
          </cell>
        </row>
        <row r="236">
          <cell r="B236" t="str">
            <v>M0032072209220</v>
          </cell>
          <cell r="C236" t="str">
            <v>F/G, Gateway, OTW, US 9 x 2.25</v>
          </cell>
          <cell r="D236" t="str">
            <v>USD</v>
          </cell>
          <cell r="E236">
            <v>45.48</v>
          </cell>
        </row>
        <row r="237">
          <cell r="B237" t="str">
            <v>M0032072209250</v>
          </cell>
          <cell r="C237" t="str">
            <v>F/G, Gateway, OTW, US 9 x 2.5</v>
          </cell>
          <cell r="D237" t="str">
            <v>USD</v>
          </cell>
          <cell r="E237">
            <v>45.48</v>
          </cell>
        </row>
        <row r="238">
          <cell r="B238" t="str">
            <v>M0032072209270</v>
          </cell>
          <cell r="C238" t="str">
            <v>F/G, Gateway, OTW, US 9 x 2.75</v>
          </cell>
          <cell r="D238" t="str">
            <v>USD</v>
          </cell>
          <cell r="E238">
            <v>45.48</v>
          </cell>
        </row>
        <row r="239">
          <cell r="B239" t="str">
            <v>M0032072209300</v>
          </cell>
          <cell r="C239" t="str">
            <v>F/G, Gateway, OTW, US 9 x 3.0</v>
          </cell>
          <cell r="D239" t="str">
            <v>USD</v>
          </cell>
          <cell r="E239">
            <v>45.49</v>
          </cell>
        </row>
        <row r="240">
          <cell r="B240" t="str">
            <v>M0032072209320</v>
          </cell>
          <cell r="C240" t="str">
            <v>F/G, Gateway, OTW, US 9 x 3.25</v>
          </cell>
          <cell r="D240" t="str">
            <v>USD</v>
          </cell>
          <cell r="E240">
            <v>46.21</v>
          </cell>
        </row>
        <row r="241">
          <cell r="B241" t="str">
            <v>M0032072209350</v>
          </cell>
          <cell r="C241" t="str">
            <v>F/G, Gateway, OTW, US 9 x 3.5</v>
          </cell>
          <cell r="D241" t="str">
            <v>USD</v>
          </cell>
          <cell r="E241">
            <v>47.58</v>
          </cell>
        </row>
        <row r="242">
          <cell r="B242" t="str">
            <v>M0032072209370</v>
          </cell>
          <cell r="C242" t="str">
            <v>F/G, Gateway, OTW, US 9 x 3.75</v>
          </cell>
          <cell r="D242" t="str">
            <v>USD</v>
          </cell>
          <cell r="E242">
            <v>47.58</v>
          </cell>
        </row>
        <row r="243">
          <cell r="B243" t="str">
            <v>M0032072209400</v>
          </cell>
          <cell r="C243" t="str">
            <v>F/G, Gateway, OTW, US 9 x 4.0</v>
          </cell>
          <cell r="D243" t="str">
            <v>USD</v>
          </cell>
          <cell r="E243">
            <v>47.58</v>
          </cell>
        </row>
        <row r="244">
          <cell r="B244" t="str">
            <v>M0032072212200</v>
          </cell>
          <cell r="C244" t="str">
            <v>F/G, Gateway, OTW, US 12 x 2.0</v>
          </cell>
          <cell r="D244" t="str">
            <v>USD</v>
          </cell>
          <cell r="E244">
            <v>45.09</v>
          </cell>
        </row>
        <row r="245">
          <cell r="B245" t="str">
            <v>M0032072212220</v>
          </cell>
          <cell r="C245" t="str">
            <v>F/G, Gateway, OTW, US 12 x 2.25</v>
          </cell>
          <cell r="D245" t="str">
            <v>USD</v>
          </cell>
          <cell r="E245">
            <v>45.48</v>
          </cell>
        </row>
        <row r="246">
          <cell r="B246" t="str">
            <v>M0032072212250</v>
          </cell>
          <cell r="C246" t="str">
            <v>F/G, Gateway, OTW, US 12 x 2.5</v>
          </cell>
          <cell r="D246" t="str">
            <v>USD</v>
          </cell>
          <cell r="E246">
            <v>45.48</v>
          </cell>
        </row>
        <row r="247">
          <cell r="B247" t="str">
            <v>M0032072212270</v>
          </cell>
          <cell r="C247" t="str">
            <v>F/G, Gateway, OTW, US 12 x 2.75</v>
          </cell>
          <cell r="D247" t="str">
            <v>USD</v>
          </cell>
          <cell r="E247">
            <v>45.48</v>
          </cell>
        </row>
        <row r="248">
          <cell r="B248" t="str">
            <v>M0032072212300</v>
          </cell>
          <cell r="C248" t="str">
            <v>F/G, Gateway, OTW, US 12 x 3.0</v>
          </cell>
          <cell r="D248" t="str">
            <v>USD</v>
          </cell>
          <cell r="E248">
            <v>45.49</v>
          </cell>
        </row>
        <row r="249">
          <cell r="B249" t="str">
            <v>M0032072212320</v>
          </cell>
          <cell r="C249" t="str">
            <v>F/G, Gateway, OTW, US 12 x 3.25</v>
          </cell>
          <cell r="D249" t="str">
            <v>USD</v>
          </cell>
          <cell r="E249">
            <v>46.21</v>
          </cell>
        </row>
        <row r="250">
          <cell r="B250" t="str">
            <v>M0032072212350</v>
          </cell>
          <cell r="C250" t="str">
            <v>F/G, Gateway, OTW, US 12 x 3.5</v>
          </cell>
          <cell r="D250" t="str">
            <v>USD</v>
          </cell>
          <cell r="E250">
            <v>47.58</v>
          </cell>
        </row>
        <row r="251">
          <cell r="B251" t="str">
            <v>M0032072212370</v>
          </cell>
          <cell r="C251" t="str">
            <v>F/G, Gateway, OTW, US 12 x 3.75</v>
          </cell>
          <cell r="D251" t="str">
            <v>USD</v>
          </cell>
          <cell r="E251">
            <v>47.58</v>
          </cell>
        </row>
        <row r="252">
          <cell r="B252" t="str">
            <v>M0032072212400</v>
          </cell>
          <cell r="C252" t="str">
            <v>F/G, Gateway, OTW, US 12 x 4.0</v>
          </cell>
          <cell r="D252" t="str">
            <v>USD</v>
          </cell>
          <cell r="E252">
            <v>47.58</v>
          </cell>
        </row>
        <row r="253">
          <cell r="B253" t="str">
            <v>M0032072215150</v>
          </cell>
          <cell r="C253" t="str">
            <v>F/G, Gateway, OTW, US 15 x 1.5</v>
          </cell>
          <cell r="D253" t="str">
            <v>USD</v>
          </cell>
          <cell r="E253">
            <v>44.92</v>
          </cell>
        </row>
        <row r="254">
          <cell r="B254" t="str">
            <v>M0032072215200</v>
          </cell>
          <cell r="C254" t="str">
            <v>F/G, Gateway, OTW, US 15 x 2.0</v>
          </cell>
          <cell r="D254" t="str">
            <v>USD</v>
          </cell>
          <cell r="E254">
            <v>45.09</v>
          </cell>
        </row>
        <row r="255">
          <cell r="B255" t="str">
            <v>M0032072215220</v>
          </cell>
          <cell r="C255" t="str">
            <v>F/G, Gateway, OTW, US 15 x 2.25</v>
          </cell>
          <cell r="D255" t="str">
            <v>USD</v>
          </cell>
          <cell r="E255">
            <v>45.48</v>
          </cell>
        </row>
        <row r="256">
          <cell r="B256" t="str">
            <v>M0032072215250</v>
          </cell>
          <cell r="C256" t="str">
            <v>F/G, Gateway, OTW, US 15 x 2.5</v>
          </cell>
          <cell r="D256" t="str">
            <v>USD</v>
          </cell>
          <cell r="E256">
            <v>45.48</v>
          </cell>
        </row>
        <row r="257">
          <cell r="B257" t="str">
            <v>M0032072215270</v>
          </cell>
          <cell r="C257" t="str">
            <v>F/G, Gateway, OTW, US 15 x 2.75</v>
          </cell>
          <cell r="D257" t="str">
            <v>USD</v>
          </cell>
          <cell r="E257">
            <v>45.48</v>
          </cell>
        </row>
        <row r="258">
          <cell r="B258" t="str">
            <v>M0032072215300</v>
          </cell>
          <cell r="C258" t="str">
            <v>F/G, Gateway, OTW, US 15 x 3.0</v>
          </cell>
          <cell r="D258" t="str">
            <v>USD</v>
          </cell>
          <cell r="E258">
            <v>45.49</v>
          </cell>
        </row>
        <row r="259">
          <cell r="B259" t="str">
            <v>M0032072215320</v>
          </cell>
          <cell r="C259" t="str">
            <v>F/G, Gateway, OTW, US 15 x 3.25</v>
          </cell>
          <cell r="D259" t="str">
            <v>USD</v>
          </cell>
          <cell r="E259">
            <v>46.21</v>
          </cell>
        </row>
        <row r="260">
          <cell r="B260" t="str">
            <v>M0032072215350</v>
          </cell>
          <cell r="C260" t="str">
            <v>F/G, Gateway, OTW, US 15 x 3.5</v>
          </cell>
          <cell r="D260" t="str">
            <v>USD</v>
          </cell>
          <cell r="E260">
            <v>47.58</v>
          </cell>
        </row>
        <row r="261">
          <cell r="B261" t="str">
            <v>M0032072215370</v>
          </cell>
          <cell r="C261" t="str">
            <v>F/G, Gateway, OTW, US 15 x 3.75</v>
          </cell>
          <cell r="D261" t="str">
            <v>USD</v>
          </cell>
          <cell r="E261">
            <v>47.58</v>
          </cell>
        </row>
        <row r="262">
          <cell r="B262" t="str">
            <v>M0032072215400</v>
          </cell>
          <cell r="C262" t="str">
            <v>F/G, Gateway, OTW, US 15 x 4.0</v>
          </cell>
          <cell r="D262" t="str">
            <v>USD</v>
          </cell>
          <cell r="E262">
            <v>47.58</v>
          </cell>
        </row>
        <row r="263">
          <cell r="B263" t="str">
            <v>M0032072220150</v>
          </cell>
          <cell r="C263" t="str">
            <v>F/G, Gateway, OTW, US 20 x 1.5</v>
          </cell>
          <cell r="D263" t="str">
            <v>USD</v>
          </cell>
          <cell r="E263">
            <v>44.92</v>
          </cell>
        </row>
        <row r="264">
          <cell r="B264" t="str">
            <v>M0032072220200</v>
          </cell>
          <cell r="C264" t="str">
            <v>F/G, Gateway, OTW, US 20 x 2.0</v>
          </cell>
          <cell r="D264" t="str">
            <v>USD</v>
          </cell>
          <cell r="E264">
            <v>45.09</v>
          </cell>
        </row>
        <row r="265">
          <cell r="B265" t="str">
            <v>M0032072220220</v>
          </cell>
          <cell r="C265" t="str">
            <v>F/G, Gateway, OTW, US 20 x 2.25</v>
          </cell>
          <cell r="D265" t="str">
            <v>USD</v>
          </cell>
          <cell r="E265">
            <v>45.48</v>
          </cell>
        </row>
        <row r="266">
          <cell r="B266" t="str">
            <v>M0032072220250</v>
          </cell>
          <cell r="C266" t="str">
            <v>F/G, Gateway, OTW, US 20 x 2.5</v>
          </cell>
          <cell r="D266" t="str">
            <v>USD</v>
          </cell>
          <cell r="E266">
            <v>45.93</v>
          </cell>
        </row>
        <row r="267">
          <cell r="B267" t="str">
            <v>M0032072220270</v>
          </cell>
          <cell r="C267" t="str">
            <v>F/G, Gateway, OTW, US 20 x 2.75</v>
          </cell>
          <cell r="D267" t="str">
            <v>USD</v>
          </cell>
          <cell r="E267">
            <v>45.48</v>
          </cell>
        </row>
        <row r="268">
          <cell r="B268" t="str">
            <v>M0032072220300</v>
          </cell>
          <cell r="C268" t="str">
            <v>F/G, Gateway, OTW, US 20 x 3.0</v>
          </cell>
          <cell r="D268" t="str">
            <v>USD</v>
          </cell>
          <cell r="E268">
            <v>46.24</v>
          </cell>
        </row>
        <row r="269">
          <cell r="B269" t="str">
            <v>M0032072220320</v>
          </cell>
          <cell r="C269" t="str">
            <v>F/G, Gateway, OTW, US 20 x 3.25</v>
          </cell>
          <cell r="D269" t="str">
            <v>USD</v>
          </cell>
          <cell r="E269">
            <v>46.21</v>
          </cell>
        </row>
        <row r="270">
          <cell r="B270" t="str">
            <v>M0032072220350</v>
          </cell>
          <cell r="C270" t="str">
            <v>F/G, Gateway, OTW, US 20 x 3.5</v>
          </cell>
          <cell r="D270" t="str">
            <v>USD</v>
          </cell>
          <cell r="E270">
            <v>47.58</v>
          </cell>
        </row>
        <row r="271">
          <cell r="B271" t="str">
            <v>M0032072220370</v>
          </cell>
          <cell r="C271" t="str">
            <v>F/G, Gateway, OTW, US 20 x 3.75</v>
          </cell>
          <cell r="D271" t="str">
            <v>USD</v>
          </cell>
          <cell r="E271">
            <v>47.58</v>
          </cell>
        </row>
        <row r="272">
          <cell r="B272" t="str">
            <v>M0032072220400</v>
          </cell>
          <cell r="C272" t="str">
            <v>F/G, Gateway, OTW, US 20 x 4.0</v>
          </cell>
          <cell r="D272" t="str">
            <v>USD</v>
          </cell>
          <cell r="E272">
            <v>47.58</v>
          </cell>
        </row>
        <row r="273">
          <cell r="B273" t="str">
            <v>M00320722215C0</v>
          </cell>
          <cell r="C273" t="str">
            <v>15 x 2.25 Gateway IDE</v>
          </cell>
          <cell r="D273" t="str">
            <v>USD</v>
          </cell>
          <cell r="E273">
            <v>44.88</v>
          </cell>
        </row>
        <row r="274">
          <cell r="B274" t="str">
            <v>M00320722220C0</v>
          </cell>
          <cell r="C274" t="str">
            <v>20 x 2.25 Gateway IDE</v>
          </cell>
          <cell r="D274" t="str">
            <v>USD</v>
          </cell>
          <cell r="E274">
            <v>44.88</v>
          </cell>
        </row>
        <row r="275">
          <cell r="B275" t="str">
            <v>M00320722515C0</v>
          </cell>
          <cell r="C275" t="str">
            <v>15 x 2.50 Gateway IDE</v>
          </cell>
          <cell r="D275" t="str">
            <v>USD</v>
          </cell>
          <cell r="E275">
            <v>44.87</v>
          </cell>
        </row>
        <row r="276">
          <cell r="B276" t="str">
            <v>M00320722520C0</v>
          </cell>
          <cell r="C276" t="str">
            <v>20 x 2.50 Gateway IDE</v>
          </cell>
          <cell r="D276" t="str">
            <v>USD</v>
          </cell>
          <cell r="E276">
            <v>44.87</v>
          </cell>
        </row>
        <row r="277">
          <cell r="B277" t="str">
            <v>M00320722715C0</v>
          </cell>
          <cell r="C277" t="str">
            <v>15 x 2.75 Gateway IDE</v>
          </cell>
          <cell r="D277" t="str">
            <v>USD</v>
          </cell>
          <cell r="E277">
            <v>44.87</v>
          </cell>
        </row>
        <row r="278">
          <cell r="B278" t="str">
            <v>M00320722720C0</v>
          </cell>
          <cell r="C278" t="str">
            <v>20 x 2.75 Gateway IDE</v>
          </cell>
          <cell r="D278" t="str">
            <v>USD</v>
          </cell>
          <cell r="E278">
            <v>44.87</v>
          </cell>
        </row>
        <row r="279">
          <cell r="B279" t="str">
            <v>M00320723015C0</v>
          </cell>
          <cell r="C279" t="str">
            <v>15 x 3.00 Gateway IDE</v>
          </cell>
          <cell r="D279" t="str">
            <v>USD</v>
          </cell>
          <cell r="E279">
            <v>44.89</v>
          </cell>
        </row>
        <row r="280">
          <cell r="B280" t="str">
            <v>M00320723020C0</v>
          </cell>
          <cell r="C280" t="str">
            <v>20 x 3.00 Gateway IDE</v>
          </cell>
          <cell r="D280" t="str">
            <v>USD</v>
          </cell>
          <cell r="E280">
            <v>45.64</v>
          </cell>
        </row>
        <row r="281">
          <cell r="B281" t="str">
            <v>M0032072309200</v>
          </cell>
          <cell r="C281" t="str">
            <v>F/G, Gateway, MR, US 9 x 2.0</v>
          </cell>
          <cell r="D281" t="str">
            <v>USD</v>
          </cell>
          <cell r="E281">
            <v>46.65</v>
          </cell>
        </row>
        <row r="282">
          <cell r="B282" t="str">
            <v>M0032072309220</v>
          </cell>
          <cell r="C282" t="str">
            <v>F/G, Gateway, MR, US 9 x 2.25</v>
          </cell>
          <cell r="D282" t="str">
            <v>USD</v>
          </cell>
          <cell r="E282">
            <v>47.06</v>
          </cell>
        </row>
        <row r="283">
          <cell r="B283" t="str">
            <v>M0032072309250</v>
          </cell>
          <cell r="C283" t="str">
            <v>F/G, Gateway, MR, US 9 x 2.5</v>
          </cell>
          <cell r="D283" t="str">
            <v>USD</v>
          </cell>
          <cell r="E283">
            <v>47.06</v>
          </cell>
        </row>
        <row r="284">
          <cell r="B284" t="str">
            <v>M0032072309270</v>
          </cell>
          <cell r="C284" t="str">
            <v>F/G, Gateway, MR, US 9 x 2.75</v>
          </cell>
          <cell r="D284" t="str">
            <v>USD</v>
          </cell>
          <cell r="E284">
            <v>47.06</v>
          </cell>
        </row>
        <row r="285">
          <cell r="B285" t="str">
            <v>M0032072309300</v>
          </cell>
          <cell r="C285" t="str">
            <v>F/G, Gateway, MR, US 9 x 3.0</v>
          </cell>
          <cell r="D285" t="str">
            <v>USD</v>
          </cell>
          <cell r="E285">
            <v>47.07</v>
          </cell>
        </row>
        <row r="286">
          <cell r="B286" t="str">
            <v>M0032072309320</v>
          </cell>
          <cell r="C286" t="str">
            <v>F/G, Gateway, MR, US 9 x 3.25</v>
          </cell>
          <cell r="D286" t="str">
            <v>USD</v>
          </cell>
          <cell r="E286">
            <v>47.79</v>
          </cell>
        </row>
        <row r="287">
          <cell r="B287" t="str">
            <v>M0032072309350</v>
          </cell>
          <cell r="C287" t="str">
            <v>F/G, Gateway, MR, US 9 x 3.5</v>
          </cell>
          <cell r="D287" t="str">
            <v>USD</v>
          </cell>
          <cell r="E287">
            <v>48.77</v>
          </cell>
        </row>
        <row r="288">
          <cell r="B288" t="str">
            <v>M0032072309370</v>
          </cell>
          <cell r="C288" t="str">
            <v>F/G, Gateway, MR, US 9 x 3.75</v>
          </cell>
          <cell r="D288" t="str">
            <v>USD</v>
          </cell>
          <cell r="E288">
            <v>48.77</v>
          </cell>
        </row>
        <row r="289">
          <cell r="B289" t="str">
            <v>M0032072309400</v>
          </cell>
          <cell r="C289" t="str">
            <v>F/G, Gateway, MR, US 9 x 4.0</v>
          </cell>
          <cell r="D289" t="str">
            <v>USD</v>
          </cell>
          <cell r="E289">
            <v>48.77</v>
          </cell>
        </row>
        <row r="290">
          <cell r="B290" t="str">
            <v>M0032072312200</v>
          </cell>
          <cell r="C290" t="str">
            <v>F/G, Gateway, MR, US 12 x 2.0</v>
          </cell>
          <cell r="D290" t="str">
            <v>USD</v>
          </cell>
          <cell r="E290">
            <v>46.65</v>
          </cell>
        </row>
        <row r="291">
          <cell r="B291" t="str">
            <v>M0032072312220</v>
          </cell>
          <cell r="C291" t="str">
            <v>F/G, Gateway, MR, US 12 x 2.25</v>
          </cell>
          <cell r="D291" t="str">
            <v>USD</v>
          </cell>
          <cell r="E291">
            <v>47.06</v>
          </cell>
        </row>
        <row r="292">
          <cell r="B292" t="str">
            <v>M0032072312250</v>
          </cell>
          <cell r="C292" t="str">
            <v>F/G, Gateway, MR, US 12 x 2.5</v>
          </cell>
          <cell r="D292" t="str">
            <v>USD</v>
          </cell>
          <cell r="E292">
            <v>47.06</v>
          </cell>
        </row>
        <row r="293">
          <cell r="B293" t="str">
            <v>M0032072312270</v>
          </cell>
          <cell r="C293" t="str">
            <v>F/G, Gateway, MR, US 12 x 2.75</v>
          </cell>
          <cell r="D293" t="str">
            <v>USD</v>
          </cell>
          <cell r="E293">
            <v>47.06</v>
          </cell>
        </row>
        <row r="294">
          <cell r="B294" t="str">
            <v>M0032072312300</v>
          </cell>
          <cell r="C294" t="str">
            <v>F/G, Gateway, MR, US 12 x 3.0</v>
          </cell>
          <cell r="D294" t="str">
            <v>USD</v>
          </cell>
          <cell r="E294">
            <v>47.07</v>
          </cell>
        </row>
        <row r="295">
          <cell r="B295" t="str">
            <v>M0032072312320</v>
          </cell>
          <cell r="C295" t="str">
            <v>F/G, Gateway, MR, US 12 x 3.25</v>
          </cell>
          <cell r="D295" t="str">
            <v>USD</v>
          </cell>
          <cell r="E295">
            <v>47.79</v>
          </cell>
        </row>
        <row r="296">
          <cell r="B296" t="str">
            <v>M0032072312350</v>
          </cell>
          <cell r="C296" t="str">
            <v>F/G, Gateway, MR, US 12 x 3.5</v>
          </cell>
          <cell r="D296" t="str">
            <v>USD</v>
          </cell>
          <cell r="E296">
            <v>48.77</v>
          </cell>
        </row>
        <row r="297">
          <cell r="B297" t="str">
            <v>M0032072312370</v>
          </cell>
          <cell r="C297" t="str">
            <v>F/G, Gateway, MR, US 12 x 3.75</v>
          </cell>
          <cell r="D297" t="str">
            <v>USD</v>
          </cell>
          <cell r="E297">
            <v>48.77</v>
          </cell>
        </row>
        <row r="298">
          <cell r="B298" t="str">
            <v>M0032072312400</v>
          </cell>
          <cell r="C298" t="str">
            <v>F/G, Gateway, MR, US 12 x 4.0</v>
          </cell>
          <cell r="D298" t="str">
            <v>USD</v>
          </cell>
          <cell r="E298">
            <v>48.77</v>
          </cell>
        </row>
        <row r="299">
          <cell r="B299" t="str">
            <v>M0032072315150</v>
          </cell>
          <cell r="C299" t="str">
            <v>F/G, Gateway, MR, US 15 x 1.5</v>
          </cell>
          <cell r="D299" t="str">
            <v>USD</v>
          </cell>
          <cell r="E299">
            <v>46.5</v>
          </cell>
        </row>
        <row r="300">
          <cell r="B300" t="str">
            <v>M0032072315200</v>
          </cell>
          <cell r="C300" t="str">
            <v>F/G, Gateway, MR, US 15 x 2.0</v>
          </cell>
          <cell r="D300" t="str">
            <v>USD</v>
          </cell>
          <cell r="E300">
            <v>46.65</v>
          </cell>
        </row>
        <row r="301">
          <cell r="B301" t="str">
            <v>M0032072315220</v>
          </cell>
          <cell r="C301" t="str">
            <v>F/G, Gateway, MR, US 15 x 2.25</v>
          </cell>
          <cell r="D301" t="str">
            <v>USD</v>
          </cell>
          <cell r="E301">
            <v>47.06</v>
          </cell>
        </row>
        <row r="302">
          <cell r="B302" t="str">
            <v>M0032072315250</v>
          </cell>
          <cell r="C302" t="str">
            <v>F/G, Gateway, MR, US 15 x 2.5</v>
          </cell>
          <cell r="D302" t="str">
            <v>USD</v>
          </cell>
          <cell r="E302">
            <v>47.06</v>
          </cell>
        </row>
        <row r="303">
          <cell r="B303" t="str">
            <v>M0032072315270</v>
          </cell>
          <cell r="C303" t="str">
            <v>F/G, Gateway, MR, US 15 x 2.75</v>
          </cell>
          <cell r="D303" t="str">
            <v>USD</v>
          </cell>
          <cell r="E303">
            <v>47.06</v>
          </cell>
        </row>
        <row r="304">
          <cell r="B304" t="str">
            <v>M0032072315300</v>
          </cell>
          <cell r="C304" t="str">
            <v>F/G, Gateway, MR, US 15 x 3.0</v>
          </cell>
          <cell r="D304" t="str">
            <v>USD</v>
          </cell>
          <cell r="E304">
            <v>47.07</v>
          </cell>
        </row>
        <row r="305">
          <cell r="B305" t="str">
            <v>M0032072315320</v>
          </cell>
          <cell r="C305" t="str">
            <v>F/G, Gateway, MR, US 15 x 3.25</v>
          </cell>
          <cell r="D305" t="str">
            <v>USD</v>
          </cell>
          <cell r="E305">
            <v>47.79</v>
          </cell>
        </row>
        <row r="306">
          <cell r="B306" t="str">
            <v>M0032072315350</v>
          </cell>
          <cell r="C306" t="str">
            <v>F/G, Gateway, MR, US 15 x 3.5</v>
          </cell>
          <cell r="D306" t="str">
            <v>USD</v>
          </cell>
          <cell r="E306">
            <v>48.77</v>
          </cell>
        </row>
        <row r="307">
          <cell r="B307" t="str">
            <v>M0032072315370</v>
          </cell>
          <cell r="C307" t="str">
            <v>F/G, Gateway, MR, US 15 x 3.75</v>
          </cell>
          <cell r="D307" t="str">
            <v>USD</v>
          </cell>
          <cell r="E307">
            <v>48.77</v>
          </cell>
        </row>
        <row r="308">
          <cell r="B308" t="str">
            <v>M0032072315400</v>
          </cell>
          <cell r="C308" t="str">
            <v>F/G, Gateway, MR, US 15 x 4.0</v>
          </cell>
          <cell r="D308" t="str">
            <v>USD</v>
          </cell>
          <cell r="E308">
            <v>48.77</v>
          </cell>
        </row>
        <row r="309">
          <cell r="B309" t="str">
            <v>M0032072320150</v>
          </cell>
          <cell r="C309" t="str">
            <v>F/G, Gateway, MR, US 20 x 1.5</v>
          </cell>
          <cell r="D309" t="str">
            <v>USD</v>
          </cell>
          <cell r="E309">
            <v>46.5</v>
          </cell>
        </row>
        <row r="310">
          <cell r="B310" t="str">
            <v>M0032072320200</v>
          </cell>
          <cell r="C310" t="str">
            <v>F/G, Gateway, MR, US 20 x 2.0</v>
          </cell>
          <cell r="D310" t="str">
            <v>USD</v>
          </cell>
          <cell r="E310">
            <v>46.65</v>
          </cell>
        </row>
        <row r="311">
          <cell r="B311" t="str">
            <v>M0032072320220</v>
          </cell>
          <cell r="C311" t="str">
            <v>F/G, Gateway, MR, US 20 x 2.25</v>
          </cell>
          <cell r="D311" t="str">
            <v>USD</v>
          </cell>
          <cell r="E311">
            <v>47.06</v>
          </cell>
        </row>
        <row r="312">
          <cell r="B312" t="str">
            <v>M0032072320250</v>
          </cell>
          <cell r="C312" t="str">
            <v>F/G, Gateway, MR, US 20 x 2.5</v>
          </cell>
          <cell r="D312" t="str">
            <v>USD</v>
          </cell>
          <cell r="E312">
            <v>47.06</v>
          </cell>
        </row>
        <row r="313">
          <cell r="B313" t="str">
            <v>M0032072320270</v>
          </cell>
          <cell r="C313" t="str">
            <v>F/G, Gateway, MR, US 20 x 2.75</v>
          </cell>
          <cell r="D313" t="str">
            <v>USD</v>
          </cell>
          <cell r="E313">
            <v>47.06</v>
          </cell>
        </row>
        <row r="314">
          <cell r="B314" t="str">
            <v>M0032072320300</v>
          </cell>
          <cell r="C314" t="str">
            <v>F/G, Gateway, MR, US 20 x 3.0</v>
          </cell>
          <cell r="D314" t="str">
            <v>USD</v>
          </cell>
          <cell r="E314">
            <v>47.82</v>
          </cell>
        </row>
        <row r="315">
          <cell r="B315" t="str">
            <v>M0032072320320</v>
          </cell>
          <cell r="C315" t="str">
            <v>F/G, Gateway, MR, US 20 x 3.25</v>
          </cell>
          <cell r="D315" t="str">
            <v>USD</v>
          </cell>
          <cell r="E315">
            <v>47.79</v>
          </cell>
        </row>
        <row r="316">
          <cell r="B316" t="str">
            <v>M0032072320350</v>
          </cell>
          <cell r="C316" t="str">
            <v>F/G, Gateway, MR, US 20 x 3.5</v>
          </cell>
          <cell r="D316" t="str">
            <v>USD</v>
          </cell>
          <cell r="E316">
            <v>48.77</v>
          </cell>
        </row>
        <row r="317">
          <cell r="B317" t="str">
            <v>M0032072320370</v>
          </cell>
          <cell r="C317" t="str">
            <v>F/G, Gateway, MR, US 20 x 3.75</v>
          </cell>
          <cell r="D317" t="str">
            <v>USD</v>
          </cell>
          <cell r="E317">
            <v>48.77</v>
          </cell>
        </row>
        <row r="318">
          <cell r="B318" t="str">
            <v>M0032072320400</v>
          </cell>
          <cell r="C318" t="str">
            <v>F/G, Gateway, MR, US 20 x 4.0</v>
          </cell>
          <cell r="D318" t="str">
            <v>USD</v>
          </cell>
          <cell r="E318">
            <v>48.77</v>
          </cell>
        </row>
        <row r="319">
          <cell r="B319" t="str">
            <v>M00320723215C0</v>
          </cell>
          <cell r="C319" t="str">
            <v>15 x 3.25 Gateway IDE</v>
          </cell>
          <cell r="D319" t="str">
            <v>USD</v>
          </cell>
          <cell r="E319">
            <v>45.61</v>
          </cell>
        </row>
        <row r="320">
          <cell r="B320" t="str">
            <v>M00320723220C0</v>
          </cell>
          <cell r="C320" t="str">
            <v>20 x 3.25 Gateway IDE</v>
          </cell>
          <cell r="D320" t="str">
            <v>USD</v>
          </cell>
          <cell r="E320">
            <v>45.61</v>
          </cell>
        </row>
        <row r="321">
          <cell r="B321" t="str">
            <v>M00320723515C0</v>
          </cell>
          <cell r="C321" t="str">
            <v>15 x 3.50 Gateway IDE</v>
          </cell>
          <cell r="D321" t="str">
            <v>USD</v>
          </cell>
          <cell r="E321">
            <v>46.97</v>
          </cell>
        </row>
        <row r="322">
          <cell r="B322" t="str">
            <v>M00320723520C0</v>
          </cell>
          <cell r="C322" t="str">
            <v>20 x 3.50 Gateway IDE</v>
          </cell>
          <cell r="D322" t="str">
            <v>USD</v>
          </cell>
          <cell r="E322">
            <v>46.97</v>
          </cell>
        </row>
        <row r="323">
          <cell r="B323" t="str">
            <v>M00320723715C0</v>
          </cell>
          <cell r="C323" t="str">
            <v>15 x 3.75 Gateway IDE</v>
          </cell>
          <cell r="D323" t="str">
            <v>USD</v>
          </cell>
          <cell r="E323">
            <v>46.97</v>
          </cell>
        </row>
        <row r="324">
          <cell r="B324" t="str">
            <v>M00320723720C0</v>
          </cell>
          <cell r="C324" t="str">
            <v>20 x 3.75 Gateway IDE</v>
          </cell>
          <cell r="D324" t="str">
            <v>USD</v>
          </cell>
          <cell r="E324">
            <v>46.97</v>
          </cell>
        </row>
        <row r="325">
          <cell r="B325" t="str">
            <v>M00320724015C0</v>
          </cell>
          <cell r="C325" t="str">
            <v>15 x 4.00 Gateway IDE</v>
          </cell>
          <cell r="D325" t="str">
            <v>USD</v>
          </cell>
          <cell r="E325">
            <v>46.97</v>
          </cell>
        </row>
        <row r="326">
          <cell r="B326" t="str">
            <v>M00320724020C0</v>
          </cell>
          <cell r="C326" t="str">
            <v>20 x 4.00 Gateway IDE</v>
          </cell>
          <cell r="D326" t="str">
            <v>USD</v>
          </cell>
          <cell r="E326">
            <v>46.97</v>
          </cell>
        </row>
        <row r="327">
          <cell r="B327" t="str">
            <v>M0032072409150</v>
          </cell>
          <cell r="C327" t="str">
            <v>F/G, Gateway, OTW, OUS 9 x 1.5</v>
          </cell>
          <cell r="D327" t="str">
            <v>USD</v>
          </cell>
          <cell r="E327">
            <v>46.12</v>
          </cell>
        </row>
        <row r="328">
          <cell r="B328" t="str">
            <v>M0032072409200</v>
          </cell>
          <cell r="C328" t="str">
            <v>F/G, Gateway, OTW, OUS 9 x 2.0</v>
          </cell>
          <cell r="D328" t="str">
            <v>USD</v>
          </cell>
          <cell r="E328">
            <v>46.28</v>
          </cell>
        </row>
        <row r="329">
          <cell r="B329" t="str">
            <v>M0032072409220</v>
          </cell>
          <cell r="C329" t="str">
            <v>F/G, Gateway, OTW, OUS 9 x 2.25</v>
          </cell>
          <cell r="D329" t="str">
            <v>USD</v>
          </cell>
          <cell r="E329">
            <v>46.68</v>
          </cell>
        </row>
        <row r="330">
          <cell r="B330" t="str">
            <v>M0032072409250</v>
          </cell>
          <cell r="C330" t="str">
            <v>F/G, Gateway, OTW, OUS 9 x 2.5</v>
          </cell>
          <cell r="D330" t="str">
            <v>USD</v>
          </cell>
          <cell r="E330">
            <v>46.68</v>
          </cell>
        </row>
        <row r="331">
          <cell r="B331" t="str">
            <v>M0032072409270</v>
          </cell>
          <cell r="C331" t="str">
            <v>F/G, Gateway, OTW, OUS 9 x 2.75</v>
          </cell>
          <cell r="D331" t="str">
            <v>USD</v>
          </cell>
          <cell r="E331">
            <v>46.67</v>
          </cell>
        </row>
        <row r="332">
          <cell r="B332" t="str">
            <v>M0032072409300</v>
          </cell>
          <cell r="C332" t="str">
            <v>F/G, Gateway, OTW, OUS 9 x 3.0</v>
          </cell>
          <cell r="D332" t="str">
            <v>USD</v>
          </cell>
          <cell r="E332">
            <v>46.69</v>
          </cell>
        </row>
        <row r="333">
          <cell r="B333" t="str">
            <v>M0032072409320</v>
          </cell>
          <cell r="C333" t="str">
            <v>F/G, Gateway, OTW, OUS 9 x 3.25</v>
          </cell>
          <cell r="D333" t="str">
            <v>USD</v>
          </cell>
          <cell r="E333">
            <v>47.41</v>
          </cell>
        </row>
        <row r="334">
          <cell r="B334" t="str">
            <v>M0032072409350</v>
          </cell>
          <cell r="C334" t="str">
            <v>F/G, Gateway, OTW, OUS 9 x 3.5</v>
          </cell>
          <cell r="D334" t="str">
            <v>USD</v>
          </cell>
          <cell r="E334">
            <v>48.77</v>
          </cell>
        </row>
        <row r="335">
          <cell r="B335" t="str">
            <v>M0032072409370</v>
          </cell>
          <cell r="C335" t="str">
            <v>F/G, Gateway, OTW, OUS 9 x 3.75</v>
          </cell>
          <cell r="D335" t="str">
            <v>USD</v>
          </cell>
          <cell r="E335">
            <v>48.77</v>
          </cell>
        </row>
        <row r="336">
          <cell r="B336" t="str">
            <v>M0032072409400</v>
          </cell>
          <cell r="C336" t="str">
            <v>F/G, Gateway, OTW, OUS 9 x 4.0</v>
          </cell>
          <cell r="D336" t="str">
            <v>USD</v>
          </cell>
          <cell r="E336">
            <v>48.77</v>
          </cell>
        </row>
        <row r="337">
          <cell r="B337" t="str">
            <v>M0032072412200</v>
          </cell>
          <cell r="C337" t="str">
            <v>F/G, Gateway, OTW, OUS 12 x 2.0</v>
          </cell>
          <cell r="D337" t="str">
            <v>USD</v>
          </cell>
          <cell r="E337">
            <v>46.28</v>
          </cell>
        </row>
        <row r="338">
          <cell r="B338" t="str">
            <v>M0032072412220</v>
          </cell>
          <cell r="C338" t="str">
            <v>F/G, Gateway, OTW, OUS 12 x 2.25</v>
          </cell>
          <cell r="D338" t="str">
            <v>USD</v>
          </cell>
          <cell r="E338">
            <v>46.68</v>
          </cell>
        </row>
        <row r="339">
          <cell r="B339" t="str">
            <v>M0032072412250</v>
          </cell>
          <cell r="C339" t="str">
            <v>F/G, Gateway, OTW, OUS 12 x 2.5</v>
          </cell>
          <cell r="D339" t="str">
            <v>USD</v>
          </cell>
          <cell r="E339">
            <v>46.67</v>
          </cell>
        </row>
        <row r="340">
          <cell r="B340" t="str">
            <v>M0032072412270</v>
          </cell>
          <cell r="C340" t="str">
            <v>F/G, Gateway, OTW, OUS 12 x 2.75</v>
          </cell>
          <cell r="D340" t="str">
            <v>USD</v>
          </cell>
          <cell r="E340">
            <v>46.67</v>
          </cell>
        </row>
        <row r="341">
          <cell r="B341" t="str">
            <v>M0032072412300</v>
          </cell>
          <cell r="C341" t="str">
            <v>F/G, Gateway, OTW, OUS 12 x 3.0</v>
          </cell>
          <cell r="D341" t="str">
            <v>USD</v>
          </cell>
          <cell r="E341">
            <v>46.69</v>
          </cell>
        </row>
        <row r="342">
          <cell r="B342" t="str">
            <v>M0032072412320</v>
          </cell>
          <cell r="C342" t="str">
            <v>F/G, Gateway, OTW, OUS 12 x 3.25</v>
          </cell>
          <cell r="D342" t="str">
            <v>USD</v>
          </cell>
          <cell r="E342">
            <v>47.41</v>
          </cell>
        </row>
        <row r="343">
          <cell r="B343" t="str">
            <v>M0032072412350</v>
          </cell>
          <cell r="C343" t="str">
            <v>F/G, Gateway, OTW, OUS 12 x 3.5</v>
          </cell>
          <cell r="D343" t="str">
            <v>USD</v>
          </cell>
          <cell r="E343">
            <v>48.77</v>
          </cell>
        </row>
        <row r="344">
          <cell r="B344" t="str">
            <v>M0032072412370</v>
          </cell>
          <cell r="C344" t="str">
            <v>F/G, Gateway, OTW, OUS 12 x 3.75</v>
          </cell>
          <cell r="D344" t="str">
            <v>USD</v>
          </cell>
          <cell r="E344">
            <v>48.77</v>
          </cell>
        </row>
        <row r="345">
          <cell r="B345" t="str">
            <v>M0032072412400</v>
          </cell>
          <cell r="C345" t="str">
            <v>F/G, Gateway, OTW, OUS 12 x 4.0</v>
          </cell>
          <cell r="D345" t="str">
            <v>USD</v>
          </cell>
          <cell r="E345">
            <v>48.77</v>
          </cell>
        </row>
        <row r="346">
          <cell r="B346" t="str">
            <v>M0032072415150</v>
          </cell>
          <cell r="C346" t="str">
            <v>F/G, Gateway, OTW, OUS 15 x 1.5</v>
          </cell>
          <cell r="D346" t="str">
            <v>USD</v>
          </cell>
          <cell r="E346">
            <v>46.12</v>
          </cell>
        </row>
        <row r="347">
          <cell r="B347" t="str">
            <v>M0032072415200</v>
          </cell>
          <cell r="C347" t="str">
            <v>F/G, Gateway, OTW, OUS 15 x 2.0</v>
          </cell>
          <cell r="D347" t="str">
            <v>USD</v>
          </cell>
          <cell r="E347">
            <v>46.28</v>
          </cell>
        </row>
        <row r="348">
          <cell r="B348" t="str">
            <v>M0032072415220</v>
          </cell>
          <cell r="C348" t="str">
            <v>F/G, Gateway, OTW, OUS 15 x 2.25</v>
          </cell>
          <cell r="D348" t="str">
            <v>USD</v>
          </cell>
          <cell r="E348">
            <v>46.68</v>
          </cell>
        </row>
        <row r="349">
          <cell r="B349" t="str">
            <v>M0032072415250</v>
          </cell>
          <cell r="C349" t="str">
            <v>F/G, Gateway, OTW, OUS 15 x 2.5</v>
          </cell>
          <cell r="D349" t="str">
            <v>USD</v>
          </cell>
          <cell r="E349">
            <v>46.67</v>
          </cell>
        </row>
        <row r="350">
          <cell r="B350" t="str">
            <v>M0032072415270</v>
          </cell>
          <cell r="C350" t="str">
            <v>F/G, Gateway, OTW, OUS 15 x 2.75</v>
          </cell>
          <cell r="D350" t="str">
            <v>USD</v>
          </cell>
          <cell r="E350">
            <v>46.67</v>
          </cell>
        </row>
        <row r="351">
          <cell r="B351" t="str">
            <v>M0032072415300</v>
          </cell>
          <cell r="C351" t="str">
            <v>F/G, Gateway, OTW, OUS 15 x 3.0</v>
          </cell>
          <cell r="D351" t="str">
            <v>USD</v>
          </cell>
          <cell r="E351">
            <v>46.69</v>
          </cell>
        </row>
        <row r="352">
          <cell r="B352" t="str">
            <v>M0032072415320</v>
          </cell>
          <cell r="C352" t="str">
            <v>F/G, Gateway, OTW, OUS 15 x 3.25</v>
          </cell>
          <cell r="D352" t="str">
            <v>USD</v>
          </cell>
          <cell r="E352">
            <v>47.41</v>
          </cell>
        </row>
        <row r="353">
          <cell r="B353" t="str">
            <v>M0032072415350</v>
          </cell>
          <cell r="C353" t="str">
            <v>F/G, Gateway, OTW, OUS 15 x 3.5</v>
          </cell>
          <cell r="D353" t="str">
            <v>USD</v>
          </cell>
          <cell r="E353">
            <v>48.77</v>
          </cell>
        </row>
        <row r="354">
          <cell r="B354" t="str">
            <v>M0032072415370</v>
          </cell>
          <cell r="C354" t="str">
            <v>F/G, Gateway, OTW, OUS 15 x 3.75</v>
          </cell>
          <cell r="D354" t="str">
            <v>USD</v>
          </cell>
          <cell r="E354">
            <v>48.77</v>
          </cell>
        </row>
        <row r="355">
          <cell r="B355" t="str">
            <v>M0032072415400</v>
          </cell>
          <cell r="C355" t="str">
            <v>F/G, Gateway, OTW, OUS 15 x 4.0</v>
          </cell>
          <cell r="D355" t="str">
            <v>USD</v>
          </cell>
          <cell r="E355">
            <v>48.77</v>
          </cell>
        </row>
        <row r="356">
          <cell r="B356" t="str">
            <v>M0032072420150</v>
          </cell>
          <cell r="C356" t="str">
            <v>F/G, Gateway, OTW, OUS 20 x 1.5</v>
          </cell>
          <cell r="D356" t="str">
            <v>USD</v>
          </cell>
          <cell r="E356">
            <v>46.12</v>
          </cell>
        </row>
        <row r="357">
          <cell r="B357" t="str">
            <v>M0032072420200</v>
          </cell>
          <cell r="C357" t="str">
            <v>F/G, Gateway, OTW, OUS 20 x 2.0</v>
          </cell>
          <cell r="D357" t="str">
            <v>USD</v>
          </cell>
          <cell r="E357">
            <v>46.28</v>
          </cell>
        </row>
        <row r="358">
          <cell r="B358" t="str">
            <v>M0032072420220</v>
          </cell>
          <cell r="C358" t="str">
            <v>F/G, Gateway, OTW, OUS 20 x 2.25</v>
          </cell>
          <cell r="D358" t="str">
            <v>USD</v>
          </cell>
          <cell r="E358">
            <v>46.68</v>
          </cell>
        </row>
        <row r="359">
          <cell r="B359" t="str">
            <v>M0032072420250</v>
          </cell>
          <cell r="C359" t="str">
            <v>F/G, Gateway, OTW, OUS 20 x 2.5</v>
          </cell>
          <cell r="D359" t="str">
            <v>USD</v>
          </cell>
          <cell r="E359">
            <v>46.67</v>
          </cell>
        </row>
        <row r="360">
          <cell r="B360" t="str">
            <v>M0032072420270</v>
          </cell>
          <cell r="C360" t="str">
            <v>F/G, Gateway, OTW, OUS 20 x 2.75</v>
          </cell>
          <cell r="D360" t="str">
            <v>USD</v>
          </cell>
          <cell r="E360">
            <v>46.67</v>
          </cell>
        </row>
        <row r="361">
          <cell r="B361" t="str">
            <v>M0032072420300</v>
          </cell>
          <cell r="C361" t="str">
            <v>F/G, Gateway, OTW, OUS 20 x 3.0</v>
          </cell>
          <cell r="D361" t="str">
            <v>USD</v>
          </cell>
          <cell r="E361">
            <v>47.44</v>
          </cell>
        </row>
        <row r="362">
          <cell r="B362" t="str">
            <v>M0032072420320</v>
          </cell>
          <cell r="C362" t="str">
            <v>F/G, Gateway, OTW, OUS 20 x 3.25</v>
          </cell>
          <cell r="D362" t="str">
            <v>USD</v>
          </cell>
          <cell r="E362">
            <v>47.41</v>
          </cell>
        </row>
        <row r="363">
          <cell r="B363" t="str">
            <v>M0032072420350</v>
          </cell>
          <cell r="C363" t="str">
            <v>F/G, Gateway, OTW, OUS 20 x 3.5</v>
          </cell>
          <cell r="D363" t="str">
            <v>USD</v>
          </cell>
          <cell r="E363">
            <v>48.77</v>
          </cell>
        </row>
        <row r="364">
          <cell r="B364" t="str">
            <v>M0032072420370</v>
          </cell>
          <cell r="C364" t="str">
            <v>F/G, Gateway, OTW, OUS 20 x 3.75</v>
          </cell>
          <cell r="D364" t="str">
            <v>USD</v>
          </cell>
          <cell r="E364">
            <v>48.77</v>
          </cell>
        </row>
        <row r="365">
          <cell r="B365" t="str">
            <v>M0032072420400</v>
          </cell>
          <cell r="C365" t="str">
            <v>F/G, Gateway, OTW, OUS 20 x 4.0</v>
          </cell>
          <cell r="D365" t="str">
            <v>USD</v>
          </cell>
          <cell r="E365">
            <v>48.77</v>
          </cell>
        </row>
        <row r="366">
          <cell r="B366" t="str">
            <v>M0032072509200</v>
          </cell>
          <cell r="C366" t="str">
            <v>F/G, Gateway, MR, OUS 9 x 2.0</v>
          </cell>
          <cell r="D366" t="str">
            <v>USD</v>
          </cell>
          <cell r="E366">
            <v>48.1</v>
          </cell>
        </row>
        <row r="367">
          <cell r="B367" t="str">
            <v>M0032072509220</v>
          </cell>
          <cell r="C367" t="str">
            <v>F/G, Gateway, MR, OUS 9 x 2.25</v>
          </cell>
          <cell r="D367" t="str">
            <v>USD</v>
          </cell>
          <cell r="E367">
            <v>48.5</v>
          </cell>
        </row>
        <row r="368">
          <cell r="B368" t="str">
            <v>M0032072509250</v>
          </cell>
          <cell r="C368" t="str">
            <v>F/G, Gateway, MR, OUS 9 x 2.5</v>
          </cell>
          <cell r="D368" t="str">
            <v>USD</v>
          </cell>
          <cell r="E368">
            <v>48.5</v>
          </cell>
        </row>
        <row r="369">
          <cell r="B369" t="str">
            <v>M0032072509270</v>
          </cell>
          <cell r="C369" t="str">
            <v>F/G, Gateway, MR, OUS 9 x 2.75</v>
          </cell>
          <cell r="D369" t="str">
            <v>USD</v>
          </cell>
          <cell r="E369">
            <v>48.49</v>
          </cell>
        </row>
        <row r="370">
          <cell r="B370" t="str">
            <v>M0032072509300</v>
          </cell>
          <cell r="C370" t="str">
            <v>F/G, Gateway, MR, OUS 9 x 3.0</v>
          </cell>
          <cell r="D370" t="str">
            <v>USD</v>
          </cell>
          <cell r="E370">
            <v>48.51</v>
          </cell>
        </row>
        <row r="371">
          <cell r="B371" t="str">
            <v>M0032072509320</v>
          </cell>
          <cell r="C371" t="str">
            <v>F/G, Gateway, MR, OUS 9 x 3.25</v>
          </cell>
          <cell r="D371" t="str">
            <v>USD</v>
          </cell>
          <cell r="E371">
            <v>49.23</v>
          </cell>
        </row>
        <row r="372">
          <cell r="B372" t="str">
            <v>M0032072509350</v>
          </cell>
          <cell r="C372" t="str">
            <v>F/G, Gateway, MR, OUS 9 x 3.5</v>
          </cell>
          <cell r="D372" t="str">
            <v>USD</v>
          </cell>
          <cell r="E372">
            <v>50.2</v>
          </cell>
        </row>
        <row r="373">
          <cell r="B373" t="str">
            <v>M0032072509370</v>
          </cell>
          <cell r="C373" t="str">
            <v>F/G, Gateway, MR, OUS 9 x 3.75</v>
          </cell>
          <cell r="D373" t="str">
            <v>USD</v>
          </cell>
          <cell r="E373">
            <v>50.21</v>
          </cell>
        </row>
        <row r="374">
          <cell r="B374" t="str">
            <v>M0032072509400</v>
          </cell>
          <cell r="C374" t="str">
            <v>F/G, Gateway, MR, OUS 9 x 4.0</v>
          </cell>
          <cell r="D374" t="str">
            <v>USD</v>
          </cell>
          <cell r="E374">
            <v>50.21</v>
          </cell>
        </row>
        <row r="375">
          <cell r="B375" t="str">
            <v>M0032072512200</v>
          </cell>
          <cell r="C375" t="str">
            <v>F/G, Gateway, MR, OUS 12 x 2.0</v>
          </cell>
          <cell r="D375" t="str">
            <v>USD</v>
          </cell>
          <cell r="E375">
            <v>48.1</v>
          </cell>
        </row>
        <row r="376">
          <cell r="B376" t="str">
            <v>M0032072512220</v>
          </cell>
          <cell r="C376" t="str">
            <v>F/G, Gateway, MR, OUS 12 x 2.25</v>
          </cell>
          <cell r="D376" t="str">
            <v>USD</v>
          </cell>
          <cell r="E376">
            <v>48.5</v>
          </cell>
        </row>
        <row r="377">
          <cell r="B377" t="str">
            <v>M0032072512250</v>
          </cell>
          <cell r="C377" t="str">
            <v>F/G, Gateway, MR, OUS 12 x 2.5</v>
          </cell>
          <cell r="D377" t="str">
            <v>USD</v>
          </cell>
          <cell r="E377">
            <v>48.49</v>
          </cell>
        </row>
        <row r="378">
          <cell r="B378" t="str">
            <v>M0032072512270</v>
          </cell>
          <cell r="C378" t="str">
            <v>F/G, Gateway, MR, OUS 12 x 2.75</v>
          </cell>
          <cell r="D378" t="str">
            <v>USD</v>
          </cell>
          <cell r="E378">
            <v>48.49</v>
          </cell>
        </row>
        <row r="379">
          <cell r="B379" t="str">
            <v>M0032072512300</v>
          </cell>
          <cell r="C379" t="str">
            <v>F/G, Gateway, MR, OUS 12 x 3.0</v>
          </cell>
          <cell r="D379" t="str">
            <v>USD</v>
          </cell>
          <cell r="E379">
            <v>48.51</v>
          </cell>
        </row>
        <row r="380">
          <cell r="B380" t="str">
            <v>M0032072512320</v>
          </cell>
          <cell r="C380" t="str">
            <v>F/G, Gateway, MR, OUS 12 x 3.25</v>
          </cell>
          <cell r="D380" t="str">
            <v>USD</v>
          </cell>
          <cell r="E380">
            <v>49.23</v>
          </cell>
        </row>
        <row r="381">
          <cell r="B381" t="str">
            <v>M0032072512350</v>
          </cell>
          <cell r="C381" t="str">
            <v>F/G, Gateway, MR, OUS 12 x 3.5</v>
          </cell>
          <cell r="D381" t="str">
            <v>USD</v>
          </cell>
          <cell r="E381">
            <v>50.2</v>
          </cell>
        </row>
        <row r="382">
          <cell r="B382" t="str">
            <v>M0032072512370</v>
          </cell>
          <cell r="C382" t="str">
            <v>F/G, Gateway, MR, OUS 12 x 3.75</v>
          </cell>
          <cell r="D382" t="str">
            <v>USD</v>
          </cell>
          <cell r="E382">
            <v>50.21</v>
          </cell>
        </row>
        <row r="383">
          <cell r="B383" t="str">
            <v>M0032072512400</v>
          </cell>
          <cell r="C383" t="str">
            <v>F/G, Gateway, MR, OUS 12 x 4.0</v>
          </cell>
          <cell r="D383" t="str">
            <v>USD</v>
          </cell>
          <cell r="E383">
            <v>50.21</v>
          </cell>
        </row>
        <row r="384">
          <cell r="B384" t="str">
            <v>M0032072515150</v>
          </cell>
          <cell r="C384" t="str">
            <v>F/G, Gateway, MR, OUS 15 x 1.5</v>
          </cell>
          <cell r="D384" t="str">
            <v>USD</v>
          </cell>
          <cell r="E384">
            <v>47.94</v>
          </cell>
        </row>
        <row r="385">
          <cell r="B385" t="str">
            <v>M0032072515200</v>
          </cell>
          <cell r="C385" t="str">
            <v>F/G, Gateway, MR, OUS 15 x 2.0</v>
          </cell>
          <cell r="D385" t="str">
            <v>USD</v>
          </cell>
          <cell r="E385">
            <v>48.1</v>
          </cell>
        </row>
        <row r="386">
          <cell r="B386" t="str">
            <v>M0032072515220</v>
          </cell>
          <cell r="C386" t="str">
            <v>F/G, Gateway, MR, OUS 15 x 2.25</v>
          </cell>
          <cell r="D386" t="str">
            <v>USD</v>
          </cell>
          <cell r="E386">
            <v>48.5</v>
          </cell>
        </row>
        <row r="387">
          <cell r="B387" t="str">
            <v>M0032072515250</v>
          </cell>
          <cell r="C387" t="str">
            <v>F/G, Gateway, MR, OUS 15 x 2.5</v>
          </cell>
          <cell r="D387" t="str">
            <v>USD</v>
          </cell>
          <cell r="E387">
            <v>48.49</v>
          </cell>
        </row>
        <row r="388">
          <cell r="B388" t="str">
            <v>M0032072515270</v>
          </cell>
          <cell r="C388" t="str">
            <v>F/G, Gateway, MR, OUS 15 x 2.75</v>
          </cell>
          <cell r="D388" t="str">
            <v>USD</v>
          </cell>
          <cell r="E388">
            <v>48.49</v>
          </cell>
        </row>
        <row r="389">
          <cell r="B389" t="str">
            <v>M0032072515300</v>
          </cell>
          <cell r="C389" t="str">
            <v>F/G, Gateway, MR, OUS 15 x 3.0</v>
          </cell>
          <cell r="D389" t="str">
            <v>USD</v>
          </cell>
          <cell r="E389">
            <v>48.51</v>
          </cell>
        </row>
        <row r="390">
          <cell r="B390" t="str">
            <v>M0032072515320</v>
          </cell>
          <cell r="C390" t="str">
            <v>F/G, Gateway, MR, OUS 15 x 3.25</v>
          </cell>
          <cell r="D390" t="str">
            <v>USD</v>
          </cell>
          <cell r="E390">
            <v>49.23</v>
          </cell>
        </row>
        <row r="391">
          <cell r="B391" t="str">
            <v>M0032072515350</v>
          </cell>
          <cell r="C391" t="str">
            <v>F/G, Gateway, MR, OUS 15 x 3.5</v>
          </cell>
          <cell r="D391" t="str">
            <v>USD</v>
          </cell>
          <cell r="E391">
            <v>50.2</v>
          </cell>
        </row>
        <row r="392">
          <cell r="B392" t="str">
            <v>M0032072515370</v>
          </cell>
          <cell r="C392" t="str">
            <v>F/G, Gateway, MR, OUS 15 x 3.75</v>
          </cell>
          <cell r="D392" t="str">
            <v>USD</v>
          </cell>
          <cell r="E392">
            <v>50.21</v>
          </cell>
        </row>
        <row r="393">
          <cell r="B393" t="str">
            <v>M0032072520150</v>
          </cell>
          <cell r="C393" t="str">
            <v>F/G, Gateway, MR, OUS 20 x 1.5</v>
          </cell>
          <cell r="D393" t="str">
            <v>USD</v>
          </cell>
          <cell r="E393">
            <v>47.94</v>
          </cell>
        </row>
        <row r="394">
          <cell r="B394" t="str">
            <v>M0032072520200</v>
          </cell>
          <cell r="C394" t="str">
            <v>F/G, Gateway, MR, OUS 20 x 2.0</v>
          </cell>
          <cell r="D394" t="str">
            <v>USD</v>
          </cell>
          <cell r="E394">
            <v>48.1</v>
          </cell>
        </row>
        <row r="395">
          <cell r="B395" t="str">
            <v>M0032072520220</v>
          </cell>
          <cell r="C395" t="str">
            <v>F/G, Gateway, MR, OUS 20 x 2.25</v>
          </cell>
          <cell r="D395" t="str">
            <v>USD</v>
          </cell>
          <cell r="E395">
            <v>48.5</v>
          </cell>
        </row>
        <row r="396">
          <cell r="B396" t="str">
            <v>M0032072520250</v>
          </cell>
          <cell r="C396" t="str">
            <v>F/G, Gateway, MR, OUS 20 x 2.5</v>
          </cell>
          <cell r="D396" t="str">
            <v>USD</v>
          </cell>
          <cell r="E396">
            <v>48.49</v>
          </cell>
        </row>
        <row r="397">
          <cell r="B397" t="str">
            <v>M0032072520270</v>
          </cell>
          <cell r="C397" t="str">
            <v>F/G, Gateway, MR, OUS 20 x 2.75</v>
          </cell>
          <cell r="D397" t="str">
            <v>USD</v>
          </cell>
          <cell r="E397">
            <v>48.49</v>
          </cell>
        </row>
        <row r="398">
          <cell r="B398" t="str">
            <v>M0032072520300</v>
          </cell>
          <cell r="C398" t="str">
            <v>F/G, Gateway, MR, OUS 20 x 3.0</v>
          </cell>
          <cell r="D398" t="str">
            <v>USD</v>
          </cell>
          <cell r="E398">
            <v>49.26</v>
          </cell>
        </row>
        <row r="399">
          <cell r="B399" t="str">
            <v>M0032072520320</v>
          </cell>
          <cell r="C399" t="str">
            <v>F/G, Gateway, MR, OUS 20 x 3.25</v>
          </cell>
          <cell r="D399" t="str">
            <v>USD</v>
          </cell>
          <cell r="E399">
            <v>49.23</v>
          </cell>
        </row>
        <row r="400">
          <cell r="B400" t="str">
            <v>M0032072520370</v>
          </cell>
          <cell r="C400" t="str">
            <v>F/G, Gateway, MR, OUS 20 x 3.75</v>
          </cell>
          <cell r="D400" t="str">
            <v>USD</v>
          </cell>
          <cell r="E400">
            <v>50.21</v>
          </cell>
        </row>
        <row r="401">
          <cell r="B401" t="str">
            <v>M0032072520400</v>
          </cell>
          <cell r="C401" t="str">
            <v>F/G, Gateway, MR, OUS 20 x 4.0</v>
          </cell>
          <cell r="D401" t="str">
            <v>USD</v>
          </cell>
          <cell r="E401">
            <v>50.21</v>
          </cell>
        </row>
        <row r="402">
          <cell r="B402" t="str">
            <v>M00326010</v>
          </cell>
          <cell r="C402" t="str">
            <v>Synchro 2/14 200 cm Soft</v>
          </cell>
          <cell r="D402" t="str">
            <v>USD</v>
          </cell>
          <cell r="E402">
            <v>118.77</v>
          </cell>
        </row>
        <row r="403">
          <cell r="B403" t="str">
            <v>M00326110</v>
          </cell>
          <cell r="C403" t="str">
            <v>Synchro 2/14 200 cm Soft Preshaped</v>
          </cell>
          <cell r="D403" t="str">
            <v>USD</v>
          </cell>
          <cell r="E403">
            <v>119.7</v>
          </cell>
        </row>
        <row r="404">
          <cell r="B404" t="str">
            <v>M00326310</v>
          </cell>
          <cell r="C404" t="str">
            <v>Synchro 2/14 300 cm Soft</v>
          </cell>
          <cell r="D404" t="str">
            <v>USD</v>
          </cell>
          <cell r="E404">
            <v>123.82</v>
          </cell>
        </row>
        <row r="405">
          <cell r="B405" t="str">
            <v>M00326320</v>
          </cell>
          <cell r="C405" t="str">
            <v>Synchro 2/14 300 cm Soft PreShaped</v>
          </cell>
          <cell r="D405" t="str">
            <v>USD</v>
          </cell>
          <cell r="E405">
            <v>124.1</v>
          </cell>
        </row>
        <row r="406">
          <cell r="B406" t="str">
            <v>M00326410</v>
          </cell>
          <cell r="C406" t="str">
            <v>Synchro 2/14 200 cm Standard</v>
          </cell>
          <cell r="D406" t="str">
            <v>USD</v>
          </cell>
          <cell r="E406">
            <v>123.74</v>
          </cell>
        </row>
        <row r="407">
          <cell r="B407" t="str">
            <v>M00326420</v>
          </cell>
          <cell r="C407" t="str">
            <v>Synchro 2/14 200 cm Standard Preshaped</v>
          </cell>
          <cell r="D407" t="str">
            <v>USD</v>
          </cell>
          <cell r="E407">
            <v>124.66</v>
          </cell>
        </row>
        <row r="408">
          <cell r="B408" t="str">
            <v>M00326510</v>
          </cell>
          <cell r="C408" t="str">
            <v>Syncho 2/14 300 cm Standard</v>
          </cell>
          <cell r="D408" t="str">
            <v>USD</v>
          </cell>
          <cell r="E408">
            <v>123.87</v>
          </cell>
        </row>
        <row r="409">
          <cell r="B409" t="str">
            <v>M00326520</v>
          </cell>
          <cell r="C409" t="str">
            <v>Synchro 2/14 300 cm Standard PreShaped</v>
          </cell>
          <cell r="D409" t="str">
            <v>USD</v>
          </cell>
          <cell r="E409">
            <v>124.93</v>
          </cell>
        </row>
        <row r="410">
          <cell r="B410" t="str">
            <v>M00334010340</v>
          </cell>
          <cell r="C410" t="str">
            <v>GDC-10 Standard 10mm x 30cm</v>
          </cell>
          <cell r="D410" t="str">
            <v>EUR</v>
          </cell>
          <cell r="E410">
            <v>57.840999999999994</v>
          </cell>
        </row>
        <row r="411">
          <cell r="B411" t="str">
            <v>M00334020440</v>
          </cell>
          <cell r="C411" t="str">
            <v>GDC-10 Standard 2mm x 4cm</v>
          </cell>
          <cell r="D411" t="str">
            <v>EUR</v>
          </cell>
          <cell r="E411">
            <v>46.990999999999993</v>
          </cell>
        </row>
        <row r="412">
          <cell r="B412" t="str">
            <v>M00334020840</v>
          </cell>
          <cell r="C412" t="str">
            <v>GDC-10 Standard 2mm x 8cm</v>
          </cell>
          <cell r="D412" t="str">
            <v>EUR</v>
          </cell>
          <cell r="E412">
            <v>48.782999999999994</v>
          </cell>
        </row>
        <row r="413">
          <cell r="B413" t="str">
            <v>M00334030440</v>
          </cell>
          <cell r="C413" t="str">
            <v>GDC-10 Standard 3mm x 4cm</v>
          </cell>
          <cell r="D413" t="str">
            <v>EUR</v>
          </cell>
          <cell r="E413">
            <v>46.990999999999993</v>
          </cell>
        </row>
        <row r="414">
          <cell r="B414" t="str">
            <v>M00334030640</v>
          </cell>
          <cell r="C414" t="str">
            <v>GDC-10 Standard 3mm x 6cm</v>
          </cell>
          <cell r="D414" t="str">
            <v>EUR</v>
          </cell>
          <cell r="E414">
            <v>47.970999999999997</v>
          </cell>
        </row>
        <row r="415">
          <cell r="B415" t="str">
            <v>M00334030840</v>
          </cell>
          <cell r="C415" t="str">
            <v>GDC-10 Standard 3mm x 8cm</v>
          </cell>
          <cell r="D415" t="str">
            <v>EUR</v>
          </cell>
          <cell r="E415">
            <v>48.782999999999994</v>
          </cell>
        </row>
        <row r="416">
          <cell r="B416" t="str">
            <v>M00334031240</v>
          </cell>
          <cell r="C416" t="str">
            <v>GDC-10 Standard 3mm x 12cm</v>
          </cell>
          <cell r="D416" t="str">
            <v>EUR</v>
          </cell>
          <cell r="E416">
            <v>50.463000000000001</v>
          </cell>
        </row>
        <row r="417">
          <cell r="B417" t="str">
            <v>M00334040640</v>
          </cell>
          <cell r="C417" t="str">
            <v>GDC-10 Standard 4mm x 6cm</v>
          </cell>
          <cell r="D417" t="str">
            <v>EUR</v>
          </cell>
          <cell r="E417">
            <v>47.970999999999997</v>
          </cell>
        </row>
        <row r="418">
          <cell r="B418" t="str">
            <v>M00334041040</v>
          </cell>
          <cell r="C418" t="str">
            <v>GDC-10 Standard 4mm x 10cm</v>
          </cell>
          <cell r="D418" t="str">
            <v>EUR</v>
          </cell>
          <cell r="E418">
            <v>49.161000000000001</v>
          </cell>
        </row>
        <row r="419">
          <cell r="B419" t="str">
            <v>M00334051040</v>
          </cell>
          <cell r="C419" t="str">
            <v>GDC-10 Standard 5mm x 10cm</v>
          </cell>
          <cell r="D419" t="str">
            <v>EUR</v>
          </cell>
          <cell r="E419">
            <v>49.161000000000001</v>
          </cell>
        </row>
        <row r="420">
          <cell r="B420" t="str">
            <v>M00334051540</v>
          </cell>
          <cell r="C420" t="str">
            <v>GDC-10 Standard 5mm x 15cm</v>
          </cell>
          <cell r="D420" t="str">
            <v>EUR</v>
          </cell>
          <cell r="E420">
            <v>51.323999999999991</v>
          </cell>
        </row>
        <row r="421">
          <cell r="B421" t="str">
            <v>M00334061040</v>
          </cell>
          <cell r="C421" t="str">
            <v>GDC-10 Standard 6mm x 10cm</v>
          </cell>
          <cell r="D421" t="str">
            <v>EUR</v>
          </cell>
          <cell r="E421">
            <v>49.161000000000001</v>
          </cell>
        </row>
        <row r="422">
          <cell r="B422" t="str">
            <v>M00334062040</v>
          </cell>
          <cell r="C422" t="str">
            <v>GDC-10 Standard 6mm x 20cm</v>
          </cell>
          <cell r="D422" t="str">
            <v>EUR</v>
          </cell>
          <cell r="E422">
            <v>53.501000000000005</v>
          </cell>
        </row>
        <row r="423">
          <cell r="B423" t="str">
            <v>M00334071040</v>
          </cell>
          <cell r="C423" t="str">
            <v>GDC-10 Standard 7mm x 10cm</v>
          </cell>
          <cell r="D423" t="str">
            <v>EUR</v>
          </cell>
          <cell r="E423">
            <v>49.161000000000001</v>
          </cell>
        </row>
        <row r="424">
          <cell r="B424" t="str">
            <v>M00334073040</v>
          </cell>
          <cell r="C424" t="str">
            <v>GDC-10 Standard 7mm x 30cm</v>
          </cell>
          <cell r="D424" t="str">
            <v>EUR</v>
          </cell>
          <cell r="E424">
            <v>57.840999999999994</v>
          </cell>
        </row>
        <row r="425">
          <cell r="B425" t="str">
            <v>M00334081040</v>
          </cell>
          <cell r="C425" t="str">
            <v>GDC Standard 8mm x 10cm</v>
          </cell>
          <cell r="D425" t="str">
            <v>EUR</v>
          </cell>
          <cell r="E425">
            <v>49.161000000000001</v>
          </cell>
        </row>
        <row r="426">
          <cell r="B426" t="str">
            <v>M00334082040</v>
          </cell>
          <cell r="C426" t="str">
            <v>GDC-10 Standard 8mm x 20cm</v>
          </cell>
          <cell r="D426" t="str">
            <v>EUR</v>
          </cell>
          <cell r="E426">
            <v>53.501000000000005</v>
          </cell>
        </row>
        <row r="427">
          <cell r="B427" t="str">
            <v>M00334083040</v>
          </cell>
          <cell r="C427" t="str">
            <v>GDC-10 Standard 8mm x 30cm</v>
          </cell>
          <cell r="D427" t="str">
            <v>EUR</v>
          </cell>
          <cell r="E427">
            <v>57.840999999999994</v>
          </cell>
        </row>
        <row r="428">
          <cell r="B428" t="str">
            <v>M00334091540</v>
          </cell>
          <cell r="C428" t="str">
            <v>GDC-10 Standard 9 mm x 15 cm</v>
          </cell>
          <cell r="D428" t="str">
            <v>EUR</v>
          </cell>
          <cell r="E428">
            <v>51.323999999999991</v>
          </cell>
        </row>
        <row r="429">
          <cell r="B429" t="str">
            <v>M00334093040</v>
          </cell>
          <cell r="C429" t="str">
            <v>GDC-10 Standard 9mm x 30cm</v>
          </cell>
          <cell r="D429" t="str">
            <v>EUR</v>
          </cell>
          <cell r="E429">
            <v>57.840999999999994</v>
          </cell>
        </row>
        <row r="430">
          <cell r="B430" t="str">
            <v>M003341201SR40</v>
          </cell>
          <cell r="C430" t="str">
            <v>GDC-10 Soft SR 2mm x 1cm</v>
          </cell>
          <cell r="D430" t="str">
            <v>EUR</v>
          </cell>
          <cell r="E430">
            <v>65.98899999999999</v>
          </cell>
        </row>
        <row r="431">
          <cell r="B431" t="str">
            <v>M00334120240</v>
          </cell>
          <cell r="C431" t="str">
            <v>GDC-10 Soft 2mm x 2cm</v>
          </cell>
          <cell r="D431" t="str">
            <v>EUR</v>
          </cell>
          <cell r="E431">
            <v>46.207000000000001</v>
          </cell>
        </row>
        <row r="432">
          <cell r="B432" t="str">
            <v>M003341202SR40</v>
          </cell>
          <cell r="C432" t="str">
            <v>GDC-10 Soft SR 2mm x 2cm</v>
          </cell>
          <cell r="D432" t="str">
            <v>EUR</v>
          </cell>
          <cell r="E432">
            <v>66.262</v>
          </cell>
        </row>
        <row r="433">
          <cell r="B433" t="str">
            <v>M00334120340</v>
          </cell>
          <cell r="C433" t="str">
            <v>GDC-10 Soft 2mm x 3cm</v>
          </cell>
          <cell r="D433" t="str">
            <v>EUR</v>
          </cell>
          <cell r="E433">
            <v>46.613</v>
          </cell>
        </row>
        <row r="434">
          <cell r="B434" t="str">
            <v>M003341203SR40</v>
          </cell>
          <cell r="C434" t="str">
            <v>GDC-10 Soft SR 2mm x 3cm</v>
          </cell>
          <cell r="D434" t="str">
            <v>EUR</v>
          </cell>
          <cell r="E434">
            <v>66.310999999999993</v>
          </cell>
        </row>
        <row r="435">
          <cell r="B435" t="str">
            <v>M00334120440</v>
          </cell>
          <cell r="C435" t="str">
            <v>GDC-10 Soft 2mm x 4cm</v>
          </cell>
          <cell r="D435" t="str">
            <v>EUR</v>
          </cell>
          <cell r="E435">
            <v>46.871999999999993</v>
          </cell>
        </row>
        <row r="436">
          <cell r="B436" t="str">
            <v>M003341204SR40</v>
          </cell>
          <cell r="C436" t="str">
            <v>GDC-10 Soft SR 2mm x 4cm</v>
          </cell>
          <cell r="D436" t="str">
            <v>EUR</v>
          </cell>
          <cell r="E436">
            <v>75.018999999999991</v>
          </cell>
        </row>
        <row r="437">
          <cell r="B437" t="str">
            <v>M00334120640</v>
          </cell>
          <cell r="C437" t="str">
            <v>GDC-10 Soft 2mm x 6cm</v>
          </cell>
          <cell r="D437" t="str">
            <v>EUR</v>
          </cell>
          <cell r="E437">
            <v>47.788999999999994</v>
          </cell>
        </row>
        <row r="438">
          <cell r="B438" t="str">
            <v>M003341206SR40</v>
          </cell>
          <cell r="C438" t="str">
            <v>GDC-10 Soft SR 2mm x 6cm</v>
          </cell>
          <cell r="D438" t="str">
            <v>EUR</v>
          </cell>
          <cell r="E438">
            <v>67.941999999999993</v>
          </cell>
        </row>
        <row r="439">
          <cell r="B439" t="str">
            <v>M00334120840</v>
          </cell>
          <cell r="C439" t="str">
            <v>GDC-10 Soft 2mm x 8cm</v>
          </cell>
          <cell r="D439" t="str">
            <v>EUR</v>
          </cell>
          <cell r="E439">
            <v>48.558999999999997</v>
          </cell>
        </row>
        <row r="440">
          <cell r="B440" t="str">
            <v>M003341208SR40</v>
          </cell>
          <cell r="C440" t="str">
            <v>GDC-10 Soft SR 2mm x 8cm</v>
          </cell>
          <cell r="D440" t="str">
            <v>EUR</v>
          </cell>
          <cell r="E440">
            <v>69.48899999999999</v>
          </cell>
        </row>
        <row r="441">
          <cell r="B441" t="str">
            <v>M00334130340</v>
          </cell>
          <cell r="C441" t="str">
            <v>GDC-10 Soft 3mm x 3cm</v>
          </cell>
          <cell r="D441" t="str">
            <v>EUR</v>
          </cell>
          <cell r="E441">
            <v>46.613</v>
          </cell>
        </row>
        <row r="442">
          <cell r="B442" t="str">
            <v>M00334130440</v>
          </cell>
          <cell r="C442" t="str">
            <v>GDC-10 Soft 3mm x 4cm</v>
          </cell>
          <cell r="D442" t="str">
            <v>EUR</v>
          </cell>
          <cell r="E442">
            <v>46.871999999999993</v>
          </cell>
        </row>
        <row r="443">
          <cell r="B443" t="str">
            <v>M00334130640</v>
          </cell>
          <cell r="C443" t="str">
            <v>GDC-10 Soft 3mm x 6cm</v>
          </cell>
          <cell r="D443" t="str">
            <v>EUR</v>
          </cell>
          <cell r="E443">
            <v>47.788999999999994</v>
          </cell>
        </row>
        <row r="444">
          <cell r="B444" t="str">
            <v>M00334130840</v>
          </cell>
          <cell r="C444" t="str">
            <v>GDC-10 Soft 3mm x 8cm</v>
          </cell>
          <cell r="D444" t="str">
            <v>EUR</v>
          </cell>
          <cell r="E444">
            <v>48.558999999999997</v>
          </cell>
        </row>
        <row r="445">
          <cell r="B445" t="str">
            <v>M00334131040</v>
          </cell>
          <cell r="C445" t="str">
            <v>GDC-10 Soft 3mm x 10cm</v>
          </cell>
          <cell r="D445" t="str">
            <v>EUR</v>
          </cell>
          <cell r="E445">
            <v>48.922999999999995</v>
          </cell>
        </row>
        <row r="446">
          <cell r="B446" t="str">
            <v>M00334140440</v>
          </cell>
          <cell r="C446" t="str">
            <v>GDC-10 Soft 4mm x 4cm</v>
          </cell>
          <cell r="D446" t="str">
            <v>EUR</v>
          </cell>
          <cell r="E446">
            <v>46.871999999999993</v>
          </cell>
        </row>
        <row r="447">
          <cell r="B447" t="str">
            <v>M00334140640</v>
          </cell>
          <cell r="C447" t="str">
            <v>GDC-10 Soft 4mm x 6cm</v>
          </cell>
          <cell r="D447" t="str">
            <v>EUR</v>
          </cell>
          <cell r="E447">
            <v>47.788999999999994</v>
          </cell>
        </row>
        <row r="448">
          <cell r="B448" t="str">
            <v>M00334140840</v>
          </cell>
          <cell r="C448" t="str">
            <v>GDC-10 Soft 4mm x 8cm</v>
          </cell>
          <cell r="D448" t="str">
            <v>EUR</v>
          </cell>
          <cell r="E448">
            <v>48.558999999999997</v>
          </cell>
        </row>
        <row r="449">
          <cell r="B449" t="str">
            <v>M00334141040</v>
          </cell>
          <cell r="C449" t="str">
            <v>GDC-10 Soft 4mm x 10cm</v>
          </cell>
          <cell r="D449" t="str">
            <v>EUR</v>
          </cell>
          <cell r="E449">
            <v>48.922999999999995</v>
          </cell>
        </row>
        <row r="450">
          <cell r="B450" t="str">
            <v>M00334210340</v>
          </cell>
          <cell r="C450" t="str">
            <v>GDC-10 2D 10mm x 30cm</v>
          </cell>
          <cell r="D450" t="str">
            <v>EUR</v>
          </cell>
          <cell r="E450">
            <v>65.632000000000005</v>
          </cell>
        </row>
        <row r="451">
          <cell r="B451" t="str">
            <v>M00334230840</v>
          </cell>
          <cell r="C451" t="str">
            <v>GDC-10 2D 3mm x 8cm</v>
          </cell>
          <cell r="D451" t="str">
            <v>EUR</v>
          </cell>
          <cell r="E451">
            <v>56.951999999999998</v>
          </cell>
        </row>
        <row r="452">
          <cell r="B452" t="str">
            <v>M00334241040</v>
          </cell>
          <cell r="C452" t="str">
            <v>GDC-10 2D 4mm x 10cm</v>
          </cell>
          <cell r="D452" t="str">
            <v>EUR</v>
          </cell>
          <cell r="E452">
            <v>56.951999999999998</v>
          </cell>
        </row>
        <row r="453">
          <cell r="B453" t="str">
            <v>M00334251540</v>
          </cell>
          <cell r="C453" t="str">
            <v>GDC-10 2D 5mm x 15cm</v>
          </cell>
          <cell r="D453" t="str">
            <v>EUR</v>
          </cell>
          <cell r="E453">
            <v>59.114999999999995</v>
          </cell>
        </row>
        <row r="454">
          <cell r="B454" t="str">
            <v>M00334262040</v>
          </cell>
          <cell r="C454" t="str">
            <v>GDC-10 2D 6mm x 20cm</v>
          </cell>
          <cell r="D454" t="str">
            <v>EUR</v>
          </cell>
          <cell r="E454">
            <v>61.291999999999994</v>
          </cell>
        </row>
        <row r="455">
          <cell r="B455" t="str">
            <v>M00334272540</v>
          </cell>
          <cell r="C455" t="str">
            <v>GDC-10 2D 7mm x 25cm</v>
          </cell>
          <cell r="D455" t="str">
            <v>EUR</v>
          </cell>
          <cell r="E455">
            <v>63.454999999999998</v>
          </cell>
        </row>
        <row r="456">
          <cell r="B456" t="str">
            <v>M00334283040</v>
          </cell>
          <cell r="C456" t="str">
            <v>GDC-10 2D 8mm x 30cm</v>
          </cell>
          <cell r="D456" t="str">
            <v>EUR</v>
          </cell>
          <cell r="E456">
            <v>65.632000000000005</v>
          </cell>
        </row>
        <row r="457">
          <cell r="B457" t="str">
            <v>M00334293040</v>
          </cell>
          <cell r="C457" t="str">
            <v>GDC-10 2D 9mm x 30cm</v>
          </cell>
          <cell r="D457" t="str">
            <v>EUR</v>
          </cell>
          <cell r="E457">
            <v>65.632000000000005</v>
          </cell>
        </row>
        <row r="458">
          <cell r="B458" t="str">
            <v>M0033432010</v>
          </cell>
          <cell r="C458" t="str">
            <v>GDC-10 ULTRASOFT 2mm X 1cm</v>
          </cell>
          <cell r="D458" t="str">
            <v>EUR</v>
          </cell>
          <cell r="E458">
            <v>67.171999999999997</v>
          </cell>
        </row>
        <row r="459">
          <cell r="B459" t="str">
            <v>M0033432020</v>
          </cell>
          <cell r="C459" t="str">
            <v>GDC-10 ULTRASOFT 2mm X 2cm</v>
          </cell>
          <cell r="D459" t="str">
            <v>EUR</v>
          </cell>
          <cell r="E459">
            <v>67.403000000000006</v>
          </cell>
        </row>
        <row r="460">
          <cell r="B460" t="str">
            <v>M0033432030</v>
          </cell>
          <cell r="C460" t="str">
            <v>GDC-10 ULTRASOFT 2mm X 3cm</v>
          </cell>
          <cell r="D460" t="str">
            <v>EUR</v>
          </cell>
          <cell r="E460">
            <v>67.521999999999991</v>
          </cell>
        </row>
        <row r="461">
          <cell r="B461" t="str">
            <v>M0033432040</v>
          </cell>
          <cell r="C461" t="str">
            <v>GDC-10 ULTRASOFT 2mm X 4cm</v>
          </cell>
          <cell r="D461" t="str">
            <v>EUR</v>
          </cell>
          <cell r="E461">
            <v>67.542999999999992</v>
          </cell>
        </row>
        <row r="462">
          <cell r="B462" t="str">
            <v>M0033432060</v>
          </cell>
          <cell r="C462" t="str">
            <v>GDC-10 ULTRASOFT 2mm X 6cm</v>
          </cell>
          <cell r="D462" t="str">
            <v>EUR</v>
          </cell>
          <cell r="E462">
            <v>68.830999999999989</v>
          </cell>
        </row>
        <row r="463">
          <cell r="B463" t="str">
            <v>M0033432520</v>
          </cell>
          <cell r="C463" t="str">
            <v>GDC-10 ULTRASOFT 2.5mm X 2cm</v>
          </cell>
          <cell r="D463" t="str">
            <v>EUR</v>
          </cell>
          <cell r="E463">
            <v>67.423999999999992</v>
          </cell>
        </row>
        <row r="464">
          <cell r="B464" t="str">
            <v>M0033432530</v>
          </cell>
          <cell r="C464" t="str">
            <v>GDC-10 ULTRASOFT 2.5mm X 3cm</v>
          </cell>
          <cell r="D464" t="str">
            <v>EUR</v>
          </cell>
          <cell r="E464">
            <v>67.578000000000003</v>
          </cell>
        </row>
        <row r="465">
          <cell r="B465" t="str">
            <v>M0033432540</v>
          </cell>
          <cell r="C465" t="str">
            <v>GDC-10 ULTRASOFT 2.5mm X 4cm</v>
          </cell>
          <cell r="D465" t="str">
            <v>EUR</v>
          </cell>
          <cell r="E465">
            <v>67.459000000000003</v>
          </cell>
        </row>
        <row r="466">
          <cell r="B466" t="str">
            <v>M0033432560</v>
          </cell>
          <cell r="C466" t="str">
            <v>GDC-10 ULTRASOFT 2.5mm X 6cm</v>
          </cell>
          <cell r="D466" t="str">
            <v>EUR</v>
          </cell>
          <cell r="E466">
            <v>68.683999999999997</v>
          </cell>
        </row>
        <row r="467">
          <cell r="B467" t="str">
            <v>M0033433040</v>
          </cell>
          <cell r="C467" t="str">
            <v>GDC-10 ULTRASOFT 3mm X 4cm</v>
          </cell>
          <cell r="D467" t="str">
            <v>EUR</v>
          </cell>
          <cell r="E467">
            <v>67.221000000000004</v>
          </cell>
        </row>
        <row r="468">
          <cell r="B468" t="str">
            <v>M0033433060</v>
          </cell>
          <cell r="C468" t="str">
            <v>GDC-10 ULTRASOFT 3mm X 6cm</v>
          </cell>
          <cell r="D468" t="str">
            <v>EUR</v>
          </cell>
          <cell r="E468">
            <v>68.900999999999996</v>
          </cell>
        </row>
        <row r="469">
          <cell r="B469" t="str">
            <v>M0033433080</v>
          </cell>
          <cell r="C469" t="str">
            <v>GDC-10 ULTRASOFT 3mm X 8cm</v>
          </cell>
          <cell r="D469" t="str">
            <v>EUR</v>
          </cell>
          <cell r="E469">
            <v>69.153000000000006</v>
          </cell>
        </row>
        <row r="470">
          <cell r="B470" t="str">
            <v>M0033434040</v>
          </cell>
          <cell r="C470" t="str">
            <v>GDC-10 ULTRASOFT 4mm X 4cm</v>
          </cell>
          <cell r="D470" t="str">
            <v>EUR</v>
          </cell>
          <cell r="E470">
            <v>67.332999999999998</v>
          </cell>
        </row>
        <row r="471">
          <cell r="B471" t="str">
            <v>M0033434060</v>
          </cell>
          <cell r="C471" t="str">
            <v>GDC-10 ULTRASOFT 4mm X 6cm</v>
          </cell>
          <cell r="D471" t="str">
            <v>EUR</v>
          </cell>
          <cell r="E471">
            <v>68.998999999999995</v>
          </cell>
        </row>
        <row r="472">
          <cell r="B472" t="str">
            <v>M0033434080</v>
          </cell>
          <cell r="C472" t="str">
            <v>GDC-10 ULTRASOFT 4mm X 8cm</v>
          </cell>
          <cell r="D472" t="str">
            <v>EUR</v>
          </cell>
          <cell r="E472">
            <v>69.09</v>
          </cell>
        </row>
        <row r="473">
          <cell r="B473" t="str">
            <v>M003344302SR40</v>
          </cell>
          <cell r="C473" t="str">
            <v>GDC-10 Soft 2D SR 3mm x 2cm</v>
          </cell>
          <cell r="D473" t="str">
            <v>EUR</v>
          </cell>
          <cell r="E473">
            <v>72.744</v>
          </cell>
        </row>
        <row r="474">
          <cell r="B474" t="str">
            <v>M003344303SR40</v>
          </cell>
          <cell r="C474" t="str">
            <v>GDC-10 Soft 2D SR 3mm x 3cm</v>
          </cell>
          <cell r="D474" t="str">
            <v>EUR</v>
          </cell>
          <cell r="E474">
            <v>72.863</v>
          </cell>
        </row>
        <row r="475">
          <cell r="B475" t="str">
            <v>M003344304SR40</v>
          </cell>
          <cell r="C475" t="str">
            <v>GDC-10 Soft 2D SR 3mm x 4cm</v>
          </cell>
          <cell r="D475" t="str">
            <v>EUR</v>
          </cell>
          <cell r="E475">
            <v>72.897999999999996</v>
          </cell>
        </row>
        <row r="476">
          <cell r="B476" t="str">
            <v>M003344306SR40</v>
          </cell>
          <cell r="C476" t="str">
            <v>GDC-10 Soft 2D SR 3mm x 6cm</v>
          </cell>
          <cell r="D476" t="str">
            <v>EUR</v>
          </cell>
          <cell r="E476">
            <v>74.459000000000003</v>
          </cell>
        </row>
        <row r="477">
          <cell r="B477" t="str">
            <v>M003344308SR40</v>
          </cell>
          <cell r="C477" t="str">
            <v>GDC-10 Soft 2D SR 3mm x 8cm</v>
          </cell>
          <cell r="D477" t="str">
            <v>EUR</v>
          </cell>
          <cell r="E477">
            <v>74.465999999999994</v>
          </cell>
        </row>
        <row r="478">
          <cell r="B478" t="str">
            <v>M003344403SR40</v>
          </cell>
          <cell r="C478" t="str">
            <v>GDC-10 Soft 2D SR 4mm x 3cm</v>
          </cell>
          <cell r="D478" t="str">
            <v>EUR</v>
          </cell>
          <cell r="E478">
            <v>73.878</v>
          </cell>
        </row>
        <row r="479">
          <cell r="B479" t="str">
            <v>M003344404SR40</v>
          </cell>
          <cell r="C479" t="str">
            <v>GDC-10 Soft 2D SR 4mm x 4cm</v>
          </cell>
          <cell r="D479" t="str">
            <v>EUR</v>
          </cell>
          <cell r="E479">
            <v>73.919999999999987</v>
          </cell>
        </row>
        <row r="480">
          <cell r="B480" t="str">
            <v>M003344406SR40</v>
          </cell>
          <cell r="C480" t="str">
            <v>GDC-10 Soft 2D SR 4mm x 6cm</v>
          </cell>
          <cell r="D480" t="str">
            <v>EUR</v>
          </cell>
          <cell r="E480">
            <v>74.262999999999991</v>
          </cell>
        </row>
        <row r="481">
          <cell r="B481" t="str">
            <v>M003344408SR40</v>
          </cell>
          <cell r="C481" t="str">
            <v>GDC-10 Soft 2D SR 4mm x 8cm</v>
          </cell>
          <cell r="D481" t="str">
            <v>EUR</v>
          </cell>
          <cell r="E481">
            <v>74.591999999999999</v>
          </cell>
        </row>
        <row r="482">
          <cell r="B482" t="str">
            <v>M003344504SR40</v>
          </cell>
          <cell r="C482" t="str">
            <v>GDC-10 Soft 2D SR 5mm x 4cm</v>
          </cell>
          <cell r="D482" t="str">
            <v>EUR</v>
          </cell>
          <cell r="E482">
            <v>74.010999999999996</v>
          </cell>
        </row>
        <row r="483">
          <cell r="B483" t="str">
            <v>M003344506SR40</v>
          </cell>
          <cell r="C483" t="str">
            <v>GDC-10 Soft 2D SR 5mm x 6cm</v>
          </cell>
          <cell r="D483" t="str">
            <v>EUR</v>
          </cell>
          <cell r="E483">
            <v>74.668999999999997</v>
          </cell>
        </row>
        <row r="484">
          <cell r="B484" t="str">
            <v>M003344508SR40</v>
          </cell>
          <cell r="C484" t="str">
            <v>GDC-10 Soft 2D SR 5mm x 8cm</v>
          </cell>
          <cell r="D484" t="str">
            <v>EUR</v>
          </cell>
          <cell r="E484">
            <v>75.47399999999999</v>
          </cell>
        </row>
        <row r="485">
          <cell r="B485" t="str">
            <v>M003344510SR40</v>
          </cell>
          <cell r="C485" t="str">
            <v>GDC-10 Soft 2D SR 5mm x 10cm</v>
          </cell>
          <cell r="D485" t="str">
            <v>EUR</v>
          </cell>
          <cell r="E485">
            <v>76.006</v>
          </cell>
        </row>
        <row r="486">
          <cell r="B486" t="str">
            <v>M003344606SR40</v>
          </cell>
          <cell r="C486" t="str">
            <v>GDC-10 Soft 2D SR 6mm x 6cm</v>
          </cell>
          <cell r="D486" t="str">
            <v>EUR</v>
          </cell>
          <cell r="E486">
            <v>74.536000000000001</v>
          </cell>
        </row>
        <row r="487">
          <cell r="B487" t="str">
            <v>M003344608SR40</v>
          </cell>
          <cell r="C487" t="str">
            <v>GDC-10 Soft 2D SR 6mm x 8cm</v>
          </cell>
          <cell r="D487" t="str">
            <v>EUR</v>
          </cell>
          <cell r="E487">
            <v>76.027000000000001</v>
          </cell>
        </row>
        <row r="488">
          <cell r="B488" t="str">
            <v>M003344610SR40</v>
          </cell>
          <cell r="C488" t="str">
            <v>GDC-10 Soft 2D SR 6mm x 10cm</v>
          </cell>
          <cell r="D488" t="str">
            <v>EUR</v>
          </cell>
          <cell r="E488">
            <v>77.349999999999994</v>
          </cell>
        </row>
        <row r="489">
          <cell r="B489" t="str">
            <v>M003344710SR40</v>
          </cell>
          <cell r="C489" t="str">
            <v>GDC-10 Soft 2D SR 7mm x 10cm</v>
          </cell>
          <cell r="D489" t="str">
            <v>EUR</v>
          </cell>
          <cell r="E489">
            <v>77.825999999999993</v>
          </cell>
        </row>
        <row r="490">
          <cell r="B490" t="str">
            <v>M003344715SR40</v>
          </cell>
          <cell r="C490" t="str">
            <v>GDC-10 Soft 2D SR 7mm x 15cm</v>
          </cell>
          <cell r="D490" t="str">
            <v>EUR</v>
          </cell>
          <cell r="E490">
            <v>79.057999999999993</v>
          </cell>
        </row>
        <row r="491">
          <cell r="B491" t="str">
            <v>M00334510340</v>
          </cell>
          <cell r="C491" t="str">
            <v>GDC-10 3D 10mm x 30cm</v>
          </cell>
          <cell r="D491" t="str">
            <v>EUR</v>
          </cell>
          <cell r="E491">
            <v>70.132999999999996</v>
          </cell>
        </row>
        <row r="492">
          <cell r="B492" t="str">
            <v>M00334530440</v>
          </cell>
          <cell r="C492" t="str">
            <v>GDC-10 3D 3mm x 4cm</v>
          </cell>
          <cell r="D492" t="str">
            <v>EUR</v>
          </cell>
          <cell r="E492">
            <v>59.821999999999989</v>
          </cell>
        </row>
        <row r="493">
          <cell r="B493" t="str">
            <v>M00334530640</v>
          </cell>
          <cell r="C493" t="str">
            <v>GDC-10 3D 3mm x 6cm</v>
          </cell>
          <cell r="D493" t="str">
            <v>EUR</v>
          </cell>
          <cell r="E493">
            <v>60.584999999999994</v>
          </cell>
        </row>
        <row r="494">
          <cell r="B494" t="str">
            <v>M00334540640</v>
          </cell>
          <cell r="C494" t="str">
            <v>GDC-10 3D 4mm x 6cm</v>
          </cell>
          <cell r="D494" t="str">
            <v>EUR</v>
          </cell>
          <cell r="E494">
            <v>60.745999999999995</v>
          </cell>
        </row>
        <row r="495">
          <cell r="B495" t="str">
            <v>M00334540840</v>
          </cell>
          <cell r="C495" t="str">
            <v>GDC-10 3D 4mm x 8cm</v>
          </cell>
          <cell r="D495" t="str">
            <v>EUR</v>
          </cell>
          <cell r="E495">
            <v>61.620999999999995</v>
          </cell>
        </row>
        <row r="496">
          <cell r="B496" t="str">
            <v>M00334550840</v>
          </cell>
          <cell r="C496" t="str">
            <v>GDC-10 3D 5mm x 8cm</v>
          </cell>
          <cell r="D496" t="str">
            <v>EUR</v>
          </cell>
          <cell r="E496">
            <v>61.453000000000003</v>
          </cell>
        </row>
        <row r="497">
          <cell r="B497" t="str">
            <v>M00334551040</v>
          </cell>
          <cell r="C497" t="str">
            <v>GDC-10 3D 5mm x 10cm</v>
          </cell>
          <cell r="D497" t="str">
            <v>EUR</v>
          </cell>
          <cell r="E497">
            <v>62.432999999999993</v>
          </cell>
        </row>
        <row r="498">
          <cell r="B498" t="str">
            <v>M00334561040</v>
          </cell>
          <cell r="C498" t="str">
            <v>GDC-10 3D 6mm x 10cm</v>
          </cell>
          <cell r="D498" t="str">
            <v>EUR</v>
          </cell>
          <cell r="E498">
            <v>62.215999999999994</v>
          </cell>
        </row>
        <row r="499">
          <cell r="B499" t="str">
            <v>M00334561540</v>
          </cell>
          <cell r="C499" t="str">
            <v>GDC-10 3D 6mm x 15cm</v>
          </cell>
          <cell r="D499" t="str">
            <v>EUR</v>
          </cell>
          <cell r="E499">
            <v>64.441999999999993</v>
          </cell>
        </row>
        <row r="500">
          <cell r="B500" t="str">
            <v>M00334571240</v>
          </cell>
          <cell r="C500" t="str">
            <v>GDC-10 3D 7mm x 12cm</v>
          </cell>
          <cell r="D500" t="str">
            <v>EUR</v>
          </cell>
          <cell r="E500">
            <v>63.301000000000002</v>
          </cell>
        </row>
        <row r="501">
          <cell r="B501" t="str">
            <v>M00334571540</v>
          </cell>
          <cell r="C501" t="str">
            <v>GDC-10 3D 7mm x 15cm</v>
          </cell>
          <cell r="D501" t="str">
            <v>EUR</v>
          </cell>
          <cell r="E501">
            <v>64.217999999999989</v>
          </cell>
        </row>
        <row r="502">
          <cell r="B502" t="str">
            <v>M00334582040</v>
          </cell>
          <cell r="C502" t="str">
            <v>GDC-10 3D 8mm x 20cm</v>
          </cell>
          <cell r="D502" t="str">
            <v>EUR</v>
          </cell>
          <cell r="E502">
            <v>66.653999999999996</v>
          </cell>
        </row>
        <row r="503">
          <cell r="B503" t="str">
            <v>M0033461030SR0</v>
          </cell>
          <cell r="C503" t="str">
            <v>GDC-10 360 10mm x 30cm SR</v>
          </cell>
          <cell r="D503" t="str">
            <v>EUR</v>
          </cell>
          <cell r="E503">
            <v>99.840999999999994</v>
          </cell>
        </row>
        <row r="504">
          <cell r="B504" t="str">
            <v>M0033461130SR0</v>
          </cell>
          <cell r="C504" t="str">
            <v>GDC-10 360 11mm x 30cm SR</v>
          </cell>
          <cell r="D504" t="str">
            <v>EUR</v>
          </cell>
          <cell r="E504">
            <v>102.75299999999999</v>
          </cell>
        </row>
        <row r="505">
          <cell r="B505" t="str">
            <v>M0033461230SR0</v>
          </cell>
          <cell r="C505" t="str">
            <v>GDC-10 360 12mm x 30cm SR</v>
          </cell>
          <cell r="D505" t="str">
            <v>EUR</v>
          </cell>
          <cell r="E505">
            <v>102.75299999999999</v>
          </cell>
        </row>
        <row r="506">
          <cell r="B506" t="str">
            <v>M0033461330SR0</v>
          </cell>
          <cell r="C506" t="str">
            <v>GDC-10 360 13mm x 30cm SR</v>
          </cell>
          <cell r="D506" t="str">
            <v>EUR</v>
          </cell>
          <cell r="E506">
            <v>114.61799999999999</v>
          </cell>
        </row>
        <row r="507">
          <cell r="B507" t="str">
            <v>M0033461430SR0</v>
          </cell>
          <cell r="C507" t="str">
            <v>GDC-10 360 14mm x 30cm SR</v>
          </cell>
          <cell r="D507" t="str">
            <v>EUR</v>
          </cell>
          <cell r="E507">
            <v>114.61799999999999</v>
          </cell>
        </row>
        <row r="508">
          <cell r="B508" t="str">
            <v>M0033461530SR0</v>
          </cell>
          <cell r="C508" t="str">
            <v>GDC-10 360 15mm x 30cm SR</v>
          </cell>
          <cell r="D508" t="str">
            <v>EUR</v>
          </cell>
          <cell r="E508">
            <v>114.61799999999999</v>
          </cell>
        </row>
        <row r="509">
          <cell r="B509" t="str">
            <v>M0033461540SR0</v>
          </cell>
          <cell r="C509" t="str">
            <v>GDC-10 360 15mm x 40cm SR</v>
          </cell>
          <cell r="D509" t="str">
            <v>EUR</v>
          </cell>
          <cell r="E509">
            <v>114.82799999999999</v>
          </cell>
        </row>
        <row r="510">
          <cell r="B510" t="str">
            <v>M003346305SR0</v>
          </cell>
          <cell r="C510" t="str">
            <v>GDC-10 360 3mm x 5cm SR</v>
          </cell>
          <cell r="D510" t="str">
            <v>EUR</v>
          </cell>
          <cell r="E510">
            <v>79.155999999999992</v>
          </cell>
        </row>
        <row r="511">
          <cell r="B511" t="str">
            <v>M003346308SR0</v>
          </cell>
          <cell r="C511" t="str">
            <v>GDC-10 360 3mm x 8cm SR</v>
          </cell>
          <cell r="D511" t="str">
            <v>EUR</v>
          </cell>
          <cell r="E511">
            <v>82.152000000000001</v>
          </cell>
        </row>
        <row r="512">
          <cell r="B512" t="str">
            <v>M003346407SR0</v>
          </cell>
          <cell r="C512" t="str">
            <v>GDC-10 360 4mm x 7 cm SR</v>
          </cell>
          <cell r="D512" t="str">
            <v>EUR</v>
          </cell>
          <cell r="E512">
            <v>81.536000000000001</v>
          </cell>
        </row>
        <row r="513">
          <cell r="B513" t="str">
            <v>M003346509SR0</v>
          </cell>
          <cell r="C513" t="str">
            <v>GDC-10 360 5mm x 9cm SR</v>
          </cell>
          <cell r="D513" t="str">
            <v>EUR</v>
          </cell>
          <cell r="E513">
            <v>82.326999999999998</v>
          </cell>
        </row>
        <row r="514">
          <cell r="B514" t="str">
            <v>M003346515SR0</v>
          </cell>
          <cell r="C514" t="str">
            <v>GDC-10 360 5mm x 15cm SR</v>
          </cell>
          <cell r="D514" t="str">
            <v>EUR</v>
          </cell>
          <cell r="E514">
            <v>87.114999999999995</v>
          </cell>
        </row>
        <row r="515">
          <cell r="B515" t="str">
            <v>M003346611SR0</v>
          </cell>
          <cell r="C515" t="str">
            <v>GDC-10 360 6mm x 11cm SR</v>
          </cell>
          <cell r="D515" t="str">
            <v>EUR</v>
          </cell>
          <cell r="E515">
            <v>89.102999999999994</v>
          </cell>
        </row>
        <row r="516">
          <cell r="B516" t="str">
            <v>M003346615SR0</v>
          </cell>
          <cell r="C516" t="str">
            <v>GDC-10 360 6mm x 15cm SR</v>
          </cell>
          <cell r="D516" t="str">
            <v>EUR</v>
          </cell>
          <cell r="E516">
            <v>91.24499999999999</v>
          </cell>
        </row>
        <row r="517">
          <cell r="B517" t="str">
            <v>M003346715SR0</v>
          </cell>
          <cell r="C517" t="str">
            <v>GDC-10 360 7mm x 15cm SR</v>
          </cell>
          <cell r="D517" t="str">
            <v>EUR</v>
          </cell>
          <cell r="E517">
            <v>94.36</v>
          </cell>
        </row>
        <row r="518">
          <cell r="B518" t="str">
            <v>M003346720SR0</v>
          </cell>
          <cell r="C518" t="str">
            <v>GDC-10 360 7mm x 20cm SR</v>
          </cell>
          <cell r="D518" t="str">
            <v>EUR</v>
          </cell>
          <cell r="E518">
            <v>94.457999999999998</v>
          </cell>
        </row>
        <row r="519">
          <cell r="B519" t="str">
            <v>M003346815SR0</v>
          </cell>
          <cell r="C519" t="str">
            <v>GDC-10 360 8mm x 15cm SR</v>
          </cell>
          <cell r="D519" t="str">
            <v>EUR</v>
          </cell>
          <cell r="E519">
            <v>94.36</v>
          </cell>
        </row>
        <row r="520">
          <cell r="B520" t="str">
            <v>M003346820SR0</v>
          </cell>
          <cell r="C520" t="str">
            <v>GDC-10 360 8mm x 20cm SR</v>
          </cell>
          <cell r="D520" t="str">
            <v>EUR</v>
          </cell>
          <cell r="E520">
            <v>94.457999999999998</v>
          </cell>
        </row>
        <row r="521">
          <cell r="B521" t="str">
            <v>M003346920SR0</v>
          </cell>
          <cell r="C521" t="str">
            <v>GDC-10 360 9mm x 20cm SR</v>
          </cell>
          <cell r="D521" t="str">
            <v>EUR</v>
          </cell>
          <cell r="E521">
            <v>94.457999999999998</v>
          </cell>
        </row>
        <row r="522">
          <cell r="B522" t="str">
            <v>M003346930SR0</v>
          </cell>
          <cell r="C522" t="str">
            <v>GDC-10 360 9mm x 30cm SR</v>
          </cell>
          <cell r="D522" t="str">
            <v>EUR</v>
          </cell>
          <cell r="E522">
            <v>99.840999999999994</v>
          </cell>
        </row>
        <row r="523">
          <cell r="B523" t="str">
            <v>M0033471020SR0</v>
          </cell>
          <cell r="C523" t="str">
            <v>GDC-10 360 Soft 10mm x 20cm SR</v>
          </cell>
          <cell r="D523" t="str">
            <v>EUR</v>
          </cell>
          <cell r="E523">
            <v>89.928999999999988</v>
          </cell>
        </row>
        <row r="524">
          <cell r="B524" t="str">
            <v>M0033471120SR0</v>
          </cell>
          <cell r="C524" t="str">
            <v>GDC-10 360 Soft 11mm x 20cm SR</v>
          </cell>
          <cell r="D524" t="str">
            <v>EUR</v>
          </cell>
          <cell r="E524">
            <v>89.928999999999988</v>
          </cell>
        </row>
        <row r="525">
          <cell r="B525" t="str">
            <v>M0033471220SR0</v>
          </cell>
          <cell r="C525" t="str">
            <v>GDC-10 360 Soft 12mm x 20cm SR</v>
          </cell>
          <cell r="D525" t="str">
            <v>EUR</v>
          </cell>
          <cell r="E525">
            <v>89.928999999999988</v>
          </cell>
        </row>
        <row r="526">
          <cell r="B526" t="str">
            <v>M0033471322SR0</v>
          </cell>
          <cell r="C526" t="str">
            <v>GDC-10 360 Soft 13mm x 22cm SR</v>
          </cell>
          <cell r="D526" t="str">
            <v>EUR</v>
          </cell>
          <cell r="E526">
            <v>94.464999999999989</v>
          </cell>
        </row>
        <row r="527">
          <cell r="B527" t="str">
            <v>M0033471423SR0</v>
          </cell>
          <cell r="C527" t="str">
            <v>GDC-10 360 Soft 14mm x 23cm SR</v>
          </cell>
          <cell r="D527" t="str">
            <v>EUR</v>
          </cell>
          <cell r="E527">
            <v>94.464999999999989</v>
          </cell>
        </row>
        <row r="528">
          <cell r="B528" t="str">
            <v>M003347204SR0</v>
          </cell>
          <cell r="C528" t="str">
            <v>GDC-10 360 Soft 2mm x 4cm SR</v>
          </cell>
          <cell r="D528" t="str">
            <v>EUR</v>
          </cell>
          <cell r="E528">
            <v>79.302999999999997</v>
          </cell>
        </row>
        <row r="529">
          <cell r="B529" t="str">
            <v>M003347306SR0</v>
          </cell>
          <cell r="C529" t="str">
            <v>GDC-10 360 Soft 3mm x 6cm SR</v>
          </cell>
          <cell r="D529" t="str">
            <v>EUR</v>
          </cell>
          <cell r="E529">
            <v>80.72399999999999</v>
          </cell>
        </row>
        <row r="530">
          <cell r="B530" t="str">
            <v>M003347408SR0</v>
          </cell>
          <cell r="C530" t="str">
            <v>GDC-10 360 Soft 4mm x 8cm SR</v>
          </cell>
          <cell r="D530" t="str">
            <v>EUR</v>
          </cell>
          <cell r="E530">
            <v>82.194000000000003</v>
          </cell>
        </row>
        <row r="531">
          <cell r="B531" t="str">
            <v>M003347509SR0</v>
          </cell>
          <cell r="C531" t="str">
            <v>GDC-10 360 Soft 5mm x 9cm SR</v>
          </cell>
          <cell r="D531" t="str">
            <v>EUR</v>
          </cell>
          <cell r="E531">
            <v>82.376000000000005</v>
          </cell>
        </row>
        <row r="532">
          <cell r="B532" t="str">
            <v>M003347611SR0</v>
          </cell>
          <cell r="C532" t="str">
            <v>GDC-10 360 Soft 6mm x 11cm SR</v>
          </cell>
          <cell r="D532" t="str">
            <v>EUR</v>
          </cell>
          <cell r="E532">
            <v>85.245999999999995</v>
          </cell>
        </row>
        <row r="533">
          <cell r="B533" t="str">
            <v>M003347715SR0</v>
          </cell>
          <cell r="C533" t="str">
            <v>GDC-10 360 Soft 7mm x 15cm SR</v>
          </cell>
          <cell r="D533" t="str">
            <v>EUR</v>
          </cell>
          <cell r="E533">
            <v>89.823999999999984</v>
          </cell>
        </row>
        <row r="534">
          <cell r="B534" t="str">
            <v>M003347820SR0</v>
          </cell>
          <cell r="C534" t="str">
            <v>GDC-10 360 Soft 8mm x 20cm SR</v>
          </cell>
          <cell r="D534" t="str">
            <v>EUR</v>
          </cell>
          <cell r="E534">
            <v>89.928999999999988</v>
          </cell>
        </row>
        <row r="535">
          <cell r="B535" t="str">
            <v>M003347920SR0</v>
          </cell>
          <cell r="C535" t="str">
            <v>GDC-10 360 Soft 9mm x 20cm SR</v>
          </cell>
          <cell r="D535" t="str">
            <v>EUR</v>
          </cell>
          <cell r="E535">
            <v>89.928999999999988</v>
          </cell>
        </row>
        <row r="536">
          <cell r="B536" t="str">
            <v>M0033481030</v>
          </cell>
          <cell r="C536" t="str">
            <v>10 mm x 30 cm NG3D-18 framing coil</v>
          </cell>
          <cell r="D536" t="str">
            <v>USD</v>
          </cell>
          <cell r="E536">
            <v>106.04</v>
          </cell>
        </row>
        <row r="537">
          <cell r="B537" t="str">
            <v>M00334810300</v>
          </cell>
          <cell r="C537" t="str">
            <v>GDC-18 360 10mm x 30cm</v>
          </cell>
          <cell r="D537" t="str">
            <v>EUR</v>
          </cell>
          <cell r="E537">
            <v>83.033999999999992</v>
          </cell>
        </row>
        <row r="538">
          <cell r="B538" t="str">
            <v>M0033481130</v>
          </cell>
          <cell r="C538" t="str">
            <v>11 mm x 30 cm NG3D-18 framing coil</v>
          </cell>
          <cell r="D538" t="str">
            <v>USD</v>
          </cell>
          <cell r="E538">
            <v>108.49</v>
          </cell>
        </row>
        <row r="539">
          <cell r="B539" t="str">
            <v>M00334811300</v>
          </cell>
          <cell r="C539" t="str">
            <v>GDC-18 360 11mm x 30cm</v>
          </cell>
          <cell r="D539" t="str">
            <v>EUR</v>
          </cell>
          <cell r="E539">
            <v>83.033999999999992</v>
          </cell>
        </row>
        <row r="540">
          <cell r="B540" t="str">
            <v>M0033481230</v>
          </cell>
          <cell r="C540" t="str">
            <v>12 mm x 30 cm NG3D-18 framing coil</v>
          </cell>
          <cell r="D540" t="str">
            <v>USD</v>
          </cell>
          <cell r="E540">
            <v>108.49</v>
          </cell>
        </row>
        <row r="541">
          <cell r="B541" t="str">
            <v>M00334812300</v>
          </cell>
          <cell r="C541" t="str">
            <v>GDC-18 360 12mm x 30cm</v>
          </cell>
          <cell r="D541" t="str">
            <v>EUR</v>
          </cell>
          <cell r="E541">
            <v>83.033999999999992</v>
          </cell>
        </row>
        <row r="542">
          <cell r="B542" t="str">
            <v>M0033481330</v>
          </cell>
          <cell r="C542" t="str">
            <v>13 mm x 30 cm NG3D-18 framing coil</v>
          </cell>
          <cell r="D542" t="str">
            <v>USD</v>
          </cell>
          <cell r="E542">
            <v>108.49</v>
          </cell>
        </row>
        <row r="543">
          <cell r="B543" t="str">
            <v>M00334813300</v>
          </cell>
          <cell r="C543" t="str">
            <v>GDC-18 360 13mm x 30cm</v>
          </cell>
          <cell r="D543" t="str">
            <v>EUR</v>
          </cell>
          <cell r="E543">
            <v>83.033999999999992</v>
          </cell>
        </row>
        <row r="544">
          <cell r="B544" t="str">
            <v>M00334814300</v>
          </cell>
          <cell r="C544" t="str">
            <v>GDC-18 360 14mm x 30cm</v>
          </cell>
          <cell r="D544" t="str">
            <v>EUR</v>
          </cell>
          <cell r="E544">
            <v>83.033999999999992</v>
          </cell>
        </row>
        <row r="545">
          <cell r="B545" t="str">
            <v>M0033481630</v>
          </cell>
          <cell r="C545" t="str">
            <v>16 mm x 30 cm NG3D-18 framing coil</v>
          </cell>
          <cell r="D545" t="str">
            <v>USD</v>
          </cell>
          <cell r="E545">
            <v>128.29</v>
          </cell>
        </row>
        <row r="546">
          <cell r="B546" t="str">
            <v>M00334816300</v>
          </cell>
          <cell r="C546" t="str">
            <v>GDC-18 360 16mm x 30cm</v>
          </cell>
          <cell r="D546" t="str">
            <v>EUR</v>
          </cell>
          <cell r="E546">
            <v>102.02499999999999</v>
          </cell>
        </row>
        <row r="547">
          <cell r="B547" t="str">
            <v>M0033481640</v>
          </cell>
          <cell r="C547" t="str">
            <v>16 mm x 40 cm NG3D-18 framing coil</v>
          </cell>
          <cell r="D547" t="str">
            <v>USD</v>
          </cell>
          <cell r="E547">
            <v>128.29</v>
          </cell>
        </row>
        <row r="548">
          <cell r="B548" t="str">
            <v>M00334816400</v>
          </cell>
          <cell r="C548" t="str">
            <v>GDC-18 360 16mm x 40cm</v>
          </cell>
          <cell r="D548" t="str">
            <v>EUR</v>
          </cell>
          <cell r="E548">
            <v>102.02499999999999</v>
          </cell>
        </row>
        <row r="549">
          <cell r="B549" t="str">
            <v>M0033481830</v>
          </cell>
          <cell r="C549" t="str">
            <v>18 mm x 30 cm NG3D-18 framing coil</v>
          </cell>
          <cell r="D549" t="str">
            <v>USD</v>
          </cell>
          <cell r="E549">
            <v>128.29</v>
          </cell>
        </row>
        <row r="550">
          <cell r="B550" t="str">
            <v>M00334818300</v>
          </cell>
          <cell r="C550" t="str">
            <v>GDC-18 360 18mm x 30cm</v>
          </cell>
          <cell r="D550" t="str">
            <v>EUR</v>
          </cell>
          <cell r="E550">
            <v>102.02499999999999</v>
          </cell>
        </row>
        <row r="551">
          <cell r="B551" t="str">
            <v>M0033481840</v>
          </cell>
          <cell r="C551" t="str">
            <v>18 mm x 40 cm NG3D-18 framing coil</v>
          </cell>
          <cell r="D551" t="str">
            <v>USD</v>
          </cell>
          <cell r="E551">
            <v>128.29</v>
          </cell>
        </row>
        <row r="552">
          <cell r="B552" t="str">
            <v>M00334818400</v>
          </cell>
          <cell r="C552" t="str">
            <v>GDC-18 360 18mm x 40cm</v>
          </cell>
          <cell r="D552" t="str">
            <v>EUR</v>
          </cell>
          <cell r="E552">
            <v>102.02499999999999</v>
          </cell>
        </row>
        <row r="553">
          <cell r="B553" t="str">
            <v>M0033482030</v>
          </cell>
          <cell r="C553" t="str">
            <v>20 mm x 33 cm NG3D-18 framing coil</v>
          </cell>
          <cell r="D553" t="str">
            <v>USD</v>
          </cell>
          <cell r="E553">
            <v>128.29</v>
          </cell>
        </row>
        <row r="554">
          <cell r="B554" t="str">
            <v>M00334820330</v>
          </cell>
          <cell r="C554" t="str">
            <v>GDC-18 360 20mm x 33cm</v>
          </cell>
          <cell r="D554" t="str">
            <v>EUR</v>
          </cell>
          <cell r="E554">
            <v>102.02499999999999</v>
          </cell>
        </row>
        <row r="555">
          <cell r="B555" t="str">
            <v>M0033482240</v>
          </cell>
          <cell r="C555" t="str">
            <v>22 mm x 40 cm NG3D-18 framing coil</v>
          </cell>
          <cell r="D555" t="str">
            <v>USD</v>
          </cell>
          <cell r="E555">
            <v>128.29</v>
          </cell>
        </row>
        <row r="556">
          <cell r="B556" t="str">
            <v>M00334822400</v>
          </cell>
          <cell r="C556" t="str">
            <v>GDC-18 360 22mm x 40cm</v>
          </cell>
          <cell r="D556" t="str">
            <v>EUR</v>
          </cell>
          <cell r="E556">
            <v>102.02499999999999</v>
          </cell>
        </row>
        <row r="557">
          <cell r="B557" t="str">
            <v>M0033482440</v>
          </cell>
          <cell r="C557" t="str">
            <v>24 mm x 40 cm NG3D-18 framing coil</v>
          </cell>
          <cell r="D557" t="str">
            <v>USD</v>
          </cell>
          <cell r="E557">
            <v>128.29</v>
          </cell>
        </row>
        <row r="558">
          <cell r="B558" t="str">
            <v>M00334824400</v>
          </cell>
          <cell r="C558" t="str">
            <v>GDC-18 360 24mm x 40cm</v>
          </cell>
          <cell r="D558" t="str">
            <v>EUR</v>
          </cell>
          <cell r="E558">
            <v>102.02499999999999</v>
          </cell>
        </row>
        <row r="559">
          <cell r="B559" t="str">
            <v>M0033486150</v>
          </cell>
          <cell r="C559" t="str">
            <v>GDC-18 360 6mm x 15cm</v>
          </cell>
          <cell r="D559" t="str">
            <v>EUR</v>
          </cell>
          <cell r="E559">
            <v>72.59</v>
          </cell>
        </row>
        <row r="560">
          <cell r="B560" t="str">
            <v>M0033487150</v>
          </cell>
          <cell r="C560" t="str">
            <v>GDC-18 360 7mm x 15cm</v>
          </cell>
          <cell r="D560" t="str">
            <v>EUR</v>
          </cell>
          <cell r="E560">
            <v>76.516999999999996</v>
          </cell>
        </row>
        <row r="561">
          <cell r="B561" t="str">
            <v>M0033488200</v>
          </cell>
          <cell r="C561" t="str">
            <v>GDC-18 360 8mm x 20cm</v>
          </cell>
          <cell r="D561" t="str">
            <v>EUR</v>
          </cell>
          <cell r="E561">
            <v>76.516999999999996</v>
          </cell>
        </row>
        <row r="562">
          <cell r="B562" t="str">
            <v>M0033489020</v>
          </cell>
          <cell r="C562" t="str">
            <v>9 mm x 25 cm NG3D-18 framing coil</v>
          </cell>
          <cell r="D562" t="str">
            <v>USD</v>
          </cell>
          <cell r="E562">
            <v>101.89</v>
          </cell>
        </row>
        <row r="563">
          <cell r="B563" t="str">
            <v>M0033489200</v>
          </cell>
          <cell r="C563" t="str">
            <v>GDC-18 360 9mm x 20cm</v>
          </cell>
          <cell r="D563" t="str">
            <v>EUR</v>
          </cell>
          <cell r="E563">
            <v>76.516999999999996</v>
          </cell>
        </row>
        <row r="564">
          <cell r="B564" t="str">
            <v>M00335010340</v>
          </cell>
          <cell r="C564" t="str">
            <v>GDC-18 Standard 10mm x 30cm</v>
          </cell>
          <cell r="D564" t="str">
            <v>EUR</v>
          </cell>
          <cell r="E564">
            <v>64.798999999999992</v>
          </cell>
        </row>
        <row r="565">
          <cell r="B565" t="str">
            <v>M00335012340</v>
          </cell>
          <cell r="C565" t="str">
            <v>GDC-18 Standard 12mm x 30cm</v>
          </cell>
          <cell r="D565" t="str">
            <v>EUR</v>
          </cell>
          <cell r="E565">
            <v>64.798999999999992</v>
          </cell>
        </row>
        <row r="566">
          <cell r="B566" t="str">
            <v>M00335014340</v>
          </cell>
          <cell r="C566" t="str">
            <v>GDC-18 Standard 14mm x 30cm</v>
          </cell>
          <cell r="D566" t="str">
            <v>EUR</v>
          </cell>
          <cell r="E566">
            <v>64.798999999999992</v>
          </cell>
        </row>
        <row r="567">
          <cell r="B567" t="str">
            <v>M00335016340</v>
          </cell>
          <cell r="C567" t="str">
            <v>GDC-18 Standard 16mm x 30cm</v>
          </cell>
          <cell r="D567" t="str">
            <v>EUR</v>
          </cell>
          <cell r="E567">
            <v>67.605999999999995</v>
          </cell>
        </row>
        <row r="568">
          <cell r="B568" t="str">
            <v>M00335018340</v>
          </cell>
          <cell r="C568" t="str">
            <v>GDC-18 Standard 18mm x 30cm</v>
          </cell>
          <cell r="D568" t="str">
            <v>EUR</v>
          </cell>
          <cell r="E568">
            <v>67.605999999999995</v>
          </cell>
        </row>
        <row r="569">
          <cell r="B569" t="str">
            <v>M00335020340</v>
          </cell>
          <cell r="C569" t="str">
            <v>GDC-18 Standard 20mm x 30cm</v>
          </cell>
          <cell r="D569" t="str">
            <v>EUR</v>
          </cell>
          <cell r="E569">
            <v>67.605999999999995</v>
          </cell>
        </row>
        <row r="570">
          <cell r="B570" t="str">
            <v>M00335051540</v>
          </cell>
          <cell r="C570" t="str">
            <v>GDC-18 Standard 5mm x 15cm</v>
          </cell>
          <cell r="D570" t="str">
            <v>EUR</v>
          </cell>
          <cell r="E570">
            <v>55.36999999999999</v>
          </cell>
        </row>
        <row r="571">
          <cell r="B571" t="str">
            <v>M00335052040</v>
          </cell>
          <cell r="C571" t="str">
            <v>GDC-18 Standard 5mm x 20cm</v>
          </cell>
          <cell r="D571" t="str">
            <v>EUR</v>
          </cell>
          <cell r="E571">
            <v>58.505999999999993</v>
          </cell>
        </row>
        <row r="572">
          <cell r="B572" t="str">
            <v>M00335062040</v>
          </cell>
          <cell r="C572" t="str">
            <v>GDC-18 Standard 6mm x 20cm</v>
          </cell>
          <cell r="D572" t="str">
            <v>EUR</v>
          </cell>
          <cell r="E572">
            <v>58.505999999999993</v>
          </cell>
        </row>
        <row r="573">
          <cell r="B573" t="str">
            <v>M00335073040</v>
          </cell>
          <cell r="C573" t="str">
            <v>GDC-18 Standard 7mm x 30cm</v>
          </cell>
          <cell r="D573" t="str">
            <v>EUR</v>
          </cell>
          <cell r="E573">
            <v>64.798999999999992</v>
          </cell>
        </row>
        <row r="574">
          <cell r="B574" t="str">
            <v>M00335082040</v>
          </cell>
          <cell r="C574" t="str">
            <v>GDC-18 Standard 8mm x 20cm</v>
          </cell>
          <cell r="D574" t="str">
            <v>EUR</v>
          </cell>
          <cell r="E574">
            <v>58.505999999999993</v>
          </cell>
        </row>
        <row r="575">
          <cell r="B575" t="str">
            <v>M00335083040</v>
          </cell>
          <cell r="C575" t="str">
            <v>GDC-18 Standard 8mm x 30cm</v>
          </cell>
          <cell r="D575" t="str">
            <v>EUR</v>
          </cell>
          <cell r="E575">
            <v>64.798999999999992</v>
          </cell>
        </row>
        <row r="576">
          <cell r="B576" t="str">
            <v>M00335091540</v>
          </cell>
          <cell r="C576" t="str">
            <v>GDC-18 Standard 9mm x 15cm</v>
          </cell>
          <cell r="D576" t="str">
            <v>EUR</v>
          </cell>
          <cell r="E576">
            <v>55.36999999999999</v>
          </cell>
        </row>
        <row r="577">
          <cell r="B577" t="str">
            <v>M00335093040</v>
          </cell>
          <cell r="C577" t="str">
            <v>GDC-18 Standard 9mm x 30cm</v>
          </cell>
          <cell r="D577" t="str">
            <v>EUR</v>
          </cell>
          <cell r="E577">
            <v>64.798999999999992</v>
          </cell>
        </row>
        <row r="578">
          <cell r="B578" t="str">
            <v>M00335120440</v>
          </cell>
          <cell r="C578" t="str">
            <v>GDC-18 Soft 2mm x 4cm</v>
          </cell>
          <cell r="D578" t="str">
            <v>EUR</v>
          </cell>
          <cell r="E578">
            <v>48.678000000000004</v>
          </cell>
        </row>
        <row r="579">
          <cell r="B579" t="str">
            <v>M00335120840</v>
          </cell>
          <cell r="C579" t="str">
            <v>GDC-18 Soft 2mm x 8cm</v>
          </cell>
          <cell r="D579" t="str">
            <v>EUR</v>
          </cell>
          <cell r="E579">
            <v>50.932000000000002</v>
          </cell>
        </row>
        <row r="580">
          <cell r="B580" t="str">
            <v>M00335130440</v>
          </cell>
          <cell r="C580" t="str">
            <v>GDC-18 Soft 3mm x 4cm</v>
          </cell>
          <cell r="D580" t="str">
            <v>EUR</v>
          </cell>
          <cell r="E580">
            <v>48.678000000000004</v>
          </cell>
        </row>
        <row r="581">
          <cell r="B581" t="str">
            <v>M00335130840</v>
          </cell>
          <cell r="C581" t="str">
            <v>GDC-18 Soft 3mm x 8cm</v>
          </cell>
          <cell r="D581" t="str">
            <v>EUR</v>
          </cell>
          <cell r="E581">
            <v>50.932000000000002</v>
          </cell>
        </row>
        <row r="582">
          <cell r="B582" t="str">
            <v>M00335140640</v>
          </cell>
          <cell r="C582" t="str">
            <v>GDC-18 Soft 4mm x 6cm</v>
          </cell>
          <cell r="D582" t="str">
            <v>EUR</v>
          </cell>
          <cell r="E582">
            <v>49.902999999999999</v>
          </cell>
        </row>
        <row r="583">
          <cell r="B583" t="str">
            <v>M00335141040</v>
          </cell>
          <cell r="C583" t="str">
            <v>GDC-18 Soft 4mm x 10cm</v>
          </cell>
          <cell r="D583" t="str">
            <v>EUR</v>
          </cell>
          <cell r="E583">
            <v>51.407999999999994</v>
          </cell>
        </row>
        <row r="584">
          <cell r="B584" t="str">
            <v>M00335150840</v>
          </cell>
          <cell r="C584" t="str">
            <v>GDC-18 Soft 5mm x 8cm</v>
          </cell>
          <cell r="D584" t="str">
            <v>EUR</v>
          </cell>
          <cell r="E584">
            <v>50.932000000000002</v>
          </cell>
        </row>
        <row r="585">
          <cell r="B585" t="str">
            <v>M00335151240</v>
          </cell>
          <cell r="C585" t="str">
            <v>GDC-18 Soft 5mm x 12cm</v>
          </cell>
          <cell r="D585" t="str">
            <v>EUR</v>
          </cell>
          <cell r="E585">
            <v>52.78</v>
          </cell>
        </row>
        <row r="586">
          <cell r="B586" t="str">
            <v>M00335161040</v>
          </cell>
          <cell r="C586" t="str">
            <v>GDC-18 Soft 6mm x 10cm</v>
          </cell>
          <cell r="D586" t="str">
            <v>EUR</v>
          </cell>
          <cell r="E586">
            <v>51.407999999999994</v>
          </cell>
        </row>
        <row r="587">
          <cell r="B587" t="str">
            <v>M00335161540</v>
          </cell>
          <cell r="C587" t="str">
            <v>GDC-18 Soft 6mm x 15cm</v>
          </cell>
          <cell r="D587" t="str">
            <v>EUR</v>
          </cell>
          <cell r="E587">
            <v>54.144999999999996</v>
          </cell>
        </row>
        <row r="588">
          <cell r="B588" t="str">
            <v>M00335210340</v>
          </cell>
          <cell r="C588" t="str">
            <v>GDC-18 2D 10mm x 30cm</v>
          </cell>
          <cell r="D588" t="str">
            <v>EUR</v>
          </cell>
          <cell r="E588">
            <v>72.59</v>
          </cell>
        </row>
        <row r="589">
          <cell r="B589" t="str">
            <v>M00335212340</v>
          </cell>
          <cell r="C589" t="str">
            <v>GDC-18 2D 12mm x 30cm</v>
          </cell>
          <cell r="D589" t="str">
            <v>EUR</v>
          </cell>
          <cell r="E589">
            <v>72.59</v>
          </cell>
        </row>
        <row r="590">
          <cell r="B590" t="str">
            <v>M00335214340</v>
          </cell>
          <cell r="C590" t="str">
            <v>GDC-18 2D 14mm x 30cm</v>
          </cell>
          <cell r="D590" t="str">
            <v>EUR</v>
          </cell>
          <cell r="E590">
            <v>72.59</v>
          </cell>
        </row>
        <row r="591">
          <cell r="B591" t="str">
            <v>M00335216340</v>
          </cell>
          <cell r="C591" t="str">
            <v>GDC-18 2D 16mm x 30cm</v>
          </cell>
          <cell r="D591" t="str">
            <v>EUR</v>
          </cell>
          <cell r="E591">
            <v>75.411000000000001</v>
          </cell>
        </row>
        <row r="592">
          <cell r="B592" t="str">
            <v>M00335218340</v>
          </cell>
          <cell r="C592" t="str">
            <v>GDC-18 2D 18mm x 30cm</v>
          </cell>
          <cell r="D592" t="str">
            <v>EUR</v>
          </cell>
          <cell r="E592">
            <v>75.411000000000001</v>
          </cell>
        </row>
        <row r="593">
          <cell r="B593" t="str">
            <v>M00335220340</v>
          </cell>
          <cell r="C593" t="str">
            <v>GDC-18 2D 20mm x 30cm</v>
          </cell>
          <cell r="D593" t="str">
            <v>EUR</v>
          </cell>
          <cell r="E593">
            <v>75.411000000000001</v>
          </cell>
        </row>
        <row r="594">
          <cell r="B594" t="str">
            <v>M00335252040</v>
          </cell>
          <cell r="C594" t="str">
            <v>GDC-18 2D 5mm x 20cm</v>
          </cell>
          <cell r="D594" t="str">
            <v>EUR</v>
          </cell>
          <cell r="E594">
            <v>66.296999999999997</v>
          </cell>
        </row>
        <row r="595">
          <cell r="B595" t="str">
            <v>M00335262040</v>
          </cell>
          <cell r="C595" t="str">
            <v>GDC-18 2D 6mm x 20cm</v>
          </cell>
          <cell r="D595" t="str">
            <v>EUR</v>
          </cell>
          <cell r="E595">
            <v>66.296999999999997</v>
          </cell>
        </row>
        <row r="596">
          <cell r="B596" t="str">
            <v>M00335273040</v>
          </cell>
          <cell r="C596" t="str">
            <v>GDC-18 2D 7mm x 30cm</v>
          </cell>
          <cell r="D596" t="str">
            <v>EUR</v>
          </cell>
          <cell r="E596">
            <v>72.59</v>
          </cell>
        </row>
        <row r="597">
          <cell r="B597" t="str">
            <v>M00335283040</v>
          </cell>
          <cell r="C597" t="str">
            <v>GDC-18 2D 8mm x 30cm</v>
          </cell>
          <cell r="D597" t="str">
            <v>EUR</v>
          </cell>
          <cell r="E597">
            <v>72.59</v>
          </cell>
        </row>
        <row r="598">
          <cell r="B598" t="str">
            <v>M00335293040</v>
          </cell>
          <cell r="C598" t="str">
            <v>GDC-18 2D 9mm x 30cm</v>
          </cell>
          <cell r="D598" t="str">
            <v>EUR</v>
          </cell>
          <cell r="E598">
            <v>72.59</v>
          </cell>
        </row>
        <row r="599">
          <cell r="B599" t="str">
            <v>M00335302340</v>
          </cell>
          <cell r="C599" t="str">
            <v>GDC VortX 2mm x 3mm</v>
          </cell>
          <cell r="D599" t="str">
            <v>EUR</v>
          </cell>
          <cell r="E599">
            <v>90.754999999999995</v>
          </cell>
        </row>
        <row r="600">
          <cell r="B600" t="str">
            <v>M00335302440</v>
          </cell>
          <cell r="C600" t="str">
            <v>GDC VortX 2mm x 4mm</v>
          </cell>
          <cell r="D600" t="str">
            <v>EUR</v>
          </cell>
          <cell r="E600">
            <v>91.825999999999993</v>
          </cell>
        </row>
        <row r="601">
          <cell r="B601" t="str">
            <v>M00335302540</v>
          </cell>
          <cell r="C601" t="str">
            <v>GDC VortX 2mm x 5mm</v>
          </cell>
          <cell r="D601" t="str">
            <v>EUR</v>
          </cell>
          <cell r="E601">
            <v>93.393999999999991</v>
          </cell>
        </row>
        <row r="602">
          <cell r="B602" t="str">
            <v>M00335302640</v>
          </cell>
          <cell r="C602" t="str">
            <v>GDC VortX 2mm x 6mm</v>
          </cell>
          <cell r="D602" t="str">
            <v>EUR</v>
          </cell>
          <cell r="E602">
            <v>95.108999999999995</v>
          </cell>
        </row>
        <row r="603">
          <cell r="B603" t="str">
            <v>M00335510340</v>
          </cell>
          <cell r="C603" t="str">
            <v>GDC-18 3D 10mm x 30cm</v>
          </cell>
          <cell r="D603" t="str">
            <v>EUR</v>
          </cell>
          <cell r="E603">
            <v>81.507999999999996</v>
          </cell>
        </row>
        <row r="604">
          <cell r="B604" t="str">
            <v>M00335512340</v>
          </cell>
          <cell r="C604" t="str">
            <v>GDC-18 3D 12mm x 30cm</v>
          </cell>
          <cell r="D604" t="str">
            <v>EUR</v>
          </cell>
          <cell r="E604">
            <v>79.94</v>
          </cell>
        </row>
        <row r="605">
          <cell r="B605" t="str">
            <v>M00335514340</v>
          </cell>
          <cell r="C605" t="str">
            <v>GDC-18 3D 14mm x 30cm</v>
          </cell>
          <cell r="D605" t="str">
            <v>EUR</v>
          </cell>
          <cell r="E605">
            <v>83.236999999999995</v>
          </cell>
        </row>
        <row r="606">
          <cell r="B606" t="str">
            <v>M00335516340</v>
          </cell>
          <cell r="C606" t="str">
            <v>GDC-18 3D 16mm x 30cm</v>
          </cell>
          <cell r="D606" t="str">
            <v>EUR</v>
          </cell>
          <cell r="E606">
            <v>85.483999999999995</v>
          </cell>
        </row>
        <row r="607">
          <cell r="B607" t="str">
            <v>M00335518340</v>
          </cell>
          <cell r="C607" t="str">
            <v>GDC-18 3D 18mm x 30cm</v>
          </cell>
          <cell r="D607" t="str">
            <v>EUR</v>
          </cell>
          <cell r="E607">
            <v>84.853999999999999</v>
          </cell>
        </row>
        <row r="608">
          <cell r="B608" t="str">
            <v>M00335520340</v>
          </cell>
          <cell r="C608" t="str">
            <v>GDC-18 3D 20mm x 30cm</v>
          </cell>
          <cell r="D608" t="str">
            <v>EUR</v>
          </cell>
          <cell r="E608">
            <v>86.295999999999992</v>
          </cell>
        </row>
        <row r="609">
          <cell r="B609" t="str">
            <v>M00335561540</v>
          </cell>
          <cell r="C609" t="str">
            <v>GDC-18 3D 6mm x 15cm</v>
          </cell>
          <cell r="D609" t="str">
            <v>EUR</v>
          </cell>
          <cell r="E609">
            <v>74.647999999999996</v>
          </cell>
        </row>
        <row r="610">
          <cell r="B610" t="str">
            <v>M00335582540</v>
          </cell>
          <cell r="C610" t="str">
            <v>GDC-18 3D 8mm x 25cm</v>
          </cell>
          <cell r="D610" t="str">
            <v>EUR</v>
          </cell>
          <cell r="E610">
            <v>78.532999999999987</v>
          </cell>
        </row>
        <row r="611">
          <cell r="B611" t="str">
            <v>M0034140300</v>
          </cell>
          <cell r="C611" t="str">
            <v>ELITE STYLET 0.008"</v>
          </cell>
          <cell r="D611" t="str">
            <v>EUR</v>
          </cell>
          <cell r="E611">
            <v>92.281000000000006</v>
          </cell>
        </row>
        <row r="612">
          <cell r="B612" t="str">
            <v>M0034202151</v>
          </cell>
          <cell r="C612" t="str">
            <v>TORQUE DEVICE (BOX OF 5)</v>
          </cell>
          <cell r="D612" t="str">
            <v>USD</v>
          </cell>
          <cell r="E612">
            <v>147.75</v>
          </cell>
        </row>
        <row r="613">
          <cell r="B613" t="str">
            <v>M0034222901</v>
          </cell>
          <cell r="C613" t="str">
            <v>GWI (BOX OF 5)</v>
          </cell>
          <cell r="D613" t="str">
            <v>USD</v>
          </cell>
          <cell r="E613">
            <v>13.76</v>
          </cell>
        </row>
        <row r="614">
          <cell r="B614" t="str">
            <v>M0034240300</v>
          </cell>
          <cell r="C614" t="str">
            <v>STYLET MANDREL,175 CM,</v>
          </cell>
          <cell r="D614" t="str">
            <v>USD</v>
          </cell>
          <cell r="E614">
            <v>33.909999999999997</v>
          </cell>
        </row>
        <row r="615">
          <cell r="B615" t="str">
            <v>M0034250101</v>
          </cell>
          <cell r="C615" t="str">
            <v>SHAPING MANDREL-10 BX/5</v>
          </cell>
          <cell r="D615" t="str">
            <v>USD</v>
          </cell>
          <cell r="E615">
            <v>24.13</v>
          </cell>
        </row>
        <row r="616">
          <cell r="B616" t="str">
            <v>M0034500030</v>
          </cell>
          <cell r="C616" t="str">
            <v>GDC BATTERIES 12 PAK,</v>
          </cell>
          <cell r="D616" t="str">
            <v>USD</v>
          </cell>
          <cell r="E616">
            <v>52.03</v>
          </cell>
        </row>
        <row r="617">
          <cell r="B617" t="str">
            <v>M0034502010</v>
          </cell>
          <cell r="C617" t="str">
            <v>PATIENT RETURN ELECTRODE, SINGLE POUCH</v>
          </cell>
          <cell r="D617" t="str">
            <v>USD</v>
          </cell>
          <cell r="E617">
            <v>47.84</v>
          </cell>
        </row>
        <row r="618">
          <cell r="B618" t="str">
            <v>M0034502011</v>
          </cell>
          <cell r="C618" t="str">
            <v>PATIENT RETURN ELECTRODE BOX OF 10</v>
          </cell>
          <cell r="D618" t="str">
            <v>USD</v>
          </cell>
          <cell r="E618">
            <v>47.84</v>
          </cell>
        </row>
        <row r="619">
          <cell r="B619" t="str">
            <v>M00345100520</v>
          </cell>
          <cell r="C619" t="str">
            <v>GDC POWER SUPPLY</v>
          </cell>
          <cell r="D619" t="str">
            <v>USD</v>
          </cell>
          <cell r="E619">
            <v>476.99</v>
          </cell>
        </row>
        <row r="620">
          <cell r="B620" t="str">
            <v>M00345100640</v>
          </cell>
          <cell r="C620" t="str">
            <v>GDC SynerG Power Supply</v>
          </cell>
          <cell r="D620" t="str">
            <v>USD</v>
          </cell>
          <cell r="E620">
            <v>856.67</v>
          </cell>
        </row>
        <row r="621">
          <cell r="B621" t="str">
            <v>M00345100740</v>
          </cell>
          <cell r="C621" t="str">
            <v>BSC Detachable Coil Power Supply - 1mA</v>
          </cell>
          <cell r="D621" t="str">
            <v>USD</v>
          </cell>
          <cell r="E621">
            <v>1941.85</v>
          </cell>
        </row>
        <row r="622">
          <cell r="B622" t="str">
            <v>M00345100840</v>
          </cell>
          <cell r="C622" t="str">
            <v>ASSY SHIPPING UPGRADED DCPS</v>
          </cell>
          <cell r="D622" t="str">
            <v>USD</v>
          </cell>
          <cell r="E622">
            <v>1786.76</v>
          </cell>
        </row>
        <row r="623">
          <cell r="B623" t="str">
            <v>M00345100940</v>
          </cell>
          <cell r="C623" t="str">
            <v>InZone Detachment System</v>
          </cell>
          <cell r="D623" t="str">
            <v>USD</v>
          </cell>
          <cell r="E623">
            <v>118.45</v>
          </cell>
        </row>
        <row r="624">
          <cell r="B624" t="str">
            <v>M00345110240</v>
          </cell>
          <cell r="C624" t="str">
            <v>Detachable Coil Connecting Cables</v>
          </cell>
          <cell r="D624" t="str">
            <v>USD</v>
          </cell>
          <cell r="E624">
            <v>20.85</v>
          </cell>
        </row>
        <row r="625">
          <cell r="B625" t="str">
            <v>M00345110250</v>
          </cell>
          <cell r="C625" t="str">
            <v>IZDS Connecting Cable</v>
          </cell>
          <cell r="D625" t="str">
            <v>USD</v>
          </cell>
          <cell r="E625">
            <v>15.5</v>
          </cell>
        </row>
        <row r="626">
          <cell r="B626" t="str">
            <v>M003468020</v>
          </cell>
          <cell r="C626" t="str">
            <v>MODEL-TRANSEND .010</v>
          </cell>
          <cell r="D626" t="str">
            <v>USD</v>
          </cell>
          <cell r="E626">
            <v>42.82</v>
          </cell>
        </row>
        <row r="627">
          <cell r="B627" t="str">
            <v>M003468140</v>
          </cell>
          <cell r="C627" t="str">
            <v>Transend .014 ES 300cm  ( IC 300 )</v>
          </cell>
          <cell r="D627" t="str">
            <v>USD</v>
          </cell>
          <cell r="E627">
            <v>38.130000000000003</v>
          </cell>
        </row>
        <row r="628">
          <cell r="B628" t="str">
            <v>M003468150</v>
          </cell>
          <cell r="C628" t="str">
            <v>Transend .014 FLOPPY 300 cm  ( IC 300 )</v>
          </cell>
          <cell r="D628" t="str">
            <v>USD</v>
          </cell>
          <cell r="E628">
            <v>38.130000000000003</v>
          </cell>
        </row>
        <row r="629">
          <cell r="B629" t="str">
            <v>M003470103SR0</v>
          </cell>
          <cell r="C629" t="str">
            <v>Matrix2 Standard 2D SR 10mm X 30cm</v>
          </cell>
          <cell r="D629" t="str">
            <v>EUR</v>
          </cell>
          <cell r="E629">
            <v>110.355</v>
          </cell>
        </row>
        <row r="630">
          <cell r="B630" t="str">
            <v>M003470308SR0</v>
          </cell>
          <cell r="C630" t="str">
            <v>Matrix2 Standard 2D SR 3mm X 8cm</v>
          </cell>
          <cell r="D630" t="str">
            <v>EUR</v>
          </cell>
          <cell r="E630">
            <v>93.806999999999988</v>
          </cell>
        </row>
        <row r="631">
          <cell r="B631" t="str">
            <v>M003470410SR0</v>
          </cell>
          <cell r="C631" t="str">
            <v>Matrix2 Standard 2D SR 4mm X 10cm</v>
          </cell>
          <cell r="D631" t="str">
            <v>EUR</v>
          </cell>
          <cell r="E631">
            <v>95.297999999999988</v>
          </cell>
        </row>
        <row r="632">
          <cell r="B632" t="str">
            <v>M003470510SR0</v>
          </cell>
          <cell r="C632" t="str">
            <v>Matrix2 Standard 2D SR 5mm X 10cm</v>
          </cell>
          <cell r="D632" t="str">
            <v>EUR</v>
          </cell>
          <cell r="E632">
            <v>95.297999999999988</v>
          </cell>
        </row>
        <row r="633">
          <cell r="B633" t="str">
            <v>M003470515SR0</v>
          </cell>
          <cell r="C633" t="str">
            <v>Matrix2 Standard 2D SR 5mm X 15cm</v>
          </cell>
          <cell r="D633" t="str">
            <v>EUR</v>
          </cell>
          <cell r="E633">
            <v>98.986999999999995</v>
          </cell>
        </row>
        <row r="634">
          <cell r="B634" t="str">
            <v>M003470610SR0</v>
          </cell>
          <cell r="C634" t="str">
            <v>Matrix2 Standard 2D SR 6mm X 10cm</v>
          </cell>
          <cell r="D634" t="str">
            <v>EUR</v>
          </cell>
          <cell r="E634">
            <v>95.297999999999988</v>
          </cell>
        </row>
        <row r="635">
          <cell r="B635" t="str">
            <v>M003470615SR0</v>
          </cell>
          <cell r="C635" t="str">
            <v>Matrix2 Standard 2D SR 6mm X 15cm</v>
          </cell>
          <cell r="D635" t="str">
            <v>EUR</v>
          </cell>
          <cell r="E635">
            <v>98.986999999999995</v>
          </cell>
        </row>
        <row r="636">
          <cell r="B636" t="str">
            <v>M003470620SR0</v>
          </cell>
          <cell r="C636" t="str">
            <v>Matrix2 Standard 2D SR 6mm X 20cm</v>
          </cell>
          <cell r="D636" t="str">
            <v>EUR</v>
          </cell>
          <cell r="E636">
            <v>103.36899999999999</v>
          </cell>
        </row>
        <row r="637">
          <cell r="B637" t="str">
            <v>M003470715SR0</v>
          </cell>
          <cell r="C637" t="str">
            <v>Matrix2 Standard 2D SR 7mm X 15cm</v>
          </cell>
          <cell r="D637" t="str">
            <v>EUR</v>
          </cell>
          <cell r="E637">
            <v>98.986999999999995</v>
          </cell>
        </row>
        <row r="638">
          <cell r="B638" t="str">
            <v>M003470720SR0</v>
          </cell>
          <cell r="C638" t="str">
            <v>Matrix2 Standard 2D SR 7mm X 20cm</v>
          </cell>
          <cell r="D638" t="str">
            <v>EUR</v>
          </cell>
          <cell r="E638">
            <v>103.36899999999999</v>
          </cell>
        </row>
        <row r="639">
          <cell r="B639" t="str">
            <v>M003470730SR0</v>
          </cell>
          <cell r="C639" t="str">
            <v>Matrix2 Standard 2D SR 7mm X 30cm</v>
          </cell>
          <cell r="D639" t="str">
            <v>EUR</v>
          </cell>
          <cell r="E639">
            <v>110.355</v>
          </cell>
        </row>
        <row r="640">
          <cell r="B640" t="str">
            <v>M003470820SR0</v>
          </cell>
          <cell r="C640" t="str">
            <v>Matrix2 Standard 2D SR 8mm X 20cm</v>
          </cell>
          <cell r="D640" t="str">
            <v>EUR</v>
          </cell>
          <cell r="E640">
            <v>103.36899999999999</v>
          </cell>
        </row>
        <row r="641">
          <cell r="B641" t="str">
            <v>M003470830SR0</v>
          </cell>
          <cell r="C641" t="str">
            <v>Matrix2 Standard 2D SR 8mm X 30cm</v>
          </cell>
          <cell r="D641" t="str">
            <v>EUR</v>
          </cell>
          <cell r="E641">
            <v>110.355</v>
          </cell>
        </row>
        <row r="642">
          <cell r="B642" t="str">
            <v>M003470920SR0</v>
          </cell>
          <cell r="C642" t="str">
            <v>Matrix2 Standard 2D SR 9mm X 20cm</v>
          </cell>
          <cell r="D642" t="str">
            <v>EUR</v>
          </cell>
          <cell r="E642">
            <v>103.36899999999999</v>
          </cell>
        </row>
        <row r="643">
          <cell r="B643" t="str">
            <v>M003470930SR0</v>
          </cell>
          <cell r="C643" t="str">
            <v>Matrix2 Standard 2D SR 9mm X 30cm</v>
          </cell>
          <cell r="D643" t="str">
            <v>EUR</v>
          </cell>
          <cell r="E643">
            <v>110.355</v>
          </cell>
        </row>
        <row r="644">
          <cell r="B644" t="str">
            <v>M003471204SR0</v>
          </cell>
          <cell r="C644" t="str">
            <v>Matrix2 Soft SR 2mm X 4cm</v>
          </cell>
          <cell r="D644" t="str">
            <v>EUR</v>
          </cell>
          <cell r="E644">
            <v>92.834000000000003</v>
          </cell>
        </row>
        <row r="645">
          <cell r="B645" t="str">
            <v>M003471206SR0</v>
          </cell>
          <cell r="C645" t="str">
            <v>Matrix2 Soft SR 2mm X 6cm</v>
          </cell>
          <cell r="D645" t="str">
            <v>EUR</v>
          </cell>
          <cell r="E645">
            <v>94.206000000000003</v>
          </cell>
        </row>
        <row r="646">
          <cell r="B646" t="str">
            <v>M003471208SR0</v>
          </cell>
          <cell r="C646" t="str">
            <v>Matrix2 Soft SR 2mm X 8cm</v>
          </cell>
          <cell r="D646" t="str">
            <v>EUR</v>
          </cell>
          <cell r="E646">
            <v>95.577999999999989</v>
          </cell>
        </row>
        <row r="647">
          <cell r="B647" t="str">
            <v>M003471304SR0</v>
          </cell>
          <cell r="C647" t="str">
            <v>Matrix2 Soft 2D SR 3mm X 4cm</v>
          </cell>
          <cell r="D647" t="str">
            <v>EUR</v>
          </cell>
          <cell r="E647">
            <v>90.677999999999983</v>
          </cell>
        </row>
        <row r="648">
          <cell r="B648" t="str">
            <v>M003471306SR0</v>
          </cell>
          <cell r="C648" t="str">
            <v>Matrix2 Soft 2D SR 3mm X 6cm</v>
          </cell>
          <cell r="D648" t="str">
            <v>EUR</v>
          </cell>
          <cell r="E648">
            <v>92.056999999999988</v>
          </cell>
        </row>
        <row r="649">
          <cell r="B649" t="str">
            <v>M003471308SR0</v>
          </cell>
          <cell r="C649" t="str">
            <v>Matrix2 Soft 2D SR 3mm X 8cm</v>
          </cell>
          <cell r="D649" t="str">
            <v>EUR</v>
          </cell>
          <cell r="E649">
            <v>93.421999999999997</v>
          </cell>
        </row>
        <row r="650">
          <cell r="B650" t="str">
            <v>M003471310SR0</v>
          </cell>
          <cell r="C650" t="str">
            <v>Matrix2 Soft 2D SR 3mm X 10cm</v>
          </cell>
          <cell r="D650" t="str">
            <v>EUR</v>
          </cell>
          <cell r="E650">
            <v>94.835999999999984</v>
          </cell>
        </row>
        <row r="651">
          <cell r="B651" t="str">
            <v>M003471406SR0</v>
          </cell>
          <cell r="C651" t="str">
            <v>Matrix2 Soft 2D SR 4mm X 6cm</v>
          </cell>
          <cell r="D651" t="str">
            <v>EUR</v>
          </cell>
          <cell r="E651">
            <v>92.056999999999988</v>
          </cell>
        </row>
        <row r="652">
          <cell r="B652" t="str">
            <v>M003471408SR0</v>
          </cell>
          <cell r="C652" t="str">
            <v>Matrix2 Soft 2D SR 4mm X 8cm</v>
          </cell>
          <cell r="D652" t="str">
            <v>EUR</v>
          </cell>
          <cell r="E652">
            <v>93.421999999999997</v>
          </cell>
        </row>
        <row r="653">
          <cell r="B653" t="str">
            <v>M003471410SR0</v>
          </cell>
          <cell r="C653" t="str">
            <v>Matrix2 Soft 2D SR 4mm X 10cm</v>
          </cell>
          <cell r="D653" t="str">
            <v>EUR</v>
          </cell>
          <cell r="E653">
            <v>94.835999999999984</v>
          </cell>
        </row>
        <row r="654">
          <cell r="B654" t="str">
            <v>M003471508SR0</v>
          </cell>
          <cell r="C654" t="str">
            <v>Matrix2 Soft 2D SR 5mm X 8cm</v>
          </cell>
          <cell r="D654" t="str">
            <v>EUR</v>
          </cell>
          <cell r="E654">
            <v>93.421999999999997</v>
          </cell>
        </row>
        <row r="655">
          <cell r="B655" t="str">
            <v>M003471510SR0</v>
          </cell>
          <cell r="C655" t="str">
            <v>Matrix2 Soft 2D SR 5mm X 10cm</v>
          </cell>
          <cell r="D655" t="str">
            <v>EUR</v>
          </cell>
          <cell r="E655">
            <v>94.835999999999984</v>
          </cell>
        </row>
        <row r="656">
          <cell r="B656" t="str">
            <v>M003471515SR0</v>
          </cell>
          <cell r="C656" t="str">
            <v>Matrix2 Soft 2D SR 5mm X 15cm</v>
          </cell>
          <cell r="D656" t="str">
            <v>EUR</v>
          </cell>
          <cell r="E656">
            <v>98.343000000000004</v>
          </cell>
        </row>
        <row r="657">
          <cell r="B657" t="str">
            <v>M003471610SR0</v>
          </cell>
          <cell r="C657" t="str">
            <v>Matrix2 Soft 2D SR 6mm X 10cm</v>
          </cell>
          <cell r="D657" t="str">
            <v>EUR</v>
          </cell>
          <cell r="E657">
            <v>94.835999999999984</v>
          </cell>
        </row>
        <row r="658">
          <cell r="B658" t="str">
            <v>M003471615SR0</v>
          </cell>
          <cell r="C658" t="str">
            <v>Matrix2 Soft 2D SR 6mm X 15cm</v>
          </cell>
          <cell r="D658" t="str">
            <v>EUR</v>
          </cell>
          <cell r="E658">
            <v>98.343000000000004</v>
          </cell>
        </row>
        <row r="659">
          <cell r="B659" t="str">
            <v>M003471620SR0</v>
          </cell>
          <cell r="C659" t="str">
            <v>Matrix2 Soft 2D SR 6mm X 20cm</v>
          </cell>
          <cell r="D659" t="str">
            <v>EUR</v>
          </cell>
          <cell r="E659">
            <v>102.508</v>
          </cell>
        </row>
        <row r="660">
          <cell r="B660" t="str">
            <v>M003471710SR0</v>
          </cell>
          <cell r="C660" t="str">
            <v>Matrix2 Soft 2D SR 7mm X 10cm</v>
          </cell>
          <cell r="D660" t="str">
            <v>EUR</v>
          </cell>
          <cell r="E660">
            <v>94.835999999999984</v>
          </cell>
        </row>
        <row r="661">
          <cell r="B661" t="str">
            <v>M003471715SR0</v>
          </cell>
          <cell r="C661" t="str">
            <v>Matrix2 Soft 2D SR 7mm X 15cm</v>
          </cell>
          <cell r="D661" t="str">
            <v>EUR</v>
          </cell>
          <cell r="E661">
            <v>98.343000000000004</v>
          </cell>
        </row>
        <row r="662">
          <cell r="B662" t="str">
            <v>M003471720SR0</v>
          </cell>
          <cell r="C662" t="str">
            <v>Matrix2 Soft 2D SR 7mm X 20cm</v>
          </cell>
          <cell r="D662" t="str">
            <v>EUR</v>
          </cell>
          <cell r="E662">
            <v>102.508</v>
          </cell>
        </row>
        <row r="663">
          <cell r="B663" t="str">
            <v>M003471820SR0</v>
          </cell>
          <cell r="C663" t="str">
            <v>Matrix2 Soft 2D SR 8mm X 20cm</v>
          </cell>
          <cell r="D663" t="str">
            <v>EUR</v>
          </cell>
          <cell r="E663">
            <v>102.508</v>
          </cell>
        </row>
        <row r="664">
          <cell r="B664" t="str">
            <v>M003471830SR0</v>
          </cell>
          <cell r="C664" t="str">
            <v>Matrix2 Soft 2D SR 8mm X 30cm</v>
          </cell>
          <cell r="D664" t="str">
            <v>EUR</v>
          </cell>
          <cell r="E664">
            <v>109.15799999999999</v>
          </cell>
        </row>
        <row r="665">
          <cell r="B665" t="str">
            <v>M0034751030</v>
          </cell>
          <cell r="C665" t="str">
            <v>Matrix2 Standard 3D 10mm X 30cm</v>
          </cell>
          <cell r="D665" t="str">
            <v>EUR</v>
          </cell>
          <cell r="E665">
            <v>153.21599999999998</v>
          </cell>
        </row>
        <row r="666">
          <cell r="B666" t="str">
            <v>M0034753040</v>
          </cell>
          <cell r="C666" t="str">
            <v>Matrix2 Standard 3D 3mm X 4cm</v>
          </cell>
          <cell r="D666" t="str">
            <v>EUR</v>
          </cell>
          <cell r="E666">
            <v>147.09799999999998</v>
          </cell>
        </row>
        <row r="667">
          <cell r="B667" t="str">
            <v>M0034753060</v>
          </cell>
          <cell r="C667" t="str">
            <v>Matrix2 Standard 3D 3mm X 6cm</v>
          </cell>
          <cell r="D667" t="str">
            <v>EUR</v>
          </cell>
          <cell r="E667">
            <v>147.56699999999998</v>
          </cell>
        </row>
        <row r="668">
          <cell r="B668" t="str">
            <v>M0034754060</v>
          </cell>
          <cell r="C668" t="str">
            <v>Matrix2 Standard 3D 4mm X 6cm</v>
          </cell>
          <cell r="D668" t="str">
            <v>EUR</v>
          </cell>
          <cell r="E668">
            <v>147.56699999999998</v>
          </cell>
        </row>
        <row r="669">
          <cell r="B669" t="str">
            <v>M0034754080</v>
          </cell>
          <cell r="C669" t="str">
            <v>Matrix2 Standard 3D 4mm X 8cm</v>
          </cell>
          <cell r="D669" t="str">
            <v>EUR</v>
          </cell>
          <cell r="E669">
            <v>148.03599999999997</v>
          </cell>
        </row>
        <row r="670">
          <cell r="B670" t="str">
            <v>M0034755080</v>
          </cell>
          <cell r="C670" t="str">
            <v>Matrix2 Standard 3D 5mm X 8cm</v>
          </cell>
          <cell r="D670" t="str">
            <v>EUR</v>
          </cell>
          <cell r="E670">
            <v>148.03599999999997</v>
          </cell>
        </row>
        <row r="671">
          <cell r="B671" t="str">
            <v>M0034755100</v>
          </cell>
          <cell r="C671" t="str">
            <v>Matrix2 Standard 3D 5mm X 10cm</v>
          </cell>
          <cell r="D671" t="str">
            <v>EUR</v>
          </cell>
          <cell r="E671">
            <v>148.512</v>
          </cell>
        </row>
        <row r="672">
          <cell r="B672" t="str">
            <v>M0034756100</v>
          </cell>
          <cell r="C672" t="str">
            <v>Matrix2 Standard 3D 6mm X 10cm</v>
          </cell>
          <cell r="D672" t="str">
            <v>EUR</v>
          </cell>
          <cell r="E672">
            <v>148.512</v>
          </cell>
        </row>
        <row r="673">
          <cell r="B673" t="str">
            <v>M0034756150</v>
          </cell>
          <cell r="C673" t="str">
            <v>Matrix2 Standard 3D 6mm X 15cm</v>
          </cell>
          <cell r="D673" t="str">
            <v>EUR</v>
          </cell>
          <cell r="E673">
            <v>149.68799999999999</v>
          </cell>
        </row>
        <row r="674">
          <cell r="B674" t="str">
            <v>M0034757150</v>
          </cell>
          <cell r="C674" t="str">
            <v>Matrix2 Standard 3D 7mm X 15cm</v>
          </cell>
          <cell r="D674" t="str">
            <v>EUR</v>
          </cell>
          <cell r="E674">
            <v>149.68799999999999</v>
          </cell>
        </row>
        <row r="675">
          <cell r="B675" t="str">
            <v>M0034758200</v>
          </cell>
          <cell r="C675" t="str">
            <v>Matrix2 Standard 3D 8mm X 20cm</v>
          </cell>
          <cell r="D675" t="str">
            <v>EUR</v>
          </cell>
          <cell r="E675">
            <v>150.864</v>
          </cell>
        </row>
        <row r="676">
          <cell r="B676" t="str">
            <v>M0034801030</v>
          </cell>
          <cell r="C676" t="str">
            <v>Matrix2 Firm 2D 10mm X 30cm</v>
          </cell>
          <cell r="D676" t="str">
            <v>EUR</v>
          </cell>
          <cell r="E676">
            <v>98.097999999999985</v>
          </cell>
        </row>
        <row r="677">
          <cell r="B677" t="str">
            <v>M0034801230</v>
          </cell>
          <cell r="C677" t="str">
            <v>Matrix2 Firm 2D 12mm X 30cm</v>
          </cell>
          <cell r="D677" t="str">
            <v>EUR</v>
          </cell>
          <cell r="E677">
            <v>98.097999999999985</v>
          </cell>
        </row>
        <row r="678">
          <cell r="B678" t="str">
            <v>M0034801430</v>
          </cell>
          <cell r="C678" t="str">
            <v>Matrix2 Firm 2D 14mm X 30cm</v>
          </cell>
          <cell r="D678" t="str">
            <v>EUR</v>
          </cell>
          <cell r="E678">
            <v>98.097999999999985</v>
          </cell>
        </row>
        <row r="679">
          <cell r="B679" t="str">
            <v>M0034801630</v>
          </cell>
          <cell r="C679" t="str">
            <v>Matrix2 Firm 2D 16mm X 30cm</v>
          </cell>
          <cell r="D679" t="str">
            <v>EUR</v>
          </cell>
          <cell r="E679">
            <v>107.42899999999999</v>
          </cell>
        </row>
        <row r="680">
          <cell r="B680" t="str">
            <v>M0034801830</v>
          </cell>
          <cell r="C680" t="str">
            <v>Matrix2 Firm 2D 18mm X 30cm</v>
          </cell>
          <cell r="D680" t="str">
            <v>EUR</v>
          </cell>
          <cell r="E680">
            <v>107.42899999999999</v>
          </cell>
        </row>
        <row r="681">
          <cell r="B681" t="str">
            <v>M0034802030</v>
          </cell>
          <cell r="C681" t="str">
            <v>Matrix2 Firm 2D 20mm X 30cm</v>
          </cell>
          <cell r="D681" t="str">
            <v>EUR</v>
          </cell>
          <cell r="E681">
            <v>107.42899999999999</v>
          </cell>
        </row>
        <row r="682">
          <cell r="B682" t="str">
            <v>M0034805150</v>
          </cell>
          <cell r="C682" t="str">
            <v>Matrix2 Firm 2D 5mm X 15cm</v>
          </cell>
          <cell r="D682" t="str">
            <v>EUR</v>
          </cell>
          <cell r="E682">
            <v>89.592999999999989</v>
          </cell>
        </row>
        <row r="683">
          <cell r="B683" t="str">
            <v>M0034806150</v>
          </cell>
          <cell r="C683" t="str">
            <v>Matrix2 Firm 2D 6mm X 15cm</v>
          </cell>
          <cell r="D683" t="str">
            <v>EUR</v>
          </cell>
          <cell r="E683">
            <v>89.592999999999989</v>
          </cell>
        </row>
        <row r="684">
          <cell r="B684" t="str">
            <v>M0034807200</v>
          </cell>
          <cell r="C684" t="str">
            <v>Matrix2 Firm 2D 7mm X 20cm</v>
          </cell>
          <cell r="D684" t="str">
            <v>EUR</v>
          </cell>
          <cell r="E684">
            <v>91.699999999999989</v>
          </cell>
        </row>
        <row r="685">
          <cell r="B685" t="str">
            <v>M0034808300</v>
          </cell>
          <cell r="C685" t="str">
            <v>Matrix2 Firm 2D 8mm X 30cm</v>
          </cell>
          <cell r="D685" t="str">
            <v>EUR</v>
          </cell>
          <cell r="E685">
            <v>97.86</v>
          </cell>
        </row>
        <row r="686">
          <cell r="B686" t="str">
            <v>M0034809300</v>
          </cell>
          <cell r="C686" t="str">
            <v>Matrix2 Firm 2D 9mm X 30cm</v>
          </cell>
          <cell r="D686" t="str">
            <v>EUR</v>
          </cell>
          <cell r="E686">
            <v>98.097999999999985</v>
          </cell>
        </row>
        <row r="687">
          <cell r="B687" t="str">
            <v>M0034851030</v>
          </cell>
          <cell r="C687" t="str">
            <v>Matrix2 Firm 3D 10mm X 30cm</v>
          </cell>
          <cell r="D687" t="str">
            <v>EUR</v>
          </cell>
          <cell r="E687">
            <v>129.07299999999998</v>
          </cell>
        </row>
        <row r="688">
          <cell r="B688" t="str">
            <v>M0034851230</v>
          </cell>
          <cell r="C688" t="str">
            <v>Matrix2 Firm 3D 12mm X 30cm</v>
          </cell>
          <cell r="D688" t="str">
            <v>EUR</v>
          </cell>
          <cell r="E688">
            <v>129.07299999999998</v>
          </cell>
        </row>
        <row r="689">
          <cell r="B689" t="str">
            <v>M0034851430</v>
          </cell>
          <cell r="C689" t="str">
            <v>Matrix2 Firm 3D 14mm X 30cm</v>
          </cell>
          <cell r="D689" t="str">
            <v>EUR</v>
          </cell>
          <cell r="E689">
            <v>129.07299999999998</v>
          </cell>
        </row>
        <row r="690">
          <cell r="B690" t="str">
            <v>M0034851630</v>
          </cell>
          <cell r="C690" t="str">
            <v>Matrix2 Firm 3D 16mm X 30cm</v>
          </cell>
          <cell r="D690" t="str">
            <v>EUR</v>
          </cell>
          <cell r="E690">
            <v>129.84299999999999</v>
          </cell>
        </row>
        <row r="691">
          <cell r="B691" t="str">
            <v>M0034855100</v>
          </cell>
          <cell r="C691" t="str">
            <v>Matrix2 Firm 3D 5mm X 10cm</v>
          </cell>
          <cell r="D691" t="str">
            <v>EUR</v>
          </cell>
          <cell r="E691">
            <v>156.303</v>
          </cell>
        </row>
        <row r="692">
          <cell r="B692" t="str">
            <v>M0034856150</v>
          </cell>
          <cell r="C692" t="str">
            <v>Matrix2 Firm 3D 6mm X 15cm</v>
          </cell>
          <cell r="D692" t="str">
            <v>EUR</v>
          </cell>
          <cell r="E692">
            <v>157.47899999999998</v>
          </cell>
        </row>
        <row r="693">
          <cell r="B693" t="str">
            <v>M0034857150</v>
          </cell>
          <cell r="C693" t="str">
            <v>Matrix2 Firm 3D 7mm X 15cm</v>
          </cell>
          <cell r="D693" t="str">
            <v>EUR</v>
          </cell>
          <cell r="E693">
            <v>158.43799999999999</v>
          </cell>
        </row>
        <row r="694">
          <cell r="B694" t="str">
            <v>M0034858250</v>
          </cell>
          <cell r="C694" t="str">
            <v>Matrix2 Firm 3D 8mm X 25cm</v>
          </cell>
          <cell r="D694" t="str">
            <v>EUR</v>
          </cell>
          <cell r="E694">
            <v>159.83099999999999</v>
          </cell>
        </row>
        <row r="695">
          <cell r="B695" t="str">
            <v>M003490304SR0</v>
          </cell>
          <cell r="C695" t="str">
            <v>Matrix2 Soft 360 SR 3mm X 4cm</v>
          </cell>
          <cell r="D695" t="str">
            <v>EUR</v>
          </cell>
          <cell r="E695">
            <v>86.190999999999988</v>
          </cell>
        </row>
        <row r="696">
          <cell r="B696" t="str">
            <v>M003490306SR0</v>
          </cell>
          <cell r="C696" t="str">
            <v>Matrix2 Soft 360 SR 3mm X 6cm</v>
          </cell>
          <cell r="D696" t="str">
            <v>EUR</v>
          </cell>
          <cell r="E696">
            <v>88.12299999999999</v>
          </cell>
        </row>
        <row r="697">
          <cell r="B697" t="str">
            <v>M003490308SR0</v>
          </cell>
          <cell r="C697" t="str">
            <v>Matrix2 Soft 360 SR 3mm X 8cm</v>
          </cell>
          <cell r="D697" t="str">
            <v>EUR</v>
          </cell>
          <cell r="E697">
            <v>89.49499999999999</v>
          </cell>
        </row>
        <row r="698">
          <cell r="B698" t="str">
            <v>M003490406SR0</v>
          </cell>
          <cell r="C698" t="str">
            <v>Matrix2 Soft 360 SR 4mm X 6cm</v>
          </cell>
          <cell r="D698" t="str">
            <v>EUR</v>
          </cell>
          <cell r="E698">
            <v>88.12299999999999</v>
          </cell>
        </row>
        <row r="699">
          <cell r="B699" t="str">
            <v>M003490408SR0</v>
          </cell>
          <cell r="C699" t="str">
            <v>Matrix2 Soft 360 SR 4mm X 8cm</v>
          </cell>
          <cell r="D699" t="str">
            <v>EUR</v>
          </cell>
          <cell r="E699">
            <v>89.49499999999999</v>
          </cell>
        </row>
        <row r="700">
          <cell r="B700" t="str">
            <v>M003490510SR0</v>
          </cell>
          <cell r="C700" t="str">
            <v>Matrix2 Soft 360 SR 5mm X 10cm</v>
          </cell>
          <cell r="D700" t="str">
            <v>EUR</v>
          </cell>
          <cell r="E700">
            <v>90.096999999999994</v>
          </cell>
        </row>
        <row r="701">
          <cell r="B701" t="str">
            <v>M003490515SR0</v>
          </cell>
          <cell r="C701" t="str">
            <v>Matrix2 Soft 360 SR 5mm X 15cm</v>
          </cell>
          <cell r="D701" t="str">
            <v>EUR</v>
          </cell>
          <cell r="E701">
            <v>94.772999999999982</v>
          </cell>
        </row>
        <row r="702">
          <cell r="B702" t="str">
            <v>M003490610SR0</v>
          </cell>
          <cell r="C702" t="str">
            <v>Matrix2 Soft 360 SR 6mm X 10cm</v>
          </cell>
          <cell r="D702" t="str">
            <v>EUR</v>
          </cell>
          <cell r="E702">
            <v>90.096999999999994</v>
          </cell>
        </row>
        <row r="703">
          <cell r="B703" t="str">
            <v>M003490615SR0</v>
          </cell>
          <cell r="C703" t="str">
            <v>Matrix2 Soft 360 SR 6mm X 15cm</v>
          </cell>
          <cell r="D703" t="str">
            <v>EUR</v>
          </cell>
          <cell r="E703">
            <v>94.772999999999982</v>
          </cell>
        </row>
        <row r="704">
          <cell r="B704" t="str">
            <v>M003490710SR0</v>
          </cell>
          <cell r="C704" t="str">
            <v>Matrix2 Soft 360 SR 7mm X 10cm</v>
          </cell>
          <cell r="D704" t="str">
            <v>EUR</v>
          </cell>
          <cell r="E704">
            <v>89.99199999999999</v>
          </cell>
        </row>
        <row r="705">
          <cell r="B705" t="str">
            <v>M003490715SR0</v>
          </cell>
          <cell r="C705" t="str">
            <v>Matrix2 Soft 360 SR 7mm X 15cm</v>
          </cell>
          <cell r="D705" t="str">
            <v>EUR</v>
          </cell>
          <cell r="E705">
            <v>94.626000000000005</v>
          </cell>
        </row>
        <row r="706">
          <cell r="B706" t="str">
            <v>M003490720SR0</v>
          </cell>
          <cell r="C706" t="str">
            <v>Matrix2 Soft 360 SR 7mm X 20cm</v>
          </cell>
          <cell r="D706" t="str">
            <v>EUR</v>
          </cell>
          <cell r="E706">
            <v>99.302000000000007</v>
          </cell>
        </row>
        <row r="707">
          <cell r="B707" t="str">
            <v>M003490820SR0</v>
          </cell>
          <cell r="C707" t="str">
            <v>Matrix2 Soft 360 SR 8mm X 20cm</v>
          </cell>
          <cell r="D707" t="str">
            <v>EUR</v>
          </cell>
          <cell r="E707">
            <v>99.302000000000007</v>
          </cell>
        </row>
        <row r="708">
          <cell r="B708" t="str">
            <v>M003490830SR0</v>
          </cell>
          <cell r="C708" t="str">
            <v>Matrix2 Soft 360 SR 8mm X 30cm</v>
          </cell>
          <cell r="D708" t="str">
            <v>EUR</v>
          </cell>
          <cell r="E708">
            <v>106.771</v>
          </cell>
        </row>
        <row r="709">
          <cell r="B709" t="str">
            <v>M0034921030</v>
          </cell>
          <cell r="C709" t="str">
            <v>Matrix2 Standard 360 10mm X 30cm</v>
          </cell>
          <cell r="D709" t="str">
            <v>EUR</v>
          </cell>
          <cell r="E709">
            <v>201.208</v>
          </cell>
        </row>
        <row r="710">
          <cell r="B710" t="str">
            <v>M003492103SR0</v>
          </cell>
          <cell r="C710" t="str">
            <v>Matrix2 Standard 360 SR 10mm X 30cm</v>
          </cell>
          <cell r="D710" t="str">
            <v>EUR</v>
          </cell>
          <cell r="E710">
            <v>108.06599999999999</v>
          </cell>
        </row>
        <row r="711">
          <cell r="B711" t="str">
            <v>M0034921230</v>
          </cell>
          <cell r="C711" t="str">
            <v>Matrix2 Standard 360 12mm X 30cm</v>
          </cell>
          <cell r="D711" t="str">
            <v>EUR</v>
          </cell>
          <cell r="E711">
            <v>201.327</v>
          </cell>
        </row>
        <row r="712">
          <cell r="B712" t="str">
            <v>M003492123SR0</v>
          </cell>
          <cell r="C712" t="str">
            <v>Matrix2 Standard 360 SR 12mm X 30cm</v>
          </cell>
          <cell r="D712" t="str">
            <v>EUR</v>
          </cell>
          <cell r="E712">
            <v>108.06599999999999</v>
          </cell>
        </row>
        <row r="713">
          <cell r="B713" t="str">
            <v>M0034923080</v>
          </cell>
          <cell r="C713" t="str">
            <v>Matrix2 Standard 360 3mm X 8cm</v>
          </cell>
          <cell r="D713" t="str">
            <v>EUR</v>
          </cell>
          <cell r="E713">
            <v>168.93100000000001</v>
          </cell>
        </row>
        <row r="714">
          <cell r="B714" t="str">
            <v>M003492308SR0</v>
          </cell>
          <cell r="C714" t="str">
            <v>Matrix2 Standard 360 SR 3mm X 8cm</v>
          </cell>
          <cell r="D714" t="str">
            <v>EUR</v>
          </cell>
          <cell r="E714">
            <v>89.87299999999999</v>
          </cell>
        </row>
        <row r="715">
          <cell r="B715" t="str">
            <v>M0034924080</v>
          </cell>
          <cell r="C715" t="str">
            <v>Matrix2 Standard 360 4mm X 8cm</v>
          </cell>
          <cell r="D715" t="str">
            <v>EUR</v>
          </cell>
          <cell r="E715">
            <v>183.995</v>
          </cell>
        </row>
        <row r="716">
          <cell r="B716" t="str">
            <v>M003492408SR0</v>
          </cell>
          <cell r="C716" t="str">
            <v>Matrix2 Standard 360 SR 4mm X 8cm</v>
          </cell>
          <cell r="D716" t="str">
            <v>EUR</v>
          </cell>
          <cell r="E716">
            <v>89.87299999999999</v>
          </cell>
        </row>
        <row r="717">
          <cell r="B717" t="str">
            <v>M0034925100</v>
          </cell>
          <cell r="C717" t="str">
            <v>Matrix2 Standard 360 5mm X 10cm</v>
          </cell>
          <cell r="D717" t="str">
            <v>EUR</v>
          </cell>
          <cell r="E717">
            <v>184.61799999999999</v>
          </cell>
        </row>
        <row r="718">
          <cell r="B718" t="str">
            <v>M003492510SR0</v>
          </cell>
          <cell r="C718" t="str">
            <v>Matrix2 Standard 360 SR 5mm X 10cm</v>
          </cell>
          <cell r="D718" t="str">
            <v>EUR</v>
          </cell>
          <cell r="E718">
            <v>90.397999999999982</v>
          </cell>
        </row>
        <row r="719">
          <cell r="B719" t="str">
            <v>M0034925150</v>
          </cell>
          <cell r="C719" t="str">
            <v>Matrix2 Standard 360 5mm X 15cm</v>
          </cell>
          <cell r="D719" t="str">
            <v>EUR</v>
          </cell>
          <cell r="E719">
            <v>187.761</v>
          </cell>
        </row>
        <row r="720">
          <cell r="B720" t="str">
            <v>M003492515SR0</v>
          </cell>
          <cell r="C720" t="str">
            <v>Matrix2 Standard 360 SR 5mm X 15cm</v>
          </cell>
          <cell r="D720" t="str">
            <v>EUR</v>
          </cell>
          <cell r="E720">
            <v>95.27</v>
          </cell>
        </row>
        <row r="721">
          <cell r="B721" t="str">
            <v>M0034926100</v>
          </cell>
          <cell r="C721" t="str">
            <v>Matrix2 Standard 360 6mm X 10cm</v>
          </cell>
          <cell r="D721" t="str">
            <v>EUR</v>
          </cell>
          <cell r="E721">
            <v>184.73699999999999</v>
          </cell>
        </row>
        <row r="722">
          <cell r="B722" t="str">
            <v>M003492610SR0</v>
          </cell>
          <cell r="C722" t="str">
            <v>Matrix2 Standard 360 SR 6mm X 10cm</v>
          </cell>
          <cell r="D722" t="str">
            <v>EUR</v>
          </cell>
          <cell r="E722">
            <v>90.397999999999982</v>
          </cell>
        </row>
        <row r="723">
          <cell r="B723" t="str">
            <v>M0034926150</v>
          </cell>
          <cell r="C723" t="str">
            <v>Matrix2 Standard 360 6mm X 15cm</v>
          </cell>
          <cell r="D723" t="str">
            <v>EUR</v>
          </cell>
          <cell r="E723">
            <v>187.87999999999997</v>
          </cell>
        </row>
        <row r="724">
          <cell r="B724" t="str">
            <v>M003492615SR0</v>
          </cell>
          <cell r="C724" t="str">
            <v>Matrix2 Standard 360 SR 6mm X 15cm</v>
          </cell>
          <cell r="D724" t="str">
            <v>EUR</v>
          </cell>
          <cell r="E724">
            <v>95.27</v>
          </cell>
        </row>
        <row r="725">
          <cell r="B725" t="str">
            <v>M0034927150</v>
          </cell>
          <cell r="C725" t="str">
            <v>Matrix2 Standard 360 7mm X 15cm</v>
          </cell>
          <cell r="D725" t="str">
            <v>EUR</v>
          </cell>
          <cell r="E725">
            <v>187.92199999999997</v>
          </cell>
        </row>
        <row r="726">
          <cell r="B726" t="str">
            <v>M003492715SR0</v>
          </cell>
          <cell r="C726" t="str">
            <v>Matrix2 Standard 360 SR 7mm X 15cm</v>
          </cell>
          <cell r="D726" t="str">
            <v>EUR</v>
          </cell>
          <cell r="E726">
            <v>95.27</v>
          </cell>
        </row>
        <row r="727">
          <cell r="B727" t="str">
            <v>M0034927200</v>
          </cell>
          <cell r="C727" t="str">
            <v>Matrix2 Standard 360 7mm X 20cm</v>
          </cell>
          <cell r="D727" t="str">
            <v>EUR</v>
          </cell>
          <cell r="E727">
            <v>192.19899999999998</v>
          </cell>
        </row>
        <row r="728">
          <cell r="B728" t="str">
            <v>M003492720SR0</v>
          </cell>
          <cell r="C728" t="str">
            <v>Matrix2 Standard 360 SR 7mm X 20cm</v>
          </cell>
          <cell r="D728" t="str">
            <v>EUR</v>
          </cell>
          <cell r="E728">
            <v>100.205</v>
          </cell>
        </row>
        <row r="729">
          <cell r="B729" t="str">
            <v>M0034928200</v>
          </cell>
          <cell r="C729" t="str">
            <v>Matrix2 Standard 360 8mm X 20cm</v>
          </cell>
          <cell r="D729" t="str">
            <v>EUR</v>
          </cell>
          <cell r="E729">
            <v>192.28299999999999</v>
          </cell>
        </row>
        <row r="730">
          <cell r="B730" t="str">
            <v>M003492820SR0</v>
          </cell>
          <cell r="C730" t="str">
            <v>Matrix2 Standard 360 SR 8mm X 20cm</v>
          </cell>
          <cell r="D730" t="str">
            <v>EUR</v>
          </cell>
          <cell r="E730">
            <v>100.205</v>
          </cell>
        </row>
        <row r="731">
          <cell r="B731" t="str">
            <v>M0034928300</v>
          </cell>
          <cell r="C731" t="str">
            <v>Matrix2 Standard 360 8mm X 30cm</v>
          </cell>
          <cell r="D731" t="str">
            <v>EUR</v>
          </cell>
          <cell r="E731">
            <v>200.893</v>
          </cell>
        </row>
        <row r="732">
          <cell r="B732" t="str">
            <v>M003492830SR0</v>
          </cell>
          <cell r="C732" t="str">
            <v>Matrix2 Standard 360 SR 8mm X 30cm</v>
          </cell>
          <cell r="D732" t="str">
            <v>EUR</v>
          </cell>
          <cell r="E732">
            <v>108.06599999999999</v>
          </cell>
        </row>
        <row r="733">
          <cell r="B733" t="str">
            <v>M0034929200</v>
          </cell>
          <cell r="C733" t="str">
            <v>Matrix2 Standard 360 9mm X 20cm</v>
          </cell>
          <cell r="D733" t="str">
            <v>EUR</v>
          </cell>
          <cell r="E733">
            <v>175.74199999999999</v>
          </cell>
        </row>
        <row r="734">
          <cell r="B734" t="str">
            <v>M003492920SR0</v>
          </cell>
          <cell r="C734" t="str">
            <v>Matrix2 Standard 360 SR 9mm X 20cm</v>
          </cell>
          <cell r="D734" t="str">
            <v>EUR</v>
          </cell>
          <cell r="E734">
            <v>100.205</v>
          </cell>
        </row>
        <row r="735">
          <cell r="B735" t="str">
            <v>M0034929300</v>
          </cell>
          <cell r="C735" t="str">
            <v>Matrix2 Standard 360 9mm X 30cm</v>
          </cell>
          <cell r="D735" t="str">
            <v>EUR</v>
          </cell>
          <cell r="E735">
            <v>201.08899999999997</v>
          </cell>
        </row>
        <row r="736">
          <cell r="B736" t="str">
            <v>M003492930SR0</v>
          </cell>
          <cell r="C736" t="str">
            <v>Matrix2 Standard 360 SR 9mm X 30cm</v>
          </cell>
          <cell r="D736" t="str">
            <v>EUR</v>
          </cell>
          <cell r="E736">
            <v>108.06599999999999</v>
          </cell>
        </row>
        <row r="737">
          <cell r="B737" t="str">
            <v>M0034941030</v>
          </cell>
          <cell r="C737" t="str">
            <v>Matrix2 Firm 360 10mm X 30cm</v>
          </cell>
          <cell r="D737" t="str">
            <v>EUR</v>
          </cell>
          <cell r="E737">
            <v>100.8</v>
          </cell>
        </row>
        <row r="738">
          <cell r="B738" t="str">
            <v>M0034941230</v>
          </cell>
          <cell r="C738" t="str">
            <v>Matrix2 Firm 360 12mm X 30cm</v>
          </cell>
          <cell r="D738" t="str">
            <v>EUR</v>
          </cell>
          <cell r="E738">
            <v>100.8</v>
          </cell>
        </row>
        <row r="739">
          <cell r="B739" t="str">
            <v>M0034941430</v>
          </cell>
          <cell r="C739" t="str">
            <v>Matrix2 Firm 360 14mm X 30cm</v>
          </cell>
          <cell r="D739" t="str">
            <v>EUR</v>
          </cell>
          <cell r="E739">
            <v>100.8</v>
          </cell>
        </row>
        <row r="740">
          <cell r="B740" t="str">
            <v>M0034941630</v>
          </cell>
          <cell r="C740" t="str">
            <v>Matrix2 Firm 360 16mm X 30cm</v>
          </cell>
          <cell r="D740" t="str">
            <v>EUR</v>
          </cell>
          <cell r="E740">
            <v>110.60699999999999</v>
          </cell>
        </row>
        <row r="741">
          <cell r="B741" t="str">
            <v>M0034941830</v>
          </cell>
          <cell r="C741" t="str">
            <v>Matrix2 Firm 360 18mm X 30cm</v>
          </cell>
          <cell r="D741" t="str">
            <v>EUR</v>
          </cell>
          <cell r="E741">
            <v>110.60699999999999</v>
          </cell>
        </row>
        <row r="742">
          <cell r="B742" t="str">
            <v>M0034942030</v>
          </cell>
          <cell r="C742" t="str">
            <v>Matrix2 Firm 360 20mm X 30cm</v>
          </cell>
          <cell r="D742" t="str">
            <v>EUR</v>
          </cell>
          <cell r="E742">
            <v>110.60699999999999</v>
          </cell>
        </row>
        <row r="743">
          <cell r="B743" t="str">
            <v>M0034942440</v>
          </cell>
          <cell r="C743" t="str">
            <v>Matrix2 Firm 360 24mm X 40cm</v>
          </cell>
          <cell r="D743" t="str">
            <v>EUR</v>
          </cell>
          <cell r="E743">
            <v>122.185</v>
          </cell>
        </row>
        <row r="744">
          <cell r="B744" t="str">
            <v>M0034945150</v>
          </cell>
          <cell r="C744" t="str">
            <v>Matrix2 Firm 360 5mm X 15cm</v>
          </cell>
          <cell r="D744" t="str">
            <v>EUR</v>
          </cell>
          <cell r="E744">
            <v>92.007999999999996</v>
          </cell>
        </row>
        <row r="745">
          <cell r="B745" t="str">
            <v>M0034946150</v>
          </cell>
          <cell r="C745" t="str">
            <v>Matrix2 Firm 360 6mm X 15cm</v>
          </cell>
          <cell r="D745" t="str">
            <v>EUR</v>
          </cell>
          <cell r="E745">
            <v>92.007999999999996</v>
          </cell>
        </row>
        <row r="746">
          <cell r="B746" t="str">
            <v>M0034947200</v>
          </cell>
          <cell r="C746" t="str">
            <v>Matrix2 Firm 360 7mm X 20cm</v>
          </cell>
          <cell r="D746" t="str">
            <v>EUR</v>
          </cell>
          <cell r="E746">
            <v>95.102000000000004</v>
          </cell>
        </row>
        <row r="747">
          <cell r="B747" t="str">
            <v>M0034948300</v>
          </cell>
          <cell r="C747" t="str">
            <v>Matrix2 Firm 360 8mm X 30cm</v>
          </cell>
          <cell r="D747" t="str">
            <v>EUR</v>
          </cell>
          <cell r="E747">
            <v>100.54799999999999</v>
          </cell>
        </row>
        <row r="748">
          <cell r="B748" t="str">
            <v>M0034949300</v>
          </cell>
          <cell r="C748" t="str">
            <v>Matrix2 Firm 360 9mm X 30cm</v>
          </cell>
          <cell r="D748" t="str">
            <v>EUR</v>
          </cell>
          <cell r="E748">
            <v>100.8</v>
          </cell>
        </row>
        <row r="749">
          <cell r="B749" t="str">
            <v>M003497202SR0</v>
          </cell>
          <cell r="C749" t="str">
            <v>Matrix2 UltraSoft SR 2mm X 2cm</v>
          </cell>
          <cell r="D749" t="str">
            <v>EUR</v>
          </cell>
          <cell r="E749">
            <v>89.683999999999997</v>
          </cell>
        </row>
        <row r="750">
          <cell r="B750" t="str">
            <v>M003497203SR0</v>
          </cell>
          <cell r="C750" t="str">
            <v>Matrix2 UltraSoft SR 2mm X 3cm</v>
          </cell>
          <cell r="D750" t="str">
            <v>EUR</v>
          </cell>
          <cell r="E750">
            <v>90.453999999999994</v>
          </cell>
        </row>
        <row r="751">
          <cell r="B751" t="str">
            <v>M003497204SR0</v>
          </cell>
          <cell r="C751" t="str">
            <v>Matrix2 UltraSoft SR 2mm X 4cm</v>
          </cell>
          <cell r="D751" t="str">
            <v>EUR</v>
          </cell>
          <cell r="E751">
            <v>90.894999999999996</v>
          </cell>
        </row>
        <row r="752">
          <cell r="B752" t="str">
            <v>M003497206SR0</v>
          </cell>
          <cell r="C752" t="str">
            <v>Matrix2 UltraSoft SR 2mm X 6cm</v>
          </cell>
          <cell r="D752" t="str">
            <v>EUR</v>
          </cell>
          <cell r="E752">
            <v>91.748999999999995</v>
          </cell>
        </row>
        <row r="753">
          <cell r="B753" t="str">
            <v>M003497208SR0</v>
          </cell>
          <cell r="C753" t="str">
            <v>Matrix2 UltraSoft SR 2mm X 8cm</v>
          </cell>
          <cell r="D753" t="str">
            <v>EUR</v>
          </cell>
          <cell r="E753">
            <v>92.602999999999994</v>
          </cell>
        </row>
        <row r="754">
          <cell r="B754" t="str">
            <v>M003497210SR0</v>
          </cell>
          <cell r="C754" t="str">
            <v>Matrix2 UltraSoft SR 2mm X 10cm</v>
          </cell>
          <cell r="D754" t="str">
            <v>EUR</v>
          </cell>
          <cell r="E754">
            <v>93.49199999999999</v>
          </cell>
        </row>
        <row r="755">
          <cell r="B755" t="str">
            <v>M003497215SR0</v>
          </cell>
          <cell r="C755" t="str">
            <v>Matrix2 UltraSoft SR 2mm X 15cm</v>
          </cell>
          <cell r="D755" t="str">
            <v>EUR</v>
          </cell>
          <cell r="E755">
            <v>95.661999999999992</v>
          </cell>
        </row>
        <row r="756">
          <cell r="B756" t="str">
            <v>M003497253SR0</v>
          </cell>
          <cell r="C756" t="str">
            <v>Matrix2 UltraSoft SR 2.5mm X 3cm</v>
          </cell>
          <cell r="D756" t="str">
            <v>EUR</v>
          </cell>
          <cell r="E756">
            <v>90.453999999999994</v>
          </cell>
        </row>
        <row r="757">
          <cell r="B757" t="str">
            <v>M003497254SR0</v>
          </cell>
          <cell r="C757" t="str">
            <v>Matrix2 UltraSoft SR 2.5mm X 4cm</v>
          </cell>
          <cell r="D757" t="str">
            <v>EUR</v>
          </cell>
          <cell r="E757">
            <v>90.894999999999996</v>
          </cell>
        </row>
        <row r="758">
          <cell r="B758" t="str">
            <v>M003497256SR0</v>
          </cell>
          <cell r="C758" t="str">
            <v>Matrix2 UltraSoft SR 2.5mm X 6cm</v>
          </cell>
          <cell r="D758" t="str">
            <v>EUR</v>
          </cell>
          <cell r="E758">
            <v>91.748999999999995</v>
          </cell>
        </row>
        <row r="759">
          <cell r="B759" t="str">
            <v>M003497304SR0</v>
          </cell>
          <cell r="C759" t="str">
            <v>Matrix2 UltraSoft SR 3mm X 4cm</v>
          </cell>
          <cell r="D759" t="str">
            <v>EUR</v>
          </cell>
          <cell r="E759">
            <v>90.894999999999996</v>
          </cell>
        </row>
        <row r="760">
          <cell r="B760" t="str">
            <v>M003497306SR0</v>
          </cell>
          <cell r="C760" t="str">
            <v>Matrix2 UltraSoft SR 3mm X 6cm</v>
          </cell>
          <cell r="D760" t="str">
            <v>EUR</v>
          </cell>
          <cell r="E760">
            <v>91.748999999999995</v>
          </cell>
        </row>
        <row r="761">
          <cell r="B761" t="str">
            <v>M003497308SR0</v>
          </cell>
          <cell r="C761" t="str">
            <v>Matrix2 UltraSoft SR 3mm X 8cm</v>
          </cell>
          <cell r="D761" t="str">
            <v>EUR</v>
          </cell>
          <cell r="E761">
            <v>92.602999999999994</v>
          </cell>
        </row>
        <row r="762">
          <cell r="B762" t="str">
            <v>M003497310SR0</v>
          </cell>
          <cell r="C762" t="str">
            <v>Matrix2 UltraSoft SR 3mm X 10cm</v>
          </cell>
          <cell r="D762" t="str">
            <v>EUR</v>
          </cell>
          <cell r="E762">
            <v>93.49199999999999</v>
          </cell>
        </row>
        <row r="763">
          <cell r="B763" t="str">
            <v>M003497315SR0</v>
          </cell>
          <cell r="C763" t="str">
            <v>Matrix2 UltraSoft SR 3mm X 15cm</v>
          </cell>
          <cell r="D763" t="str">
            <v>EUR</v>
          </cell>
          <cell r="E763">
            <v>95.661999999999992</v>
          </cell>
        </row>
        <row r="764">
          <cell r="B764" t="str">
            <v>M003497320SR0</v>
          </cell>
          <cell r="C764" t="str">
            <v>Matrix2 UltraSoft SR 3mm X 20cm</v>
          </cell>
          <cell r="D764" t="str">
            <v>EUR</v>
          </cell>
          <cell r="E764">
            <v>98.132999999999996</v>
          </cell>
        </row>
        <row r="765">
          <cell r="B765" t="str">
            <v>M003497406SR0</v>
          </cell>
          <cell r="C765" t="str">
            <v>Matrix2 UltraSoft SR 4mm X 6cm</v>
          </cell>
          <cell r="D765" t="str">
            <v>EUR</v>
          </cell>
          <cell r="E765">
            <v>91.748999999999995</v>
          </cell>
        </row>
        <row r="766">
          <cell r="B766" t="str">
            <v>M003497408SR0</v>
          </cell>
          <cell r="C766" t="str">
            <v>Matrix2 UltraSoft SR 4mm X 8cm</v>
          </cell>
          <cell r="D766" t="str">
            <v>EUR</v>
          </cell>
          <cell r="E766">
            <v>92.602999999999994</v>
          </cell>
        </row>
        <row r="767">
          <cell r="B767" t="str">
            <v>M003497410SR0</v>
          </cell>
          <cell r="C767" t="str">
            <v>Matrix2 UltraSoft SR 4mm X 10cm</v>
          </cell>
          <cell r="D767" t="str">
            <v>EUR</v>
          </cell>
          <cell r="E767">
            <v>93.49199999999999</v>
          </cell>
        </row>
        <row r="768">
          <cell r="B768" t="str">
            <v>M003497415SR0</v>
          </cell>
          <cell r="C768" t="str">
            <v>Matrix2 UltraSoft SR 4mm X 15cm</v>
          </cell>
          <cell r="D768" t="str">
            <v>EUR</v>
          </cell>
          <cell r="E768">
            <v>95.661999999999992</v>
          </cell>
        </row>
        <row r="769">
          <cell r="B769" t="str">
            <v>M003497420SR0</v>
          </cell>
          <cell r="C769" t="str">
            <v>Matrix2 UltraSoft SR 4mm X 20cm</v>
          </cell>
          <cell r="D769" t="str">
            <v>EUR</v>
          </cell>
          <cell r="E769">
            <v>98.132999999999996</v>
          </cell>
        </row>
        <row r="770">
          <cell r="B770" t="str">
            <v>M003497510SR0</v>
          </cell>
          <cell r="C770" t="str">
            <v>Matrix2 UltraSoft SR 5mm X 10cm</v>
          </cell>
          <cell r="D770" t="str">
            <v>EUR</v>
          </cell>
          <cell r="E770">
            <v>93.49199999999999</v>
          </cell>
        </row>
        <row r="771">
          <cell r="B771" t="str">
            <v>M003497515SR0</v>
          </cell>
          <cell r="C771" t="str">
            <v>Matrix2 UltraSoft SR 5mm X 15cm</v>
          </cell>
          <cell r="D771" t="str">
            <v>EUR</v>
          </cell>
          <cell r="E771">
            <v>95.661999999999992</v>
          </cell>
        </row>
        <row r="772">
          <cell r="B772" t="str">
            <v>M003497520SR0</v>
          </cell>
          <cell r="C772" t="str">
            <v>Matrix2 UltraSoft SR 5mm X 20cm</v>
          </cell>
          <cell r="D772" t="str">
            <v>EUR</v>
          </cell>
          <cell r="E772">
            <v>98.132999999999996</v>
          </cell>
        </row>
        <row r="773">
          <cell r="B773" t="str">
            <v>M003497610SR0</v>
          </cell>
          <cell r="C773" t="str">
            <v>Matrix2 UltraSoft SR 6mm X 10cm</v>
          </cell>
          <cell r="D773" t="str">
            <v>EUR</v>
          </cell>
          <cell r="E773">
            <v>93.49199999999999</v>
          </cell>
        </row>
        <row r="774">
          <cell r="B774" t="str">
            <v>M003497615SR0</v>
          </cell>
          <cell r="C774" t="str">
            <v>Matrix2 UltraSoft SR 6mm X 15cm</v>
          </cell>
          <cell r="D774" t="str">
            <v>EUR</v>
          </cell>
          <cell r="E774">
            <v>95.661999999999992</v>
          </cell>
        </row>
        <row r="775">
          <cell r="B775" t="str">
            <v>M003497620SR0</v>
          </cell>
          <cell r="C775" t="str">
            <v>Matrix2 UltraSoft SR 6mm X 20cm</v>
          </cell>
          <cell r="D775" t="str">
            <v>EUR</v>
          </cell>
          <cell r="E775">
            <v>98.132999999999996</v>
          </cell>
        </row>
        <row r="776">
          <cell r="B776" t="str">
            <v>M003498204SR0</v>
          </cell>
          <cell r="C776" t="str">
            <v>Matrix2 UltraSoft 360 SR 2mm X 4cm</v>
          </cell>
          <cell r="D776" t="str">
            <v>EUR</v>
          </cell>
          <cell r="E776">
            <v>84.566999999999993</v>
          </cell>
        </row>
        <row r="777">
          <cell r="B777" t="str">
            <v>M003498206SR0</v>
          </cell>
          <cell r="C777" t="str">
            <v>Matrix2 UltraSoft 360 SR 2mm X 6cm</v>
          </cell>
          <cell r="D777" t="str">
            <v>EUR</v>
          </cell>
          <cell r="E777">
            <v>85.673000000000002</v>
          </cell>
        </row>
        <row r="778">
          <cell r="B778" t="str">
            <v>M003498304SR0</v>
          </cell>
          <cell r="C778" t="str">
            <v>Matrix2 UltraSoft 360 SR 3mm X 4cm</v>
          </cell>
          <cell r="D778" t="str">
            <v>EUR</v>
          </cell>
          <cell r="E778">
            <v>84.566999999999993</v>
          </cell>
        </row>
        <row r="779">
          <cell r="B779" t="str">
            <v>M003498306SR0</v>
          </cell>
          <cell r="C779" t="str">
            <v>Matrix2 UltraSoft 360 SR 3mm X 6cm</v>
          </cell>
          <cell r="D779" t="str">
            <v>EUR</v>
          </cell>
          <cell r="E779">
            <v>85.673000000000002</v>
          </cell>
        </row>
        <row r="780">
          <cell r="B780" t="str">
            <v>M003498308SR0</v>
          </cell>
          <cell r="C780" t="str">
            <v>Matrix2 UltraSoft 360 SR 3mm X 8cm</v>
          </cell>
          <cell r="D780" t="str">
            <v>EUR</v>
          </cell>
          <cell r="E780">
            <v>86.527000000000001</v>
          </cell>
        </row>
        <row r="781">
          <cell r="B781" t="str">
            <v>M003498406SR0</v>
          </cell>
          <cell r="C781" t="str">
            <v>Matrix2 UltraSoft 360 SR 4mm X 6cm</v>
          </cell>
          <cell r="D781" t="str">
            <v>EUR</v>
          </cell>
          <cell r="E781">
            <v>85.673000000000002</v>
          </cell>
        </row>
        <row r="782">
          <cell r="B782" t="str">
            <v>M003498408SR0</v>
          </cell>
          <cell r="C782" t="str">
            <v>Matrix2 UltraSoft 360 SR 4mm X 8cm</v>
          </cell>
          <cell r="D782" t="str">
            <v>EUR</v>
          </cell>
          <cell r="E782">
            <v>86.527000000000001</v>
          </cell>
        </row>
        <row r="783">
          <cell r="B783" t="str">
            <v>M003498510SR0</v>
          </cell>
          <cell r="C783" t="str">
            <v>Matrix2 UltraSoft 360 SR 5mm X 10cm</v>
          </cell>
          <cell r="D783" t="str">
            <v>EUR</v>
          </cell>
          <cell r="E783">
            <v>87.009999999999991</v>
          </cell>
        </row>
        <row r="784">
          <cell r="B784" t="str">
            <v>M003498515SR0</v>
          </cell>
          <cell r="C784" t="str">
            <v>Matrix2 UltraSoft 360 SR 5mm X 15cm</v>
          </cell>
          <cell r="D784" t="str">
            <v>EUR</v>
          </cell>
          <cell r="E784">
            <v>89.677000000000007</v>
          </cell>
        </row>
        <row r="785">
          <cell r="B785" t="str">
            <v>M003498610SR0</v>
          </cell>
          <cell r="C785" t="str">
            <v>Matrix2 UltraSoft 360 SR 6mm X 10cm</v>
          </cell>
          <cell r="D785" t="str">
            <v>EUR</v>
          </cell>
          <cell r="E785">
            <v>87.009999999999991</v>
          </cell>
        </row>
        <row r="786">
          <cell r="B786" t="str">
            <v>M003498615SR0</v>
          </cell>
          <cell r="C786" t="str">
            <v>Matrix2 UltraSoft 360 SR 6mm X 15cm</v>
          </cell>
          <cell r="D786" t="str">
            <v>EUR</v>
          </cell>
          <cell r="E786">
            <v>89.677000000000007</v>
          </cell>
        </row>
        <row r="787">
          <cell r="B787" t="str">
            <v>M0035422030</v>
          </cell>
          <cell r="C787" t="str">
            <v>Target 360 Ultra 2mm x 3cm</v>
          </cell>
          <cell r="D787" t="str">
            <v>EUR</v>
          </cell>
          <cell r="E787">
            <v>175</v>
          </cell>
        </row>
        <row r="788">
          <cell r="B788" t="str">
            <v>M0035422040</v>
          </cell>
          <cell r="C788" t="str">
            <v>Target 360 Ultra 2mm x 4cm</v>
          </cell>
          <cell r="D788" t="str">
            <v>EUR</v>
          </cell>
          <cell r="E788">
            <v>175</v>
          </cell>
        </row>
        <row r="789">
          <cell r="B789" t="str">
            <v>M0035422060</v>
          </cell>
          <cell r="C789" t="str">
            <v>Target 360 Ultra 2mm x 6cm</v>
          </cell>
          <cell r="D789" t="str">
            <v>EUR</v>
          </cell>
          <cell r="E789">
            <v>175</v>
          </cell>
        </row>
        <row r="790">
          <cell r="B790" t="str">
            <v>M0035422540</v>
          </cell>
          <cell r="C790" t="str">
            <v>Target 360 Ultra 2.5mm x 4cm</v>
          </cell>
          <cell r="D790" t="str">
            <v>EUR</v>
          </cell>
          <cell r="E790">
            <v>175</v>
          </cell>
        </row>
        <row r="791">
          <cell r="B791" t="str">
            <v>M0035423040</v>
          </cell>
          <cell r="C791" t="str">
            <v>Target 360 Ultra 3mm x 4cm</v>
          </cell>
          <cell r="D791" t="str">
            <v>EUR</v>
          </cell>
          <cell r="E791">
            <v>175</v>
          </cell>
        </row>
        <row r="792">
          <cell r="B792" t="str">
            <v>M0035423060</v>
          </cell>
          <cell r="C792" t="str">
            <v>Target 360 Ultra 3mm x 6cm</v>
          </cell>
          <cell r="D792" t="str">
            <v>EUR</v>
          </cell>
          <cell r="E792">
            <v>175</v>
          </cell>
        </row>
        <row r="793">
          <cell r="B793" t="str">
            <v>M0035423080</v>
          </cell>
          <cell r="C793" t="str">
            <v>Target 360 Ultra 3mm x 8cm</v>
          </cell>
          <cell r="D793" t="str">
            <v>EUR</v>
          </cell>
          <cell r="E793">
            <v>175</v>
          </cell>
        </row>
        <row r="794">
          <cell r="B794" t="str">
            <v>M0035423100</v>
          </cell>
          <cell r="C794" t="str">
            <v>Target 360 Ultra 3MM x 10CM</v>
          </cell>
          <cell r="D794" t="str">
            <v>EUR</v>
          </cell>
          <cell r="E794">
            <v>175</v>
          </cell>
        </row>
        <row r="795">
          <cell r="B795" t="str">
            <v>M0035424060</v>
          </cell>
          <cell r="C795" t="str">
            <v>Target 360 Ultra 4MM x 6CM</v>
          </cell>
          <cell r="D795" t="str">
            <v>EUR</v>
          </cell>
          <cell r="E795">
            <v>175</v>
          </cell>
        </row>
        <row r="796">
          <cell r="B796" t="str">
            <v>M0035424080</v>
          </cell>
          <cell r="C796" t="str">
            <v>Target 360 Ultra 4MM x 8CM</v>
          </cell>
          <cell r="D796" t="str">
            <v>EUR</v>
          </cell>
          <cell r="E796">
            <v>175</v>
          </cell>
        </row>
        <row r="797">
          <cell r="B797" t="str">
            <v>M0035424100</v>
          </cell>
          <cell r="C797" t="str">
            <v>Target 360 Ultra 4MM x 10CM</v>
          </cell>
          <cell r="D797" t="str">
            <v>EUR</v>
          </cell>
          <cell r="E797">
            <v>175</v>
          </cell>
        </row>
        <row r="798">
          <cell r="B798" t="str">
            <v>M0035424150</v>
          </cell>
          <cell r="C798" t="str">
            <v>Target 360 Ultra 4MM x 15CM</v>
          </cell>
          <cell r="D798" t="str">
            <v>EUR</v>
          </cell>
          <cell r="E798">
            <v>175</v>
          </cell>
        </row>
        <row r="799">
          <cell r="B799" t="str">
            <v>M0035425100</v>
          </cell>
          <cell r="C799" t="str">
            <v>Target 360 Ultra 5MM x 10CM</v>
          </cell>
          <cell r="D799" t="str">
            <v>EUR</v>
          </cell>
          <cell r="E799">
            <v>175</v>
          </cell>
        </row>
        <row r="800">
          <cell r="B800" t="str">
            <v>M0035425150</v>
          </cell>
          <cell r="C800" t="str">
            <v>Target 360 Ultra 5MM x 15CM</v>
          </cell>
          <cell r="D800" t="str">
            <v>EUR</v>
          </cell>
          <cell r="E800">
            <v>175</v>
          </cell>
        </row>
        <row r="801">
          <cell r="B801" t="str">
            <v>M0035432010</v>
          </cell>
          <cell r="C801" t="str">
            <v>Target Helical Ultra 2mm x 1cm</v>
          </cell>
          <cell r="D801" t="str">
            <v>EUR</v>
          </cell>
          <cell r="E801">
            <v>175</v>
          </cell>
        </row>
        <row r="802">
          <cell r="B802" t="str">
            <v>M0035432020</v>
          </cell>
          <cell r="C802" t="str">
            <v>Target Helical Ultra 2 MM x 2 CM</v>
          </cell>
          <cell r="D802" t="str">
            <v>EUR</v>
          </cell>
          <cell r="E802">
            <v>175</v>
          </cell>
        </row>
        <row r="803">
          <cell r="B803" t="str">
            <v>M0035432030</v>
          </cell>
          <cell r="C803" t="str">
            <v>Target Helical Ultra 2 MM x 3 CM</v>
          </cell>
          <cell r="D803" t="str">
            <v>EUR</v>
          </cell>
          <cell r="E803">
            <v>175</v>
          </cell>
        </row>
        <row r="804">
          <cell r="B804" t="str">
            <v>M0035432040</v>
          </cell>
          <cell r="C804" t="str">
            <v>Target Helical Ultra 2 MM x 4 CM</v>
          </cell>
          <cell r="D804" t="str">
            <v>EUR</v>
          </cell>
          <cell r="E804">
            <v>175</v>
          </cell>
        </row>
        <row r="805">
          <cell r="B805" t="str">
            <v>M0035432060</v>
          </cell>
          <cell r="C805" t="str">
            <v>Target Helical Ultra 2 mm x 6 cm</v>
          </cell>
          <cell r="D805" t="str">
            <v>EUR</v>
          </cell>
          <cell r="E805">
            <v>175</v>
          </cell>
        </row>
        <row r="806">
          <cell r="B806" t="str">
            <v>M0035432080</v>
          </cell>
          <cell r="C806" t="str">
            <v>Target Helical Ultra 2mm x 8cm</v>
          </cell>
          <cell r="D806" t="str">
            <v>EUR</v>
          </cell>
          <cell r="E806">
            <v>175</v>
          </cell>
        </row>
        <row r="807">
          <cell r="B807" t="str">
            <v>M0035432530</v>
          </cell>
          <cell r="C807" t="str">
            <v>Target Helical Ultra 2.5 MM x 3 CM</v>
          </cell>
          <cell r="D807" t="str">
            <v>EUR</v>
          </cell>
          <cell r="E807">
            <v>175</v>
          </cell>
        </row>
        <row r="808">
          <cell r="B808" t="str">
            <v>M0035432540</v>
          </cell>
          <cell r="C808" t="str">
            <v>Target Helical Ultra 2.5 mm x 4 cm</v>
          </cell>
          <cell r="D808" t="str">
            <v>EUR</v>
          </cell>
          <cell r="E808">
            <v>175</v>
          </cell>
        </row>
        <row r="809">
          <cell r="B809" t="str">
            <v>M0035432560</v>
          </cell>
          <cell r="C809" t="str">
            <v>Target Helical Ultra 2.5 mm x 6 cm</v>
          </cell>
          <cell r="D809" t="str">
            <v>EUR</v>
          </cell>
          <cell r="E809">
            <v>175</v>
          </cell>
        </row>
        <row r="810">
          <cell r="B810" t="str">
            <v>M0035433040</v>
          </cell>
          <cell r="C810" t="str">
            <v>Target Helical Ultra 3 mm x 4 cm</v>
          </cell>
          <cell r="D810" t="str">
            <v>EUR</v>
          </cell>
          <cell r="E810">
            <v>175</v>
          </cell>
        </row>
        <row r="811">
          <cell r="B811" t="str">
            <v>M0035433060</v>
          </cell>
          <cell r="C811" t="str">
            <v>Target Helical Ultra 3 mm x 6 cm</v>
          </cell>
          <cell r="D811" t="str">
            <v>EUR</v>
          </cell>
          <cell r="E811">
            <v>175</v>
          </cell>
        </row>
        <row r="812">
          <cell r="B812" t="str">
            <v>M0035433080</v>
          </cell>
          <cell r="C812" t="str">
            <v>Target Helical Ultra 3 mm x 8 cm</v>
          </cell>
          <cell r="D812" t="str">
            <v>EUR</v>
          </cell>
          <cell r="E812">
            <v>175</v>
          </cell>
        </row>
        <row r="813">
          <cell r="B813" t="str">
            <v>M0035433100</v>
          </cell>
          <cell r="C813" t="str">
            <v>Target Helical Ultra 3 mm x 10 cm</v>
          </cell>
          <cell r="D813" t="str">
            <v>EUR</v>
          </cell>
          <cell r="E813">
            <v>175</v>
          </cell>
        </row>
        <row r="814">
          <cell r="B814" t="str">
            <v>M0035434060</v>
          </cell>
          <cell r="C814" t="str">
            <v>Target Helical Ultra 4 mm x 6 cm</v>
          </cell>
          <cell r="D814" t="str">
            <v>EUR</v>
          </cell>
          <cell r="E814">
            <v>175</v>
          </cell>
        </row>
        <row r="815">
          <cell r="B815" t="str">
            <v>M0035434080</v>
          </cell>
          <cell r="C815" t="str">
            <v>Target Helical Ultra 4 mm x 8 cm</v>
          </cell>
          <cell r="D815" t="str">
            <v>EUR</v>
          </cell>
          <cell r="E815">
            <v>175</v>
          </cell>
        </row>
        <row r="816">
          <cell r="B816" t="str">
            <v>M0035434150</v>
          </cell>
          <cell r="C816" t="str">
            <v>Target Helical Ultra 4 mm x 15 cm</v>
          </cell>
          <cell r="D816" t="str">
            <v>EUR</v>
          </cell>
          <cell r="E816">
            <v>175</v>
          </cell>
        </row>
        <row r="817">
          <cell r="B817" t="str">
            <v>M0035461030</v>
          </cell>
          <cell r="C817" t="str">
            <v>Target 360 Standard 10mm x 30cm</v>
          </cell>
          <cell r="D817" t="str">
            <v>EUR</v>
          </cell>
          <cell r="E817">
            <v>175</v>
          </cell>
        </row>
        <row r="818">
          <cell r="B818" t="str">
            <v>M0035461130</v>
          </cell>
          <cell r="C818" t="str">
            <v>Target 360 Standard 11mm x 30cm</v>
          </cell>
          <cell r="D818" t="str">
            <v>EUR</v>
          </cell>
          <cell r="E818">
            <v>175</v>
          </cell>
        </row>
        <row r="819">
          <cell r="B819" t="str">
            <v>M0035461230</v>
          </cell>
          <cell r="C819" t="str">
            <v>Target 360 Standard 12mm x 30 cm</v>
          </cell>
          <cell r="D819" t="str">
            <v>EUR</v>
          </cell>
          <cell r="E819">
            <v>175</v>
          </cell>
        </row>
        <row r="820">
          <cell r="B820" t="str">
            <v>M0035461330</v>
          </cell>
          <cell r="C820" t="str">
            <v>Target 360 Standard 13mm x 30cm</v>
          </cell>
          <cell r="D820" t="str">
            <v>EUR</v>
          </cell>
          <cell r="E820">
            <v>175</v>
          </cell>
        </row>
        <row r="821">
          <cell r="B821" t="str">
            <v>M0035461430</v>
          </cell>
          <cell r="C821" t="str">
            <v>Target 360 Standard 14 mm x 30 cm</v>
          </cell>
          <cell r="D821" t="str">
            <v>EUR</v>
          </cell>
          <cell r="E821">
            <v>175</v>
          </cell>
        </row>
        <row r="822">
          <cell r="B822" t="str">
            <v>M0035461540</v>
          </cell>
          <cell r="C822" t="str">
            <v>Target 360 Standard 15 MM x 40 CM</v>
          </cell>
          <cell r="D822" t="str">
            <v>EUR</v>
          </cell>
          <cell r="E822">
            <v>175</v>
          </cell>
        </row>
        <row r="823">
          <cell r="B823" t="str">
            <v>M0035463060</v>
          </cell>
          <cell r="C823" t="str">
            <v>Target 360 Standard 3mmx6cm</v>
          </cell>
          <cell r="D823" t="str">
            <v>EUR</v>
          </cell>
          <cell r="E823">
            <v>175</v>
          </cell>
        </row>
        <row r="824">
          <cell r="B824" t="str">
            <v>M0035463080</v>
          </cell>
          <cell r="C824" t="str">
            <v>Target 360 Standard 3mmx8cm</v>
          </cell>
          <cell r="D824" t="str">
            <v>EUR</v>
          </cell>
          <cell r="E824">
            <v>175</v>
          </cell>
        </row>
        <row r="825">
          <cell r="B825" t="str">
            <v>M0035464080</v>
          </cell>
          <cell r="C825" t="str">
            <v>Target 360 Standard 4mmx8cm</v>
          </cell>
          <cell r="D825" t="str">
            <v>EUR</v>
          </cell>
          <cell r="E825">
            <v>175</v>
          </cell>
        </row>
        <row r="826">
          <cell r="B826" t="str">
            <v>M0035464100</v>
          </cell>
          <cell r="C826" t="str">
            <v>Target 360 Standard 4mmx10cm</v>
          </cell>
          <cell r="D826" t="str">
            <v>EUR</v>
          </cell>
          <cell r="E826">
            <v>175</v>
          </cell>
        </row>
        <row r="827">
          <cell r="B827" t="str">
            <v>M0035464150</v>
          </cell>
          <cell r="C827" t="str">
            <v>Target 360 Standard 4mmx15cm</v>
          </cell>
          <cell r="D827" t="str">
            <v>EUR</v>
          </cell>
          <cell r="E827">
            <v>175</v>
          </cell>
        </row>
        <row r="828">
          <cell r="B828" t="str">
            <v>M0035465150</v>
          </cell>
          <cell r="C828" t="str">
            <v>Target 360 Standard 5mmx15cm</v>
          </cell>
          <cell r="D828" t="str">
            <v>EUR</v>
          </cell>
          <cell r="E828">
            <v>175</v>
          </cell>
        </row>
        <row r="829">
          <cell r="B829" t="str">
            <v>M0035465200</v>
          </cell>
          <cell r="C829" t="str">
            <v>Target 360 Standard 5mmx20cm</v>
          </cell>
          <cell r="D829" t="str">
            <v>EUR</v>
          </cell>
          <cell r="E829">
            <v>175</v>
          </cell>
        </row>
        <row r="830">
          <cell r="B830" t="str">
            <v>M0035466150</v>
          </cell>
          <cell r="C830" t="str">
            <v>Target 360 Standard 6 mm x 15 cm</v>
          </cell>
          <cell r="D830" t="str">
            <v>EUR</v>
          </cell>
          <cell r="E830">
            <v>175</v>
          </cell>
        </row>
        <row r="831">
          <cell r="B831" t="str">
            <v>M0035466200</v>
          </cell>
          <cell r="C831" t="str">
            <v>Target 360 Standard 6mm x 20 cm</v>
          </cell>
          <cell r="D831" t="str">
            <v>EUR</v>
          </cell>
          <cell r="E831">
            <v>175</v>
          </cell>
        </row>
        <row r="832">
          <cell r="B832" t="str">
            <v>M0035466300</v>
          </cell>
          <cell r="C832" t="str">
            <v>Target 360 Standard 6mm x 30cm</v>
          </cell>
          <cell r="D832" t="str">
            <v>EUR</v>
          </cell>
          <cell r="E832">
            <v>175</v>
          </cell>
        </row>
        <row r="833">
          <cell r="B833" t="str">
            <v>M0035467150</v>
          </cell>
          <cell r="C833" t="str">
            <v>Target 360 Standard 7mm x 15cm</v>
          </cell>
          <cell r="D833" t="str">
            <v>EUR</v>
          </cell>
          <cell r="E833">
            <v>175</v>
          </cell>
        </row>
        <row r="834">
          <cell r="B834" t="str">
            <v>M0035467200</v>
          </cell>
          <cell r="C834" t="str">
            <v>Target 360 Standard 7mm x 20cm</v>
          </cell>
          <cell r="D834" t="str">
            <v>EUR</v>
          </cell>
          <cell r="E834">
            <v>175</v>
          </cell>
        </row>
        <row r="835">
          <cell r="B835" t="str">
            <v>M0035467300</v>
          </cell>
          <cell r="C835" t="str">
            <v>Target 360 Standard 7mm x 30cm</v>
          </cell>
          <cell r="D835" t="str">
            <v>EUR</v>
          </cell>
          <cell r="E835">
            <v>175</v>
          </cell>
        </row>
        <row r="836">
          <cell r="B836" t="str">
            <v>M0035468200</v>
          </cell>
          <cell r="C836" t="str">
            <v>Target 360 Standard 8mm x 20cm</v>
          </cell>
          <cell r="D836" t="str">
            <v>EUR</v>
          </cell>
          <cell r="E836">
            <v>175</v>
          </cell>
        </row>
        <row r="837">
          <cell r="B837" t="str">
            <v>M0035468300</v>
          </cell>
          <cell r="C837" t="str">
            <v>Target 360 Standard 8mm x 30cm</v>
          </cell>
          <cell r="D837" t="str">
            <v>EUR</v>
          </cell>
          <cell r="E837">
            <v>175</v>
          </cell>
        </row>
        <row r="838">
          <cell r="B838" t="str">
            <v>M0035469200</v>
          </cell>
          <cell r="C838" t="str">
            <v>Target 360 Standard 9mm x 20cm</v>
          </cell>
          <cell r="D838" t="str">
            <v>EUR</v>
          </cell>
          <cell r="E838">
            <v>175</v>
          </cell>
        </row>
        <row r="839">
          <cell r="B839" t="str">
            <v>M0035469300</v>
          </cell>
          <cell r="C839" t="str">
            <v>Target 360 Standard 9mm x 30cm</v>
          </cell>
          <cell r="D839" t="str">
            <v>EUR</v>
          </cell>
          <cell r="E839">
            <v>175</v>
          </cell>
        </row>
        <row r="840">
          <cell r="B840" t="str">
            <v>M0035471030</v>
          </cell>
          <cell r="C840" t="str">
            <v>Target 360 Soft 10mm x 30cm</v>
          </cell>
          <cell r="D840" t="str">
            <v>EUR</v>
          </cell>
          <cell r="E840">
            <v>175</v>
          </cell>
        </row>
        <row r="841">
          <cell r="B841" t="str">
            <v>M0035471130</v>
          </cell>
          <cell r="C841" t="str">
            <v>Target 360 Soft 11mm x 30cm</v>
          </cell>
          <cell r="D841" t="str">
            <v>EUR</v>
          </cell>
          <cell r="E841">
            <v>175</v>
          </cell>
        </row>
        <row r="842">
          <cell r="B842" t="str">
            <v>M0035471230</v>
          </cell>
          <cell r="C842" t="str">
            <v>Target 360 Soft 12mm x 30cm</v>
          </cell>
          <cell r="D842" t="str">
            <v>EUR</v>
          </cell>
          <cell r="E842">
            <v>175</v>
          </cell>
        </row>
        <row r="843">
          <cell r="B843" t="str">
            <v>M0035471330</v>
          </cell>
          <cell r="C843" t="str">
            <v>Target 360 Soft 13mm x 30cm</v>
          </cell>
          <cell r="D843" t="str">
            <v>EUR</v>
          </cell>
          <cell r="E843">
            <v>175</v>
          </cell>
        </row>
        <row r="844">
          <cell r="B844" t="str">
            <v>M0035471430</v>
          </cell>
          <cell r="C844" t="str">
            <v>Target 360 Soft 14mm x 30cm</v>
          </cell>
          <cell r="D844" t="str">
            <v>EUR</v>
          </cell>
          <cell r="E844">
            <v>175</v>
          </cell>
        </row>
        <row r="845">
          <cell r="B845" t="str">
            <v>M0035472040</v>
          </cell>
          <cell r="C845" t="str">
            <v>Target 360 Soft 2mm x 4cm</v>
          </cell>
          <cell r="D845" t="str">
            <v>EUR</v>
          </cell>
          <cell r="E845">
            <v>175</v>
          </cell>
        </row>
        <row r="846">
          <cell r="B846" t="str">
            <v>M0035473060</v>
          </cell>
          <cell r="C846" t="str">
            <v>Target 360 Soft 3mm x 6cm</v>
          </cell>
          <cell r="D846" t="str">
            <v>EUR</v>
          </cell>
          <cell r="E846">
            <v>175</v>
          </cell>
        </row>
        <row r="847">
          <cell r="B847" t="str">
            <v>M0035473080</v>
          </cell>
          <cell r="C847" t="str">
            <v>Target 360 Soft 3mm x 8cm</v>
          </cell>
          <cell r="D847" t="str">
            <v>EUR</v>
          </cell>
          <cell r="E847">
            <v>175</v>
          </cell>
        </row>
        <row r="848">
          <cell r="B848" t="str">
            <v>M0035473100</v>
          </cell>
          <cell r="C848" t="str">
            <v>Target 360 Soft 3mm x 10cm</v>
          </cell>
          <cell r="D848" t="str">
            <v>EUR</v>
          </cell>
          <cell r="E848">
            <v>175</v>
          </cell>
        </row>
        <row r="849">
          <cell r="B849" t="str">
            <v>M0035474060</v>
          </cell>
          <cell r="C849" t="str">
            <v>Target 360 Soft 4mm x 6cm</v>
          </cell>
          <cell r="D849" t="str">
            <v>EUR</v>
          </cell>
          <cell r="E849">
            <v>175</v>
          </cell>
        </row>
        <row r="850">
          <cell r="B850" t="str">
            <v>M0035474080</v>
          </cell>
          <cell r="C850" t="str">
            <v>Target 360 Soft 4mm x 8cm</v>
          </cell>
          <cell r="D850" t="str">
            <v>EUR</v>
          </cell>
          <cell r="E850">
            <v>175</v>
          </cell>
        </row>
        <row r="851">
          <cell r="B851" t="str">
            <v>M0035474100</v>
          </cell>
          <cell r="C851" t="str">
            <v>Target 360 Soft 4mm x 10cm</v>
          </cell>
          <cell r="D851" t="str">
            <v>EUR</v>
          </cell>
          <cell r="E851">
            <v>175</v>
          </cell>
        </row>
        <row r="852">
          <cell r="B852" t="str">
            <v>M0035474150</v>
          </cell>
          <cell r="C852" t="str">
            <v>Target 360 Soft 4mm x 15cm</v>
          </cell>
          <cell r="D852" t="str">
            <v>EUR</v>
          </cell>
          <cell r="E852">
            <v>175</v>
          </cell>
        </row>
        <row r="853">
          <cell r="B853" t="str">
            <v>M0035475100</v>
          </cell>
          <cell r="C853" t="str">
            <v>Target 360 Soft 5 mm x 10 cm</v>
          </cell>
          <cell r="D853" t="str">
            <v>EUR</v>
          </cell>
          <cell r="E853">
            <v>175</v>
          </cell>
        </row>
        <row r="854">
          <cell r="B854" t="str">
            <v>M0035475150</v>
          </cell>
          <cell r="C854" t="str">
            <v>Target 360 Soft 5mm x 15cm</v>
          </cell>
          <cell r="D854" t="str">
            <v>EUR</v>
          </cell>
          <cell r="E854">
            <v>175</v>
          </cell>
        </row>
        <row r="855">
          <cell r="B855" t="str">
            <v>M0035475200</v>
          </cell>
          <cell r="C855" t="str">
            <v>Target 360 Soft 5mm x 20cm</v>
          </cell>
          <cell r="D855" t="str">
            <v>EUR</v>
          </cell>
          <cell r="E855">
            <v>175</v>
          </cell>
        </row>
        <row r="856">
          <cell r="B856" t="str">
            <v>M0035476100</v>
          </cell>
          <cell r="C856" t="str">
            <v>Target 360 Soft 6mm x 10cm</v>
          </cell>
          <cell r="D856" t="str">
            <v>EUR</v>
          </cell>
          <cell r="E856">
            <v>175</v>
          </cell>
        </row>
        <row r="857">
          <cell r="B857" t="str">
            <v>M0035476150</v>
          </cell>
          <cell r="C857" t="str">
            <v>Target 360 Soft 6mm x15cm</v>
          </cell>
          <cell r="D857" t="str">
            <v>EUR</v>
          </cell>
          <cell r="E857">
            <v>175</v>
          </cell>
        </row>
        <row r="858">
          <cell r="B858" t="str">
            <v>M0035476200</v>
          </cell>
          <cell r="C858" t="str">
            <v>Target 360 Soft 6mm x 20cm</v>
          </cell>
          <cell r="D858" t="str">
            <v>EUR</v>
          </cell>
          <cell r="E858">
            <v>175</v>
          </cell>
        </row>
        <row r="859">
          <cell r="B859" t="str">
            <v>M0035476300</v>
          </cell>
          <cell r="C859" t="str">
            <v>Target 360 Soft 6mm x 30cm</v>
          </cell>
          <cell r="D859" t="str">
            <v>EUR</v>
          </cell>
          <cell r="E859">
            <v>175</v>
          </cell>
        </row>
        <row r="860">
          <cell r="B860" t="str">
            <v>M0035477150</v>
          </cell>
          <cell r="C860" t="str">
            <v>Target 360 Soft 7mm x 15cm</v>
          </cell>
          <cell r="D860" t="str">
            <v>EUR</v>
          </cell>
          <cell r="E860">
            <v>175</v>
          </cell>
        </row>
        <row r="861">
          <cell r="B861" t="str">
            <v>M0035477200</v>
          </cell>
          <cell r="C861" t="str">
            <v>Target 360 Soft 7mm x 20cm</v>
          </cell>
          <cell r="D861" t="str">
            <v>EUR</v>
          </cell>
          <cell r="E861">
            <v>175</v>
          </cell>
        </row>
        <row r="862">
          <cell r="B862" t="str">
            <v>M0035477300</v>
          </cell>
          <cell r="C862" t="str">
            <v>Target 360 Soft 7mm x 30cm</v>
          </cell>
          <cell r="D862" t="str">
            <v>EUR</v>
          </cell>
          <cell r="E862">
            <v>175</v>
          </cell>
        </row>
        <row r="863">
          <cell r="B863" t="str">
            <v>M0035478200</v>
          </cell>
          <cell r="C863" t="str">
            <v>Target 360 Soft 8mm x 20cm</v>
          </cell>
          <cell r="D863" t="str">
            <v>EUR</v>
          </cell>
          <cell r="E863">
            <v>175</v>
          </cell>
        </row>
        <row r="864">
          <cell r="B864" t="str">
            <v>M0035478300</v>
          </cell>
          <cell r="C864" t="str">
            <v>Target 360 Soft 8mm x 30cm</v>
          </cell>
          <cell r="D864" t="str">
            <v>EUR</v>
          </cell>
          <cell r="E864">
            <v>175</v>
          </cell>
        </row>
        <row r="865">
          <cell r="B865" t="str">
            <v>M0035479200</v>
          </cell>
          <cell r="C865" t="str">
            <v>Target 360 Soft 9mm x 20cm</v>
          </cell>
          <cell r="D865" t="str">
            <v>EUR</v>
          </cell>
          <cell r="E865">
            <v>175</v>
          </cell>
        </row>
        <row r="866">
          <cell r="B866" t="str">
            <v>M0035479300</v>
          </cell>
          <cell r="C866" t="str">
            <v>Target 360 Soft 9mm x 30cm</v>
          </cell>
          <cell r="D866" t="str">
            <v>EUR</v>
          </cell>
          <cell r="E866">
            <v>175</v>
          </cell>
        </row>
        <row r="867">
          <cell r="B867" t="str">
            <v>M00354901520</v>
          </cell>
          <cell r="C867" t="str">
            <v>Spinnaker Elite 1.5F S</v>
          </cell>
          <cell r="D867" t="str">
            <v>EUR</v>
          </cell>
          <cell r="E867">
            <v>82.837999999999994</v>
          </cell>
        </row>
        <row r="868">
          <cell r="B868" t="str">
            <v>M00354902020</v>
          </cell>
          <cell r="C868" t="str">
            <v>Spinnaker elite 1.5F L</v>
          </cell>
          <cell r="D868" t="str">
            <v>EUR</v>
          </cell>
          <cell r="E868">
            <v>82.837999999999994</v>
          </cell>
        </row>
        <row r="869">
          <cell r="B869" t="str">
            <v>M00354903020</v>
          </cell>
          <cell r="C869" t="str">
            <v>Spinnaker Elite 1.5F XL</v>
          </cell>
          <cell r="D869" t="str">
            <v>EUR</v>
          </cell>
          <cell r="E869">
            <v>82.837999999999994</v>
          </cell>
        </row>
        <row r="870">
          <cell r="B870" t="str">
            <v>M00355901020</v>
          </cell>
          <cell r="C870" t="str">
            <v>Spinnaker Elite 1.8 F S</v>
          </cell>
          <cell r="D870" t="str">
            <v>EUR</v>
          </cell>
          <cell r="E870">
            <v>84.24499999999999</v>
          </cell>
        </row>
        <row r="871">
          <cell r="B871" t="str">
            <v>M00355902020</v>
          </cell>
          <cell r="C871" t="str">
            <v>Spinnaker Elite 1.8F L</v>
          </cell>
          <cell r="D871" t="str">
            <v>EUR</v>
          </cell>
          <cell r="E871">
            <v>84.24499999999999</v>
          </cell>
        </row>
        <row r="872">
          <cell r="B872" t="str">
            <v>M00355903020</v>
          </cell>
          <cell r="C872" t="str">
            <v>Spinnaker Elite 1.8F XL</v>
          </cell>
          <cell r="D872" t="str">
            <v>EUR</v>
          </cell>
          <cell r="E872">
            <v>84.24499999999999</v>
          </cell>
        </row>
        <row r="873">
          <cell r="B873" t="str">
            <v>M0037106010</v>
          </cell>
          <cell r="C873" t="str">
            <v>FasGuide 6F 90/3/2cm     1000)</v>
          </cell>
          <cell r="D873" t="str">
            <v>USD</v>
          </cell>
          <cell r="E873">
            <v>289.55</v>
          </cell>
        </row>
        <row r="874">
          <cell r="B874" t="str">
            <v>M0037106020</v>
          </cell>
          <cell r="C874" t="str">
            <v>FasGuide 6F 90/3/7cm     1000)</v>
          </cell>
          <cell r="D874" t="str">
            <v>USD</v>
          </cell>
          <cell r="E874">
            <v>289.87</v>
          </cell>
        </row>
        <row r="875">
          <cell r="B875" t="str">
            <v>M0037106030</v>
          </cell>
          <cell r="C875" t="str">
            <v>FasGuide 6F 100/3/2cm    1000)</v>
          </cell>
          <cell r="D875" t="str">
            <v>USD</v>
          </cell>
          <cell r="E875">
            <v>289.55</v>
          </cell>
        </row>
        <row r="876">
          <cell r="B876" t="str">
            <v>M0037106040</v>
          </cell>
          <cell r="C876" t="str">
            <v>FasGuide 6F 100/3/7cm    1000)</v>
          </cell>
          <cell r="D876" t="str">
            <v>USD</v>
          </cell>
          <cell r="E876">
            <v>289.87</v>
          </cell>
        </row>
        <row r="877">
          <cell r="B877" t="str">
            <v>M0037501500</v>
          </cell>
          <cell r="C877" t="str">
            <v>CATH SET 1.5/3.6 FR,</v>
          </cell>
          <cell r="D877" t="str">
            <v>USD</v>
          </cell>
          <cell r="E877">
            <v>78.78</v>
          </cell>
        </row>
        <row r="878">
          <cell r="B878" t="str">
            <v>M0037715930</v>
          </cell>
          <cell r="C878" t="str">
            <v>DSB .90cc VOLUME HIGH,</v>
          </cell>
          <cell r="D878" t="str">
            <v>USD</v>
          </cell>
          <cell r="E878">
            <v>196.24</v>
          </cell>
        </row>
        <row r="879">
          <cell r="B879" t="str">
            <v>M0037718130</v>
          </cell>
          <cell r="C879" t="str">
            <v>DSB 1.0cc VOLUME HIGH,</v>
          </cell>
          <cell r="D879" t="str">
            <v>USD</v>
          </cell>
          <cell r="E879">
            <v>196.24</v>
          </cell>
        </row>
        <row r="880">
          <cell r="B880" t="str">
            <v>M0037718530</v>
          </cell>
          <cell r="C880" t="str">
            <v>DSB 1.5cc VOLUME HIGH,</v>
          </cell>
          <cell r="D880" t="str">
            <v>USD</v>
          </cell>
          <cell r="E880">
            <v>196.24</v>
          </cell>
        </row>
        <row r="881">
          <cell r="B881" t="str">
            <v>M0037785110</v>
          </cell>
          <cell r="C881" t="str">
            <v>DSB .10 cc VOLUME LOW,</v>
          </cell>
          <cell r="D881" t="str">
            <v>USD</v>
          </cell>
          <cell r="E881">
            <v>196.24</v>
          </cell>
        </row>
        <row r="882">
          <cell r="B882" t="str">
            <v>M0037785120</v>
          </cell>
          <cell r="C882" t="str">
            <v>DSB .10 cc VOLUME MED,</v>
          </cell>
          <cell r="D882" t="str">
            <v>USD</v>
          </cell>
          <cell r="E882">
            <v>196.16</v>
          </cell>
        </row>
        <row r="883">
          <cell r="B883" t="str">
            <v>M0037815120</v>
          </cell>
          <cell r="C883" t="str">
            <v>NDSB 0.1cc MAX VOLUME ON</v>
          </cell>
          <cell r="D883" t="str">
            <v>USD</v>
          </cell>
          <cell r="E883">
            <v>198.6</v>
          </cell>
        </row>
        <row r="884">
          <cell r="B884" t="str">
            <v>M0037815520</v>
          </cell>
          <cell r="C884" t="str">
            <v>NDSB 0.5cc MAX VOLUME ON</v>
          </cell>
          <cell r="D884" t="str">
            <v>USD</v>
          </cell>
          <cell r="E884">
            <v>198.6</v>
          </cell>
        </row>
        <row r="885">
          <cell r="B885" t="str">
            <v>M0037815920</v>
          </cell>
          <cell r="C885" t="str">
            <v>NDSB 0.9cc MAX VOLUME ON</v>
          </cell>
          <cell r="D885" t="str">
            <v>USD</v>
          </cell>
          <cell r="E885">
            <v>198.6</v>
          </cell>
        </row>
        <row r="886">
          <cell r="B886" t="str">
            <v>M0037818520</v>
          </cell>
          <cell r="C886" t="str">
            <v>NDSB 1.5cc MAX VOLUME ON SPCL</v>
          </cell>
          <cell r="D886" t="str">
            <v>USD</v>
          </cell>
          <cell r="E886">
            <v>198.6</v>
          </cell>
        </row>
        <row r="887">
          <cell r="B887" t="str">
            <v>M0037885120</v>
          </cell>
          <cell r="C887" t="str">
            <v>NDSB 0.1cc MAX VOLUME ON</v>
          </cell>
          <cell r="D887" t="str">
            <v>USD</v>
          </cell>
          <cell r="E887">
            <v>198.59</v>
          </cell>
        </row>
        <row r="888">
          <cell r="B888" t="str">
            <v>M0038815510</v>
          </cell>
          <cell r="C888" t="str">
            <v>DSB .50CC VOLUME LOW,</v>
          </cell>
          <cell r="D888" t="str">
            <v>USD</v>
          </cell>
          <cell r="E888">
            <v>189.05</v>
          </cell>
        </row>
        <row r="889">
          <cell r="B889" t="str">
            <v>M0038815520</v>
          </cell>
          <cell r="C889" t="str">
            <v>DSB .5 CC VOL M,</v>
          </cell>
          <cell r="D889" t="str">
            <v>USD</v>
          </cell>
          <cell r="E889">
            <v>188.99</v>
          </cell>
        </row>
        <row r="890">
          <cell r="B890" t="str">
            <v>M0038815530</v>
          </cell>
          <cell r="C890" t="str">
            <v>DSB .5 CC VOL H,</v>
          </cell>
          <cell r="D890" t="str">
            <v>USD</v>
          </cell>
          <cell r="E890">
            <v>188.99</v>
          </cell>
        </row>
        <row r="891">
          <cell r="B891" t="str">
            <v>M0038815910</v>
          </cell>
          <cell r="C891" t="str">
            <v>DSB .9 cc vol L,</v>
          </cell>
          <cell r="D891" t="str">
            <v>USD</v>
          </cell>
          <cell r="E891">
            <v>189.05</v>
          </cell>
        </row>
        <row r="892">
          <cell r="B892" t="str">
            <v>M0038815920</v>
          </cell>
          <cell r="C892" t="str">
            <v>DSB .9 cc vol M,</v>
          </cell>
          <cell r="D892" t="str">
            <v>USD</v>
          </cell>
          <cell r="E892">
            <v>188.99</v>
          </cell>
        </row>
        <row r="893">
          <cell r="B893" t="str">
            <v>M0038815930</v>
          </cell>
          <cell r="C893" t="str">
            <v>DSB .9 cc vol H,</v>
          </cell>
          <cell r="D893" t="str">
            <v>USD</v>
          </cell>
          <cell r="E893">
            <v>188.99</v>
          </cell>
        </row>
        <row r="894">
          <cell r="B894" t="str">
            <v>M0038818110</v>
          </cell>
          <cell r="C894" t="str">
            <v>DSB 1.0 cc vol L,</v>
          </cell>
          <cell r="D894" t="str">
            <v>USD</v>
          </cell>
          <cell r="E894">
            <v>189.05</v>
          </cell>
        </row>
        <row r="895">
          <cell r="B895" t="str">
            <v>M0038818120</v>
          </cell>
          <cell r="C895" t="str">
            <v>DSB 1.0 cc vol M,</v>
          </cell>
          <cell r="D895" t="str">
            <v>USD</v>
          </cell>
          <cell r="E895">
            <v>188.99</v>
          </cell>
        </row>
        <row r="896">
          <cell r="B896" t="str">
            <v>M0038818130</v>
          </cell>
          <cell r="C896" t="str">
            <v>DSB 1.0 cc vol H,</v>
          </cell>
          <cell r="D896" t="str">
            <v>USD</v>
          </cell>
          <cell r="E896">
            <v>188.99</v>
          </cell>
        </row>
        <row r="897">
          <cell r="B897" t="str">
            <v>M0038818510</v>
          </cell>
          <cell r="C897" t="str">
            <v>DSB 1.5 cc vol L,</v>
          </cell>
          <cell r="D897" t="str">
            <v>USD</v>
          </cell>
          <cell r="E897">
            <v>189.05</v>
          </cell>
        </row>
        <row r="898">
          <cell r="B898" t="str">
            <v>M0038818520</v>
          </cell>
          <cell r="C898" t="str">
            <v>DSB 1.5 cc vol M,</v>
          </cell>
          <cell r="D898" t="str">
            <v>USD</v>
          </cell>
          <cell r="E898">
            <v>188.99</v>
          </cell>
        </row>
        <row r="899">
          <cell r="B899" t="str">
            <v>M0038818530</v>
          </cell>
          <cell r="C899" t="str">
            <v>DSB 1.5 cc vol H,</v>
          </cell>
          <cell r="D899" t="str">
            <v>USD</v>
          </cell>
          <cell r="E899">
            <v>188.99</v>
          </cell>
        </row>
        <row r="900">
          <cell r="B900" t="str">
            <v>M0038885110</v>
          </cell>
          <cell r="C900" t="str">
            <v>DSB .1 cc vol L,</v>
          </cell>
          <cell r="D900" t="str">
            <v>USD</v>
          </cell>
          <cell r="E900">
            <v>188.68</v>
          </cell>
        </row>
        <row r="901">
          <cell r="B901" t="str">
            <v>M0038885120</v>
          </cell>
          <cell r="C901" t="str">
            <v>DSB .1 cc vol M,</v>
          </cell>
          <cell r="D901" t="str">
            <v>USD</v>
          </cell>
          <cell r="E901">
            <v>188.99</v>
          </cell>
        </row>
        <row r="902">
          <cell r="B902" t="str">
            <v>M0038885210</v>
          </cell>
          <cell r="C902" t="str">
            <v>DSB .2 cc vol L,</v>
          </cell>
          <cell r="D902" t="str">
            <v>USD</v>
          </cell>
          <cell r="E902">
            <v>69.760000000000005</v>
          </cell>
        </row>
        <row r="903">
          <cell r="B903" t="str">
            <v>M0039110040</v>
          </cell>
          <cell r="C903" t="str">
            <v>In-Time Retrieval Device 4-Strand Basket</v>
          </cell>
          <cell r="D903" t="str">
            <v>EUR</v>
          </cell>
          <cell r="E903">
            <v>473.50799999999998</v>
          </cell>
        </row>
        <row r="904">
          <cell r="B904" t="str">
            <v>M0039110060</v>
          </cell>
          <cell r="C904" t="str">
            <v>In-Time Retrieval Device 6-Strand Basket</v>
          </cell>
          <cell r="D904" t="str">
            <v>EUR</v>
          </cell>
          <cell r="E904">
            <v>474.87299999999993</v>
          </cell>
        </row>
        <row r="905">
          <cell r="B905" t="str">
            <v>M003E0250100</v>
          </cell>
          <cell r="C905" t="str">
            <v>2.5 X 10mm NEUROFORM MICRODELVERY STENT</v>
          </cell>
          <cell r="D905" t="str">
            <v>USD</v>
          </cell>
          <cell r="E905">
            <v>755.88</v>
          </cell>
        </row>
        <row r="906">
          <cell r="B906" t="str">
            <v>M003E0250150</v>
          </cell>
          <cell r="C906" t="str">
            <v>2.5 X 15mm NEUROFORM MICRODELIVERY STENT</v>
          </cell>
          <cell r="D906" t="str">
            <v>USD</v>
          </cell>
          <cell r="E906">
            <v>755.88</v>
          </cell>
        </row>
        <row r="907">
          <cell r="B907" t="str">
            <v>M003E0250200</v>
          </cell>
          <cell r="C907" t="str">
            <v>2.5 X 20mm NEUROFORM MICRODELIVERY STENT</v>
          </cell>
          <cell r="D907" t="str">
            <v>USD</v>
          </cell>
          <cell r="E907">
            <v>755.88</v>
          </cell>
        </row>
        <row r="908">
          <cell r="B908" t="str">
            <v>M003E0300100</v>
          </cell>
          <cell r="C908" t="str">
            <v>3.0 X 10mm NEUROFORM MICRODELIVERY STENT</v>
          </cell>
          <cell r="D908" t="str">
            <v>USD</v>
          </cell>
          <cell r="E908">
            <v>755.88</v>
          </cell>
        </row>
        <row r="909">
          <cell r="B909" t="str">
            <v>M003E0300150</v>
          </cell>
          <cell r="C909" t="str">
            <v>3.0 X 15mm NEUROFORM MICRODELIVERY STENT</v>
          </cell>
          <cell r="D909" t="str">
            <v>USD</v>
          </cell>
          <cell r="E909">
            <v>755.88</v>
          </cell>
        </row>
        <row r="910">
          <cell r="B910" t="str">
            <v>M003E0300200</v>
          </cell>
          <cell r="C910" t="str">
            <v>3.0 X 20mm NEUROFORM MICRODELIVERY STENT</v>
          </cell>
          <cell r="D910" t="str">
            <v>USD</v>
          </cell>
          <cell r="E910">
            <v>755.88</v>
          </cell>
        </row>
        <row r="911">
          <cell r="B911" t="str">
            <v>M003E0350100</v>
          </cell>
          <cell r="C911" t="str">
            <v>3.5 X 10mm NEUROFORM MICRODELIVERY STENT</v>
          </cell>
          <cell r="D911" t="str">
            <v>USD</v>
          </cell>
          <cell r="E911">
            <v>755.88</v>
          </cell>
        </row>
        <row r="912">
          <cell r="B912" t="str">
            <v>M003E0350150</v>
          </cell>
          <cell r="C912" t="str">
            <v>3.5 X 15mm NEUROFORM MICRODELIVERY STENT</v>
          </cell>
          <cell r="D912" t="str">
            <v>USD</v>
          </cell>
          <cell r="E912">
            <v>755.88</v>
          </cell>
        </row>
        <row r="913">
          <cell r="B913" t="str">
            <v>M003E0350200</v>
          </cell>
          <cell r="C913" t="str">
            <v>3.5 X 20mm NEUROFORM MICRODELIVERY STENT</v>
          </cell>
          <cell r="D913" t="str">
            <v>USD</v>
          </cell>
          <cell r="E913">
            <v>755.88</v>
          </cell>
        </row>
        <row r="914">
          <cell r="B914" t="str">
            <v>M003E0400100</v>
          </cell>
          <cell r="C914" t="str">
            <v>4.0 X 10mm NEUROFORM MICRODELIVERY STENT</v>
          </cell>
          <cell r="D914" t="str">
            <v>USD</v>
          </cell>
          <cell r="E914">
            <v>755.88</v>
          </cell>
        </row>
        <row r="915">
          <cell r="B915" t="str">
            <v>M003E0400150</v>
          </cell>
          <cell r="C915" t="str">
            <v>4.0 X 15mm NEUROFORM MICRODELIVERY STENT</v>
          </cell>
          <cell r="D915" t="str">
            <v>USD</v>
          </cell>
          <cell r="E915">
            <v>755.88</v>
          </cell>
        </row>
        <row r="916">
          <cell r="B916" t="str">
            <v>M003E0400200</v>
          </cell>
          <cell r="C916" t="str">
            <v>4.0 X 20mm NEUROFORM MICRODELIVERY STENT</v>
          </cell>
          <cell r="D916" t="str">
            <v>USD</v>
          </cell>
          <cell r="E916">
            <v>755.88</v>
          </cell>
        </row>
        <row r="917">
          <cell r="B917" t="str">
            <v>M003E0450100</v>
          </cell>
          <cell r="C917" t="str">
            <v>4.5 X 10mm NEUROFORM MICRODELIVERY STENT</v>
          </cell>
          <cell r="D917" t="str">
            <v>USD</v>
          </cell>
          <cell r="E917">
            <v>755.88</v>
          </cell>
        </row>
        <row r="918">
          <cell r="B918" t="str">
            <v>M003E0450150</v>
          </cell>
          <cell r="C918" t="str">
            <v>4.5 X 15mm NEUROFORM MICRODELIVERY STENT</v>
          </cell>
          <cell r="D918" t="str">
            <v>USD</v>
          </cell>
          <cell r="E918">
            <v>755.88</v>
          </cell>
        </row>
        <row r="919">
          <cell r="B919" t="str">
            <v>M003E0450200</v>
          </cell>
          <cell r="C919" t="str">
            <v>4.5 X 20mm NEUROFORM MICRODELIVERY STENT</v>
          </cell>
          <cell r="D919" t="str">
            <v>USD</v>
          </cell>
          <cell r="E919">
            <v>755.88</v>
          </cell>
        </row>
        <row r="920">
          <cell r="B920" t="str">
            <v>M003E2250100</v>
          </cell>
          <cell r="C920" t="str">
            <v>2.5 X 10mm NEUROFORM 2 M/D STENT 2</v>
          </cell>
          <cell r="D920" t="str">
            <v>USD</v>
          </cell>
          <cell r="E920">
            <v>923.42</v>
          </cell>
        </row>
        <row r="921">
          <cell r="B921" t="str">
            <v>M003E2250150</v>
          </cell>
          <cell r="C921" t="str">
            <v>2.5 X 15mm NEUROFORM 2 M/D STENT 2</v>
          </cell>
          <cell r="D921" t="str">
            <v>USD</v>
          </cell>
          <cell r="E921">
            <v>758.31</v>
          </cell>
        </row>
        <row r="922">
          <cell r="B922" t="str">
            <v>M003E2250200</v>
          </cell>
          <cell r="C922" t="str">
            <v>2.5 X 20mm NEUROFORM 2 M/D STENT 2</v>
          </cell>
          <cell r="D922" t="str">
            <v>USD</v>
          </cell>
          <cell r="E922">
            <v>816.9</v>
          </cell>
        </row>
        <row r="923">
          <cell r="B923" t="str">
            <v>M003E2250300</v>
          </cell>
          <cell r="C923" t="str">
            <v>2.5 X 30mm NEUROFORM 2 MICRODELIVERY STE</v>
          </cell>
          <cell r="D923" t="str">
            <v>USD</v>
          </cell>
          <cell r="E923">
            <v>112.58</v>
          </cell>
        </row>
        <row r="924">
          <cell r="B924" t="str">
            <v>M003E2300100</v>
          </cell>
          <cell r="C924" t="str">
            <v>3.0 X 10mm NEUROFORM 2 M/D STENT 2</v>
          </cell>
          <cell r="D924" t="str">
            <v>USD</v>
          </cell>
          <cell r="E924">
            <v>779.6</v>
          </cell>
        </row>
        <row r="925">
          <cell r="B925" t="str">
            <v>M003E2300150</v>
          </cell>
          <cell r="C925" t="str">
            <v>3.0 X 15mm NEUROFORM 2 M/D STENT 2</v>
          </cell>
          <cell r="D925" t="str">
            <v>USD</v>
          </cell>
          <cell r="E925">
            <v>800.68</v>
          </cell>
        </row>
        <row r="926">
          <cell r="B926" t="str">
            <v>M003E2300200</v>
          </cell>
          <cell r="C926" t="str">
            <v>3.0 X 20mm NEUROFORM 2 M/D STENT 2</v>
          </cell>
          <cell r="D926" t="str">
            <v>USD</v>
          </cell>
          <cell r="E926">
            <v>808.34</v>
          </cell>
        </row>
        <row r="927">
          <cell r="B927" t="str">
            <v>M003E2300300</v>
          </cell>
          <cell r="C927" t="str">
            <v>3.0 X 30mm NEUROFORM 2 MICRODELIVERY STE</v>
          </cell>
          <cell r="D927" t="str">
            <v>USD</v>
          </cell>
          <cell r="E927">
            <v>831.16</v>
          </cell>
        </row>
        <row r="928">
          <cell r="B928" t="str">
            <v>M003E2350100</v>
          </cell>
          <cell r="C928" t="str">
            <v>3.5 X 10mm NEUROFORM 2 M/D STENT 2</v>
          </cell>
          <cell r="D928" t="str">
            <v>USD</v>
          </cell>
          <cell r="E928">
            <v>779.6</v>
          </cell>
        </row>
        <row r="929">
          <cell r="B929" t="str">
            <v>M003E2350150</v>
          </cell>
          <cell r="C929" t="str">
            <v>3.5 X 15mm NEUROFORM 2 M/D STENT 2</v>
          </cell>
          <cell r="D929" t="str">
            <v>USD</v>
          </cell>
          <cell r="E929">
            <v>796.85</v>
          </cell>
        </row>
        <row r="930">
          <cell r="B930" t="str">
            <v>M003E2350200</v>
          </cell>
          <cell r="C930" t="str">
            <v>3.5 X 20mm NEUROFORM 2 M/D STENT 2</v>
          </cell>
          <cell r="D930" t="str">
            <v>USD</v>
          </cell>
          <cell r="E930">
            <v>807.89</v>
          </cell>
        </row>
        <row r="931">
          <cell r="B931" t="str">
            <v>M003E2350300</v>
          </cell>
          <cell r="C931" t="str">
            <v>3.5 X 30mm NEUROFORM 2 MICRODELIVERY STE</v>
          </cell>
          <cell r="D931" t="str">
            <v>USD</v>
          </cell>
          <cell r="E931">
            <v>831.16</v>
          </cell>
        </row>
        <row r="932">
          <cell r="B932" t="str">
            <v>M003E2400100</v>
          </cell>
          <cell r="C932" t="str">
            <v>4.0 X 10mm NEUROFORM 2 M/D STENT 2</v>
          </cell>
          <cell r="D932" t="str">
            <v>USD</v>
          </cell>
          <cell r="E932">
            <v>757.39</v>
          </cell>
        </row>
        <row r="933">
          <cell r="B933" t="str">
            <v>M003E2400150</v>
          </cell>
          <cell r="C933" t="str">
            <v>4.0 X 15mm NEUROFORM 2 M/D STENT 2</v>
          </cell>
          <cell r="D933" t="str">
            <v>USD</v>
          </cell>
          <cell r="E933">
            <v>797.74</v>
          </cell>
        </row>
        <row r="934">
          <cell r="B934" t="str">
            <v>M003E2400200</v>
          </cell>
          <cell r="C934" t="str">
            <v>4.0 X 20mm NEUROFORM 2 M/D STENT 2</v>
          </cell>
          <cell r="D934" t="str">
            <v>USD</v>
          </cell>
          <cell r="E934">
            <v>809.65</v>
          </cell>
        </row>
        <row r="935">
          <cell r="B935" t="str">
            <v>M003E2400300</v>
          </cell>
          <cell r="C935" t="str">
            <v>4.0 X 30mm NEUROFORM 2 MICRODELIVERY STE</v>
          </cell>
          <cell r="D935" t="str">
            <v>USD</v>
          </cell>
          <cell r="E935">
            <v>832.08</v>
          </cell>
        </row>
        <row r="936">
          <cell r="B936" t="str">
            <v>M003E2450100</v>
          </cell>
          <cell r="C936" t="str">
            <v>4.5 X 10mm NEUROFORM 2 M/D STENT 2</v>
          </cell>
          <cell r="D936" t="str">
            <v>USD</v>
          </cell>
          <cell r="E936">
            <v>757.39</v>
          </cell>
        </row>
        <row r="937">
          <cell r="B937" t="str">
            <v>M003E2450150</v>
          </cell>
          <cell r="C937" t="str">
            <v>4.5 X 15mm NEUROFORM 2 M/D STENT 2</v>
          </cell>
          <cell r="D937" t="str">
            <v>USD</v>
          </cell>
          <cell r="E937">
            <v>797.74</v>
          </cell>
        </row>
        <row r="938">
          <cell r="B938" t="str">
            <v>M003E2450200</v>
          </cell>
          <cell r="C938" t="str">
            <v>4.5 X 20mm NEUROFORM 2 M/D STENT 2</v>
          </cell>
          <cell r="D938" t="str">
            <v>USD</v>
          </cell>
          <cell r="E938">
            <v>809.65</v>
          </cell>
        </row>
        <row r="939">
          <cell r="B939" t="str">
            <v>M003E2450300</v>
          </cell>
          <cell r="C939" t="str">
            <v>4.5 X 30mm NEUROFORM 2 MICRODELIVERY STE</v>
          </cell>
          <cell r="D939" t="str">
            <v>USD</v>
          </cell>
          <cell r="E939">
            <v>832.08</v>
          </cell>
        </row>
        <row r="940">
          <cell r="B940" t="str">
            <v>M003E3250100</v>
          </cell>
          <cell r="C940" t="str">
            <v>Neuroform 3 - 2.5 X 10mm</v>
          </cell>
          <cell r="D940" t="str">
            <v>USD</v>
          </cell>
          <cell r="E940">
            <v>656.87</v>
          </cell>
        </row>
        <row r="941">
          <cell r="B941" t="str">
            <v>M003E3250150</v>
          </cell>
          <cell r="C941" t="str">
            <v>Neuroform 3 - 2.5 X 15mm</v>
          </cell>
          <cell r="D941" t="str">
            <v>USD</v>
          </cell>
          <cell r="E941">
            <v>791.32</v>
          </cell>
        </row>
        <row r="942">
          <cell r="B942" t="str">
            <v>M003E3250200</v>
          </cell>
          <cell r="C942" t="str">
            <v>Neuroform 3 - 2.5 X 20mm</v>
          </cell>
          <cell r="D942" t="str">
            <v>USD</v>
          </cell>
          <cell r="E942">
            <v>802.37</v>
          </cell>
        </row>
        <row r="943">
          <cell r="B943" t="str">
            <v>M003E3300100</v>
          </cell>
          <cell r="C943" t="str">
            <v>Neuroform 3 - 3.0 X 10mm</v>
          </cell>
          <cell r="D943" t="str">
            <v>USD</v>
          </cell>
          <cell r="E943">
            <v>776.95</v>
          </cell>
        </row>
        <row r="944">
          <cell r="B944" t="str">
            <v>M003E3300150</v>
          </cell>
          <cell r="C944" t="str">
            <v>Neuroform 3 - 3.0 X 15mm</v>
          </cell>
          <cell r="D944" t="str">
            <v>USD</v>
          </cell>
          <cell r="E944">
            <v>788.48</v>
          </cell>
        </row>
        <row r="945">
          <cell r="B945" t="str">
            <v>M003E3300200</v>
          </cell>
          <cell r="C945" t="str">
            <v>Neuroform 3 - 3.0 X 20mm</v>
          </cell>
          <cell r="D945" t="str">
            <v>USD</v>
          </cell>
          <cell r="E945">
            <v>797.87</v>
          </cell>
        </row>
        <row r="946">
          <cell r="B946" t="str">
            <v>M003E3300300</v>
          </cell>
          <cell r="C946" t="str">
            <v>Neuroform 3 - 3.0 X 30mm</v>
          </cell>
          <cell r="D946" t="str">
            <v>USD</v>
          </cell>
          <cell r="E946">
            <v>825.34</v>
          </cell>
        </row>
        <row r="947">
          <cell r="B947" t="str">
            <v>M003E3350100</v>
          </cell>
          <cell r="C947" t="str">
            <v>Neuroform 3 - 3.5 X 10mm</v>
          </cell>
          <cell r="D947" t="str">
            <v>USD</v>
          </cell>
          <cell r="E947">
            <v>782.3</v>
          </cell>
        </row>
        <row r="948">
          <cell r="B948" t="str">
            <v>M003E3350150</v>
          </cell>
          <cell r="C948" t="str">
            <v>Neuroform 3 - 3.5 X 15mm</v>
          </cell>
          <cell r="D948" t="str">
            <v>USD</v>
          </cell>
          <cell r="E948">
            <v>788.48</v>
          </cell>
        </row>
        <row r="949">
          <cell r="B949" t="str">
            <v>M003E3350200</v>
          </cell>
          <cell r="C949" t="str">
            <v>Neuroform 3 - 3.5 X 20mm</v>
          </cell>
          <cell r="D949" t="str">
            <v>USD</v>
          </cell>
          <cell r="E949">
            <v>797.92</v>
          </cell>
        </row>
        <row r="950">
          <cell r="B950" t="str">
            <v>M003E3350300</v>
          </cell>
          <cell r="C950" t="str">
            <v>Neuroform 3 - 3.5 X 30mm</v>
          </cell>
          <cell r="D950" t="str">
            <v>USD</v>
          </cell>
          <cell r="E950">
            <v>825.34</v>
          </cell>
        </row>
        <row r="951">
          <cell r="B951" t="str">
            <v>M003E3400100</v>
          </cell>
          <cell r="C951" t="str">
            <v>Neuroform 3 - 4.0 X 10mm</v>
          </cell>
          <cell r="D951" t="str">
            <v>USD</v>
          </cell>
          <cell r="E951">
            <v>775.35</v>
          </cell>
        </row>
        <row r="952">
          <cell r="B952" t="str">
            <v>M003E3400150</v>
          </cell>
          <cell r="C952" t="str">
            <v>Neuroform 3 - 4.0 X 15mm</v>
          </cell>
          <cell r="D952" t="str">
            <v>USD</v>
          </cell>
          <cell r="E952">
            <v>789.69</v>
          </cell>
        </row>
        <row r="953">
          <cell r="B953" t="str">
            <v>M003E3400200</v>
          </cell>
          <cell r="C953" t="str">
            <v>Neuroform 3 - 4.0 X 20mm</v>
          </cell>
          <cell r="D953" t="str">
            <v>USD</v>
          </cell>
          <cell r="E953">
            <v>804.25</v>
          </cell>
        </row>
        <row r="954">
          <cell r="B954" t="str">
            <v>M003E3400300</v>
          </cell>
          <cell r="C954" t="str">
            <v>Neuroform 3 - 4.0 X 30mm</v>
          </cell>
          <cell r="D954" t="str">
            <v>USD</v>
          </cell>
          <cell r="E954">
            <v>820.7</v>
          </cell>
        </row>
        <row r="955">
          <cell r="B955" t="str">
            <v>M003E3450100</v>
          </cell>
          <cell r="C955" t="str">
            <v>Neuroform 3 - 4.5 X 10mm</v>
          </cell>
          <cell r="D955" t="str">
            <v>USD</v>
          </cell>
          <cell r="E955">
            <v>780.99</v>
          </cell>
        </row>
        <row r="956">
          <cell r="B956" t="str">
            <v>M003E3450150</v>
          </cell>
          <cell r="C956" t="str">
            <v>Neuroform 3 - 4.5 X 15mm</v>
          </cell>
          <cell r="D956" t="str">
            <v>USD</v>
          </cell>
          <cell r="E956">
            <v>789.69</v>
          </cell>
        </row>
        <row r="957">
          <cell r="B957" t="str">
            <v>M003E3450200</v>
          </cell>
          <cell r="C957" t="str">
            <v>Neuroform 3 - 4.5 X 20mm</v>
          </cell>
          <cell r="D957" t="str">
            <v>USD</v>
          </cell>
          <cell r="E957">
            <v>804.25</v>
          </cell>
        </row>
        <row r="958">
          <cell r="B958" t="str">
            <v>M003E3450300</v>
          </cell>
          <cell r="C958" t="str">
            <v>Neuroform 3 - 4.5 X 30mm</v>
          </cell>
          <cell r="D958" t="str">
            <v>USD</v>
          </cell>
          <cell r="E958">
            <v>820.7</v>
          </cell>
        </row>
        <row r="959">
          <cell r="B959" t="str">
            <v>M003EN2E35150</v>
          </cell>
          <cell r="C959" t="str">
            <v>Neuroform 2 EZ- 3.5 x 15mm</v>
          </cell>
          <cell r="D959" t="str">
            <v>EUR</v>
          </cell>
          <cell r="E959">
            <v>373.01599999999996</v>
          </cell>
        </row>
        <row r="960">
          <cell r="B960" t="str">
            <v>M003EN2E35200</v>
          </cell>
          <cell r="C960" t="str">
            <v>Neuroform 2 EZ- 3.5 x 20mm</v>
          </cell>
          <cell r="D960" t="str">
            <v>EUR</v>
          </cell>
          <cell r="E960">
            <v>378.14699999999999</v>
          </cell>
        </row>
        <row r="961">
          <cell r="B961" t="str">
            <v>M003EN2E35300</v>
          </cell>
          <cell r="C961" t="str">
            <v>Neuroform 2 EZ- 3.5 x 30mm</v>
          </cell>
          <cell r="D961" t="str">
            <v>EUR</v>
          </cell>
          <cell r="E961">
            <v>395.21999999999997</v>
          </cell>
        </row>
        <row r="962">
          <cell r="B962" t="str">
            <v>M003EN2E40150</v>
          </cell>
          <cell r="C962" t="str">
            <v>Neuroform 2 EZ- 4.0 x 15mm</v>
          </cell>
          <cell r="D962" t="str">
            <v>EUR</v>
          </cell>
          <cell r="E962">
            <v>373.59000000000003</v>
          </cell>
        </row>
        <row r="963">
          <cell r="B963" t="str">
            <v>M003EN2E40200</v>
          </cell>
          <cell r="C963" t="str">
            <v>Neuroform 2 EZ- 4.0 x 20mm</v>
          </cell>
          <cell r="D963" t="str">
            <v>EUR</v>
          </cell>
          <cell r="E963">
            <v>379.00099999999992</v>
          </cell>
        </row>
        <row r="964">
          <cell r="B964" t="str">
            <v>M003EN2E40300</v>
          </cell>
          <cell r="C964" t="str">
            <v>Neuroform 2 EZ- 4.0 x 30mm</v>
          </cell>
          <cell r="D964" t="str">
            <v>EUR</v>
          </cell>
          <cell r="E964">
            <v>395.815</v>
          </cell>
        </row>
        <row r="965">
          <cell r="B965" t="str">
            <v>M003EN2E45150</v>
          </cell>
          <cell r="C965" t="str">
            <v>Neuroform 2 EZ- 4.5 x 15mm</v>
          </cell>
          <cell r="D965" t="str">
            <v>EUR</v>
          </cell>
          <cell r="E965">
            <v>373.59000000000003</v>
          </cell>
        </row>
        <row r="966">
          <cell r="B966" t="str">
            <v>M003EN2E45200</v>
          </cell>
          <cell r="C966" t="str">
            <v>Neuroform 2 EZ- 4.5 x 20mm</v>
          </cell>
          <cell r="D966" t="str">
            <v>EUR</v>
          </cell>
          <cell r="E966">
            <v>379.00099999999992</v>
          </cell>
        </row>
        <row r="967">
          <cell r="B967" t="str">
            <v>M003EN2E45300</v>
          </cell>
          <cell r="C967" t="str">
            <v>Neuroform 2 EZ- 4.5 x 30mm</v>
          </cell>
          <cell r="D967" t="str">
            <v>EUR</v>
          </cell>
          <cell r="E967">
            <v>395.815</v>
          </cell>
        </row>
        <row r="968">
          <cell r="B968" t="str">
            <v>M003EN3E25150</v>
          </cell>
          <cell r="C968" t="str">
            <v>Neuroform 3 EZ- 2.5 x 15mm</v>
          </cell>
          <cell r="D968" t="str">
            <v>EUR</v>
          </cell>
          <cell r="E968">
            <v>373.26799999999997</v>
          </cell>
        </row>
        <row r="969">
          <cell r="B969" t="str">
            <v>M003EN3E25200</v>
          </cell>
          <cell r="C969" t="str">
            <v>Neuroform 3 EZ- 2.5 x 20mm</v>
          </cell>
          <cell r="D969" t="str">
            <v>EUR</v>
          </cell>
          <cell r="E969">
            <v>378.11899999999997</v>
          </cell>
        </row>
        <row r="970">
          <cell r="B970" t="str">
            <v>M003EN3E30150</v>
          </cell>
          <cell r="C970" t="str">
            <v>Neuroform 3 EZ- 3.0 x 15mm</v>
          </cell>
          <cell r="D970" t="str">
            <v>EUR</v>
          </cell>
          <cell r="E970">
            <v>371.42699999999996</v>
          </cell>
        </row>
        <row r="971">
          <cell r="B971" t="str">
            <v>M003EN3E30200</v>
          </cell>
          <cell r="C971" t="str">
            <v>Neuroform 3 EZ- 3.0 x 20mm</v>
          </cell>
          <cell r="D971" t="str">
            <v>EUR</v>
          </cell>
          <cell r="E971">
            <v>375.24199999999996</v>
          </cell>
        </row>
        <row r="972">
          <cell r="B972" t="str">
            <v>M003EN3E30300</v>
          </cell>
          <cell r="C972" t="str">
            <v>Neuroform 3 EZ- 3.0 x 30mm</v>
          </cell>
          <cell r="D972" t="str">
            <v>EUR</v>
          </cell>
          <cell r="E972">
            <v>395.29700000000003</v>
          </cell>
        </row>
        <row r="973">
          <cell r="B973" t="str">
            <v>M003EN3E35100</v>
          </cell>
          <cell r="C973" t="str">
            <v>Neuroform 3 EZ- 3.5 x 10mm</v>
          </cell>
          <cell r="D973" t="str">
            <v>EUR</v>
          </cell>
          <cell r="E973">
            <v>371.75600000000003</v>
          </cell>
        </row>
        <row r="974">
          <cell r="B974" t="str">
            <v>M003EN3E35150</v>
          </cell>
          <cell r="C974" t="str">
            <v>Neuroform 3 EZ- 3.5 x 15mm</v>
          </cell>
          <cell r="D974" t="str">
            <v>EUR</v>
          </cell>
          <cell r="E974">
            <v>371.42699999999996</v>
          </cell>
        </row>
        <row r="975">
          <cell r="B975" t="str">
            <v>M003EN3E35200</v>
          </cell>
          <cell r="C975" t="str">
            <v>Neuroform 3 EZ- 3.5 x 20mm</v>
          </cell>
          <cell r="D975" t="str">
            <v>EUR</v>
          </cell>
          <cell r="E975">
            <v>375.24199999999996</v>
          </cell>
        </row>
        <row r="976">
          <cell r="B976" t="str">
            <v>M003EN3E35300</v>
          </cell>
          <cell r="C976" t="str">
            <v>Neuroform 3 EZ- 3.5 x 30mm</v>
          </cell>
          <cell r="D976" t="str">
            <v>EUR</v>
          </cell>
          <cell r="E976">
            <v>395.29700000000003</v>
          </cell>
        </row>
        <row r="977">
          <cell r="B977" t="str">
            <v>M003EN3E40150</v>
          </cell>
          <cell r="C977" t="str">
            <v>Neuroform 3 EZ- 4.0 x 15mm</v>
          </cell>
          <cell r="D977" t="str">
            <v>EUR</v>
          </cell>
          <cell r="E977">
            <v>372.20400000000001</v>
          </cell>
        </row>
        <row r="978">
          <cell r="B978" t="str">
            <v>M003EN3E40200</v>
          </cell>
          <cell r="C978" t="str">
            <v>Neuroform 3 EZ- 4.0 x 20mm</v>
          </cell>
          <cell r="D978" t="str">
            <v>EUR</v>
          </cell>
          <cell r="E978">
            <v>379.33699999999993</v>
          </cell>
        </row>
        <row r="979">
          <cell r="B979" t="str">
            <v>M003EN3E40300</v>
          </cell>
          <cell r="C979" t="str">
            <v>Neuroform 3 EZ- 4.0 x 30mm</v>
          </cell>
          <cell r="D979" t="str">
            <v>EUR</v>
          </cell>
          <cell r="E979">
            <v>392.28</v>
          </cell>
        </row>
        <row r="980">
          <cell r="B980" t="str">
            <v>M003EN3E45100</v>
          </cell>
          <cell r="C980" t="str">
            <v>Neuroform 3 EZ- 4.5 x 10mm</v>
          </cell>
          <cell r="D980" t="str">
            <v>EUR</v>
          </cell>
          <cell r="E980">
            <v>370.916</v>
          </cell>
        </row>
        <row r="981">
          <cell r="B981" t="str">
            <v>M003EN3E45150</v>
          </cell>
          <cell r="C981" t="str">
            <v>Neuroform 3 EZ- 4.5 x 15mm</v>
          </cell>
          <cell r="D981" t="str">
            <v>EUR</v>
          </cell>
          <cell r="E981">
            <v>372.20400000000001</v>
          </cell>
        </row>
        <row r="982">
          <cell r="B982" t="str">
            <v>M003EN3E45200</v>
          </cell>
          <cell r="C982" t="str">
            <v>Neuroform 3 EZ- 4.5 x 20mm</v>
          </cell>
          <cell r="D982" t="str">
            <v>EUR</v>
          </cell>
          <cell r="E982">
            <v>379.33699999999993</v>
          </cell>
        </row>
        <row r="983">
          <cell r="B983" t="str">
            <v>M003EN3E45300</v>
          </cell>
          <cell r="C983" t="str">
            <v>Neuroform 3 EZ- 4.5 x 30mm</v>
          </cell>
          <cell r="D983" t="str">
            <v>EUR</v>
          </cell>
          <cell r="E983">
            <v>338.79300000000001</v>
          </cell>
        </row>
        <row r="984">
          <cell r="B984" t="str">
            <v>M003ENF3STA0</v>
          </cell>
          <cell r="C984" t="str">
            <v>Neuroform 3 Stabilizer</v>
          </cell>
          <cell r="D984" t="str">
            <v>USD</v>
          </cell>
          <cell r="E984">
            <v>281.62</v>
          </cell>
        </row>
        <row r="985">
          <cell r="B985" t="str">
            <v>M003EU13510R0</v>
          </cell>
          <cell r="C985" t="str">
            <v>Neuro Renegade Hi Flo 135/10</v>
          </cell>
          <cell r="D985" t="str">
            <v>EUR</v>
          </cell>
          <cell r="E985">
            <v>91.286999999999992</v>
          </cell>
        </row>
        <row r="986">
          <cell r="B986" t="str">
            <v>M003EU13520R0</v>
          </cell>
          <cell r="C986" t="str">
            <v>Neuro Renegade Hi Flo 135/20</v>
          </cell>
          <cell r="D986" t="str">
            <v>EUR</v>
          </cell>
          <cell r="E986">
            <v>91.35</v>
          </cell>
        </row>
        <row r="987">
          <cell r="B987" t="str">
            <v>M003EU15010R0</v>
          </cell>
          <cell r="C987" t="str">
            <v>Neuro Renegade Hi Flo 150/10</v>
          </cell>
          <cell r="D987" t="str">
            <v>EUR</v>
          </cell>
          <cell r="E987">
            <v>93.582999999999998</v>
          </cell>
        </row>
        <row r="988">
          <cell r="B988" t="str">
            <v>M003EU15020R0</v>
          </cell>
          <cell r="C988" t="str">
            <v>Neuro Renegade Hi Flo 150/20</v>
          </cell>
          <cell r="D988" t="str">
            <v>EUR</v>
          </cell>
          <cell r="E988">
            <v>93.646000000000001</v>
          </cell>
        </row>
        <row r="989">
          <cell r="B989" t="str">
            <v>M003N3EZ25150</v>
          </cell>
          <cell r="C989" t="str">
            <v>Neuroform 3 EZ 2.5 x 15mm</v>
          </cell>
          <cell r="D989" t="str">
            <v>EUR</v>
          </cell>
          <cell r="E989">
            <v>374.40199999999999</v>
          </cell>
        </row>
        <row r="990">
          <cell r="B990" t="str">
            <v>M003N3EZ25200</v>
          </cell>
          <cell r="C990" t="str">
            <v>Neuroform 3 EZ 2.5 x 20mm</v>
          </cell>
          <cell r="D990" t="str">
            <v>EUR</v>
          </cell>
          <cell r="E990">
            <v>379.25999999999993</v>
          </cell>
        </row>
        <row r="991">
          <cell r="B991" t="str">
            <v>M003N3EZ30150</v>
          </cell>
          <cell r="C991" t="str">
            <v>Neuroform 3 EZ 3.0 x 15mm</v>
          </cell>
          <cell r="D991" t="str">
            <v>EUR</v>
          </cell>
          <cell r="E991">
            <v>372.56099999999998</v>
          </cell>
        </row>
        <row r="992">
          <cell r="B992" t="str">
            <v>M003N3EZ30200</v>
          </cell>
          <cell r="C992" t="str">
            <v>Neuroform 3 EZ 3.0 x 20mm</v>
          </cell>
          <cell r="D992" t="str">
            <v>EUR</v>
          </cell>
          <cell r="E992">
            <v>376.37599999999992</v>
          </cell>
        </row>
        <row r="993">
          <cell r="B993" t="str">
            <v>M003N3EZ30300</v>
          </cell>
          <cell r="C993" t="str">
            <v>Neuroform 3 EZ 3.0 x 30mm</v>
          </cell>
          <cell r="D993" t="str">
            <v>EUR</v>
          </cell>
          <cell r="E993">
            <v>396.43099999999998</v>
          </cell>
        </row>
        <row r="994">
          <cell r="B994" t="str">
            <v>M003N3EZ35100</v>
          </cell>
          <cell r="C994" t="str">
            <v>Neuroform 3 EZ 3.5 x 10mm</v>
          </cell>
          <cell r="D994" t="str">
            <v>EUR</v>
          </cell>
          <cell r="E994">
            <v>372.89699999999999</v>
          </cell>
        </row>
        <row r="995">
          <cell r="B995" t="str">
            <v>M003N3EZ35150</v>
          </cell>
          <cell r="C995" t="str">
            <v>Neuroform 3 EZ 3.5 x 15mm</v>
          </cell>
          <cell r="D995" t="str">
            <v>EUR</v>
          </cell>
          <cell r="E995">
            <v>372.56099999999998</v>
          </cell>
        </row>
        <row r="996">
          <cell r="B996" t="str">
            <v>M003N3EZ35200</v>
          </cell>
          <cell r="C996" t="str">
            <v>Neuroform 3 EZ 3.5 x 20mm</v>
          </cell>
          <cell r="D996" t="str">
            <v>EUR</v>
          </cell>
          <cell r="E996">
            <v>376.37599999999992</v>
          </cell>
        </row>
        <row r="997">
          <cell r="B997" t="str">
            <v>M003N3EZ35300</v>
          </cell>
          <cell r="C997" t="str">
            <v>Neuroform 3 EZ 3.5 x 30mm</v>
          </cell>
          <cell r="D997" t="str">
            <v>EUR</v>
          </cell>
          <cell r="E997">
            <v>396.43099999999998</v>
          </cell>
        </row>
        <row r="998">
          <cell r="B998" t="str">
            <v>M003N3EZ40150</v>
          </cell>
          <cell r="C998" t="str">
            <v>Neuroform 3 EZ 4.0 x 15mm</v>
          </cell>
          <cell r="D998" t="str">
            <v>EUR</v>
          </cell>
          <cell r="E998">
            <v>373.34499999999997</v>
          </cell>
        </row>
        <row r="999">
          <cell r="B999" t="str">
            <v>M003N3EZ40200</v>
          </cell>
          <cell r="C999" t="str">
            <v>Neuroform 3 EZ 4.0 x 20mm</v>
          </cell>
          <cell r="D999" t="str">
            <v>EUR</v>
          </cell>
          <cell r="E999">
            <v>380.47799999999995</v>
          </cell>
        </row>
        <row r="1000">
          <cell r="B1000" t="str">
            <v>M003N3EZ40300</v>
          </cell>
          <cell r="C1000" t="str">
            <v>Neuroform 3 EZ 4.0 x 30mm</v>
          </cell>
          <cell r="D1000" t="str">
            <v>EUR</v>
          </cell>
          <cell r="E1000">
            <v>393.42099999999994</v>
          </cell>
        </row>
        <row r="1001">
          <cell r="B1001" t="str">
            <v>M003N3EZ45100</v>
          </cell>
          <cell r="C1001" t="str">
            <v>Neuroform 3 EZ 4.5 x 10mm</v>
          </cell>
          <cell r="D1001" t="str">
            <v>EUR</v>
          </cell>
          <cell r="E1001">
            <v>372.04999999999995</v>
          </cell>
        </row>
        <row r="1002">
          <cell r="B1002" t="str">
            <v>M003N3EZ45150</v>
          </cell>
          <cell r="C1002" t="str">
            <v>Neuroform 3 EZ 4.5 x 15mm</v>
          </cell>
          <cell r="D1002" t="str">
            <v>EUR</v>
          </cell>
          <cell r="E1002">
            <v>373.34499999999997</v>
          </cell>
        </row>
        <row r="1003">
          <cell r="B1003" t="str">
            <v>M003N3EZ45200</v>
          </cell>
          <cell r="C1003" t="str">
            <v>Neuroform 3 EZ 4.5 x 20mm</v>
          </cell>
          <cell r="D1003" t="str">
            <v>EUR</v>
          </cell>
          <cell r="E1003">
            <v>380.47799999999995</v>
          </cell>
        </row>
        <row r="1004">
          <cell r="B1004" t="str">
            <v>M003N3EZ45300</v>
          </cell>
          <cell r="C1004" t="str">
            <v>Neuroform 3 EZ 4.5 x 30mm</v>
          </cell>
          <cell r="D1004" t="str">
            <v>EUR</v>
          </cell>
          <cell r="E1004">
            <v>393.42099999999994</v>
          </cell>
        </row>
        <row r="1005">
          <cell r="B1005" t="str">
            <v>M003S0250100</v>
          </cell>
          <cell r="C1005" t="str">
            <v>2.5 X 10mm NEUROFORM MICRODEL STENT</v>
          </cell>
          <cell r="D1005" t="str">
            <v>USD</v>
          </cell>
          <cell r="E1005">
            <v>755.88</v>
          </cell>
        </row>
        <row r="1006">
          <cell r="B1006" t="str">
            <v>M003S0250150</v>
          </cell>
          <cell r="C1006" t="str">
            <v>2.5X 15mm NEUROFORM MICRODEL STENT</v>
          </cell>
          <cell r="D1006" t="str">
            <v>USD</v>
          </cell>
          <cell r="E1006">
            <v>755.88</v>
          </cell>
        </row>
        <row r="1007">
          <cell r="B1007" t="str">
            <v>M003S0250200</v>
          </cell>
          <cell r="C1007" t="str">
            <v>2.5  X 20mm NEUROFORM MICRODEL STENT</v>
          </cell>
          <cell r="D1007" t="str">
            <v>USD</v>
          </cell>
          <cell r="E1007">
            <v>755.88</v>
          </cell>
        </row>
        <row r="1008">
          <cell r="B1008" t="str">
            <v>M003S0300100</v>
          </cell>
          <cell r="C1008" t="str">
            <v>3.0 X 10mm NEUROFORM MICRODEL STENT</v>
          </cell>
          <cell r="D1008" t="str">
            <v>USD</v>
          </cell>
          <cell r="E1008">
            <v>755.88</v>
          </cell>
        </row>
        <row r="1009">
          <cell r="B1009" t="str">
            <v>M003S0300150</v>
          </cell>
          <cell r="C1009" t="str">
            <v>3.0 X 15mm NEUROFORM MICRODEL STENT</v>
          </cell>
          <cell r="D1009" t="str">
            <v>USD</v>
          </cell>
          <cell r="E1009">
            <v>755.88</v>
          </cell>
        </row>
        <row r="1010">
          <cell r="B1010" t="str">
            <v>M003S0300200</v>
          </cell>
          <cell r="C1010" t="str">
            <v>3.0 X 20mm NEUROFORM MICRODEL STENT</v>
          </cell>
          <cell r="D1010" t="str">
            <v>USD</v>
          </cell>
          <cell r="E1010">
            <v>755.88</v>
          </cell>
        </row>
        <row r="1011">
          <cell r="B1011" t="str">
            <v>M003S0350100</v>
          </cell>
          <cell r="C1011" t="str">
            <v>3.5 X 10mm NEUROFORM MICRODEL STENT</v>
          </cell>
          <cell r="D1011" t="str">
            <v>USD</v>
          </cell>
          <cell r="E1011">
            <v>755.88</v>
          </cell>
        </row>
        <row r="1012">
          <cell r="B1012" t="str">
            <v>M003S0350150</v>
          </cell>
          <cell r="C1012" t="str">
            <v>3.5 X 15mm NEUROFORM MICRODEL STENT</v>
          </cell>
          <cell r="D1012" t="str">
            <v>USD</v>
          </cell>
          <cell r="E1012">
            <v>755.88</v>
          </cell>
        </row>
        <row r="1013">
          <cell r="B1013" t="str">
            <v>M003S0350200</v>
          </cell>
          <cell r="C1013" t="str">
            <v>3.5 X 20mm NEUROFORM MICRODEL STENT</v>
          </cell>
          <cell r="D1013" t="str">
            <v>USD</v>
          </cell>
          <cell r="E1013">
            <v>755.88</v>
          </cell>
        </row>
        <row r="1014">
          <cell r="B1014" t="str">
            <v>M003S0400100</v>
          </cell>
          <cell r="C1014" t="str">
            <v>4.0 X 10mm NEUROFORM MICRODEL STENT</v>
          </cell>
          <cell r="D1014" t="str">
            <v>USD</v>
          </cell>
          <cell r="E1014">
            <v>755.88</v>
          </cell>
        </row>
        <row r="1015">
          <cell r="B1015" t="str">
            <v>M003S0400150</v>
          </cell>
          <cell r="C1015" t="str">
            <v>4.0 X 15mm NEUROFORM MICRODEL STENT</v>
          </cell>
          <cell r="D1015" t="str">
            <v>USD</v>
          </cell>
          <cell r="E1015">
            <v>755.88</v>
          </cell>
        </row>
        <row r="1016">
          <cell r="B1016" t="str">
            <v>M003S0400200</v>
          </cell>
          <cell r="C1016" t="str">
            <v>4.0 X 20mm NEUROFORM MICRODEL STENT</v>
          </cell>
          <cell r="D1016" t="str">
            <v>USD</v>
          </cell>
          <cell r="E1016">
            <v>755.88</v>
          </cell>
        </row>
        <row r="1017">
          <cell r="B1017" t="str">
            <v>M003S0450100</v>
          </cell>
          <cell r="C1017" t="str">
            <v>4.5 X 10mm NEUROFORM MICRODEL STENT</v>
          </cell>
          <cell r="D1017" t="str">
            <v>USD</v>
          </cell>
          <cell r="E1017">
            <v>755.88</v>
          </cell>
        </row>
        <row r="1018">
          <cell r="B1018" t="str">
            <v>M003S0450150</v>
          </cell>
          <cell r="C1018" t="str">
            <v>4.5 X 15mm NEUROFORM MICRODEL STENT</v>
          </cell>
          <cell r="D1018" t="str">
            <v>USD</v>
          </cell>
          <cell r="E1018">
            <v>755.88</v>
          </cell>
        </row>
        <row r="1019">
          <cell r="B1019" t="str">
            <v>M003S0450200</v>
          </cell>
          <cell r="C1019" t="str">
            <v>4.5 X 20mm NEUROFORM MICRODEL STENT</v>
          </cell>
          <cell r="D1019" t="str">
            <v>USD</v>
          </cell>
          <cell r="E1019">
            <v>755.88</v>
          </cell>
        </row>
        <row r="1020">
          <cell r="B1020" t="str">
            <v>M003S2250100</v>
          </cell>
          <cell r="C1020" t="str">
            <v>2.5 X 10mm NEUROFORM 2 M/D STENT 2</v>
          </cell>
          <cell r="D1020" t="str">
            <v>USD</v>
          </cell>
          <cell r="E1020">
            <v>757.65</v>
          </cell>
        </row>
        <row r="1021">
          <cell r="B1021" t="str">
            <v>M003S2250150</v>
          </cell>
          <cell r="C1021" t="str">
            <v>2.5 X 15mm NEUROFORM 2 M/D STENT 2</v>
          </cell>
          <cell r="D1021" t="str">
            <v>USD</v>
          </cell>
          <cell r="E1021">
            <v>759.73</v>
          </cell>
        </row>
        <row r="1022">
          <cell r="B1022" t="str">
            <v>M003S2250200</v>
          </cell>
          <cell r="C1022" t="str">
            <v>2.5 X 20mm NEUROFORM 2 M/D STENT 2</v>
          </cell>
          <cell r="D1022" t="str">
            <v>USD</v>
          </cell>
          <cell r="E1022">
            <v>818.33</v>
          </cell>
        </row>
        <row r="1023">
          <cell r="B1023" t="str">
            <v>M003S2250300</v>
          </cell>
          <cell r="C1023" t="str">
            <v>2.5 X 30mm NEUROFORM 2 MICRODELIVERY STE</v>
          </cell>
          <cell r="D1023" t="str">
            <v>USD</v>
          </cell>
          <cell r="E1023">
            <v>112.58</v>
          </cell>
        </row>
        <row r="1024">
          <cell r="B1024" t="str">
            <v>M003S2300100</v>
          </cell>
          <cell r="C1024" t="str">
            <v>3.0 X 10mm NEUROFORM 2 M/D STENT 2</v>
          </cell>
          <cell r="D1024" t="str">
            <v>USD</v>
          </cell>
          <cell r="E1024">
            <v>781.02</v>
          </cell>
        </row>
        <row r="1025">
          <cell r="B1025" t="str">
            <v>M003S2300150</v>
          </cell>
          <cell r="C1025" t="str">
            <v>3.0 X 15mm NEUROFORM 2 M/D STENT 2</v>
          </cell>
          <cell r="D1025" t="str">
            <v>USD</v>
          </cell>
          <cell r="E1025">
            <v>802.1</v>
          </cell>
        </row>
        <row r="1026">
          <cell r="B1026" t="str">
            <v>M003S2300200</v>
          </cell>
          <cell r="C1026" t="str">
            <v>3.0 X 20mm NEUROFORM 2 M/D STENT 2</v>
          </cell>
          <cell r="D1026" t="str">
            <v>USD</v>
          </cell>
          <cell r="E1026">
            <v>809.77</v>
          </cell>
        </row>
        <row r="1027">
          <cell r="B1027" t="str">
            <v>M003S2300300</v>
          </cell>
          <cell r="C1027" t="str">
            <v>3.0 X 30mm NEUROFORM 2 MICRODELIVERY STE</v>
          </cell>
          <cell r="D1027" t="str">
            <v>USD</v>
          </cell>
          <cell r="E1027">
            <v>832.57</v>
          </cell>
        </row>
        <row r="1028">
          <cell r="B1028" t="str">
            <v>M003S2350100</v>
          </cell>
          <cell r="C1028" t="str">
            <v>3.5 X 10mm NEUROFORM 2 M/D STENT 2</v>
          </cell>
          <cell r="D1028" t="str">
            <v>USD</v>
          </cell>
          <cell r="E1028">
            <v>781.02</v>
          </cell>
        </row>
        <row r="1029">
          <cell r="B1029" t="str">
            <v>M003S2350150</v>
          </cell>
          <cell r="C1029" t="str">
            <v>3.5 X 15mm NEUROFORM 2 M/D STENT 2</v>
          </cell>
          <cell r="D1029" t="str">
            <v>USD</v>
          </cell>
          <cell r="E1029">
            <v>798.28</v>
          </cell>
        </row>
        <row r="1030">
          <cell r="B1030" t="str">
            <v>M003S2350200</v>
          </cell>
          <cell r="C1030" t="str">
            <v>3.5 X 20mm NEUROFORM 2 M/D STENT 2</v>
          </cell>
          <cell r="D1030" t="str">
            <v>USD</v>
          </cell>
          <cell r="E1030">
            <v>809.31</v>
          </cell>
        </row>
        <row r="1031">
          <cell r="B1031" t="str">
            <v>M003S2350300</v>
          </cell>
          <cell r="C1031" t="str">
            <v>3.5 X 30mm NEUROFORM 2 MICRODELIVERY STE</v>
          </cell>
          <cell r="D1031" t="str">
            <v>USD</v>
          </cell>
          <cell r="E1031">
            <v>832.57</v>
          </cell>
        </row>
        <row r="1032">
          <cell r="B1032" t="str">
            <v>M003S2400100</v>
          </cell>
          <cell r="C1032" t="str">
            <v>4.0 X 10mm NEUROFORM 2 M/D STENT 2</v>
          </cell>
          <cell r="D1032" t="str">
            <v>USD</v>
          </cell>
          <cell r="E1032">
            <v>758.81</v>
          </cell>
        </row>
        <row r="1033">
          <cell r="B1033" t="str">
            <v>M003S2400150</v>
          </cell>
          <cell r="C1033" t="str">
            <v>4.0 X 15mm NEUROFORM 2 M/D STENT 2</v>
          </cell>
          <cell r="D1033" t="str">
            <v>USD</v>
          </cell>
          <cell r="E1033">
            <v>799.17</v>
          </cell>
        </row>
        <row r="1034">
          <cell r="B1034" t="str">
            <v>M003S2400200</v>
          </cell>
          <cell r="C1034" t="str">
            <v>4.0 X 20mm NEUROFORM 2 M/D STENT 2</v>
          </cell>
          <cell r="D1034" t="str">
            <v>USD</v>
          </cell>
          <cell r="E1034">
            <v>811.08</v>
          </cell>
        </row>
        <row r="1035">
          <cell r="B1035" t="str">
            <v>M003S2400300</v>
          </cell>
          <cell r="C1035" t="str">
            <v>4.0 X 30mm NEUROFORM 2 MICRODELIVERY STE</v>
          </cell>
          <cell r="D1035" t="str">
            <v>USD</v>
          </cell>
          <cell r="E1035">
            <v>833.5</v>
          </cell>
        </row>
        <row r="1036">
          <cell r="B1036" t="str">
            <v>M003S2450100</v>
          </cell>
          <cell r="C1036" t="str">
            <v>4.5 X 10mm NEUROFORM 2 M/D STENT 2</v>
          </cell>
          <cell r="D1036" t="str">
            <v>USD</v>
          </cell>
          <cell r="E1036">
            <v>758.81</v>
          </cell>
        </row>
        <row r="1037">
          <cell r="B1037" t="str">
            <v>M003S2450150</v>
          </cell>
          <cell r="C1037" t="str">
            <v>4.5 X 15mm NEUROFORM 2 M/D STENT 2</v>
          </cell>
          <cell r="D1037" t="str">
            <v>USD</v>
          </cell>
          <cell r="E1037">
            <v>799.17</v>
          </cell>
        </row>
        <row r="1038">
          <cell r="B1038" t="str">
            <v>M003S2450200</v>
          </cell>
          <cell r="C1038" t="str">
            <v>4.5 X 20mm NEUROFORM 2 M/D STENT 2</v>
          </cell>
          <cell r="D1038" t="str">
            <v>USD</v>
          </cell>
          <cell r="E1038">
            <v>811.08</v>
          </cell>
        </row>
        <row r="1039">
          <cell r="B1039" t="str">
            <v>M003S2450300</v>
          </cell>
          <cell r="C1039" t="str">
            <v>4.5 X 30mm NEUROFORM 2 MICRODELIVERY STE</v>
          </cell>
          <cell r="D1039" t="str">
            <v>EUR</v>
          </cell>
          <cell r="E1039">
            <v>583.44999999999993</v>
          </cell>
        </row>
        <row r="1040">
          <cell r="B1040" t="str">
            <v>M003S3250100</v>
          </cell>
          <cell r="C1040" t="str">
            <v>2.5 X 10mm NEUROFORM 2 TREO MICRODELVERY</v>
          </cell>
          <cell r="D1040" t="str">
            <v>USD</v>
          </cell>
          <cell r="E1040">
            <v>1001.76</v>
          </cell>
        </row>
        <row r="1041">
          <cell r="B1041" t="str">
            <v>M003S3250150</v>
          </cell>
          <cell r="C1041" t="str">
            <v>2.5 X 15mm NEUROFORM 2 TREO MICRODELVERY</v>
          </cell>
          <cell r="D1041" t="str">
            <v>USD</v>
          </cell>
          <cell r="E1041">
            <v>1008.29</v>
          </cell>
        </row>
        <row r="1042">
          <cell r="B1042" t="str">
            <v>M003S3250200</v>
          </cell>
          <cell r="C1042" t="str">
            <v>2.5 X 20mm NEUROFORM 2 TREO MICRODELVERY</v>
          </cell>
          <cell r="D1042" t="str">
            <v>USD</v>
          </cell>
          <cell r="E1042">
            <v>1019.34</v>
          </cell>
        </row>
        <row r="1043">
          <cell r="B1043" t="str">
            <v>M003S3300100</v>
          </cell>
          <cell r="C1043" t="str">
            <v>3.0 X 10mm NEUROFORM 2 TREO MICRODELVERY</v>
          </cell>
          <cell r="D1043" t="str">
            <v>USD</v>
          </cell>
          <cell r="E1043">
            <v>993.92</v>
          </cell>
        </row>
        <row r="1044">
          <cell r="B1044" t="str">
            <v>M003S3300150</v>
          </cell>
          <cell r="C1044" t="str">
            <v>3.0 X 15mm NEUROFORM 2 TREO MICRODELVERY</v>
          </cell>
          <cell r="D1044" t="str">
            <v>USD</v>
          </cell>
          <cell r="E1044">
            <v>1005.46</v>
          </cell>
        </row>
        <row r="1045">
          <cell r="B1045" t="str">
            <v>M003S3300200</v>
          </cell>
          <cell r="C1045" t="str">
            <v>3.0 X 20mm NEUROFORM 2 TREO MICRODELVERY</v>
          </cell>
          <cell r="D1045" t="str">
            <v>USD</v>
          </cell>
          <cell r="E1045">
            <v>1014.9</v>
          </cell>
        </row>
        <row r="1046">
          <cell r="B1046" t="str">
            <v>M003S3300300</v>
          </cell>
          <cell r="C1046" t="str">
            <v>3.0 X 30mm NEUROFORM 2 TREO MICRODELVERY</v>
          </cell>
          <cell r="D1046" t="str">
            <v>USD</v>
          </cell>
          <cell r="E1046">
            <v>1042.31</v>
          </cell>
        </row>
        <row r="1047">
          <cell r="B1047" t="str">
            <v>M003S3350100</v>
          </cell>
          <cell r="C1047" t="str">
            <v>3.5 X 10mm NEUROFORM 2 TREO MICRODELVERY</v>
          </cell>
          <cell r="D1047" t="str">
            <v>USD</v>
          </cell>
          <cell r="E1047">
            <v>999.27</v>
          </cell>
        </row>
        <row r="1048">
          <cell r="B1048" t="str">
            <v>M003S3350150</v>
          </cell>
          <cell r="C1048" t="str">
            <v>3.5 X 15mm NEUROFORM 2 TREO MICRODELVERY</v>
          </cell>
          <cell r="D1048" t="str">
            <v>USD</v>
          </cell>
          <cell r="E1048">
            <v>1005.46</v>
          </cell>
        </row>
        <row r="1049">
          <cell r="B1049" t="str">
            <v>M003S3350200</v>
          </cell>
          <cell r="C1049" t="str">
            <v>3.5 X 20mm NEUROFORM 2 TREO MICRODELVERY</v>
          </cell>
          <cell r="D1049" t="str">
            <v>USD</v>
          </cell>
          <cell r="E1049">
            <v>1014.9</v>
          </cell>
        </row>
        <row r="1050">
          <cell r="B1050" t="str">
            <v>M003S3350300</v>
          </cell>
          <cell r="C1050" t="str">
            <v>3.5 X 30mm NEUROFORM 2 TREO MICRODELVERY</v>
          </cell>
          <cell r="D1050" t="str">
            <v>USD</v>
          </cell>
          <cell r="E1050">
            <v>1042.31</v>
          </cell>
        </row>
        <row r="1051">
          <cell r="B1051" t="str">
            <v>M003S3400100</v>
          </cell>
          <cell r="C1051" t="str">
            <v>4.0 X 10mm NEUROFORM 2 TREO MICRODELVERY</v>
          </cell>
          <cell r="D1051" t="str">
            <v>USD</v>
          </cell>
          <cell r="E1051">
            <v>992.34</v>
          </cell>
        </row>
        <row r="1052">
          <cell r="B1052" t="str">
            <v>M003S3400150</v>
          </cell>
          <cell r="C1052" t="str">
            <v>4.0 X 15mm NEUROFORM 2 TREO MICRODELVERY</v>
          </cell>
          <cell r="D1052" t="str">
            <v>USD</v>
          </cell>
          <cell r="E1052">
            <v>1006.66</v>
          </cell>
        </row>
        <row r="1053">
          <cell r="B1053" t="str">
            <v>M003S3400200</v>
          </cell>
          <cell r="C1053" t="str">
            <v>4.0 X 20mm NEUROFORM 2 TREO MICRODELVERY</v>
          </cell>
          <cell r="D1053" t="str">
            <v>USD</v>
          </cell>
          <cell r="E1053">
            <v>1021.23</v>
          </cell>
        </row>
        <row r="1054">
          <cell r="B1054" t="str">
            <v>M003S3400300</v>
          </cell>
          <cell r="C1054" t="str">
            <v>4.0 X 30mm NEUROFORM 2 TREO MICRODELVERY</v>
          </cell>
          <cell r="D1054" t="str">
            <v>USD</v>
          </cell>
          <cell r="E1054">
            <v>1037.67</v>
          </cell>
        </row>
        <row r="1055">
          <cell r="B1055" t="str">
            <v>M003S3450100</v>
          </cell>
          <cell r="C1055" t="str">
            <v>4.5 X 10mm NEUROFORM 2 TREO MICRODELVERY</v>
          </cell>
          <cell r="D1055" t="str">
            <v>USD</v>
          </cell>
          <cell r="E1055">
            <v>997.96</v>
          </cell>
        </row>
        <row r="1056">
          <cell r="B1056" t="str">
            <v>M003S3450150</v>
          </cell>
          <cell r="C1056" t="str">
            <v>4.5 X 15mm NEUROFORM 2 TREO MICRODELVERY</v>
          </cell>
          <cell r="D1056" t="str">
            <v>USD</v>
          </cell>
          <cell r="E1056">
            <v>1006.66</v>
          </cell>
        </row>
        <row r="1057">
          <cell r="B1057" t="str">
            <v>M003S3450200</v>
          </cell>
          <cell r="C1057" t="str">
            <v>4.5 X 20mm NEUROFORM 2 TREO MICRODELVERY</v>
          </cell>
          <cell r="D1057" t="str">
            <v>USD</v>
          </cell>
          <cell r="E1057">
            <v>1021.23</v>
          </cell>
        </row>
        <row r="1058">
          <cell r="B1058" t="str">
            <v>M003S3450300</v>
          </cell>
          <cell r="C1058" t="str">
            <v>4.5 X 30mm NEUROFORM 2 TREO MICRODELVERY</v>
          </cell>
          <cell r="D1058" t="str">
            <v>USD</v>
          </cell>
          <cell r="E1058">
            <v>1037.67</v>
          </cell>
        </row>
        <row r="1059">
          <cell r="B1059" t="str">
            <v>M003SN2E35150</v>
          </cell>
          <cell r="C1059" t="str">
            <v>Neuroform 2 EZ- 3.5 x 15mm</v>
          </cell>
          <cell r="D1059" t="str">
            <v>EUR</v>
          </cell>
          <cell r="E1059">
            <v>374.14299999999997</v>
          </cell>
        </row>
        <row r="1060">
          <cell r="B1060" t="str">
            <v>M003SN2E35200</v>
          </cell>
          <cell r="C1060" t="str">
            <v>Neuroform 2 EZ- 3.5 x 20mm</v>
          </cell>
          <cell r="D1060" t="str">
            <v>EUR</v>
          </cell>
          <cell r="E1060">
            <v>379.28800000000001</v>
          </cell>
        </row>
        <row r="1061">
          <cell r="B1061" t="str">
            <v>M003SN2E35300</v>
          </cell>
          <cell r="C1061" t="str">
            <v>Neuroform 2 EZ- 3.5 x 30mm</v>
          </cell>
          <cell r="D1061" t="str">
            <v>EUR</v>
          </cell>
          <cell r="E1061">
            <v>396.36099999999999</v>
          </cell>
        </row>
        <row r="1062">
          <cell r="B1062" t="str">
            <v>M003SN2E40150</v>
          </cell>
          <cell r="C1062" t="str">
            <v>Neuroform 2 EZ- 4.0 x 15mm</v>
          </cell>
          <cell r="D1062" t="str">
            <v>EUR</v>
          </cell>
          <cell r="E1062">
            <v>374.72399999999999</v>
          </cell>
        </row>
        <row r="1063">
          <cell r="B1063" t="str">
            <v>M003SN2E40200</v>
          </cell>
          <cell r="C1063" t="str">
            <v>Neuroform 2 EZ- 4.0 x 20mm</v>
          </cell>
          <cell r="D1063" t="str">
            <v>EUR</v>
          </cell>
          <cell r="E1063">
            <v>380.13499999999993</v>
          </cell>
        </row>
        <row r="1064">
          <cell r="B1064" t="str">
            <v>M003SN2E40300</v>
          </cell>
          <cell r="C1064" t="str">
            <v>Neuroform 2 EZ- 4.0 x 30mm</v>
          </cell>
          <cell r="D1064" t="str">
            <v>EUR</v>
          </cell>
          <cell r="E1064">
            <v>396.95600000000002</v>
          </cell>
        </row>
        <row r="1065">
          <cell r="B1065" t="str">
            <v>M003SN2E45150</v>
          </cell>
          <cell r="C1065" t="str">
            <v>Neuroform 2 EZ- 4.5 x 15mm</v>
          </cell>
          <cell r="D1065" t="str">
            <v>EUR</v>
          </cell>
          <cell r="E1065">
            <v>374.72399999999999</v>
          </cell>
        </row>
        <row r="1066">
          <cell r="B1066" t="str">
            <v>M003SN2E45200</v>
          </cell>
          <cell r="C1066" t="str">
            <v>Neuroform 2 EZ- 4.5 x 20mm</v>
          </cell>
          <cell r="D1066" t="str">
            <v>EUR</v>
          </cell>
          <cell r="E1066">
            <v>380.13499999999993</v>
          </cell>
        </row>
        <row r="1067">
          <cell r="B1067" t="str">
            <v>M003SN2E45300</v>
          </cell>
          <cell r="C1067" t="str">
            <v>Neuroform 2 EZ- 4.5 x 30mm</v>
          </cell>
          <cell r="D1067" t="str">
            <v>EUR</v>
          </cell>
          <cell r="E1067">
            <v>396.95600000000002</v>
          </cell>
        </row>
        <row r="1068">
          <cell r="B1068" t="str">
            <v>M003SN3E25150</v>
          </cell>
          <cell r="C1068" t="str">
            <v>Neuroform 3 EZ- 2.5 x 15mm</v>
          </cell>
          <cell r="D1068" t="str">
            <v>USD</v>
          </cell>
          <cell r="E1068">
            <v>111.73</v>
          </cell>
        </row>
        <row r="1069">
          <cell r="B1069" t="str">
            <v>M003SN3E25200</v>
          </cell>
          <cell r="C1069" t="str">
            <v>Neuroform 3 EZ- 2.5 x 20mm</v>
          </cell>
          <cell r="D1069" t="str">
            <v>USD</v>
          </cell>
          <cell r="E1069">
            <v>111.73</v>
          </cell>
        </row>
        <row r="1070">
          <cell r="B1070" t="str">
            <v>M003SN3E40150</v>
          </cell>
          <cell r="C1070" t="str">
            <v>Neuroform 3 EZ- 4.0 x 15mm</v>
          </cell>
          <cell r="D1070" t="str">
            <v>USD</v>
          </cell>
          <cell r="E1070">
            <v>111.73</v>
          </cell>
        </row>
        <row r="1071">
          <cell r="B1071" t="str">
            <v>M003SNF325100</v>
          </cell>
          <cell r="C1071" t="str">
            <v>Neuroform 3- 2.5 x 10mm</v>
          </cell>
          <cell r="D1071" t="str">
            <v>USD</v>
          </cell>
          <cell r="E1071">
            <v>786.21</v>
          </cell>
        </row>
        <row r="1072">
          <cell r="B1072" t="str">
            <v>M003SNF325150</v>
          </cell>
          <cell r="C1072" t="str">
            <v>Neuroform 3- 2.5 x 15mm</v>
          </cell>
          <cell r="D1072" t="str">
            <v>USD</v>
          </cell>
          <cell r="E1072">
            <v>792.75</v>
          </cell>
        </row>
        <row r="1073">
          <cell r="B1073" t="str">
            <v>M003SNF325200</v>
          </cell>
          <cell r="C1073" t="str">
            <v>Neuroform 3- 2.5 x 20mm</v>
          </cell>
          <cell r="D1073" t="str">
            <v>USD</v>
          </cell>
          <cell r="E1073">
            <v>803.59</v>
          </cell>
        </row>
        <row r="1074">
          <cell r="B1074" t="str">
            <v>M003SNF330100</v>
          </cell>
          <cell r="C1074" t="str">
            <v>Neuroform 3- 3.0 x 10mm</v>
          </cell>
          <cell r="D1074" t="str">
            <v>USD</v>
          </cell>
          <cell r="E1074">
            <v>778.17</v>
          </cell>
        </row>
        <row r="1075">
          <cell r="B1075" t="str">
            <v>M003SNF330150</v>
          </cell>
          <cell r="C1075" t="str">
            <v>Neuroform 3- 3.0 x 15mm</v>
          </cell>
          <cell r="D1075" t="str">
            <v>USD</v>
          </cell>
          <cell r="E1075">
            <v>789.9</v>
          </cell>
        </row>
        <row r="1076">
          <cell r="B1076" t="str">
            <v>M003SNF330200</v>
          </cell>
          <cell r="C1076" t="str">
            <v>Neuroform 3- 3.0 x 20mm</v>
          </cell>
          <cell r="D1076" t="str">
            <v>USD</v>
          </cell>
          <cell r="E1076">
            <v>799.34</v>
          </cell>
        </row>
        <row r="1077">
          <cell r="B1077" t="str">
            <v>M003SNF330300</v>
          </cell>
          <cell r="C1077" t="str">
            <v>Neuroform 3- 3.0 x 30mm</v>
          </cell>
          <cell r="D1077" t="str">
            <v>USD</v>
          </cell>
          <cell r="E1077">
            <v>826.77</v>
          </cell>
        </row>
        <row r="1078">
          <cell r="B1078" t="str">
            <v>M003SNF335100</v>
          </cell>
          <cell r="C1078" t="str">
            <v>Neuroform 3- 3.5 x 10mm</v>
          </cell>
          <cell r="D1078" t="str">
            <v>USD</v>
          </cell>
          <cell r="E1078">
            <v>783.71</v>
          </cell>
        </row>
        <row r="1079">
          <cell r="B1079" t="str">
            <v>M003SNF335150</v>
          </cell>
          <cell r="C1079" t="str">
            <v>Neuroform 3- 3.5 x 15mm</v>
          </cell>
          <cell r="D1079" t="str">
            <v>USD</v>
          </cell>
          <cell r="E1079">
            <v>789.9</v>
          </cell>
        </row>
        <row r="1080">
          <cell r="B1080" t="str">
            <v>M003SNF335200</v>
          </cell>
          <cell r="C1080" t="str">
            <v>Neuroform 3- 3.5 x 20mm</v>
          </cell>
          <cell r="D1080" t="str">
            <v>USD</v>
          </cell>
          <cell r="E1080">
            <v>799.34</v>
          </cell>
        </row>
        <row r="1081">
          <cell r="B1081" t="str">
            <v>M003SNF335300</v>
          </cell>
          <cell r="C1081" t="str">
            <v>Neuroform 3- 3.5 x 30mm</v>
          </cell>
          <cell r="D1081" t="str">
            <v>USD</v>
          </cell>
          <cell r="E1081">
            <v>826.58</v>
          </cell>
        </row>
        <row r="1082">
          <cell r="B1082" t="str">
            <v>M003SNF340100</v>
          </cell>
          <cell r="C1082" t="str">
            <v>Neuroform 3- 4.0 x 10mm</v>
          </cell>
          <cell r="D1082" t="str">
            <v>USD</v>
          </cell>
          <cell r="E1082">
            <v>776.78</v>
          </cell>
        </row>
        <row r="1083">
          <cell r="B1083" t="str">
            <v>M003SNF340150</v>
          </cell>
          <cell r="C1083" t="str">
            <v>Neuroform 3- 4.0 x 15mm</v>
          </cell>
          <cell r="D1083" t="str">
            <v>USD</v>
          </cell>
          <cell r="E1083">
            <v>791.1</v>
          </cell>
        </row>
        <row r="1084">
          <cell r="B1084" t="str">
            <v>M003SNF340200</v>
          </cell>
          <cell r="C1084" t="str">
            <v>Neuroform 3- 4.0 x 20mm</v>
          </cell>
          <cell r="D1084" t="str">
            <v>USD</v>
          </cell>
          <cell r="E1084">
            <v>805.67</v>
          </cell>
        </row>
        <row r="1085">
          <cell r="B1085" t="str">
            <v>M003SNF340300</v>
          </cell>
          <cell r="C1085" t="str">
            <v>Neuroform 3- 4.0 x 30mm</v>
          </cell>
          <cell r="D1085" t="str">
            <v>USD</v>
          </cell>
          <cell r="E1085">
            <v>822.11</v>
          </cell>
        </row>
        <row r="1086">
          <cell r="B1086" t="str">
            <v>M003SNF345100</v>
          </cell>
          <cell r="C1086" t="str">
            <v>Neuroform 3- 4.5 x 10mm</v>
          </cell>
          <cell r="D1086" t="str">
            <v>USD</v>
          </cell>
          <cell r="E1086">
            <v>782.41</v>
          </cell>
        </row>
        <row r="1087">
          <cell r="B1087" t="str">
            <v>M003SNF345150</v>
          </cell>
          <cell r="C1087" t="str">
            <v>Neuroform 3- 4.5 x 15mm</v>
          </cell>
          <cell r="D1087" t="str">
            <v>USD</v>
          </cell>
          <cell r="E1087">
            <v>791.1</v>
          </cell>
        </row>
        <row r="1088">
          <cell r="B1088" t="str">
            <v>M003SNF345200</v>
          </cell>
          <cell r="C1088" t="str">
            <v>Neuroform 3- 4.5 x 20mm</v>
          </cell>
          <cell r="D1088" t="str">
            <v>USD</v>
          </cell>
          <cell r="E1088">
            <v>805.67</v>
          </cell>
        </row>
        <row r="1089">
          <cell r="B1089" t="str">
            <v>M003SNF345300</v>
          </cell>
          <cell r="C1089" t="str">
            <v>Neuroform 3- 4.5 x 30mm</v>
          </cell>
          <cell r="D1089" t="str">
            <v>EUR</v>
          </cell>
          <cell r="E1089">
            <v>575.47699999999998</v>
          </cell>
        </row>
        <row r="1090">
          <cell r="B1090" t="str">
            <v>M003SNF3STA0</v>
          </cell>
          <cell r="C1090" t="str">
            <v>Neuroform 3 Stabilizer</v>
          </cell>
          <cell r="D1090" t="str">
            <v>EUR</v>
          </cell>
          <cell r="E1090">
            <v>198.05099999999999</v>
          </cell>
        </row>
        <row r="1091">
          <cell r="B1091" t="str">
            <v>M003WE0250090</v>
          </cell>
          <cell r="C1091" t="str">
            <v>F/G Wingspan Stent System, 2.5 x 9mm</v>
          </cell>
          <cell r="D1091" t="str">
            <v>USD</v>
          </cell>
          <cell r="E1091">
            <v>879.63</v>
          </cell>
        </row>
        <row r="1092">
          <cell r="B1092" t="str">
            <v>M003WE0250150</v>
          </cell>
          <cell r="C1092" t="str">
            <v>F/G Wingspan Stent System, 2.5 x 15mm</v>
          </cell>
          <cell r="D1092" t="str">
            <v>USD</v>
          </cell>
          <cell r="E1092">
            <v>897.41</v>
          </cell>
        </row>
        <row r="1093">
          <cell r="B1093" t="str">
            <v>M003WE0250200</v>
          </cell>
          <cell r="C1093" t="str">
            <v>F/G Wingspan Stent System, 2.5 x 20mm</v>
          </cell>
          <cell r="D1093" t="str">
            <v>USD</v>
          </cell>
          <cell r="E1093">
            <v>909.23</v>
          </cell>
        </row>
        <row r="1094">
          <cell r="B1094" t="str">
            <v>M003WE0300090</v>
          </cell>
          <cell r="C1094" t="str">
            <v>F/G Wingspan Stent System, 3.0 x 9mm</v>
          </cell>
          <cell r="D1094" t="str">
            <v>USD</v>
          </cell>
          <cell r="E1094">
            <v>883.44</v>
          </cell>
        </row>
        <row r="1095">
          <cell r="B1095" t="str">
            <v>M003WE0300150</v>
          </cell>
          <cell r="C1095" t="str">
            <v>F/G Wingspan Stent System, 3.0 x 15mm</v>
          </cell>
          <cell r="D1095" t="str">
            <v>USD</v>
          </cell>
          <cell r="E1095">
            <v>897.72</v>
          </cell>
        </row>
        <row r="1096">
          <cell r="B1096" t="str">
            <v>M003WE0300200</v>
          </cell>
          <cell r="C1096" t="str">
            <v>F/G Wingspan Stent System, 3.0 x 20mm</v>
          </cell>
          <cell r="D1096" t="str">
            <v>USD</v>
          </cell>
          <cell r="E1096">
            <v>910.14</v>
          </cell>
        </row>
        <row r="1097">
          <cell r="B1097" t="str">
            <v>M003WE0350090</v>
          </cell>
          <cell r="C1097" t="str">
            <v>F/G Wingspan Stent System, 3.5 x 9mm</v>
          </cell>
          <cell r="D1097" t="str">
            <v>USD</v>
          </cell>
          <cell r="E1097">
            <v>883.44</v>
          </cell>
        </row>
        <row r="1098">
          <cell r="B1098" t="str">
            <v>M003WE0350150</v>
          </cell>
          <cell r="C1098" t="str">
            <v>F/G Wingspan Stent System, 3.5 x 15mm</v>
          </cell>
          <cell r="D1098" t="str">
            <v>USD</v>
          </cell>
          <cell r="E1098">
            <v>897.72</v>
          </cell>
        </row>
        <row r="1099">
          <cell r="B1099" t="str">
            <v>M003WE0350200</v>
          </cell>
          <cell r="C1099" t="str">
            <v>F/G Wingspan Stent System, 3.5 x 20mm</v>
          </cell>
          <cell r="D1099" t="str">
            <v>USD</v>
          </cell>
          <cell r="E1099">
            <v>910.14</v>
          </cell>
        </row>
        <row r="1100">
          <cell r="B1100" t="str">
            <v>M003WE0400090</v>
          </cell>
          <cell r="C1100" t="str">
            <v>F/G Wingspan Stent System, 4.0 x 9mm</v>
          </cell>
          <cell r="D1100" t="str">
            <v>USD</v>
          </cell>
          <cell r="E1100">
            <v>880.55</v>
          </cell>
        </row>
        <row r="1101">
          <cell r="B1101" t="str">
            <v>M003WE0400150</v>
          </cell>
          <cell r="C1101" t="str">
            <v>F/G Wingspan Stent System, 4.0 x 15mm</v>
          </cell>
          <cell r="D1101" t="str">
            <v>USD</v>
          </cell>
          <cell r="E1101">
            <v>896.33</v>
          </cell>
        </row>
        <row r="1102">
          <cell r="B1102" t="str">
            <v>M003WE0400200</v>
          </cell>
          <cell r="C1102" t="str">
            <v>F/G Wingspan Stent System, 4.0 x 20mm</v>
          </cell>
          <cell r="D1102" t="str">
            <v>USD</v>
          </cell>
          <cell r="E1102">
            <v>907.03</v>
          </cell>
        </row>
        <row r="1103">
          <cell r="B1103" t="str">
            <v>M003WE0450090</v>
          </cell>
          <cell r="C1103" t="str">
            <v>F/G Wingspan Stent System, 4.5 x 9mm</v>
          </cell>
          <cell r="D1103" t="str">
            <v>USD</v>
          </cell>
          <cell r="E1103">
            <v>880.55</v>
          </cell>
        </row>
        <row r="1104">
          <cell r="B1104" t="str">
            <v>M003WE0450150</v>
          </cell>
          <cell r="C1104" t="str">
            <v>F/G Wingspan Stent System, 4.5 x 15mm</v>
          </cell>
          <cell r="D1104" t="str">
            <v>USD</v>
          </cell>
          <cell r="E1104">
            <v>896.33</v>
          </cell>
        </row>
        <row r="1105">
          <cell r="B1105" t="str">
            <v>M003WE0450200</v>
          </cell>
          <cell r="C1105" t="str">
            <v>F/G Wingspan Stent System, 4.5 x 20mm</v>
          </cell>
          <cell r="D1105" t="str">
            <v>USD</v>
          </cell>
          <cell r="E1105">
            <v>907.03</v>
          </cell>
        </row>
        <row r="1106">
          <cell r="B1106" t="str">
            <v>M003WS0250090</v>
          </cell>
          <cell r="C1106" t="str">
            <v>F/G Wingspan Stent System, 2.5 x 9mm</v>
          </cell>
          <cell r="D1106" t="str">
            <v>USD</v>
          </cell>
          <cell r="E1106">
            <v>880.32</v>
          </cell>
        </row>
        <row r="1107">
          <cell r="B1107" t="str">
            <v>M003WS0250150</v>
          </cell>
          <cell r="C1107" t="str">
            <v>F/G Wingspan Stent System, 2.5 x 15mm</v>
          </cell>
          <cell r="D1107" t="str">
            <v>USD</v>
          </cell>
          <cell r="E1107">
            <v>898.1</v>
          </cell>
        </row>
        <row r="1108">
          <cell r="B1108" t="str">
            <v>M003WS0250200</v>
          </cell>
          <cell r="C1108" t="str">
            <v>F/G Wingspan Stent System, 2.5 x 20mm</v>
          </cell>
          <cell r="D1108" t="str">
            <v>USD</v>
          </cell>
          <cell r="E1108">
            <v>909.92</v>
          </cell>
        </row>
        <row r="1109">
          <cell r="B1109" t="str">
            <v>M003WS0300090</v>
          </cell>
          <cell r="C1109" t="str">
            <v>F/G Wingspan Stent System, 3 x 9mm</v>
          </cell>
          <cell r="D1109" t="str">
            <v>USD</v>
          </cell>
          <cell r="E1109">
            <v>884.12</v>
          </cell>
        </row>
        <row r="1110">
          <cell r="B1110" t="str">
            <v>M003WS0300150</v>
          </cell>
          <cell r="C1110" t="str">
            <v>F/G Wingspan Stent System, 3.0 x 15mm</v>
          </cell>
          <cell r="D1110" t="str">
            <v>USD</v>
          </cell>
          <cell r="E1110">
            <v>898.41</v>
          </cell>
        </row>
        <row r="1111">
          <cell r="B1111" t="str">
            <v>M003WS0300200</v>
          </cell>
          <cell r="C1111" t="str">
            <v>F/G Wingspan Stent System, 3.0 x 20mm</v>
          </cell>
          <cell r="D1111" t="str">
            <v>USD</v>
          </cell>
          <cell r="E1111">
            <v>910.83</v>
          </cell>
        </row>
        <row r="1112">
          <cell r="B1112" t="str">
            <v>M003WS0350090</v>
          </cell>
          <cell r="C1112" t="str">
            <v>F/G Wingspan Stent System, 3.5 x 9mm</v>
          </cell>
          <cell r="D1112" t="str">
            <v>USD</v>
          </cell>
          <cell r="E1112">
            <v>884.12</v>
          </cell>
        </row>
        <row r="1113">
          <cell r="B1113" t="str">
            <v>M003WS0350150</v>
          </cell>
          <cell r="C1113" t="str">
            <v>F/G Wingspan Stent System, 3.5 x 15mm</v>
          </cell>
          <cell r="D1113" t="str">
            <v>USD</v>
          </cell>
          <cell r="E1113">
            <v>898.41</v>
          </cell>
        </row>
        <row r="1114">
          <cell r="B1114" t="str">
            <v>M003WS0350200</v>
          </cell>
          <cell r="C1114" t="str">
            <v>F/G Wingspan Stent System, 3.5 x 20mm</v>
          </cell>
          <cell r="D1114" t="str">
            <v>USD</v>
          </cell>
          <cell r="E1114">
            <v>910.83</v>
          </cell>
        </row>
        <row r="1115">
          <cell r="B1115" t="str">
            <v>M003WS0400090</v>
          </cell>
          <cell r="C1115" t="str">
            <v>F/G Wingspan Stent System, 4.0 x 9mm</v>
          </cell>
          <cell r="D1115" t="str">
            <v>USD</v>
          </cell>
          <cell r="E1115">
            <v>881.24</v>
          </cell>
        </row>
        <row r="1116">
          <cell r="B1116" t="str">
            <v>M003WS0400150</v>
          </cell>
          <cell r="C1116" t="str">
            <v>F/G Wingspan Stent System, 4.0 x 15mm</v>
          </cell>
          <cell r="D1116" t="str">
            <v>USD</v>
          </cell>
          <cell r="E1116">
            <v>897.02</v>
          </cell>
        </row>
        <row r="1117">
          <cell r="B1117" t="str">
            <v>M003WS0400200</v>
          </cell>
          <cell r="C1117" t="str">
            <v>F/G Wingspan Stent System, 4.0 x 20mm</v>
          </cell>
          <cell r="D1117" t="str">
            <v>USD</v>
          </cell>
          <cell r="E1117">
            <v>907.72</v>
          </cell>
        </row>
        <row r="1118">
          <cell r="B1118" t="str">
            <v>M003WS0450090</v>
          </cell>
          <cell r="C1118" t="str">
            <v>F/G Wingspan Stent System, 4.5 x 9mm</v>
          </cell>
          <cell r="D1118" t="str">
            <v>USD</v>
          </cell>
          <cell r="E1118">
            <v>881.24</v>
          </cell>
        </row>
        <row r="1119">
          <cell r="B1119" t="str">
            <v>M003WS0450150</v>
          </cell>
          <cell r="C1119" t="str">
            <v>F/G Wingspan Stent System, 4.5 x 15mm</v>
          </cell>
          <cell r="D1119" t="str">
            <v>USD</v>
          </cell>
          <cell r="E1119">
            <v>897.02</v>
          </cell>
        </row>
        <row r="1120">
          <cell r="B1120" t="str">
            <v>M003WS0450200</v>
          </cell>
          <cell r="C1120" t="str">
            <v>F/G Wingspan Stent System, 4.5 x 20mm</v>
          </cell>
          <cell r="D1120" t="str">
            <v>EUR</v>
          </cell>
          <cell r="E1120">
            <v>635.404</v>
          </cell>
        </row>
        <row r="1121">
          <cell r="B1121" t="str">
            <v>M003WS09025C0</v>
          </cell>
          <cell r="C1121" t="str">
            <v>F/G Wingspan Stent System,IDE 2.5 x 09mm</v>
          </cell>
          <cell r="D1121" t="str">
            <v>USD</v>
          </cell>
          <cell r="E1121">
            <v>872.97</v>
          </cell>
        </row>
        <row r="1122">
          <cell r="B1122" t="str">
            <v>M003WS09030C0</v>
          </cell>
          <cell r="C1122" t="str">
            <v>F/G Wingspan Stent System,IDE 3.0 x 09mm</v>
          </cell>
          <cell r="D1122" t="str">
            <v>USD</v>
          </cell>
          <cell r="E1122">
            <v>876.78</v>
          </cell>
        </row>
        <row r="1123">
          <cell r="B1123" t="str">
            <v>M003WS09035C0</v>
          </cell>
          <cell r="C1123" t="str">
            <v>F/G Wingspan Stent System,IDE 3.5 x 09mm</v>
          </cell>
          <cell r="D1123" t="str">
            <v>USD</v>
          </cell>
          <cell r="E1123">
            <v>876.78</v>
          </cell>
        </row>
        <row r="1124">
          <cell r="B1124" t="str">
            <v>M003WS09040C0</v>
          </cell>
          <cell r="C1124" t="str">
            <v>F/G Wingspan Stent System,IDE 4.0 x 09mm</v>
          </cell>
          <cell r="D1124" t="str">
            <v>USD</v>
          </cell>
          <cell r="E1124">
            <v>873.9</v>
          </cell>
        </row>
        <row r="1125">
          <cell r="B1125" t="str">
            <v>M003WS09045C0</v>
          </cell>
          <cell r="C1125" t="str">
            <v>F/G Wingspan Stent System,IDE 4.5 x 09mm</v>
          </cell>
          <cell r="D1125" t="str">
            <v>USD</v>
          </cell>
          <cell r="E1125">
            <v>873.9</v>
          </cell>
        </row>
        <row r="1126">
          <cell r="B1126" t="str">
            <v>M003WS15025C0</v>
          </cell>
          <cell r="C1126" t="str">
            <v>F/G Wingspan Stent System,IDE 2.5 x 15mm</v>
          </cell>
          <cell r="D1126" t="str">
            <v>USD</v>
          </cell>
          <cell r="E1126">
            <v>890.76</v>
          </cell>
        </row>
        <row r="1127">
          <cell r="B1127" t="str">
            <v>M003WS15030C0</v>
          </cell>
          <cell r="C1127" t="str">
            <v>F/G Wingspan Stent System,IDE 3.0 x 15mm</v>
          </cell>
          <cell r="D1127" t="str">
            <v>USD</v>
          </cell>
          <cell r="E1127">
            <v>891.05</v>
          </cell>
        </row>
        <row r="1128">
          <cell r="B1128" t="str">
            <v>M003WS15035C0</v>
          </cell>
          <cell r="C1128" t="str">
            <v>F/G Wingspan Stent System,IDE 3.5 x 15mm</v>
          </cell>
          <cell r="D1128" t="str">
            <v>USD</v>
          </cell>
          <cell r="E1128">
            <v>891.05</v>
          </cell>
        </row>
        <row r="1129">
          <cell r="B1129" t="str">
            <v>M003WS15040C0</v>
          </cell>
          <cell r="C1129" t="str">
            <v>F/G Wingspan Stent System,IDE 4.0 x 15mm</v>
          </cell>
          <cell r="D1129" t="str">
            <v>USD</v>
          </cell>
          <cell r="E1129">
            <v>889.67</v>
          </cell>
        </row>
        <row r="1130">
          <cell r="B1130" t="str">
            <v>M003WS15045C0</v>
          </cell>
          <cell r="C1130" t="str">
            <v>F/G Wingspan Stent System,IDE 4.5 x 15mm</v>
          </cell>
          <cell r="D1130" t="str">
            <v>USD</v>
          </cell>
          <cell r="E1130">
            <v>889.67</v>
          </cell>
        </row>
        <row r="1131">
          <cell r="B1131" t="str">
            <v>M003WS20025C0</v>
          </cell>
          <cell r="C1131" t="str">
            <v>F/G Wingspan Stent System,IDE 2.5 x 20mm</v>
          </cell>
          <cell r="D1131" t="str">
            <v>USD</v>
          </cell>
          <cell r="E1131">
            <v>902.57</v>
          </cell>
        </row>
        <row r="1132">
          <cell r="B1132" t="str">
            <v>M003WS20030C0</v>
          </cell>
          <cell r="C1132" t="str">
            <v>F/G Wingspan Stent System,IDE 3.0 x 20mm</v>
          </cell>
          <cell r="D1132" t="str">
            <v>USD</v>
          </cell>
          <cell r="E1132">
            <v>903.47</v>
          </cell>
        </row>
        <row r="1133">
          <cell r="B1133" t="str">
            <v>M003WS20035C0</v>
          </cell>
          <cell r="C1133" t="str">
            <v>F/G Wingspan Stent System,IDE 3.5 x 20mm</v>
          </cell>
          <cell r="D1133" t="str">
            <v>USD</v>
          </cell>
          <cell r="E1133">
            <v>903.47</v>
          </cell>
        </row>
        <row r="1134">
          <cell r="B1134" t="str">
            <v>M003WS20040C0</v>
          </cell>
          <cell r="C1134" t="str">
            <v>F/G Wingspan Stent System,IDE 4.0 x 20mm</v>
          </cell>
          <cell r="D1134" t="str">
            <v>USD</v>
          </cell>
          <cell r="E1134">
            <v>900.38</v>
          </cell>
        </row>
      </sheetData>
      <sheetData sheetId="4" refreshError="1">
        <row r="6">
          <cell r="B6" t="str">
            <v>H965100420</v>
          </cell>
          <cell r="C6" t="str">
            <v>GUIDER/40DEG XF/6FR/90CM</v>
          </cell>
          <cell r="D6" t="str">
            <v>USD</v>
          </cell>
          <cell r="E6">
            <v>52.876930999999992</v>
          </cell>
        </row>
        <row r="7">
          <cell r="B7" t="str">
            <v>H965100430</v>
          </cell>
          <cell r="C7" t="str">
            <v>GUIDER/40DEG XF/7FR/90CM</v>
          </cell>
          <cell r="D7" t="str">
            <v>USD</v>
          </cell>
          <cell r="E7">
            <v>59.833456719999987</v>
          </cell>
        </row>
        <row r="8">
          <cell r="B8" t="str">
            <v>H965100440</v>
          </cell>
          <cell r="C8" t="str">
            <v>GUIDER/40XF/8FR/90CM</v>
          </cell>
          <cell r="D8" t="str">
            <v>USD</v>
          </cell>
          <cell r="E8">
            <v>55.273203479999992</v>
          </cell>
        </row>
        <row r="9">
          <cell r="B9" t="str">
            <v>H965100450</v>
          </cell>
          <cell r="C9" t="str">
            <v>GUIDER/40DEG XF/9FR/90CM</v>
          </cell>
          <cell r="D9" t="str">
            <v>USD</v>
          </cell>
          <cell r="E9">
            <v>47.766513159999995</v>
          </cell>
        </row>
        <row r="10">
          <cell r="B10" t="str">
            <v>H965100460</v>
          </cell>
          <cell r="C10" t="str">
            <v>GUIDER/MP XF/6FR/90CM</v>
          </cell>
          <cell r="D10" t="str">
            <v>USD</v>
          </cell>
          <cell r="E10">
            <v>52.876930999999992</v>
          </cell>
        </row>
        <row r="11">
          <cell r="B11" t="str">
            <v>H965100470</v>
          </cell>
          <cell r="C11" t="str">
            <v>GUIDER/MP XF/7FR/90CM</v>
          </cell>
          <cell r="D11" t="str">
            <v>USD</v>
          </cell>
          <cell r="E11">
            <v>59.833456719999987</v>
          </cell>
        </row>
        <row r="12">
          <cell r="B12" t="str">
            <v>H965100480</v>
          </cell>
          <cell r="C12" t="str">
            <v>GUIDER/MP XF/8FR/90CM</v>
          </cell>
          <cell r="D12" t="str">
            <v>USD</v>
          </cell>
          <cell r="E12">
            <v>55.273203479999992</v>
          </cell>
        </row>
        <row r="13">
          <cell r="B13" t="str">
            <v>H965100490</v>
          </cell>
          <cell r="C13" t="str">
            <v>GUIDER/MP XF/9FR/90CM</v>
          </cell>
          <cell r="D13" t="str">
            <v>USD</v>
          </cell>
          <cell r="E13">
            <v>47.766513159999995</v>
          </cell>
        </row>
        <row r="14">
          <cell r="B14" t="str">
            <v>H965100500</v>
          </cell>
          <cell r="C14" t="str">
            <v>GUIDER/ST XF/6FR/90CM</v>
          </cell>
          <cell r="D14" t="str">
            <v>USD</v>
          </cell>
          <cell r="E14">
            <v>52.876930999999992</v>
          </cell>
        </row>
        <row r="15">
          <cell r="B15" t="str">
            <v>H965100510</v>
          </cell>
          <cell r="C15" t="str">
            <v>GUIDER/ST XF/7FR/90CM</v>
          </cell>
          <cell r="D15" t="str">
            <v>USD</v>
          </cell>
          <cell r="E15">
            <v>59.833456719999987</v>
          </cell>
        </row>
        <row r="16">
          <cell r="B16" t="str">
            <v>H965100520</v>
          </cell>
          <cell r="C16" t="str">
            <v>GUIDER/ST XF/8FR/90CM</v>
          </cell>
          <cell r="D16" t="str">
            <v>USD</v>
          </cell>
          <cell r="E16">
            <v>55.273203479999992</v>
          </cell>
        </row>
        <row r="17">
          <cell r="B17" t="str">
            <v>H965100530</v>
          </cell>
          <cell r="C17" t="str">
            <v>GUIDER/ST XF/9FR/90CM</v>
          </cell>
          <cell r="D17" t="str">
            <v>USD</v>
          </cell>
          <cell r="E17">
            <v>47.766513159999995</v>
          </cell>
        </row>
        <row r="18">
          <cell r="B18" t="str">
            <v>M0011224020</v>
          </cell>
          <cell r="C18" t="str">
            <v>FASSTEALTH 2.0MM/10MM</v>
          </cell>
          <cell r="D18" t="str">
            <v>USD</v>
          </cell>
          <cell r="E18">
            <v>298.10000000000002</v>
          </cell>
        </row>
        <row r="19">
          <cell r="B19" t="str">
            <v>M0011224030</v>
          </cell>
          <cell r="C19" t="str">
            <v>FASSTEALTH 2.0MM/15MM</v>
          </cell>
          <cell r="D19" t="str">
            <v>USD</v>
          </cell>
          <cell r="E19">
            <v>298.25</v>
          </cell>
        </row>
        <row r="20">
          <cell r="B20" t="str">
            <v>M0011224040</v>
          </cell>
          <cell r="C20" t="str">
            <v>FASSTEALTH 2.0MM/20MM</v>
          </cell>
          <cell r="D20" t="str">
            <v>USD</v>
          </cell>
          <cell r="E20">
            <v>297.04000000000002</v>
          </cell>
        </row>
        <row r="21">
          <cell r="B21" t="str">
            <v>M0011225020</v>
          </cell>
          <cell r="C21" t="str">
            <v>FASSTEALTH 2.5MM/10MM</v>
          </cell>
          <cell r="D21" t="str">
            <v>USD</v>
          </cell>
          <cell r="E21">
            <v>298.52999999999997</v>
          </cell>
        </row>
        <row r="22">
          <cell r="B22" t="str">
            <v>M0011225030</v>
          </cell>
          <cell r="C22" t="str">
            <v>FASSTEALTH 2.5MM/15MM</v>
          </cell>
          <cell r="D22" t="str">
            <v>USD</v>
          </cell>
          <cell r="E22">
            <v>298.68</v>
          </cell>
        </row>
        <row r="23">
          <cell r="B23" t="str">
            <v>M0011225040</v>
          </cell>
          <cell r="C23" t="str">
            <v>FASSTEALTH 2.5MM/20MM</v>
          </cell>
          <cell r="D23" t="str">
            <v>USD</v>
          </cell>
          <cell r="E23">
            <v>297.45999999999998</v>
          </cell>
        </row>
        <row r="24">
          <cell r="B24" t="str">
            <v>M0011226020</v>
          </cell>
          <cell r="C24" t="str">
            <v>FASSTEALTH 3.0MM/10MM</v>
          </cell>
          <cell r="D24" t="str">
            <v>USD</v>
          </cell>
          <cell r="E24">
            <v>298.48</v>
          </cell>
        </row>
        <row r="25">
          <cell r="B25" t="str">
            <v>M0011226030</v>
          </cell>
          <cell r="C25" t="str">
            <v>FASSTEALTH 3.0MM/15MM</v>
          </cell>
          <cell r="D25" t="str">
            <v>USD</v>
          </cell>
          <cell r="E25">
            <v>298.63</v>
          </cell>
        </row>
        <row r="26">
          <cell r="B26" t="str">
            <v>M0011226040</v>
          </cell>
          <cell r="C26" t="str">
            <v>FASSTEALTH 3.0MM/20MM</v>
          </cell>
          <cell r="D26" t="str">
            <v>USD</v>
          </cell>
          <cell r="E26">
            <v>297.42</v>
          </cell>
        </row>
        <row r="27">
          <cell r="B27" t="str">
            <v>M0011227020</v>
          </cell>
          <cell r="C27" t="str">
            <v>FASSTEALTH 3.5MM/10MM</v>
          </cell>
          <cell r="D27" t="str">
            <v>USD</v>
          </cell>
          <cell r="E27">
            <v>298.27</v>
          </cell>
        </row>
        <row r="28">
          <cell r="B28" t="str">
            <v>M0011227030</v>
          </cell>
          <cell r="C28" t="str">
            <v>FASSTEALTH 3.5MM/15MM</v>
          </cell>
          <cell r="D28" t="str">
            <v>USD</v>
          </cell>
          <cell r="E28">
            <v>298.42</v>
          </cell>
        </row>
        <row r="29">
          <cell r="B29" t="str">
            <v>M0011228030</v>
          </cell>
          <cell r="C29" t="str">
            <v>FASSTEALTH 4.0MM/15MM</v>
          </cell>
          <cell r="D29" t="str">
            <v>USD</v>
          </cell>
          <cell r="E29">
            <v>301.79000000000002</v>
          </cell>
        </row>
        <row r="30">
          <cell r="B30" t="str">
            <v>M0011228040</v>
          </cell>
          <cell r="C30" t="str">
            <v>FASSTEALTH 4.0MM/20MM</v>
          </cell>
          <cell r="D30" t="str">
            <v>USD</v>
          </cell>
          <cell r="E30">
            <v>301.79000000000002</v>
          </cell>
        </row>
        <row r="31">
          <cell r="B31" t="str">
            <v>M0011341080</v>
          </cell>
          <cell r="C31" t="str">
            <v>FASTRACKER 18 150CM/20CM</v>
          </cell>
          <cell r="D31" t="str">
            <v>EUR</v>
          </cell>
          <cell r="E31">
            <v>62.131999999999998</v>
          </cell>
        </row>
        <row r="32">
          <cell r="B32" t="str">
            <v>M0011341090</v>
          </cell>
          <cell r="C32" t="str">
            <v>FASTRACKER-18 150CM/18CM</v>
          </cell>
          <cell r="D32" t="str">
            <v>EUR</v>
          </cell>
          <cell r="E32">
            <v>62.495999999999995</v>
          </cell>
        </row>
        <row r="33">
          <cell r="B33" t="str">
            <v>M0011342080</v>
          </cell>
          <cell r="C33" t="str">
            <v>FASTRACKER-18 MX 150CM/20CM</v>
          </cell>
          <cell r="D33" t="str">
            <v>EUR</v>
          </cell>
          <cell r="E33">
            <v>63.588000000000001</v>
          </cell>
        </row>
        <row r="34">
          <cell r="B34" t="str">
            <v>M0011711110</v>
          </cell>
          <cell r="C34" t="str">
            <v>TURBOTRACKER-18 150CM/18CM</v>
          </cell>
          <cell r="D34" t="str">
            <v>EUR</v>
          </cell>
          <cell r="E34">
            <v>127.96</v>
          </cell>
        </row>
        <row r="35">
          <cell r="B35" t="str">
            <v>M001182570</v>
          </cell>
          <cell r="C35" t="str">
            <v>F/G RENEGADE 150/10/2TIP</v>
          </cell>
          <cell r="D35" t="str">
            <v>EUR</v>
          </cell>
          <cell r="E35">
            <v>85.245999999999995</v>
          </cell>
        </row>
        <row r="36">
          <cell r="B36" t="str">
            <v>M001182590</v>
          </cell>
          <cell r="C36" t="str">
            <v>F/G RENEGADE 150/20/2TIP</v>
          </cell>
          <cell r="D36" t="str">
            <v>EUR</v>
          </cell>
          <cell r="E36">
            <v>85.245999999999995</v>
          </cell>
        </row>
        <row r="37">
          <cell r="B37" t="str">
            <v>M001182600</v>
          </cell>
          <cell r="C37" t="str">
            <v>F/G RENEGADE 130/30 2ro</v>
          </cell>
          <cell r="D37" t="str">
            <v>USD</v>
          </cell>
          <cell r="E37">
            <v>104.9</v>
          </cell>
        </row>
        <row r="38">
          <cell r="B38" t="str">
            <v>M001186000</v>
          </cell>
          <cell r="C38" t="str">
            <v>IN TIME INFUSION 160CM/1CM</v>
          </cell>
          <cell r="D38" t="str">
            <v>USD</v>
          </cell>
          <cell r="E38">
            <v>114.3</v>
          </cell>
        </row>
        <row r="39">
          <cell r="B39" t="str">
            <v>M0012242000</v>
          </cell>
          <cell r="C39" t="str">
            <v>.014 VALVE WIRE 0 TIP/175CM</v>
          </cell>
          <cell r="D39" t="str">
            <v>USD</v>
          </cell>
          <cell r="E39">
            <v>74.23</v>
          </cell>
        </row>
        <row r="40">
          <cell r="B40" t="str">
            <v>M0012242020</v>
          </cell>
          <cell r="C40" t="str">
            <v>.014 VALVE WIRE 2 TIP/175CM</v>
          </cell>
          <cell r="D40" t="str">
            <v>USD</v>
          </cell>
          <cell r="E40">
            <v>87.26</v>
          </cell>
        </row>
        <row r="41">
          <cell r="B41" t="str">
            <v>M0014212420</v>
          </cell>
          <cell r="C41" t="str">
            <v>ROTATING HEMOSTASIS VALVE (SGL,</v>
          </cell>
          <cell r="D41" t="str">
            <v>EUR</v>
          </cell>
          <cell r="E41">
            <v>1.9109999999999998</v>
          </cell>
        </row>
        <row r="42">
          <cell r="B42" t="str">
            <v>M0014212421</v>
          </cell>
          <cell r="C42" t="str">
            <v>ROTATING HEMOSTASIS VALVE BX/5</v>
          </cell>
          <cell r="D42" t="str">
            <v>EUR</v>
          </cell>
          <cell r="E42">
            <v>30.204999999999998</v>
          </cell>
        </row>
        <row r="43">
          <cell r="B43" t="str">
            <v>M0014250181</v>
          </cell>
          <cell r="C43" t="str">
            <v>SHAPING MANDREL 18 BX/5</v>
          </cell>
          <cell r="D43" t="str">
            <v>USD</v>
          </cell>
          <cell r="E43">
            <v>19.52</v>
          </cell>
        </row>
        <row r="44">
          <cell r="B44" t="str">
            <v>M0014301490</v>
          </cell>
          <cell r="C44" t="str">
            <v>TUBE VENT,</v>
          </cell>
          <cell r="D44" t="str">
            <v>USD</v>
          </cell>
          <cell r="E44">
            <v>48.62</v>
          </cell>
        </row>
        <row r="45">
          <cell r="B45" t="str">
            <v>M0014301700</v>
          </cell>
          <cell r="C45" t="str">
            <v>MANDREL VENT,</v>
          </cell>
          <cell r="D45" t="str">
            <v>USD</v>
          </cell>
          <cell r="E45">
            <v>45.52</v>
          </cell>
        </row>
        <row r="46">
          <cell r="B46" t="str">
            <v>M001468050</v>
          </cell>
          <cell r="C46" t="str">
            <v>TRANSEND EX 014</v>
          </cell>
          <cell r="D46" t="str">
            <v>USD</v>
          </cell>
          <cell r="E46">
            <v>43.92</v>
          </cell>
        </row>
        <row r="47">
          <cell r="B47" t="str">
            <v>M001468060</v>
          </cell>
          <cell r="C47" t="str">
            <v>TRANSEND EX 014/205 SOFT TIP</v>
          </cell>
          <cell r="D47" t="str">
            <v>USD</v>
          </cell>
          <cell r="E47">
            <v>45.08</v>
          </cell>
        </row>
        <row r="48">
          <cell r="B48" t="str">
            <v>M001468070</v>
          </cell>
          <cell r="C48" t="str">
            <v>TRANSEND EX 014/205 FLOPPY</v>
          </cell>
          <cell r="D48" t="str">
            <v>USD</v>
          </cell>
          <cell r="E48">
            <v>44.53</v>
          </cell>
        </row>
        <row r="49">
          <cell r="B49" t="str">
            <v>M001468080</v>
          </cell>
          <cell r="C49" t="str">
            <v>TRANSEND EX 014/205 PLATINUM</v>
          </cell>
          <cell r="D49" t="str">
            <v>USD</v>
          </cell>
          <cell r="E49">
            <v>50.7</v>
          </cell>
        </row>
        <row r="50">
          <cell r="B50" t="str">
            <v>M0017715510</v>
          </cell>
          <cell r="C50" t="str">
            <v>DSB .50CC VOLUME LOW,</v>
          </cell>
          <cell r="D50" t="str">
            <v>USD</v>
          </cell>
          <cell r="E50">
            <v>196.31</v>
          </cell>
        </row>
        <row r="51">
          <cell r="B51" t="str">
            <v>M0017715520</v>
          </cell>
          <cell r="C51" t="str">
            <v>DSB .50CC VOLUME MEDIUM,</v>
          </cell>
          <cell r="D51" t="str">
            <v>USD</v>
          </cell>
          <cell r="E51">
            <v>196.24</v>
          </cell>
        </row>
        <row r="52">
          <cell r="B52" t="str">
            <v>M0017715530</v>
          </cell>
          <cell r="C52" t="str">
            <v>DSB .50CC VOLUME HIGH,</v>
          </cell>
          <cell r="D52" t="str">
            <v>USD</v>
          </cell>
          <cell r="E52">
            <v>196.24</v>
          </cell>
        </row>
        <row r="53">
          <cell r="B53" t="str">
            <v>M0017715920</v>
          </cell>
          <cell r="C53" t="str">
            <v>DSB .90CC VOLUME MEDIUM,</v>
          </cell>
          <cell r="D53" t="str">
            <v>USD</v>
          </cell>
          <cell r="E53">
            <v>196.24</v>
          </cell>
        </row>
        <row r="54">
          <cell r="B54" t="str">
            <v>M0017718110</v>
          </cell>
          <cell r="C54" t="str">
            <v>DSB 1.0CC VOLUME LOW,</v>
          </cell>
          <cell r="D54" t="str">
            <v>USD</v>
          </cell>
          <cell r="E54">
            <v>196.31</v>
          </cell>
        </row>
        <row r="55">
          <cell r="B55" t="str">
            <v>M0017718120</v>
          </cell>
          <cell r="C55" t="str">
            <v>DSB 1.0CC VOLUME MEDIUM,</v>
          </cell>
          <cell r="D55" t="str">
            <v>USD</v>
          </cell>
          <cell r="E55">
            <v>196.24</v>
          </cell>
        </row>
        <row r="56">
          <cell r="B56" t="str">
            <v>M0017718510</v>
          </cell>
          <cell r="C56" t="str">
            <v>DSB 1.5CC VOLUME LOW,</v>
          </cell>
          <cell r="D56" t="str">
            <v>USD</v>
          </cell>
          <cell r="E56">
            <v>196.31</v>
          </cell>
        </row>
        <row r="57">
          <cell r="B57" t="str">
            <v>M0017718520</v>
          </cell>
          <cell r="C57" t="str">
            <v>DSB 1.5CC VOLUME MEDIUM,</v>
          </cell>
          <cell r="D57" t="str">
            <v>USD</v>
          </cell>
          <cell r="E57">
            <v>196.24</v>
          </cell>
        </row>
        <row r="58">
          <cell r="B58" t="str">
            <v>M003100620</v>
          </cell>
          <cell r="C58" t="str">
            <v>GUIDER 40XF 5F 90CM</v>
          </cell>
          <cell r="D58" t="str">
            <v>USD</v>
          </cell>
          <cell r="E58">
            <v>55.505495199999991</v>
          </cell>
        </row>
        <row r="59">
          <cell r="B59" t="str">
            <v>M003100630</v>
          </cell>
          <cell r="C59" t="str">
            <v>GUIDER MPXF 5F 90CM</v>
          </cell>
          <cell r="D59" t="str">
            <v>USD</v>
          </cell>
          <cell r="E59">
            <v>55.505495199999991</v>
          </cell>
        </row>
        <row r="60">
          <cell r="B60" t="str">
            <v>M003100640</v>
          </cell>
          <cell r="C60" t="str">
            <v>GUIDER STRAIGHT XF 5F 90CM</v>
          </cell>
          <cell r="D60" t="str">
            <v>USD</v>
          </cell>
          <cell r="E60">
            <v>55.505495199999991</v>
          </cell>
        </row>
        <row r="61">
          <cell r="B61" t="str">
            <v>M003101420</v>
          </cell>
          <cell r="C61" t="str">
            <v>GUIDER/40 DEG XF/6FR/100 cm</v>
          </cell>
          <cell r="D61" t="str">
            <v>USD</v>
          </cell>
          <cell r="E61">
            <v>31.200445759999997</v>
          </cell>
        </row>
        <row r="62">
          <cell r="B62" t="str">
            <v>M003101430</v>
          </cell>
          <cell r="C62" t="str">
            <v>GUIDER/40 DEG XF/7FR/100 cm</v>
          </cell>
          <cell r="D62" t="str">
            <v>USD</v>
          </cell>
          <cell r="E62">
            <v>34.318045159999997</v>
          </cell>
        </row>
        <row r="63">
          <cell r="B63" t="str">
            <v>M003101440</v>
          </cell>
          <cell r="C63" t="str">
            <v>GUIDER/40 XF/8FR/100 cm</v>
          </cell>
          <cell r="D63" t="str">
            <v>USD</v>
          </cell>
          <cell r="E63">
            <v>31.897320919999995</v>
          </cell>
        </row>
        <row r="64">
          <cell r="B64" t="str">
            <v>M003101450</v>
          </cell>
          <cell r="C64" t="str">
            <v>GUIDER/40 DEG XF/9FR/100 cm</v>
          </cell>
          <cell r="D64" t="str">
            <v>USD</v>
          </cell>
          <cell r="E64">
            <v>34.318045159999997</v>
          </cell>
        </row>
        <row r="65">
          <cell r="B65" t="str">
            <v>M003101460</v>
          </cell>
          <cell r="C65" t="str">
            <v>GUIDER/MP XF/6FR/100 cm</v>
          </cell>
          <cell r="D65" t="str">
            <v>USD</v>
          </cell>
          <cell r="E65">
            <v>31.200445759999997</v>
          </cell>
        </row>
        <row r="66">
          <cell r="B66" t="str">
            <v>M003101470</v>
          </cell>
          <cell r="C66" t="str">
            <v>GUIDER/MP XF/7FR/100 cm</v>
          </cell>
          <cell r="D66" t="str">
            <v>USD</v>
          </cell>
          <cell r="E66">
            <v>34.318045159999997</v>
          </cell>
        </row>
        <row r="67">
          <cell r="B67" t="str">
            <v>M003101480</v>
          </cell>
          <cell r="C67" t="str">
            <v>GUIDER/MP XF/8FR/100 cm</v>
          </cell>
          <cell r="D67" t="str">
            <v>USD</v>
          </cell>
          <cell r="E67">
            <v>31.897320919999995</v>
          </cell>
        </row>
        <row r="68">
          <cell r="B68" t="str">
            <v>M003101490</v>
          </cell>
          <cell r="C68" t="str">
            <v>GUIDER/MP XF/9FR/100 cm</v>
          </cell>
          <cell r="D68" t="str">
            <v>USD</v>
          </cell>
          <cell r="E68">
            <v>34.318045159999997</v>
          </cell>
        </row>
        <row r="69">
          <cell r="B69" t="str">
            <v>M003101500</v>
          </cell>
          <cell r="C69" t="str">
            <v>GUIDER/ST XF/6FR/100 cm</v>
          </cell>
          <cell r="D69" t="str">
            <v>USD</v>
          </cell>
          <cell r="E69">
            <v>31.200445759999997</v>
          </cell>
        </row>
        <row r="70">
          <cell r="B70" t="str">
            <v>M003101510</v>
          </cell>
          <cell r="C70" t="str">
            <v>GUIDER/ST XF/7FR/100 cm</v>
          </cell>
          <cell r="D70" t="str">
            <v>USD</v>
          </cell>
          <cell r="E70">
            <v>34.318045159999997</v>
          </cell>
        </row>
        <row r="71">
          <cell r="B71" t="str">
            <v>M003101520</v>
          </cell>
          <cell r="C71" t="str">
            <v>GUIDER/ST XF/8FR/100 cm</v>
          </cell>
          <cell r="D71" t="str">
            <v>USD</v>
          </cell>
          <cell r="E71">
            <v>31.897320919999995</v>
          </cell>
        </row>
        <row r="72">
          <cell r="B72" t="str">
            <v>M003101530</v>
          </cell>
          <cell r="C72" t="str">
            <v>GUIDER/ST XF/9FR/100 cm</v>
          </cell>
          <cell r="D72" t="str">
            <v>USD</v>
          </cell>
          <cell r="E72">
            <v>34.318045159999997</v>
          </cell>
        </row>
        <row r="73">
          <cell r="B73" t="str">
            <v>M003101620</v>
          </cell>
          <cell r="C73" t="str">
            <v>GUIDER 40XF 5F 100CM</v>
          </cell>
          <cell r="D73" t="str">
            <v>USD</v>
          </cell>
          <cell r="E73">
            <v>55.505495199999991</v>
          </cell>
        </row>
        <row r="74">
          <cell r="B74" t="str">
            <v>M003101630</v>
          </cell>
          <cell r="C74" t="str">
            <v>GUIDER MPXF 5F 100CM</v>
          </cell>
          <cell r="D74" t="str">
            <v>USD</v>
          </cell>
          <cell r="E74">
            <v>55.505495199999991</v>
          </cell>
        </row>
        <row r="75">
          <cell r="B75" t="str">
            <v>M003101640</v>
          </cell>
          <cell r="C75" t="str">
            <v>GUIDER STRAIGHT XF 5F 100CM</v>
          </cell>
          <cell r="D75" t="str">
            <v>USD</v>
          </cell>
          <cell r="E75">
            <v>55.505495199999991</v>
          </cell>
        </row>
        <row r="76">
          <cell r="B76" t="str">
            <v>M00313010</v>
          </cell>
          <cell r="C76" t="str">
            <v>Synchro .014"guide wire, 35 cm tip</v>
          </cell>
          <cell r="D76" t="str">
            <v>USD</v>
          </cell>
          <cell r="E76">
            <v>118.45</v>
          </cell>
        </row>
        <row r="77">
          <cell r="B77" t="str">
            <v>M00313020</v>
          </cell>
          <cell r="C77" t="str">
            <v>Synchro .014"guide wire, 45 cm tip</v>
          </cell>
          <cell r="D77" t="str">
            <v>USD</v>
          </cell>
          <cell r="E77">
            <v>125.12</v>
          </cell>
        </row>
        <row r="78">
          <cell r="B78" t="str">
            <v>M00313310</v>
          </cell>
          <cell r="C78" t="str">
            <v>Synchro .014"guide wire, 300 cm length</v>
          </cell>
          <cell r="D78" t="str">
            <v>USD</v>
          </cell>
          <cell r="E78">
            <v>121.15</v>
          </cell>
        </row>
        <row r="79">
          <cell r="B79" t="str">
            <v>M00313320</v>
          </cell>
          <cell r="C79" t="str">
            <v>Synchro .014" guide wire, 300 cm length</v>
          </cell>
          <cell r="D79" t="str">
            <v>USD</v>
          </cell>
          <cell r="E79">
            <v>125.33</v>
          </cell>
        </row>
        <row r="80">
          <cell r="B80" t="str">
            <v>M00313410</v>
          </cell>
          <cell r="C80" t="str">
            <v>Synchro-14S GW, 200 cm, 35 cm tip</v>
          </cell>
          <cell r="D80" t="str">
            <v>USD</v>
          </cell>
          <cell r="E80">
            <v>116.46</v>
          </cell>
        </row>
        <row r="81">
          <cell r="B81" t="str">
            <v>M0031341100</v>
          </cell>
          <cell r="C81" t="str">
            <v>FASTRACKER-18 175CM/25CM</v>
          </cell>
          <cell r="D81" t="str">
            <v>EUR</v>
          </cell>
          <cell r="E81">
            <v>62.803999999999995</v>
          </cell>
        </row>
        <row r="82">
          <cell r="B82" t="str">
            <v>M0031342090</v>
          </cell>
          <cell r="C82" t="str">
            <v>FASTRACKER-18 MX with 2 TIPS 150-18 CM</v>
          </cell>
          <cell r="D82" t="str">
            <v>EUR</v>
          </cell>
          <cell r="E82">
            <v>63.972999999999999</v>
          </cell>
        </row>
        <row r="83">
          <cell r="B83" t="str">
            <v>M0031342100</v>
          </cell>
          <cell r="C83" t="str">
            <v>FASTRACKER-18 MX 175/25  CM</v>
          </cell>
          <cell r="D83" t="str">
            <v>EUR</v>
          </cell>
          <cell r="E83">
            <v>64.322999999999993</v>
          </cell>
        </row>
        <row r="84">
          <cell r="B84" t="str">
            <v>M00313510</v>
          </cell>
          <cell r="C84" t="str">
            <v>Synchro-14S , 300 cm, 35 cm tip</v>
          </cell>
          <cell r="D84" t="str">
            <v>USD</v>
          </cell>
          <cell r="E84">
            <v>116.6</v>
          </cell>
        </row>
        <row r="85">
          <cell r="B85" t="str">
            <v>M0031351020</v>
          </cell>
          <cell r="C85" t="str">
            <v>FASTRACKER 10 155CM/15CM</v>
          </cell>
          <cell r="D85" t="str">
            <v>EUR</v>
          </cell>
          <cell r="E85">
            <v>63.174999999999997</v>
          </cell>
        </row>
        <row r="86">
          <cell r="B86" t="str">
            <v>M0031351090</v>
          </cell>
          <cell r="C86" t="str">
            <v>FASTRACKER 10 150CM/3CM</v>
          </cell>
          <cell r="D86" t="str">
            <v>EUR</v>
          </cell>
          <cell r="E86">
            <v>63.293999999999997</v>
          </cell>
        </row>
        <row r="87">
          <cell r="B87" t="str">
            <v>M0031351100</v>
          </cell>
          <cell r="C87" t="str">
            <v>FASTRACKER-10 175CM/20CM</v>
          </cell>
          <cell r="D87" t="str">
            <v>EUR</v>
          </cell>
          <cell r="E87">
            <v>64.161999999999992</v>
          </cell>
        </row>
        <row r="88">
          <cell r="B88" t="str">
            <v>M0031426010</v>
          </cell>
          <cell r="C88" t="str">
            <v>TrackerExcel 14 1-TIP 150cm/15cm</v>
          </cell>
          <cell r="D88" t="str">
            <v>EUR</v>
          </cell>
          <cell r="E88">
            <v>104.28599999999999</v>
          </cell>
        </row>
        <row r="89">
          <cell r="B89" t="str">
            <v>M0031426090</v>
          </cell>
          <cell r="C89" t="str">
            <v>TrackerExcel-14 2-TIP 150cm/15cm</v>
          </cell>
          <cell r="D89" t="str">
            <v>EUR</v>
          </cell>
          <cell r="E89">
            <v>99.007999999999996</v>
          </cell>
        </row>
        <row r="90">
          <cell r="B90" t="str">
            <v>M0031426100</v>
          </cell>
          <cell r="C90" t="str">
            <v>TrackerExcel-14 Pre-Shaped 45 150cm/15cm</v>
          </cell>
          <cell r="D90" t="str">
            <v>EUR</v>
          </cell>
          <cell r="E90">
            <v>107.93299999999999</v>
          </cell>
        </row>
        <row r="91">
          <cell r="B91" t="str">
            <v>M0031426110</v>
          </cell>
          <cell r="C91" t="str">
            <v>TrackerExcel-14 Pre-Shaped 90 150cm/15cm</v>
          </cell>
          <cell r="D91" t="str">
            <v>EUR</v>
          </cell>
          <cell r="E91">
            <v>107.93299999999999</v>
          </cell>
        </row>
        <row r="92">
          <cell r="B92" t="str">
            <v>M0031426120</v>
          </cell>
          <cell r="C92" t="str">
            <v>TrackerExcel-14 Pre-Shaped J 150cm/15cm</v>
          </cell>
          <cell r="D92" t="str">
            <v>EUR</v>
          </cell>
          <cell r="E92">
            <v>107.84899999999999</v>
          </cell>
        </row>
        <row r="93">
          <cell r="B93" t="str">
            <v>M0031426130</v>
          </cell>
          <cell r="C93" t="str">
            <v>TrackerExcel-14 Pre-Shaped C 150cm/15cm</v>
          </cell>
          <cell r="D93" t="str">
            <v>EUR</v>
          </cell>
          <cell r="E93">
            <v>111.209</v>
          </cell>
        </row>
        <row r="94">
          <cell r="B94" t="str">
            <v>M0031426140</v>
          </cell>
          <cell r="C94" t="str">
            <v>TrackerExcel-14 Pre-Shaped S 150cm/15cm</v>
          </cell>
          <cell r="D94" t="str">
            <v>EUR</v>
          </cell>
          <cell r="E94">
            <v>111.209</v>
          </cell>
        </row>
        <row r="95">
          <cell r="B95" t="str">
            <v>M0031427010</v>
          </cell>
          <cell r="C95" t="str">
            <v>TrackerExcel 14 1-TIP 150cm/7.5cm</v>
          </cell>
          <cell r="D95" t="str">
            <v>EUR</v>
          </cell>
          <cell r="E95">
            <v>104.104</v>
          </cell>
        </row>
        <row r="96">
          <cell r="B96" t="str">
            <v>M0031427090</v>
          </cell>
          <cell r="C96" t="str">
            <v>TrackerExcel 14 2-TIP 150cm/7.5cm</v>
          </cell>
          <cell r="D96" t="str">
            <v>EUR</v>
          </cell>
          <cell r="E96">
            <v>99.014999999999986</v>
          </cell>
        </row>
        <row r="97">
          <cell r="B97" t="str">
            <v>M0031427100</v>
          </cell>
          <cell r="C97" t="str">
            <v>TrackerExcel-14 Pre-Shaped 45 150/7.5cm</v>
          </cell>
          <cell r="D97" t="str">
            <v>EUR</v>
          </cell>
          <cell r="E97">
            <v>107.947</v>
          </cell>
        </row>
        <row r="98">
          <cell r="B98" t="str">
            <v>M0031427110</v>
          </cell>
          <cell r="C98" t="str">
            <v>TrackerExcel-14 Pre-Shaped 90 150/7.5cm</v>
          </cell>
          <cell r="D98" t="str">
            <v>EUR</v>
          </cell>
          <cell r="E98">
            <v>107.947</v>
          </cell>
        </row>
        <row r="99">
          <cell r="B99" t="str">
            <v>M0031427120</v>
          </cell>
          <cell r="C99" t="str">
            <v>TrackerExcel-14 Pre-Shaped J 150/7.5cm</v>
          </cell>
          <cell r="D99" t="str">
            <v>EUR</v>
          </cell>
          <cell r="E99">
            <v>107.85600000000001</v>
          </cell>
        </row>
        <row r="100">
          <cell r="B100" t="str">
            <v>M0031427130</v>
          </cell>
          <cell r="C100" t="str">
            <v>TrackerExcel-14 Pre-Shaped C 150/7.5cm</v>
          </cell>
          <cell r="D100" t="str">
            <v>EUR</v>
          </cell>
          <cell r="E100">
            <v>111.21599999999999</v>
          </cell>
        </row>
        <row r="101">
          <cell r="B101" t="str">
            <v>M0031427140</v>
          </cell>
          <cell r="C101" t="str">
            <v>TrackerExcel-14 Pre-Shaped S 150/7.5cm</v>
          </cell>
          <cell r="D101" t="str">
            <v>EUR</v>
          </cell>
          <cell r="E101">
            <v>111.21599999999999</v>
          </cell>
        </row>
        <row r="102">
          <cell r="B102" t="str">
            <v>M0031441810</v>
          </cell>
          <cell r="C102" t="str">
            <v>EXCELSIOR 150 CM 1 TIP</v>
          </cell>
          <cell r="D102" t="str">
            <v>EUR</v>
          </cell>
          <cell r="E102">
            <v>105.54599999999999</v>
          </cell>
        </row>
        <row r="103">
          <cell r="B103" t="str">
            <v>M0031441890</v>
          </cell>
          <cell r="C103" t="str">
            <v>EXCELSIOR 150 CM 2 TIP</v>
          </cell>
          <cell r="D103" t="str">
            <v>EUR</v>
          </cell>
          <cell r="E103">
            <v>100.989</v>
          </cell>
        </row>
        <row r="104">
          <cell r="B104" t="str">
            <v>M0031441900</v>
          </cell>
          <cell r="C104" t="str">
            <v>Excelsior 1018 Pre-Shaped 45 150cm</v>
          </cell>
          <cell r="D104" t="str">
            <v>EUR</v>
          </cell>
          <cell r="E104">
            <v>129.64699999999999</v>
          </cell>
        </row>
        <row r="105">
          <cell r="B105" t="str">
            <v>M0031441910</v>
          </cell>
          <cell r="C105" t="str">
            <v>Excelsior 1018 Pre-Shaped 90 150cm</v>
          </cell>
          <cell r="D105" t="str">
            <v>EUR</v>
          </cell>
          <cell r="E105">
            <v>129.64699999999999</v>
          </cell>
        </row>
        <row r="106">
          <cell r="B106" t="str">
            <v>M0031441920</v>
          </cell>
          <cell r="C106" t="str">
            <v>Excelsior 1018 Pre-Shaped J 150cm</v>
          </cell>
          <cell r="D106" t="str">
            <v>EUR</v>
          </cell>
          <cell r="E106">
            <v>129.55600000000001</v>
          </cell>
        </row>
        <row r="107">
          <cell r="B107" t="str">
            <v>M0031441930</v>
          </cell>
          <cell r="C107" t="str">
            <v>Excelsior 1018 Pre-Shaped C 150cm</v>
          </cell>
          <cell r="D107" t="str">
            <v>EUR</v>
          </cell>
          <cell r="E107">
            <v>132.916</v>
          </cell>
        </row>
        <row r="108">
          <cell r="B108" t="str">
            <v>M0031441940</v>
          </cell>
          <cell r="C108" t="str">
            <v>Excelsior 1018 Pre-Shaped S 150cm</v>
          </cell>
          <cell r="D108" t="str">
            <v>EUR</v>
          </cell>
          <cell r="E108">
            <v>133.00699999999998</v>
          </cell>
        </row>
        <row r="109">
          <cell r="B109" t="str">
            <v>M0031443810</v>
          </cell>
          <cell r="C109" t="str">
            <v>EXCELSIOR 130 CM 1 TIP</v>
          </cell>
          <cell r="D109" t="str">
            <v>USD</v>
          </cell>
          <cell r="E109">
            <v>136.04</v>
          </cell>
        </row>
        <row r="110">
          <cell r="B110" t="str">
            <v>M0031445810</v>
          </cell>
          <cell r="C110" t="str">
            <v>EXCELSIOR 105 CM 1 TIP</v>
          </cell>
          <cell r="D110" t="str">
            <v>USD</v>
          </cell>
          <cell r="E110">
            <v>136</v>
          </cell>
        </row>
        <row r="111">
          <cell r="B111" t="str">
            <v>M00316310</v>
          </cell>
          <cell r="C111" t="str">
            <v>SYNCHRO .010 WIRE SOFT STRAIGHT 200cm</v>
          </cell>
          <cell r="D111" t="str">
            <v>USD</v>
          </cell>
          <cell r="E111">
            <v>173.58</v>
          </cell>
        </row>
        <row r="112">
          <cell r="B112" t="str">
            <v>M00316330</v>
          </cell>
          <cell r="C112" t="str">
            <v>SYNCHRO .010 WIRE SOFT STRAIGHT 300cm</v>
          </cell>
          <cell r="D112" t="str">
            <v>USD</v>
          </cell>
          <cell r="E112">
            <v>174.1</v>
          </cell>
        </row>
        <row r="113">
          <cell r="B113" t="str">
            <v>M00316510</v>
          </cell>
          <cell r="C113" t="str">
            <v>SYNCHRO .010 WIRE SUPPORT STRAIGHT 200cm</v>
          </cell>
          <cell r="D113" t="str">
            <v>USD</v>
          </cell>
          <cell r="E113">
            <v>190.03</v>
          </cell>
        </row>
        <row r="114">
          <cell r="B114" t="str">
            <v>M00316530</v>
          </cell>
          <cell r="C114" t="str">
            <v>SYNCHRO .010 WIRE SUPPORT STRAIGHT 300cm</v>
          </cell>
          <cell r="D114" t="str">
            <v>USD</v>
          </cell>
          <cell r="E114">
            <v>230.96</v>
          </cell>
        </row>
        <row r="115">
          <cell r="B115" t="str">
            <v>M0031681810</v>
          </cell>
          <cell r="C115" t="str">
            <v>EXCELSIOR SL-10 150cm 1 TIP</v>
          </cell>
          <cell r="D115" t="str">
            <v>EUR</v>
          </cell>
          <cell r="E115">
            <v>128.37299999999999</v>
          </cell>
        </row>
        <row r="116">
          <cell r="B116" t="str">
            <v>M0031681890</v>
          </cell>
          <cell r="C116" t="str">
            <v>EXCELSIOR SL-10 150cm 2 TIP</v>
          </cell>
          <cell r="D116" t="str">
            <v>EUR</v>
          </cell>
          <cell r="E116">
            <v>125.01999999999998</v>
          </cell>
        </row>
        <row r="117">
          <cell r="B117" t="str">
            <v>M0031681900</v>
          </cell>
          <cell r="C117" t="str">
            <v>Excelsior SL-10 Pre-Shaped 45 150cm</v>
          </cell>
          <cell r="D117" t="str">
            <v>EUR</v>
          </cell>
          <cell r="E117">
            <v>147.32899999999998</v>
          </cell>
        </row>
        <row r="118">
          <cell r="B118" t="str">
            <v>M0031681910</v>
          </cell>
          <cell r="C118" t="str">
            <v>Excelsior SL-10 Pre-Shaped 90 150cm</v>
          </cell>
          <cell r="D118" t="str">
            <v>EUR</v>
          </cell>
          <cell r="E118">
            <v>147.32899999999998</v>
          </cell>
        </row>
        <row r="119">
          <cell r="B119" t="str">
            <v>M0031681920</v>
          </cell>
          <cell r="C119" t="str">
            <v>Excelsior SL-10 Pre-Shaped J 150cm</v>
          </cell>
          <cell r="D119" t="str">
            <v>EUR</v>
          </cell>
          <cell r="E119">
            <v>147.238</v>
          </cell>
        </row>
        <row r="120">
          <cell r="B120" t="str">
            <v>M0031681930</v>
          </cell>
          <cell r="C120" t="str">
            <v>Excelsior SL-10 Pre-Shaped C 150cm</v>
          </cell>
          <cell r="D120" t="str">
            <v>EUR</v>
          </cell>
          <cell r="E120">
            <v>150.59799999999998</v>
          </cell>
        </row>
        <row r="121">
          <cell r="B121" t="str">
            <v>M0031681940</v>
          </cell>
          <cell r="C121" t="str">
            <v>Excelsior SL-10 Pre-Shaped S 150cm</v>
          </cell>
          <cell r="D121" t="str">
            <v>EUR</v>
          </cell>
          <cell r="E121">
            <v>150.59799999999998</v>
          </cell>
        </row>
        <row r="122">
          <cell r="B122" t="str">
            <v>M0031682890</v>
          </cell>
          <cell r="C122" t="str">
            <v>EXCELSIOR PETITE 150cm 2 TIP U,</v>
          </cell>
          <cell r="D122" t="str">
            <v>USD</v>
          </cell>
          <cell r="E122">
            <v>167.6</v>
          </cell>
        </row>
        <row r="123">
          <cell r="B123" t="str">
            <v>M0031683810</v>
          </cell>
          <cell r="C123" t="str">
            <v>EXCELSIOR SL-10 130cm 1 TIP</v>
          </cell>
          <cell r="D123" t="str">
            <v>USD</v>
          </cell>
          <cell r="E123">
            <v>162.91</v>
          </cell>
        </row>
        <row r="124">
          <cell r="B124" t="str">
            <v>M0031685810</v>
          </cell>
          <cell r="C124" t="str">
            <v>EXCELSIOR SL-10 105cm 1 TIP</v>
          </cell>
          <cell r="D124" t="str">
            <v>USD</v>
          </cell>
          <cell r="E124">
            <v>162.80000000000001</v>
          </cell>
        </row>
        <row r="125">
          <cell r="B125" t="str">
            <v>M0031711190</v>
          </cell>
          <cell r="C125" t="str">
            <v>TURBOTRACKER 18 150/18 2TM</v>
          </cell>
          <cell r="D125" t="str">
            <v>EUR</v>
          </cell>
          <cell r="E125">
            <v>147.65799999999999</v>
          </cell>
        </row>
        <row r="126">
          <cell r="B126" t="str">
            <v>M00317210</v>
          </cell>
          <cell r="C126" t="str">
            <v>Pivot Steerable Microcatheter, Str. Tip</v>
          </cell>
          <cell r="D126" t="str">
            <v>USD</v>
          </cell>
          <cell r="E126">
            <v>387.57</v>
          </cell>
        </row>
        <row r="127">
          <cell r="B127" t="str">
            <v>M00317220</v>
          </cell>
          <cell r="C127" t="str">
            <v>Pivot MC Pre-Shaped 45, 2-Tip Marker</v>
          </cell>
          <cell r="D127" t="str">
            <v>USD</v>
          </cell>
          <cell r="E127">
            <v>394.78</v>
          </cell>
        </row>
        <row r="128">
          <cell r="B128" t="str">
            <v>M00317230</v>
          </cell>
          <cell r="C128" t="str">
            <v>Pivot MC Pre-Shaped 90, 2-Tip Marker</v>
          </cell>
          <cell r="D128" t="str">
            <v>USD</v>
          </cell>
          <cell r="E128">
            <v>394.78</v>
          </cell>
        </row>
        <row r="129">
          <cell r="B129" t="str">
            <v>M00317240</v>
          </cell>
          <cell r="C129" t="str">
            <v>Pivot MC Pre-Shaped J, 2-Tip Marker</v>
          </cell>
          <cell r="D129" t="str">
            <v>USD</v>
          </cell>
          <cell r="E129">
            <v>394.95</v>
          </cell>
        </row>
        <row r="130">
          <cell r="B130" t="str">
            <v>M003182880US0</v>
          </cell>
          <cell r="C130" t="str">
            <v>Neuro Renegade Hi Flo 135/10</v>
          </cell>
          <cell r="D130" t="str">
            <v>EUR</v>
          </cell>
          <cell r="E130">
            <v>94.997</v>
          </cell>
        </row>
        <row r="131">
          <cell r="B131" t="str">
            <v>M003182890US0</v>
          </cell>
          <cell r="C131" t="str">
            <v>Neuro Renegade Hi Flo 135/20</v>
          </cell>
          <cell r="D131" t="str">
            <v>EUR</v>
          </cell>
          <cell r="E131">
            <v>95.052999999999983</v>
          </cell>
        </row>
        <row r="132">
          <cell r="B132" t="str">
            <v>M003182900US0</v>
          </cell>
          <cell r="C132" t="str">
            <v>Neuro Renegade Hi Flo 150/10</v>
          </cell>
          <cell r="D132" t="str">
            <v>EUR</v>
          </cell>
          <cell r="E132">
            <v>97.285999999999987</v>
          </cell>
        </row>
        <row r="133">
          <cell r="B133" t="str">
            <v>M003182910US0</v>
          </cell>
          <cell r="C133" t="str">
            <v>Neuro Renegade Hi Flo 150/20</v>
          </cell>
          <cell r="D133" t="str">
            <v>EUR</v>
          </cell>
          <cell r="E133">
            <v>97.34899999999999</v>
          </cell>
        </row>
        <row r="134">
          <cell r="B134" t="str">
            <v>M0032072009150</v>
          </cell>
          <cell r="C134" t="str">
            <v>9 X 1.5 GATEWAY</v>
          </cell>
          <cell r="D134" t="str">
            <v>USD</v>
          </cell>
          <cell r="E134">
            <v>44.98</v>
          </cell>
        </row>
        <row r="135">
          <cell r="B135" t="str">
            <v>M0032072009200</v>
          </cell>
          <cell r="C135" t="str">
            <v>9 X 2.0 GATEWAY</v>
          </cell>
          <cell r="D135" t="str">
            <v>USD</v>
          </cell>
          <cell r="E135">
            <v>45.14</v>
          </cell>
        </row>
        <row r="136">
          <cell r="B136" t="str">
            <v>M0032072009220</v>
          </cell>
          <cell r="C136" t="str">
            <v>9 X 2.25 GATEWAY</v>
          </cell>
          <cell r="D136" t="str">
            <v>USD</v>
          </cell>
          <cell r="E136">
            <v>45.54</v>
          </cell>
        </row>
        <row r="137">
          <cell r="B137" t="str">
            <v>M0032072009250</v>
          </cell>
          <cell r="C137" t="str">
            <v>9 X 2.5 GATEWAY</v>
          </cell>
          <cell r="D137" t="str">
            <v>USD</v>
          </cell>
          <cell r="E137">
            <v>45.54</v>
          </cell>
        </row>
        <row r="138">
          <cell r="B138" t="str">
            <v>M0032072009270</v>
          </cell>
          <cell r="C138" t="str">
            <v>9 X 2.75 GATEWAY</v>
          </cell>
          <cell r="D138" t="str">
            <v>USD</v>
          </cell>
          <cell r="E138">
            <v>45.54</v>
          </cell>
        </row>
        <row r="139">
          <cell r="B139" t="str">
            <v>M0032072009300</v>
          </cell>
          <cell r="C139" t="str">
            <v>9 X 3.0 GATEWAY</v>
          </cell>
          <cell r="D139" t="str">
            <v>USD</v>
          </cell>
          <cell r="E139">
            <v>45.55</v>
          </cell>
        </row>
        <row r="140">
          <cell r="B140" t="str">
            <v>M0032072009320</v>
          </cell>
          <cell r="C140" t="str">
            <v>9 X 3.25 GATEWAY</v>
          </cell>
          <cell r="D140" t="str">
            <v>USD</v>
          </cell>
          <cell r="E140">
            <v>46.28</v>
          </cell>
        </row>
        <row r="141">
          <cell r="B141" t="str">
            <v>M0032072009350</v>
          </cell>
          <cell r="C141" t="str">
            <v>9 X 3.5 GATEWAY</v>
          </cell>
          <cell r="D141" t="str">
            <v>USD</v>
          </cell>
          <cell r="E141">
            <v>47.63</v>
          </cell>
        </row>
        <row r="142">
          <cell r="B142" t="str">
            <v>M0032072009370</v>
          </cell>
          <cell r="C142" t="str">
            <v>9 X 3.75 GATEWAY</v>
          </cell>
          <cell r="D142" t="str">
            <v>USD</v>
          </cell>
          <cell r="E142">
            <v>47.63</v>
          </cell>
        </row>
        <row r="143">
          <cell r="B143" t="str">
            <v>M0032072009400</v>
          </cell>
          <cell r="C143" t="str">
            <v>9 X 4.0 GATEWAY</v>
          </cell>
          <cell r="D143" t="str">
            <v>USD</v>
          </cell>
          <cell r="E143">
            <v>47.63</v>
          </cell>
        </row>
        <row r="144">
          <cell r="B144" t="str">
            <v>M0032072012200</v>
          </cell>
          <cell r="C144" t="str">
            <v>12 X 2.0 GATEWAY</v>
          </cell>
          <cell r="D144" t="str">
            <v>USD</v>
          </cell>
          <cell r="E144">
            <v>45.14</v>
          </cell>
        </row>
        <row r="145">
          <cell r="B145" t="str">
            <v>M0032072012220</v>
          </cell>
          <cell r="C145" t="str">
            <v>12 X 2.25 GATEWAY</v>
          </cell>
          <cell r="D145" t="str">
            <v>USD</v>
          </cell>
          <cell r="E145">
            <v>45.54</v>
          </cell>
        </row>
        <row r="146">
          <cell r="B146" t="str">
            <v>M0032072012250</v>
          </cell>
          <cell r="C146" t="str">
            <v>12 X 2.5 GATEWAY</v>
          </cell>
          <cell r="D146" t="str">
            <v>USD</v>
          </cell>
          <cell r="E146">
            <v>45.53</v>
          </cell>
        </row>
        <row r="147">
          <cell r="B147" t="str">
            <v>M0032072012270</v>
          </cell>
          <cell r="C147" t="str">
            <v>12 X 2.75 GATEWAY</v>
          </cell>
          <cell r="D147" t="str">
            <v>USD</v>
          </cell>
          <cell r="E147">
            <v>45.54</v>
          </cell>
        </row>
        <row r="148">
          <cell r="B148" t="str">
            <v>M0032072012300</v>
          </cell>
          <cell r="C148" t="str">
            <v>12 X 3.0 GATEWAY</v>
          </cell>
          <cell r="D148" t="str">
            <v>USD</v>
          </cell>
          <cell r="E148">
            <v>45.55</v>
          </cell>
        </row>
        <row r="149">
          <cell r="B149" t="str">
            <v>M0032072012320</v>
          </cell>
          <cell r="C149" t="str">
            <v>12 X 3.25 GATEWAY</v>
          </cell>
          <cell r="D149" t="str">
            <v>USD</v>
          </cell>
          <cell r="E149">
            <v>46.28</v>
          </cell>
        </row>
        <row r="150">
          <cell r="B150" t="str">
            <v>M0032072012350</v>
          </cell>
          <cell r="C150" t="str">
            <v>12 X 3.5 GATEWAY</v>
          </cell>
          <cell r="D150" t="str">
            <v>USD</v>
          </cell>
          <cell r="E150">
            <v>47.63</v>
          </cell>
        </row>
        <row r="151">
          <cell r="B151" t="str">
            <v>M0032072012370</v>
          </cell>
          <cell r="C151" t="str">
            <v>12 X 3.75 GATEWAY</v>
          </cell>
          <cell r="D151" t="str">
            <v>USD</v>
          </cell>
          <cell r="E151">
            <v>47.63</v>
          </cell>
        </row>
        <row r="152">
          <cell r="B152" t="str">
            <v>M0032072012400</v>
          </cell>
          <cell r="C152" t="str">
            <v>12 X 4.0 GATEWAY</v>
          </cell>
          <cell r="D152" t="str">
            <v>USD</v>
          </cell>
          <cell r="E152">
            <v>47.63</v>
          </cell>
        </row>
        <row r="153">
          <cell r="B153" t="str">
            <v>M0032072015150</v>
          </cell>
          <cell r="C153" t="str">
            <v>15 X 1.5 GATEWAY</v>
          </cell>
          <cell r="D153" t="str">
            <v>USD</v>
          </cell>
          <cell r="E153">
            <v>44.98</v>
          </cell>
        </row>
        <row r="154">
          <cell r="B154" t="str">
            <v>M0032072015200</v>
          </cell>
          <cell r="C154" t="str">
            <v>15 X 2.0 GATEWAY</v>
          </cell>
          <cell r="D154" t="str">
            <v>USD</v>
          </cell>
          <cell r="E154">
            <v>45.14</v>
          </cell>
        </row>
        <row r="155">
          <cell r="B155" t="str">
            <v>M0032072015220</v>
          </cell>
          <cell r="C155" t="str">
            <v>15 X 2.25 GATEWAY</v>
          </cell>
          <cell r="D155" t="str">
            <v>USD</v>
          </cell>
          <cell r="E155">
            <v>45.54</v>
          </cell>
        </row>
        <row r="156">
          <cell r="B156" t="str">
            <v>M0032072015250</v>
          </cell>
          <cell r="C156" t="str">
            <v>15 X 2.5 GATEWAY</v>
          </cell>
          <cell r="D156" t="str">
            <v>USD</v>
          </cell>
          <cell r="E156">
            <v>45.53</v>
          </cell>
        </row>
        <row r="157">
          <cell r="B157" t="str">
            <v>M0032072015270</v>
          </cell>
          <cell r="C157" t="str">
            <v>15 X 2.75 GATEWAY</v>
          </cell>
          <cell r="D157" t="str">
            <v>USD</v>
          </cell>
          <cell r="E157">
            <v>45.54</v>
          </cell>
        </row>
        <row r="158">
          <cell r="B158" t="str">
            <v>M0032072015300</v>
          </cell>
          <cell r="C158" t="str">
            <v>15 X 3.0 GATEWAY</v>
          </cell>
          <cell r="D158" t="str">
            <v>USD</v>
          </cell>
          <cell r="E158">
            <v>45.55</v>
          </cell>
        </row>
        <row r="159">
          <cell r="B159" t="str">
            <v>M0032072015320</v>
          </cell>
          <cell r="C159" t="str">
            <v>15 X 3.25 GATEWAY</v>
          </cell>
          <cell r="D159" t="str">
            <v>USD</v>
          </cell>
          <cell r="E159">
            <v>46.28</v>
          </cell>
        </row>
        <row r="160">
          <cell r="B160" t="str">
            <v>M0032072015350</v>
          </cell>
          <cell r="C160" t="str">
            <v>15 X 3.5 GATEWAY</v>
          </cell>
          <cell r="D160" t="str">
            <v>USD</v>
          </cell>
          <cell r="E160">
            <v>47.63</v>
          </cell>
        </row>
        <row r="161">
          <cell r="B161" t="str">
            <v>M0032072015370</v>
          </cell>
          <cell r="C161" t="str">
            <v>15 X 3.75 GATEWAY</v>
          </cell>
          <cell r="D161" t="str">
            <v>USD</v>
          </cell>
          <cell r="E161">
            <v>47.63</v>
          </cell>
        </row>
        <row r="162">
          <cell r="B162" t="str">
            <v>M0032072015400</v>
          </cell>
          <cell r="C162" t="str">
            <v>15 X 4.0 GATEWAY</v>
          </cell>
          <cell r="D162" t="str">
            <v>USD</v>
          </cell>
          <cell r="E162">
            <v>47.63</v>
          </cell>
        </row>
        <row r="163">
          <cell r="B163" t="str">
            <v>M00320720159C0</v>
          </cell>
          <cell r="C163" t="str">
            <v>9 x 1.50 Gateway IDE</v>
          </cell>
          <cell r="D163" t="str">
            <v>USD</v>
          </cell>
          <cell r="E163">
            <v>44.32</v>
          </cell>
        </row>
        <row r="164">
          <cell r="B164" t="str">
            <v>M0032072020150</v>
          </cell>
          <cell r="C164" t="str">
            <v>20 X 1.5 GATEWAY</v>
          </cell>
          <cell r="D164" t="str">
            <v>USD</v>
          </cell>
          <cell r="E164">
            <v>44.98</v>
          </cell>
        </row>
        <row r="165">
          <cell r="B165" t="str">
            <v>M0032072020150</v>
          </cell>
          <cell r="C165" t="str">
            <v>F/G Wingspan Stent System,IDE 4.5 x 20mm</v>
          </cell>
          <cell r="D165" t="str">
            <v>USD</v>
          </cell>
          <cell r="E165">
            <v>44.98</v>
          </cell>
        </row>
        <row r="166">
          <cell r="B166" t="str">
            <v>M0032072020200</v>
          </cell>
          <cell r="C166" t="str">
            <v>20 X 2.0 GATEWAY</v>
          </cell>
          <cell r="D166" t="str">
            <v>USD</v>
          </cell>
          <cell r="E166">
            <v>45.14</v>
          </cell>
        </row>
        <row r="167">
          <cell r="B167" t="str">
            <v>M0032072020220</v>
          </cell>
          <cell r="C167" t="str">
            <v>20 X 2.25 GATEWAY</v>
          </cell>
          <cell r="D167" t="str">
            <v>USD</v>
          </cell>
          <cell r="E167">
            <v>45.54</v>
          </cell>
        </row>
        <row r="168">
          <cell r="B168" t="str">
            <v>M0032072020250</v>
          </cell>
          <cell r="C168" t="str">
            <v>20 X 2.5 GATEWAY</v>
          </cell>
          <cell r="D168" t="str">
            <v>USD</v>
          </cell>
          <cell r="E168">
            <v>45.53</v>
          </cell>
        </row>
        <row r="169">
          <cell r="B169" t="str">
            <v>M0032072020270</v>
          </cell>
          <cell r="C169" t="str">
            <v>20 X 2.75 GATEWAY</v>
          </cell>
          <cell r="D169" t="str">
            <v>USD</v>
          </cell>
          <cell r="E169">
            <v>45.54</v>
          </cell>
        </row>
        <row r="170">
          <cell r="B170" t="str">
            <v>M0032072020300</v>
          </cell>
          <cell r="C170" t="str">
            <v>20 X 3.0 GATEWAY</v>
          </cell>
          <cell r="D170" t="str">
            <v>USD</v>
          </cell>
          <cell r="E170">
            <v>46.3</v>
          </cell>
        </row>
        <row r="171">
          <cell r="B171" t="str">
            <v>M0032072020320</v>
          </cell>
          <cell r="C171" t="str">
            <v>20 X 3.25 GATEWAY</v>
          </cell>
          <cell r="D171" t="str">
            <v>USD</v>
          </cell>
          <cell r="E171">
            <v>46.28</v>
          </cell>
        </row>
        <row r="172">
          <cell r="B172" t="str">
            <v>M0032072020350</v>
          </cell>
          <cell r="C172" t="str">
            <v>20 X 3.5 GATEWAY</v>
          </cell>
          <cell r="D172" t="str">
            <v>USD</v>
          </cell>
          <cell r="E172">
            <v>47.63</v>
          </cell>
        </row>
        <row r="173">
          <cell r="B173" t="str">
            <v>M0032072020370</v>
          </cell>
          <cell r="C173" t="str">
            <v>20 X 3.75 GATEWAY</v>
          </cell>
          <cell r="D173" t="str">
            <v>USD</v>
          </cell>
          <cell r="E173">
            <v>47.63</v>
          </cell>
        </row>
        <row r="174">
          <cell r="B174" t="str">
            <v>M0032072020400</v>
          </cell>
          <cell r="C174" t="str">
            <v>20 X 4.0 GATEWAY</v>
          </cell>
          <cell r="D174" t="str">
            <v>USD</v>
          </cell>
          <cell r="E174">
            <v>47.63</v>
          </cell>
        </row>
        <row r="175">
          <cell r="B175" t="str">
            <v>M00320720209C0</v>
          </cell>
          <cell r="C175" t="str">
            <v>9 x 2.00 Gateway IDE</v>
          </cell>
          <cell r="D175" t="str">
            <v>USD</v>
          </cell>
          <cell r="E175">
            <v>44.48</v>
          </cell>
        </row>
        <row r="176">
          <cell r="B176" t="str">
            <v>M00320720229C0</v>
          </cell>
          <cell r="C176" t="str">
            <v>9 x 2.25 Gateway IDE</v>
          </cell>
          <cell r="D176" t="str">
            <v>USD</v>
          </cell>
          <cell r="E176">
            <v>44.88</v>
          </cell>
        </row>
        <row r="177">
          <cell r="B177" t="str">
            <v>M00320720259C0</v>
          </cell>
          <cell r="C177" t="str">
            <v>9 x 2.50 Gateway IDE</v>
          </cell>
          <cell r="D177" t="str">
            <v>USD</v>
          </cell>
          <cell r="E177">
            <v>44.88</v>
          </cell>
        </row>
        <row r="178">
          <cell r="B178" t="str">
            <v>M00320720279C0</v>
          </cell>
          <cell r="C178" t="str">
            <v>9 x 2.75 Gateway IDE</v>
          </cell>
          <cell r="D178" t="str">
            <v>USD</v>
          </cell>
          <cell r="E178">
            <v>44.87</v>
          </cell>
        </row>
        <row r="179">
          <cell r="B179" t="str">
            <v>M0032072030200</v>
          </cell>
          <cell r="C179" t="str">
            <v>30 X 2.0 GATEWAY</v>
          </cell>
          <cell r="D179" t="str">
            <v>USD</v>
          </cell>
          <cell r="E179">
            <v>50.54</v>
          </cell>
        </row>
        <row r="180">
          <cell r="B180" t="str">
            <v>M0032072030220</v>
          </cell>
          <cell r="C180" t="str">
            <v>30 X 2.25 GATEWAY</v>
          </cell>
          <cell r="D180" t="str">
            <v>USD</v>
          </cell>
          <cell r="E180">
            <v>51.1</v>
          </cell>
        </row>
        <row r="181">
          <cell r="B181" t="str">
            <v>M0032072030250</v>
          </cell>
          <cell r="C181" t="str">
            <v>30 X 2.5 GATEWAY</v>
          </cell>
          <cell r="D181" t="str">
            <v>USD</v>
          </cell>
          <cell r="E181">
            <v>51.1</v>
          </cell>
        </row>
        <row r="182">
          <cell r="B182" t="str">
            <v>M0032072030300</v>
          </cell>
          <cell r="C182" t="str">
            <v>30 X 3.0 GATEWAY</v>
          </cell>
          <cell r="D182" t="str">
            <v>USD</v>
          </cell>
          <cell r="E182">
            <v>55</v>
          </cell>
        </row>
        <row r="183">
          <cell r="B183" t="str">
            <v>M0032072030320</v>
          </cell>
          <cell r="C183" t="str">
            <v>30 X 3.25 GATEWAY</v>
          </cell>
          <cell r="D183" t="str">
            <v>USD</v>
          </cell>
          <cell r="E183">
            <v>54.89</v>
          </cell>
        </row>
        <row r="184">
          <cell r="B184" t="str">
            <v>M0032072030350</v>
          </cell>
          <cell r="C184" t="str">
            <v>30 X 3.5 GATEWAY</v>
          </cell>
          <cell r="D184" t="str">
            <v>USD</v>
          </cell>
          <cell r="E184">
            <v>54.89</v>
          </cell>
        </row>
        <row r="185">
          <cell r="B185" t="str">
            <v>M0032072030370</v>
          </cell>
          <cell r="C185" t="str">
            <v>30 X 3.75 GATEWAY</v>
          </cell>
          <cell r="D185" t="str">
            <v>USD</v>
          </cell>
          <cell r="E185">
            <v>54.89</v>
          </cell>
        </row>
        <row r="186">
          <cell r="B186" t="str">
            <v>M0032072030400</v>
          </cell>
          <cell r="C186" t="str">
            <v>30 X 4.0 GATEWAY</v>
          </cell>
          <cell r="D186" t="str">
            <v>USD</v>
          </cell>
          <cell r="E186">
            <v>54.89</v>
          </cell>
        </row>
        <row r="187">
          <cell r="B187" t="str">
            <v>M00320720309C0</v>
          </cell>
          <cell r="C187" t="str">
            <v>9 x 3.00 Gateway IDE</v>
          </cell>
          <cell r="D187" t="str">
            <v>USD</v>
          </cell>
          <cell r="E187">
            <v>44.89</v>
          </cell>
        </row>
        <row r="188">
          <cell r="B188" t="str">
            <v>M00320720329C0</v>
          </cell>
          <cell r="C188" t="str">
            <v>9 x 3.25 Gateway IDE</v>
          </cell>
          <cell r="D188" t="str">
            <v>USD</v>
          </cell>
          <cell r="E188">
            <v>45.61</v>
          </cell>
        </row>
        <row r="189">
          <cell r="B189" t="str">
            <v>M00320720359C0</v>
          </cell>
          <cell r="C189" t="str">
            <v>9 x 3.50 Gateway IDE</v>
          </cell>
          <cell r="D189" t="str">
            <v>USD</v>
          </cell>
          <cell r="E189">
            <v>46.97</v>
          </cell>
        </row>
        <row r="190">
          <cell r="B190" t="str">
            <v>M00320720379C0</v>
          </cell>
          <cell r="C190" t="str">
            <v>9 x 3.75 Gateway IDE</v>
          </cell>
          <cell r="D190" t="str">
            <v>USD</v>
          </cell>
          <cell r="E190">
            <v>46.97</v>
          </cell>
        </row>
        <row r="191">
          <cell r="B191" t="str">
            <v>M00320720409C0</v>
          </cell>
          <cell r="C191" t="str">
            <v>9 x 4.00 Gateway IDE</v>
          </cell>
          <cell r="D191" t="str">
            <v>USD</v>
          </cell>
          <cell r="E191">
            <v>46.97</v>
          </cell>
        </row>
        <row r="192">
          <cell r="B192" t="str">
            <v>M0032072109200</v>
          </cell>
          <cell r="C192" t="str">
            <v>9 x 2.0 Gateway MR</v>
          </cell>
          <cell r="D192" t="str">
            <v>USD</v>
          </cell>
          <cell r="E192">
            <v>45.8</v>
          </cell>
        </row>
        <row r="193">
          <cell r="B193" t="str">
            <v>M0032072109220</v>
          </cell>
          <cell r="C193" t="str">
            <v>9 x 2.25 Gateway MR</v>
          </cell>
          <cell r="D193" t="str">
            <v>USD</v>
          </cell>
          <cell r="E193">
            <v>46.19</v>
          </cell>
        </row>
        <row r="194">
          <cell r="B194" t="str">
            <v>M0032072109250</v>
          </cell>
          <cell r="C194" t="str">
            <v>9 x 2.5 Gateway MR</v>
          </cell>
          <cell r="D194" t="str">
            <v>USD</v>
          </cell>
          <cell r="E194">
            <v>46.19</v>
          </cell>
        </row>
        <row r="195">
          <cell r="B195" t="str">
            <v>M0032072109270</v>
          </cell>
          <cell r="C195" t="str">
            <v>9 x 2.75 Gateway MR</v>
          </cell>
          <cell r="D195" t="str">
            <v>USD</v>
          </cell>
          <cell r="E195">
            <v>46.19</v>
          </cell>
        </row>
        <row r="196">
          <cell r="B196" t="str">
            <v>M0032072109300</v>
          </cell>
          <cell r="C196" t="str">
            <v>9 x 3.0 Gateway MR</v>
          </cell>
          <cell r="D196" t="str">
            <v>USD</v>
          </cell>
          <cell r="E196">
            <v>46.2</v>
          </cell>
        </row>
        <row r="197">
          <cell r="B197" t="str">
            <v>M0032072109320</v>
          </cell>
          <cell r="C197" t="str">
            <v>9 x 3.25 Gateway MR</v>
          </cell>
          <cell r="D197" t="str">
            <v>USD</v>
          </cell>
          <cell r="E197">
            <v>46.92</v>
          </cell>
        </row>
        <row r="198">
          <cell r="B198" t="str">
            <v>M0032072109350</v>
          </cell>
          <cell r="C198" t="str">
            <v>9 x 3.5 Gateway MR</v>
          </cell>
          <cell r="D198" t="str">
            <v>USD</v>
          </cell>
          <cell r="E198">
            <v>47.9</v>
          </cell>
        </row>
        <row r="199">
          <cell r="B199" t="str">
            <v>M0032072109370</v>
          </cell>
          <cell r="C199" t="str">
            <v>9 x 3.75 Gateway MR</v>
          </cell>
          <cell r="D199" t="str">
            <v>USD</v>
          </cell>
          <cell r="E199">
            <v>47.9</v>
          </cell>
        </row>
        <row r="200">
          <cell r="B200" t="str">
            <v>M0032072109400</v>
          </cell>
          <cell r="C200" t="str">
            <v>9 x 4.0 Gateway MR</v>
          </cell>
          <cell r="D200" t="str">
            <v>USD</v>
          </cell>
          <cell r="E200">
            <v>47.9</v>
          </cell>
        </row>
        <row r="201">
          <cell r="B201" t="str">
            <v>M0032072112200</v>
          </cell>
          <cell r="C201" t="str">
            <v>12 x 2.0 Gateway MR</v>
          </cell>
          <cell r="D201" t="str">
            <v>USD</v>
          </cell>
          <cell r="E201">
            <v>45.8</v>
          </cell>
        </row>
        <row r="202">
          <cell r="B202" t="str">
            <v>M0032072112220</v>
          </cell>
          <cell r="C202" t="str">
            <v>12 x 2.25 Gateway MR</v>
          </cell>
          <cell r="D202" t="str">
            <v>USD</v>
          </cell>
          <cell r="E202">
            <v>46.19</v>
          </cell>
        </row>
        <row r="203">
          <cell r="B203" t="str">
            <v>M0032072112250</v>
          </cell>
          <cell r="C203" t="str">
            <v>12 x 2.5 Gateway MR</v>
          </cell>
          <cell r="D203" t="str">
            <v>USD</v>
          </cell>
          <cell r="E203">
            <v>46.19</v>
          </cell>
        </row>
        <row r="204">
          <cell r="B204" t="str">
            <v>M0032072112270</v>
          </cell>
          <cell r="C204" t="str">
            <v>12 x 2.75 Gateway MR</v>
          </cell>
          <cell r="D204" t="str">
            <v>USD</v>
          </cell>
          <cell r="E204">
            <v>46.19</v>
          </cell>
        </row>
        <row r="205">
          <cell r="B205" t="str">
            <v>M0032072112300</v>
          </cell>
          <cell r="C205" t="str">
            <v>12 x 3.0 Gateway MR</v>
          </cell>
          <cell r="D205" t="str">
            <v>USD</v>
          </cell>
          <cell r="E205">
            <v>46.2</v>
          </cell>
        </row>
        <row r="206">
          <cell r="B206" t="str">
            <v>M0032072112320</v>
          </cell>
          <cell r="C206" t="str">
            <v>12 x 3.25 Gateway MR</v>
          </cell>
          <cell r="D206" t="str">
            <v>USD</v>
          </cell>
          <cell r="E206">
            <v>46.92</v>
          </cell>
        </row>
        <row r="207">
          <cell r="B207" t="str">
            <v>M0032072112350</v>
          </cell>
          <cell r="C207" t="str">
            <v>12 x 3.5 Gateway MR</v>
          </cell>
          <cell r="D207" t="str">
            <v>USD</v>
          </cell>
          <cell r="E207">
            <v>47.9</v>
          </cell>
        </row>
        <row r="208">
          <cell r="B208" t="str">
            <v>M0032072112370</v>
          </cell>
          <cell r="C208" t="str">
            <v>12 x 3.75 Gateway MR</v>
          </cell>
          <cell r="D208" t="str">
            <v>USD</v>
          </cell>
          <cell r="E208">
            <v>47.9</v>
          </cell>
        </row>
        <row r="209">
          <cell r="B209" t="str">
            <v>M0032072112400</v>
          </cell>
          <cell r="C209" t="str">
            <v>12 x 4.0 Gateway MR</v>
          </cell>
          <cell r="D209" t="str">
            <v>USD</v>
          </cell>
          <cell r="E209">
            <v>47.9</v>
          </cell>
        </row>
        <row r="210">
          <cell r="B210" t="str">
            <v>M0032072115150</v>
          </cell>
          <cell r="C210" t="str">
            <v>15 x 1.5 Gateway MR</v>
          </cell>
          <cell r="D210" t="str">
            <v>USD</v>
          </cell>
          <cell r="E210">
            <v>45.63</v>
          </cell>
        </row>
        <row r="211">
          <cell r="B211" t="str">
            <v>M0032072115200</v>
          </cell>
          <cell r="C211" t="str">
            <v>15 x 2.0 Gateway MR</v>
          </cell>
          <cell r="D211" t="str">
            <v>USD</v>
          </cell>
          <cell r="E211">
            <v>45.8</v>
          </cell>
        </row>
        <row r="212">
          <cell r="B212" t="str">
            <v>M0032072115220</v>
          </cell>
          <cell r="C212" t="str">
            <v>15 x 2.25 Gateway MR</v>
          </cell>
          <cell r="D212" t="str">
            <v>USD</v>
          </cell>
          <cell r="E212">
            <v>46.19</v>
          </cell>
        </row>
        <row r="213">
          <cell r="B213" t="str">
            <v>M0032072115250</v>
          </cell>
          <cell r="C213" t="str">
            <v>15 x 2.5 Gateway MR</v>
          </cell>
          <cell r="D213" t="str">
            <v>USD</v>
          </cell>
          <cell r="E213">
            <v>46.19</v>
          </cell>
        </row>
        <row r="214">
          <cell r="B214" t="str">
            <v>M0032072115270</v>
          </cell>
          <cell r="C214" t="str">
            <v>15 x 2.75 Gateway MR</v>
          </cell>
          <cell r="D214" t="str">
            <v>USD</v>
          </cell>
          <cell r="E214">
            <v>46.19</v>
          </cell>
        </row>
        <row r="215">
          <cell r="B215" t="str">
            <v>M0032072115300</v>
          </cell>
          <cell r="C215" t="str">
            <v>15 x 3.0 Gateway MR</v>
          </cell>
          <cell r="D215" t="str">
            <v>USD</v>
          </cell>
          <cell r="E215">
            <v>46.2</v>
          </cell>
        </row>
        <row r="216">
          <cell r="B216" t="str">
            <v>M0032072115320</v>
          </cell>
          <cell r="C216" t="str">
            <v>15 x 3.25 Gateway MR</v>
          </cell>
          <cell r="D216" t="str">
            <v>USD</v>
          </cell>
          <cell r="E216">
            <v>46.92</v>
          </cell>
        </row>
        <row r="217">
          <cell r="B217" t="str">
            <v>M0032072115350</v>
          </cell>
          <cell r="C217" t="str">
            <v>15 x 3.5 Gateway MR</v>
          </cell>
          <cell r="D217" t="str">
            <v>USD</v>
          </cell>
          <cell r="E217">
            <v>47.9</v>
          </cell>
        </row>
        <row r="218">
          <cell r="B218" t="str">
            <v>M0032072115370</v>
          </cell>
          <cell r="C218" t="str">
            <v>15 x 3.75 Gateway MR</v>
          </cell>
          <cell r="D218" t="str">
            <v>USD</v>
          </cell>
          <cell r="E218">
            <v>47.9</v>
          </cell>
        </row>
        <row r="219">
          <cell r="B219" t="str">
            <v>M0032072115400</v>
          </cell>
          <cell r="C219" t="str">
            <v>15 x 4.0 Gateway MR</v>
          </cell>
          <cell r="D219" t="str">
            <v>USD</v>
          </cell>
          <cell r="E219">
            <v>47.9</v>
          </cell>
        </row>
        <row r="220">
          <cell r="B220" t="str">
            <v>M0032072120150</v>
          </cell>
          <cell r="C220" t="str">
            <v>20 x 1.5 Gateway MR</v>
          </cell>
          <cell r="D220" t="str">
            <v>USD</v>
          </cell>
          <cell r="E220">
            <v>45.63</v>
          </cell>
        </row>
        <row r="221">
          <cell r="B221" t="str">
            <v>M0032072120200</v>
          </cell>
          <cell r="C221" t="str">
            <v>20 x 2.0 Gateway MR</v>
          </cell>
          <cell r="D221" t="str">
            <v>USD</v>
          </cell>
          <cell r="E221">
            <v>45.8</v>
          </cell>
        </row>
        <row r="222">
          <cell r="B222" t="str">
            <v>M0032072120220</v>
          </cell>
          <cell r="C222" t="str">
            <v>20 x 2.25 Gateway MR</v>
          </cell>
          <cell r="D222" t="str">
            <v>USD</v>
          </cell>
          <cell r="E222">
            <v>46.19</v>
          </cell>
        </row>
        <row r="223">
          <cell r="B223" t="str">
            <v>M0032072120250</v>
          </cell>
          <cell r="C223" t="str">
            <v>20 x 2.5 Gateway MR</v>
          </cell>
          <cell r="D223" t="str">
            <v>USD</v>
          </cell>
          <cell r="E223">
            <v>46.19</v>
          </cell>
        </row>
        <row r="224">
          <cell r="B224" t="str">
            <v>M0032072120270</v>
          </cell>
          <cell r="C224" t="str">
            <v>20 x 2.75 Gateway MR</v>
          </cell>
          <cell r="D224" t="str">
            <v>USD</v>
          </cell>
          <cell r="E224">
            <v>46.19</v>
          </cell>
        </row>
        <row r="225">
          <cell r="B225" t="str">
            <v>M0032072120300</v>
          </cell>
          <cell r="C225" t="str">
            <v>20 x 3.0 Gateway MR</v>
          </cell>
          <cell r="D225" t="str">
            <v>USD</v>
          </cell>
          <cell r="E225">
            <v>46.95</v>
          </cell>
        </row>
        <row r="226">
          <cell r="B226" t="str">
            <v>M0032072120320</v>
          </cell>
          <cell r="C226" t="str">
            <v>20 x 3.25 Gateway MR</v>
          </cell>
          <cell r="D226" t="str">
            <v>USD</v>
          </cell>
          <cell r="E226">
            <v>46.92</v>
          </cell>
        </row>
        <row r="227">
          <cell r="B227" t="str">
            <v>M0032072120350</v>
          </cell>
          <cell r="C227" t="str">
            <v>20 x 3.5 Gateway MR</v>
          </cell>
          <cell r="D227" t="str">
            <v>USD</v>
          </cell>
          <cell r="E227">
            <v>47.9</v>
          </cell>
        </row>
        <row r="228">
          <cell r="B228" t="str">
            <v>M0032072120370</v>
          </cell>
          <cell r="C228" t="str">
            <v>20 x 3.75 Gateway MR</v>
          </cell>
          <cell r="D228" t="str">
            <v>USD</v>
          </cell>
          <cell r="E228">
            <v>47.91</v>
          </cell>
        </row>
        <row r="229">
          <cell r="B229" t="str">
            <v>M0032072120400</v>
          </cell>
          <cell r="C229" t="str">
            <v>20 x 4.0 Gateway MR</v>
          </cell>
          <cell r="D229" t="str">
            <v>USD</v>
          </cell>
          <cell r="E229">
            <v>47.91</v>
          </cell>
        </row>
        <row r="230">
          <cell r="B230" t="str">
            <v>M00320721515C0</v>
          </cell>
          <cell r="C230" t="str">
            <v>15 x 1.50 Gateway IDE</v>
          </cell>
          <cell r="D230" t="str">
            <v>USD</v>
          </cell>
          <cell r="E230">
            <v>44.32</v>
          </cell>
        </row>
        <row r="231">
          <cell r="B231" t="str">
            <v>M00320721520C0</v>
          </cell>
          <cell r="C231" t="str">
            <v>20 x 1.50 Gateway IDE</v>
          </cell>
          <cell r="D231" t="str">
            <v>USD</v>
          </cell>
          <cell r="E231">
            <v>44.32</v>
          </cell>
        </row>
        <row r="232">
          <cell r="B232" t="str">
            <v>M00320722015C0</v>
          </cell>
          <cell r="C232" t="str">
            <v>15 x 2.00 Gateway IDE</v>
          </cell>
          <cell r="D232" t="str">
            <v>USD</v>
          </cell>
          <cell r="E232">
            <v>44.48</v>
          </cell>
        </row>
        <row r="233">
          <cell r="B233" t="str">
            <v>M00320722020C0</v>
          </cell>
          <cell r="C233" t="str">
            <v>20 x 2.00 Gateway IDE</v>
          </cell>
          <cell r="D233" t="str">
            <v>USD</v>
          </cell>
          <cell r="E233">
            <v>44.48</v>
          </cell>
        </row>
        <row r="234">
          <cell r="B234" t="str">
            <v>M0032072209150</v>
          </cell>
          <cell r="C234" t="str">
            <v>F/G, Gateway, OTW, US 9 x 1.5</v>
          </cell>
          <cell r="D234" t="str">
            <v>USD</v>
          </cell>
          <cell r="E234">
            <v>44.92</v>
          </cell>
        </row>
        <row r="235">
          <cell r="B235" t="str">
            <v>M0032072209200</v>
          </cell>
          <cell r="C235" t="str">
            <v>F/G, Gateway, OTW, US 9 x 2.0</v>
          </cell>
          <cell r="D235" t="str">
            <v>USD</v>
          </cell>
          <cell r="E235">
            <v>45.09</v>
          </cell>
        </row>
        <row r="236">
          <cell r="B236" t="str">
            <v>M0032072209220</v>
          </cell>
          <cell r="C236" t="str">
            <v>F/G, Gateway, OTW, US 9 x 2.25</v>
          </cell>
          <cell r="D236" t="str">
            <v>USD</v>
          </cell>
          <cell r="E236">
            <v>45.48</v>
          </cell>
        </row>
        <row r="237">
          <cell r="B237" t="str">
            <v>M0032072209250</v>
          </cell>
          <cell r="C237" t="str">
            <v>F/G, Gateway, OTW, US 9 x 2.5</v>
          </cell>
          <cell r="D237" t="str">
            <v>USD</v>
          </cell>
          <cell r="E237">
            <v>45.48</v>
          </cell>
        </row>
        <row r="238">
          <cell r="B238" t="str">
            <v>M0032072209270</v>
          </cell>
          <cell r="C238" t="str">
            <v>F/G, Gateway, OTW, US 9 x 2.75</v>
          </cell>
          <cell r="D238" t="str">
            <v>USD</v>
          </cell>
          <cell r="E238">
            <v>45.48</v>
          </cell>
        </row>
        <row r="239">
          <cell r="B239" t="str">
            <v>M0032072209300</v>
          </cell>
          <cell r="C239" t="str">
            <v>F/G, Gateway, OTW, US 9 x 3.0</v>
          </cell>
          <cell r="D239" t="str">
            <v>USD</v>
          </cell>
          <cell r="E239">
            <v>45.49</v>
          </cell>
        </row>
        <row r="240">
          <cell r="B240" t="str">
            <v>M0032072209320</v>
          </cell>
          <cell r="C240" t="str">
            <v>F/G, Gateway, OTW, US 9 x 3.25</v>
          </cell>
          <cell r="D240" t="str">
            <v>USD</v>
          </cell>
          <cell r="E240">
            <v>46.21</v>
          </cell>
        </row>
        <row r="241">
          <cell r="B241" t="str">
            <v>M0032072209350</v>
          </cell>
          <cell r="C241" t="str">
            <v>F/G, Gateway, OTW, US 9 x 3.5</v>
          </cell>
          <cell r="D241" t="str">
            <v>USD</v>
          </cell>
          <cell r="E241">
            <v>47.58</v>
          </cell>
        </row>
        <row r="242">
          <cell r="B242" t="str">
            <v>M0032072209370</v>
          </cell>
          <cell r="C242" t="str">
            <v>F/G, Gateway, OTW, US 9 x 3.75</v>
          </cell>
          <cell r="D242" t="str">
            <v>USD</v>
          </cell>
          <cell r="E242">
            <v>47.58</v>
          </cell>
        </row>
        <row r="243">
          <cell r="B243" t="str">
            <v>M0032072209400</v>
          </cell>
          <cell r="C243" t="str">
            <v>F/G, Gateway, OTW, US 9 x 4.0</v>
          </cell>
          <cell r="D243" t="str">
            <v>USD</v>
          </cell>
          <cell r="E243">
            <v>47.58</v>
          </cell>
        </row>
        <row r="244">
          <cell r="B244" t="str">
            <v>M0032072212200</v>
          </cell>
          <cell r="C244" t="str">
            <v>F/G, Gateway, OTW, US 12 x 2.0</v>
          </cell>
          <cell r="D244" t="str">
            <v>USD</v>
          </cell>
          <cell r="E244">
            <v>45.09</v>
          </cell>
        </row>
        <row r="245">
          <cell r="B245" t="str">
            <v>M0032072212220</v>
          </cell>
          <cell r="C245" t="str">
            <v>F/G, Gateway, OTW, US 12 x 2.25</v>
          </cell>
          <cell r="D245" t="str">
            <v>USD</v>
          </cell>
          <cell r="E245">
            <v>45.48</v>
          </cell>
        </row>
        <row r="246">
          <cell r="B246" t="str">
            <v>M0032072212250</v>
          </cell>
          <cell r="C246" t="str">
            <v>F/G, Gateway, OTW, US 12 x 2.5</v>
          </cell>
          <cell r="D246" t="str">
            <v>USD</v>
          </cell>
          <cell r="E246">
            <v>45.48</v>
          </cell>
        </row>
        <row r="247">
          <cell r="B247" t="str">
            <v>M0032072212270</v>
          </cell>
          <cell r="C247" t="str">
            <v>F/G, Gateway, OTW, US 12 x 2.75</v>
          </cell>
          <cell r="D247" t="str">
            <v>USD</v>
          </cell>
          <cell r="E247">
            <v>45.48</v>
          </cell>
        </row>
        <row r="248">
          <cell r="B248" t="str">
            <v>M0032072212300</v>
          </cell>
          <cell r="C248" t="str">
            <v>F/G, Gateway, OTW, US 12 x 3.0</v>
          </cell>
          <cell r="D248" t="str">
            <v>USD</v>
          </cell>
          <cell r="E248">
            <v>45.49</v>
          </cell>
        </row>
        <row r="249">
          <cell r="B249" t="str">
            <v>M0032072212320</v>
          </cell>
          <cell r="C249" t="str">
            <v>F/G, Gateway, OTW, US 12 x 3.25</v>
          </cell>
          <cell r="D249" t="str">
            <v>USD</v>
          </cell>
          <cell r="E249">
            <v>46.21</v>
          </cell>
        </row>
        <row r="250">
          <cell r="B250" t="str">
            <v>M0032072212350</v>
          </cell>
          <cell r="C250" t="str">
            <v>F/G, Gateway, OTW, US 12 x 3.5</v>
          </cell>
          <cell r="D250" t="str">
            <v>USD</v>
          </cell>
          <cell r="E250">
            <v>47.58</v>
          </cell>
        </row>
        <row r="251">
          <cell r="B251" t="str">
            <v>M0032072212370</v>
          </cell>
          <cell r="C251" t="str">
            <v>F/G, Gateway, OTW, US 12 x 3.75</v>
          </cell>
          <cell r="D251" t="str">
            <v>USD</v>
          </cell>
          <cell r="E251">
            <v>47.58</v>
          </cell>
        </row>
        <row r="252">
          <cell r="B252" t="str">
            <v>M0032072212400</v>
          </cell>
          <cell r="C252" t="str">
            <v>F/G, Gateway, OTW, US 12 x 4.0</v>
          </cell>
          <cell r="D252" t="str">
            <v>USD</v>
          </cell>
          <cell r="E252">
            <v>47.58</v>
          </cell>
        </row>
        <row r="253">
          <cell r="B253" t="str">
            <v>M0032072215150</v>
          </cell>
          <cell r="C253" t="str">
            <v>F/G, Gateway, OTW, US 15 x 1.5</v>
          </cell>
          <cell r="D253" t="str">
            <v>USD</v>
          </cell>
          <cell r="E253">
            <v>44.92</v>
          </cell>
        </row>
        <row r="254">
          <cell r="B254" t="str">
            <v>M0032072215200</v>
          </cell>
          <cell r="C254" t="str">
            <v>F/G, Gateway, OTW, US 15 x 2.0</v>
          </cell>
          <cell r="D254" t="str">
            <v>USD</v>
          </cell>
          <cell r="E254">
            <v>45.09</v>
          </cell>
        </row>
        <row r="255">
          <cell r="B255" t="str">
            <v>M0032072215220</v>
          </cell>
          <cell r="C255" t="str">
            <v>F/G, Gateway, OTW, US 15 x 2.25</v>
          </cell>
          <cell r="D255" t="str">
            <v>USD</v>
          </cell>
          <cell r="E255">
            <v>45.48</v>
          </cell>
        </row>
        <row r="256">
          <cell r="B256" t="str">
            <v>M0032072215250</v>
          </cell>
          <cell r="C256" t="str">
            <v>F/G, Gateway, OTW, US 15 x 2.5</v>
          </cell>
          <cell r="D256" t="str">
            <v>USD</v>
          </cell>
          <cell r="E256">
            <v>45.48</v>
          </cell>
        </row>
        <row r="257">
          <cell r="B257" t="str">
            <v>M0032072215270</v>
          </cell>
          <cell r="C257" t="str">
            <v>F/G, Gateway, OTW, US 15 x 2.75</v>
          </cell>
          <cell r="D257" t="str">
            <v>USD</v>
          </cell>
          <cell r="E257">
            <v>45.48</v>
          </cell>
        </row>
        <row r="258">
          <cell r="B258" t="str">
            <v>M0032072215300</v>
          </cell>
          <cell r="C258" t="str">
            <v>F/G, Gateway, OTW, US 15 x 3.0</v>
          </cell>
          <cell r="D258" t="str">
            <v>USD</v>
          </cell>
          <cell r="E258">
            <v>45.49</v>
          </cell>
        </row>
        <row r="259">
          <cell r="B259" t="str">
            <v>M0032072215320</v>
          </cell>
          <cell r="C259" t="str">
            <v>F/G, Gateway, OTW, US 15 x 3.25</v>
          </cell>
          <cell r="D259" t="str">
            <v>USD</v>
          </cell>
          <cell r="E259">
            <v>46.21</v>
          </cell>
        </row>
        <row r="260">
          <cell r="B260" t="str">
            <v>M0032072215350</v>
          </cell>
          <cell r="C260" t="str">
            <v>F/G, Gateway, OTW, US 15 x 3.5</v>
          </cell>
          <cell r="D260" t="str">
            <v>USD</v>
          </cell>
          <cell r="E260">
            <v>47.58</v>
          </cell>
        </row>
        <row r="261">
          <cell r="B261" t="str">
            <v>M0032072215370</v>
          </cell>
          <cell r="C261" t="str">
            <v>F/G, Gateway, OTW, US 15 x 3.75</v>
          </cell>
          <cell r="D261" t="str">
            <v>USD</v>
          </cell>
          <cell r="E261">
            <v>47.58</v>
          </cell>
        </row>
        <row r="262">
          <cell r="B262" t="str">
            <v>M0032072215400</v>
          </cell>
          <cell r="C262" t="str">
            <v>F/G, Gateway, OTW, US 15 x 4.0</v>
          </cell>
          <cell r="D262" t="str">
            <v>USD</v>
          </cell>
          <cell r="E262">
            <v>47.58</v>
          </cell>
        </row>
        <row r="263">
          <cell r="B263" t="str">
            <v>M0032072220150</v>
          </cell>
          <cell r="C263" t="str">
            <v>F/G, Gateway, OTW, US 20 x 1.5</v>
          </cell>
          <cell r="D263" t="str">
            <v>USD</v>
          </cell>
          <cell r="E263">
            <v>44.92</v>
          </cell>
        </row>
        <row r="264">
          <cell r="B264" t="str">
            <v>M0032072220200</v>
          </cell>
          <cell r="C264" t="str">
            <v>F/G, Gateway, OTW, US 20 x 2.0</v>
          </cell>
          <cell r="D264" t="str">
            <v>USD</v>
          </cell>
          <cell r="E264">
            <v>45.09</v>
          </cell>
        </row>
        <row r="265">
          <cell r="B265" t="str">
            <v>M0032072220220</v>
          </cell>
          <cell r="C265" t="str">
            <v>F/G, Gateway, OTW, US 20 x 2.25</v>
          </cell>
          <cell r="D265" t="str">
            <v>USD</v>
          </cell>
          <cell r="E265">
            <v>45.48</v>
          </cell>
        </row>
        <row r="266">
          <cell r="B266" t="str">
            <v>M0032072220250</v>
          </cell>
          <cell r="C266" t="str">
            <v>F/G, Gateway, OTW, US 20 x 2.5</v>
          </cell>
          <cell r="D266" t="str">
            <v>USD</v>
          </cell>
          <cell r="E266">
            <v>45.93</v>
          </cell>
        </row>
        <row r="267">
          <cell r="B267" t="str">
            <v>M0032072220270</v>
          </cell>
          <cell r="C267" t="str">
            <v>F/G, Gateway, OTW, US 20 x 2.75</v>
          </cell>
          <cell r="D267" t="str">
            <v>USD</v>
          </cell>
          <cell r="E267">
            <v>45.48</v>
          </cell>
        </row>
        <row r="268">
          <cell r="B268" t="str">
            <v>M0032072220300</v>
          </cell>
          <cell r="C268" t="str">
            <v>F/G, Gateway, OTW, US 20 x 3.0</v>
          </cell>
          <cell r="D268" t="str">
            <v>USD</v>
          </cell>
          <cell r="E268">
            <v>46.24</v>
          </cell>
        </row>
        <row r="269">
          <cell r="B269" t="str">
            <v>M0032072220320</v>
          </cell>
          <cell r="C269" t="str">
            <v>F/G, Gateway, OTW, US 20 x 3.25</v>
          </cell>
          <cell r="D269" t="str">
            <v>USD</v>
          </cell>
          <cell r="E269">
            <v>46.21</v>
          </cell>
        </row>
        <row r="270">
          <cell r="B270" t="str">
            <v>M0032072220350</v>
          </cell>
          <cell r="C270" t="str">
            <v>F/G, Gateway, OTW, US 20 x 3.5</v>
          </cell>
          <cell r="D270" t="str">
            <v>USD</v>
          </cell>
          <cell r="E270">
            <v>47.58</v>
          </cell>
        </row>
        <row r="271">
          <cell r="B271" t="str">
            <v>M0032072220370</v>
          </cell>
          <cell r="C271" t="str">
            <v>F/G, Gateway, OTW, US 20 x 3.75</v>
          </cell>
          <cell r="D271" t="str">
            <v>USD</v>
          </cell>
          <cell r="E271">
            <v>47.58</v>
          </cell>
        </row>
        <row r="272">
          <cell r="B272" t="str">
            <v>M0032072220400</v>
          </cell>
          <cell r="C272" t="str">
            <v>F/G, Gateway, OTW, US 20 x 4.0</v>
          </cell>
          <cell r="D272" t="str">
            <v>USD</v>
          </cell>
          <cell r="E272">
            <v>47.58</v>
          </cell>
        </row>
        <row r="273">
          <cell r="B273" t="str">
            <v>M00320722215C0</v>
          </cell>
          <cell r="C273" t="str">
            <v>15 x 2.25 Gateway IDE</v>
          </cell>
          <cell r="D273" t="str">
            <v>USD</v>
          </cell>
          <cell r="E273">
            <v>44.88</v>
          </cell>
        </row>
        <row r="274">
          <cell r="B274" t="str">
            <v>M00320722220C0</v>
          </cell>
          <cell r="C274" t="str">
            <v>20 x 2.25 Gateway IDE</v>
          </cell>
          <cell r="D274" t="str">
            <v>USD</v>
          </cell>
          <cell r="E274">
            <v>44.88</v>
          </cell>
        </row>
        <row r="275">
          <cell r="B275" t="str">
            <v>M00320722515C0</v>
          </cell>
          <cell r="C275" t="str">
            <v>15 x 2.50 Gateway IDE</v>
          </cell>
          <cell r="D275" t="str">
            <v>USD</v>
          </cell>
          <cell r="E275">
            <v>44.87</v>
          </cell>
        </row>
        <row r="276">
          <cell r="B276" t="str">
            <v>M00320722520C0</v>
          </cell>
          <cell r="C276" t="str">
            <v>20 x 2.50 Gateway IDE</v>
          </cell>
          <cell r="D276" t="str">
            <v>USD</v>
          </cell>
          <cell r="E276">
            <v>44.87</v>
          </cell>
        </row>
        <row r="277">
          <cell r="B277" t="str">
            <v>M00320722715C0</v>
          </cell>
          <cell r="C277" t="str">
            <v>15 x 2.75 Gateway IDE</v>
          </cell>
          <cell r="D277" t="str">
            <v>USD</v>
          </cell>
          <cell r="E277">
            <v>44.87</v>
          </cell>
        </row>
        <row r="278">
          <cell r="B278" t="str">
            <v>M00320722720C0</v>
          </cell>
          <cell r="C278" t="str">
            <v>20 x 2.75 Gateway IDE</v>
          </cell>
          <cell r="D278" t="str">
            <v>USD</v>
          </cell>
          <cell r="E278">
            <v>44.87</v>
          </cell>
        </row>
        <row r="279">
          <cell r="B279" t="str">
            <v>M00320723015C0</v>
          </cell>
          <cell r="C279" t="str">
            <v>15 x 3.00 Gateway IDE</v>
          </cell>
          <cell r="D279" t="str">
            <v>USD</v>
          </cell>
          <cell r="E279">
            <v>44.89</v>
          </cell>
        </row>
        <row r="280">
          <cell r="B280" t="str">
            <v>M00320723020C0</v>
          </cell>
          <cell r="C280" t="str">
            <v>20 x 3.00 Gateway IDE</v>
          </cell>
          <cell r="D280" t="str">
            <v>USD</v>
          </cell>
          <cell r="E280">
            <v>45.64</v>
          </cell>
        </row>
        <row r="281">
          <cell r="B281" t="str">
            <v>M0032072309200</v>
          </cell>
          <cell r="C281" t="str">
            <v>F/G, Gateway, MR, US 9 x 2.0</v>
          </cell>
          <cell r="D281" t="str">
            <v>USD</v>
          </cell>
          <cell r="E281">
            <v>46.65</v>
          </cell>
        </row>
        <row r="282">
          <cell r="B282" t="str">
            <v>M0032072309220</v>
          </cell>
          <cell r="C282" t="str">
            <v>F/G, Gateway, MR, US 9 x 2.25</v>
          </cell>
          <cell r="D282" t="str">
            <v>USD</v>
          </cell>
          <cell r="E282">
            <v>47.06</v>
          </cell>
        </row>
        <row r="283">
          <cell r="B283" t="str">
            <v>M0032072309250</v>
          </cell>
          <cell r="C283" t="str">
            <v>F/G, Gateway, MR, US 9 x 2.5</v>
          </cell>
          <cell r="D283" t="str">
            <v>USD</v>
          </cell>
          <cell r="E283">
            <v>47.06</v>
          </cell>
        </row>
        <row r="284">
          <cell r="B284" t="str">
            <v>M0032072309270</v>
          </cell>
          <cell r="C284" t="str">
            <v>F/G, Gateway, MR, US 9 x 2.75</v>
          </cell>
          <cell r="D284" t="str">
            <v>USD</v>
          </cell>
          <cell r="E284">
            <v>47.06</v>
          </cell>
        </row>
        <row r="285">
          <cell r="B285" t="str">
            <v>M0032072309300</v>
          </cell>
          <cell r="C285" t="str">
            <v>F/G, Gateway, MR, US 9 x 3.0</v>
          </cell>
          <cell r="D285" t="str">
            <v>USD</v>
          </cell>
          <cell r="E285">
            <v>47.07</v>
          </cell>
        </row>
        <row r="286">
          <cell r="B286" t="str">
            <v>M0032072309320</v>
          </cell>
          <cell r="C286" t="str">
            <v>F/G, Gateway, MR, US 9 x 3.25</v>
          </cell>
          <cell r="D286" t="str">
            <v>USD</v>
          </cell>
          <cell r="E286">
            <v>47.79</v>
          </cell>
        </row>
        <row r="287">
          <cell r="B287" t="str">
            <v>M0032072309350</v>
          </cell>
          <cell r="C287" t="str">
            <v>F/G, Gateway, MR, US 9 x 3.5</v>
          </cell>
          <cell r="D287" t="str">
            <v>USD</v>
          </cell>
          <cell r="E287">
            <v>48.77</v>
          </cell>
        </row>
        <row r="288">
          <cell r="B288" t="str">
            <v>M0032072309370</v>
          </cell>
          <cell r="C288" t="str">
            <v>F/G, Gateway, MR, US 9 x 3.75</v>
          </cell>
          <cell r="D288" t="str">
            <v>USD</v>
          </cell>
          <cell r="E288">
            <v>48.77</v>
          </cell>
        </row>
        <row r="289">
          <cell r="B289" t="str">
            <v>M0032072309400</v>
          </cell>
          <cell r="C289" t="str">
            <v>F/G, Gateway, MR, US 9 x 4.0</v>
          </cell>
          <cell r="D289" t="str">
            <v>USD</v>
          </cell>
          <cell r="E289">
            <v>48.77</v>
          </cell>
        </row>
        <row r="290">
          <cell r="B290" t="str">
            <v>M0032072312200</v>
          </cell>
          <cell r="C290" t="str">
            <v>F/G, Gateway, MR, US 12 x 2.0</v>
          </cell>
          <cell r="D290" t="str">
            <v>USD</v>
          </cell>
          <cell r="E290">
            <v>46.65</v>
          </cell>
        </row>
        <row r="291">
          <cell r="B291" t="str">
            <v>M0032072312220</v>
          </cell>
          <cell r="C291" t="str">
            <v>F/G, Gateway, MR, US 12 x 2.25</v>
          </cell>
          <cell r="D291" t="str">
            <v>USD</v>
          </cell>
          <cell r="E291">
            <v>47.06</v>
          </cell>
        </row>
        <row r="292">
          <cell r="B292" t="str">
            <v>M0032072312250</v>
          </cell>
          <cell r="C292" t="str">
            <v>F/G, Gateway, MR, US 12 x 2.5</v>
          </cell>
          <cell r="D292" t="str">
            <v>USD</v>
          </cell>
          <cell r="E292">
            <v>47.06</v>
          </cell>
        </row>
        <row r="293">
          <cell r="B293" t="str">
            <v>M0032072312270</v>
          </cell>
          <cell r="C293" t="str">
            <v>F/G, Gateway, MR, US 12 x 2.75</v>
          </cell>
          <cell r="D293" t="str">
            <v>USD</v>
          </cell>
          <cell r="E293">
            <v>47.06</v>
          </cell>
        </row>
        <row r="294">
          <cell r="B294" t="str">
            <v>M0032072312300</v>
          </cell>
          <cell r="C294" t="str">
            <v>F/G, Gateway, MR, US 12 x 3.0</v>
          </cell>
          <cell r="D294" t="str">
            <v>USD</v>
          </cell>
          <cell r="E294">
            <v>47.07</v>
          </cell>
        </row>
        <row r="295">
          <cell r="B295" t="str">
            <v>M0032072312320</v>
          </cell>
          <cell r="C295" t="str">
            <v>F/G, Gateway, MR, US 12 x 3.25</v>
          </cell>
          <cell r="D295" t="str">
            <v>USD</v>
          </cell>
          <cell r="E295">
            <v>47.79</v>
          </cell>
        </row>
        <row r="296">
          <cell r="B296" t="str">
            <v>M0032072312350</v>
          </cell>
          <cell r="C296" t="str">
            <v>F/G, Gateway, MR, US 12 x 3.5</v>
          </cell>
          <cell r="D296" t="str">
            <v>USD</v>
          </cell>
          <cell r="E296">
            <v>48.77</v>
          </cell>
        </row>
        <row r="297">
          <cell r="B297" t="str">
            <v>M0032072312370</v>
          </cell>
          <cell r="C297" t="str">
            <v>F/G, Gateway, MR, US 12 x 3.75</v>
          </cell>
          <cell r="D297" t="str">
            <v>USD</v>
          </cell>
          <cell r="E297">
            <v>48.77</v>
          </cell>
        </row>
        <row r="298">
          <cell r="B298" t="str">
            <v>M0032072312400</v>
          </cell>
          <cell r="C298" t="str">
            <v>F/G, Gateway, MR, US 12 x 4.0</v>
          </cell>
          <cell r="D298" t="str">
            <v>USD</v>
          </cell>
          <cell r="E298">
            <v>48.77</v>
          </cell>
        </row>
        <row r="299">
          <cell r="B299" t="str">
            <v>M0032072315150</v>
          </cell>
          <cell r="C299" t="str">
            <v>F/G, Gateway, MR, US 15 x 1.5</v>
          </cell>
          <cell r="D299" t="str">
            <v>USD</v>
          </cell>
          <cell r="E299">
            <v>46.5</v>
          </cell>
        </row>
        <row r="300">
          <cell r="B300" t="str">
            <v>M0032072315200</v>
          </cell>
          <cell r="C300" t="str">
            <v>F/G, Gateway, MR, US 15 x 2.0</v>
          </cell>
          <cell r="D300" t="str">
            <v>USD</v>
          </cell>
          <cell r="E300">
            <v>46.65</v>
          </cell>
        </row>
        <row r="301">
          <cell r="B301" t="str">
            <v>M0032072315220</v>
          </cell>
          <cell r="C301" t="str">
            <v>F/G, Gateway, MR, US 15 x 2.25</v>
          </cell>
          <cell r="D301" t="str">
            <v>USD</v>
          </cell>
          <cell r="E301">
            <v>47.06</v>
          </cell>
        </row>
        <row r="302">
          <cell r="B302" t="str">
            <v>M0032072315250</v>
          </cell>
          <cell r="C302" t="str">
            <v>F/G, Gateway, MR, US 15 x 2.5</v>
          </cell>
          <cell r="D302" t="str">
            <v>USD</v>
          </cell>
          <cell r="E302">
            <v>47.06</v>
          </cell>
        </row>
        <row r="303">
          <cell r="B303" t="str">
            <v>M0032072315270</v>
          </cell>
          <cell r="C303" t="str">
            <v>F/G, Gateway, MR, US 15 x 2.75</v>
          </cell>
          <cell r="D303" t="str">
            <v>USD</v>
          </cell>
          <cell r="E303">
            <v>47.06</v>
          </cell>
        </row>
        <row r="304">
          <cell r="B304" t="str">
            <v>M0032072315300</v>
          </cell>
          <cell r="C304" t="str">
            <v>F/G, Gateway, MR, US 15 x 3.0</v>
          </cell>
          <cell r="D304" t="str">
            <v>USD</v>
          </cell>
          <cell r="E304">
            <v>47.07</v>
          </cell>
        </row>
        <row r="305">
          <cell r="B305" t="str">
            <v>M0032072315320</v>
          </cell>
          <cell r="C305" t="str">
            <v>F/G, Gateway, MR, US 15 x 3.25</v>
          </cell>
          <cell r="D305" t="str">
            <v>USD</v>
          </cell>
          <cell r="E305">
            <v>47.79</v>
          </cell>
        </row>
        <row r="306">
          <cell r="B306" t="str">
            <v>M0032072315350</v>
          </cell>
          <cell r="C306" t="str">
            <v>F/G, Gateway, MR, US 15 x 3.5</v>
          </cell>
          <cell r="D306" t="str">
            <v>USD</v>
          </cell>
          <cell r="E306">
            <v>48.77</v>
          </cell>
        </row>
        <row r="307">
          <cell r="B307" t="str">
            <v>M0032072315370</v>
          </cell>
          <cell r="C307" t="str">
            <v>F/G, Gateway, MR, US 15 x 3.75</v>
          </cell>
          <cell r="D307" t="str">
            <v>USD</v>
          </cell>
          <cell r="E307">
            <v>48.77</v>
          </cell>
        </row>
        <row r="308">
          <cell r="B308" t="str">
            <v>M0032072315400</v>
          </cell>
          <cell r="C308" t="str">
            <v>F/G, Gateway, MR, US 15 x 4.0</v>
          </cell>
          <cell r="D308" t="str">
            <v>USD</v>
          </cell>
          <cell r="E308">
            <v>48.77</v>
          </cell>
        </row>
        <row r="309">
          <cell r="B309" t="str">
            <v>M0032072320150</v>
          </cell>
          <cell r="C309" t="str">
            <v>F/G, Gateway, MR, US 20 x 1.5</v>
          </cell>
          <cell r="D309" t="str">
            <v>USD</v>
          </cell>
          <cell r="E309">
            <v>46.5</v>
          </cell>
        </row>
        <row r="310">
          <cell r="B310" t="str">
            <v>M0032072320200</v>
          </cell>
          <cell r="C310" t="str">
            <v>F/G, Gateway, MR, US 20 x 2.0</v>
          </cell>
          <cell r="D310" t="str">
            <v>USD</v>
          </cell>
          <cell r="E310">
            <v>46.65</v>
          </cell>
        </row>
        <row r="311">
          <cell r="B311" t="str">
            <v>M0032072320220</v>
          </cell>
          <cell r="C311" t="str">
            <v>F/G, Gateway, MR, US 20 x 2.25</v>
          </cell>
          <cell r="D311" t="str">
            <v>USD</v>
          </cell>
          <cell r="E311">
            <v>47.06</v>
          </cell>
        </row>
        <row r="312">
          <cell r="B312" t="str">
            <v>M0032072320250</v>
          </cell>
          <cell r="C312" t="str">
            <v>F/G, Gateway, MR, US 20 x 2.5</v>
          </cell>
          <cell r="D312" t="str">
            <v>USD</v>
          </cell>
          <cell r="E312">
            <v>47.06</v>
          </cell>
        </row>
        <row r="313">
          <cell r="B313" t="str">
            <v>M0032072320270</v>
          </cell>
          <cell r="C313" t="str">
            <v>F/G, Gateway, MR, US 20 x 2.75</v>
          </cell>
          <cell r="D313" t="str">
            <v>USD</v>
          </cell>
          <cell r="E313">
            <v>47.06</v>
          </cell>
        </row>
        <row r="314">
          <cell r="B314" t="str">
            <v>M0032072320300</v>
          </cell>
          <cell r="C314" t="str">
            <v>F/G, Gateway, MR, US 20 x 3.0</v>
          </cell>
          <cell r="D314" t="str">
            <v>USD</v>
          </cell>
          <cell r="E314">
            <v>47.82</v>
          </cell>
        </row>
        <row r="315">
          <cell r="B315" t="str">
            <v>M0032072320320</v>
          </cell>
          <cell r="C315" t="str">
            <v>F/G, Gateway, MR, US 20 x 3.25</v>
          </cell>
          <cell r="D315" t="str">
            <v>USD</v>
          </cell>
          <cell r="E315">
            <v>47.79</v>
          </cell>
        </row>
        <row r="316">
          <cell r="B316" t="str">
            <v>M0032072320350</v>
          </cell>
          <cell r="C316" t="str">
            <v>F/G, Gateway, MR, US 20 x 3.5</v>
          </cell>
          <cell r="D316" t="str">
            <v>USD</v>
          </cell>
          <cell r="E316">
            <v>48.77</v>
          </cell>
        </row>
        <row r="317">
          <cell r="B317" t="str">
            <v>M0032072320370</v>
          </cell>
          <cell r="C317" t="str">
            <v>F/G, Gateway, MR, US 20 x 3.75</v>
          </cell>
          <cell r="D317" t="str">
            <v>USD</v>
          </cell>
          <cell r="E317">
            <v>48.77</v>
          </cell>
        </row>
        <row r="318">
          <cell r="B318" t="str">
            <v>M0032072320400</v>
          </cell>
          <cell r="C318" t="str">
            <v>F/G, Gateway, MR, US 20 x 4.0</v>
          </cell>
          <cell r="D318" t="str">
            <v>USD</v>
          </cell>
          <cell r="E318">
            <v>48.77</v>
          </cell>
        </row>
        <row r="319">
          <cell r="B319" t="str">
            <v>M00320723215C0</v>
          </cell>
          <cell r="C319" t="str">
            <v>15 x 3.25 Gateway IDE</v>
          </cell>
          <cell r="D319" t="str">
            <v>USD</v>
          </cell>
          <cell r="E319">
            <v>45.61</v>
          </cell>
        </row>
        <row r="320">
          <cell r="B320" t="str">
            <v>M00320723220C0</v>
          </cell>
          <cell r="C320" t="str">
            <v>20 x 3.25 Gateway IDE</v>
          </cell>
          <cell r="D320" t="str">
            <v>USD</v>
          </cell>
          <cell r="E320">
            <v>45.61</v>
          </cell>
        </row>
        <row r="321">
          <cell r="B321" t="str">
            <v>M00320723515C0</v>
          </cell>
          <cell r="C321" t="str">
            <v>15 x 3.50 Gateway IDE</v>
          </cell>
          <cell r="D321" t="str">
            <v>USD</v>
          </cell>
          <cell r="E321">
            <v>46.97</v>
          </cell>
        </row>
        <row r="322">
          <cell r="B322" t="str">
            <v>M00320723520C0</v>
          </cell>
          <cell r="C322" t="str">
            <v>20 x 3.50 Gateway IDE</v>
          </cell>
          <cell r="D322" t="str">
            <v>USD</v>
          </cell>
          <cell r="E322">
            <v>46.97</v>
          </cell>
        </row>
        <row r="323">
          <cell r="B323" t="str">
            <v>M00320723715C0</v>
          </cell>
          <cell r="C323" t="str">
            <v>15 x 3.75 Gateway IDE</v>
          </cell>
          <cell r="D323" t="str">
            <v>USD</v>
          </cell>
          <cell r="E323">
            <v>46.97</v>
          </cell>
        </row>
        <row r="324">
          <cell r="B324" t="str">
            <v>M00320723720C0</v>
          </cell>
          <cell r="C324" t="str">
            <v>20 x 3.75 Gateway IDE</v>
          </cell>
          <cell r="D324" t="str">
            <v>USD</v>
          </cell>
          <cell r="E324">
            <v>46.97</v>
          </cell>
        </row>
        <row r="325">
          <cell r="B325" t="str">
            <v>M00320724015C0</v>
          </cell>
          <cell r="C325" t="str">
            <v>15 x 4.00 Gateway IDE</v>
          </cell>
          <cell r="D325" t="str">
            <v>USD</v>
          </cell>
          <cell r="E325">
            <v>46.97</v>
          </cell>
        </row>
        <row r="326">
          <cell r="B326" t="str">
            <v>M00320724020C0</v>
          </cell>
          <cell r="C326" t="str">
            <v>20 x 4.00 Gateway IDE</v>
          </cell>
          <cell r="D326" t="str">
            <v>USD</v>
          </cell>
          <cell r="E326">
            <v>46.97</v>
          </cell>
        </row>
        <row r="327">
          <cell r="B327" t="str">
            <v>M0032072409150</v>
          </cell>
          <cell r="C327" t="str">
            <v>F/G, Gateway, OTW, OUS 9 x 1.5</v>
          </cell>
          <cell r="D327" t="str">
            <v>USD</v>
          </cell>
          <cell r="E327">
            <v>46.12</v>
          </cell>
        </row>
        <row r="328">
          <cell r="B328" t="str">
            <v>M0032072409200</v>
          </cell>
          <cell r="C328" t="str">
            <v>F/G, Gateway, OTW, OUS 9 x 2.0</v>
          </cell>
          <cell r="D328" t="str">
            <v>USD</v>
          </cell>
          <cell r="E328">
            <v>46.28</v>
          </cell>
        </row>
        <row r="329">
          <cell r="B329" t="str">
            <v>M0032072409220</v>
          </cell>
          <cell r="C329" t="str">
            <v>F/G, Gateway, OTW, OUS 9 x 2.25</v>
          </cell>
          <cell r="D329" t="str">
            <v>USD</v>
          </cell>
          <cell r="E329">
            <v>46.68</v>
          </cell>
        </row>
        <row r="330">
          <cell r="B330" t="str">
            <v>M0032072409250</v>
          </cell>
          <cell r="C330" t="str">
            <v>F/G, Gateway, OTW, OUS 9 x 2.5</v>
          </cell>
          <cell r="D330" t="str">
            <v>USD</v>
          </cell>
          <cell r="E330">
            <v>46.68</v>
          </cell>
        </row>
        <row r="331">
          <cell r="B331" t="str">
            <v>M0032072409270</v>
          </cell>
          <cell r="C331" t="str">
            <v>F/G, Gateway, OTW, OUS 9 x 2.75</v>
          </cell>
          <cell r="D331" t="str">
            <v>USD</v>
          </cell>
          <cell r="E331">
            <v>46.67</v>
          </cell>
        </row>
        <row r="332">
          <cell r="B332" t="str">
            <v>M0032072409300</v>
          </cell>
          <cell r="C332" t="str">
            <v>F/G, Gateway, OTW, OUS 9 x 3.0</v>
          </cell>
          <cell r="D332" t="str">
            <v>USD</v>
          </cell>
          <cell r="E332">
            <v>46.69</v>
          </cell>
        </row>
        <row r="333">
          <cell r="B333" t="str">
            <v>M0032072409320</v>
          </cell>
          <cell r="C333" t="str">
            <v>F/G, Gateway, OTW, OUS 9 x 3.25</v>
          </cell>
          <cell r="D333" t="str">
            <v>USD</v>
          </cell>
          <cell r="E333">
            <v>47.41</v>
          </cell>
        </row>
        <row r="334">
          <cell r="B334" t="str">
            <v>M0032072409350</v>
          </cell>
          <cell r="C334" t="str">
            <v>F/G, Gateway, OTW, OUS 9 x 3.5</v>
          </cell>
          <cell r="D334" t="str">
            <v>USD</v>
          </cell>
          <cell r="E334">
            <v>48.77</v>
          </cell>
        </row>
        <row r="335">
          <cell r="B335" t="str">
            <v>M0032072409370</v>
          </cell>
          <cell r="C335" t="str">
            <v>F/G, Gateway, OTW, OUS 9 x 3.75</v>
          </cell>
          <cell r="D335" t="str">
            <v>USD</v>
          </cell>
          <cell r="E335">
            <v>48.77</v>
          </cell>
        </row>
        <row r="336">
          <cell r="B336" t="str">
            <v>M0032072409400</v>
          </cell>
          <cell r="C336" t="str">
            <v>F/G, Gateway, OTW, OUS 9 x 4.0</v>
          </cell>
          <cell r="D336" t="str">
            <v>USD</v>
          </cell>
          <cell r="E336">
            <v>48.77</v>
          </cell>
        </row>
        <row r="337">
          <cell r="B337" t="str">
            <v>M0032072412200</v>
          </cell>
          <cell r="C337" t="str">
            <v>F/G, Gateway, OTW, OUS 12 x 2.0</v>
          </cell>
          <cell r="D337" t="str">
            <v>USD</v>
          </cell>
          <cell r="E337">
            <v>46.28</v>
          </cell>
        </row>
        <row r="338">
          <cell r="B338" t="str">
            <v>M0032072412220</v>
          </cell>
          <cell r="C338" t="str">
            <v>F/G, Gateway, OTW, OUS 12 x 2.25</v>
          </cell>
          <cell r="D338" t="str">
            <v>USD</v>
          </cell>
          <cell r="E338">
            <v>46.68</v>
          </cell>
        </row>
        <row r="339">
          <cell r="B339" t="str">
            <v>M0032072412250</v>
          </cell>
          <cell r="C339" t="str">
            <v>F/G, Gateway, OTW, OUS 12 x 2.5</v>
          </cell>
          <cell r="D339" t="str">
            <v>USD</v>
          </cell>
          <cell r="E339">
            <v>46.67</v>
          </cell>
        </row>
        <row r="340">
          <cell r="B340" t="str">
            <v>M0032072412270</v>
          </cell>
          <cell r="C340" t="str">
            <v>F/G, Gateway, OTW, OUS 12 x 2.75</v>
          </cell>
          <cell r="D340" t="str">
            <v>USD</v>
          </cell>
          <cell r="E340">
            <v>46.67</v>
          </cell>
        </row>
        <row r="341">
          <cell r="B341" t="str">
            <v>M0032072412300</v>
          </cell>
          <cell r="C341" t="str">
            <v>F/G, Gateway, OTW, OUS 12 x 3.0</v>
          </cell>
          <cell r="D341" t="str">
            <v>USD</v>
          </cell>
          <cell r="E341">
            <v>46.69</v>
          </cell>
        </row>
        <row r="342">
          <cell r="B342" t="str">
            <v>M0032072412320</v>
          </cell>
          <cell r="C342" t="str">
            <v>F/G, Gateway, OTW, OUS 12 x 3.25</v>
          </cell>
          <cell r="D342" t="str">
            <v>USD</v>
          </cell>
          <cell r="E342">
            <v>47.41</v>
          </cell>
        </row>
        <row r="343">
          <cell r="B343" t="str">
            <v>M0032072412350</v>
          </cell>
          <cell r="C343" t="str">
            <v>F/G, Gateway, OTW, OUS 12 x 3.5</v>
          </cell>
          <cell r="D343" t="str">
            <v>USD</v>
          </cell>
          <cell r="E343">
            <v>48.77</v>
          </cell>
        </row>
        <row r="344">
          <cell r="B344" t="str">
            <v>M0032072412370</v>
          </cell>
          <cell r="C344" t="str">
            <v>F/G, Gateway, OTW, OUS 12 x 3.75</v>
          </cell>
          <cell r="D344" t="str">
            <v>USD</v>
          </cell>
          <cell r="E344">
            <v>48.77</v>
          </cell>
        </row>
        <row r="345">
          <cell r="B345" t="str">
            <v>M0032072412400</v>
          </cell>
          <cell r="C345" t="str">
            <v>F/G, Gateway, OTW, OUS 12 x 4.0</v>
          </cell>
          <cell r="D345" t="str">
            <v>USD</v>
          </cell>
          <cell r="E345">
            <v>48.77</v>
          </cell>
        </row>
        <row r="346">
          <cell r="B346" t="str">
            <v>M0032072415150</v>
          </cell>
          <cell r="C346" t="str">
            <v>F/G, Gateway, OTW, OUS 15 x 1.5</v>
          </cell>
          <cell r="D346" t="str">
            <v>USD</v>
          </cell>
          <cell r="E346">
            <v>46.12</v>
          </cell>
        </row>
        <row r="347">
          <cell r="B347" t="str">
            <v>M0032072415200</v>
          </cell>
          <cell r="C347" t="str">
            <v>F/G, Gateway, OTW, OUS 15 x 2.0</v>
          </cell>
          <cell r="D347" t="str">
            <v>USD</v>
          </cell>
          <cell r="E347">
            <v>46.28</v>
          </cell>
        </row>
        <row r="348">
          <cell r="B348" t="str">
            <v>M0032072415220</v>
          </cell>
          <cell r="C348" t="str">
            <v>F/G, Gateway, OTW, OUS 15 x 2.25</v>
          </cell>
          <cell r="D348" t="str">
            <v>USD</v>
          </cell>
          <cell r="E348">
            <v>46.68</v>
          </cell>
        </row>
        <row r="349">
          <cell r="B349" t="str">
            <v>M0032072415250</v>
          </cell>
          <cell r="C349" t="str">
            <v>F/G, Gateway, OTW, OUS 15 x 2.5</v>
          </cell>
          <cell r="D349" t="str">
            <v>USD</v>
          </cell>
          <cell r="E349">
            <v>46.67</v>
          </cell>
        </row>
        <row r="350">
          <cell r="B350" t="str">
            <v>M0032072415270</v>
          </cell>
          <cell r="C350" t="str">
            <v>F/G, Gateway, OTW, OUS 15 x 2.75</v>
          </cell>
          <cell r="D350" t="str">
            <v>USD</v>
          </cell>
          <cell r="E350">
            <v>46.67</v>
          </cell>
        </row>
        <row r="351">
          <cell r="B351" t="str">
            <v>M0032072415300</v>
          </cell>
          <cell r="C351" t="str">
            <v>F/G, Gateway, OTW, OUS 15 x 3.0</v>
          </cell>
          <cell r="D351" t="str">
            <v>USD</v>
          </cell>
          <cell r="E351">
            <v>46.69</v>
          </cell>
        </row>
        <row r="352">
          <cell r="B352" t="str">
            <v>M0032072415320</v>
          </cell>
          <cell r="C352" t="str">
            <v>F/G, Gateway, OTW, OUS 15 x 3.25</v>
          </cell>
          <cell r="D352" t="str">
            <v>USD</v>
          </cell>
          <cell r="E352">
            <v>47.41</v>
          </cell>
        </row>
        <row r="353">
          <cell r="B353" t="str">
            <v>M0032072415350</v>
          </cell>
          <cell r="C353" t="str">
            <v>F/G, Gateway, OTW, OUS 15 x 3.5</v>
          </cell>
          <cell r="D353" t="str">
            <v>USD</v>
          </cell>
          <cell r="E353">
            <v>48.77</v>
          </cell>
        </row>
        <row r="354">
          <cell r="B354" t="str">
            <v>M0032072415370</v>
          </cell>
          <cell r="C354" t="str">
            <v>F/G, Gateway, OTW, OUS 15 x 3.75</v>
          </cell>
          <cell r="D354" t="str">
            <v>USD</v>
          </cell>
          <cell r="E354">
            <v>48.77</v>
          </cell>
        </row>
        <row r="355">
          <cell r="B355" t="str">
            <v>M0032072415400</v>
          </cell>
          <cell r="C355" t="str">
            <v>F/G, Gateway, OTW, OUS 15 x 4.0</v>
          </cell>
          <cell r="D355" t="str">
            <v>USD</v>
          </cell>
          <cell r="E355">
            <v>48.77</v>
          </cell>
        </row>
        <row r="356">
          <cell r="B356" t="str">
            <v>M0032072420150</v>
          </cell>
          <cell r="C356" t="str">
            <v>F/G, Gateway, OTW, OUS 20 x 1.5</v>
          </cell>
          <cell r="D356" t="str">
            <v>USD</v>
          </cell>
          <cell r="E356">
            <v>46.12</v>
          </cell>
        </row>
        <row r="357">
          <cell r="B357" t="str">
            <v>M0032072420200</v>
          </cell>
          <cell r="C357" t="str">
            <v>F/G, Gateway, OTW, OUS 20 x 2.0</v>
          </cell>
          <cell r="D357" t="str">
            <v>USD</v>
          </cell>
          <cell r="E357">
            <v>46.28</v>
          </cell>
        </row>
        <row r="358">
          <cell r="B358" t="str">
            <v>M0032072420220</v>
          </cell>
          <cell r="C358" t="str">
            <v>F/G, Gateway, OTW, OUS 20 x 2.25</v>
          </cell>
          <cell r="D358" t="str">
            <v>USD</v>
          </cell>
          <cell r="E358">
            <v>46.68</v>
          </cell>
        </row>
        <row r="359">
          <cell r="B359" t="str">
            <v>M0032072420250</v>
          </cell>
          <cell r="C359" t="str">
            <v>F/G, Gateway, OTW, OUS 20 x 2.5</v>
          </cell>
          <cell r="D359" t="str">
            <v>USD</v>
          </cell>
          <cell r="E359">
            <v>46.67</v>
          </cell>
        </row>
        <row r="360">
          <cell r="B360" t="str">
            <v>M0032072420270</v>
          </cell>
          <cell r="C360" t="str">
            <v>F/G, Gateway, OTW, OUS 20 x 2.75</v>
          </cell>
          <cell r="D360" t="str">
            <v>USD</v>
          </cell>
          <cell r="E360">
            <v>46.67</v>
          </cell>
        </row>
        <row r="361">
          <cell r="B361" t="str">
            <v>M0032072420300</v>
          </cell>
          <cell r="C361" t="str">
            <v>F/G, Gateway, OTW, OUS 20 x 3.0</v>
          </cell>
          <cell r="D361" t="str">
            <v>USD</v>
          </cell>
          <cell r="E361">
            <v>47.44</v>
          </cell>
        </row>
        <row r="362">
          <cell r="B362" t="str">
            <v>M0032072420320</v>
          </cell>
          <cell r="C362" t="str">
            <v>F/G, Gateway, OTW, OUS 20 x 3.25</v>
          </cell>
          <cell r="D362" t="str">
            <v>USD</v>
          </cell>
          <cell r="E362">
            <v>47.41</v>
          </cell>
        </row>
        <row r="363">
          <cell r="B363" t="str">
            <v>M0032072420350</v>
          </cell>
          <cell r="C363" t="str">
            <v>F/G, Gateway, OTW, OUS 20 x 3.5</v>
          </cell>
          <cell r="D363" t="str">
            <v>USD</v>
          </cell>
          <cell r="E363">
            <v>48.77</v>
          </cell>
        </row>
        <row r="364">
          <cell r="B364" t="str">
            <v>M0032072420370</v>
          </cell>
          <cell r="C364" t="str">
            <v>F/G, Gateway, OTW, OUS 20 x 3.75</v>
          </cell>
          <cell r="D364" t="str">
            <v>USD</v>
          </cell>
          <cell r="E364">
            <v>48.77</v>
          </cell>
        </row>
        <row r="365">
          <cell r="B365" t="str">
            <v>M0032072420400</v>
          </cell>
          <cell r="C365" t="str">
            <v>F/G, Gateway, OTW, OUS 20 x 4.0</v>
          </cell>
          <cell r="D365" t="str">
            <v>USD</v>
          </cell>
          <cell r="E365">
            <v>48.77</v>
          </cell>
        </row>
        <row r="366">
          <cell r="B366" t="str">
            <v>M0032072509200</v>
          </cell>
          <cell r="C366" t="str">
            <v>F/G, Gateway, MR, OUS 9 x 2.0</v>
          </cell>
          <cell r="D366" t="str">
            <v>USD</v>
          </cell>
          <cell r="E366">
            <v>48.1</v>
          </cell>
        </row>
        <row r="367">
          <cell r="B367" t="str">
            <v>M0032072509220</v>
          </cell>
          <cell r="C367" t="str">
            <v>F/G, Gateway, MR, OUS 9 x 2.25</v>
          </cell>
          <cell r="D367" t="str">
            <v>USD</v>
          </cell>
          <cell r="E367">
            <v>48.5</v>
          </cell>
        </row>
        <row r="368">
          <cell r="B368" t="str">
            <v>M0032072509250</v>
          </cell>
          <cell r="C368" t="str">
            <v>F/G, Gateway, MR, OUS 9 x 2.5</v>
          </cell>
          <cell r="D368" t="str">
            <v>USD</v>
          </cell>
          <cell r="E368">
            <v>48.5</v>
          </cell>
        </row>
        <row r="369">
          <cell r="B369" t="str">
            <v>M0032072509270</v>
          </cell>
          <cell r="C369" t="str">
            <v>F/G, Gateway, MR, OUS 9 x 2.75</v>
          </cell>
          <cell r="D369" t="str">
            <v>USD</v>
          </cell>
          <cell r="E369">
            <v>48.49</v>
          </cell>
        </row>
        <row r="370">
          <cell r="B370" t="str">
            <v>M0032072509300</v>
          </cell>
          <cell r="C370" t="str">
            <v>F/G, Gateway, MR, OUS 9 x 3.0</v>
          </cell>
          <cell r="D370" t="str">
            <v>USD</v>
          </cell>
          <cell r="E370">
            <v>48.51</v>
          </cell>
        </row>
        <row r="371">
          <cell r="B371" t="str">
            <v>M0032072509320</v>
          </cell>
          <cell r="C371" t="str">
            <v>F/G, Gateway, MR, OUS 9 x 3.25</v>
          </cell>
          <cell r="D371" t="str">
            <v>USD</v>
          </cell>
          <cell r="E371">
            <v>49.23</v>
          </cell>
        </row>
        <row r="372">
          <cell r="B372" t="str">
            <v>M0032072509350</v>
          </cell>
          <cell r="C372" t="str">
            <v>F/G, Gateway, MR, OUS 9 x 3.5</v>
          </cell>
          <cell r="D372" t="str">
            <v>USD</v>
          </cell>
          <cell r="E372">
            <v>50.2</v>
          </cell>
        </row>
        <row r="373">
          <cell r="B373" t="str">
            <v>M0032072509370</v>
          </cell>
          <cell r="C373" t="str">
            <v>F/G, Gateway, MR, OUS 9 x 3.75</v>
          </cell>
          <cell r="D373" t="str">
            <v>USD</v>
          </cell>
          <cell r="E373">
            <v>50.21</v>
          </cell>
        </row>
        <row r="374">
          <cell r="B374" t="str">
            <v>M0032072509400</v>
          </cell>
          <cell r="C374" t="str">
            <v>F/G, Gateway, MR, OUS 9 x 4.0</v>
          </cell>
          <cell r="D374" t="str">
            <v>USD</v>
          </cell>
          <cell r="E374">
            <v>50.21</v>
          </cell>
        </row>
        <row r="375">
          <cell r="B375" t="str">
            <v>M0032072512200</v>
          </cell>
          <cell r="C375" t="str">
            <v>F/G, Gateway, MR, OUS 12 x 2.0</v>
          </cell>
          <cell r="D375" t="str">
            <v>USD</v>
          </cell>
          <cell r="E375">
            <v>48.1</v>
          </cell>
        </row>
        <row r="376">
          <cell r="B376" t="str">
            <v>M0032072512220</v>
          </cell>
          <cell r="C376" t="str">
            <v>F/G, Gateway, MR, OUS 12 x 2.25</v>
          </cell>
          <cell r="D376" t="str">
            <v>USD</v>
          </cell>
          <cell r="E376">
            <v>48.5</v>
          </cell>
        </row>
        <row r="377">
          <cell r="B377" t="str">
            <v>M0032072512250</v>
          </cell>
          <cell r="C377" t="str">
            <v>F/G, Gateway, MR, OUS 12 x 2.5</v>
          </cell>
          <cell r="D377" t="str">
            <v>USD</v>
          </cell>
          <cell r="E377">
            <v>48.49</v>
          </cell>
        </row>
        <row r="378">
          <cell r="B378" t="str">
            <v>M0032072512270</v>
          </cell>
          <cell r="C378" t="str">
            <v>F/G, Gateway, MR, OUS 12 x 2.75</v>
          </cell>
          <cell r="D378" t="str">
            <v>USD</v>
          </cell>
          <cell r="E378">
            <v>48.49</v>
          </cell>
        </row>
        <row r="379">
          <cell r="B379" t="str">
            <v>M0032072512300</v>
          </cell>
          <cell r="C379" t="str">
            <v>F/G, Gateway, MR, OUS 12 x 3.0</v>
          </cell>
          <cell r="D379" t="str">
            <v>USD</v>
          </cell>
          <cell r="E379">
            <v>48.51</v>
          </cell>
        </row>
        <row r="380">
          <cell r="B380" t="str">
            <v>M0032072512320</v>
          </cell>
          <cell r="C380" t="str">
            <v>F/G, Gateway, MR, OUS 12 x 3.25</v>
          </cell>
          <cell r="D380" t="str">
            <v>USD</v>
          </cell>
          <cell r="E380">
            <v>49.23</v>
          </cell>
        </row>
        <row r="381">
          <cell r="B381" t="str">
            <v>M0032072512350</v>
          </cell>
          <cell r="C381" t="str">
            <v>F/G, Gateway, MR, OUS 12 x 3.5</v>
          </cell>
          <cell r="D381" t="str">
            <v>USD</v>
          </cell>
          <cell r="E381">
            <v>50.2</v>
          </cell>
        </row>
        <row r="382">
          <cell r="B382" t="str">
            <v>M0032072512370</v>
          </cell>
          <cell r="C382" t="str">
            <v>F/G, Gateway, MR, OUS 12 x 3.75</v>
          </cell>
          <cell r="D382" t="str">
            <v>USD</v>
          </cell>
          <cell r="E382">
            <v>50.21</v>
          </cell>
        </row>
        <row r="383">
          <cell r="B383" t="str">
            <v>M0032072512400</v>
          </cell>
          <cell r="C383" t="str">
            <v>F/G, Gateway, MR, OUS 12 x 4.0</v>
          </cell>
          <cell r="D383" t="str">
            <v>USD</v>
          </cell>
          <cell r="E383">
            <v>50.21</v>
          </cell>
        </row>
        <row r="384">
          <cell r="B384" t="str">
            <v>M0032072515150</v>
          </cell>
          <cell r="C384" t="str">
            <v>F/G, Gateway, MR, OUS 15 x 1.5</v>
          </cell>
          <cell r="D384" t="str">
            <v>USD</v>
          </cell>
          <cell r="E384">
            <v>47.94</v>
          </cell>
        </row>
        <row r="385">
          <cell r="B385" t="str">
            <v>M0032072515200</v>
          </cell>
          <cell r="C385" t="str">
            <v>F/G, Gateway, MR, OUS 15 x 2.0</v>
          </cell>
          <cell r="D385" t="str">
            <v>USD</v>
          </cell>
          <cell r="E385">
            <v>48.1</v>
          </cell>
        </row>
        <row r="386">
          <cell r="B386" t="str">
            <v>M0032072515220</v>
          </cell>
          <cell r="C386" t="str">
            <v>F/G, Gateway, MR, OUS 15 x 2.25</v>
          </cell>
          <cell r="D386" t="str">
            <v>USD</v>
          </cell>
          <cell r="E386">
            <v>48.5</v>
          </cell>
        </row>
        <row r="387">
          <cell r="B387" t="str">
            <v>M0032072515250</v>
          </cell>
          <cell r="C387" t="str">
            <v>F/G, Gateway, MR, OUS 15 x 2.5</v>
          </cell>
          <cell r="D387" t="str">
            <v>USD</v>
          </cell>
          <cell r="E387">
            <v>48.49</v>
          </cell>
        </row>
        <row r="388">
          <cell r="B388" t="str">
            <v>M0032072515270</v>
          </cell>
          <cell r="C388" t="str">
            <v>F/G, Gateway, MR, OUS 15 x 2.75</v>
          </cell>
          <cell r="D388" t="str">
            <v>USD</v>
          </cell>
          <cell r="E388">
            <v>48.49</v>
          </cell>
        </row>
        <row r="389">
          <cell r="B389" t="str">
            <v>M0032072515300</v>
          </cell>
          <cell r="C389" t="str">
            <v>F/G, Gateway, MR, OUS 15 x 3.0</v>
          </cell>
          <cell r="D389" t="str">
            <v>USD</v>
          </cell>
          <cell r="E389">
            <v>48.51</v>
          </cell>
        </row>
        <row r="390">
          <cell r="B390" t="str">
            <v>M0032072515320</v>
          </cell>
          <cell r="C390" t="str">
            <v>F/G, Gateway, MR, OUS 15 x 3.25</v>
          </cell>
          <cell r="D390" t="str">
            <v>USD</v>
          </cell>
          <cell r="E390">
            <v>49.23</v>
          </cell>
        </row>
        <row r="391">
          <cell r="B391" t="str">
            <v>M0032072515350</v>
          </cell>
          <cell r="C391" t="str">
            <v>F/G, Gateway, MR, OUS 15 x 3.5</v>
          </cell>
          <cell r="D391" t="str">
            <v>USD</v>
          </cell>
          <cell r="E391">
            <v>50.2</v>
          </cell>
        </row>
        <row r="392">
          <cell r="B392" t="str">
            <v>M0032072515370</v>
          </cell>
          <cell r="C392" t="str">
            <v>F/G, Gateway, MR, OUS 15 x 3.75</v>
          </cell>
          <cell r="D392" t="str">
            <v>USD</v>
          </cell>
          <cell r="E392">
            <v>50.21</v>
          </cell>
        </row>
        <row r="393">
          <cell r="B393" t="str">
            <v>M0032072520150</v>
          </cell>
          <cell r="C393" t="str">
            <v>F/G, Gateway, MR, OUS 20 x 1.5</v>
          </cell>
          <cell r="D393" t="str">
            <v>USD</v>
          </cell>
          <cell r="E393">
            <v>47.94</v>
          </cell>
        </row>
        <row r="394">
          <cell r="B394" t="str">
            <v>M0032072520200</v>
          </cell>
          <cell r="C394" t="str">
            <v>F/G, Gateway, MR, OUS 20 x 2.0</v>
          </cell>
          <cell r="D394" t="str">
            <v>USD</v>
          </cell>
          <cell r="E394">
            <v>48.1</v>
          </cell>
        </row>
        <row r="395">
          <cell r="B395" t="str">
            <v>M0032072520220</v>
          </cell>
          <cell r="C395" t="str">
            <v>F/G, Gateway, MR, OUS 20 x 2.25</v>
          </cell>
          <cell r="D395" t="str">
            <v>USD</v>
          </cell>
          <cell r="E395">
            <v>48.5</v>
          </cell>
        </row>
        <row r="396">
          <cell r="B396" t="str">
            <v>M0032072520250</v>
          </cell>
          <cell r="C396" t="str">
            <v>F/G, Gateway, MR, OUS 20 x 2.5</v>
          </cell>
          <cell r="D396" t="str">
            <v>USD</v>
          </cell>
          <cell r="E396">
            <v>48.49</v>
          </cell>
        </row>
        <row r="397">
          <cell r="B397" t="str">
            <v>M0032072520270</v>
          </cell>
          <cell r="C397" t="str">
            <v>F/G, Gateway, MR, OUS 20 x 2.75</v>
          </cell>
          <cell r="D397" t="str">
            <v>USD</v>
          </cell>
          <cell r="E397">
            <v>48.49</v>
          </cell>
        </row>
        <row r="398">
          <cell r="B398" t="str">
            <v>M0032072520300</v>
          </cell>
          <cell r="C398" t="str">
            <v>F/G, Gateway, MR, OUS 20 x 3.0</v>
          </cell>
          <cell r="D398" t="str">
            <v>USD</v>
          </cell>
          <cell r="E398">
            <v>49.26</v>
          </cell>
        </row>
        <row r="399">
          <cell r="B399" t="str">
            <v>M0032072520320</v>
          </cell>
          <cell r="C399" t="str">
            <v>F/G, Gateway, MR, OUS 20 x 3.25</v>
          </cell>
          <cell r="D399" t="str">
            <v>USD</v>
          </cell>
          <cell r="E399">
            <v>49.23</v>
          </cell>
        </row>
        <row r="400">
          <cell r="B400" t="str">
            <v>M0032072520370</v>
          </cell>
          <cell r="C400" t="str">
            <v>F/G, Gateway, MR, OUS 20 x 3.75</v>
          </cell>
          <cell r="D400" t="str">
            <v>USD</v>
          </cell>
          <cell r="E400">
            <v>50.21</v>
          </cell>
        </row>
        <row r="401">
          <cell r="B401" t="str">
            <v>M0032072520400</v>
          </cell>
          <cell r="C401" t="str">
            <v>F/G, Gateway, MR, OUS 20 x 4.0</v>
          </cell>
          <cell r="D401" t="str">
            <v>USD</v>
          </cell>
          <cell r="E401">
            <v>50.21</v>
          </cell>
        </row>
        <row r="402">
          <cell r="B402" t="str">
            <v>M00326010</v>
          </cell>
          <cell r="C402" t="str">
            <v>Synchro 2/14 200 cm Soft</v>
          </cell>
          <cell r="D402" t="str">
            <v>USD</v>
          </cell>
          <cell r="E402">
            <v>118.77</v>
          </cell>
        </row>
        <row r="403">
          <cell r="B403" t="str">
            <v>M00326110</v>
          </cell>
          <cell r="C403" t="str">
            <v>Synchro 2/14 200 cm Soft Preshaped</v>
          </cell>
          <cell r="D403" t="str">
            <v>USD</v>
          </cell>
          <cell r="E403">
            <v>119.7</v>
          </cell>
        </row>
        <row r="404">
          <cell r="B404" t="str">
            <v>M00326310</v>
          </cell>
          <cell r="C404" t="str">
            <v>Synchro 2/14 300 cm Soft</v>
          </cell>
          <cell r="D404" t="str">
            <v>USD</v>
          </cell>
          <cell r="E404">
            <v>123.82</v>
          </cell>
        </row>
        <row r="405">
          <cell r="B405" t="str">
            <v>M00326320</v>
          </cell>
          <cell r="C405" t="str">
            <v>Synchro 2/14 300 cm Soft PreShaped</v>
          </cell>
          <cell r="D405" t="str">
            <v>USD</v>
          </cell>
          <cell r="E405">
            <v>124.1</v>
          </cell>
        </row>
        <row r="406">
          <cell r="B406" t="str">
            <v>M00326410</v>
          </cell>
          <cell r="C406" t="str">
            <v>Synchro 2/14 200 cm Standard</v>
          </cell>
          <cell r="D406" t="str">
            <v>USD</v>
          </cell>
          <cell r="E406">
            <v>123.74</v>
          </cell>
        </row>
        <row r="407">
          <cell r="B407" t="str">
            <v>M00326420</v>
          </cell>
          <cell r="C407" t="str">
            <v>Synchro 2/14 200 cm Standard Preshaped</v>
          </cell>
          <cell r="D407" t="str">
            <v>USD</v>
          </cell>
          <cell r="E407">
            <v>124.66</v>
          </cell>
        </row>
        <row r="408">
          <cell r="B408" t="str">
            <v>M00326510</v>
          </cell>
          <cell r="C408" t="str">
            <v>Syncho 2/14 300 cm Standard</v>
          </cell>
          <cell r="D408" t="str">
            <v>USD</v>
          </cell>
          <cell r="E408">
            <v>123.87</v>
          </cell>
        </row>
        <row r="409">
          <cell r="B409" t="str">
            <v>M00326520</v>
          </cell>
          <cell r="C409" t="str">
            <v>Synchro 2/14 300 cm Standard PreShaped</v>
          </cell>
          <cell r="D409" t="str">
            <v>USD</v>
          </cell>
          <cell r="E409">
            <v>124.93</v>
          </cell>
        </row>
        <row r="410">
          <cell r="B410" t="str">
            <v>M00334010340</v>
          </cell>
          <cell r="C410" t="str">
            <v>GDC-10 Standard 10mm x 30cm</v>
          </cell>
          <cell r="D410" t="str">
            <v>EUR</v>
          </cell>
          <cell r="E410">
            <v>57.840999999999994</v>
          </cell>
        </row>
        <row r="411">
          <cell r="B411" t="str">
            <v>M00334020440</v>
          </cell>
          <cell r="C411" t="str">
            <v>GDC-10 Standard 2mm x 4cm</v>
          </cell>
          <cell r="D411" t="str">
            <v>EUR</v>
          </cell>
          <cell r="E411">
            <v>46.990999999999993</v>
          </cell>
        </row>
        <row r="412">
          <cell r="B412" t="str">
            <v>M00334020840</v>
          </cell>
          <cell r="C412" t="str">
            <v>GDC-10 Standard 2mm x 8cm</v>
          </cell>
          <cell r="D412" t="str">
            <v>EUR</v>
          </cell>
          <cell r="E412">
            <v>48.782999999999994</v>
          </cell>
        </row>
        <row r="413">
          <cell r="B413" t="str">
            <v>M00334030440</v>
          </cell>
          <cell r="C413" t="str">
            <v>GDC-10 Standard 3mm x 4cm</v>
          </cell>
          <cell r="D413" t="str">
            <v>EUR</v>
          </cell>
          <cell r="E413">
            <v>46.990999999999993</v>
          </cell>
        </row>
        <row r="414">
          <cell r="B414" t="str">
            <v>M00334030640</v>
          </cell>
          <cell r="C414" t="str">
            <v>GDC-10 Standard 3mm x 6cm</v>
          </cell>
          <cell r="D414" t="str">
            <v>EUR</v>
          </cell>
          <cell r="E414">
            <v>47.970999999999997</v>
          </cell>
        </row>
        <row r="415">
          <cell r="B415" t="str">
            <v>M00334030840</v>
          </cell>
          <cell r="C415" t="str">
            <v>GDC-10 Standard 3mm x 8cm</v>
          </cell>
          <cell r="D415" t="str">
            <v>EUR</v>
          </cell>
          <cell r="E415">
            <v>48.782999999999994</v>
          </cell>
        </row>
        <row r="416">
          <cell r="B416" t="str">
            <v>M00334031240</v>
          </cell>
          <cell r="C416" t="str">
            <v>GDC-10 Standard 3mm x 12cm</v>
          </cell>
          <cell r="D416" t="str">
            <v>EUR</v>
          </cell>
          <cell r="E416">
            <v>50.463000000000001</v>
          </cell>
        </row>
        <row r="417">
          <cell r="B417" t="str">
            <v>M00334040640</v>
          </cell>
          <cell r="C417" t="str">
            <v>GDC-10 Standard 4mm x 6cm</v>
          </cell>
          <cell r="D417" t="str">
            <v>EUR</v>
          </cell>
          <cell r="E417">
            <v>47.970999999999997</v>
          </cell>
        </row>
        <row r="418">
          <cell r="B418" t="str">
            <v>M00334041040</v>
          </cell>
          <cell r="C418" t="str">
            <v>GDC-10 Standard 4mm x 10cm</v>
          </cell>
          <cell r="D418" t="str">
            <v>EUR</v>
          </cell>
          <cell r="E418">
            <v>49.161000000000001</v>
          </cell>
        </row>
        <row r="419">
          <cell r="B419" t="str">
            <v>M00334051040</v>
          </cell>
          <cell r="C419" t="str">
            <v>GDC-10 Standard 5mm x 10cm</v>
          </cell>
          <cell r="D419" t="str">
            <v>EUR</v>
          </cell>
          <cell r="E419">
            <v>49.161000000000001</v>
          </cell>
        </row>
        <row r="420">
          <cell r="B420" t="str">
            <v>M00334051540</v>
          </cell>
          <cell r="C420" t="str">
            <v>GDC-10 Standard 5mm x 15cm</v>
          </cell>
          <cell r="D420" t="str">
            <v>EUR</v>
          </cell>
          <cell r="E420">
            <v>51.323999999999991</v>
          </cell>
        </row>
        <row r="421">
          <cell r="B421" t="str">
            <v>M00334061040</v>
          </cell>
          <cell r="C421" t="str">
            <v>GDC-10 Standard 6mm x 10cm</v>
          </cell>
          <cell r="D421" t="str">
            <v>EUR</v>
          </cell>
          <cell r="E421">
            <v>49.161000000000001</v>
          </cell>
        </row>
        <row r="422">
          <cell r="B422" t="str">
            <v>M00334062040</v>
          </cell>
          <cell r="C422" t="str">
            <v>GDC-10 Standard 6mm x 20cm</v>
          </cell>
          <cell r="D422" t="str">
            <v>EUR</v>
          </cell>
          <cell r="E422">
            <v>53.501000000000005</v>
          </cell>
        </row>
        <row r="423">
          <cell r="B423" t="str">
            <v>M00334071040</v>
          </cell>
          <cell r="C423" t="str">
            <v>GDC-10 Standard 7mm x 10cm</v>
          </cell>
          <cell r="D423" t="str">
            <v>EUR</v>
          </cell>
          <cell r="E423">
            <v>49.161000000000001</v>
          </cell>
        </row>
        <row r="424">
          <cell r="B424" t="str">
            <v>M00334073040</v>
          </cell>
          <cell r="C424" t="str">
            <v>GDC-10 Standard 7mm x 30cm</v>
          </cell>
          <cell r="D424" t="str">
            <v>EUR</v>
          </cell>
          <cell r="E424">
            <v>57.840999999999994</v>
          </cell>
        </row>
        <row r="425">
          <cell r="B425" t="str">
            <v>M00334081040</v>
          </cell>
          <cell r="C425" t="str">
            <v>GDC Standard 8mm x 10cm</v>
          </cell>
          <cell r="D425" t="str">
            <v>EUR</v>
          </cell>
          <cell r="E425">
            <v>49.161000000000001</v>
          </cell>
        </row>
        <row r="426">
          <cell r="B426" t="str">
            <v>M00334082040</v>
          </cell>
          <cell r="C426" t="str">
            <v>GDC-10 Standard 8mm x 20cm</v>
          </cell>
          <cell r="D426" t="str">
            <v>EUR</v>
          </cell>
          <cell r="E426">
            <v>53.501000000000005</v>
          </cell>
        </row>
        <row r="427">
          <cell r="B427" t="str">
            <v>M00334083040</v>
          </cell>
          <cell r="C427" t="str">
            <v>GDC-10 Standard 8mm x 30cm</v>
          </cell>
          <cell r="D427" t="str">
            <v>EUR</v>
          </cell>
          <cell r="E427">
            <v>57.840999999999994</v>
          </cell>
        </row>
        <row r="428">
          <cell r="B428" t="str">
            <v>M00334091540</v>
          </cell>
          <cell r="C428" t="str">
            <v>GDC-10 Standard 9 mm x 15 cm</v>
          </cell>
          <cell r="D428" t="str">
            <v>EUR</v>
          </cell>
          <cell r="E428">
            <v>51.323999999999991</v>
          </cell>
        </row>
        <row r="429">
          <cell r="B429" t="str">
            <v>M00334093040</v>
          </cell>
          <cell r="C429" t="str">
            <v>GDC-10 Standard 9mm x 30cm</v>
          </cell>
          <cell r="D429" t="str">
            <v>EUR</v>
          </cell>
          <cell r="E429">
            <v>57.840999999999994</v>
          </cell>
        </row>
        <row r="430">
          <cell r="B430" t="str">
            <v>M003341201SR40</v>
          </cell>
          <cell r="C430" t="str">
            <v>GDC-10 Soft SR 2mm x 1cm</v>
          </cell>
          <cell r="D430" t="str">
            <v>EUR</v>
          </cell>
          <cell r="E430">
            <v>65.98899999999999</v>
          </cell>
        </row>
        <row r="431">
          <cell r="B431" t="str">
            <v>M00334120240</v>
          </cell>
          <cell r="C431" t="str">
            <v>GDC-10 Soft 2mm x 2cm</v>
          </cell>
          <cell r="D431" t="str">
            <v>EUR</v>
          </cell>
          <cell r="E431">
            <v>46.207000000000001</v>
          </cell>
        </row>
        <row r="432">
          <cell r="B432" t="str">
            <v>M003341202SR40</v>
          </cell>
          <cell r="C432" t="str">
            <v>GDC-10 Soft SR 2mm x 2cm</v>
          </cell>
          <cell r="D432" t="str">
            <v>EUR</v>
          </cell>
          <cell r="E432">
            <v>66.262</v>
          </cell>
        </row>
        <row r="433">
          <cell r="B433" t="str">
            <v>M00334120340</v>
          </cell>
          <cell r="C433" t="str">
            <v>GDC-10 Soft 2mm x 3cm</v>
          </cell>
          <cell r="D433" t="str">
            <v>EUR</v>
          </cell>
          <cell r="E433">
            <v>46.613</v>
          </cell>
        </row>
        <row r="434">
          <cell r="B434" t="str">
            <v>M003341203SR40</v>
          </cell>
          <cell r="C434" t="str">
            <v>GDC-10 Soft SR 2mm x 3cm</v>
          </cell>
          <cell r="D434" t="str">
            <v>EUR</v>
          </cell>
          <cell r="E434">
            <v>66.310999999999993</v>
          </cell>
        </row>
        <row r="435">
          <cell r="B435" t="str">
            <v>M00334120440</v>
          </cell>
          <cell r="C435" t="str">
            <v>GDC-10 Soft 2mm x 4cm</v>
          </cell>
          <cell r="D435" t="str">
            <v>EUR</v>
          </cell>
          <cell r="E435">
            <v>46.871999999999993</v>
          </cell>
        </row>
        <row r="436">
          <cell r="B436" t="str">
            <v>M003341204SR40</v>
          </cell>
          <cell r="C436" t="str">
            <v>GDC-10 Soft SR 2mm x 4cm</v>
          </cell>
          <cell r="D436" t="str">
            <v>EUR</v>
          </cell>
          <cell r="E436">
            <v>75.018999999999991</v>
          </cell>
        </row>
        <row r="437">
          <cell r="B437" t="str">
            <v>M00334120640</v>
          </cell>
          <cell r="C437" t="str">
            <v>GDC-10 Soft 2mm x 6cm</v>
          </cell>
          <cell r="D437" t="str">
            <v>EUR</v>
          </cell>
          <cell r="E437">
            <v>47.788999999999994</v>
          </cell>
        </row>
        <row r="438">
          <cell r="B438" t="str">
            <v>M003341206SR40</v>
          </cell>
          <cell r="C438" t="str">
            <v>GDC-10 Soft SR 2mm x 6cm</v>
          </cell>
          <cell r="D438" t="str">
            <v>EUR</v>
          </cell>
          <cell r="E438">
            <v>67.941999999999993</v>
          </cell>
        </row>
        <row r="439">
          <cell r="B439" t="str">
            <v>M00334120840</v>
          </cell>
          <cell r="C439" t="str">
            <v>GDC-10 Soft 2mm x 8cm</v>
          </cell>
          <cell r="D439" t="str">
            <v>EUR</v>
          </cell>
          <cell r="E439">
            <v>48.558999999999997</v>
          </cell>
        </row>
        <row r="440">
          <cell r="B440" t="str">
            <v>M003341208SR40</v>
          </cell>
          <cell r="C440" t="str">
            <v>GDC-10 Soft SR 2mm x 8cm</v>
          </cell>
          <cell r="D440" t="str">
            <v>EUR</v>
          </cell>
          <cell r="E440">
            <v>69.48899999999999</v>
          </cell>
        </row>
        <row r="441">
          <cell r="B441" t="str">
            <v>M00334130340</v>
          </cell>
          <cell r="C441" t="str">
            <v>GDC-10 Soft 3mm x 3cm</v>
          </cell>
          <cell r="D441" t="str">
            <v>EUR</v>
          </cell>
          <cell r="E441">
            <v>46.613</v>
          </cell>
        </row>
        <row r="442">
          <cell r="B442" t="str">
            <v>M00334130440</v>
          </cell>
          <cell r="C442" t="str">
            <v>GDC-10 Soft 3mm x 4cm</v>
          </cell>
          <cell r="D442" t="str">
            <v>EUR</v>
          </cell>
          <cell r="E442">
            <v>46.871999999999993</v>
          </cell>
        </row>
        <row r="443">
          <cell r="B443" t="str">
            <v>M00334130640</v>
          </cell>
          <cell r="C443" t="str">
            <v>GDC-10 Soft 3mm x 6cm</v>
          </cell>
          <cell r="D443" t="str">
            <v>EUR</v>
          </cell>
          <cell r="E443">
            <v>47.788999999999994</v>
          </cell>
        </row>
        <row r="444">
          <cell r="B444" t="str">
            <v>M00334130840</v>
          </cell>
          <cell r="C444" t="str">
            <v>GDC-10 Soft 3mm x 8cm</v>
          </cell>
          <cell r="D444" t="str">
            <v>EUR</v>
          </cell>
          <cell r="E444">
            <v>48.558999999999997</v>
          </cell>
        </row>
        <row r="445">
          <cell r="B445" t="str">
            <v>M00334131040</v>
          </cell>
          <cell r="C445" t="str">
            <v>GDC-10 Soft 3mm x 10cm</v>
          </cell>
          <cell r="D445" t="str">
            <v>EUR</v>
          </cell>
          <cell r="E445">
            <v>48.922999999999995</v>
          </cell>
        </row>
        <row r="446">
          <cell r="B446" t="str">
            <v>M00334140440</v>
          </cell>
          <cell r="C446" t="str">
            <v>GDC-10 Soft 4mm x 4cm</v>
          </cell>
          <cell r="D446" t="str">
            <v>EUR</v>
          </cell>
          <cell r="E446">
            <v>46.871999999999993</v>
          </cell>
        </row>
        <row r="447">
          <cell r="B447" t="str">
            <v>M00334140640</v>
          </cell>
          <cell r="C447" t="str">
            <v>GDC-10 Soft 4mm x 6cm</v>
          </cell>
          <cell r="D447" t="str">
            <v>EUR</v>
          </cell>
          <cell r="E447">
            <v>47.788999999999994</v>
          </cell>
        </row>
        <row r="448">
          <cell r="B448" t="str">
            <v>M00334140840</v>
          </cell>
          <cell r="C448" t="str">
            <v>GDC-10 Soft 4mm x 8cm</v>
          </cell>
          <cell r="D448" t="str">
            <v>EUR</v>
          </cell>
          <cell r="E448">
            <v>48.558999999999997</v>
          </cell>
        </row>
        <row r="449">
          <cell r="B449" t="str">
            <v>M00334141040</v>
          </cell>
          <cell r="C449" t="str">
            <v>GDC-10 Soft 4mm x 10cm</v>
          </cell>
          <cell r="D449" t="str">
            <v>EUR</v>
          </cell>
          <cell r="E449">
            <v>48.922999999999995</v>
          </cell>
        </row>
        <row r="450">
          <cell r="B450" t="str">
            <v>M00334210340</v>
          </cell>
          <cell r="C450" t="str">
            <v>GDC-10 2D 10mm x 30cm</v>
          </cell>
          <cell r="D450" t="str">
            <v>EUR</v>
          </cell>
          <cell r="E450">
            <v>65.632000000000005</v>
          </cell>
        </row>
        <row r="451">
          <cell r="B451" t="str">
            <v>M00334230840</v>
          </cell>
          <cell r="C451" t="str">
            <v>GDC-10 2D 3mm x 8cm</v>
          </cell>
          <cell r="D451" t="str">
            <v>EUR</v>
          </cell>
          <cell r="E451">
            <v>56.951999999999998</v>
          </cell>
        </row>
        <row r="452">
          <cell r="B452" t="str">
            <v>M00334241040</v>
          </cell>
          <cell r="C452" t="str">
            <v>GDC-10 2D 4mm x 10cm</v>
          </cell>
          <cell r="D452" t="str">
            <v>EUR</v>
          </cell>
          <cell r="E452">
            <v>56.951999999999998</v>
          </cell>
        </row>
        <row r="453">
          <cell r="B453" t="str">
            <v>M00334251540</v>
          </cell>
          <cell r="C453" t="str">
            <v>GDC-10 2D 5mm x 15cm</v>
          </cell>
          <cell r="D453" t="str">
            <v>EUR</v>
          </cell>
          <cell r="E453">
            <v>59.114999999999995</v>
          </cell>
        </row>
        <row r="454">
          <cell r="B454" t="str">
            <v>M00334262040</v>
          </cell>
          <cell r="C454" t="str">
            <v>GDC-10 2D 6mm x 20cm</v>
          </cell>
          <cell r="D454" t="str">
            <v>EUR</v>
          </cell>
          <cell r="E454">
            <v>61.291999999999994</v>
          </cell>
        </row>
        <row r="455">
          <cell r="B455" t="str">
            <v>M00334272540</v>
          </cell>
          <cell r="C455" t="str">
            <v>GDC-10 2D 7mm x 25cm</v>
          </cell>
          <cell r="D455" t="str">
            <v>EUR</v>
          </cell>
          <cell r="E455">
            <v>63.454999999999998</v>
          </cell>
        </row>
        <row r="456">
          <cell r="B456" t="str">
            <v>M00334283040</v>
          </cell>
          <cell r="C456" t="str">
            <v>GDC-10 2D 8mm x 30cm</v>
          </cell>
          <cell r="D456" t="str">
            <v>EUR</v>
          </cell>
          <cell r="E456">
            <v>65.632000000000005</v>
          </cell>
        </row>
        <row r="457">
          <cell r="B457" t="str">
            <v>M00334293040</v>
          </cell>
          <cell r="C457" t="str">
            <v>GDC-10 2D 9mm x 30cm</v>
          </cell>
          <cell r="D457" t="str">
            <v>EUR</v>
          </cell>
          <cell r="E457">
            <v>65.632000000000005</v>
          </cell>
        </row>
        <row r="458">
          <cell r="B458" t="str">
            <v>M0033432010</v>
          </cell>
          <cell r="C458" t="str">
            <v>GDC-10 ULTRASOFT 2mm X 1cm</v>
          </cell>
          <cell r="D458" t="str">
            <v>EUR</v>
          </cell>
          <cell r="E458">
            <v>67.171999999999997</v>
          </cell>
        </row>
        <row r="459">
          <cell r="B459" t="str">
            <v>M0033432020</v>
          </cell>
          <cell r="C459" t="str">
            <v>GDC-10 ULTRASOFT 2mm X 2cm</v>
          </cell>
          <cell r="D459" t="str">
            <v>EUR</v>
          </cell>
          <cell r="E459">
            <v>67.403000000000006</v>
          </cell>
        </row>
        <row r="460">
          <cell r="B460" t="str">
            <v>M0033432030</v>
          </cell>
          <cell r="C460" t="str">
            <v>GDC-10 ULTRASOFT 2mm X 3cm</v>
          </cell>
          <cell r="D460" t="str">
            <v>EUR</v>
          </cell>
          <cell r="E460">
            <v>67.521999999999991</v>
          </cell>
        </row>
        <row r="461">
          <cell r="B461" t="str">
            <v>M0033432040</v>
          </cell>
          <cell r="C461" t="str">
            <v>GDC-10 ULTRASOFT 2mm X 4cm</v>
          </cell>
          <cell r="D461" t="str">
            <v>EUR</v>
          </cell>
          <cell r="E461">
            <v>67.542999999999992</v>
          </cell>
        </row>
        <row r="462">
          <cell r="B462" t="str">
            <v>M0033432060</v>
          </cell>
          <cell r="C462" t="str">
            <v>GDC-10 ULTRASOFT 2mm X 6cm</v>
          </cell>
          <cell r="D462" t="str">
            <v>EUR</v>
          </cell>
          <cell r="E462">
            <v>68.830999999999989</v>
          </cell>
        </row>
        <row r="463">
          <cell r="B463" t="str">
            <v>M0033432520</v>
          </cell>
          <cell r="C463" t="str">
            <v>GDC-10 ULTRASOFT 2.5mm X 2cm</v>
          </cell>
          <cell r="D463" t="str">
            <v>EUR</v>
          </cell>
          <cell r="E463">
            <v>67.423999999999992</v>
          </cell>
        </row>
        <row r="464">
          <cell r="B464" t="str">
            <v>M0033432530</v>
          </cell>
          <cell r="C464" t="str">
            <v>GDC-10 ULTRASOFT 2.5mm X 3cm</v>
          </cell>
          <cell r="D464" t="str">
            <v>EUR</v>
          </cell>
          <cell r="E464">
            <v>67.578000000000003</v>
          </cell>
        </row>
        <row r="465">
          <cell r="B465" t="str">
            <v>M0033432540</v>
          </cell>
          <cell r="C465" t="str">
            <v>GDC-10 ULTRASOFT 2.5mm X 4cm</v>
          </cell>
          <cell r="D465" t="str">
            <v>EUR</v>
          </cell>
          <cell r="E465">
            <v>67.459000000000003</v>
          </cell>
        </row>
        <row r="466">
          <cell r="B466" t="str">
            <v>M0033432560</v>
          </cell>
          <cell r="C466" t="str">
            <v>GDC-10 ULTRASOFT 2.5mm X 6cm</v>
          </cell>
          <cell r="D466" t="str">
            <v>EUR</v>
          </cell>
          <cell r="E466">
            <v>68.683999999999997</v>
          </cell>
        </row>
        <row r="467">
          <cell r="B467" t="str">
            <v>M0033433040</v>
          </cell>
          <cell r="C467" t="str">
            <v>GDC-10 ULTRASOFT 3mm X 4cm</v>
          </cell>
          <cell r="D467" t="str">
            <v>EUR</v>
          </cell>
          <cell r="E467">
            <v>67.221000000000004</v>
          </cell>
        </row>
        <row r="468">
          <cell r="B468" t="str">
            <v>M0033433060</v>
          </cell>
          <cell r="C468" t="str">
            <v>GDC-10 ULTRASOFT 3mm X 6cm</v>
          </cell>
          <cell r="D468" t="str">
            <v>EUR</v>
          </cell>
          <cell r="E468">
            <v>68.900999999999996</v>
          </cell>
        </row>
        <row r="469">
          <cell r="B469" t="str">
            <v>M0033433080</v>
          </cell>
          <cell r="C469" t="str">
            <v>GDC-10 ULTRASOFT 3mm X 8cm</v>
          </cell>
          <cell r="D469" t="str">
            <v>EUR</v>
          </cell>
          <cell r="E469">
            <v>69.153000000000006</v>
          </cell>
        </row>
        <row r="470">
          <cell r="B470" t="str">
            <v>M0033434040</v>
          </cell>
          <cell r="C470" t="str">
            <v>GDC-10 ULTRASOFT 4mm X 4cm</v>
          </cell>
          <cell r="D470" t="str">
            <v>EUR</v>
          </cell>
          <cell r="E470">
            <v>67.332999999999998</v>
          </cell>
        </row>
        <row r="471">
          <cell r="B471" t="str">
            <v>M0033434060</v>
          </cell>
          <cell r="C471" t="str">
            <v>GDC-10 ULTRASOFT 4mm X 6cm</v>
          </cell>
          <cell r="D471" t="str">
            <v>EUR</v>
          </cell>
          <cell r="E471">
            <v>68.998999999999995</v>
          </cell>
        </row>
        <row r="472">
          <cell r="B472" t="str">
            <v>M0033434080</v>
          </cell>
          <cell r="C472" t="str">
            <v>GDC-10 ULTRASOFT 4mm X 8cm</v>
          </cell>
          <cell r="D472" t="str">
            <v>EUR</v>
          </cell>
          <cell r="E472">
            <v>69.09</v>
          </cell>
        </row>
        <row r="473">
          <cell r="B473" t="str">
            <v>M003344302SR40</v>
          </cell>
          <cell r="C473" t="str">
            <v>GDC-10 Soft 2D SR 3mm x 2cm</v>
          </cell>
          <cell r="D473" t="str">
            <v>EUR</v>
          </cell>
          <cell r="E473">
            <v>72.744</v>
          </cell>
        </row>
        <row r="474">
          <cell r="B474" t="str">
            <v>M003344303SR40</v>
          </cell>
          <cell r="C474" t="str">
            <v>GDC-10 Soft 2D SR 3mm x 3cm</v>
          </cell>
          <cell r="D474" t="str">
            <v>EUR</v>
          </cell>
          <cell r="E474">
            <v>72.863</v>
          </cell>
        </row>
        <row r="475">
          <cell r="B475" t="str">
            <v>M003344304SR40</v>
          </cell>
          <cell r="C475" t="str">
            <v>GDC-10 Soft 2D SR 3mm x 4cm</v>
          </cell>
          <cell r="D475" t="str">
            <v>EUR</v>
          </cell>
          <cell r="E475">
            <v>72.897999999999996</v>
          </cell>
        </row>
        <row r="476">
          <cell r="B476" t="str">
            <v>M003344306SR40</v>
          </cell>
          <cell r="C476" t="str">
            <v>GDC-10 Soft 2D SR 3mm x 6cm</v>
          </cell>
          <cell r="D476" t="str">
            <v>EUR</v>
          </cell>
          <cell r="E476">
            <v>74.459000000000003</v>
          </cell>
        </row>
        <row r="477">
          <cell r="B477" t="str">
            <v>M003344308SR40</v>
          </cell>
          <cell r="C477" t="str">
            <v>GDC-10 Soft 2D SR 3mm x 8cm</v>
          </cell>
          <cell r="D477" t="str">
            <v>EUR</v>
          </cell>
          <cell r="E477">
            <v>74.465999999999994</v>
          </cell>
        </row>
        <row r="478">
          <cell r="B478" t="str">
            <v>M003344403SR40</v>
          </cell>
          <cell r="C478" t="str">
            <v>GDC-10 Soft 2D SR 4mm x 3cm</v>
          </cell>
          <cell r="D478" t="str">
            <v>EUR</v>
          </cell>
          <cell r="E478">
            <v>73.878</v>
          </cell>
        </row>
        <row r="479">
          <cell r="B479" t="str">
            <v>M003344404SR40</v>
          </cell>
          <cell r="C479" t="str">
            <v>GDC-10 Soft 2D SR 4mm x 4cm</v>
          </cell>
          <cell r="D479" t="str">
            <v>EUR</v>
          </cell>
          <cell r="E479">
            <v>73.919999999999987</v>
          </cell>
        </row>
        <row r="480">
          <cell r="B480" t="str">
            <v>M003344406SR40</v>
          </cell>
          <cell r="C480" t="str">
            <v>GDC-10 Soft 2D SR 4mm x 6cm</v>
          </cell>
          <cell r="D480" t="str">
            <v>EUR</v>
          </cell>
          <cell r="E480">
            <v>74.262999999999991</v>
          </cell>
        </row>
        <row r="481">
          <cell r="B481" t="str">
            <v>M003344408SR40</v>
          </cell>
          <cell r="C481" t="str">
            <v>GDC-10 Soft 2D SR 4mm x 8cm</v>
          </cell>
          <cell r="D481" t="str">
            <v>EUR</v>
          </cell>
          <cell r="E481">
            <v>74.591999999999999</v>
          </cell>
        </row>
        <row r="482">
          <cell r="B482" t="str">
            <v>M003344504SR40</v>
          </cell>
          <cell r="C482" t="str">
            <v>GDC-10 Soft 2D SR 5mm x 4cm</v>
          </cell>
          <cell r="D482" t="str">
            <v>EUR</v>
          </cell>
          <cell r="E482">
            <v>74.010999999999996</v>
          </cell>
        </row>
        <row r="483">
          <cell r="B483" t="str">
            <v>M003344506SR40</v>
          </cell>
          <cell r="C483" t="str">
            <v>GDC-10 Soft 2D SR 5mm x 6cm</v>
          </cell>
          <cell r="D483" t="str">
            <v>EUR</v>
          </cell>
          <cell r="E483">
            <v>74.668999999999997</v>
          </cell>
        </row>
        <row r="484">
          <cell r="B484" t="str">
            <v>M003344508SR40</v>
          </cell>
          <cell r="C484" t="str">
            <v>GDC-10 Soft 2D SR 5mm x 8cm</v>
          </cell>
          <cell r="D484" t="str">
            <v>EUR</v>
          </cell>
          <cell r="E484">
            <v>75.47399999999999</v>
          </cell>
        </row>
        <row r="485">
          <cell r="B485" t="str">
            <v>M003344510SR40</v>
          </cell>
          <cell r="C485" t="str">
            <v>GDC-10 Soft 2D SR 5mm x 10cm</v>
          </cell>
          <cell r="D485" t="str">
            <v>EUR</v>
          </cell>
          <cell r="E485">
            <v>76.006</v>
          </cell>
        </row>
        <row r="486">
          <cell r="B486" t="str">
            <v>M003344606SR40</v>
          </cell>
          <cell r="C486" t="str">
            <v>GDC-10 Soft 2D SR 6mm x 6cm</v>
          </cell>
          <cell r="D486" t="str">
            <v>EUR</v>
          </cell>
          <cell r="E486">
            <v>74.536000000000001</v>
          </cell>
        </row>
        <row r="487">
          <cell r="B487" t="str">
            <v>M003344608SR40</v>
          </cell>
          <cell r="C487" t="str">
            <v>GDC-10 Soft 2D SR 6mm x 8cm</v>
          </cell>
          <cell r="D487" t="str">
            <v>EUR</v>
          </cell>
          <cell r="E487">
            <v>76.027000000000001</v>
          </cell>
        </row>
        <row r="488">
          <cell r="B488" t="str">
            <v>M003344610SR40</v>
          </cell>
          <cell r="C488" t="str">
            <v>GDC-10 Soft 2D SR 6mm x 10cm</v>
          </cell>
          <cell r="D488" t="str">
            <v>EUR</v>
          </cell>
          <cell r="E488">
            <v>77.349999999999994</v>
          </cell>
        </row>
        <row r="489">
          <cell r="B489" t="str">
            <v>M003344710SR40</v>
          </cell>
          <cell r="C489" t="str">
            <v>GDC-10 Soft 2D SR 7mm x 10cm</v>
          </cell>
          <cell r="D489" t="str">
            <v>EUR</v>
          </cell>
          <cell r="E489">
            <v>77.825999999999993</v>
          </cell>
        </row>
        <row r="490">
          <cell r="B490" t="str">
            <v>M003344715SR40</v>
          </cell>
          <cell r="C490" t="str">
            <v>GDC-10 Soft 2D SR 7mm x 15cm</v>
          </cell>
          <cell r="D490" t="str">
            <v>EUR</v>
          </cell>
          <cell r="E490">
            <v>79.057999999999993</v>
          </cell>
        </row>
        <row r="491">
          <cell r="B491" t="str">
            <v>M00334510340</v>
          </cell>
          <cell r="C491" t="str">
            <v>GDC-10 3D 10mm x 30cm</v>
          </cell>
          <cell r="D491" t="str">
            <v>EUR</v>
          </cell>
          <cell r="E491">
            <v>70.132999999999996</v>
          </cell>
        </row>
        <row r="492">
          <cell r="B492" t="str">
            <v>M00334530440</v>
          </cell>
          <cell r="C492" t="str">
            <v>GDC-10 3D 3mm x 4cm</v>
          </cell>
          <cell r="D492" t="str">
            <v>EUR</v>
          </cell>
          <cell r="E492">
            <v>59.821999999999989</v>
          </cell>
        </row>
        <row r="493">
          <cell r="B493" t="str">
            <v>M00334530640</v>
          </cell>
          <cell r="C493" t="str">
            <v>GDC-10 3D 3mm x 6cm</v>
          </cell>
          <cell r="D493" t="str">
            <v>EUR</v>
          </cell>
          <cell r="E493">
            <v>60.584999999999994</v>
          </cell>
        </row>
        <row r="494">
          <cell r="B494" t="str">
            <v>M00334540640</v>
          </cell>
          <cell r="C494" t="str">
            <v>GDC-10 3D 4mm x 6cm</v>
          </cell>
          <cell r="D494" t="str">
            <v>EUR</v>
          </cell>
          <cell r="E494">
            <v>60.745999999999995</v>
          </cell>
        </row>
        <row r="495">
          <cell r="B495" t="str">
            <v>M00334540840</v>
          </cell>
          <cell r="C495" t="str">
            <v>GDC-10 3D 4mm x 8cm</v>
          </cell>
          <cell r="D495" t="str">
            <v>EUR</v>
          </cell>
          <cell r="E495">
            <v>61.620999999999995</v>
          </cell>
        </row>
        <row r="496">
          <cell r="B496" t="str">
            <v>M00334550840</v>
          </cell>
          <cell r="C496" t="str">
            <v>GDC-10 3D 5mm x 8cm</v>
          </cell>
          <cell r="D496" t="str">
            <v>EUR</v>
          </cell>
          <cell r="E496">
            <v>61.453000000000003</v>
          </cell>
        </row>
        <row r="497">
          <cell r="B497" t="str">
            <v>M00334551040</v>
          </cell>
          <cell r="C497" t="str">
            <v>GDC-10 3D 5mm x 10cm</v>
          </cell>
          <cell r="D497" t="str">
            <v>EUR</v>
          </cell>
          <cell r="E497">
            <v>62.432999999999993</v>
          </cell>
        </row>
        <row r="498">
          <cell r="B498" t="str">
            <v>M00334561040</v>
          </cell>
          <cell r="C498" t="str">
            <v>GDC-10 3D 6mm x 10cm</v>
          </cell>
          <cell r="D498" t="str">
            <v>EUR</v>
          </cell>
          <cell r="E498">
            <v>62.215999999999994</v>
          </cell>
        </row>
        <row r="499">
          <cell r="B499" t="str">
            <v>M00334561540</v>
          </cell>
          <cell r="C499" t="str">
            <v>GDC-10 3D 6mm x 15cm</v>
          </cell>
          <cell r="D499" t="str">
            <v>EUR</v>
          </cell>
          <cell r="E499">
            <v>64.441999999999993</v>
          </cell>
        </row>
        <row r="500">
          <cell r="B500" t="str">
            <v>M00334571240</v>
          </cell>
          <cell r="C500" t="str">
            <v>GDC-10 3D 7mm x 12cm</v>
          </cell>
          <cell r="D500" t="str">
            <v>EUR</v>
          </cell>
          <cell r="E500">
            <v>63.301000000000002</v>
          </cell>
        </row>
        <row r="501">
          <cell r="B501" t="str">
            <v>M00334571540</v>
          </cell>
          <cell r="C501" t="str">
            <v>GDC-10 3D 7mm x 15cm</v>
          </cell>
          <cell r="D501" t="str">
            <v>EUR</v>
          </cell>
          <cell r="E501">
            <v>64.217999999999989</v>
          </cell>
        </row>
        <row r="502">
          <cell r="B502" t="str">
            <v>M00334582040</v>
          </cell>
          <cell r="C502" t="str">
            <v>GDC-10 3D 8mm x 20cm</v>
          </cell>
          <cell r="D502" t="str">
            <v>EUR</v>
          </cell>
          <cell r="E502">
            <v>66.653999999999996</v>
          </cell>
        </row>
        <row r="503">
          <cell r="B503" t="str">
            <v>M0033461030SR0</v>
          </cell>
          <cell r="C503" t="str">
            <v>GDC-10 360 10mm x 30cm SR</v>
          </cell>
          <cell r="D503" t="str">
            <v>EUR</v>
          </cell>
          <cell r="E503">
            <v>99.840999999999994</v>
          </cell>
        </row>
        <row r="504">
          <cell r="B504" t="str">
            <v>M0033461130SR0</v>
          </cell>
          <cell r="C504" t="str">
            <v>GDC-10 360 11mm x 30cm SR</v>
          </cell>
          <cell r="D504" t="str">
            <v>EUR</v>
          </cell>
          <cell r="E504">
            <v>102.75299999999999</v>
          </cell>
        </row>
        <row r="505">
          <cell r="B505" t="str">
            <v>M0033461230SR0</v>
          </cell>
          <cell r="C505" t="str">
            <v>GDC-10 360 12mm x 30cm SR</v>
          </cell>
          <cell r="D505" t="str">
            <v>EUR</v>
          </cell>
          <cell r="E505">
            <v>102.75299999999999</v>
          </cell>
        </row>
        <row r="506">
          <cell r="B506" t="str">
            <v>M0033461330SR0</v>
          </cell>
          <cell r="C506" t="str">
            <v>GDC-10 360 13mm x 30cm SR</v>
          </cell>
          <cell r="D506" t="str">
            <v>EUR</v>
          </cell>
          <cell r="E506">
            <v>114.61799999999999</v>
          </cell>
        </row>
        <row r="507">
          <cell r="B507" t="str">
            <v>M0033461430SR0</v>
          </cell>
          <cell r="C507" t="str">
            <v>GDC-10 360 14mm x 30cm SR</v>
          </cell>
          <cell r="D507" t="str">
            <v>EUR</v>
          </cell>
          <cell r="E507">
            <v>114.61799999999999</v>
          </cell>
        </row>
        <row r="508">
          <cell r="B508" t="str">
            <v>M0033461530SR0</v>
          </cell>
          <cell r="C508" t="str">
            <v>GDC-10 360 15mm x 30cm SR</v>
          </cell>
          <cell r="D508" t="str">
            <v>EUR</v>
          </cell>
          <cell r="E508">
            <v>114.61799999999999</v>
          </cell>
        </row>
        <row r="509">
          <cell r="B509" t="str">
            <v>M0033461540SR0</v>
          </cell>
          <cell r="C509" t="str">
            <v>GDC-10 360 15mm x 40cm SR</v>
          </cell>
          <cell r="D509" t="str">
            <v>EUR</v>
          </cell>
          <cell r="E509">
            <v>114.82799999999999</v>
          </cell>
        </row>
        <row r="510">
          <cell r="B510" t="str">
            <v>M003346305SR0</v>
          </cell>
          <cell r="C510" t="str">
            <v>GDC-10 360 3mm x 5cm SR</v>
          </cell>
          <cell r="D510" t="str">
            <v>EUR</v>
          </cell>
          <cell r="E510">
            <v>79.155999999999992</v>
          </cell>
        </row>
        <row r="511">
          <cell r="B511" t="str">
            <v>M003346308SR0</v>
          </cell>
          <cell r="C511" t="str">
            <v>GDC-10 360 3mm x 8cm SR</v>
          </cell>
          <cell r="D511" t="str">
            <v>EUR</v>
          </cell>
          <cell r="E511">
            <v>82.152000000000001</v>
          </cell>
        </row>
        <row r="512">
          <cell r="B512" t="str">
            <v>M003346407SR0</v>
          </cell>
          <cell r="C512" t="str">
            <v>GDC-10 360 4mm x 7 cm SR</v>
          </cell>
          <cell r="D512" t="str">
            <v>EUR</v>
          </cell>
          <cell r="E512">
            <v>81.536000000000001</v>
          </cell>
        </row>
        <row r="513">
          <cell r="B513" t="str">
            <v>M003346509SR0</v>
          </cell>
          <cell r="C513" t="str">
            <v>GDC-10 360 5mm x 9cm SR</v>
          </cell>
          <cell r="D513" t="str">
            <v>EUR</v>
          </cell>
          <cell r="E513">
            <v>82.326999999999998</v>
          </cell>
        </row>
        <row r="514">
          <cell r="B514" t="str">
            <v>M003346515SR0</v>
          </cell>
          <cell r="C514" t="str">
            <v>GDC-10 360 5mm x 15cm SR</v>
          </cell>
          <cell r="D514" t="str">
            <v>EUR</v>
          </cell>
          <cell r="E514">
            <v>87.114999999999995</v>
          </cell>
        </row>
        <row r="515">
          <cell r="B515" t="str">
            <v>M003346611SR0</v>
          </cell>
          <cell r="C515" t="str">
            <v>GDC-10 360 6mm x 11cm SR</v>
          </cell>
          <cell r="D515" t="str">
            <v>EUR</v>
          </cell>
          <cell r="E515">
            <v>89.102999999999994</v>
          </cell>
        </row>
        <row r="516">
          <cell r="B516" t="str">
            <v>M003346615SR0</v>
          </cell>
          <cell r="C516" t="str">
            <v>GDC-10 360 6mm x 15cm SR</v>
          </cell>
          <cell r="D516" t="str">
            <v>EUR</v>
          </cell>
          <cell r="E516">
            <v>91.24499999999999</v>
          </cell>
        </row>
        <row r="517">
          <cell r="B517" t="str">
            <v>M003346715SR0</v>
          </cell>
          <cell r="C517" t="str">
            <v>GDC-10 360 7mm x 15cm SR</v>
          </cell>
          <cell r="D517" t="str">
            <v>EUR</v>
          </cell>
          <cell r="E517">
            <v>94.36</v>
          </cell>
        </row>
        <row r="518">
          <cell r="B518" t="str">
            <v>M003346720SR0</v>
          </cell>
          <cell r="C518" t="str">
            <v>GDC-10 360 7mm x 20cm SR</v>
          </cell>
          <cell r="D518" t="str">
            <v>EUR</v>
          </cell>
          <cell r="E518">
            <v>94.457999999999998</v>
          </cell>
        </row>
        <row r="519">
          <cell r="B519" t="str">
            <v>M003346815SR0</v>
          </cell>
          <cell r="C519" t="str">
            <v>GDC-10 360 8mm x 15cm SR</v>
          </cell>
          <cell r="D519" t="str">
            <v>EUR</v>
          </cell>
          <cell r="E519">
            <v>94.36</v>
          </cell>
        </row>
        <row r="520">
          <cell r="B520" t="str">
            <v>M003346820SR0</v>
          </cell>
          <cell r="C520" t="str">
            <v>GDC-10 360 8mm x 20cm SR</v>
          </cell>
          <cell r="D520" t="str">
            <v>EUR</v>
          </cell>
          <cell r="E520">
            <v>94.457999999999998</v>
          </cell>
        </row>
        <row r="521">
          <cell r="B521" t="str">
            <v>M003346920SR0</v>
          </cell>
          <cell r="C521" t="str">
            <v>GDC-10 360 9mm x 20cm SR</v>
          </cell>
          <cell r="D521" t="str">
            <v>EUR</v>
          </cell>
          <cell r="E521">
            <v>94.457999999999998</v>
          </cell>
        </row>
        <row r="522">
          <cell r="B522" t="str">
            <v>M003346930SR0</v>
          </cell>
          <cell r="C522" t="str">
            <v>GDC-10 360 9mm x 30cm SR</v>
          </cell>
          <cell r="D522" t="str">
            <v>EUR</v>
          </cell>
          <cell r="E522">
            <v>99.840999999999994</v>
          </cell>
        </row>
        <row r="523">
          <cell r="B523" t="str">
            <v>M0033471020SR0</v>
          </cell>
          <cell r="C523" t="str">
            <v>GDC-10 360 Soft 10mm x 20cm SR</v>
          </cell>
          <cell r="D523" t="str">
            <v>EUR</v>
          </cell>
          <cell r="E523">
            <v>89.928999999999988</v>
          </cell>
        </row>
        <row r="524">
          <cell r="B524" t="str">
            <v>M0033471120SR0</v>
          </cell>
          <cell r="C524" t="str">
            <v>GDC-10 360 Soft 11mm x 20cm SR</v>
          </cell>
          <cell r="D524" t="str">
            <v>EUR</v>
          </cell>
          <cell r="E524">
            <v>89.928999999999988</v>
          </cell>
        </row>
        <row r="525">
          <cell r="B525" t="str">
            <v>M0033471220SR0</v>
          </cell>
          <cell r="C525" t="str">
            <v>GDC-10 360 Soft 12mm x 20cm SR</v>
          </cell>
          <cell r="D525" t="str">
            <v>EUR</v>
          </cell>
          <cell r="E525">
            <v>89.928999999999988</v>
          </cell>
        </row>
        <row r="526">
          <cell r="B526" t="str">
            <v>M0033471322SR0</v>
          </cell>
          <cell r="C526" t="str">
            <v>GDC-10 360 Soft 13mm x 22cm SR</v>
          </cell>
          <cell r="D526" t="str">
            <v>EUR</v>
          </cell>
          <cell r="E526">
            <v>94.464999999999989</v>
          </cell>
        </row>
        <row r="527">
          <cell r="B527" t="str">
            <v>M0033471423SR0</v>
          </cell>
          <cell r="C527" t="str">
            <v>GDC-10 360 Soft 14mm x 23cm SR</v>
          </cell>
          <cell r="D527" t="str">
            <v>EUR</v>
          </cell>
          <cell r="E527">
            <v>94.464999999999989</v>
          </cell>
        </row>
        <row r="528">
          <cell r="B528" t="str">
            <v>M003347204SR0</v>
          </cell>
          <cell r="C528" t="str">
            <v>GDC-10 360 Soft 2mm x 4cm SR</v>
          </cell>
          <cell r="D528" t="str">
            <v>EUR</v>
          </cell>
          <cell r="E528">
            <v>79.302999999999997</v>
          </cell>
        </row>
        <row r="529">
          <cell r="B529" t="str">
            <v>M003347306SR0</v>
          </cell>
          <cell r="C529" t="str">
            <v>GDC-10 360 Soft 3mm x 6cm SR</v>
          </cell>
          <cell r="D529" t="str">
            <v>EUR</v>
          </cell>
          <cell r="E529">
            <v>80.72399999999999</v>
          </cell>
        </row>
        <row r="530">
          <cell r="B530" t="str">
            <v>M003347408SR0</v>
          </cell>
          <cell r="C530" t="str">
            <v>GDC-10 360 Soft 4mm x 8cm SR</v>
          </cell>
          <cell r="D530" t="str">
            <v>EUR</v>
          </cell>
          <cell r="E530">
            <v>82.194000000000003</v>
          </cell>
        </row>
        <row r="531">
          <cell r="B531" t="str">
            <v>M003347509SR0</v>
          </cell>
          <cell r="C531" t="str">
            <v>GDC-10 360 Soft 5mm x 9cm SR</v>
          </cell>
          <cell r="D531" t="str">
            <v>EUR</v>
          </cell>
          <cell r="E531">
            <v>82.376000000000005</v>
          </cell>
        </row>
        <row r="532">
          <cell r="B532" t="str">
            <v>M003347611SR0</v>
          </cell>
          <cell r="C532" t="str">
            <v>GDC-10 360 Soft 6mm x 11cm SR</v>
          </cell>
          <cell r="D532" t="str">
            <v>EUR</v>
          </cell>
          <cell r="E532">
            <v>85.245999999999995</v>
          </cell>
        </row>
        <row r="533">
          <cell r="B533" t="str">
            <v>M003347715SR0</v>
          </cell>
          <cell r="C533" t="str">
            <v>GDC-10 360 Soft 7mm x 15cm SR</v>
          </cell>
          <cell r="D533" t="str">
            <v>EUR</v>
          </cell>
          <cell r="E533">
            <v>89.823999999999984</v>
          </cell>
        </row>
        <row r="534">
          <cell r="B534" t="str">
            <v>M003347820SR0</v>
          </cell>
          <cell r="C534" t="str">
            <v>GDC-10 360 Soft 8mm x 20cm SR</v>
          </cell>
          <cell r="D534" t="str">
            <v>EUR</v>
          </cell>
          <cell r="E534">
            <v>89.928999999999988</v>
          </cell>
        </row>
        <row r="535">
          <cell r="B535" t="str">
            <v>M003347920SR0</v>
          </cell>
          <cell r="C535" t="str">
            <v>GDC-10 360 Soft 9mm x 20cm SR</v>
          </cell>
          <cell r="D535" t="str">
            <v>EUR</v>
          </cell>
          <cell r="E535">
            <v>89.928999999999988</v>
          </cell>
        </row>
        <row r="536">
          <cell r="B536" t="str">
            <v>M0033481030</v>
          </cell>
          <cell r="C536" t="str">
            <v>10 mm x 30 cm NG3D-18 framing coil</v>
          </cell>
          <cell r="D536" t="str">
            <v>USD</v>
          </cell>
          <cell r="E536">
            <v>106.04</v>
          </cell>
        </row>
        <row r="537">
          <cell r="B537" t="str">
            <v>M00334810300</v>
          </cell>
          <cell r="C537" t="str">
            <v>GDC-18 360 10mm x 30cm</v>
          </cell>
          <cell r="D537" t="str">
            <v>EUR</v>
          </cell>
          <cell r="E537">
            <v>83.033999999999992</v>
          </cell>
        </row>
        <row r="538">
          <cell r="B538" t="str">
            <v>M0033481130</v>
          </cell>
          <cell r="C538" t="str">
            <v>11 mm x 30 cm NG3D-18 framing coil</v>
          </cell>
          <cell r="D538" t="str">
            <v>USD</v>
          </cell>
          <cell r="E538">
            <v>108.49</v>
          </cell>
        </row>
        <row r="539">
          <cell r="B539" t="str">
            <v>M00334811300</v>
          </cell>
          <cell r="C539" t="str">
            <v>GDC-18 360 11mm x 30cm</v>
          </cell>
          <cell r="D539" t="str">
            <v>EUR</v>
          </cell>
          <cell r="E539">
            <v>83.033999999999992</v>
          </cell>
        </row>
        <row r="540">
          <cell r="B540" t="str">
            <v>M0033481230</v>
          </cell>
          <cell r="C540" t="str">
            <v>12 mm x 30 cm NG3D-18 framing coil</v>
          </cell>
          <cell r="D540" t="str">
            <v>USD</v>
          </cell>
          <cell r="E540">
            <v>108.49</v>
          </cell>
        </row>
        <row r="541">
          <cell r="B541" t="str">
            <v>M00334812300</v>
          </cell>
          <cell r="C541" t="str">
            <v>GDC-18 360 12mm x 30cm</v>
          </cell>
          <cell r="D541" t="str">
            <v>EUR</v>
          </cell>
          <cell r="E541">
            <v>83.033999999999992</v>
          </cell>
        </row>
        <row r="542">
          <cell r="B542" t="str">
            <v>M0033481330</v>
          </cell>
          <cell r="C542" t="str">
            <v>13 mm x 30 cm NG3D-18 framing coil</v>
          </cell>
          <cell r="D542" t="str">
            <v>USD</v>
          </cell>
          <cell r="E542">
            <v>108.49</v>
          </cell>
        </row>
        <row r="543">
          <cell r="B543" t="str">
            <v>M00334813300</v>
          </cell>
          <cell r="C543" t="str">
            <v>GDC-18 360 13mm x 30cm</v>
          </cell>
          <cell r="D543" t="str">
            <v>EUR</v>
          </cell>
          <cell r="E543">
            <v>83.033999999999992</v>
          </cell>
        </row>
        <row r="544">
          <cell r="B544" t="str">
            <v>M00334814300</v>
          </cell>
          <cell r="C544" t="str">
            <v>GDC-18 360 14mm x 30cm</v>
          </cell>
          <cell r="D544" t="str">
            <v>EUR</v>
          </cell>
          <cell r="E544">
            <v>83.033999999999992</v>
          </cell>
        </row>
        <row r="545">
          <cell r="B545" t="str">
            <v>M0033481630</v>
          </cell>
          <cell r="C545" t="str">
            <v>16 mm x 30 cm NG3D-18 framing coil</v>
          </cell>
          <cell r="D545" t="str">
            <v>USD</v>
          </cell>
          <cell r="E545">
            <v>128.29</v>
          </cell>
        </row>
        <row r="546">
          <cell r="B546" t="str">
            <v>M00334816300</v>
          </cell>
          <cell r="C546" t="str">
            <v>GDC-18 360 16mm x 30cm</v>
          </cell>
          <cell r="D546" t="str">
            <v>EUR</v>
          </cell>
          <cell r="E546">
            <v>102.02499999999999</v>
          </cell>
        </row>
        <row r="547">
          <cell r="B547" t="str">
            <v>M0033481640</v>
          </cell>
          <cell r="C547" t="str">
            <v>16 mm x 40 cm NG3D-18 framing coil</v>
          </cell>
          <cell r="D547" t="str">
            <v>USD</v>
          </cell>
          <cell r="E547">
            <v>128.29</v>
          </cell>
        </row>
        <row r="548">
          <cell r="B548" t="str">
            <v>M00334816400</v>
          </cell>
          <cell r="C548" t="str">
            <v>GDC-18 360 16mm x 40cm</v>
          </cell>
          <cell r="D548" t="str">
            <v>EUR</v>
          </cell>
          <cell r="E548">
            <v>102.02499999999999</v>
          </cell>
        </row>
        <row r="549">
          <cell r="B549" t="str">
            <v>M0033481830</v>
          </cell>
          <cell r="C549" t="str">
            <v>18 mm x 30 cm NG3D-18 framing coil</v>
          </cell>
          <cell r="D549" t="str">
            <v>USD</v>
          </cell>
          <cell r="E549">
            <v>128.29</v>
          </cell>
        </row>
        <row r="550">
          <cell r="B550" t="str">
            <v>M00334818300</v>
          </cell>
          <cell r="C550" t="str">
            <v>GDC-18 360 18mm x 30cm</v>
          </cell>
          <cell r="D550" t="str">
            <v>EUR</v>
          </cell>
          <cell r="E550">
            <v>102.02499999999999</v>
          </cell>
        </row>
        <row r="551">
          <cell r="B551" t="str">
            <v>M0033481840</v>
          </cell>
          <cell r="C551" t="str">
            <v>18 mm x 40 cm NG3D-18 framing coil</v>
          </cell>
          <cell r="D551" t="str">
            <v>USD</v>
          </cell>
          <cell r="E551">
            <v>128.29</v>
          </cell>
        </row>
        <row r="552">
          <cell r="B552" t="str">
            <v>M00334818400</v>
          </cell>
          <cell r="C552" t="str">
            <v>GDC-18 360 18mm x 40cm</v>
          </cell>
          <cell r="D552" t="str">
            <v>EUR</v>
          </cell>
          <cell r="E552">
            <v>102.02499999999999</v>
          </cell>
        </row>
        <row r="553">
          <cell r="B553" t="str">
            <v>M0033482030</v>
          </cell>
          <cell r="C553" t="str">
            <v>20 mm x 33 cm NG3D-18 framing coil</v>
          </cell>
          <cell r="D553" t="str">
            <v>USD</v>
          </cell>
          <cell r="E553">
            <v>128.29</v>
          </cell>
        </row>
        <row r="554">
          <cell r="B554" t="str">
            <v>M00334820330</v>
          </cell>
          <cell r="C554" t="str">
            <v>GDC-18 360 20mm x 33cm</v>
          </cell>
          <cell r="D554" t="str">
            <v>EUR</v>
          </cell>
          <cell r="E554">
            <v>102.02499999999999</v>
          </cell>
        </row>
        <row r="555">
          <cell r="B555" t="str">
            <v>M0033482240</v>
          </cell>
          <cell r="C555" t="str">
            <v>22 mm x 40 cm NG3D-18 framing coil</v>
          </cell>
          <cell r="D555" t="str">
            <v>USD</v>
          </cell>
          <cell r="E555">
            <v>128.29</v>
          </cell>
        </row>
        <row r="556">
          <cell r="B556" t="str">
            <v>M00334822400</v>
          </cell>
          <cell r="C556" t="str">
            <v>GDC-18 360 22mm x 40cm</v>
          </cell>
          <cell r="D556" t="str">
            <v>EUR</v>
          </cell>
          <cell r="E556">
            <v>102.02499999999999</v>
          </cell>
        </row>
        <row r="557">
          <cell r="B557" t="str">
            <v>M0033482440</v>
          </cell>
          <cell r="C557" t="str">
            <v>24 mm x 40 cm NG3D-18 framing coil</v>
          </cell>
          <cell r="D557" t="str">
            <v>USD</v>
          </cell>
          <cell r="E557">
            <v>128.29</v>
          </cell>
        </row>
        <row r="558">
          <cell r="B558" t="str">
            <v>M00334824400</v>
          </cell>
          <cell r="C558" t="str">
            <v>GDC-18 360 24mm x 40cm</v>
          </cell>
          <cell r="D558" t="str">
            <v>EUR</v>
          </cell>
          <cell r="E558">
            <v>102.02499999999999</v>
          </cell>
        </row>
        <row r="559">
          <cell r="B559" t="str">
            <v>M0033486150</v>
          </cell>
          <cell r="C559" t="str">
            <v>GDC-18 360 6mm x 15cm</v>
          </cell>
          <cell r="D559" t="str">
            <v>EUR</v>
          </cell>
          <cell r="E559">
            <v>72.59</v>
          </cell>
        </row>
        <row r="560">
          <cell r="B560" t="str">
            <v>M0033487150</v>
          </cell>
          <cell r="C560" t="str">
            <v>GDC-18 360 7mm x 15cm</v>
          </cell>
          <cell r="D560" t="str">
            <v>EUR</v>
          </cell>
          <cell r="E560">
            <v>76.516999999999996</v>
          </cell>
        </row>
        <row r="561">
          <cell r="B561" t="str">
            <v>M0033488200</v>
          </cell>
          <cell r="C561" t="str">
            <v>GDC-18 360 8mm x 20cm</v>
          </cell>
          <cell r="D561" t="str">
            <v>EUR</v>
          </cell>
          <cell r="E561">
            <v>76.516999999999996</v>
          </cell>
        </row>
        <row r="562">
          <cell r="B562" t="str">
            <v>M0033489020</v>
          </cell>
          <cell r="C562" t="str">
            <v>9 mm x 25 cm NG3D-18 framing coil</v>
          </cell>
          <cell r="D562" t="str">
            <v>USD</v>
          </cell>
          <cell r="E562">
            <v>101.89</v>
          </cell>
        </row>
        <row r="563">
          <cell r="B563" t="str">
            <v>M0033489200</v>
          </cell>
          <cell r="C563" t="str">
            <v>GDC-18 360 9mm x 20cm</v>
          </cell>
          <cell r="D563" t="str">
            <v>EUR</v>
          </cell>
          <cell r="E563">
            <v>76.516999999999996</v>
          </cell>
        </row>
        <row r="564">
          <cell r="B564" t="str">
            <v>M00335010340</v>
          </cell>
          <cell r="C564" t="str">
            <v>GDC-18 Standard 10mm x 30cm</v>
          </cell>
          <cell r="D564" t="str">
            <v>EUR</v>
          </cell>
          <cell r="E564">
            <v>64.798999999999992</v>
          </cell>
        </row>
        <row r="565">
          <cell r="B565" t="str">
            <v>M00335012340</v>
          </cell>
          <cell r="C565" t="str">
            <v>GDC-18 Standard 12mm x 30cm</v>
          </cell>
          <cell r="D565" t="str">
            <v>EUR</v>
          </cell>
          <cell r="E565">
            <v>64.798999999999992</v>
          </cell>
        </row>
        <row r="566">
          <cell r="B566" t="str">
            <v>M00335014340</v>
          </cell>
          <cell r="C566" t="str">
            <v>GDC-18 Standard 14mm x 30cm</v>
          </cell>
          <cell r="D566" t="str">
            <v>EUR</v>
          </cell>
          <cell r="E566">
            <v>64.798999999999992</v>
          </cell>
        </row>
        <row r="567">
          <cell r="B567" t="str">
            <v>M00335016340</v>
          </cell>
          <cell r="C567" t="str">
            <v>GDC-18 Standard 16mm x 30cm</v>
          </cell>
          <cell r="D567" t="str">
            <v>EUR</v>
          </cell>
          <cell r="E567">
            <v>67.605999999999995</v>
          </cell>
        </row>
        <row r="568">
          <cell r="B568" t="str">
            <v>M00335018340</v>
          </cell>
          <cell r="C568" t="str">
            <v>GDC-18 Standard 18mm x 30cm</v>
          </cell>
          <cell r="D568" t="str">
            <v>EUR</v>
          </cell>
          <cell r="E568">
            <v>67.605999999999995</v>
          </cell>
        </row>
        <row r="569">
          <cell r="B569" t="str">
            <v>M00335020340</v>
          </cell>
          <cell r="C569" t="str">
            <v>GDC-18 Standard 20mm x 30cm</v>
          </cell>
          <cell r="D569" t="str">
            <v>EUR</v>
          </cell>
          <cell r="E569">
            <v>67.605999999999995</v>
          </cell>
        </row>
        <row r="570">
          <cell r="B570" t="str">
            <v>M00335051540</v>
          </cell>
          <cell r="C570" t="str">
            <v>GDC-18 Standard 5mm x 15cm</v>
          </cell>
          <cell r="D570" t="str">
            <v>EUR</v>
          </cell>
          <cell r="E570">
            <v>55.36999999999999</v>
          </cell>
        </row>
        <row r="571">
          <cell r="B571" t="str">
            <v>M00335052040</v>
          </cell>
          <cell r="C571" t="str">
            <v>GDC-18 Standard 5mm x 20cm</v>
          </cell>
          <cell r="D571" t="str">
            <v>EUR</v>
          </cell>
          <cell r="E571">
            <v>58.505999999999993</v>
          </cell>
        </row>
        <row r="572">
          <cell r="B572" t="str">
            <v>M00335062040</v>
          </cell>
          <cell r="C572" t="str">
            <v>GDC-18 Standard 6mm x 20cm</v>
          </cell>
          <cell r="D572" t="str">
            <v>EUR</v>
          </cell>
          <cell r="E572">
            <v>58.505999999999993</v>
          </cell>
        </row>
        <row r="573">
          <cell r="B573" t="str">
            <v>M00335073040</v>
          </cell>
          <cell r="C573" t="str">
            <v>GDC-18 Standard 7mm x 30cm</v>
          </cell>
          <cell r="D573" t="str">
            <v>EUR</v>
          </cell>
          <cell r="E573">
            <v>64.798999999999992</v>
          </cell>
        </row>
        <row r="574">
          <cell r="B574" t="str">
            <v>M00335082040</v>
          </cell>
          <cell r="C574" t="str">
            <v>GDC-18 Standard 8mm x 20cm</v>
          </cell>
          <cell r="D574" t="str">
            <v>EUR</v>
          </cell>
          <cell r="E574">
            <v>58.505999999999993</v>
          </cell>
        </row>
        <row r="575">
          <cell r="B575" t="str">
            <v>M00335083040</v>
          </cell>
          <cell r="C575" t="str">
            <v>GDC-18 Standard 8mm x 30cm</v>
          </cell>
          <cell r="D575" t="str">
            <v>EUR</v>
          </cell>
          <cell r="E575">
            <v>64.798999999999992</v>
          </cell>
        </row>
        <row r="576">
          <cell r="B576" t="str">
            <v>M00335091540</v>
          </cell>
          <cell r="C576" t="str">
            <v>GDC-18 Standard 9mm x 15cm</v>
          </cell>
          <cell r="D576" t="str">
            <v>EUR</v>
          </cell>
          <cell r="E576">
            <v>55.36999999999999</v>
          </cell>
        </row>
        <row r="577">
          <cell r="B577" t="str">
            <v>M00335093040</v>
          </cell>
          <cell r="C577" t="str">
            <v>GDC-18 Standard 9mm x 30cm</v>
          </cell>
          <cell r="D577" t="str">
            <v>EUR</v>
          </cell>
          <cell r="E577">
            <v>64.798999999999992</v>
          </cell>
        </row>
        <row r="578">
          <cell r="B578" t="str">
            <v>M00335120440</v>
          </cell>
          <cell r="C578" t="str">
            <v>GDC-18 Soft 2mm x 4cm</v>
          </cell>
          <cell r="D578" t="str">
            <v>EUR</v>
          </cell>
          <cell r="E578">
            <v>48.678000000000004</v>
          </cell>
        </row>
        <row r="579">
          <cell r="B579" t="str">
            <v>M00335120840</v>
          </cell>
          <cell r="C579" t="str">
            <v>GDC-18 Soft 2mm x 8cm</v>
          </cell>
          <cell r="D579" t="str">
            <v>EUR</v>
          </cell>
          <cell r="E579">
            <v>50.932000000000002</v>
          </cell>
        </row>
        <row r="580">
          <cell r="B580" t="str">
            <v>M00335130440</v>
          </cell>
          <cell r="C580" t="str">
            <v>GDC-18 Soft 3mm x 4cm</v>
          </cell>
          <cell r="D580" t="str">
            <v>EUR</v>
          </cell>
          <cell r="E580">
            <v>48.678000000000004</v>
          </cell>
        </row>
        <row r="581">
          <cell r="B581" t="str">
            <v>M00335130840</v>
          </cell>
          <cell r="C581" t="str">
            <v>GDC-18 Soft 3mm x 8cm</v>
          </cell>
          <cell r="D581" t="str">
            <v>EUR</v>
          </cell>
          <cell r="E581">
            <v>50.932000000000002</v>
          </cell>
        </row>
        <row r="582">
          <cell r="B582" t="str">
            <v>M00335140640</v>
          </cell>
          <cell r="C582" t="str">
            <v>GDC-18 Soft 4mm x 6cm</v>
          </cell>
          <cell r="D582" t="str">
            <v>EUR</v>
          </cell>
          <cell r="E582">
            <v>49.902999999999999</v>
          </cell>
        </row>
        <row r="583">
          <cell r="B583" t="str">
            <v>M00335141040</v>
          </cell>
          <cell r="C583" t="str">
            <v>GDC-18 Soft 4mm x 10cm</v>
          </cell>
          <cell r="D583" t="str">
            <v>EUR</v>
          </cell>
          <cell r="E583">
            <v>51.407999999999994</v>
          </cell>
        </row>
        <row r="584">
          <cell r="B584" t="str">
            <v>M00335150840</v>
          </cell>
          <cell r="C584" t="str">
            <v>GDC-18 Soft 5mm x 8cm</v>
          </cell>
          <cell r="D584" t="str">
            <v>EUR</v>
          </cell>
          <cell r="E584">
            <v>50.932000000000002</v>
          </cell>
        </row>
        <row r="585">
          <cell r="B585" t="str">
            <v>M00335151240</v>
          </cell>
          <cell r="C585" t="str">
            <v>GDC-18 Soft 5mm x 12cm</v>
          </cell>
          <cell r="D585" t="str">
            <v>EUR</v>
          </cell>
          <cell r="E585">
            <v>52.78</v>
          </cell>
        </row>
        <row r="586">
          <cell r="B586" t="str">
            <v>M00335161040</v>
          </cell>
          <cell r="C586" t="str">
            <v>GDC-18 Soft 6mm x 10cm</v>
          </cell>
          <cell r="D586" t="str">
            <v>EUR</v>
          </cell>
          <cell r="E586">
            <v>51.407999999999994</v>
          </cell>
        </row>
        <row r="587">
          <cell r="B587" t="str">
            <v>M00335161540</v>
          </cell>
          <cell r="C587" t="str">
            <v>GDC-18 Soft 6mm x 15cm</v>
          </cell>
          <cell r="D587" t="str">
            <v>EUR</v>
          </cell>
          <cell r="E587">
            <v>54.144999999999996</v>
          </cell>
        </row>
        <row r="588">
          <cell r="B588" t="str">
            <v>M00335210340</v>
          </cell>
          <cell r="C588" t="str">
            <v>GDC-18 2D 10mm x 30cm</v>
          </cell>
          <cell r="D588" t="str">
            <v>EUR</v>
          </cell>
          <cell r="E588">
            <v>72.59</v>
          </cell>
        </row>
        <row r="589">
          <cell r="B589" t="str">
            <v>M00335212340</v>
          </cell>
          <cell r="C589" t="str">
            <v>GDC-18 2D 12mm x 30cm</v>
          </cell>
          <cell r="D589" t="str">
            <v>EUR</v>
          </cell>
          <cell r="E589">
            <v>72.59</v>
          </cell>
        </row>
        <row r="590">
          <cell r="B590" t="str">
            <v>M00335214340</v>
          </cell>
          <cell r="C590" t="str">
            <v>GDC-18 2D 14mm x 30cm</v>
          </cell>
          <cell r="D590" t="str">
            <v>EUR</v>
          </cell>
          <cell r="E590">
            <v>72.59</v>
          </cell>
        </row>
        <row r="591">
          <cell r="B591" t="str">
            <v>M00335216340</v>
          </cell>
          <cell r="C591" t="str">
            <v>GDC-18 2D 16mm x 30cm</v>
          </cell>
          <cell r="D591" t="str">
            <v>EUR</v>
          </cell>
          <cell r="E591">
            <v>75.411000000000001</v>
          </cell>
        </row>
        <row r="592">
          <cell r="B592" t="str">
            <v>M00335218340</v>
          </cell>
          <cell r="C592" t="str">
            <v>GDC-18 2D 18mm x 30cm</v>
          </cell>
          <cell r="D592" t="str">
            <v>EUR</v>
          </cell>
          <cell r="E592">
            <v>75.411000000000001</v>
          </cell>
        </row>
        <row r="593">
          <cell r="B593" t="str">
            <v>M00335220340</v>
          </cell>
          <cell r="C593" t="str">
            <v>GDC-18 2D 20mm x 30cm</v>
          </cell>
          <cell r="D593" t="str">
            <v>EUR</v>
          </cell>
          <cell r="E593">
            <v>75.411000000000001</v>
          </cell>
        </row>
        <row r="594">
          <cell r="B594" t="str">
            <v>M00335252040</v>
          </cell>
          <cell r="C594" t="str">
            <v>GDC-18 2D 5mm x 20cm</v>
          </cell>
          <cell r="D594" t="str">
            <v>EUR</v>
          </cell>
          <cell r="E594">
            <v>66.296999999999997</v>
          </cell>
        </row>
        <row r="595">
          <cell r="B595" t="str">
            <v>M00335262040</v>
          </cell>
          <cell r="C595" t="str">
            <v>GDC-18 2D 6mm x 20cm</v>
          </cell>
          <cell r="D595" t="str">
            <v>EUR</v>
          </cell>
          <cell r="E595">
            <v>66.296999999999997</v>
          </cell>
        </row>
        <row r="596">
          <cell r="B596" t="str">
            <v>M00335273040</v>
          </cell>
          <cell r="C596" t="str">
            <v>GDC-18 2D 7mm x 30cm</v>
          </cell>
          <cell r="D596" t="str">
            <v>EUR</v>
          </cell>
          <cell r="E596">
            <v>72.59</v>
          </cell>
        </row>
        <row r="597">
          <cell r="B597" t="str">
            <v>M00335283040</v>
          </cell>
          <cell r="C597" t="str">
            <v>GDC-18 2D 8mm x 30cm</v>
          </cell>
          <cell r="D597" t="str">
            <v>EUR</v>
          </cell>
          <cell r="E597">
            <v>72.59</v>
          </cell>
        </row>
        <row r="598">
          <cell r="B598" t="str">
            <v>M00335293040</v>
          </cell>
          <cell r="C598" t="str">
            <v>GDC-18 2D 9mm x 30cm</v>
          </cell>
          <cell r="D598" t="str">
            <v>EUR</v>
          </cell>
          <cell r="E598">
            <v>72.59</v>
          </cell>
        </row>
        <row r="599">
          <cell r="B599" t="str">
            <v>M00335302340</v>
          </cell>
          <cell r="C599" t="str">
            <v>GDC VortX 2mm x 3mm</v>
          </cell>
          <cell r="D599" t="str">
            <v>EUR</v>
          </cell>
          <cell r="E599">
            <v>90.754999999999995</v>
          </cell>
        </row>
        <row r="600">
          <cell r="B600" t="str">
            <v>M00335302440</v>
          </cell>
          <cell r="C600" t="str">
            <v>GDC VortX 2mm x 4mm</v>
          </cell>
          <cell r="D600" t="str">
            <v>EUR</v>
          </cell>
          <cell r="E600">
            <v>91.825999999999993</v>
          </cell>
        </row>
        <row r="601">
          <cell r="B601" t="str">
            <v>M00335302540</v>
          </cell>
          <cell r="C601" t="str">
            <v>GDC VortX 2mm x 5mm</v>
          </cell>
          <cell r="D601" t="str">
            <v>EUR</v>
          </cell>
          <cell r="E601">
            <v>93.393999999999991</v>
          </cell>
        </row>
        <row r="602">
          <cell r="B602" t="str">
            <v>M00335302640</v>
          </cell>
          <cell r="C602" t="str">
            <v>GDC VortX 2mm x 6mm</v>
          </cell>
          <cell r="D602" t="str">
            <v>EUR</v>
          </cell>
          <cell r="E602">
            <v>95.108999999999995</v>
          </cell>
        </row>
        <row r="603">
          <cell r="B603" t="str">
            <v>M00335510340</v>
          </cell>
          <cell r="C603" t="str">
            <v>GDC-18 3D 10mm x 30cm</v>
          </cell>
          <cell r="D603" t="str">
            <v>EUR</v>
          </cell>
          <cell r="E603">
            <v>81.507999999999996</v>
          </cell>
        </row>
        <row r="604">
          <cell r="B604" t="str">
            <v>M00335512340</v>
          </cell>
          <cell r="C604" t="str">
            <v>GDC-18 3D 12mm x 30cm</v>
          </cell>
          <cell r="D604" t="str">
            <v>EUR</v>
          </cell>
          <cell r="E604">
            <v>79.94</v>
          </cell>
        </row>
        <row r="605">
          <cell r="B605" t="str">
            <v>M00335514340</v>
          </cell>
          <cell r="C605" t="str">
            <v>GDC-18 3D 14mm x 30cm</v>
          </cell>
          <cell r="D605" t="str">
            <v>EUR</v>
          </cell>
          <cell r="E605">
            <v>83.236999999999995</v>
          </cell>
        </row>
        <row r="606">
          <cell r="B606" t="str">
            <v>M00335516340</v>
          </cell>
          <cell r="C606" t="str">
            <v>GDC-18 3D 16mm x 30cm</v>
          </cell>
          <cell r="D606" t="str">
            <v>EUR</v>
          </cell>
          <cell r="E606">
            <v>85.483999999999995</v>
          </cell>
        </row>
        <row r="607">
          <cell r="B607" t="str">
            <v>M00335518340</v>
          </cell>
          <cell r="C607" t="str">
            <v>GDC-18 3D 18mm x 30cm</v>
          </cell>
          <cell r="D607" t="str">
            <v>EUR</v>
          </cell>
          <cell r="E607">
            <v>84.853999999999999</v>
          </cell>
        </row>
        <row r="608">
          <cell r="B608" t="str">
            <v>M00335520340</v>
          </cell>
          <cell r="C608" t="str">
            <v>GDC-18 3D 20mm x 30cm</v>
          </cell>
          <cell r="D608" t="str">
            <v>EUR</v>
          </cell>
          <cell r="E608">
            <v>86.295999999999992</v>
          </cell>
        </row>
        <row r="609">
          <cell r="B609" t="str">
            <v>M00335561540</v>
          </cell>
          <cell r="C609" t="str">
            <v>GDC-18 3D 6mm x 15cm</v>
          </cell>
          <cell r="D609" t="str">
            <v>EUR</v>
          </cell>
          <cell r="E609">
            <v>74.647999999999996</v>
          </cell>
        </row>
        <row r="610">
          <cell r="B610" t="str">
            <v>M00335582540</v>
          </cell>
          <cell r="C610" t="str">
            <v>GDC-18 3D 8mm x 25cm</v>
          </cell>
          <cell r="D610" t="str">
            <v>EUR</v>
          </cell>
          <cell r="E610">
            <v>78.532999999999987</v>
          </cell>
        </row>
        <row r="611">
          <cell r="B611" t="str">
            <v>M0034140300</v>
          </cell>
          <cell r="C611" t="str">
            <v>ELITE STYLET 0.008"</v>
          </cell>
          <cell r="D611" t="str">
            <v>EUR</v>
          </cell>
          <cell r="E611">
            <v>92.281000000000006</v>
          </cell>
        </row>
        <row r="612">
          <cell r="B612" t="str">
            <v>M0034202151</v>
          </cell>
          <cell r="C612" t="str">
            <v>TORQUE DEVICE (BOX OF 5)</v>
          </cell>
          <cell r="D612" t="str">
            <v>USD</v>
          </cell>
          <cell r="E612">
            <v>147.75</v>
          </cell>
        </row>
        <row r="613">
          <cell r="B613" t="str">
            <v>M0034222901</v>
          </cell>
          <cell r="C613" t="str">
            <v>GWI (BOX OF 5)</v>
          </cell>
          <cell r="D613" t="str">
            <v>USD</v>
          </cell>
          <cell r="E613">
            <v>13.76</v>
          </cell>
        </row>
        <row r="614">
          <cell r="B614" t="str">
            <v>M0034240300</v>
          </cell>
          <cell r="C614" t="str">
            <v>STYLET MANDREL,175 CM,</v>
          </cell>
          <cell r="D614" t="str">
            <v>USD</v>
          </cell>
          <cell r="E614">
            <v>33.909999999999997</v>
          </cell>
        </row>
        <row r="615">
          <cell r="B615" t="str">
            <v>M0034250101</v>
          </cell>
          <cell r="C615" t="str">
            <v>SHAPING MANDREL-10 BX/5</v>
          </cell>
          <cell r="D615" t="str">
            <v>USD</v>
          </cell>
          <cell r="E615">
            <v>24.13</v>
          </cell>
        </row>
        <row r="616">
          <cell r="B616" t="str">
            <v>M0034500030</v>
          </cell>
          <cell r="C616" t="str">
            <v>GDC BATTERIES 12 PAK,</v>
          </cell>
          <cell r="D616" t="str">
            <v>USD</v>
          </cell>
          <cell r="E616">
            <v>52.03</v>
          </cell>
        </row>
        <row r="617">
          <cell r="B617" t="str">
            <v>M0034502010</v>
          </cell>
          <cell r="C617" t="str">
            <v>PATIENT RETURN ELECTRODE, SINGLE POUCH</v>
          </cell>
          <cell r="D617" t="str">
            <v>USD</v>
          </cell>
          <cell r="E617">
            <v>47.84</v>
          </cell>
        </row>
        <row r="618">
          <cell r="B618" t="str">
            <v>M0034502011</v>
          </cell>
          <cell r="C618" t="str">
            <v>PATIENT RETURN ELECTRODE BOX OF 10</v>
          </cell>
          <cell r="D618" t="str">
            <v>USD</v>
          </cell>
          <cell r="E618">
            <v>47.84</v>
          </cell>
        </row>
        <row r="619">
          <cell r="B619" t="str">
            <v>M00345100520</v>
          </cell>
          <cell r="C619" t="str">
            <v>GDC POWER SUPPLY</v>
          </cell>
          <cell r="D619" t="str">
            <v>USD</v>
          </cell>
          <cell r="E619">
            <v>476.99</v>
          </cell>
        </row>
        <row r="620">
          <cell r="B620" t="str">
            <v>M00345100640</v>
          </cell>
          <cell r="C620" t="str">
            <v>GDC SynerG Power Supply</v>
          </cell>
          <cell r="D620" t="str">
            <v>USD</v>
          </cell>
          <cell r="E620">
            <v>856.67</v>
          </cell>
        </row>
        <row r="621">
          <cell r="B621" t="str">
            <v>M00345100740</v>
          </cell>
          <cell r="C621" t="str">
            <v>BSC Detachable Coil Power Supply - 1mA</v>
          </cell>
          <cell r="D621" t="str">
            <v>USD</v>
          </cell>
          <cell r="E621">
            <v>1941.85</v>
          </cell>
        </row>
        <row r="622">
          <cell r="B622" t="str">
            <v>M00345100840</v>
          </cell>
          <cell r="C622" t="str">
            <v>ASSY SHIPPING UPGRADED DCPS</v>
          </cell>
          <cell r="D622" t="str">
            <v>USD</v>
          </cell>
          <cell r="E622">
            <v>1786.76</v>
          </cell>
        </row>
        <row r="623">
          <cell r="B623" t="str">
            <v>M00345100940</v>
          </cell>
          <cell r="C623" t="str">
            <v>InZone Detachment System</v>
          </cell>
          <cell r="D623" t="str">
            <v>USD</v>
          </cell>
          <cell r="E623">
            <v>118.45</v>
          </cell>
        </row>
        <row r="624">
          <cell r="B624" t="str">
            <v>M00345110240</v>
          </cell>
          <cell r="C624" t="str">
            <v>Detachable Coil Connecting Cables</v>
          </cell>
          <cell r="D624" t="str">
            <v>USD</v>
          </cell>
          <cell r="E624">
            <v>20.85</v>
          </cell>
        </row>
        <row r="625">
          <cell r="B625" t="str">
            <v>M00345110250</v>
          </cell>
          <cell r="C625" t="str">
            <v>IZDS Connecting Cable</v>
          </cell>
          <cell r="D625" t="str">
            <v>USD</v>
          </cell>
          <cell r="E625">
            <v>15.5</v>
          </cell>
        </row>
        <row r="626">
          <cell r="B626" t="str">
            <v>M003468020</v>
          </cell>
          <cell r="C626" t="str">
            <v>MODEL-TRANSEND .010</v>
          </cell>
          <cell r="D626" t="str">
            <v>USD</v>
          </cell>
          <cell r="E626">
            <v>42.82</v>
          </cell>
        </row>
        <row r="627">
          <cell r="B627" t="str">
            <v>M003468140</v>
          </cell>
          <cell r="C627" t="str">
            <v>Transend .014 ES 300cm  ( IC 300 )</v>
          </cell>
          <cell r="D627" t="str">
            <v>USD</v>
          </cell>
          <cell r="E627">
            <v>38.130000000000003</v>
          </cell>
        </row>
        <row r="628">
          <cell r="B628" t="str">
            <v>M003468150</v>
          </cell>
          <cell r="C628" t="str">
            <v>Transend .014 FLOPPY 300 cm  ( IC 300 )</v>
          </cell>
          <cell r="D628" t="str">
            <v>USD</v>
          </cell>
          <cell r="E628">
            <v>38.130000000000003</v>
          </cell>
        </row>
        <row r="629">
          <cell r="B629" t="str">
            <v>M003470103SR0</v>
          </cell>
          <cell r="C629" t="str">
            <v>Matrix2 Standard 2D SR 10mm X 30cm</v>
          </cell>
          <cell r="D629" t="str">
            <v>EUR</v>
          </cell>
          <cell r="E629">
            <v>110.355</v>
          </cell>
        </row>
        <row r="630">
          <cell r="B630" t="str">
            <v>M003470308SR0</v>
          </cell>
          <cell r="C630" t="str">
            <v>Matrix2 Standard 2D SR 3mm X 8cm</v>
          </cell>
          <cell r="D630" t="str">
            <v>EUR</v>
          </cell>
          <cell r="E630">
            <v>93.806999999999988</v>
          </cell>
        </row>
        <row r="631">
          <cell r="B631" t="str">
            <v>M003470410SR0</v>
          </cell>
          <cell r="C631" t="str">
            <v>Matrix2 Standard 2D SR 4mm X 10cm</v>
          </cell>
          <cell r="D631" t="str">
            <v>EUR</v>
          </cell>
          <cell r="E631">
            <v>95.297999999999988</v>
          </cell>
        </row>
        <row r="632">
          <cell r="B632" t="str">
            <v>M003470510SR0</v>
          </cell>
          <cell r="C632" t="str">
            <v>Matrix2 Standard 2D SR 5mm X 10cm</v>
          </cell>
          <cell r="D632" t="str">
            <v>EUR</v>
          </cell>
          <cell r="E632">
            <v>95.297999999999988</v>
          </cell>
        </row>
        <row r="633">
          <cell r="B633" t="str">
            <v>M003470515SR0</v>
          </cell>
          <cell r="C633" t="str">
            <v>Matrix2 Standard 2D SR 5mm X 15cm</v>
          </cell>
          <cell r="D633" t="str">
            <v>EUR</v>
          </cell>
          <cell r="E633">
            <v>98.986999999999995</v>
          </cell>
        </row>
        <row r="634">
          <cell r="B634" t="str">
            <v>M003470610SR0</v>
          </cell>
          <cell r="C634" t="str">
            <v>Matrix2 Standard 2D SR 6mm X 10cm</v>
          </cell>
          <cell r="D634" t="str">
            <v>EUR</v>
          </cell>
          <cell r="E634">
            <v>95.297999999999988</v>
          </cell>
        </row>
        <row r="635">
          <cell r="B635" t="str">
            <v>M003470615SR0</v>
          </cell>
          <cell r="C635" t="str">
            <v>Matrix2 Standard 2D SR 6mm X 15cm</v>
          </cell>
          <cell r="D635" t="str">
            <v>EUR</v>
          </cell>
          <cell r="E635">
            <v>98.986999999999995</v>
          </cell>
        </row>
        <row r="636">
          <cell r="B636" t="str">
            <v>M003470620SR0</v>
          </cell>
          <cell r="C636" t="str">
            <v>Matrix2 Standard 2D SR 6mm X 20cm</v>
          </cell>
          <cell r="D636" t="str">
            <v>EUR</v>
          </cell>
          <cell r="E636">
            <v>103.36899999999999</v>
          </cell>
        </row>
        <row r="637">
          <cell r="B637" t="str">
            <v>M003470715SR0</v>
          </cell>
          <cell r="C637" t="str">
            <v>Matrix2 Standard 2D SR 7mm X 15cm</v>
          </cell>
          <cell r="D637" t="str">
            <v>EUR</v>
          </cell>
          <cell r="E637">
            <v>98.986999999999995</v>
          </cell>
        </row>
        <row r="638">
          <cell r="B638" t="str">
            <v>M003470720SR0</v>
          </cell>
          <cell r="C638" t="str">
            <v>Matrix2 Standard 2D SR 7mm X 20cm</v>
          </cell>
          <cell r="D638" t="str">
            <v>EUR</v>
          </cell>
          <cell r="E638">
            <v>103.36899999999999</v>
          </cell>
        </row>
        <row r="639">
          <cell r="B639" t="str">
            <v>M003470730SR0</v>
          </cell>
          <cell r="C639" t="str">
            <v>Matrix2 Standard 2D SR 7mm X 30cm</v>
          </cell>
          <cell r="D639" t="str">
            <v>EUR</v>
          </cell>
          <cell r="E639">
            <v>110.355</v>
          </cell>
        </row>
        <row r="640">
          <cell r="B640" t="str">
            <v>M003470820SR0</v>
          </cell>
          <cell r="C640" t="str">
            <v>Matrix2 Standard 2D SR 8mm X 20cm</v>
          </cell>
          <cell r="D640" t="str">
            <v>EUR</v>
          </cell>
          <cell r="E640">
            <v>103.36899999999999</v>
          </cell>
        </row>
        <row r="641">
          <cell r="B641" t="str">
            <v>M003470830SR0</v>
          </cell>
          <cell r="C641" t="str">
            <v>Matrix2 Standard 2D SR 8mm X 30cm</v>
          </cell>
          <cell r="D641" t="str">
            <v>EUR</v>
          </cell>
          <cell r="E641">
            <v>110.355</v>
          </cell>
        </row>
        <row r="642">
          <cell r="B642" t="str">
            <v>M003470920SR0</v>
          </cell>
          <cell r="C642" t="str">
            <v>Matrix2 Standard 2D SR 9mm X 20cm</v>
          </cell>
          <cell r="D642" t="str">
            <v>EUR</v>
          </cell>
          <cell r="E642">
            <v>103.36899999999999</v>
          </cell>
        </row>
        <row r="643">
          <cell r="B643" t="str">
            <v>M003470930SR0</v>
          </cell>
          <cell r="C643" t="str">
            <v>Matrix2 Standard 2D SR 9mm X 30cm</v>
          </cell>
          <cell r="D643" t="str">
            <v>EUR</v>
          </cell>
          <cell r="E643">
            <v>110.355</v>
          </cell>
        </row>
        <row r="644">
          <cell r="B644" t="str">
            <v>M003471204SR0</v>
          </cell>
          <cell r="C644" t="str">
            <v>Matrix2 Soft SR 2mm X 4cm</v>
          </cell>
          <cell r="D644" t="str">
            <v>EUR</v>
          </cell>
          <cell r="E644">
            <v>92.834000000000003</v>
          </cell>
        </row>
        <row r="645">
          <cell r="B645" t="str">
            <v>M003471206SR0</v>
          </cell>
          <cell r="C645" t="str">
            <v>Matrix2 Soft SR 2mm X 6cm</v>
          </cell>
          <cell r="D645" t="str">
            <v>EUR</v>
          </cell>
          <cell r="E645">
            <v>94.206000000000003</v>
          </cell>
        </row>
        <row r="646">
          <cell r="B646" t="str">
            <v>M003471208SR0</v>
          </cell>
          <cell r="C646" t="str">
            <v>Matrix2 Soft SR 2mm X 8cm</v>
          </cell>
          <cell r="D646" t="str">
            <v>EUR</v>
          </cell>
          <cell r="E646">
            <v>95.577999999999989</v>
          </cell>
        </row>
        <row r="647">
          <cell r="B647" t="str">
            <v>M003471304SR0</v>
          </cell>
          <cell r="C647" t="str">
            <v>Matrix2 Soft 2D SR 3mm X 4cm</v>
          </cell>
          <cell r="D647" t="str">
            <v>EUR</v>
          </cell>
          <cell r="E647">
            <v>90.677999999999983</v>
          </cell>
        </row>
        <row r="648">
          <cell r="B648" t="str">
            <v>M003471306SR0</v>
          </cell>
          <cell r="C648" t="str">
            <v>Matrix2 Soft 2D SR 3mm X 6cm</v>
          </cell>
          <cell r="D648" t="str">
            <v>EUR</v>
          </cell>
          <cell r="E648">
            <v>92.056999999999988</v>
          </cell>
        </row>
        <row r="649">
          <cell r="B649" t="str">
            <v>M003471308SR0</v>
          </cell>
          <cell r="C649" t="str">
            <v>Matrix2 Soft 2D SR 3mm X 8cm</v>
          </cell>
          <cell r="D649" t="str">
            <v>EUR</v>
          </cell>
          <cell r="E649">
            <v>93.421999999999997</v>
          </cell>
        </row>
        <row r="650">
          <cell r="B650" t="str">
            <v>M003471310SR0</v>
          </cell>
          <cell r="C650" t="str">
            <v>Matrix2 Soft 2D SR 3mm X 10cm</v>
          </cell>
          <cell r="D650" t="str">
            <v>EUR</v>
          </cell>
          <cell r="E650">
            <v>94.835999999999984</v>
          </cell>
        </row>
        <row r="651">
          <cell r="B651" t="str">
            <v>M003471406SR0</v>
          </cell>
          <cell r="C651" t="str">
            <v>Matrix2 Soft 2D SR 4mm X 6cm</v>
          </cell>
          <cell r="D651" t="str">
            <v>EUR</v>
          </cell>
          <cell r="E651">
            <v>92.056999999999988</v>
          </cell>
        </row>
        <row r="652">
          <cell r="B652" t="str">
            <v>M003471408SR0</v>
          </cell>
          <cell r="C652" t="str">
            <v>Matrix2 Soft 2D SR 4mm X 8cm</v>
          </cell>
          <cell r="D652" t="str">
            <v>EUR</v>
          </cell>
          <cell r="E652">
            <v>93.421999999999997</v>
          </cell>
        </row>
        <row r="653">
          <cell r="B653" t="str">
            <v>M003471410SR0</v>
          </cell>
          <cell r="C653" t="str">
            <v>Matrix2 Soft 2D SR 4mm X 10cm</v>
          </cell>
          <cell r="D653" t="str">
            <v>EUR</v>
          </cell>
          <cell r="E653">
            <v>94.835999999999984</v>
          </cell>
        </row>
        <row r="654">
          <cell r="B654" t="str">
            <v>M003471508SR0</v>
          </cell>
          <cell r="C654" t="str">
            <v>Matrix2 Soft 2D SR 5mm X 8cm</v>
          </cell>
          <cell r="D654" t="str">
            <v>EUR</v>
          </cell>
          <cell r="E654">
            <v>93.421999999999997</v>
          </cell>
        </row>
        <row r="655">
          <cell r="B655" t="str">
            <v>M003471510SR0</v>
          </cell>
          <cell r="C655" t="str">
            <v>Matrix2 Soft 2D SR 5mm X 10cm</v>
          </cell>
          <cell r="D655" t="str">
            <v>EUR</v>
          </cell>
          <cell r="E655">
            <v>94.835999999999984</v>
          </cell>
        </row>
        <row r="656">
          <cell r="B656" t="str">
            <v>M003471515SR0</v>
          </cell>
          <cell r="C656" t="str">
            <v>Matrix2 Soft 2D SR 5mm X 15cm</v>
          </cell>
          <cell r="D656" t="str">
            <v>EUR</v>
          </cell>
          <cell r="E656">
            <v>98.343000000000004</v>
          </cell>
        </row>
        <row r="657">
          <cell r="B657" t="str">
            <v>M003471610SR0</v>
          </cell>
          <cell r="C657" t="str">
            <v>Matrix2 Soft 2D SR 6mm X 10cm</v>
          </cell>
          <cell r="D657" t="str">
            <v>EUR</v>
          </cell>
          <cell r="E657">
            <v>94.835999999999984</v>
          </cell>
        </row>
        <row r="658">
          <cell r="B658" t="str">
            <v>M003471615SR0</v>
          </cell>
          <cell r="C658" t="str">
            <v>Matrix2 Soft 2D SR 6mm X 15cm</v>
          </cell>
          <cell r="D658" t="str">
            <v>EUR</v>
          </cell>
          <cell r="E658">
            <v>98.343000000000004</v>
          </cell>
        </row>
        <row r="659">
          <cell r="B659" t="str">
            <v>M003471620SR0</v>
          </cell>
          <cell r="C659" t="str">
            <v>Matrix2 Soft 2D SR 6mm X 20cm</v>
          </cell>
          <cell r="D659" t="str">
            <v>EUR</v>
          </cell>
          <cell r="E659">
            <v>102.508</v>
          </cell>
        </row>
        <row r="660">
          <cell r="B660" t="str">
            <v>M003471710SR0</v>
          </cell>
          <cell r="C660" t="str">
            <v>Matrix2 Soft 2D SR 7mm X 10cm</v>
          </cell>
          <cell r="D660" t="str">
            <v>EUR</v>
          </cell>
          <cell r="E660">
            <v>94.835999999999984</v>
          </cell>
        </row>
        <row r="661">
          <cell r="B661" t="str">
            <v>M003471715SR0</v>
          </cell>
          <cell r="C661" t="str">
            <v>Matrix2 Soft 2D SR 7mm X 15cm</v>
          </cell>
          <cell r="D661" t="str">
            <v>EUR</v>
          </cell>
          <cell r="E661">
            <v>98.343000000000004</v>
          </cell>
        </row>
        <row r="662">
          <cell r="B662" t="str">
            <v>M003471720SR0</v>
          </cell>
          <cell r="C662" t="str">
            <v>Matrix2 Soft 2D SR 7mm X 20cm</v>
          </cell>
          <cell r="D662" t="str">
            <v>EUR</v>
          </cell>
          <cell r="E662">
            <v>102.508</v>
          </cell>
        </row>
        <row r="663">
          <cell r="B663" t="str">
            <v>M003471820SR0</v>
          </cell>
          <cell r="C663" t="str">
            <v>Matrix2 Soft 2D SR 8mm X 20cm</v>
          </cell>
          <cell r="D663" t="str">
            <v>EUR</v>
          </cell>
          <cell r="E663">
            <v>102.508</v>
          </cell>
        </row>
        <row r="664">
          <cell r="B664" t="str">
            <v>M003471830SR0</v>
          </cell>
          <cell r="C664" t="str">
            <v>Matrix2 Soft 2D SR 8mm X 30cm</v>
          </cell>
          <cell r="D664" t="str">
            <v>EUR</v>
          </cell>
          <cell r="E664">
            <v>109.15799999999999</v>
          </cell>
        </row>
        <row r="665">
          <cell r="B665" t="str">
            <v>M0034751030</v>
          </cell>
          <cell r="C665" t="str">
            <v>Matrix2 Standard 3D 10mm X 30cm</v>
          </cell>
          <cell r="D665" t="str">
            <v>EUR</v>
          </cell>
          <cell r="E665">
            <v>153.21599999999998</v>
          </cell>
        </row>
        <row r="666">
          <cell r="B666" t="str">
            <v>M0034753040</v>
          </cell>
          <cell r="C666" t="str">
            <v>Matrix2 Standard 3D 3mm X 4cm</v>
          </cell>
          <cell r="D666" t="str">
            <v>EUR</v>
          </cell>
          <cell r="E666">
            <v>147.09799999999998</v>
          </cell>
        </row>
        <row r="667">
          <cell r="B667" t="str">
            <v>M0034753060</v>
          </cell>
          <cell r="C667" t="str">
            <v>Matrix2 Standard 3D 3mm X 6cm</v>
          </cell>
          <cell r="D667" t="str">
            <v>EUR</v>
          </cell>
          <cell r="E667">
            <v>147.56699999999998</v>
          </cell>
        </row>
        <row r="668">
          <cell r="B668" t="str">
            <v>M0034754060</v>
          </cell>
          <cell r="C668" t="str">
            <v>Matrix2 Standard 3D 4mm X 6cm</v>
          </cell>
          <cell r="D668" t="str">
            <v>EUR</v>
          </cell>
          <cell r="E668">
            <v>147.56699999999998</v>
          </cell>
        </row>
        <row r="669">
          <cell r="B669" t="str">
            <v>M0034754080</v>
          </cell>
          <cell r="C669" t="str">
            <v>Matrix2 Standard 3D 4mm X 8cm</v>
          </cell>
          <cell r="D669" t="str">
            <v>EUR</v>
          </cell>
          <cell r="E669">
            <v>148.03599999999997</v>
          </cell>
        </row>
        <row r="670">
          <cell r="B670" t="str">
            <v>M0034755080</v>
          </cell>
          <cell r="C670" t="str">
            <v>Matrix2 Standard 3D 5mm X 8cm</v>
          </cell>
          <cell r="D670" t="str">
            <v>EUR</v>
          </cell>
          <cell r="E670">
            <v>148.03599999999997</v>
          </cell>
        </row>
        <row r="671">
          <cell r="B671" t="str">
            <v>M0034755100</v>
          </cell>
          <cell r="C671" t="str">
            <v>Matrix2 Standard 3D 5mm X 10cm</v>
          </cell>
          <cell r="D671" t="str">
            <v>EUR</v>
          </cell>
          <cell r="E671">
            <v>148.512</v>
          </cell>
        </row>
        <row r="672">
          <cell r="B672" t="str">
            <v>M0034756100</v>
          </cell>
          <cell r="C672" t="str">
            <v>Matrix2 Standard 3D 6mm X 10cm</v>
          </cell>
          <cell r="D672" t="str">
            <v>EUR</v>
          </cell>
          <cell r="E672">
            <v>148.512</v>
          </cell>
        </row>
        <row r="673">
          <cell r="B673" t="str">
            <v>M0034756150</v>
          </cell>
          <cell r="C673" t="str">
            <v>Matrix2 Standard 3D 6mm X 15cm</v>
          </cell>
          <cell r="D673" t="str">
            <v>EUR</v>
          </cell>
          <cell r="E673">
            <v>149.68799999999999</v>
          </cell>
        </row>
        <row r="674">
          <cell r="B674" t="str">
            <v>M0034757150</v>
          </cell>
          <cell r="C674" t="str">
            <v>Matrix2 Standard 3D 7mm X 15cm</v>
          </cell>
          <cell r="D674" t="str">
            <v>EUR</v>
          </cell>
          <cell r="E674">
            <v>149.68799999999999</v>
          </cell>
        </row>
        <row r="675">
          <cell r="B675" t="str">
            <v>M0034758200</v>
          </cell>
          <cell r="C675" t="str">
            <v>Matrix2 Standard 3D 8mm X 20cm</v>
          </cell>
          <cell r="D675" t="str">
            <v>EUR</v>
          </cell>
          <cell r="E675">
            <v>150.864</v>
          </cell>
        </row>
        <row r="676">
          <cell r="B676" t="str">
            <v>M0034801030</v>
          </cell>
          <cell r="C676" t="str">
            <v>Matrix2 Firm 2D 10mm X 30cm</v>
          </cell>
          <cell r="D676" t="str">
            <v>EUR</v>
          </cell>
          <cell r="E676">
            <v>98.097999999999985</v>
          </cell>
        </row>
        <row r="677">
          <cell r="B677" t="str">
            <v>M0034801230</v>
          </cell>
          <cell r="C677" t="str">
            <v>Matrix2 Firm 2D 12mm X 30cm</v>
          </cell>
          <cell r="D677" t="str">
            <v>EUR</v>
          </cell>
          <cell r="E677">
            <v>98.097999999999985</v>
          </cell>
        </row>
        <row r="678">
          <cell r="B678" t="str">
            <v>M0034801430</v>
          </cell>
          <cell r="C678" t="str">
            <v>Matrix2 Firm 2D 14mm X 30cm</v>
          </cell>
          <cell r="D678" t="str">
            <v>EUR</v>
          </cell>
          <cell r="E678">
            <v>98.097999999999985</v>
          </cell>
        </row>
        <row r="679">
          <cell r="B679" t="str">
            <v>M0034801630</v>
          </cell>
          <cell r="C679" t="str">
            <v>Matrix2 Firm 2D 16mm X 30cm</v>
          </cell>
          <cell r="D679" t="str">
            <v>EUR</v>
          </cell>
          <cell r="E679">
            <v>107.42899999999999</v>
          </cell>
        </row>
        <row r="680">
          <cell r="B680" t="str">
            <v>M0034801830</v>
          </cell>
          <cell r="C680" t="str">
            <v>Matrix2 Firm 2D 18mm X 30cm</v>
          </cell>
          <cell r="D680" t="str">
            <v>EUR</v>
          </cell>
          <cell r="E680">
            <v>107.42899999999999</v>
          </cell>
        </row>
        <row r="681">
          <cell r="B681" t="str">
            <v>M0034802030</v>
          </cell>
          <cell r="C681" t="str">
            <v>Matrix2 Firm 2D 20mm X 30cm</v>
          </cell>
          <cell r="D681" t="str">
            <v>EUR</v>
          </cell>
          <cell r="E681">
            <v>107.42899999999999</v>
          </cell>
        </row>
        <row r="682">
          <cell r="B682" t="str">
            <v>M0034805150</v>
          </cell>
          <cell r="C682" t="str">
            <v>Matrix2 Firm 2D 5mm X 15cm</v>
          </cell>
          <cell r="D682" t="str">
            <v>EUR</v>
          </cell>
          <cell r="E682">
            <v>89.592999999999989</v>
          </cell>
        </row>
        <row r="683">
          <cell r="B683" t="str">
            <v>M0034806150</v>
          </cell>
          <cell r="C683" t="str">
            <v>Matrix2 Firm 2D 6mm X 15cm</v>
          </cell>
          <cell r="D683" t="str">
            <v>EUR</v>
          </cell>
          <cell r="E683">
            <v>89.592999999999989</v>
          </cell>
        </row>
        <row r="684">
          <cell r="B684" t="str">
            <v>M0034807200</v>
          </cell>
          <cell r="C684" t="str">
            <v>Matrix2 Firm 2D 7mm X 20cm</v>
          </cell>
          <cell r="D684" t="str">
            <v>EUR</v>
          </cell>
          <cell r="E684">
            <v>91.699999999999989</v>
          </cell>
        </row>
        <row r="685">
          <cell r="B685" t="str">
            <v>M0034808300</v>
          </cell>
          <cell r="C685" t="str">
            <v>Matrix2 Firm 2D 8mm X 30cm</v>
          </cell>
          <cell r="D685" t="str">
            <v>EUR</v>
          </cell>
          <cell r="E685">
            <v>97.86</v>
          </cell>
        </row>
        <row r="686">
          <cell r="B686" t="str">
            <v>M0034809300</v>
          </cell>
          <cell r="C686" t="str">
            <v>Matrix2 Firm 2D 9mm X 30cm</v>
          </cell>
          <cell r="D686" t="str">
            <v>EUR</v>
          </cell>
          <cell r="E686">
            <v>98.097999999999985</v>
          </cell>
        </row>
        <row r="687">
          <cell r="B687" t="str">
            <v>M0034851030</v>
          </cell>
          <cell r="C687" t="str">
            <v>Matrix2 Firm 3D 10mm X 30cm</v>
          </cell>
          <cell r="D687" t="str">
            <v>EUR</v>
          </cell>
          <cell r="E687">
            <v>129.07299999999998</v>
          </cell>
        </row>
        <row r="688">
          <cell r="B688" t="str">
            <v>M0034851230</v>
          </cell>
          <cell r="C688" t="str">
            <v>Matrix2 Firm 3D 12mm X 30cm</v>
          </cell>
          <cell r="D688" t="str">
            <v>EUR</v>
          </cell>
          <cell r="E688">
            <v>129.07299999999998</v>
          </cell>
        </row>
        <row r="689">
          <cell r="B689" t="str">
            <v>M0034851430</v>
          </cell>
          <cell r="C689" t="str">
            <v>Matrix2 Firm 3D 14mm X 30cm</v>
          </cell>
          <cell r="D689" t="str">
            <v>EUR</v>
          </cell>
          <cell r="E689">
            <v>129.07299999999998</v>
          </cell>
        </row>
        <row r="690">
          <cell r="B690" t="str">
            <v>M0034851630</v>
          </cell>
          <cell r="C690" t="str">
            <v>Matrix2 Firm 3D 16mm X 30cm</v>
          </cell>
          <cell r="D690" t="str">
            <v>EUR</v>
          </cell>
          <cell r="E690">
            <v>129.84299999999999</v>
          </cell>
        </row>
        <row r="691">
          <cell r="B691" t="str">
            <v>M0034855100</v>
          </cell>
          <cell r="C691" t="str">
            <v>Matrix2 Firm 3D 5mm X 10cm</v>
          </cell>
          <cell r="D691" t="str">
            <v>EUR</v>
          </cell>
          <cell r="E691">
            <v>156.303</v>
          </cell>
        </row>
        <row r="692">
          <cell r="B692" t="str">
            <v>M0034856150</v>
          </cell>
          <cell r="C692" t="str">
            <v>Matrix2 Firm 3D 6mm X 15cm</v>
          </cell>
          <cell r="D692" t="str">
            <v>EUR</v>
          </cell>
          <cell r="E692">
            <v>157.47899999999998</v>
          </cell>
        </row>
        <row r="693">
          <cell r="B693" t="str">
            <v>M0034857150</v>
          </cell>
          <cell r="C693" t="str">
            <v>Matrix2 Firm 3D 7mm X 15cm</v>
          </cell>
          <cell r="D693" t="str">
            <v>EUR</v>
          </cell>
          <cell r="E693">
            <v>158.43799999999999</v>
          </cell>
        </row>
        <row r="694">
          <cell r="B694" t="str">
            <v>M0034858250</v>
          </cell>
          <cell r="C694" t="str">
            <v>Matrix2 Firm 3D 8mm X 25cm</v>
          </cell>
          <cell r="D694" t="str">
            <v>EUR</v>
          </cell>
          <cell r="E694">
            <v>159.83099999999999</v>
          </cell>
        </row>
        <row r="695">
          <cell r="B695" t="str">
            <v>M003490304SR0</v>
          </cell>
          <cell r="C695" t="str">
            <v>Matrix2 Soft 360 SR 3mm X 4cm</v>
          </cell>
          <cell r="D695" t="str">
            <v>EUR</v>
          </cell>
          <cell r="E695">
            <v>86.190999999999988</v>
          </cell>
        </row>
        <row r="696">
          <cell r="B696" t="str">
            <v>M003490306SR0</v>
          </cell>
          <cell r="C696" t="str">
            <v>Matrix2 Soft 360 SR 3mm X 6cm</v>
          </cell>
          <cell r="D696" t="str">
            <v>EUR</v>
          </cell>
          <cell r="E696">
            <v>88.12299999999999</v>
          </cell>
        </row>
        <row r="697">
          <cell r="B697" t="str">
            <v>M003490308SR0</v>
          </cell>
          <cell r="C697" t="str">
            <v>Matrix2 Soft 360 SR 3mm X 8cm</v>
          </cell>
          <cell r="D697" t="str">
            <v>EUR</v>
          </cell>
          <cell r="E697">
            <v>89.49499999999999</v>
          </cell>
        </row>
        <row r="698">
          <cell r="B698" t="str">
            <v>M003490406SR0</v>
          </cell>
          <cell r="C698" t="str">
            <v>Matrix2 Soft 360 SR 4mm X 6cm</v>
          </cell>
          <cell r="D698" t="str">
            <v>EUR</v>
          </cell>
          <cell r="E698">
            <v>88.12299999999999</v>
          </cell>
        </row>
        <row r="699">
          <cell r="B699" t="str">
            <v>M003490408SR0</v>
          </cell>
          <cell r="C699" t="str">
            <v>Matrix2 Soft 360 SR 4mm X 8cm</v>
          </cell>
          <cell r="D699" t="str">
            <v>EUR</v>
          </cell>
          <cell r="E699">
            <v>89.49499999999999</v>
          </cell>
        </row>
        <row r="700">
          <cell r="B700" t="str">
            <v>M003490510SR0</v>
          </cell>
          <cell r="C700" t="str">
            <v>Matrix2 Soft 360 SR 5mm X 10cm</v>
          </cell>
          <cell r="D700" t="str">
            <v>EUR</v>
          </cell>
          <cell r="E700">
            <v>90.096999999999994</v>
          </cell>
        </row>
        <row r="701">
          <cell r="B701" t="str">
            <v>M003490515SR0</v>
          </cell>
          <cell r="C701" t="str">
            <v>Matrix2 Soft 360 SR 5mm X 15cm</v>
          </cell>
          <cell r="D701" t="str">
            <v>EUR</v>
          </cell>
          <cell r="E701">
            <v>94.772999999999982</v>
          </cell>
        </row>
        <row r="702">
          <cell r="B702" t="str">
            <v>M003490610SR0</v>
          </cell>
          <cell r="C702" t="str">
            <v>Matrix2 Soft 360 SR 6mm X 10cm</v>
          </cell>
          <cell r="D702" t="str">
            <v>EUR</v>
          </cell>
          <cell r="E702">
            <v>90.096999999999994</v>
          </cell>
        </row>
        <row r="703">
          <cell r="B703" t="str">
            <v>M003490615SR0</v>
          </cell>
          <cell r="C703" t="str">
            <v>Matrix2 Soft 360 SR 6mm X 15cm</v>
          </cell>
          <cell r="D703" t="str">
            <v>EUR</v>
          </cell>
          <cell r="E703">
            <v>94.772999999999982</v>
          </cell>
        </row>
        <row r="704">
          <cell r="B704" t="str">
            <v>M003490710SR0</v>
          </cell>
          <cell r="C704" t="str">
            <v>Matrix2 Soft 360 SR 7mm X 10cm</v>
          </cell>
          <cell r="D704" t="str">
            <v>EUR</v>
          </cell>
          <cell r="E704">
            <v>89.99199999999999</v>
          </cell>
        </row>
        <row r="705">
          <cell r="B705" t="str">
            <v>M003490715SR0</v>
          </cell>
          <cell r="C705" t="str">
            <v>Matrix2 Soft 360 SR 7mm X 15cm</v>
          </cell>
          <cell r="D705" t="str">
            <v>EUR</v>
          </cell>
          <cell r="E705">
            <v>94.626000000000005</v>
          </cell>
        </row>
        <row r="706">
          <cell r="B706" t="str">
            <v>M003490720SR0</v>
          </cell>
          <cell r="C706" t="str">
            <v>Matrix2 Soft 360 SR 7mm X 20cm</v>
          </cell>
          <cell r="D706" t="str">
            <v>EUR</v>
          </cell>
          <cell r="E706">
            <v>99.302000000000007</v>
          </cell>
        </row>
        <row r="707">
          <cell r="B707" t="str">
            <v>M003490820SR0</v>
          </cell>
          <cell r="C707" t="str">
            <v>Matrix2 Soft 360 SR 8mm X 20cm</v>
          </cell>
          <cell r="D707" t="str">
            <v>EUR</v>
          </cell>
          <cell r="E707">
            <v>99.302000000000007</v>
          </cell>
        </row>
        <row r="708">
          <cell r="B708" t="str">
            <v>M003490830SR0</v>
          </cell>
          <cell r="C708" t="str">
            <v>Matrix2 Soft 360 SR 8mm X 30cm</v>
          </cell>
          <cell r="D708" t="str">
            <v>EUR</v>
          </cell>
          <cell r="E708">
            <v>106.771</v>
          </cell>
        </row>
        <row r="709">
          <cell r="B709" t="str">
            <v>M0034921030</v>
          </cell>
          <cell r="C709" t="str">
            <v>Matrix2 Standard 360 10mm X 30cm</v>
          </cell>
          <cell r="D709" t="str">
            <v>EUR</v>
          </cell>
          <cell r="E709">
            <v>201.208</v>
          </cell>
        </row>
        <row r="710">
          <cell r="B710" t="str">
            <v>M003492103SR0</v>
          </cell>
          <cell r="C710" t="str">
            <v>Matrix2 Standard 360 SR 10mm X 30cm</v>
          </cell>
          <cell r="D710" t="str">
            <v>EUR</v>
          </cell>
          <cell r="E710">
            <v>108.06599999999999</v>
          </cell>
        </row>
        <row r="711">
          <cell r="B711" t="str">
            <v>M0034921230</v>
          </cell>
          <cell r="C711" t="str">
            <v>Matrix2 Standard 360 12mm X 30cm</v>
          </cell>
          <cell r="D711" t="str">
            <v>EUR</v>
          </cell>
          <cell r="E711">
            <v>201.327</v>
          </cell>
        </row>
        <row r="712">
          <cell r="B712" t="str">
            <v>M003492123SR0</v>
          </cell>
          <cell r="C712" t="str">
            <v>Matrix2 Standard 360 SR 12mm X 30cm</v>
          </cell>
          <cell r="D712" t="str">
            <v>EUR</v>
          </cell>
          <cell r="E712">
            <v>108.06599999999999</v>
          </cell>
        </row>
        <row r="713">
          <cell r="B713" t="str">
            <v>M0034923080</v>
          </cell>
          <cell r="C713" t="str">
            <v>Matrix2 Standard 360 3mm X 8cm</v>
          </cell>
          <cell r="D713" t="str">
            <v>EUR</v>
          </cell>
          <cell r="E713">
            <v>168.93100000000001</v>
          </cell>
        </row>
        <row r="714">
          <cell r="B714" t="str">
            <v>M003492308SR0</v>
          </cell>
          <cell r="C714" t="str">
            <v>Matrix2 Standard 360 SR 3mm X 8cm</v>
          </cell>
          <cell r="D714" t="str">
            <v>EUR</v>
          </cell>
          <cell r="E714">
            <v>89.87299999999999</v>
          </cell>
        </row>
        <row r="715">
          <cell r="B715" t="str">
            <v>M0034924080</v>
          </cell>
          <cell r="C715" t="str">
            <v>Matrix2 Standard 360 4mm X 8cm</v>
          </cell>
          <cell r="D715" t="str">
            <v>EUR</v>
          </cell>
          <cell r="E715">
            <v>183.995</v>
          </cell>
        </row>
        <row r="716">
          <cell r="B716" t="str">
            <v>M003492408SR0</v>
          </cell>
          <cell r="C716" t="str">
            <v>Matrix2 Standard 360 SR 4mm X 8cm</v>
          </cell>
          <cell r="D716" t="str">
            <v>EUR</v>
          </cell>
          <cell r="E716">
            <v>89.87299999999999</v>
          </cell>
        </row>
        <row r="717">
          <cell r="B717" t="str">
            <v>M0034925100</v>
          </cell>
          <cell r="C717" t="str">
            <v>Matrix2 Standard 360 5mm X 10cm</v>
          </cell>
          <cell r="D717" t="str">
            <v>EUR</v>
          </cell>
          <cell r="E717">
            <v>184.61799999999999</v>
          </cell>
        </row>
        <row r="718">
          <cell r="B718" t="str">
            <v>M003492510SR0</v>
          </cell>
          <cell r="C718" t="str">
            <v>Matrix2 Standard 360 SR 5mm X 10cm</v>
          </cell>
          <cell r="D718" t="str">
            <v>EUR</v>
          </cell>
          <cell r="E718">
            <v>90.397999999999982</v>
          </cell>
        </row>
        <row r="719">
          <cell r="B719" t="str">
            <v>M0034925150</v>
          </cell>
          <cell r="C719" t="str">
            <v>Matrix2 Standard 360 5mm X 15cm</v>
          </cell>
          <cell r="D719" t="str">
            <v>EUR</v>
          </cell>
          <cell r="E719">
            <v>187.761</v>
          </cell>
        </row>
        <row r="720">
          <cell r="B720" t="str">
            <v>M003492515SR0</v>
          </cell>
          <cell r="C720" t="str">
            <v>Matrix2 Standard 360 SR 5mm X 15cm</v>
          </cell>
          <cell r="D720" t="str">
            <v>EUR</v>
          </cell>
          <cell r="E720">
            <v>95.27</v>
          </cell>
        </row>
        <row r="721">
          <cell r="B721" t="str">
            <v>M0034926100</v>
          </cell>
          <cell r="C721" t="str">
            <v>Matrix2 Standard 360 6mm X 10cm</v>
          </cell>
          <cell r="D721" t="str">
            <v>EUR</v>
          </cell>
          <cell r="E721">
            <v>184.73699999999999</v>
          </cell>
        </row>
        <row r="722">
          <cell r="B722" t="str">
            <v>M003492610SR0</v>
          </cell>
          <cell r="C722" t="str">
            <v>Matrix2 Standard 360 SR 6mm X 10cm</v>
          </cell>
          <cell r="D722" t="str">
            <v>EUR</v>
          </cell>
          <cell r="E722">
            <v>90.397999999999982</v>
          </cell>
        </row>
        <row r="723">
          <cell r="B723" t="str">
            <v>M0034926150</v>
          </cell>
          <cell r="C723" t="str">
            <v>Matrix2 Standard 360 6mm X 15cm</v>
          </cell>
          <cell r="D723" t="str">
            <v>EUR</v>
          </cell>
          <cell r="E723">
            <v>187.87999999999997</v>
          </cell>
        </row>
        <row r="724">
          <cell r="B724" t="str">
            <v>M003492615SR0</v>
          </cell>
          <cell r="C724" t="str">
            <v>Matrix2 Standard 360 SR 6mm X 15cm</v>
          </cell>
          <cell r="D724" t="str">
            <v>EUR</v>
          </cell>
          <cell r="E724">
            <v>95.27</v>
          </cell>
        </row>
        <row r="725">
          <cell r="B725" t="str">
            <v>M0034927150</v>
          </cell>
          <cell r="C725" t="str">
            <v>Matrix2 Standard 360 7mm X 15cm</v>
          </cell>
          <cell r="D725" t="str">
            <v>EUR</v>
          </cell>
          <cell r="E725">
            <v>187.92199999999997</v>
          </cell>
        </row>
        <row r="726">
          <cell r="B726" t="str">
            <v>M003492715SR0</v>
          </cell>
          <cell r="C726" t="str">
            <v>Matrix2 Standard 360 SR 7mm X 15cm</v>
          </cell>
          <cell r="D726" t="str">
            <v>EUR</v>
          </cell>
          <cell r="E726">
            <v>95.27</v>
          </cell>
        </row>
        <row r="727">
          <cell r="B727" t="str">
            <v>M0034927200</v>
          </cell>
          <cell r="C727" t="str">
            <v>Matrix2 Standard 360 7mm X 20cm</v>
          </cell>
          <cell r="D727" t="str">
            <v>EUR</v>
          </cell>
          <cell r="E727">
            <v>192.19899999999998</v>
          </cell>
        </row>
        <row r="728">
          <cell r="B728" t="str">
            <v>M003492720SR0</v>
          </cell>
          <cell r="C728" t="str">
            <v>Matrix2 Standard 360 SR 7mm X 20cm</v>
          </cell>
          <cell r="D728" t="str">
            <v>EUR</v>
          </cell>
          <cell r="E728">
            <v>100.205</v>
          </cell>
        </row>
        <row r="729">
          <cell r="B729" t="str">
            <v>M0034928200</v>
          </cell>
          <cell r="C729" t="str">
            <v>Matrix2 Standard 360 8mm X 20cm</v>
          </cell>
          <cell r="D729" t="str">
            <v>EUR</v>
          </cell>
          <cell r="E729">
            <v>192.28299999999999</v>
          </cell>
        </row>
        <row r="730">
          <cell r="B730" t="str">
            <v>M003492820SR0</v>
          </cell>
          <cell r="C730" t="str">
            <v>Matrix2 Standard 360 SR 8mm X 20cm</v>
          </cell>
          <cell r="D730" t="str">
            <v>EUR</v>
          </cell>
          <cell r="E730">
            <v>100.205</v>
          </cell>
        </row>
        <row r="731">
          <cell r="B731" t="str">
            <v>M0034928300</v>
          </cell>
          <cell r="C731" t="str">
            <v>Matrix2 Standard 360 8mm X 30cm</v>
          </cell>
          <cell r="D731" t="str">
            <v>EUR</v>
          </cell>
          <cell r="E731">
            <v>200.893</v>
          </cell>
        </row>
        <row r="732">
          <cell r="B732" t="str">
            <v>M003492830SR0</v>
          </cell>
          <cell r="C732" t="str">
            <v>Matrix2 Standard 360 SR 8mm X 30cm</v>
          </cell>
          <cell r="D732" t="str">
            <v>EUR</v>
          </cell>
          <cell r="E732">
            <v>108.06599999999999</v>
          </cell>
        </row>
        <row r="733">
          <cell r="B733" t="str">
            <v>M0034929200</v>
          </cell>
          <cell r="C733" t="str">
            <v>Matrix2 Standard 360 9mm X 20cm</v>
          </cell>
          <cell r="D733" t="str">
            <v>EUR</v>
          </cell>
          <cell r="E733">
            <v>175.74199999999999</v>
          </cell>
        </row>
        <row r="734">
          <cell r="B734" t="str">
            <v>M003492920SR0</v>
          </cell>
          <cell r="C734" t="str">
            <v>Matrix2 Standard 360 SR 9mm X 20cm</v>
          </cell>
          <cell r="D734" t="str">
            <v>EUR</v>
          </cell>
          <cell r="E734">
            <v>100.205</v>
          </cell>
        </row>
        <row r="735">
          <cell r="B735" t="str">
            <v>M0034929300</v>
          </cell>
          <cell r="C735" t="str">
            <v>Matrix2 Standard 360 9mm X 30cm</v>
          </cell>
          <cell r="D735" t="str">
            <v>EUR</v>
          </cell>
          <cell r="E735">
            <v>201.08899999999997</v>
          </cell>
        </row>
        <row r="736">
          <cell r="B736" t="str">
            <v>M003492930SR0</v>
          </cell>
          <cell r="C736" t="str">
            <v>Matrix2 Standard 360 SR 9mm X 30cm</v>
          </cell>
          <cell r="D736" t="str">
            <v>EUR</v>
          </cell>
          <cell r="E736">
            <v>108.06599999999999</v>
          </cell>
        </row>
        <row r="737">
          <cell r="B737" t="str">
            <v>M0034941030</v>
          </cell>
          <cell r="C737" t="str">
            <v>Matrix2 Firm 360 10mm X 30cm</v>
          </cell>
          <cell r="D737" t="str">
            <v>EUR</v>
          </cell>
          <cell r="E737">
            <v>100.8</v>
          </cell>
        </row>
        <row r="738">
          <cell r="B738" t="str">
            <v>M0034941230</v>
          </cell>
          <cell r="C738" t="str">
            <v>Matrix2 Firm 360 12mm X 30cm</v>
          </cell>
          <cell r="D738" t="str">
            <v>EUR</v>
          </cell>
          <cell r="E738">
            <v>100.8</v>
          </cell>
        </row>
        <row r="739">
          <cell r="B739" t="str">
            <v>M0034941430</v>
          </cell>
          <cell r="C739" t="str">
            <v>Matrix2 Firm 360 14mm X 30cm</v>
          </cell>
          <cell r="D739" t="str">
            <v>EUR</v>
          </cell>
          <cell r="E739">
            <v>100.8</v>
          </cell>
        </row>
        <row r="740">
          <cell r="B740" t="str">
            <v>M0034941630</v>
          </cell>
          <cell r="C740" t="str">
            <v>Matrix2 Firm 360 16mm X 30cm</v>
          </cell>
          <cell r="D740" t="str">
            <v>EUR</v>
          </cell>
          <cell r="E740">
            <v>110.60699999999999</v>
          </cell>
        </row>
        <row r="741">
          <cell r="B741" t="str">
            <v>M0034941830</v>
          </cell>
          <cell r="C741" t="str">
            <v>Matrix2 Firm 360 18mm X 30cm</v>
          </cell>
          <cell r="D741" t="str">
            <v>EUR</v>
          </cell>
          <cell r="E741">
            <v>110.60699999999999</v>
          </cell>
        </row>
        <row r="742">
          <cell r="B742" t="str">
            <v>M0034942030</v>
          </cell>
          <cell r="C742" t="str">
            <v>Matrix2 Firm 360 20mm X 30cm</v>
          </cell>
          <cell r="D742" t="str">
            <v>EUR</v>
          </cell>
          <cell r="E742">
            <v>110.60699999999999</v>
          </cell>
        </row>
        <row r="743">
          <cell r="B743" t="str">
            <v>M0034942440</v>
          </cell>
          <cell r="C743" t="str">
            <v>Matrix2 Firm 360 24mm X 40cm</v>
          </cell>
          <cell r="D743" t="str">
            <v>EUR</v>
          </cell>
          <cell r="E743">
            <v>122.185</v>
          </cell>
        </row>
        <row r="744">
          <cell r="B744" t="str">
            <v>M0034945150</v>
          </cell>
          <cell r="C744" t="str">
            <v>Matrix2 Firm 360 5mm X 15cm</v>
          </cell>
          <cell r="D744" t="str">
            <v>EUR</v>
          </cell>
          <cell r="E744">
            <v>92.007999999999996</v>
          </cell>
        </row>
        <row r="745">
          <cell r="B745" t="str">
            <v>M0034946150</v>
          </cell>
          <cell r="C745" t="str">
            <v>Matrix2 Firm 360 6mm X 15cm</v>
          </cell>
          <cell r="D745" t="str">
            <v>EUR</v>
          </cell>
          <cell r="E745">
            <v>92.007999999999996</v>
          </cell>
        </row>
        <row r="746">
          <cell r="B746" t="str">
            <v>M0034947200</v>
          </cell>
          <cell r="C746" t="str">
            <v>Matrix2 Firm 360 7mm X 20cm</v>
          </cell>
          <cell r="D746" t="str">
            <v>EUR</v>
          </cell>
          <cell r="E746">
            <v>95.102000000000004</v>
          </cell>
        </row>
        <row r="747">
          <cell r="B747" t="str">
            <v>M0034948300</v>
          </cell>
          <cell r="C747" t="str">
            <v>Matrix2 Firm 360 8mm X 30cm</v>
          </cell>
          <cell r="D747" t="str">
            <v>EUR</v>
          </cell>
          <cell r="E747">
            <v>100.54799999999999</v>
          </cell>
        </row>
        <row r="748">
          <cell r="B748" t="str">
            <v>M0034949300</v>
          </cell>
          <cell r="C748" t="str">
            <v>Matrix2 Firm 360 9mm X 30cm</v>
          </cell>
          <cell r="D748" t="str">
            <v>EUR</v>
          </cell>
          <cell r="E748">
            <v>100.8</v>
          </cell>
        </row>
        <row r="749">
          <cell r="B749" t="str">
            <v>M003497202SR0</v>
          </cell>
          <cell r="C749" t="str">
            <v>Matrix2 UltraSoft SR 2mm X 2cm</v>
          </cell>
          <cell r="D749" t="str">
            <v>EUR</v>
          </cell>
          <cell r="E749">
            <v>89.683999999999997</v>
          </cell>
        </row>
        <row r="750">
          <cell r="B750" t="str">
            <v>M003497203SR0</v>
          </cell>
          <cell r="C750" t="str">
            <v>Matrix2 UltraSoft SR 2mm X 3cm</v>
          </cell>
          <cell r="D750" t="str">
            <v>EUR</v>
          </cell>
          <cell r="E750">
            <v>90.453999999999994</v>
          </cell>
        </row>
        <row r="751">
          <cell r="B751" t="str">
            <v>M003497204SR0</v>
          </cell>
          <cell r="C751" t="str">
            <v>Matrix2 UltraSoft SR 2mm X 4cm</v>
          </cell>
          <cell r="D751" t="str">
            <v>EUR</v>
          </cell>
          <cell r="E751">
            <v>90.894999999999996</v>
          </cell>
        </row>
        <row r="752">
          <cell r="B752" t="str">
            <v>M003497206SR0</v>
          </cell>
          <cell r="C752" t="str">
            <v>Matrix2 UltraSoft SR 2mm X 6cm</v>
          </cell>
          <cell r="D752" t="str">
            <v>EUR</v>
          </cell>
          <cell r="E752">
            <v>91.748999999999995</v>
          </cell>
        </row>
        <row r="753">
          <cell r="B753" t="str">
            <v>M003497208SR0</v>
          </cell>
          <cell r="C753" t="str">
            <v>Matrix2 UltraSoft SR 2mm X 8cm</v>
          </cell>
          <cell r="D753" t="str">
            <v>EUR</v>
          </cell>
          <cell r="E753">
            <v>92.602999999999994</v>
          </cell>
        </row>
        <row r="754">
          <cell r="B754" t="str">
            <v>M003497210SR0</v>
          </cell>
          <cell r="C754" t="str">
            <v>Matrix2 UltraSoft SR 2mm X 10cm</v>
          </cell>
          <cell r="D754" t="str">
            <v>EUR</v>
          </cell>
          <cell r="E754">
            <v>93.49199999999999</v>
          </cell>
        </row>
        <row r="755">
          <cell r="B755" t="str">
            <v>M003497215SR0</v>
          </cell>
          <cell r="C755" t="str">
            <v>Matrix2 UltraSoft SR 2mm X 15cm</v>
          </cell>
          <cell r="D755" t="str">
            <v>EUR</v>
          </cell>
          <cell r="E755">
            <v>95.661999999999992</v>
          </cell>
        </row>
        <row r="756">
          <cell r="B756" t="str">
            <v>M003497253SR0</v>
          </cell>
          <cell r="C756" t="str">
            <v>Matrix2 UltraSoft SR 2.5mm X 3cm</v>
          </cell>
          <cell r="D756" t="str">
            <v>EUR</v>
          </cell>
          <cell r="E756">
            <v>90.453999999999994</v>
          </cell>
        </row>
        <row r="757">
          <cell r="B757" t="str">
            <v>M003497254SR0</v>
          </cell>
          <cell r="C757" t="str">
            <v>Matrix2 UltraSoft SR 2.5mm X 4cm</v>
          </cell>
          <cell r="D757" t="str">
            <v>EUR</v>
          </cell>
          <cell r="E757">
            <v>90.894999999999996</v>
          </cell>
        </row>
        <row r="758">
          <cell r="B758" t="str">
            <v>M003497256SR0</v>
          </cell>
          <cell r="C758" t="str">
            <v>Matrix2 UltraSoft SR 2.5mm X 6cm</v>
          </cell>
          <cell r="D758" t="str">
            <v>EUR</v>
          </cell>
          <cell r="E758">
            <v>91.748999999999995</v>
          </cell>
        </row>
        <row r="759">
          <cell r="B759" t="str">
            <v>M003497304SR0</v>
          </cell>
          <cell r="C759" t="str">
            <v>Matrix2 UltraSoft SR 3mm X 4cm</v>
          </cell>
          <cell r="D759" t="str">
            <v>EUR</v>
          </cell>
          <cell r="E759">
            <v>90.894999999999996</v>
          </cell>
        </row>
        <row r="760">
          <cell r="B760" t="str">
            <v>M003497306SR0</v>
          </cell>
          <cell r="C760" t="str">
            <v>Matrix2 UltraSoft SR 3mm X 6cm</v>
          </cell>
          <cell r="D760" t="str">
            <v>EUR</v>
          </cell>
          <cell r="E760">
            <v>91.748999999999995</v>
          </cell>
        </row>
        <row r="761">
          <cell r="B761" t="str">
            <v>M003497308SR0</v>
          </cell>
          <cell r="C761" t="str">
            <v>Matrix2 UltraSoft SR 3mm X 8cm</v>
          </cell>
          <cell r="D761" t="str">
            <v>EUR</v>
          </cell>
          <cell r="E761">
            <v>92.602999999999994</v>
          </cell>
        </row>
        <row r="762">
          <cell r="B762" t="str">
            <v>M003497310SR0</v>
          </cell>
          <cell r="C762" t="str">
            <v>Matrix2 UltraSoft SR 3mm X 10cm</v>
          </cell>
          <cell r="D762" t="str">
            <v>EUR</v>
          </cell>
          <cell r="E762">
            <v>93.49199999999999</v>
          </cell>
        </row>
        <row r="763">
          <cell r="B763" t="str">
            <v>M003497315SR0</v>
          </cell>
          <cell r="C763" t="str">
            <v>Matrix2 UltraSoft SR 3mm X 15cm</v>
          </cell>
          <cell r="D763" t="str">
            <v>EUR</v>
          </cell>
          <cell r="E763">
            <v>95.661999999999992</v>
          </cell>
        </row>
        <row r="764">
          <cell r="B764" t="str">
            <v>M003497320SR0</v>
          </cell>
          <cell r="C764" t="str">
            <v>Matrix2 UltraSoft SR 3mm X 20cm</v>
          </cell>
          <cell r="D764" t="str">
            <v>EUR</v>
          </cell>
          <cell r="E764">
            <v>98.132999999999996</v>
          </cell>
        </row>
        <row r="765">
          <cell r="B765" t="str">
            <v>M003497406SR0</v>
          </cell>
          <cell r="C765" t="str">
            <v>Matrix2 UltraSoft SR 4mm X 6cm</v>
          </cell>
          <cell r="D765" t="str">
            <v>EUR</v>
          </cell>
          <cell r="E765">
            <v>91.748999999999995</v>
          </cell>
        </row>
        <row r="766">
          <cell r="B766" t="str">
            <v>M003497408SR0</v>
          </cell>
          <cell r="C766" t="str">
            <v>Matrix2 UltraSoft SR 4mm X 8cm</v>
          </cell>
          <cell r="D766" t="str">
            <v>EUR</v>
          </cell>
          <cell r="E766">
            <v>92.602999999999994</v>
          </cell>
        </row>
        <row r="767">
          <cell r="B767" t="str">
            <v>M003497410SR0</v>
          </cell>
          <cell r="C767" t="str">
            <v>Matrix2 UltraSoft SR 4mm X 10cm</v>
          </cell>
          <cell r="D767" t="str">
            <v>EUR</v>
          </cell>
          <cell r="E767">
            <v>93.49199999999999</v>
          </cell>
        </row>
        <row r="768">
          <cell r="B768" t="str">
            <v>M003497415SR0</v>
          </cell>
          <cell r="C768" t="str">
            <v>Matrix2 UltraSoft SR 4mm X 15cm</v>
          </cell>
          <cell r="D768" t="str">
            <v>EUR</v>
          </cell>
          <cell r="E768">
            <v>95.661999999999992</v>
          </cell>
        </row>
        <row r="769">
          <cell r="B769" t="str">
            <v>M003497420SR0</v>
          </cell>
          <cell r="C769" t="str">
            <v>Matrix2 UltraSoft SR 4mm X 20cm</v>
          </cell>
          <cell r="D769" t="str">
            <v>EUR</v>
          </cell>
          <cell r="E769">
            <v>98.132999999999996</v>
          </cell>
        </row>
        <row r="770">
          <cell r="B770" t="str">
            <v>M003497510SR0</v>
          </cell>
          <cell r="C770" t="str">
            <v>Matrix2 UltraSoft SR 5mm X 10cm</v>
          </cell>
          <cell r="D770" t="str">
            <v>EUR</v>
          </cell>
          <cell r="E770">
            <v>93.49199999999999</v>
          </cell>
        </row>
        <row r="771">
          <cell r="B771" t="str">
            <v>M003497515SR0</v>
          </cell>
          <cell r="C771" t="str">
            <v>Matrix2 UltraSoft SR 5mm X 15cm</v>
          </cell>
          <cell r="D771" t="str">
            <v>EUR</v>
          </cell>
          <cell r="E771">
            <v>95.661999999999992</v>
          </cell>
        </row>
        <row r="772">
          <cell r="B772" t="str">
            <v>M003497520SR0</v>
          </cell>
          <cell r="C772" t="str">
            <v>Matrix2 UltraSoft SR 5mm X 20cm</v>
          </cell>
          <cell r="D772" t="str">
            <v>EUR</v>
          </cell>
          <cell r="E772">
            <v>98.132999999999996</v>
          </cell>
        </row>
        <row r="773">
          <cell r="B773" t="str">
            <v>M003497610SR0</v>
          </cell>
          <cell r="C773" t="str">
            <v>Matrix2 UltraSoft SR 6mm X 10cm</v>
          </cell>
          <cell r="D773" t="str">
            <v>EUR</v>
          </cell>
          <cell r="E773">
            <v>93.49199999999999</v>
          </cell>
        </row>
        <row r="774">
          <cell r="B774" t="str">
            <v>M003497615SR0</v>
          </cell>
          <cell r="C774" t="str">
            <v>Matrix2 UltraSoft SR 6mm X 15cm</v>
          </cell>
          <cell r="D774" t="str">
            <v>EUR</v>
          </cell>
          <cell r="E774">
            <v>95.661999999999992</v>
          </cell>
        </row>
        <row r="775">
          <cell r="B775" t="str">
            <v>M003497620SR0</v>
          </cell>
          <cell r="C775" t="str">
            <v>Matrix2 UltraSoft SR 6mm X 20cm</v>
          </cell>
          <cell r="D775" t="str">
            <v>EUR</v>
          </cell>
          <cell r="E775">
            <v>98.132999999999996</v>
          </cell>
        </row>
        <row r="776">
          <cell r="B776" t="str">
            <v>M003498204SR0</v>
          </cell>
          <cell r="C776" t="str">
            <v>Matrix2 UltraSoft 360 SR 2mm X 4cm</v>
          </cell>
          <cell r="D776" t="str">
            <v>EUR</v>
          </cell>
          <cell r="E776">
            <v>84.566999999999993</v>
          </cell>
        </row>
        <row r="777">
          <cell r="B777" t="str">
            <v>M003498206SR0</v>
          </cell>
          <cell r="C777" t="str">
            <v>Matrix2 UltraSoft 360 SR 2mm X 6cm</v>
          </cell>
          <cell r="D777" t="str">
            <v>EUR</v>
          </cell>
          <cell r="E777">
            <v>85.673000000000002</v>
          </cell>
        </row>
        <row r="778">
          <cell r="B778" t="str">
            <v>M003498304SR0</v>
          </cell>
          <cell r="C778" t="str">
            <v>Matrix2 UltraSoft 360 SR 3mm X 4cm</v>
          </cell>
          <cell r="D778" t="str">
            <v>EUR</v>
          </cell>
          <cell r="E778">
            <v>84.566999999999993</v>
          </cell>
        </row>
        <row r="779">
          <cell r="B779" t="str">
            <v>M003498306SR0</v>
          </cell>
          <cell r="C779" t="str">
            <v>Matrix2 UltraSoft 360 SR 3mm X 6cm</v>
          </cell>
          <cell r="D779" t="str">
            <v>EUR</v>
          </cell>
          <cell r="E779">
            <v>85.673000000000002</v>
          </cell>
        </row>
        <row r="780">
          <cell r="B780" t="str">
            <v>M003498308SR0</v>
          </cell>
          <cell r="C780" t="str">
            <v>Matrix2 UltraSoft 360 SR 3mm X 8cm</v>
          </cell>
          <cell r="D780" t="str">
            <v>EUR</v>
          </cell>
          <cell r="E780">
            <v>86.527000000000001</v>
          </cell>
        </row>
        <row r="781">
          <cell r="B781" t="str">
            <v>M003498406SR0</v>
          </cell>
          <cell r="C781" t="str">
            <v>Matrix2 UltraSoft 360 SR 4mm X 6cm</v>
          </cell>
          <cell r="D781" t="str">
            <v>EUR</v>
          </cell>
          <cell r="E781">
            <v>85.673000000000002</v>
          </cell>
        </row>
        <row r="782">
          <cell r="B782" t="str">
            <v>M003498408SR0</v>
          </cell>
          <cell r="C782" t="str">
            <v>Matrix2 UltraSoft 360 SR 4mm X 8cm</v>
          </cell>
          <cell r="D782" t="str">
            <v>EUR</v>
          </cell>
          <cell r="E782">
            <v>86.527000000000001</v>
          </cell>
        </row>
        <row r="783">
          <cell r="B783" t="str">
            <v>M003498510SR0</v>
          </cell>
          <cell r="C783" t="str">
            <v>Matrix2 UltraSoft 360 SR 5mm X 10cm</v>
          </cell>
          <cell r="D783" t="str">
            <v>EUR</v>
          </cell>
          <cell r="E783">
            <v>87.009999999999991</v>
          </cell>
        </row>
        <row r="784">
          <cell r="B784" t="str">
            <v>M003498515SR0</v>
          </cell>
          <cell r="C784" t="str">
            <v>Matrix2 UltraSoft 360 SR 5mm X 15cm</v>
          </cell>
          <cell r="D784" t="str">
            <v>EUR</v>
          </cell>
          <cell r="E784">
            <v>89.677000000000007</v>
          </cell>
        </row>
        <row r="785">
          <cell r="B785" t="str">
            <v>M003498610SR0</v>
          </cell>
          <cell r="C785" t="str">
            <v>Matrix2 UltraSoft 360 SR 6mm X 10cm</v>
          </cell>
          <cell r="D785" t="str">
            <v>EUR</v>
          </cell>
          <cell r="E785">
            <v>87.009999999999991</v>
          </cell>
        </row>
        <row r="786">
          <cell r="B786" t="str">
            <v>M003498615SR0</v>
          </cell>
          <cell r="C786" t="str">
            <v>Matrix2 UltraSoft 360 SR 6mm X 15cm</v>
          </cell>
          <cell r="D786" t="str">
            <v>EUR</v>
          </cell>
          <cell r="E786">
            <v>89.677000000000007</v>
          </cell>
        </row>
        <row r="787">
          <cell r="B787" t="str">
            <v>M0035422030</v>
          </cell>
          <cell r="C787" t="str">
            <v>Target 360 Ultra 2mm x 3cm</v>
          </cell>
          <cell r="D787" t="str">
            <v>EUR</v>
          </cell>
          <cell r="E787">
            <v>210</v>
          </cell>
        </row>
        <row r="788">
          <cell r="B788" t="str">
            <v>M0035422040</v>
          </cell>
          <cell r="C788" t="str">
            <v>Target 360 Ultra 2mm x 4cm</v>
          </cell>
          <cell r="D788" t="str">
            <v>EUR</v>
          </cell>
          <cell r="E788">
            <v>210</v>
          </cell>
        </row>
        <row r="789">
          <cell r="B789" t="str">
            <v>M0035422060</v>
          </cell>
          <cell r="C789" t="str">
            <v>Target 360 Ultra 2mm x 6cm</v>
          </cell>
          <cell r="D789" t="str">
            <v>EUR</v>
          </cell>
          <cell r="E789">
            <v>210</v>
          </cell>
        </row>
        <row r="790">
          <cell r="B790" t="str">
            <v>M0035422540</v>
          </cell>
          <cell r="C790" t="str">
            <v>Target 360 Ultra 2.5mm x 4cm</v>
          </cell>
          <cell r="D790" t="str">
            <v>EUR</v>
          </cell>
          <cell r="E790">
            <v>210</v>
          </cell>
        </row>
        <row r="791">
          <cell r="B791" t="str">
            <v>M0035423040</v>
          </cell>
          <cell r="C791" t="str">
            <v>Target 360 Ultra 3mm x 4cm</v>
          </cell>
          <cell r="D791" t="str">
            <v>EUR</v>
          </cell>
          <cell r="E791">
            <v>210</v>
          </cell>
        </row>
        <row r="792">
          <cell r="B792" t="str">
            <v>M0035423060</v>
          </cell>
          <cell r="C792" t="str">
            <v>Target 360 Ultra 3mm x 6cm</v>
          </cell>
          <cell r="D792" t="str">
            <v>EUR</v>
          </cell>
          <cell r="E792">
            <v>210</v>
          </cell>
        </row>
        <row r="793">
          <cell r="B793" t="str">
            <v>M0035423080</v>
          </cell>
          <cell r="C793" t="str">
            <v>Target 360 Ultra 3mm x 8cm</v>
          </cell>
          <cell r="D793" t="str">
            <v>EUR</v>
          </cell>
          <cell r="E793">
            <v>210</v>
          </cell>
        </row>
        <row r="794">
          <cell r="B794" t="str">
            <v>M0035423100</v>
          </cell>
          <cell r="C794" t="str">
            <v>Target 360 Ultra 3MM x 10CM</v>
          </cell>
          <cell r="D794" t="str">
            <v>EUR</v>
          </cell>
          <cell r="E794">
            <v>210</v>
          </cell>
        </row>
        <row r="795">
          <cell r="B795" t="str">
            <v>M0035424060</v>
          </cell>
          <cell r="C795" t="str">
            <v>Target 360 Ultra 4MM x 6CM</v>
          </cell>
          <cell r="D795" t="str">
            <v>EUR</v>
          </cell>
          <cell r="E795">
            <v>210</v>
          </cell>
        </row>
        <row r="796">
          <cell r="B796" t="str">
            <v>M0035424080</v>
          </cell>
          <cell r="C796" t="str">
            <v>Target 360 Ultra 4MM x 8CM</v>
          </cell>
          <cell r="D796" t="str">
            <v>EUR</v>
          </cell>
          <cell r="E796">
            <v>210</v>
          </cell>
        </row>
        <row r="797">
          <cell r="B797" t="str">
            <v>M0035424100</v>
          </cell>
          <cell r="C797" t="str">
            <v>Target 360 Ultra 4MM x 10CM</v>
          </cell>
          <cell r="D797" t="str">
            <v>EUR</v>
          </cell>
          <cell r="E797">
            <v>210</v>
          </cell>
        </row>
        <row r="798">
          <cell r="B798" t="str">
            <v>M0035424150</v>
          </cell>
          <cell r="C798" t="str">
            <v>Target 360 Ultra 4MM x 15CM</v>
          </cell>
          <cell r="D798" t="str">
            <v>EUR</v>
          </cell>
          <cell r="E798">
            <v>210</v>
          </cell>
        </row>
        <row r="799">
          <cell r="B799" t="str">
            <v>M0035425100</v>
          </cell>
          <cell r="C799" t="str">
            <v>Target 360 Ultra 5MM x 10CM</v>
          </cell>
          <cell r="D799" t="str">
            <v>EUR</v>
          </cell>
          <cell r="E799">
            <v>210</v>
          </cell>
        </row>
        <row r="800">
          <cell r="B800" t="str">
            <v>M0035425150</v>
          </cell>
          <cell r="C800" t="str">
            <v>Target 360 Ultra 5MM x 15CM</v>
          </cell>
          <cell r="D800" t="str">
            <v>EUR</v>
          </cell>
          <cell r="E800">
            <v>210</v>
          </cell>
        </row>
        <row r="801">
          <cell r="B801" t="str">
            <v>M0035432010</v>
          </cell>
          <cell r="C801" t="str">
            <v>Target Helical Ultra 2mm x 1cm</v>
          </cell>
          <cell r="D801" t="str">
            <v>EUR</v>
          </cell>
          <cell r="E801">
            <v>210</v>
          </cell>
        </row>
        <row r="802">
          <cell r="B802" t="str">
            <v>M0035432020</v>
          </cell>
          <cell r="C802" t="str">
            <v>Target Helical Ultra 2 MM x 2 CM</v>
          </cell>
          <cell r="D802" t="str">
            <v>EUR</v>
          </cell>
          <cell r="E802">
            <v>210</v>
          </cell>
        </row>
        <row r="803">
          <cell r="B803" t="str">
            <v>M0035432030</v>
          </cell>
          <cell r="C803" t="str">
            <v>Target Helical Ultra 2 MM x 3 CM</v>
          </cell>
          <cell r="D803" t="str">
            <v>EUR</v>
          </cell>
          <cell r="E803">
            <v>210</v>
          </cell>
        </row>
        <row r="804">
          <cell r="B804" t="str">
            <v>M0035432040</v>
          </cell>
          <cell r="C804" t="str">
            <v>Target Helical Ultra 2 MM x 4 CM</v>
          </cell>
          <cell r="D804" t="str">
            <v>EUR</v>
          </cell>
          <cell r="E804">
            <v>210</v>
          </cell>
        </row>
        <row r="805">
          <cell r="B805" t="str">
            <v>M0035432060</v>
          </cell>
          <cell r="C805" t="str">
            <v>Target Helical Ultra 2 mm x 6 cm</v>
          </cell>
          <cell r="D805" t="str">
            <v>EUR</v>
          </cell>
          <cell r="E805">
            <v>210</v>
          </cell>
        </row>
        <row r="806">
          <cell r="B806" t="str">
            <v>M0035432080</v>
          </cell>
          <cell r="C806" t="str">
            <v>Target Helical Ultra 2mm x 8cm</v>
          </cell>
          <cell r="D806" t="str">
            <v>EUR</v>
          </cell>
          <cell r="E806">
            <v>210</v>
          </cell>
        </row>
        <row r="807">
          <cell r="B807" t="str">
            <v>M0035432530</v>
          </cell>
          <cell r="C807" t="str">
            <v>Target Helical Ultra 2.5 MM x 3 CM</v>
          </cell>
          <cell r="D807" t="str">
            <v>EUR</v>
          </cell>
          <cell r="E807">
            <v>210</v>
          </cell>
        </row>
        <row r="808">
          <cell r="B808" t="str">
            <v>M0035432540</v>
          </cell>
          <cell r="C808" t="str">
            <v>Target Helical Ultra 2.5 mm x 4 cm</v>
          </cell>
          <cell r="D808" t="str">
            <v>EUR</v>
          </cell>
          <cell r="E808">
            <v>210</v>
          </cell>
        </row>
        <row r="809">
          <cell r="B809" t="str">
            <v>M0035432560</v>
          </cell>
          <cell r="C809" t="str">
            <v>Target Helical Ultra 2.5 mm x 6 cm</v>
          </cell>
          <cell r="D809" t="str">
            <v>EUR</v>
          </cell>
          <cell r="E809">
            <v>210</v>
          </cell>
        </row>
        <row r="810">
          <cell r="B810" t="str">
            <v>M0035433040</v>
          </cell>
          <cell r="C810" t="str">
            <v>Target Helical Ultra 3 mm x 4 cm</v>
          </cell>
          <cell r="D810" t="str">
            <v>EUR</v>
          </cell>
          <cell r="E810">
            <v>210</v>
          </cell>
        </row>
        <row r="811">
          <cell r="B811" t="str">
            <v>M0035433060</v>
          </cell>
          <cell r="C811" t="str">
            <v>Target Helical Ultra 3 mm x 6 cm</v>
          </cell>
          <cell r="D811" t="str">
            <v>EUR</v>
          </cell>
          <cell r="E811">
            <v>210</v>
          </cell>
        </row>
        <row r="812">
          <cell r="B812" t="str">
            <v>M0035433080</v>
          </cell>
          <cell r="C812" t="str">
            <v>Target Helical Ultra 3 mm x 8 cm</v>
          </cell>
          <cell r="D812" t="str">
            <v>EUR</v>
          </cell>
          <cell r="E812">
            <v>210</v>
          </cell>
        </row>
        <row r="813">
          <cell r="B813" t="str">
            <v>M0035433100</v>
          </cell>
          <cell r="C813" t="str">
            <v>Target Helical Ultra 3 mm x 10 cm</v>
          </cell>
          <cell r="D813" t="str">
            <v>EUR</v>
          </cell>
          <cell r="E813">
            <v>210</v>
          </cell>
        </row>
        <row r="814">
          <cell r="B814" t="str">
            <v>M0035434060</v>
          </cell>
          <cell r="C814" t="str">
            <v>Target Helical Ultra 4 mm x 6 cm</v>
          </cell>
          <cell r="D814" t="str">
            <v>EUR</v>
          </cell>
          <cell r="E814">
            <v>210</v>
          </cell>
        </row>
        <row r="815">
          <cell r="B815" t="str">
            <v>M0035434080</v>
          </cell>
          <cell r="C815" t="str">
            <v>Target Helical Ultra 4 mm x 8 cm</v>
          </cell>
          <cell r="D815" t="str">
            <v>EUR</v>
          </cell>
          <cell r="E815">
            <v>210</v>
          </cell>
        </row>
        <row r="816">
          <cell r="B816" t="str">
            <v>M0035434150</v>
          </cell>
          <cell r="C816" t="str">
            <v>Target Helical Ultra 4 mm x 15 cm</v>
          </cell>
          <cell r="D816" t="str">
            <v>EUR</v>
          </cell>
          <cell r="E816">
            <v>210</v>
          </cell>
        </row>
        <row r="817">
          <cell r="B817" t="str">
            <v>M0035461030</v>
          </cell>
          <cell r="C817" t="str">
            <v>Target 360 Standard 10mm x 30cm</v>
          </cell>
          <cell r="D817" t="str">
            <v>EUR</v>
          </cell>
          <cell r="E817">
            <v>210</v>
          </cell>
        </row>
        <row r="818">
          <cell r="B818" t="str">
            <v>M0035461130</v>
          </cell>
          <cell r="C818" t="str">
            <v>Target 360 Standard 11mm x 30cm</v>
          </cell>
          <cell r="D818" t="str">
            <v>EUR</v>
          </cell>
          <cell r="E818">
            <v>210</v>
          </cell>
        </row>
        <row r="819">
          <cell r="B819" t="str">
            <v>M0035461230</v>
          </cell>
          <cell r="C819" t="str">
            <v>Target 360 Standard 12mm x 30 cm</v>
          </cell>
          <cell r="D819" t="str">
            <v>EUR</v>
          </cell>
          <cell r="E819">
            <v>210</v>
          </cell>
        </row>
        <row r="820">
          <cell r="B820" t="str">
            <v>M0035461330</v>
          </cell>
          <cell r="C820" t="str">
            <v>Target 360 Standard 13mm x 30cm</v>
          </cell>
          <cell r="D820" t="str">
            <v>EUR</v>
          </cell>
          <cell r="E820">
            <v>210</v>
          </cell>
        </row>
        <row r="821">
          <cell r="B821" t="str">
            <v>M0035461430</v>
          </cell>
          <cell r="C821" t="str">
            <v>Target 360 Standard 14 mm x 30 cm</v>
          </cell>
          <cell r="D821" t="str">
            <v>EUR</v>
          </cell>
          <cell r="E821">
            <v>210</v>
          </cell>
        </row>
        <row r="822">
          <cell r="B822" t="str">
            <v>M0035461540</v>
          </cell>
          <cell r="C822" t="str">
            <v>Target 360 Standard 15 MM x 40 CM</v>
          </cell>
          <cell r="D822" t="str">
            <v>EUR</v>
          </cell>
          <cell r="E822">
            <v>210</v>
          </cell>
        </row>
        <row r="823">
          <cell r="B823" t="str">
            <v>M0035463060</v>
          </cell>
          <cell r="C823" t="str">
            <v>Target 360 Standard 3mmx6cm</v>
          </cell>
          <cell r="D823" t="str">
            <v>EUR</v>
          </cell>
          <cell r="E823">
            <v>210</v>
          </cell>
        </row>
        <row r="824">
          <cell r="B824" t="str">
            <v>M0035463080</v>
          </cell>
          <cell r="C824" t="str">
            <v>Target 360 Standard 3mmx8cm</v>
          </cell>
          <cell r="D824" t="str">
            <v>EUR</v>
          </cell>
          <cell r="E824">
            <v>210</v>
          </cell>
        </row>
        <row r="825">
          <cell r="B825" t="str">
            <v>M0035464080</v>
          </cell>
          <cell r="C825" t="str">
            <v>Target 360 Standard 4mmx8cm</v>
          </cell>
          <cell r="D825" t="str">
            <v>EUR</v>
          </cell>
          <cell r="E825">
            <v>210</v>
          </cell>
        </row>
        <row r="826">
          <cell r="B826" t="str">
            <v>M0035464100</v>
          </cell>
          <cell r="C826" t="str">
            <v>Target 360 Standard 4mmx10cm</v>
          </cell>
          <cell r="D826" t="str">
            <v>EUR</v>
          </cell>
          <cell r="E826">
            <v>210</v>
          </cell>
        </row>
        <row r="827">
          <cell r="B827" t="str">
            <v>M0035464150</v>
          </cell>
          <cell r="C827" t="str">
            <v>Target 360 Standard 4mmx15cm</v>
          </cell>
          <cell r="D827" t="str">
            <v>EUR</v>
          </cell>
          <cell r="E827">
            <v>210</v>
          </cell>
        </row>
        <row r="828">
          <cell r="B828" t="str">
            <v>M0035465150</v>
          </cell>
          <cell r="C828" t="str">
            <v>Target 360 Standard 5mmx15cm</v>
          </cell>
          <cell r="D828" t="str">
            <v>EUR</v>
          </cell>
          <cell r="E828">
            <v>210</v>
          </cell>
        </row>
        <row r="829">
          <cell r="B829" t="str">
            <v>M0035465200</v>
          </cell>
          <cell r="C829" t="str">
            <v>Target 360 Standard 5mmx20cm</v>
          </cell>
          <cell r="D829" t="str">
            <v>EUR</v>
          </cell>
          <cell r="E829">
            <v>210</v>
          </cell>
        </row>
        <row r="830">
          <cell r="B830" t="str">
            <v>M0035466150</v>
          </cell>
          <cell r="C830" t="str">
            <v>Target 360 Standard 6 mm x 15 cm</v>
          </cell>
          <cell r="D830" t="str">
            <v>EUR</v>
          </cell>
          <cell r="E830">
            <v>210</v>
          </cell>
        </row>
        <row r="831">
          <cell r="B831" t="str">
            <v>M0035466200</v>
          </cell>
          <cell r="C831" t="str">
            <v>Target 360 Standard 6mm x 20 cm</v>
          </cell>
          <cell r="D831" t="str">
            <v>EUR</v>
          </cell>
          <cell r="E831">
            <v>210</v>
          </cell>
        </row>
        <row r="832">
          <cell r="B832" t="str">
            <v>M0035466300</v>
          </cell>
          <cell r="C832" t="str">
            <v>Target 360 Standard 6mm x 30cm</v>
          </cell>
          <cell r="D832" t="str">
            <v>EUR</v>
          </cell>
          <cell r="E832">
            <v>210</v>
          </cell>
        </row>
        <row r="833">
          <cell r="B833" t="str">
            <v>M0035467150</v>
          </cell>
          <cell r="C833" t="str">
            <v>Target 360 Standard 7mm x 15cm</v>
          </cell>
          <cell r="D833" t="str">
            <v>EUR</v>
          </cell>
          <cell r="E833">
            <v>210</v>
          </cell>
        </row>
        <row r="834">
          <cell r="B834" t="str">
            <v>M0035467200</v>
          </cell>
          <cell r="C834" t="str">
            <v>Target 360 Standard 7mm x 20cm</v>
          </cell>
          <cell r="D834" t="str">
            <v>EUR</v>
          </cell>
          <cell r="E834">
            <v>210</v>
          </cell>
        </row>
        <row r="835">
          <cell r="B835" t="str">
            <v>M0035467300</v>
          </cell>
          <cell r="C835" t="str">
            <v>Target 360 Standard 7mm x 30cm</v>
          </cell>
          <cell r="D835" t="str">
            <v>EUR</v>
          </cell>
          <cell r="E835">
            <v>210</v>
          </cell>
        </row>
        <row r="836">
          <cell r="B836" t="str">
            <v>M0035468200</v>
          </cell>
          <cell r="C836" t="str">
            <v>Target 360 Standard 8mm x 20cm</v>
          </cell>
          <cell r="D836" t="str">
            <v>EUR</v>
          </cell>
          <cell r="E836">
            <v>210</v>
          </cell>
        </row>
        <row r="837">
          <cell r="B837" t="str">
            <v>M0035468300</v>
          </cell>
          <cell r="C837" t="str">
            <v>Target 360 Standard 8mm x 30cm</v>
          </cell>
          <cell r="D837" t="str">
            <v>EUR</v>
          </cell>
          <cell r="E837">
            <v>210</v>
          </cell>
        </row>
        <row r="838">
          <cell r="B838" t="str">
            <v>M0035469200</v>
          </cell>
          <cell r="C838" t="str">
            <v>Target 360 Standard 9mm x 20cm</v>
          </cell>
          <cell r="D838" t="str">
            <v>EUR</v>
          </cell>
          <cell r="E838">
            <v>210</v>
          </cell>
        </row>
        <row r="839">
          <cell r="B839" t="str">
            <v>M0035469300</v>
          </cell>
          <cell r="C839" t="str">
            <v>Target 360 Standard 9mm x 30cm</v>
          </cell>
          <cell r="D839" t="str">
            <v>EUR</v>
          </cell>
          <cell r="E839">
            <v>210</v>
          </cell>
        </row>
        <row r="840">
          <cell r="B840" t="str">
            <v>M0035471030</v>
          </cell>
          <cell r="C840" t="str">
            <v>Target 360 Soft 10mm x 30cm</v>
          </cell>
          <cell r="D840" t="str">
            <v>EUR</v>
          </cell>
          <cell r="E840">
            <v>210</v>
          </cell>
        </row>
        <row r="841">
          <cell r="B841" t="str">
            <v>M0035471130</v>
          </cell>
          <cell r="C841" t="str">
            <v>Target 360 Soft 11mm x 30cm</v>
          </cell>
          <cell r="D841" t="str">
            <v>EUR</v>
          </cell>
          <cell r="E841">
            <v>210</v>
          </cell>
        </row>
        <row r="842">
          <cell r="B842" t="str">
            <v>M0035471230</v>
          </cell>
          <cell r="C842" t="str">
            <v>Target 360 Soft 12mm x 30cm</v>
          </cell>
          <cell r="D842" t="str">
            <v>EUR</v>
          </cell>
          <cell r="E842">
            <v>210</v>
          </cell>
        </row>
        <row r="843">
          <cell r="B843" t="str">
            <v>M0035471330</v>
          </cell>
          <cell r="C843" t="str">
            <v>Target 360 Soft 13mm x 30cm</v>
          </cell>
          <cell r="D843" t="str">
            <v>EUR</v>
          </cell>
          <cell r="E843">
            <v>210</v>
          </cell>
        </row>
        <row r="844">
          <cell r="B844" t="str">
            <v>M0035471430</v>
          </cell>
          <cell r="C844" t="str">
            <v>Target 360 Soft 14mm x 30cm</v>
          </cell>
          <cell r="D844" t="str">
            <v>EUR</v>
          </cell>
          <cell r="E844">
            <v>210</v>
          </cell>
        </row>
        <row r="845">
          <cell r="B845" t="str">
            <v>M0035472040</v>
          </cell>
          <cell r="C845" t="str">
            <v>Target 360 Soft 2mm x 4cm</v>
          </cell>
          <cell r="D845" t="str">
            <v>EUR</v>
          </cell>
          <cell r="E845">
            <v>210</v>
          </cell>
        </row>
        <row r="846">
          <cell r="B846" t="str">
            <v>M0035473060</v>
          </cell>
          <cell r="C846" t="str">
            <v>Target 360 Soft 3mm x 6cm</v>
          </cell>
          <cell r="D846" t="str">
            <v>EUR</v>
          </cell>
          <cell r="E846">
            <v>210</v>
          </cell>
        </row>
        <row r="847">
          <cell r="B847" t="str">
            <v>M0035473080</v>
          </cell>
          <cell r="C847" t="str">
            <v>Target 360 Soft 3mm x 8cm</v>
          </cell>
          <cell r="D847" t="str">
            <v>EUR</v>
          </cell>
          <cell r="E847">
            <v>210</v>
          </cell>
        </row>
        <row r="848">
          <cell r="B848" t="str">
            <v>M0035473100</v>
          </cell>
          <cell r="C848" t="str">
            <v>Target 360 Soft 3mm x 10cm</v>
          </cell>
          <cell r="D848" t="str">
            <v>EUR</v>
          </cell>
          <cell r="E848">
            <v>210</v>
          </cell>
        </row>
        <row r="849">
          <cell r="B849" t="str">
            <v>M0035474060</v>
          </cell>
          <cell r="C849" t="str">
            <v>Target 360 Soft 4mm x 6cm</v>
          </cell>
          <cell r="D849" t="str">
            <v>EUR</v>
          </cell>
          <cell r="E849">
            <v>210</v>
          </cell>
        </row>
        <row r="850">
          <cell r="B850" t="str">
            <v>M0035474080</v>
          </cell>
          <cell r="C850" t="str">
            <v>Target 360 Soft 4mm x 8cm</v>
          </cell>
          <cell r="D850" t="str">
            <v>EUR</v>
          </cell>
          <cell r="E850">
            <v>210</v>
          </cell>
        </row>
        <row r="851">
          <cell r="B851" t="str">
            <v>M0035474100</v>
          </cell>
          <cell r="C851" t="str">
            <v>Target 360 Soft 4mm x 10cm</v>
          </cell>
          <cell r="D851" t="str">
            <v>EUR</v>
          </cell>
          <cell r="E851">
            <v>210</v>
          </cell>
        </row>
        <row r="852">
          <cell r="B852" t="str">
            <v>M0035474150</v>
          </cell>
          <cell r="C852" t="str">
            <v>Target 360 Soft 4mm x 15cm</v>
          </cell>
          <cell r="D852" t="str">
            <v>EUR</v>
          </cell>
          <cell r="E852">
            <v>210</v>
          </cell>
        </row>
        <row r="853">
          <cell r="B853" t="str">
            <v>M0035475100</v>
          </cell>
          <cell r="C853" t="str">
            <v>Target 360 Soft 5 mm x 10 cm</v>
          </cell>
          <cell r="D853" t="str">
            <v>EUR</v>
          </cell>
          <cell r="E853">
            <v>210</v>
          </cell>
        </row>
        <row r="854">
          <cell r="B854" t="str">
            <v>M0035475150</v>
          </cell>
          <cell r="C854" t="str">
            <v>Target 360 Soft 5mm x 15cm</v>
          </cell>
          <cell r="D854" t="str">
            <v>EUR</v>
          </cell>
          <cell r="E854">
            <v>210</v>
          </cell>
        </row>
        <row r="855">
          <cell r="B855" t="str">
            <v>M0035475200</v>
          </cell>
          <cell r="C855" t="str">
            <v>Target 360 Soft 5mm x 20cm</v>
          </cell>
          <cell r="D855" t="str">
            <v>EUR</v>
          </cell>
          <cell r="E855">
            <v>210</v>
          </cell>
        </row>
        <row r="856">
          <cell r="B856" t="str">
            <v>M0035476100</v>
          </cell>
          <cell r="C856" t="str">
            <v>Target 360 Soft 6mm x 10cm</v>
          </cell>
          <cell r="D856" t="str">
            <v>EUR</v>
          </cell>
          <cell r="E856">
            <v>210</v>
          </cell>
        </row>
        <row r="857">
          <cell r="B857" t="str">
            <v>M0035476150</v>
          </cell>
          <cell r="C857" t="str">
            <v>Target 360 Soft 6mm x15cm</v>
          </cell>
          <cell r="D857" t="str">
            <v>EUR</v>
          </cell>
          <cell r="E857">
            <v>210</v>
          </cell>
        </row>
        <row r="858">
          <cell r="B858" t="str">
            <v>M0035476200</v>
          </cell>
          <cell r="C858" t="str">
            <v>Target 360 Soft 6mm x 20cm</v>
          </cell>
          <cell r="D858" t="str">
            <v>EUR</v>
          </cell>
          <cell r="E858">
            <v>210</v>
          </cell>
        </row>
        <row r="859">
          <cell r="B859" t="str">
            <v>M0035476300</v>
          </cell>
          <cell r="C859" t="str">
            <v>Target 360 Soft 6mm x 30cm</v>
          </cell>
          <cell r="D859" t="str">
            <v>EUR</v>
          </cell>
          <cell r="E859">
            <v>210</v>
          </cell>
        </row>
        <row r="860">
          <cell r="B860" t="str">
            <v>M0035477150</v>
          </cell>
          <cell r="C860" t="str">
            <v>Target 360 Soft 7mm x 15cm</v>
          </cell>
          <cell r="D860" t="str">
            <v>EUR</v>
          </cell>
          <cell r="E860">
            <v>210</v>
          </cell>
        </row>
        <row r="861">
          <cell r="B861" t="str">
            <v>M0035477200</v>
          </cell>
          <cell r="C861" t="str">
            <v>Target 360 Soft 7mm x 20cm</v>
          </cell>
          <cell r="D861" t="str">
            <v>EUR</v>
          </cell>
          <cell r="E861">
            <v>210</v>
          </cell>
        </row>
        <row r="862">
          <cell r="B862" t="str">
            <v>M0035477300</v>
          </cell>
          <cell r="C862" t="str">
            <v>Target 360 Soft 7mm x 30cm</v>
          </cell>
          <cell r="D862" t="str">
            <v>EUR</v>
          </cell>
          <cell r="E862">
            <v>210</v>
          </cell>
        </row>
        <row r="863">
          <cell r="B863" t="str">
            <v>M0035478200</v>
          </cell>
          <cell r="C863" t="str">
            <v>Target 360 Soft 8mm x 20cm</v>
          </cell>
          <cell r="D863" t="str">
            <v>EUR</v>
          </cell>
          <cell r="E863">
            <v>210</v>
          </cell>
        </row>
        <row r="864">
          <cell r="B864" t="str">
            <v>M0035478300</v>
          </cell>
          <cell r="C864" t="str">
            <v>Target 360 Soft 8mm x 30cm</v>
          </cell>
          <cell r="D864" t="str">
            <v>EUR</v>
          </cell>
          <cell r="E864">
            <v>210</v>
          </cell>
        </row>
        <row r="865">
          <cell r="B865" t="str">
            <v>M0035479200</v>
          </cell>
          <cell r="C865" t="str">
            <v>Target 360 Soft 9mm x 20cm</v>
          </cell>
          <cell r="D865" t="str">
            <v>EUR</v>
          </cell>
          <cell r="E865">
            <v>210</v>
          </cell>
        </row>
        <row r="866">
          <cell r="B866" t="str">
            <v>M0035479300</v>
          </cell>
          <cell r="C866" t="str">
            <v>Target 360 Soft 9mm x 30cm</v>
          </cell>
          <cell r="D866" t="str">
            <v>EUR</v>
          </cell>
          <cell r="E866">
            <v>210</v>
          </cell>
        </row>
        <row r="867">
          <cell r="B867" t="str">
            <v>M00354901520</v>
          </cell>
          <cell r="C867" t="str">
            <v>Spinnaker Elite 1.5F S</v>
          </cell>
          <cell r="D867" t="str">
            <v>EUR</v>
          </cell>
          <cell r="E867">
            <v>82.837999999999994</v>
          </cell>
        </row>
        <row r="868">
          <cell r="B868" t="str">
            <v>M00354902020</v>
          </cell>
          <cell r="C868" t="str">
            <v>Spinnaker elite 1.5F L</v>
          </cell>
          <cell r="D868" t="str">
            <v>EUR</v>
          </cell>
          <cell r="E868">
            <v>82.837999999999994</v>
          </cell>
        </row>
        <row r="869">
          <cell r="B869" t="str">
            <v>M00354903020</v>
          </cell>
          <cell r="C869" t="str">
            <v>Spinnaker Elite 1.5F XL</v>
          </cell>
          <cell r="D869" t="str">
            <v>EUR</v>
          </cell>
          <cell r="E869">
            <v>82.837999999999994</v>
          </cell>
        </row>
        <row r="870">
          <cell r="B870" t="str">
            <v>M00355901020</v>
          </cell>
          <cell r="C870" t="str">
            <v>Spinnaker Elite 1.8 F S</v>
          </cell>
          <cell r="D870" t="str">
            <v>EUR</v>
          </cell>
          <cell r="E870">
            <v>84.24499999999999</v>
          </cell>
        </row>
        <row r="871">
          <cell r="B871" t="str">
            <v>M00355902020</v>
          </cell>
          <cell r="C871" t="str">
            <v>Spinnaker Elite 1.8F L</v>
          </cell>
          <cell r="D871" t="str">
            <v>EUR</v>
          </cell>
          <cell r="E871">
            <v>84.24499999999999</v>
          </cell>
        </row>
        <row r="872">
          <cell r="B872" t="str">
            <v>M00355903020</v>
          </cell>
          <cell r="C872" t="str">
            <v>Spinnaker Elite 1.8F XL</v>
          </cell>
          <cell r="D872" t="str">
            <v>EUR</v>
          </cell>
          <cell r="E872">
            <v>84.24499999999999</v>
          </cell>
        </row>
        <row r="873">
          <cell r="B873" t="str">
            <v>M0037106010</v>
          </cell>
          <cell r="C873" t="str">
            <v>FasGuide 6F 90/3/2cm     1000)</v>
          </cell>
          <cell r="D873" t="str">
            <v>USD</v>
          </cell>
          <cell r="E873">
            <v>289.55</v>
          </cell>
        </row>
        <row r="874">
          <cell r="B874" t="str">
            <v>M0037106020</v>
          </cell>
          <cell r="C874" t="str">
            <v>FasGuide 6F 90/3/7cm     1000)</v>
          </cell>
          <cell r="D874" t="str">
            <v>USD</v>
          </cell>
          <cell r="E874">
            <v>289.87</v>
          </cell>
        </row>
        <row r="875">
          <cell r="B875" t="str">
            <v>M0037106030</v>
          </cell>
          <cell r="C875" t="str">
            <v>FasGuide 6F 100/3/2cm    1000)</v>
          </cell>
          <cell r="D875" t="str">
            <v>USD</v>
          </cell>
          <cell r="E875">
            <v>289.55</v>
          </cell>
        </row>
        <row r="876">
          <cell r="B876" t="str">
            <v>M0037106040</v>
          </cell>
          <cell r="C876" t="str">
            <v>FasGuide 6F 100/3/7cm    1000)</v>
          </cell>
          <cell r="D876" t="str">
            <v>USD</v>
          </cell>
          <cell r="E876">
            <v>289.87</v>
          </cell>
        </row>
        <row r="877">
          <cell r="B877" t="str">
            <v>M0037501500</v>
          </cell>
          <cell r="C877" t="str">
            <v>CATH SET 1.5/3.6 FR,</v>
          </cell>
          <cell r="D877" t="str">
            <v>USD</v>
          </cell>
          <cell r="E877">
            <v>78.78</v>
          </cell>
        </row>
        <row r="878">
          <cell r="B878" t="str">
            <v>M0037715930</v>
          </cell>
          <cell r="C878" t="str">
            <v>DSB .90cc VOLUME HIGH,</v>
          </cell>
          <cell r="D878" t="str">
            <v>USD</v>
          </cell>
          <cell r="E878">
            <v>196.24</v>
          </cell>
        </row>
        <row r="879">
          <cell r="B879" t="str">
            <v>M0037718130</v>
          </cell>
          <cell r="C879" t="str">
            <v>DSB 1.0cc VOLUME HIGH,</v>
          </cell>
          <cell r="D879" t="str">
            <v>USD</v>
          </cell>
          <cell r="E879">
            <v>196.24</v>
          </cell>
        </row>
        <row r="880">
          <cell r="B880" t="str">
            <v>M0037718530</v>
          </cell>
          <cell r="C880" t="str">
            <v>DSB 1.5cc VOLUME HIGH,</v>
          </cell>
          <cell r="D880" t="str">
            <v>USD</v>
          </cell>
          <cell r="E880">
            <v>196.24</v>
          </cell>
        </row>
        <row r="881">
          <cell r="B881" t="str">
            <v>M0037785110</v>
          </cell>
          <cell r="C881" t="str">
            <v>DSB .10 cc VOLUME LOW,</v>
          </cell>
          <cell r="D881" t="str">
            <v>USD</v>
          </cell>
          <cell r="E881">
            <v>196.24</v>
          </cell>
        </row>
        <row r="882">
          <cell r="B882" t="str">
            <v>M0037785120</v>
          </cell>
          <cell r="C882" t="str">
            <v>DSB .10 cc VOLUME MED,</v>
          </cell>
          <cell r="D882" t="str">
            <v>USD</v>
          </cell>
          <cell r="E882">
            <v>196.16</v>
          </cell>
        </row>
        <row r="883">
          <cell r="B883" t="str">
            <v>M0037815120</v>
          </cell>
          <cell r="C883" t="str">
            <v>NDSB 0.1cc MAX VOLUME ON</v>
          </cell>
          <cell r="D883" t="str">
            <v>USD</v>
          </cell>
          <cell r="E883">
            <v>198.6</v>
          </cell>
        </row>
        <row r="884">
          <cell r="B884" t="str">
            <v>M0037815520</v>
          </cell>
          <cell r="C884" t="str">
            <v>NDSB 0.5cc MAX VOLUME ON</v>
          </cell>
          <cell r="D884" t="str">
            <v>USD</v>
          </cell>
          <cell r="E884">
            <v>198.6</v>
          </cell>
        </row>
        <row r="885">
          <cell r="B885" t="str">
            <v>M0037815920</v>
          </cell>
          <cell r="C885" t="str">
            <v>NDSB 0.9cc MAX VOLUME ON</v>
          </cell>
          <cell r="D885" t="str">
            <v>USD</v>
          </cell>
          <cell r="E885">
            <v>198.6</v>
          </cell>
        </row>
        <row r="886">
          <cell r="B886" t="str">
            <v>M0037818520</v>
          </cell>
          <cell r="C886" t="str">
            <v>NDSB 1.5cc MAX VOLUME ON SPCL</v>
          </cell>
          <cell r="D886" t="str">
            <v>USD</v>
          </cell>
          <cell r="E886">
            <v>198.6</v>
          </cell>
        </row>
        <row r="887">
          <cell r="B887" t="str">
            <v>M0037885120</v>
          </cell>
          <cell r="C887" t="str">
            <v>NDSB 0.1cc MAX VOLUME ON</v>
          </cell>
          <cell r="D887" t="str">
            <v>USD</v>
          </cell>
          <cell r="E887">
            <v>198.59</v>
          </cell>
        </row>
        <row r="888">
          <cell r="B888" t="str">
            <v>M0038815510</v>
          </cell>
          <cell r="C888" t="str">
            <v>DSB .50CC VOLUME LOW,</v>
          </cell>
          <cell r="D888" t="str">
            <v>USD</v>
          </cell>
          <cell r="E888">
            <v>189.05</v>
          </cell>
        </row>
        <row r="889">
          <cell r="B889" t="str">
            <v>M0038815520</v>
          </cell>
          <cell r="C889" t="str">
            <v>DSB .5 CC VOL M,</v>
          </cell>
          <cell r="D889" t="str">
            <v>USD</v>
          </cell>
          <cell r="E889">
            <v>188.99</v>
          </cell>
        </row>
        <row r="890">
          <cell r="B890" t="str">
            <v>M0038815530</v>
          </cell>
          <cell r="C890" t="str">
            <v>DSB .5 CC VOL H,</v>
          </cell>
          <cell r="D890" t="str">
            <v>USD</v>
          </cell>
          <cell r="E890">
            <v>188.99</v>
          </cell>
        </row>
        <row r="891">
          <cell r="B891" t="str">
            <v>M0038815910</v>
          </cell>
          <cell r="C891" t="str">
            <v>DSB .9 cc vol L,</v>
          </cell>
          <cell r="D891" t="str">
            <v>USD</v>
          </cell>
          <cell r="E891">
            <v>189.05</v>
          </cell>
        </row>
        <row r="892">
          <cell r="B892" t="str">
            <v>M0038815920</v>
          </cell>
          <cell r="C892" t="str">
            <v>DSB .9 cc vol M,</v>
          </cell>
          <cell r="D892" t="str">
            <v>USD</v>
          </cell>
          <cell r="E892">
            <v>188.99</v>
          </cell>
        </row>
        <row r="893">
          <cell r="B893" t="str">
            <v>M0038815930</v>
          </cell>
          <cell r="C893" t="str">
            <v>DSB .9 cc vol H,</v>
          </cell>
          <cell r="D893" t="str">
            <v>USD</v>
          </cell>
          <cell r="E893">
            <v>188.99</v>
          </cell>
        </row>
        <row r="894">
          <cell r="B894" t="str">
            <v>M0038818110</v>
          </cell>
          <cell r="C894" t="str">
            <v>DSB 1.0 cc vol L,</v>
          </cell>
          <cell r="D894" t="str">
            <v>USD</v>
          </cell>
          <cell r="E894">
            <v>189.05</v>
          </cell>
        </row>
        <row r="895">
          <cell r="B895" t="str">
            <v>M0038818120</v>
          </cell>
          <cell r="C895" t="str">
            <v>DSB 1.0 cc vol M,</v>
          </cell>
          <cell r="D895" t="str">
            <v>USD</v>
          </cell>
          <cell r="E895">
            <v>188.99</v>
          </cell>
        </row>
        <row r="896">
          <cell r="B896" t="str">
            <v>M0038818130</v>
          </cell>
          <cell r="C896" t="str">
            <v>DSB 1.0 cc vol H,</v>
          </cell>
          <cell r="D896" t="str">
            <v>USD</v>
          </cell>
          <cell r="E896">
            <v>188.99</v>
          </cell>
        </row>
        <row r="897">
          <cell r="B897" t="str">
            <v>M0038818510</v>
          </cell>
          <cell r="C897" t="str">
            <v>DSB 1.5 cc vol L,</v>
          </cell>
          <cell r="D897" t="str">
            <v>USD</v>
          </cell>
          <cell r="E897">
            <v>189.05</v>
          </cell>
        </row>
        <row r="898">
          <cell r="B898" t="str">
            <v>M0038818520</v>
          </cell>
          <cell r="C898" t="str">
            <v>DSB 1.5 cc vol M,</v>
          </cell>
          <cell r="D898" t="str">
            <v>USD</v>
          </cell>
          <cell r="E898">
            <v>188.99</v>
          </cell>
        </row>
        <row r="899">
          <cell r="B899" t="str">
            <v>M0038818530</v>
          </cell>
          <cell r="C899" t="str">
            <v>DSB 1.5 cc vol H,</v>
          </cell>
          <cell r="D899" t="str">
            <v>USD</v>
          </cell>
          <cell r="E899">
            <v>188.99</v>
          </cell>
        </row>
        <row r="900">
          <cell r="B900" t="str">
            <v>M0038885110</v>
          </cell>
          <cell r="C900" t="str">
            <v>DSB .1 cc vol L,</v>
          </cell>
          <cell r="D900" t="str">
            <v>USD</v>
          </cell>
          <cell r="E900">
            <v>188.68</v>
          </cell>
        </row>
        <row r="901">
          <cell r="B901" t="str">
            <v>M0038885120</v>
          </cell>
          <cell r="C901" t="str">
            <v>DSB .1 cc vol M,</v>
          </cell>
          <cell r="D901" t="str">
            <v>USD</v>
          </cell>
          <cell r="E901">
            <v>188.99</v>
          </cell>
        </row>
        <row r="902">
          <cell r="B902" t="str">
            <v>M0038885210</v>
          </cell>
          <cell r="C902" t="str">
            <v>DSB .2 cc vol L,</v>
          </cell>
          <cell r="D902" t="str">
            <v>USD</v>
          </cell>
          <cell r="E902">
            <v>69.760000000000005</v>
          </cell>
        </row>
        <row r="903">
          <cell r="B903" t="str">
            <v>M0039110040</v>
          </cell>
          <cell r="C903" t="str">
            <v>In-Time Retrieval Device 4-Strand Basket</v>
          </cell>
          <cell r="D903" t="str">
            <v>EUR</v>
          </cell>
          <cell r="E903">
            <v>473.50799999999998</v>
          </cell>
        </row>
        <row r="904">
          <cell r="B904" t="str">
            <v>M0039110060</v>
          </cell>
          <cell r="C904" t="str">
            <v>In-Time Retrieval Device 6-Strand Basket</v>
          </cell>
          <cell r="D904" t="str">
            <v>EUR</v>
          </cell>
          <cell r="E904">
            <v>474.87299999999993</v>
          </cell>
        </row>
        <row r="905">
          <cell r="B905" t="str">
            <v>M003E0250100</v>
          </cell>
          <cell r="C905" t="str">
            <v>2.5 X 10mm NEUROFORM MICRODELVERY STENT</v>
          </cell>
          <cell r="D905" t="str">
            <v>USD</v>
          </cell>
          <cell r="E905">
            <v>755.88</v>
          </cell>
        </row>
        <row r="906">
          <cell r="B906" t="str">
            <v>M003E0250150</v>
          </cell>
          <cell r="C906" t="str">
            <v>2.5 X 15mm NEUROFORM MICRODELIVERY STENT</v>
          </cell>
          <cell r="D906" t="str">
            <v>USD</v>
          </cell>
          <cell r="E906">
            <v>755.88</v>
          </cell>
        </row>
        <row r="907">
          <cell r="B907" t="str">
            <v>M003E0250200</v>
          </cell>
          <cell r="C907" t="str">
            <v>2.5 X 20mm NEUROFORM MICRODELIVERY STENT</v>
          </cell>
          <cell r="D907" t="str">
            <v>USD</v>
          </cell>
          <cell r="E907">
            <v>755.88</v>
          </cell>
        </row>
        <row r="908">
          <cell r="B908" t="str">
            <v>M003E0300100</v>
          </cell>
          <cell r="C908" t="str">
            <v>3.0 X 10mm NEUROFORM MICRODELIVERY STENT</v>
          </cell>
          <cell r="D908" t="str">
            <v>USD</v>
          </cell>
          <cell r="E908">
            <v>755.88</v>
          </cell>
        </row>
        <row r="909">
          <cell r="B909" t="str">
            <v>M003E0300150</v>
          </cell>
          <cell r="C909" t="str">
            <v>3.0 X 15mm NEUROFORM MICRODELIVERY STENT</v>
          </cell>
          <cell r="D909" t="str">
            <v>USD</v>
          </cell>
          <cell r="E909">
            <v>755.88</v>
          </cell>
        </row>
        <row r="910">
          <cell r="B910" t="str">
            <v>M003E0300200</v>
          </cell>
          <cell r="C910" t="str">
            <v>3.0 X 20mm NEUROFORM MICRODELIVERY STENT</v>
          </cell>
          <cell r="D910" t="str">
            <v>USD</v>
          </cell>
          <cell r="E910">
            <v>755.88</v>
          </cell>
        </row>
        <row r="911">
          <cell r="B911" t="str">
            <v>M003E0350100</v>
          </cell>
          <cell r="C911" t="str">
            <v>3.5 X 10mm NEUROFORM MICRODELIVERY STENT</v>
          </cell>
          <cell r="D911" t="str">
            <v>USD</v>
          </cell>
          <cell r="E911">
            <v>755.88</v>
          </cell>
        </row>
        <row r="912">
          <cell r="B912" t="str">
            <v>M003E0350150</v>
          </cell>
          <cell r="C912" t="str">
            <v>3.5 X 15mm NEUROFORM MICRODELIVERY STENT</v>
          </cell>
          <cell r="D912" t="str">
            <v>USD</v>
          </cell>
          <cell r="E912">
            <v>755.88</v>
          </cell>
        </row>
        <row r="913">
          <cell r="B913" t="str">
            <v>M003E0350200</v>
          </cell>
          <cell r="C913" t="str">
            <v>3.5 X 20mm NEUROFORM MICRODELIVERY STENT</v>
          </cell>
          <cell r="D913" t="str">
            <v>USD</v>
          </cell>
          <cell r="E913">
            <v>755.88</v>
          </cell>
        </row>
        <row r="914">
          <cell r="B914" t="str">
            <v>M003E0400100</v>
          </cell>
          <cell r="C914" t="str">
            <v>4.0 X 10mm NEUROFORM MICRODELIVERY STENT</v>
          </cell>
          <cell r="D914" t="str">
            <v>USD</v>
          </cell>
          <cell r="E914">
            <v>755.88</v>
          </cell>
        </row>
        <row r="915">
          <cell r="B915" t="str">
            <v>M003E0400150</v>
          </cell>
          <cell r="C915" t="str">
            <v>4.0 X 15mm NEUROFORM MICRODELIVERY STENT</v>
          </cell>
          <cell r="D915" t="str">
            <v>USD</v>
          </cell>
          <cell r="E915">
            <v>755.88</v>
          </cell>
        </row>
        <row r="916">
          <cell r="B916" t="str">
            <v>M003E0400200</v>
          </cell>
          <cell r="C916" t="str">
            <v>4.0 X 20mm NEUROFORM MICRODELIVERY STENT</v>
          </cell>
          <cell r="D916" t="str">
            <v>USD</v>
          </cell>
          <cell r="E916">
            <v>755.88</v>
          </cell>
        </row>
        <row r="917">
          <cell r="B917" t="str">
            <v>M003E0450100</v>
          </cell>
          <cell r="C917" t="str">
            <v>4.5 X 10mm NEUROFORM MICRODELIVERY STENT</v>
          </cell>
          <cell r="D917" t="str">
            <v>USD</v>
          </cell>
          <cell r="E917">
            <v>755.88</v>
          </cell>
        </row>
        <row r="918">
          <cell r="B918" t="str">
            <v>M003E0450150</v>
          </cell>
          <cell r="C918" t="str">
            <v>4.5 X 15mm NEUROFORM MICRODELIVERY STENT</v>
          </cell>
          <cell r="D918" t="str">
            <v>USD</v>
          </cell>
          <cell r="E918">
            <v>755.88</v>
          </cell>
        </row>
        <row r="919">
          <cell r="B919" t="str">
            <v>M003E0450200</v>
          </cell>
          <cell r="C919" t="str">
            <v>4.5 X 20mm NEUROFORM MICRODELIVERY STENT</v>
          </cell>
          <cell r="D919" t="str">
            <v>USD</v>
          </cell>
          <cell r="E919">
            <v>755.88</v>
          </cell>
        </row>
        <row r="920">
          <cell r="B920" t="str">
            <v>M003E2250100</v>
          </cell>
          <cell r="C920" t="str">
            <v>2.5 X 10mm NEUROFORM 2 M/D STENT 2</v>
          </cell>
          <cell r="D920" t="str">
            <v>USD</v>
          </cell>
          <cell r="E920">
            <v>923.42</v>
          </cell>
        </row>
        <row r="921">
          <cell r="B921" t="str">
            <v>M003E2250150</v>
          </cell>
          <cell r="C921" t="str">
            <v>2.5 X 15mm NEUROFORM 2 M/D STENT 2</v>
          </cell>
          <cell r="D921" t="str">
            <v>USD</v>
          </cell>
          <cell r="E921">
            <v>758.31</v>
          </cell>
        </row>
        <row r="922">
          <cell r="B922" t="str">
            <v>M003E2250200</v>
          </cell>
          <cell r="C922" t="str">
            <v>2.5 X 20mm NEUROFORM 2 M/D STENT 2</v>
          </cell>
          <cell r="D922" t="str">
            <v>USD</v>
          </cell>
          <cell r="E922">
            <v>816.9</v>
          </cell>
        </row>
        <row r="923">
          <cell r="B923" t="str">
            <v>M003E2250300</v>
          </cell>
          <cell r="C923" t="str">
            <v>2.5 X 30mm NEUROFORM 2 MICRODELIVERY STE</v>
          </cell>
          <cell r="D923" t="str">
            <v>USD</v>
          </cell>
          <cell r="E923">
            <v>112.58</v>
          </cell>
        </row>
        <row r="924">
          <cell r="B924" t="str">
            <v>M003E2300100</v>
          </cell>
          <cell r="C924" t="str">
            <v>3.0 X 10mm NEUROFORM 2 M/D STENT 2</v>
          </cell>
          <cell r="D924" t="str">
            <v>USD</v>
          </cell>
          <cell r="E924">
            <v>779.6</v>
          </cell>
        </row>
        <row r="925">
          <cell r="B925" t="str">
            <v>M003E2300150</v>
          </cell>
          <cell r="C925" t="str">
            <v>3.0 X 15mm NEUROFORM 2 M/D STENT 2</v>
          </cell>
          <cell r="D925" t="str">
            <v>USD</v>
          </cell>
          <cell r="E925">
            <v>800.68</v>
          </cell>
        </row>
        <row r="926">
          <cell r="B926" t="str">
            <v>M003E2300200</v>
          </cell>
          <cell r="C926" t="str">
            <v>3.0 X 20mm NEUROFORM 2 M/D STENT 2</v>
          </cell>
          <cell r="D926" t="str">
            <v>USD</v>
          </cell>
          <cell r="E926">
            <v>808.34</v>
          </cell>
        </row>
        <row r="927">
          <cell r="B927" t="str">
            <v>M003E2300300</v>
          </cell>
          <cell r="C927" t="str">
            <v>3.0 X 30mm NEUROFORM 2 MICRODELIVERY STE</v>
          </cell>
          <cell r="D927" t="str">
            <v>USD</v>
          </cell>
          <cell r="E927">
            <v>831.16</v>
          </cell>
        </row>
        <row r="928">
          <cell r="B928" t="str">
            <v>M003E2350100</v>
          </cell>
          <cell r="C928" t="str">
            <v>3.5 X 10mm NEUROFORM 2 M/D STENT 2</v>
          </cell>
          <cell r="D928" t="str">
            <v>USD</v>
          </cell>
          <cell r="E928">
            <v>779.6</v>
          </cell>
        </row>
        <row r="929">
          <cell r="B929" t="str">
            <v>M003E2350150</v>
          </cell>
          <cell r="C929" t="str">
            <v>3.5 X 15mm NEUROFORM 2 M/D STENT 2</v>
          </cell>
          <cell r="D929" t="str">
            <v>USD</v>
          </cell>
          <cell r="E929">
            <v>796.85</v>
          </cell>
        </row>
        <row r="930">
          <cell r="B930" t="str">
            <v>M003E2350200</v>
          </cell>
          <cell r="C930" t="str">
            <v>3.5 X 20mm NEUROFORM 2 M/D STENT 2</v>
          </cell>
          <cell r="D930" t="str">
            <v>USD</v>
          </cell>
          <cell r="E930">
            <v>807.89</v>
          </cell>
        </row>
        <row r="931">
          <cell r="B931" t="str">
            <v>M003E2350300</v>
          </cell>
          <cell r="C931" t="str">
            <v>3.5 X 30mm NEUROFORM 2 MICRODELIVERY STE</v>
          </cell>
          <cell r="D931" t="str">
            <v>USD</v>
          </cell>
          <cell r="E931">
            <v>831.16</v>
          </cell>
        </row>
        <row r="932">
          <cell r="B932" t="str">
            <v>M003E2400100</v>
          </cell>
          <cell r="C932" t="str">
            <v>4.0 X 10mm NEUROFORM 2 M/D STENT 2</v>
          </cell>
          <cell r="D932" t="str">
            <v>USD</v>
          </cell>
          <cell r="E932">
            <v>757.39</v>
          </cell>
        </row>
        <row r="933">
          <cell r="B933" t="str">
            <v>M003E2400150</v>
          </cell>
          <cell r="C933" t="str">
            <v>4.0 X 15mm NEUROFORM 2 M/D STENT 2</v>
          </cell>
          <cell r="D933" t="str">
            <v>USD</v>
          </cell>
          <cell r="E933">
            <v>797.74</v>
          </cell>
        </row>
        <row r="934">
          <cell r="B934" t="str">
            <v>M003E2400200</v>
          </cell>
          <cell r="C934" t="str">
            <v>4.0 X 20mm NEUROFORM 2 M/D STENT 2</v>
          </cell>
          <cell r="D934" t="str">
            <v>USD</v>
          </cell>
          <cell r="E934">
            <v>809.65</v>
          </cell>
        </row>
        <row r="935">
          <cell r="B935" t="str">
            <v>M003E2400300</v>
          </cell>
          <cell r="C935" t="str">
            <v>4.0 X 30mm NEUROFORM 2 MICRODELIVERY STE</v>
          </cell>
          <cell r="D935" t="str">
            <v>USD</v>
          </cell>
          <cell r="E935">
            <v>832.08</v>
          </cell>
        </row>
        <row r="936">
          <cell r="B936" t="str">
            <v>M003E2450100</v>
          </cell>
          <cell r="C936" t="str">
            <v>4.5 X 10mm NEUROFORM 2 M/D STENT 2</v>
          </cell>
          <cell r="D936" t="str">
            <v>USD</v>
          </cell>
          <cell r="E936">
            <v>757.39</v>
          </cell>
        </row>
        <row r="937">
          <cell r="B937" t="str">
            <v>M003E2450150</v>
          </cell>
          <cell r="C937" t="str">
            <v>4.5 X 15mm NEUROFORM 2 M/D STENT 2</v>
          </cell>
          <cell r="D937" t="str">
            <v>USD</v>
          </cell>
          <cell r="E937">
            <v>797.74</v>
          </cell>
        </row>
        <row r="938">
          <cell r="B938" t="str">
            <v>M003E2450200</v>
          </cell>
          <cell r="C938" t="str">
            <v>4.5 X 20mm NEUROFORM 2 M/D STENT 2</v>
          </cell>
          <cell r="D938" t="str">
            <v>USD</v>
          </cell>
          <cell r="E938">
            <v>809.65</v>
          </cell>
        </row>
        <row r="939">
          <cell r="B939" t="str">
            <v>M003E2450300</v>
          </cell>
          <cell r="C939" t="str">
            <v>4.5 X 30mm NEUROFORM 2 MICRODELIVERY STE</v>
          </cell>
          <cell r="D939" t="str">
            <v>USD</v>
          </cell>
          <cell r="E939">
            <v>832.08</v>
          </cell>
        </row>
        <row r="940">
          <cell r="B940" t="str">
            <v>M003E3250100</v>
          </cell>
          <cell r="C940" t="str">
            <v>Neuroform 3 - 2.5 X 10mm</v>
          </cell>
          <cell r="D940" t="str">
            <v>USD</v>
          </cell>
          <cell r="E940">
            <v>656.87</v>
          </cell>
        </row>
        <row r="941">
          <cell r="B941" t="str">
            <v>M003E3250150</v>
          </cell>
          <cell r="C941" t="str">
            <v>Neuroform 3 - 2.5 X 15mm</v>
          </cell>
          <cell r="D941" t="str">
            <v>USD</v>
          </cell>
          <cell r="E941">
            <v>791.32</v>
          </cell>
        </row>
        <row r="942">
          <cell r="B942" t="str">
            <v>M003E3250200</v>
          </cell>
          <cell r="C942" t="str">
            <v>Neuroform 3 - 2.5 X 20mm</v>
          </cell>
          <cell r="D942" t="str">
            <v>USD</v>
          </cell>
          <cell r="E942">
            <v>802.37</v>
          </cell>
        </row>
        <row r="943">
          <cell r="B943" t="str">
            <v>M003E3300100</v>
          </cell>
          <cell r="C943" t="str">
            <v>Neuroform 3 - 3.0 X 10mm</v>
          </cell>
          <cell r="D943" t="str">
            <v>USD</v>
          </cell>
          <cell r="E943">
            <v>776.95</v>
          </cell>
        </row>
        <row r="944">
          <cell r="B944" t="str">
            <v>M003E3300150</v>
          </cell>
          <cell r="C944" t="str">
            <v>Neuroform 3 - 3.0 X 15mm</v>
          </cell>
          <cell r="D944" t="str">
            <v>USD</v>
          </cell>
          <cell r="E944">
            <v>788.48</v>
          </cell>
        </row>
        <row r="945">
          <cell r="B945" t="str">
            <v>M003E3300200</v>
          </cell>
          <cell r="C945" t="str">
            <v>Neuroform 3 - 3.0 X 20mm</v>
          </cell>
          <cell r="D945" t="str">
            <v>USD</v>
          </cell>
          <cell r="E945">
            <v>797.87</v>
          </cell>
        </row>
        <row r="946">
          <cell r="B946" t="str">
            <v>M003E3300300</v>
          </cell>
          <cell r="C946" t="str">
            <v>Neuroform 3 - 3.0 X 30mm</v>
          </cell>
          <cell r="D946" t="str">
            <v>USD</v>
          </cell>
          <cell r="E946">
            <v>825.34</v>
          </cell>
        </row>
        <row r="947">
          <cell r="B947" t="str">
            <v>M003E3350100</v>
          </cell>
          <cell r="C947" t="str">
            <v>Neuroform 3 - 3.5 X 10mm</v>
          </cell>
          <cell r="D947" t="str">
            <v>USD</v>
          </cell>
          <cell r="E947">
            <v>782.3</v>
          </cell>
        </row>
        <row r="948">
          <cell r="B948" t="str">
            <v>M003E3350150</v>
          </cell>
          <cell r="C948" t="str">
            <v>Neuroform 3 - 3.5 X 15mm</v>
          </cell>
          <cell r="D948" t="str">
            <v>USD</v>
          </cell>
          <cell r="E948">
            <v>788.48</v>
          </cell>
        </row>
        <row r="949">
          <cell r="B949" t="str">
            <v>M003E3350200</v>
          </cell>
          <cell r="C949" t="str">
            <v>Neuroform 3 - 3.5 X 20mm</v>
          </cell>
          <cell r="D949" t="str">
            <v>USD</v>
          </cell>
          <cell r="E949">
            <v>797.92</v>
          </cell>
        </row>
        <row r="950">
          <cell r="B950" t="str">
            <v>M003E3350300</v>
          </cell>
          <cell r="C950" t="str">
            <v>Neuroform 3 - 3.5 X 30mm</v>
          </cell>
          <cell r="D950" t="str">
            <v>USD</v>
          </cell>
          <cell r="E950">
            <v>825.34</v>
          </cell>
        </row>
        <row r="951">
          <cell r="B951" t="str">
            <v>M003E3400100</v>
          </cell>
          <cell r="C951" t="str">
            <v>Neuroform 3 - 4.0 X 10mm</v>
          </cell>
          <cell r="D951" t="str">
            <v>USD</v>
          </cell>
          <cell r="E951">
            <v>775.35</v>
          </cell>
        </row>
        <row r="952">
          <cell r="B952" t="str">
            <v>M003E3400150</v>
          </cell>
          <cell r="C952" t="str">
            <v>Neuroform 3 - 4.0 X 15mm</v>
          </cell>
          <cell r="D952" t="str">
            <v>USD</v>
          </cell>
          <cell r="E952">
            <v>789.69</v>
          </cell>
        </row>
        <row r="953">
          <cell r="B953" t="str">
            <v>M003E3400200</v>
          </cell>
          <cell r="C953" t="str">
            <v>Neuroform 3 - 4.0 X 20mm</v>
          </cell>
          <cell r="D953" t="str">
            <v>USD</v>
          </cell>
          <cell r="E953">
            <v>804.25</v>
          </cell>
        </row>
        <row r="954">
          <cell r="B954" t="str">
            <v>M003E3400300</v>
          </cell>
          <cell r="C954" t="str">
            <v>Neuroform 3 - 4.0 X 30mm</v>
          </cell>
          <cell r="D954" t="str">
            <v>USD</v>
          </cell>
          <cell r="E954">
            <v>820.7</v>
          </cell>
        </row>
        <row r="955">
          <cell r="B955" t="str">
            <v>M003E3450100</v>
          </cell>
          <cell r="C955" t="str">
            <v>Neuroform 3 - 4.5 X 10mm</v>
          </cell>
          <cell r="D955" t="str">
            <v>USD</v>
          </cell>
          <cell r="E955">
            <v>780.99</v>
          </cell>
        </row>
        <row r="956">
          <cell r="B956" t="str">
            <v>M003E3450150</v>
          </cell>
          <cell r="C956" t="str">
            <v>Neuroform 3 - 4.5 X 15mm</v>
          </cell>
          <cell r="D956" t="str">
            <v>USD</v>
          </cell>
          <cell r="E956">
            <v>789.69</v>
          </cell>
        </row>
        <row r="957">
          <cell r="B957" t="str">
            <v>M003E3450200</v>
          </cell>
          <cell r="C957" t="str">
            <v>Neuroform 3 - 4.5 X 20mm</v>
          </cell>
          <cell r="D957" t="str">
            <v>USD</v>
          </cell>
          <cell r="E957">
            <v>804.25</v>
          </cell>
        </row>
        <row r="958">
          <cell r="B958" t="str">
            <v>M003E3450300</v>
          </cell>
          <cell r="C958" t="str">
            <v>Neuroform 3 - 4.5 X 30mm</v>
          </cell>
          <cell r="D958" t="str">
            <v>USD</v>
          </cell>
          <cell r="E958">
            <v>820.7</v>
          </cell>
        </row>
        <row r="959">
          <cell r="B959" t="str">
            <v>M003EN2E35150</v>
          </cell>
          <cell r="C959" t="str">
            <v>Neuroform 2 EZ- 3.5 x 15mm</v>
          </cell>
          <cell r="D959" t="str">
            <v>EUR</v>
          </cell>
          <cell r="E959">
            <v>373.01599999999996</v>
          </cell>
        </row>
        <row r="960">
          <cell r="B960" t="str">
            <v>M003EN2E35200</v>
          </cell>
          <cell r="C960" t="str">
            <v>Neuroform 2 EZ- 3.5 x 20mm</v>
          </cell>
          <cell r="D960" t="str">
            <v>EUR</v>
          </cell>
          <cell r="E960">
            <v>378.14699999999999</v>
          </cell>
        </row>
        <row r="961">
          <cell r="B961" t="str">
            <v>M003EN2E35300</v>
          </cell>
          <cell r="C961" t="str">
            <v>Neuroform 2 EZ- 3.5 x 30mm</v>
          </cell>
          <cell r="D961" t="str">
            <v>EUR</v>
          </cell>
          <cell r="E961">
            <v>395.21999999999997</v>
          </cell>
        </row>
        <row r="962">
          <cell r="B962" t="str">
            <v>M003EN2E40150</v>
          </cell>
          <cell r="C962" t="str">
            <v>Neuroform 2 EZ- 4.0 x 15mm</v>
          </cell>
          <cell r="D962" t="str">
            <v>EUR</v>
          </cell>
          <cell r="E962">
            <v>373.59000000000003</v>
          </cell>
        </row>
        <row r="963">
          <cell r="B963" t="str">
            <v>M003EN2E40200</v>
          </cell>
          <cell r="C963" t="str">
            <v>Neuroform 2 EZ- 4.0 x 20mm</v>
          </cell>
          <cell r="D963" t="str">
            <v>EUR</v>
          </cell>
          <cell r="E963">
            <v>379.00099999999992</v>
          </cell>
        </row>
        <row r="964">
          <cell r="B964" t="str">
            <v>M003EN2E40300</v>
          </cell>
          <cell r="C964" t="str">
            <v>Neuroform 2 EZ- 4.0 x 30mm</v>
          </cell>
          <cell r="D964" t="str">
            <v>EUR</v>
          </cell>
          <cell r="E964">
            <v>395.815</v>
          </cell>
        </row>
        <row r="965">
          <cell r="B965" t="str">
            <v>M003EN2E45150</v>
          </cell>
          <cell r="C965" t="str">
            <v>Neuroform 2 EZ- 4.5 x 15mm</v>
          </cell>
          <cell r="D965" t="str">
            <v>EUR</v>
          </cell>
          <cell r="E965">
            <v>373.59000000000003</v>
          </cell>
        </row>
        <row r="966">
          <cell r="B966" t="str">
            <v>M003EN2E45200</v>
          </cell>
          <cell r="C966" t="str">
            <v>Neuroform 2 EZ- 4.5 x 20mm</v>
          </cell>
          <cell r="D966" t="str">
            <v>EUR</v>
          </cell>
          <cell r="E966">
            <v>379.00099999999992</v>
          </cell>
        </row>
        <row r="967">
          <cell r="B967" t="str">
            <v>M003EN2E45300</v>
          </cell>
          <cell r="C967" t="str">
            <v>Neuroform 2 EZ- 4.5 x 30mm</v>
          </cell>
          <cell r="D967" t="str">
            <v>EUR</v>
          </cell>
          <cell r="E967">
            <v>395.815</v>
          </cell>
        </row>
        <row r="968">
          <cell r="B968" t="str">
            <v>M003EN3E25150</v>
          </cell>
          <cell r="C968" t="str">
            <v>Neuroform 3 EZ- 2.5 x 15mm</v>
          </cell>
          <cell r="D968" t="str">
            <v>EUR</v>
          </cell>
          <cell r="E968">
            <v>373.26799999999997</v>
          </cell>
        </row>
        <row r="969">
          <cell r="B969" t="str">
            <v>M003EN3E25200</v>
          </cell>
          <cell r="C969" t="str">
            <v>Neuroform 3 EZ- 2.5 x 20mm</v>
          </cell>
          <cell r="D969" t="str">
            <v>EUR</v>
          </cell>
          <cell r="E969">
            <v>378.11899999999997</v>
          </cell>
        </row>
        <row r="970">
          <cell r="B970" t="str">
            <v>M003EN3E30150</v>
          </cell>
          <cell r="C970" t="str">
            <v>Neuroform 3 EZ- 3.0 x 15mm</v>
          </cell>
          <cell r="D970" t="str">
            <v>EUR</v>
          </cell>
          <cell r="E970">
            <v>371.42699999999996</v>
          </cell>
        </row>
        <row r="971">
          <cell r="B971" t="str">
            <v>M003EN3E30200</v>
          </cell>
          <cell r="C971" t="str">
            <v>Neuroform 3 EZ- 3.0 x 20mm</v>
          </cell>
          <cell r="D971" t="str">
            <v>EUR</v>
          </cell>
          <cell r="E971">
            <v>375.24199999999996</v>
          </cell>
        </row>
        <row r="972">
          <cell r="B972" t="str">
            <v>M003EN3E30300</v>
          </cell>
          <cell r="C972" t="str">
            <v>Neuroform 3 EZ- 3.0 x 30mm</v>
          </cell>
          <cell r="D972" t="str">
            <v>EUR</v>
          </cell>
          <cell r="E972">
            <v>395.29700000000003</v>
          </cell>
        </row>
        <row r="973">
          <cell r="B973" t="str">
            <v>M003EN3E35100</v>
          </cell>
          <cell r="C973" t="str">
            <v>Neuroform 3 EZ- 3.5 x 10mm</v>
          </cell>
          <cell r="D973" t="str">
            <v>EUR</v>
          </cell>
          <cell r="E973">
            <v>371.75600000000003</v>
          </cell>
        </row>
        <row r="974">
          <cell r="B974" t="str">
            <v>M003EN3E35150</v>
          </cell>
          <cell r="C974" t="str">
            <v>Neuroform 3 EZ- 3.5 x 15mm</v>
          </cell>
          <cell r="D974" t="str">
            <v>EUR</v>
          </cell>
          <cell r="E974">
            <v>371.42699999999996</v>
          </cell>
        </row>
        <row r="975">
          <cell r="B975" t="str">
            <v>M003EN3E35200</v>
          </cell>
          <cell r="C975" t="str">
            <v>Neuroform 3 EZ- 3.5 x 20mm</v>
          </cell>
          <cell r="D975" t="str">
            <v>EUR</v>
          </cell>
          <cell r="E975">
            <v>375.24199999999996</v>
          </cell>
        </row>
        <row r="976">
          <cell r="B976" t="str">
            <v>M003EN3E35300</v>
          </cell>
          <cell r="C976" t="str">
            <v>Neuroform 3 EZ- 3.5 x 30mm</v>
          </cell>
          <cell r="D976" t="str">
            <v>EUR</v>
          </cell>
          <cell r="E976">
            <v>395.29700000000003</v>
          </cell>
        </row>
        <row r="977">
          <cell r="B977" t="str">
            <v>M003EN3E40150</v>
          </cell>
          <cell r="C977" t="str">
            <v>Neuroform 3 EZ- 4.0 x 15mm</v>
          </cell>
          <cell r="D977" t="str">
            <v>EUR</v>
          </cell>
          <cell r="E977">
            <v>372.20400000000001</v>
          </cell>
        </row>
        <row r="978">
          <cell r="B978" t="str">
            <v>M003EN3E40200</v>
          </cell>
          <cell r="C978" t="str">
            <v>Neuroform 3 EZ- 4.0 x 20mm</v>
          </cell>
          <cell r="D978" t="str">
            <v>EUR</v>
          </cell>
          <cell r="E978">
            <v>379.33699999999993</v>
          </cell>
        </row>
        <row r="979">
          <cell r="B979" t="str">
            <v>M003EN3E40300</v>
          </cell>
          <cell r="C979" t="str">
            <v>Neuroform 3 EZ- 4.0 x 30mm</v>
          </cell>
          <cell r="D979" t="str">
            <v>EUR</v>
          </cell>
          <cell r="E979">
            <v>392.28</v>
          </cell>
        </row>
        <row r="980">
          <cell r="B980" t="str">
            <v>M003EN3E45100</v>
          </cell>
          <cell r="C980" t="str">
            <v>Neuroform 3 EZ- 4.5 x 10mm</v>
          </cell>
          <cell r="D980" t="str">
            <v>EUR</v>
          </cell>
          <cell r="E980">
            <v>370.916</v>
          </cell>
        </row>
        <row r="981">
          <cell r="B981" t="str">
            <v>M003EN3E45150</v>
          </cell>
          <cell r="C981" t="str">
            <v>Neuroform 3 EZ- 4.5 x 15mm</v>
          </cell>
          <cell r="D981" t="str">
            <v>EUR</v>
          </cell>
          <cell r="E981">
            <v>372.20400000000001</v>
          </cell>
        </row>
        <row r="982">
          <cell r="B982" t="str">
            <v>M003EN3E45200</v>
          </cell>
          <cell r="C982" t="str">
            <v>Neuroform 3 EZ- 4.5 x 20mm</v>
          </cell>
          <cell r="D982" t="str">
            <v>EUR</v>
          </cell>
          <cell r="E982">
            <v>379.33699999999993</v>
          </cell>
        </row>
        <row r="983">
          <cell r="B983" t="str">
            <v>M003EN3E45300</v>
          </cell>
          <cell r="C983" t="str">
            <v>Neuroform 3 EZ- 4.5 x 30mm</v>
          </cell>
          <cell r="D983" t="str">
            <v>EUR</v>
          </cell>
          <cell r="E983">
            <v>338.79300000000001</v>
          </cell>
        </row>
        <row r="984">
          <cell r="B984" t="str">
            <v>M003ENF3STA0</v>
          </cell>
          <cell r="C984" t="str">
            <v>Neuroform 3 Stabilizer</v>
          </cell>
          <cell r="D984" t="str">
            <v>USD</v>
          </cell>
          <cell r="E984">
            <v>281.62</v>
          </cell>
        </row>
        <row r="985">
          <cell r="B985" t="str">
            <v>M003EU13510R0</v>
          </cell>
          <cell r="C985" t="str">
            <v>Neuro Renegade Hi Flo 135/10</v>
          </cell>
          <cell r="D985" t="str">
            <v>EUR</v>
          </cell>
          <cell r="E985">
            <v>91.286999999999992</v>
          </cell>
        </row>
        <row r="986">
          <cell r="B986" t="str">
            <v>M003EU13520R0</v>
          </cell>
          <cell r="C986" t="str">
            <v>Neuro Renegade Hi Flo 135/20</v>
          </cell>
          <cell r="D986" t="str">
            <v>EUR</v>
          </cell>
          <cell r="E986">
            <v>91.35</v>
          </cell>
        </row>
        <row r="987">
          <cell r="B987" t="str">
            <v>M003EU15010R0</v>
          </cell>
          <cell r="C987" t="str">
            <v>Neuro Renegade Hi Flo 150/10</v>
          </cell>
          <cell r="D987" t="str">
            <v>EUR</v>
          </cell>
          <cell r="E987">
            <v>93.582999999999998</v>
          </cell>
        </row>
        <row r="988">
          <cell r="B988" t="str">
            <v>M003EU15020R0</v>
          </cell>
          <cell r="C988" t="str">
            <v>Neuro Renegade Hi Flo 150/20</v>
          </cell>
          <cell r="D988" t="str">
            <v>EUR</v>
          </cell>
          <cell r="E988">
            <v>93.646000000000001</v>
          </cell>
        </row>
        <row r="989">
          <cell r="B989" t="str">
            <v>M003N3EZ25150</v>
          </cell>
          <cell r="C989" t="str">
            <v>Neuroform 3 EZ 2.5 x 15mm</v>
          </cell>
          <cell r="D989" t="str">
            <v>EUR</v>
          </cell>
          <cell r="E989">
            <v>374.40199999999999</v>
          </cell>
        </row>
        <row r="990">
          <cell r="B990" t="str">
            <v>M003N3EZ25200</v>
          </cell>
          <cell r="C990" t="str">
            <v>Neuroform 3 EZ 2.5 x 20mm</v>
          </cell>
          <cell r="D990" t="str">
            <v>EUR</v>
          </cell>
          <cell r="E990">
            <v>379.25999999999993</v>
          </cell>
        </row>
        <row r="991">
          <cell r="B991" t="str">
            <v>M003N3EZ30150</v>
          </cell>
          <cell r="C991" t="str">
            <v>Neuroform 3 EZ 3.0 x 15mm</v>
          </cell>
          <cell r="D991" t="str">
            <v>EUR</v>
          </cell>
          <cell r="E991">
            <v>372.56099999999998</v>
          </cell>
        </row>
        <row r="992">
          <cell r="B992" t="str">
            <v>M003N3EZ30200</v>
          </cell>
          <cell r="C992" t="str">
            <v>Neuroform 3 EZ 3.0 x 20mm</v>
          </cell>
          <cell r="D992" t="str">
            <v>EUR</v>
          </cell>
          <cell r="E992">
            <v>376.37599999999992</v>
          </cell>
        </row>
        <row r="993">
          <cell r="B993" t="str">
            <v>M003N3EZ30300</v>
          </cell>
          <cell r="C993" t="str">
            <v>Neuroform 3 EZ 3.0 x 30mm</v>
          </cell>
          <cell r="D993" t="str">
            <v>EUR</v>
          </cell>
          <cell r="E993">
            <v>396.43099999999998</v>
          </cell>
        </row>
        <row r="994">
          <cell r="B994" t="str">
            <v>M003N3EZ35100</v>
          </cell>
          <cell r="C994" t="str">
            <v>Neuroform 3 EZ 3.5 x 10mm</v>
          </cell>
          <cell r="D994" t="str">
            <v>EUR</v>
          </cell>
          <cell r="E994">
            <v>372.89699999999999</v>
          </cell>
        </row>
        <row r="995">
          <cell r="B995" t="str">
            <v>M003N3EZ35150</v>
          </cell>
          <cell r="C995" t="str">
            <v>Neuroform 3 EZ 3.5 x 15mm</v>
          </cell>
          <cell r="D995" t="str">
            <v>EUR</v>
          </cell>
          <cell r="E995">
            <v>372.56099999999998</v>
          </cell>
        </row>
        <row r="996">
          <cell r="B996" t="str">
            <v>M003N3EZ35200</v>
          </cell>
          <cell r="C996" t="str">
            <v>Neuroform 3 EZ 3.5 x 20mm</v>
          </cell>
          <cell r="D996" t="str">
            <v>EUR</v>
          </cell>
          <cell r="E996">
            <v>376.37599999999992</v>
          </cell>
        </row>
        <row r="997">
          <cell r="B997" t="str">
            <v>M003N3EZ35300</v>
          </cell>
          <cell r="C997" t="str">
            <v>Neuroform 3 EZ 3.5 x 30mm</v>
          </cell>
          <cell r="D997" t="str">
            <v>EUR</v>
          </cell>
          <cell r="E997">
            <v>396.43099999999998</v>
          </cell>
        </row>
        <row r="998">
          <cell r="B998" t="str">
            <v>M003N3EZ40150</v>
          </cell>
          <cell r="C998" t="str">
            <v>Neuroform 3 EZ 4.0 x 15mm</v>
          </cell>
          <cell r="D998" t="str">
            <v>EUR</v>
          </cell>
          <cell r="E998">
            <v>373.34499999999997</v>
          </cell>
        </row>
        <row r="999">
          <cell r="B999" t="str">
            <v>M003N3EZ40200</v>
          </cell>
          <cell r="C999" t="str">
            <v>Neuroform 3 EZ 4.0 x 20mm</v>
          </cell>
          <cell r="D999" t="str">
            <v>EUR</v>
          </cell>
          <cell r="E999">
            <v>380.47799999999995</v>
          </cell>
        </row>
        <row r="1000">
          <cell r="B1000" t="str">
            <v>M003N3EZ40300</v>
          </cell>
          <cell r="C1000" t="str">
            <v>Neuroform 3 EZ 4.0 x 30mm</v>
          </cell>
          <cell r="D1000" t="str">
            <v>EUR</v>
          </cell>
          <cell r="E1000">
            <v>393.42099999999994</v>
          </cell>
        </row>
        <row r="1001">
          <cell r="B1001" t="str">
            <v>M003N3EZ45100</v>
          </cell>
          <cell r="C1001" t="str">
            <v>Neuroform 3 EZ 4.5 x 10mm</v>
          </cell>
          <cell r="D1001" t="str">
            <v>EUR</v>
          </cell>
          <cell r="E1001">
            <v>372.04999999999995</v>
          </cell>
        </row>
        <row r="1002">
          <cell r="B1002" t="str">
            <v>M003N3EZ45150</v>
          </cell>
          <cell r="C1002" t="str">
            <v>Neuroform 3 EZ 4.5 x 15mm</v>
          </cell>
          <cell r="D1002" t="str">
            <v>EUR</v>
          </cell>
          <cell r="E1002">
            <v>373.34499999999997</v>
          </cell>
        </row>
        <row r="1003">
          <cell r="B1003" t="str">
            <v>M003N3EZ45200</v>
          </cell>
          <cell r="C1003" t="str">
            <v>Neuroform 3 EZ 4.5 x 20mm</v>
          </cell>
          <cell r="D1003" t="str">
            <v>EUR</v>
          </cell>
          <cell r="E1003">
            <v>380.47799999999995</v>
          </cell>
        </row>
        <row r="1004">
          <cell r="B1004" t="str">
            <v>M003N3EZ45300</v>
          </cell>
          <cell r="C1004" t="str">
            <v>Neuroform 3 EZ 4.5 x 30mm</v>
          </cell>
          <cell r="D1004" t="str">
            <v>EUR</v>
          </cell>
          <cell r="E1004">
            <v>393.42099999999994</v>
          </cell>
        </row>
        <row r="1005">
          <cell r="B1005" t="str">
            <v>M003S0250100</v>
          </cell>
          <cell r="C1005" t="str">
            <v>2.5 X 10mm NEUROFORM MICRODEL STENT</v>
          </cell>
          <cell r="D1005" t="str">
            <v>USD</v>
          </cell>
          <cell r="E1005">
            <v>755.88</v>
          </cell>
        </row>
        <row r="1006">
          <cell r="B1006" t="str">
            <v>M003S0250150</v>
          </cell>
          <cell r="C1006" t="str">
            <v>2.5X 15mm NEUROFORM MICRODEL STENT</v>
          </cell>
          <cell r="D1006" t="str">
            <v>USD</v>
          </cell>
          <cell r="E1006">
            <v>755.88</v>
          </cell>
        </row>
        <row r="1007">
          <cell r="B1007" t="str">
            <v>M003S0250200</v>
          </cell>
          <cell r="C1007" t="str">
            <v>2.5  X 20mm NEUROFORM MICRODEL STENT</v>
          </cell>
          <cell r="D1007" t="str">
            <v>USD</v>
          </cell>
          <cell r="E1007">
            <v>755.88</v>
          </cell>
        </row>
        <row r="1008">
          <cell r="B1008" t="str">
            <v>M003S0300100</v>
          </cell>
          <cell r="C1008" t="str">
            <v>3.0 X 10mm NEUROFORM MICRODEL STENT</v>
          </cell>
          <cell r="D1008" t="str">
            <v>USD</v>
          </cell>
          <cell r="E1008">
            <v>755.88</v>
          </cell>
        </row>
        <row r="1009">
          <cell r="B1009" t="str">
            <v>M003S0300150</v>
          </cell>
          <cell r="C1009" t="str">
            <v>3.0 X 15mm NEUROFORM MICRODEL STENT</v>
          </cell>
          <cell r="D1009" t="str">
            <v>USD</v>
          </cell>
          <cell r="E1009">
            <v>755.88</v>
          </cell>
        </row>
        <row r="1010">
          <cell r="B1010" t="str">
            <v>M003S0300200</v>
          </cell>
          <cell r="C1010" t="str">
            <v>3.0 X 20mm NEUROFORM MICRODEL STENT</v>
          </cell>
          <cell r="D1010" t="str">
            <v>USD</v>
          </cell>
          <cell r="E1010">
            <v>755.88</v>
          </cell>
        </row>
        <row r="1011">
          <cell r="B1011" t="str">
            <v>M003S0350100</v>
          </cell>
          <cell r="C1011" t="str">
            <v>3.5 X 10mm NEUROFORM MICRODEL STENT</v>
          </cell>
          <cell r="D1011" t="str">
            <v>USD</v>
          </cell>
          <cell r="E1011">
            <v>755.88</v>
          </cell>
        </row>
        <row r="1012">
          <cell r="B1012" t="str">
            <v>M003S0350150</v>
          </cell>
          <cell r="C1012" t="str">
            <v>3.5 X 15mm NEUROFORM MICRODEL STENT</v>
          </cell>
          <cell r="D1012" t="str">
            <v>USD</v>
          </cell>
          <cell r="E1012">
            <v>755.88</v>
          </cell>
        </row>
        <row r="1013">
          <cell r="B1013" t="str">
            <v>M003S0350200</v>
          </cell>
          <cell r="C1013" t="str">
            <v>3.5 X 20mm NEUROFORM MICRODEL STENT</v>
          </cell>
          <cell r="D1013" t="str">
            <v>USD</v>
          </cell>
          <cell r="E1013">
            <v>755.88</v>
          </cell>
        </row>
        <row r="1014">
          <cell r="B1014" t="str">
            <v>M003S0400100</v>
          </cell>
          <cell r="C1014" t="str">
            <v>4.0 X 10mm NEUROFORM MICRODEL STENT</v>
          </cell>
          <cell r="D1014" t="str">
            <v>USD</v>
          </cell>
          <cell r="E1014">
            <v>755.88</v>
          </cell>
        </row>
        <row r="1015">
          <cell r="B1015" t="str">
            <v>M003S0400150</v>
          </cell>
          <cell r="C1015" t="str">
            <v>4.0 X 15mm NEUROFORM MICRODEL STENT</v>
          </cell>
          <cell r="D1015" t="str">
            <v>USD</v>
          </cell>
          <cell r="E1015">
            <v>755.88</v>
          </cell>
        </row>
        <row r="1016">
          <cell r="B1016" t="str">
            <v>M003S0400200</v>
          </cell>
          <cell r="C1016" t="str">
            <v>4.0 X 20mm NEUROFORM MICRODEL STENT</v>
          </cell>
          <cell r="D1016" t="str">
            <v>USD</v>
          </cell>
          <cell r="E1016">
            <v>755.88</v>
          </cell>
        </row>
        <row r="1017">
          <cell r="B1017" t="str">
            <v>M003S0450100</v>
          </cell>
          <cell r="C1017" t="str">
            <v>4.5 X 10mm NEUROFORM MICRODEL STENT</v>
          </cell>
          <cell r="D1017" t="str">
            <v>USD</v>
          </cell>
          <cell r="E1017">
            <v>755.88</v>
          </cell>
        </row>
        <row r="1018">
          <cell r="B1018" t="str">
            <v>M003S0450150</v>
          </cell>
          <cell r="C1018" t="str">
            <v>4.5 X 15mm NEUROFORM MICRODEL STENT</v>
          </cell>
          <cell r="D1018" t="str">
            <v>USD</v>
          </cell>
          <cell r="E1018">
            <v>755.88</v>
          </cell>
        </row>
        <row r="1019">
          <cell r="B1019" t="str">
            <v>M003S0450200</v>
          </cell>
          <cell r="C1019" t="str">
            <v>4.5 X 20mm NEUROFORM MICRODEL STENT</v>
          </cell>
          <cell r="D1019" t="str">
            <v>USD</v>
          </cell>
          <cell r="E1019">
            <v>755.88</v>
          </cell>
        </row>
        <row r="1020">
          <cell r="B1020" t="str">
            <v>M003S2250100</v>
          </cell>
          <cell r="C1020" t="str">
            <v>2.5 X 10mm NEUROFORM 2 M/D STENT 2</v>
          </cell>
          <cell r="D1020" t="str">
            <v>USD</v>
          </cell>
          <cell r="E1020">
            <v>757.65</v>
          </cell>
        </row>
        <row r="1021">
          <cell r="B1021" t="str">
            <v>M003S2250150</v>
          </cell>
          <cell r="C1021" t="str">
            <v>2.5 X 15mm NEUROFORM 2 M/D STENT 2</v>
          </cell>
          <cell r="D1021" t="str">
            <v>USD</v>
          </cell>
          <cell r="E1021">
            <v>759.73</v>
          </cell>
        </row>
        <row r="1022">
          <cell r="B1022" t="str">
            <v>M003S2250200</v>
          </cell>
          <cell r="C1022" t="str">
            <v>2.5 X 20mm NEUROFORM 2 M/D STENT 2</v>
          </cell>
          <cell r="D1022" t="str">
            <v>USD</v>
          </cell>
          <cell r="E1022">
            <v>818.33</v>
          </cell>
        </row>
        <row r="1023">
          <cell r="B1023" t="str">
            <v>M003S2250300</v>
          </cell>
          <cell r="C1023" t="str">
            <v>2.5 X 30mm NEUROFORM 2 MICRODELIVERY STE</v>
          </cell>
          <cell r="D1023" t="str">
            <v>USD</v>
          </cell>
          <cell r="E1023">
            <v>112.58</v>
          </cell>
        </row>
        <row r="1024">
          <cell r="B1024" t="str">
            <v>M003S2300100</v>
          </cell>
          <cell r="C1024" t="str">
            <v>3.0 X 10mm NEUROFORM 2 M/D STENT 2</v>
          </cell>
          <cell r="D1024" t="str">
            <v>USD</v>
          </cell>
          <cell r="E1024">
            <v>781.02</v>
          </cell>
        </row>
        <row r="1025">
          <cell r="B1025" t="str">
            <v>M003S2300150</v>
          </cell>
          <cell r="C1025" t="str">
            <v>3.0 X 15mm NEUROFORM 2 M/D STENT 2</v>
          </cell>
          <cell r="D1025" t="str">
            <v>USD</v>
          </cell>
          <cell r="E1025">
            <v>802.1</v>
          </cell>
        </row>
        <row r="1026">
          <cell r="B1026" t="str">
            <v>M003S2300200</v>
          </cell>
          <cell r="C1026" t="str">
            <v>3.0 X 20mm NEUROFORM 2 M/D STENT 2</v>
          </cell>
          <cell r="D1026" t="str">
            <v>USD</v>
          </cell>
          <cell r="E1026">
            <v>809.77</v>
          </cell>
        </row>
        <row r="1027">
          <cell r="B1027" t="str">
            <v>M003S2300300</v>
          </cell>
          <cell r="C1027" t="str">
            <v>3.0 X 30mm NEUROFORM 2 MICRODELIVERY STE</v>
          </cell>
          <cell r="D1027" t="str">
            <v>USD</v>
          </cell>
          <cell r="E1027">
            <v>832.57</v>
          </cell>
        </row>
        <row r="1028">
          <cell r="B1028" t="str">
            <v>M003S2350100</v>
          </cell>
          <cell r="C1028" t="str">
            <v>3.5 X 10mm NEUROFORM 2 M/D STENT 2</v>
          </cell>
          <cell r="D1028" t="str">
            <v>USD</v>
          </cell>
          <cell r="E1028">
            <v>781.02</v>
          </cell>
        </row>
        <row r="1029">
          <cell r="B1029" t="str">
            <v>M003S2350150</v>
          </cell>
          <cell r="C1029" t="str">
            <v>3.5 X 15mm NEUROFORM 2 M/D STENT 2</v>
          </cell>
          <cell r="D1029" t="str">
            <v>USD</v>
          </cell>
          <cell r="E1029">
            <v>798.28</v>
          </cell>
        </row>
        <row r="1030">
          <cell r="B1030" t="str">
            <v>M003S2350200</v>
          </cell>
          <cell r="C1030" t="str">
            <v>3.5 X 20mm NEUROFORM 2 M/D STENT 2</v>
          </cell>
          <cell r="D1030" t="str">
            <v>USD</v>
          </cell>
          <cell r="E1030">
            <v>809.31</v>
          </cell>
        </row>
        <row r="1031">
          <cell r="B1031" t="str">
            <v>M003S2350300</v>
          </cell>
          <cell r="C1031" t="str">
            <v>3.5 X 30mm NEUROFORM 2 MICRODELIVERY STE</v>
          </cell>
          <cell r="D1031" t="str">
            <v>USD</v>
          </cell>
          <cell r="E1031">
            <v>832.57</v>
          </cell>
        </row>
        <row r="1032">
          <cell r="B1032" t="str">
            <v>M003S2400100</v>
          </cell>
          <cell r="C1032" t="str">
            <v>4.0 X 10mm NEUROFORM 2 M/D STENT 2</v>
          </cell>
          <cell r="D1032" t="str">
            <v>USD</v>
          </cell>
          <cell r="E1032">
            <v>758.81</v>
          </cell>
        </row>
        <row r="1033">
          <cell r="B1033" t="str">
            <v>M003S2400150</v>
          </cell>
          <cell r="C1033" t="str">
            <v>4.0 X 15mm NEUROFORM 2 M/D STENT 2</v>
          </cell>
          <cell r="D1033" t="str">
            <v>USD</v>
          </cell>
          <cell r="E1033">
            <v>799.17</v>
          </cell>
        </row>
        <row r="1034">
          <cell r="B1034" t="str">
            <v>M003S2400200</v>
          </cell>
          <cell r="C1034" t="str">
            <v>4.0 X 20mm NEUROFORM 2 M/D STENT 2</v>
          </cell>
          <cell r="D1034" t="str">
            <v>USD</v>
          </cell>
          <cell r="E1034">
            <v>811.08</v>
          </cell>
        </row>
        <row r="1035">
          <cell r="B1035" t="str">
            <v>M003S2400300</v>
          </cell>
          <cell r="C1035" t="str">
            <v>4.0 X 30mm NEUROFORM 2 MICRODELIVERY STE</v>
          </cell>
          <cell r="D1035" t="str">
            <v>USD</v>
          </cell>
          <cell r="E1035">
            <v>833.5</v>
          </cell>
        </row>
        <row r="1036">
          <cell r="B1036" t="str">
            <v>M003S2450100</v>
          </cell>
          <cell r="C1036" t="str">
            <v>4.5 X 10mm NEUROFORM 2 M/D STENT 2</v>
          </cell>
          <cell r="D1036" t="str">
            <v>USD</v>
          </cell>
          <cell r="E1036">
            <v>758.81</v>
          </cell>
        </row>
        <row r="1037">
          <cell r="B1037" t="str">
            <v>M003S2450150</v>
          </cell>
          <cell r="C1037" t="str">
            <v>4.5 X 15mm NEUROFORM 2 M/D STENT 2</v>
          </cell>
          <cell r="D1037" t="str">
            <v>USD</v>
          </cell>
          <cell r="E1037">
            <v>799.17</v>
          </cell>
        </row>
        <row r="1038">
          <cell r="B1038" t="str">
            <v>M003S2450200</v>
          </cell>
          <cell r="C1038" t="str">
            <v>4.5 X 20mm NEUROFORM 2 M/D STENT 2</v>
          </cell>
          <cell r="D1038" t="str">
            <v>USD</v>
          </cell>
          <cell r="E1038">
            <v>811.08</v>
          </cell>
        </row>
        <row r="1039">
          <cell r="B1039" t="str">
            <v>M003S2450300</v>
          </cell>
          <cell r="C1039" t="str">
            <v>4.5 X 30mm NEUROFORM 2 MICRODELIVERY STE</v>
          </cell>
          <cell r="D1039" t="str">
            <v>EUR</v>
          </cell>
          <cell r="E1039">
            <v>583.44999999999993</v>
          </cell>
        </row>
        <row r="1040">
          <cell r="B1040" t="str">
            <v>M003S3250100</v>
          </cell>
          <cell r="C1040" t="str">
            <v>2.5 X 10mm NEUROFORM 2 TREO MICRODELVERY</v>
          </cell>
          <cell r="D1040" t="str">
            <v>USD</v>
          </cell>
          <cell r="E1040">
            <v>1001.76</v>
          </cell>
        </row>
        <row r="1041">
          <cell r="B1041" t="str">
            <v>M003S3250150</v>
          </cell>
          <cell r="C1041" t="str">
            <v>2.5 X 15mm NEUROFORM 2 TREO MICRODELVERY</v>
          </cell>
          <cell r="D1041" t="str">
            <v>USD</v>
          </cell>
          <cell r="E1041">
            <v>1008.29</v>
          </cell>
        </row>
        <row r="1042">
          <cell r="B1042" t="str">
            <v>M003S3250200</v>
          </cell>
          <cell r="C1042" t="str">
            <v>2.5 X 20mm NEUROFORM 2 TREO MICRODELVERY</v>
          </cell>
          <cell r="D1042" t="str">
            <v>USD</v>
          </cell>
          <cell r="E1042">
            <v>1019.34</v>
          </cell>
        </row>
        <row r="1043">
          <cell r="B1043" t="str">
            <v>M003S3300100</v>
          </cell>
          <cell r="C1043" t="str">
            <v>3.0 X 10mm NEUROFORM 2 TREO MICRODELVERY</v>
          </cell>
          <cell r="D1043" t="str">
            <v>USD</v>
          </cell>
          <cell r="E1043">
            <v>993.92</v>
          </cell>
        </row>
        <row r="1044">
          <cell r="B1044" t="str">
            <v>M003S3300150</v>
          </cell>
          <cell r="C1044" t="str">
            <v>3.0 X 15mm NEUROFORM 2 TREO MICRODELVERY</v>
          </cell>
          <cell r="D1044" t="str">
            <v>USD</v>
          </cell>
          <cell r="E1044">
            <v>1005.46</v>
          </cell>
        </row>
        <row r="1045">
          <cell r="B1045" t="str">
            <v>M003S3300200</v>
          </cell>
          <cell r="C1045" t="str">
            <v>3.0 X 20mm NEUROFORM 2 TREO MICRODELVERY</v>
          </cell>
          <cell r="D1045" t="str">
            <v>USD</v>
          </cell>
          <cell r="E1045">
            <v>1014.9</v>
          </cell>
        </row>
        <row r="1046">
          <cell r="B1046" t="str">
            <v>M003S3300300</v>
          </cell>
          <cell r="C1046" t="str">
            <v>3.0 X 30mm NEUROFORM 2 TREO MICRODELVERY</v>
          </cell>
          <cell r="D1046" t="str">
            <v>USD</v>
          </cell>
          <cell r="E1046">
            <v>1042.31</v>
          </cell>
        </row>
        <row r="1047">
          <cell r="B1047" t="str">
            <v>M003S3350100</v>
          </cell>
          <cell r="C1047" t="str">
            <v>3.5 X 10mm NEUROFORM 2 TREO MICRODELVERY</v>
          </cell>
          <cell r="D1047" t="str">
            <v>USD</v>
          </cell>
          <cell r="E1047">
            <v>999.27</v>
          </cell>
        </row>
        <row r="1048">
          <cell r="B1048" t="str">
            <v>M003S3350150</v>
          </cell>
          <cell r="C1048" t="str">
            <v>3.5 X 15mm NEUROFORM 2 TREO MICRODELVERY</v>
          </cell>
          <cell r="D1048" t="str">
            <v>USD</v>
          </cell>
          <cell r="E1048">
            <v>1005.46</v>
          </cell>
        </row>
        <row r="1049">
          <cell r="B1049" t="str">
            <v>M003S3350200</v>
          </cell>
          <cell r="C1049" t="str">
            <v>3.5 X 20mm NEUROFORM 2 TREO MICRODELVERY</v>
          </cell>
          <cell r="D1049" t="str">
            <v>USD</v>
          </cell>
          <cell r="E1049">
            <v>1014.9</v>
          </cell>
        </row>
        <row r="1050">
          <cell r="B1050" t="str">
            <v>M003S3350300</v>
          </cell>
          <cell r="C1050" t="str">
            <v>3.5 X 30mm NEUROFORM 2 TREO MICRODELVERY</v>
          </cell>
          <cell r="D1050" t="str">
            <v>USD</v>
          </cell>
          <cell r="E1050">
            <v>1042.31</v>
          </cell>
        </row>
        <row r="1051">
          <cell r="B1051" t="str">
            <v>M003S3400100</v>
          </cell>
          <cell r="C1051" t="str">
            <v>4.0 X 10mm NEUROFORM 2 TREO MICRODELVERY</v>
          </cell>
          <cell r="D1051" t="str">
            <v>USD</v>
          </cell>
          <cell r="E1051">
            <v>992.34</v>
          </cell>
        </row>
        <row r="1052">
          <cell r="B1052" t="str">
            <v>M003S3400150</v>
          </cell>
          <cell r="C1052" t="str">
            <v>4.0 X 15mm NEUROFORM 2 TREO MICRODELVERY</v>
          </cell>
          <cell r="D1052" t="str">
            <v>USD</v>
          </cell>
          <cell r="E1052">
            <v>1006.66</v>
          </cell>
        </row>
        <row r="1053">
          <cell r="B1053" t="str">
            <v>M003S3400200</v>
          </cell>
          <cell r="C1053" t="str">
            <v>4.0 X 20mm NEUROFORM 2 TREO MICRODELVERY</v>
          </cell>
          <cell r="D1053" t="str">
            <v>USD</v>
          </cell>
          <cell r="E1053">
            <v>1021.23</v>
          </cell>
        </row>
        <row r="1054">
          <cell r="B1054" t="str">
            <v>M003S3400300</v>
          </cell>
          <cell r="C1054" t="str">
            <v>4.0 X 30mm NEUROFORM 2 TREO MICRODELVERY</v>
          </cell>
          <cell r="D1054" t="str">
            <v>USD</v>
          </cell>
          <cell r="E1054">
            <v>1037.67</v>
          </cell>
        </row>
        <row r="1055">
          <cell r="B1055" t="str">
            <v>M003S3450100</v>
          </cell>
          <cell r="C1055" t="str">
            <v>4.5 X 10mm NEUROFORM 2 TREO MICRODELVERY</v>
          </cell>
          <cell r="D1055" t="str">
            <v>USD</v>
          </cell>
          <cell r="E1055">
            <v>997.96</v>
          </cell>
        </row>
        <row r="1056">
          <cell r="B1056" t="str">
            <v>M003S3450150</v>
          </cell>
          <cell r="C1056" t="str">
            <v>4.5 X 15mm NEUROFORM 2 TREO MICRODELVERY</v>
          </cell>
          <cell r="D1056" t="str">
            <v>USD</v>
          </cell>
          <cell r="E1056">
            <v>1006.66</v>
          </cell>
        </row>
        <row r="1057">
          <cell r="B1057" t="str">
            <v>M003S3450200</v>
          </cell>
          <cell r="C1057" t="str">
            <v>4.5 X 20mm NEUROFORM 2 TREO MICRODELVERY</v>
          </cell>
          <cell r="D1057" t="str">
            <v>USD</v>
          </cell>
          <cell r="E1057">
            <v>1021.23</v>
          </cell>
        </row>
        <row r="1058">
          <cell r="B1058" t="str">
            <v>M003S3450300</v>
          </cell>
          <cell r="C1058" t="str">
            <v>4.5 X 30mm NEUROFORM 2 TREO MICRODELVERY</v>
          </cell>
          <cell r="D1058" t="str">
            <v>USD</v>
          </cell>
          <cell r="E1058">
            <v>1037.67</v>
          </cell>
        </row>
        <row r="1059">
          <cell r="B1059" t="str">
            <v>M003SN2E35150</v>
          </cell>
          <cell r="C1059" t="str">
            <v>Neuroform 2 EZ- 3.5 x 15mm</v>
          </cell>
          <cell r="D1059" t="str">
            <v>EUR</v>
          </cell>
          <cell r="E1059">
            <v>374.14299999999997</v>
          </cell>
        </row>
        <row r="1060">
          <cell r="B1060" t="str">
            <v>M003SN2E35200</v>
          </cell>
          <cell r="C1060" t="str">
            <v>Neuroform 2 EZ- 3.5 x 20mm</v>
          </cell>
          <cell r="D1060" t="str">
            <v>EUR</v>
          </cell>
          <cell r="E1060">
            <v>379.28800000000001</v>
          </cell>
        </row>
        <row r="1061">
          <cell r="B1061" t="str">
            <v>M003SN2E35300</v>
          </cell>
          <cell r="C1061" t="str">
            <v>Neuroform 2 EZ- 3.5 x 30mm</v>
          </cell>
          <cell r="D1061" t="str">
            <v>EUR</v>
          </cell>
          <cell r="E1061">
            <v>396.36099999999999</v>
          </cell>
        </row>
        <row r="1062">
          <cell r="B1062" t="str">
            <v>M003SN2E40150</v>
          </cell>
          <cell r="C1062" t="str">
            <v>Neuroform 2 EZ- 4.0 x 15mm</v>
          </cell>
          <cell r="D1062" t="str">
            <v>EUR</v>
          </cell>
          <cell r="E1062">
            <v>374.72399999999999</v>
          </cell>
        </row>
        <row r="1063">
          <cell r="B1063" t="str">
            <v>M003SN2E40200</v>
          </cell>
          <cell r="C1063" t="str">
            <v>Neuroform 2 EZ- 4.0 x 20mm</v>
          </cell>
          <cell r="D1063" t="str">
            <v>EUR</v>
          </cell>
          <cell r="E1063">
            <v>380.13499999999993</v>
          </cell>
        </row>
        <row r="1064">
          <cell r="B1064" t="str">
            <v>M003SN2E40300</v>
          </cell>
          <cell r="C1064" t="str">
            <v>Neuroform 2 EZ- 4.0 x 30mm</v>
          </cell>
          <cell r="D1064" t="str">
            <v>EUR</v>
          </cell>
          <cell r="E1064">
            <v>396.95600000000002</v>
          </cell>
        </row>
        <row r="1065">
          <cell r="B1065" t="str">
            <v>M003SN2E45150</v>
          </cell>
          <cell r="C1065" t="str">
            <v>Neuroform 2 EZ- 4.5 x 15mm</v>
          </cell>
          <cell r="D1065" t="str">
            <v>EUR</v>
          </cell>
          <cell r="E1065">
            <v>374.72399999999999</v>
          </cell>
        </row>
        <row r="1066">
          <cell r="B1066" t="str">
            <v>M003SN2E45200</v>
          </cell>
          <cell r="C1066" t="str">
            <v>Neuroform 2 EZ- 4.5 x 20mm</v>
          </cell>
          <cell r="D1066" t="str">
            <v>EUR</v>
          </cell>
          <cell r="E1066">
            <v>380.13499999999993</v>
          </cell>
        </row>
        <row r="1067">
          <cell r="B1067" t="str">
            <v>M003SN2E45300</v>
          </cell>
          <cell r="C1067" t="str">
            <v>Neuroform 2 EZ- 4.5 x 30mm</v>
          </cell>
          <cell r="D1067" t="str">
            <v>EUR</v>
          </cell>
          <cell r="E1067">
            <v>396.95600000000002</v>
          </cell>
        </row>
        <row r="1068">
          <cell r="B1068" t="str">
            <v>M003SN3E25150</v>
          </cell>
          <cell r="C1068" t="str">
            <v>Neuroform 3 EZ- 2.5 x 15mm</v>
          </cell>
          <cell r="D1068" t="str">
            <v>USD</v>
          </cell>
          <cell r="E1068">
            <v>111.73</v>
          </cell>
        </row>
        <row r="1069">
          <cell r="B1069" t="str">
            <v>M003SN3E25200</v>
          </cell>
          <cell r="C1069" t="str">
            <v>Neuroform 3 EZ- 2.5 x 20mm</v>
          </cell>
          <cell r="D1069" t="str">
            <v>USD</v>
          </cell>
          <cell r="E1069">
            <v>111.73</v>
          </cell>
        </row>
        <row r="1070">
          <cell r="B1070" t="str">
            <v>M003SN3E40150</v>
          </cell>
          <cell r="C1070" t="str">
            <v>Neuroform 3 EZ- 4.0 x 15mm</v>
          </cell>
          <cell r="D1070" t="str">
            <v>USD</v>
          </cell>
          <cell r="E1070">
            <v>111.73</v>
          </cell>
        </row>
        <row r="1071">
          <cell r="B1071" t="str">
            <v>M003SNF325100</v>
          </cell>
          <cell r="C1071" t="str">
            <v>Neuroform 3- 2.5 x 10mm</v>
          </cell>
          <cell r="D1071" t="str">
            <v>USD</v>
          </cell>
          <cell r="E1071">
            <v>786.21</v>
          </cell>
        </row>
        <row r="1072">
          <cell r="B1072" t="str">
            <v>M003SNF325150</v>
          </cell>
          <cell r="C1072" t="str">
            <v>Neuroform 3- 2.5 x 15mm</v>
          </cell>
          <cell r="D1072" t="str">
            <v>USD</v>
          </cell>
          <cell r="E1072">
            <v>792.75</v>
          </cell>
        </row>
        <row r="1073">
          <cell r="B1073" t="str">
            <v>M003SNF325200</v>
          </cell>
          <cell r="C1073" t="str">
            <v>Neuroform 3- 2.5 x 20mm</v>
          </cell>
          <cell r="D1073" t="str">
            <v>USD</v>
          </cell>
          <cell r="E1073">
            <v>803.59</v>
          </cell>
        </row>
        <row r="1074">
          <cell r="B1074" t="str">
            <v>M003SNF330100</v>
          </cell>
          <cell r="C1074" t="str">
            <v>Neuroform 3- 3.0 x 10mm</v>
          </cell>
          <cell r="D1074" t="str">
            <v>USD</v>
          </cell>
          <cell r="E1074">
            <v>778.17</v>
          </cell>
        </row>
        <row r="1075">
          <cell r="B1075" t="str">
            <v>M003SNF330150</v>
          </cell>
          <cell r="C1075" t="str">
            <v>Neuroform 3- 3.0 x 15mm</v>
          </cell>
          <cell r="D1075" t="str">
            <v>USD</v>
          </cell>
          <cell r="E1075">
            <v>789.9</v>
          </cell>
        </row>
        <row r="1076">
          <cell r="B1076" t="str">
            <v>M003SNF330200</v>
          </cell>
          <cell r="C1076" t="str">
            <v>Neuroform 3- 3.0 x 20mm</v>
          </cell>
          <cell r="D1076" t="str">
            <v>USD</v>
          </cell>
          <cell r="E1076">
            <v>799.34</v>
          </cell>
        </row>
        <row r="1077">
          <cell r="B1077" t="str">
            <v>M003SNF330300</v>
          </cell>
          <cell r="C1077" t="str">
            <v>Neuroform 3- 3.0 x 30mm</v>
          </cell>
          <cell r="D1077" t="str">
            <v>USD</v>
          </cell>
          <cell r="E1077">
            <v>826.77</v>
          </cell>
        </row>
        <row r="1078">
          <cell r="B1078" t="str">
            <v>M003SNF335100</v>
          </cell>
          <cell r="C1078" t="str">
            <v>Neuroform 3- 3.5 x 10mm</v>
          </cell>
          <cell r="D1078" t="str">
            <v>USD</v>
          </cell>
          <cell r="E1078">
            <v>783.71</v>
          </cell>
        </row>
        <row r="1079">
          <cell r="B1079" t="str">
            <v>M003SNF335150</v>
          </cell>
          <cell r="C1079" t="str">
            <v>Neuroform 3- 3.5 x 15mm</v>
          </cell>
          <cell r="D1079" t="str">
            <v>USD</v>
          </cell>
          <cell r="E1079">
            <v>789.9</v>
          </cell>
        </row>
        <row r="1080">
          <cell r="B1080" t="str">
            <v>M003SNF335200</v>
          </cell>
          <cell r="C1080" t="str">
            <v>Neuroform 3- 3.5 x 20mm</v>
          </cell>
          <cell r="D1080" t="str">
            <v>USD</v>
          </cell>
          <cell r="E1080">
            <v>799.34</v>
          </cell>
        </row>
        <row r="1081">
          <cell r="B1081" t="str">
            <v>M003SNF335300</v>
          </cell>
          <cell r="C1081" t="str">
            <v>Neuroform 3- 3.5 x 30mm</v>
          </cell>
          <cell r="D1081" t="str">
            <v>USD</v>
          </cell>
          <cell r="E1081">
            <v>826.58</v>
          </cell>
        </row>
        <row r="1082">
          <cell r="B1082" t="str">
            <v>M003SNF340100</v>
          </cell>
          <cell r="C1082" t="str">
            <v>Neuroform 3- 4.0 x 10mm</v>
          </cell>
          <cell r="D1082" t="str">
            <v>USD</v>
          </cell>
          <cell r="E1082">
            <v>776.78</v>
          </cell>
        </row>
        <row r="1083">
          <cell r="B1083" t="str">
            <v>M003SNF340150</v>
          </cell>
          <cell r="C1083" t="str">
            <v>Neuroform 3- 4.0 x 15mm</v>
          </cell>
          <cell r="D1083" t="str">
            <v>USD</v>
          </cell>
          <cell r="E1083">
            <v>791.1</v>
          </cell>
        </row>
        <row r="1084">
          <cell r="B1084" t="str">
            <v>M003SNF340200</v>
          </cell>
          <cell r="C1084" t="str">
            <v>Neuroform 3- 4.0 x 20mm</v>
          </cell>
          <cell r="D1084" t="str">
            <v>USD</v>
          </cell>
          <cell r="E1084">
            <v>805.67</v>
          </cell>
        </row>
        <row r="1085">
          <cell r="B1085" t="str">
            <v>M003SNF340300</v>
          </cell>
          <cell r="C1085" t="str">
            <v>Neuroform 3- 4.0 x 30mm</v>
          </cell>
          <cell r="D1085" t="str">
            <v>USD</v>
          </cell>
          <cell r="E1085">
            <v>822.11</v>
          </cell>
        </row>
        <row r="1086">
          <cell r="B1086" t="str">
            <v>M003SNF345100</v>
          </cell>
          <cell r="C1086" t="str">
            <v>Neuroform 3- 4.5 x 10mm</v>
          </cell>
          <cell r="D1086" t="str">
            <v>USD</v>
          </cell>
          <cell r="E1086">
            <v>782.41</v>
          </cell>
        </row>
        <row r="1087">
          <cell r="B1087" t="str">
            <v>M003SNF345150</v>
          </cell>
          <cell r="C1087" t="str">
            <v>Neuroform 3- 4.5 x 15mm</v>
          </cell>
          <cell r="D1087" t="str">
            <v>USD</v>
          </cell>
          <cell r="E1087">
            <v>791.1</v>
          </cell>
        </row>
        <row r="1088">
          <cell r="B1088" t="str">
            <v>M003SNF345200</v>
          </cell>
          <cell r="C1088" t="str">
            <v>Neuroform 3- 4.5 x 20mm</v>
          </cell>
          <cell r="D1088" t="str">
            <v>USD</v>
          </cell>
          <cell r="E1088">
            <v>805.67</v>
          </cell>
        </row>
        <row r="1089">
          <cell r="B1089" t="str">
            <v>M003SNF345300</v>
          </cell>
          <cell r="C1089" t="str">
            <v>Neuroform 3- 4.5 x 30mm</v>
          </cell>
          <cell r="D1089" t="str">
            <v>EUR</v>
          </cell>
          <cell r="E1089">
            <v>575.47699999999998</v>
          </cell>
        </row>
        <row r="1090">
          <cell r="B1090" t="str">
            <v>M003SNF3STA0</v>
          </cell>
          <cell r="C1090" t="str">
            <v>Neuroform 3 Stabilizer</v>
          </cell>
          <cell r="D1090" t="str">
            <v>EUR</v>
          </cell>
          <cell r="E1090">
            <v>198.05099999999999</v>
          </cell>
        </row>
        <row r="1091">
          <cell r="B1091" t="str">
            <v>M003WE0250090</v>
          </cell>
          <cell r="C1091" t="str">
            <v>F/G Wingspan Stent System, 2.5 x 9mm</v>
          </cell>
          <cell r="D1091" t="str">
            <v>USD</v>
          </cell>
          <cell r="E1091">
            <v>879.63</v>
          </cell>
        </row>
        <row r="1092">
          <cell r="B1092" t="str">
            <v>M003WE0250150</v>
          </cell>
          <cell r="C1092" t="str">
            <v>F/G Wingspan Stent System, 2.5 x 15mm</v>
          </cell>
          <cell r="D1092" t="str">
            <v>USD</v>
          </cell>
          <cell r="E1092">
            <v>897.41</v>
          </cell>
        </row>
        <row r="1093">
          <cell r="B1093" t="str">
            <v>M003WE0250200</v>
          </cell>
          <cell r="C1093" t="str">
            <v>F/G Wingspan Stent System, 2.5 x 20mm</v>
          </cell>
          <cell r="D1093" t="str">
            <v>USD</v>
          </cell>
          <cell r="E1093">
            <v>909.23</v>
          </cell>
        </row>
        <row r="1094">
          <cell r="B1094" t="str">
            <v>M003WE0300090</v>
          </cell>
          <cell r="C1094" t="str">
            <v>F/G Wingspan Stent System, 3.0 x 9mm</v>
          </cell>
          <cell r="D1094" t="str">
            <v>USD</v>
          </cell>
          <cell r="E1094">
            <v>883.44</v>
          </cell>
        </row>
        <row r="1095">
          <cell r="B1095" t="str">
            <v>M003WE0300150</v>
          </cell>
          <cell r="C1095" t="str">
            <v>F/G Wingspan Stent System, 3.0 x 15mm</v>
          </cell>
          <cell r="D1095" t="str">
            <v>USD</v>
          </cell>
          <cell r="E1095">
            <v>897.72</v>
          </cell>
        </row>
        <row r="1096">
          <cell r="B1096" t="str">
            <v>M003WE0300200</v>
          </cell>
          <cell r="C1096" t="str">
            <v>F/G Wingspan Stent System, 3.0 x 20mm</v>
          </cell>
          <cell r="D1096" t="str">
            <v>USD</v>
          </cell>
          <cell r="E1096">
            <v>910.14</v>
          </cell>
        </row>
        <row r="1097">
          <cell r="B1097" t="str">
            <v>M003WE0350090</v>
          </cell>
          <cell r="C1097" t="str">
            <v>F/G Wingspan Stent System, 3.5 x 9mm</v>
          </cell>
          <cell r="D1097" t="str">
            <v>USD</v>
          </cell>
          <cell r="E1097">
            <v>883.44</v>
          </cell>
        </row>
        <row r="1098">
          <cell r="B1098" t="str">
            <v>M003WE0350150</v>
          </cell>
          <cell r="C1098" t="str">
            <v>F/G Wingspan Stent System, 3.5 x 15mm</v>
          </cell>
          <cell r="D1098" t="str">
            <v>USD</v>
          </cell>
          <cell r="E1098">
            <v>897.72</v>
          </cell>
        </row>
        <row r="1099">
          <cell r="B1099" t="str">
            <v>M003WE0350200</v>
          </cell>
          <cell r="C1099" t="str">
            <v>F/G Wingspan Stent System, 3.5 x 20mm</v>
          </cell>
          <cell r="D1099" t="str">
            <v>USD</v>
          </cell>
          <cell r="E1099">
            <v>910.14</v>
          </cell>
        </row>
        <row r="1100">
          <cell r="B1100" t="str">
            <v>M003WE0400090</v>
          </cell>
          <cell r="C1100" t="str">
            <v>F/G Wingspan Stent System, 4.0 x 9mm</v>
          </cell>
          <cell r="D1100" t="str">
            <v>USD</v>
          </cell>
          <cell r="E1100">
            <v>880.55</v>
          </cell>
        </row>
        <row r="1101">
          <cell r="B1101" t="str">
            <v>M003WE0400150</v>
          </cell>
          <cell r="C1101" t="str">
            <v>F/G Wingspan Stent System, 4.0 x 15mm</v>
          </cell>
          <cell r="D1101" t="str">
            <v>USD</v>
          </cell>
          <cell r="E1101">
            <v>896.33</v>
          </cell>
        </row>
        <row r="1102">
          <cell r="B1102" t="str">
            <v>M003WE0400200</v>
          </cell>
          <cell r="C1102" t="str">
            <v>F/G Wingspan Stent System, 4.0 x 20mm</v>
          </cell>
          <cell r="D1102" t="str">
            <v>USD</v>
          </cell>
          <cell r="E1102">
            <v>907.03</v>
          </cell>
        </row>
        <row r="1103">
          <cell r="B1103" t="str">
            <v>M003WE0450090</v>
          </cell>
          <cell r="C1103" t="str">
            <v>F/G Wingspan Stent System, 4.5 x 9mm</v>
          </cell>
          <cell r="D1103" t="str">
            <v>USD</v>
          </cell>
          <cell r="E1103">
            <v>880.55</v>
          </cell>
        </row>
        <row r="1104">
          <cell r="B1104" t="str">
            <v>M003WE0450150</v>
          </cell>
          <cell r="C1104" t="str">
            <v>F/G Wingspan Stent System, 4.5 x 15mm</v>
          </cell>
          <cell r="D1104" t="str">
            <v>USD</v>
          </cell>
          <cell r="E1104">
            <v>896.33</v>
          </cell>
        </row>
        <row r="1105">
          <cell r="B1105" t="str">
            <v>M003WE0450200</v>
          </cell>
          <cell r="C1105" t="str">
            <v>F/G Wingspan Stent System, 4.5 x 20mm</v>
          </cell>
          <cell r="D1105" t="str">
            <v>USD</v>
          </cell>
          <cell r="E1105">
            <v>907.03</v>
          </cell>
        </row>
        <row r="1106">
          <cell r="B1106" t="str">
            <v>M003WS0250090</v>
          </cell>
          <cell r="C1106" t="str">
            <v>F/G Wingspan Stent System, 2.5 x 9mm</v>
          </cell>
          <cell r="D1106" t="str">
            <v>USD</v>
          </cell>
          <cell r="E1106">
            <v>880.32</v>
          </cell>
        </row>
        <row r="1107">
          <cell r="B1107" t="str">
            <v>M003WS0250150</v>
          </cell>
          <cell r="C1107" t="str">
            <v>F/G Wingspan Stent System, 2.5 x 15mm</v>
          </cell>
          <cell r="D1107" t="str">
            <v>USD</v>
          </cell>
          <cell r="E1107">
            <v>898.1</v>
          </cell>
        </row>
        <row r="1108">
          <cell r="B1108" t="str">
            <v>M003WS0250200</v>
          </cell>
          <cell r="C1108" t="str">
            <v>F/G Wingspan Stent System, 2.5 x 20mm</v>
          </cell>
          <cell r="D1108" t="str">
            <v>USD</v>
          </cell>
          <cell r="E1108">
            <v>909.92</v>
          </cell>
        </row>
        <row r="1109">
          <cell r="B1109" t="str">
            <v>M003WS0300090</v>
          </cell>
          <cell r="C1109" t="str">
            <v>F/G Wingspan Stent System, 3 x 9mm</v>
          </cell>
          <cell r="D1109" t="str">
            <v>USD</v>
          </cell>
          <cell r="E1109">
            <v>884.12</v>
          </cell>
        </row>
        <row r="1110">
          <cell r="B1110" t="str">
            <v>M003WS0300150</v>
          </cell>
          <cell r="C1110" t="str">
            <v>F/G Wingspan Stent System, 3.0 x 15mm</v>
          </cell>
          <cell r="D1110" t="str">
            <v>USD</v>
          </cell>
          <cell r="E1110">
            <v>898.41</v>
          </cell>
        </row>
        <row r="1111">
          <cell r="B1111" t="str">
            <v>M003WS0300200</v>
          </cell>
          <cell r="C1111" t="str">
            <v>F/G Wingspan Stent System, 3.0 x 20mm</v>
          </cell>
          <cell r="D1111" t="str">
            <v>USD</v>
          </cell>
          <cell r="E1111">
            <v>910.83</v>
          </cell>
        </row>
        <row r="1112">
          <cell r="B1112" t="str">
            <v>M003WS0350090</v>
          </cell>
          <cell r="C1112" t="str">
            <v>F/G Wingspan Stent System, 3.5 x 9mm</v>
          </cell>
          <cell r="D1112" t="str">
            <v>USD</v>
          </cell>
          <cell r="E1112">
            <v>884.12</v>
          </cell>
        </row>
        <row r="1113">
          <cell r="B1113" t="str">
            <v>M003WS0350150</v>
          </cell>
          <cell r="C1113" t="str">
            <v>F/G Wingspan Stent System, 3.5 x 15mm</v>
          </cell>
          <cell r="D1113" t="str">
            <v>USD</v>
          </cell>
          <cell r="E1113">
            <v>898.41</v>
          </cell>
        </row>
        <row r="1114">
          <cell r="B1114" t="str">
            <v>M003WS0350200</v>
          </cell>
          <cell r="C1114" t="str">
            <v>F/G Wingspan Stent System, 3.5 x 20mm</v>
          </cell>
          <cell r="D1114" t="str">
            <v>USD</v>
          </cell>
          <cell r="E1114">
            <v>910.83</v>
          </cell>
        </row>
        <row r="1115">
          <cell r="B1115" t="str">
            <v>M003WS0400090</v>
          </cell>
          <cell r="C1115" t="str">
            <v>F/G Wingspan Stent System, 4.0 x 9mm</v>
          </cell>
          <cell r="D1115" t="str">
            <v>USD</v>
          </cell>
          <cell r="E1115">
            <v>881.24</v>
          </cell>
        </row>
        <row r="1116">
          <cell r="B1116" t="str">
            <v>M003WS0400150</v>
          </cell>
          <cell r="C1116" t="str">
            <v>F/G Wingspan Stent System, 4.0 x 15mm</v>
          </cell>
          <cell r="D1116" t="str">
            <v>USD</v>
          </cell>
          <cell r="E1116">
            <v>897.02</v>
          </cell>
        </row>
        <row r="1117">
          <cell r="B1117" t="str">
            <v>M003WS0400200</v>
          </cell>
          <cell r="C1117" t="str">
            <v>F/G Wingspan Stent System, 4.0 x 20mm</v>
          </cell>
          <cell r="D1117" t="str">
            <v>USD</v>
          </cell>
          <cell r="E1117">
            <v>907.72</v>
          </cell>
        </row>
        <row r="1118">
          <cell r="B1118" t="str">
            <v>M003WS0450090</v>
          </cell>
          <cell r="C1118" t="str">
            <v>F/G Wingspan Stent System, 4.5 x 9mm</v>
          </cell>
          <cell r="D1118" t="str">
            <v>USD</v>
          </cell>
          <cell r="E1118">
            <v>881.24</v>
          </cell>
        </row>
        <row r="1119">
          <cell r="B1119" t="str">
            <v>M003WS0450150</v>
          </cell>
          <cell r="C1119" t="str">
            <v>F/G Wingspan Stent System, 4.5 x 15mm</v>
          </cell>
          <cell r="D1119" t="str">
            <v>USD</v>
          </cell>
          <cell r="E1119">
            <v>897.02</v>
          </cell>
        </row>
        <row r="1120">
          <cell r="B1120" t="str">
            <v>M003WS0450200</v>
          </cell>
          <cell r="C1120" t="str">
            <v>F/G Wingspan Stent System, 4.5 x 20mm</v>
          </cell>
          <cell r="D1120" t="str">
            <v>EUR</v>
          </cell>
          <cell r="E1120">
            <v>635.404</v>
          </cell>
        </row>
        <row r="1121">
          <cell r="B1121" t="str">
            <v>M003WS09025C0</v>
          </cell>
          <cell r="C1121" t="str">
            <v>F/G Wingspan Stent System,IDE 2.5 x 09mm</v>
          </cell>
          <cell r="D1121" t="str">
            <v>USD</v>
          </cell>
          <cell r="E1121">
            <v>872.97</v>
          </cell>
        </row>
        <row r="1122">
          <cell r="B1122" t="str">
            <v>M003WS09030C0</v>
          </cell>
          <cell r="C1122" t="str">
            <v>F/G Wingspan Stent System,IDE 3.0 x 09mm</v>
          </cell>
          <cell r="D1122" t="str">
            <v>USD</v>
          </cell>
          <cell r="E1122">
            <v>876.78</v>
          </cell>
        </row>
        <row r="1123">
          <cell r="B1123" t="str">
            <v>M003WS09035C0</v>
          </cell>
          <cell r="C1123" t="str">
            <v>F/G Wingspan Stent System,IDE 3.5 x 09mm</v>
          </cell>
          <cell r="D1123" t="str">
            <v>USD</v>
          </cell>
          <cell r="E1123">
            <v>876.78</v>
          </cell>
        </row>
        <row r="1124">
          <cell r="B1124" t="str">
            <v>M003WS09040C0</v>
          </cell>
          <cell r="C1124" t="str">
            <v>F/G Wingspan Stent System,IDE 4.0 x 09mm</v>
          </cell>
          <cell r="D1124" t="str">
            <v>USD</v>
          </cell>
          <cell r="E1124">
            <v>873.9</v>
          </cell>
        </row>
        <row r="1125">
          <cell r="B1125" t="str">
            <v>M003WS09045C0</v>
          </cell>
          <cell r="C1125" t="str">
            <v>F/G Wingspan Stent System,IDE 4.5 x 09mm</v>
          </cell>
          <cell r="D1125" t="str">
            <v>USD</v>
          </cell>
          <cell r="E1125">
            <v>873.9</v>
          </cell>
        </row>
        <row r="1126">
          <cell r="B1126" t="str">
            <v>M003WS15025C0</v>
          </cell>
          <cell r="C1126" t="str">
            <v>F/G Wingspan Stent System,IDE 2.5 x 15mm</v>
          </cell>
          <cell r="D1126" t="str">
            <v>USD</v>
          </cell>
          <cell r="E1126">
            <v>890.76</v>
          </cell>
        </row>
        <row r="1127">
          <cell r="B1127" t="str">
            <v>M003WS15030C0</v>
          </cell>
          <cell r="C1127" t="str">
            <v>F/G Wingspan Stent System,IDE 3.0 x 15mm</v>
          </cell>
          <cell r="D1127" t="str">
            <v>USD</v>
          </cell>
          <cell r="E1127">
            <v>891.05</v>
          </cell>
        </row>
        <row r="1128">
          <cell r="B1128" t="str">
            <v>M003WS15035C0</v>
          </cell>
          <cell r="C1128" t="str">
            <v>F/G Wingspan Stent System,IDE 3.5 x 15mm</v>
          </cell>
          <cell r="D1128" t="str">
            <v>USD</v>
          </cell>
          <cell r="E1128">
            <v>891.05</v>
          </cell>
        </row>
        <row r="1129">
          <cell r="B1129" t="str">
            <v>M003WS15040C0</v>
          </cell>
          <cell r="C1129" t="str">
            <v>F/G Wingspan Stent System,IDE 4.0 x 15mm</v>
          </cell>
          <cell r="D1129" t="str">
            <v>USD</v>
          </cell>
          <cell r="E1129">
            <v>889.67</v>
          </cell>
        </row>
        <row r="1130">
          <cell r="B1130" t="str">
            <v>M003WS15045C0</v>
          </cell>
          <cell r="C1130" t="str">
            <v>F/G Wingspan Stent System,IDE 4.5 x 15mm</v>
          </cell>
          <cell r="D1130" t="str">
            <v>USD</v>
          </cell>
          <cell r="E1130">
            <v>889.67</v>
          </cell>
        </row>
        <row r="1131">
          <cell r="B1131" t="str">
            <v>M003WS20025C0</v>
          </cell>
          <cell r="C1131" t="str">
            <v>F/G Wingspan Stent System,IDE 2.5 x 20mm</v>
          </cell>
          <cell r="D1131" t="str">
            <v>USD</v>
          </cell>
          <cell r="E1131">
            <v>902.57</v>
          </cell>
        </row>
        <row r="1132">
          <cell r="B1132" t="str">
            <v>M003WS20030C0</v>
          </cell>
          <cell r="C1132" t="str">
            <v>F/G Wingspan Stent System,IDE 3.0 x 20mm</v>
          </cell>
          <cell r="D1132" t="str">
            <v>USD</v>
          </cell>
          <cell r="E1132">
            <v>903.47</v>
          </cell>
        </row>
        <row r="1133">
          <cell r="B1133" t="str">
            <v>M003WS20035C0</v>
          </cell>
          <cell r="C1133" t="str">
            <v>F/G Wingspan Stent System,IDE 3.5 x 20mm</v>
          </cell>
          <cell r="D1133" t="str">
            <v>USD</v>
          </cell>
          <cell r="E1133">
            <v>903.47</v>
          </cell>
        </row>
        <row r="1134">
          <cell r="B1134" t="str">
            <v>M003WS20040C0</v>
          </cell>
          <cell r="C1134" t="str">
            <v>F/G Wingspan Stent System,IDE 4.0 x 20mm</v>
          </cell>
          <cell r="D1134" t="str">
            <v>USD</v>
          </cell>
          <cell r="E1134">
            <v>900.38</v>
          </cell>
        </row>
      </sheetData>
      <sheetData sheetId="5" refreshError="1">
        <row r="2">
          <cell r="B2" t="str">
            <v>H965100420</v>
          </cell>
          <cell r="C2" t="str">
            <v>GUIDER/40DEG</v>
          </cell>
          <cell r="D2" t="str">
            <v>XF/6FR/90CM</v>
          </cell>
          <cell r="I2">
            <v>45.98</v>
          </cell>
          <cell r="J2" t="str">
            <v>USD</v>
          </cell>
        </row>
        <row r="3">
          <cell r="B3" t="str">
            <v>H965100430</v>
          </cell>
          <cell r="C3" t="str">
            <v>GUIDER/40DEG</v>
          </cell>
          <cell r="D3" t="str">
            <v>XF/7FR/90CM</v>
          </cell>
          <cell r="I3">
            <v>52.03</v>
          </cell>
          <cell r="J3" t="str">
            <v>USD</v>
          </cell>
        </row>
        <row r="4">
          <cell r="B4" t="str">
            <v>H965100440</v>
          </cell>
          <cell r="C4" t="str">
            <v>GUIDER/40XF/8FR/90CM</v>
          </cell>
          <cell r="I4">
            <v>48.06</v>
          </cell>
          <cell r="J4" t="str">
            <v>USD</v>
          </cell>
        </row>
        <row r="5">
          <cell r="B5" t="str">
            <v>H965100450</v>
          </cell>
          <cell r="C5" t="str">
            <v>GUIDER/40DEG</v>
          </cell>
          <cell r="D5" t="str">
            <v>XF/9FR/90CM</v>
          </cell>
          <cell r="I5">
            <v>41.54</v>
          </cell>
          <cell r="J5" t="str">
            <v>USD</v>
          </cell>
        </row>
        <row r="6">
          <cell r="B6" t="str">
            <v>H965100460</v>
          </cell>
          <cell r="C6" t="str">
            <v>GUIDER/MP</v>
          </cell>
          <cell r="D6" t="str">
            <v>XF/6FR/90CM</v>
          </cell>
          <cell r="I6">
            <v>45.98</v>
          </cell>
          <cell r="J6" t="str">
            <v>USD</v>
          </cell>
        </row>
        <row r="7">
          <cell r="B7" t="str">
            <v>H965100470</v>
          </cell>
          <cell r="C7" t="str">
            <v>GUIDER/MP</v>
          </cell>
          <cell r="D7" t="str">
            <v>XF/7FR/90CM</v>
          </cell>
          <cell r="I7">
            <v>52.03</v>
          </cell>
          <cell r="J7" t="str">
            <v>USD</v>
          </cell>
        </row>
        <row r="8">
          <cell r="B8" t="str">
            <v>H965100480</v>
          </cell>
          <cell r="C8" t="str">
            <v>GUIDER/MP</v>
          </cell>
          <cell r="D8" t="str">
            <v>XF/8FR/90CM</v>
          </cell>
          <cell r="I8">
            <v>48.06</v>
          </cell>
          <cell r="J8" t="str">
            <v>USD</v>
          </cell>
        </row>
        <row r="9">
          <cell r="B9" t="str">
            <v>H965100490</v>
          </cell>
          <cell r="C9" t="str">
            <v>GUIDER/MP</v>
          </cell>
          <cell r="D9" t="str">
            <v>XF/9FR/90CM</v>
          </cell>
          <cell r="I9">
            <v>41.54</v>
          </cell>
          <cell r="J9" t="str">
            <v>USD</v>
          </cell>
        </row>
        <row r="10">
          <cell r="B10" t="str">
            <v>H965100500</v>
          </cell>
          <cell r="C10" t="str">
            <v>GUIDER/ST</v>
          </cell>
          <cell r="D10" t="str">
            <v>XF/6FR/90CM</v>
          </cell>
          <cell r="I10">
            <v>45.98</v>
          </cell>
          <cell r="J10" t="str">
            <v>USD</v>
          </cell>
        </row>
        <row r="11">
          <cell r="B11" t="str">
            <v>H965100510</v>
          </cell>
          <cell r="C11" t="str">
            <v>GUIDER/ST</v>
          </cell>
          <cell r="D11" t="str">
            <v>XF/7FR/90CM</v>
          </cell>
          <cell r="I11">
            <v>52.03</v>
          </cell>
          <cell r="J11" t="str">
            <v>USD</v>
          </cell>
        </row>
        <row r="12">
          <cell r="B12" t="str">
            <v>H965100520</v>
          </cell>
          <cell r="C12" t="str">
            <v>GUIDER/ST</v>
          </cell>
          <cell r="D12" t="str">
            <v>XF/8FR/90CM</v>
          </cell>
          <cell r="I12">
            <v>48.06</v>
          </cell>
          <cell r="J12" t="str">
            <v>USD</v>
          </cell>
        </row>
        <row r="13">
          <cell r="B13" t="str">
            <v>H965100530</v>
          </cell>
          <cell r="C13" t="str">
            <v>GUIDER/ST</v>
          </cell>
          <cell r="D13" t="str">
            <v>XF/9FR/90CM</v>
          </cell>
          <cell r="I13">
            <v>41.54</v>
          </cell>
          <cell r="J13" t="str">
            <v>USD</v>
          </cell>
        </row>
        <row r="14">
          <cell r="B14" t="str">
            <v>M0011224020</v>
          </cell>
          <cell r="C14" t="str">
            <v>FASSTEALTH</v>
          </cell>
          <cell r="D14" t="str">
            <v>2.0MM/10MM</v>
          </cell>
          <cell r="I14">
            <v>298.10000000000002</v>
          </cell>
          <cell r="J14" t="str">
            <v>USD</v>
          </cell>
        </row>
        <row r="15">
          <cell r="B15" t="str">
            <v>M0011224030</v>
          </cell>
          <cell r="C15" t="str">
            <v>FASSTEALTH</v>
          </cell>
          <cell r="D15" t="str">
            <v>2.0MM/15MM</v>
          </cell>
          <cell r="I15">
            <v>298.25</v>
          </cell>
          <cell r="J15" t="str">
            <v>USD</v>
          </cell>
        </row>
        <row r="16">
          <cell r="B16" t="str">
            <v>M0011224040</v>
          </cell>
          <cell r="C16" t="str">
            <v>FASSTEALTH</v>
          </cell>
          <cell r="D16" t="str">
            <v>2.0MM/20MM</v>
          </cell>
          <cell r="I16">
            <v>297.04000000000002</v>
          </cell>
          <cell r="J16" t="str">
            <v>USD</v>
          </cell>
        </row>
        <row r="17">
          <cell r="B17" t="str">
            <v>M0011225020</v>
          </cell>
          <cell r="C17" t="str">
            <v>FASSTEALTH</v>
          </cell>
          <cell r="D17" t="str">
            <v>2.5MM/10MM</v>
          </cell>
          <cell r="I17">
            <v>298.52999999999997</v>
          </cell>
          <cell r="J17" t="str">
            <v>USD</v>
          </cell>
        </row>
        <row r="18">
          <cell r="B18" t="str">
            <v>M0011225030</v>
          </cell>
          <cell r="C18" t="str">
            <v>FASSTEALTH</v>
          </cell>
          <cell r="D18" t="str">
            <v>2.5MM/15MM</v>
          </cell>
          <cell r="I18">
            <v>298.68</v>
          </cell>
          <cell r="J18" t="str">
            <v>USD</v>
          </cell>
        </row>
        <row r="19">
          <cell r="B19" t="str">
            <v>M0011225040</v>
          </cell>
          <cell r="C19" t="str">
            <v>FASSTEALTH</v>
          </cell>
          <cell r="D19" t="str">
            <v>2.5MM/20MM</v>
          </cell>
          <cell r="I19">
            <v>297.45999999999998</v>
          </cell>
          <cell r="J19" t="str">
            <v>USD</v>
          </cell>
        </row>
        <row r="20">
          <cell r="B20" t="str">
            <v>M0011226020</v>
          </cell>
          <cell r="C20" t="str">
            <v>FASSTEALTH</v>
          </cell>
          <cell r="D20" t="str">
            <v>3.0MM/10MM</v>
          </cell>
          <cell r="I20">
            <v>298.48</v>
          </cell>
          <cell r="J20" t="str">
            <v>USD</v>
          </cell>
        </row>
        <row r="21">
          <cell r="B21" t="str">
            <v>M0011226030</v>
          </cell>
          <cell r="C21" t="str">
            <v>FASSTEALTH</v>
          </cell>
          <cell r="D21" t="str">
            <v>3.0MM/15MM</v>
          </cell>
          <cell r="I21">
            <v>298.63</v>
          </cell>
          <cell r="J21" t="str">
            <v>USD</v>
          </cell>
        </row>
        <row r="22">
          <cell r="B22" t="str">
            <v>M0011226040</v>
          </cell>
          <cell r="C22" t="str">
            <v>FASSTEALTH</v>
          </cell>
          <cell r="D22" t="str">
            <v>3.0MM/20MM</v>
          </cell>
          <cell r="I22">
            <v>297.42</v>
          </cell>
          <cell r="J22" t="str">
            <v>USD</v>
          </cell>
        </row>
        <row r="23">
          <cell r="B23" t="str">
            <v>M0011227020</v>
          </cell>
          <cell r="C23" t="str">
            <v>FASSTEALTH</v>
          </cell>
          <cell r="D23" t="str">
            <v>3.5MM/10MM</v>
          </cell>
          <cell r="I23">
            <v>298.27</v>
          </cell>
          <cell r="J23" t="str">
            <v>USD</v>
          </cell>
        </row>
        <row r="24">
          <cell r="B24" t="str">
            <v>M0011227030</v>
          </cell>
          <cell r="C24" t="str">
            <v>FASSTEALTH</v>
          </cell>
          <cell r="D24" t="str">
            <v>3.5MM/15MM</v>
          </cell>
          <cell r="I24">
            <v>298.42</v>
          </cell>
          <cell r="J24" t="str">
            <v>USD</v>
          </cell>
        </row>
        <row r="25">
          <cell r="B25" t="str">
            <v>M0011228030</v>
          </cell>
          <cell r="C25" t="str">
            <v>FASSTEALTH</v>
          </cell>
          <cell r="D25" t="str">
            <v>4.0MM/15MM</v>
          </cell>
          <cell r="I25">
            <v>301.79000000000002</v>
          </cell>
          <cell r="J25" t="str">
            <v>USD</v>
          </cell>
        </row>
        <row r="26">
          <cell r="B26" t="str">
            <v>M0011228040</v>
          </cell>
          <cell r="C26" t="str">
            <v>FASSTEALTH</v>
          </cell>
          <cell r="D26" t="str">
            <v>4.0MM/20MM</v>
          </cell>
          <cell r="I26">
            <v>301.79000000000002</v>
          </cell>
          <cell r="J26" t="str">
            <v>USD</v>
          </cell>
        </row>
        <row r="27">
          <cell r="B27" t="str">
            <v>M0011341080</v>
          </cell>
          <cell r="C27" t="str">
            <v>FASTRACKER</v>
          </cell>
          <cell r="D27">
            <v>18</v>
          </cell>
          <cell r="E27" t="str">
            <v>150CM/20CM</v>
          </cell>
          <cell r="F27" t="str">
            <v>€</v>
          </cell>
          <cell r="H27" t="str">
            <v>€</v>
          </cell>
          <cell r="I27">
            <v>62.13</v>
          </cell>
          <cell r="J27" t="str">
            <v>EUR</v>
          </cell>
        </row>
        <row r="28">
          <cell r="B28" t="str">
            <v>M0011341090</v>
          </cell>
          <cell r="C28" t="str">
            <v>FASTRACKER-18</v>
          </cell>
          <cell r="D28" t="str">
            <v>150CM/18CM</v>
          </cell>
          <cell r="E28" t="str">
            <v>€</v>
          </cell>
          <cell r="H28" t="str">
            <v>€</v>
          </cell>
          <cell r="I28">
            <v>62.5</v>
          </cell>
          <cell r="J28" t="str">
            <v>EUR</v>
          </cell>
        </row>
        <row r="29">
          <cell r="B29" t="str">
            <v>M0011342080</v>
          </cell>
          <cell r="C29" t="str">
            <v>FASTRACKER-18</v>
          </cell>
          <cell r="D29" t="str">
            <v>MX</v>
          </cell>
          <cell r="E29" t="str">
            <v>150CM/20CM</v>
          </cell>
          <cell r="F29" t="str">
            <v>€</v>
          </cell>
          <cell r="H29" t="str">
            <v>€</v>
          </cell>
          <cell r="I29">
            <v>63.59</v>
          </cell>
          <cell r="J29" t="str">
            <v>EUR</v>
          </cell>
        </row>
        <row r="30">
          <cell r="B30" t="str">
            <v>M0011711110</v>
          </cell>
          <cell r="C30" t="str">
            <v>TURBOTRACKER-18</v>
          </cell>
          <cell r="D30" t="str">
            <v>150CM/18CM</v>
          </cell>
          <cell r="E30" t="str">
            <v>€</v>
          </cell>
          <cell r="H30" t="str">
            <v>€</v>
          </cell>
          <cell r="I30">
            <v>127.96</v>
          </cell>
          <cell r="J30" t="str">
            <v>EUR</v>
          </cell>
        </row>
        <row r="31">
          <cell r="B31" t="str">
            <v>M001182570</v>
          </cell>
          <cell r="C31" t="str">
            <v>F/G</v>
          </cell>
          <cell r="D31" t="str">
            <v>RENEGADE</v>
          </cell>
          <cell r="E31" t="str">
            <v>150/10/2TIP</v>
          </cell>
          <cell r="F31" t="str">
            <v>€</v>
          </cell>
          <cell r="H31" t="str">
            <v>€</v>
          </cell>
          <cell r="I31">
            <v>74.13</v>
          </cell>
          <cell r="J31" t="str">
            <v>EUR</v>
          </cell>
        </row>
        <row r="32">
          <cell r="B32" t="str">
            <v>M001182590</v>
          </cell>
          <cell r="C32" t="str">
            <v>F/G</v>
          </cell>
          <cell r="D32" t="str">
            <v>RENEGADE</v>
          </cell>
          <cell r="E32" t="str">
            <v>150/20/2TIP</v>
          </cell>
          <cell r="F32" t="str">
            <v>€</v>
          </cell>
          <cell r="H32" t="str">
            <v>€</v>
          </cell>
          <cell r="I32">
            <v>74.13</v>
          </cell>
          <cell r="J32" t="str">
            <v>EUR</v>
          </cell>
        </row>
        <row r="33">
          <cell r="B33" t="str">
            <v>M001182600</v>
          </cell>
          <cell r="C33" t="str">
            <v>F/G</v>
          </cell>
          <cell r="D33" t="str">
            <v>RENEGADE</v>
          </cell>
          <cell r="E33" t="str">
            <v>130/30</v>
          </cell>
          <cell r="F33" t="str">
            <v>2ro</v>
          </cell>
          <cell r="I33">
            <v>104.9</v>
          </cell>
          <cell r="J33" t="str">
            <v>USD</v>
          </cell>
        </row>
        <row r="34">
          <cell r="B34" t="str">
            <v>M001186000</v>
          </cell>
          <cell r="C34" t="str">
            <v>IN</v>
          </cell>
          <cell r="D34" t="str">
            <v>TIME</v>
          </cell>
          <cell r="E34" t="str">
            <v>INFUSION</v>
          </cell>
          <cell r="F34" t="str">
            <v>160CM/1CM</v>
          </cell>
          <cell r="I34">
            <v>114.3</v>
          </cell>
          <cell r="J34" t="str">
            <v>USD</v>
          </cell>
        </row>
        <row r="35">
          <cell r="B35" t="str">
            <v>M0012242000</v>
          </cell>
          <cell r="C35">
            <v>1.4E-2</v>
          </cell>
          <cell r="D35" t="str">
            <v>VALVE</v>
          </cell>
          <cell r="E35" t="str">
            <v>WIRE</v>
          </cell>
          <cell r="F35">
            <v>0</v>
          </cell>
          <cell r="G35" t="str">
            <v>TIP/175CM</v>
          </cell>
          <cell r="I35">
            <v>74.23</v>
          </cell>
          <cell r="J35" t="str">
            <v>USD</v>
          </cell>
        </row>
        <row r="36">
          <cell r="B36" t="str">
            <v>M0012242020</v>
          </cell>
          <cell r="C36">
            <v>1.4E-2</v>
          </cell>
          <cell r="D36" t="str">
            <v>VALVE</v>
          </cell>
          <cell r="E36" t="str">
            <v>WIRE</v>
          </cell>
          <cell r="F36">
            <v>2</v>
          </cell>
          <cell r="G36" t="str">
            <v>TIP/175CM</v>
          </cell>
          <cell r="I36">
            <v>87.26</v>
          </cell>
          <cell r="J36" t="str">
            <v>USD</v>
          </cell>
        </row>
        <row r="37">
          <cell r="B37" t="str">
            <v>M0014212420</v>
          </cell>
          <cell r="C37" t="str">
            <v>ROTATING</v>
          </cell>
          <cell r="D37" t="str">
            <v>HEMOSTASIS</v>
          </cell>
          <cell r="E37" t="str">
            <v>VALVE</v>
          </cell>
          <cell r="F37" t="str">
            <v>(SGL</v>
          </cell>
          <cell r="H37" t="str">
            <v>€</v>
          </cell>
          <cell r="I37">
            <v>1.91</v>
          </cell>
          <cell r="J37" t="str">
            <v>EUR</v>
          </cell>
        </row>
        <row r="38">
          <cell r="B38" t="str">
            <v>M0014212421</v>
          </cell>
          <cell r="C38" t="str">
            <v>ROTATING</v>
          </cell>
          <cell r="D38" t="str">
            <v>HEMOSTASIS</v>
          </cell>
          <cell r="E38" t="str">
            <v>VALVE</v>
          </cell>
          <cell r="F38" t="str">
            <v>BX/5</v>
          </cell>
          <cell r="H38" t="str">
            <v>€</v>
          </cell>
          <cell r="I38">
            <v>30.21</v>
          </cell>
          <cell r="J38" t="str">
            <v>EUR</v>
          </cell>
        </row>
        <row r="39">
          <cell r="B39" t="str">
            <v>M0014250181</v>
          </cell>
          <cell r="C39" t="str">
            <v>SHAPING</v>
          </cell>
          <cell r="D39" t="str">
            <v>MANDREL</v>
          </cell>
          <cell r="E39">
            <v>18</v>
          </cell>
          <cell r="F39" t="str">
            <v>BX/5</v>
          </cell>
          <cell r="I39">
            <v>19.52</v>
          </cell>
          <cell r="J39" t="str">
            <v>USD</v>
          </cell>
        </row>
        <row r="40">
          <cell r="B40" t="str">
            <v>M0014301490</v>
          </cell>
          <cell r="C40" t="str">
            <v>TUBE</v>
          </cell>
          <cell r="D40" t="str">
            <v>VENT</v>
          </cell>
          <cell r="I40">
            <v>48.62</v>
          </cell>
          <cell r="J40" t="str">
            <v>USD</v>
          </cell>
        </row>
        <row r="41">
          <cell r="B41" t="str">
            <v>M0014301700</v>
          </cell>
          <cell r="C41" t="str">
            <v>MANDREL</v>
          </cell>
          <cell r="D41" t="str">
            <v>VENT</v>
          </cell>
          <cell r="I41">
            <v>45.52</v>
          </cell>
          <cell r="J41" t="str">
            <v>USD</v>
          </cell>
        </row>
        <row r="42">
          <cell r="B42" t="str">
            <v>M001468050</v>
          </cell>
          <cell r="C42" t="str">
            <v>TRANSEND</v>
          </cell>
          <cell r="D42" t="str">
            <v>EX</v>
          </cell>
          <cell r="E42">
            <v>14</v>
          </cell>
          <cell r="I42">
            <v>38.19</v>
          </cell>
          <cell r="J42" t="str">
            <v>USD</v>
          </cell>
        </row>
        <row r="43">
          <cell r="B43" t="str">
            <v>M001468060</v>
          </cell>
          <cell r="C43" t="str">
            <v>TRANSEND</v>
          </cell>
          <cell r="D43" t="str">
            <v>EX</v>
          </cell>
          <cell r="E43" t="str">
            <v>014/205</v>
          </cell>
          <cell r="F43" t="str">
            <v>SOFT</v>
          </cell>
          <cell r="G43" t="str">
            <v>TIP</v>
          </cell>
          <cell r="I43">
            <v>39.200000000000003</v>
          </cell>
          <cell r="J43" t="str">
            <v>USD</v>
          </cell>
        </row>
        <row r="44">
          <cell r="B44" t="str">
            <v>M001468070</v>
          </cell>
          <cell r="C44" t="str">
            <v>TRANSEND</v>
          </cell>
          <cell r="D44" t="str">
            <v>EX</v>
          </cell>
          <cell r="E44" t="str">
            <v>014/205</v>
          </cell>
          <cell r="F44" t="str">
            <v>FLOPPY</v>
          </cell>
          <cell r="I44">
            <v>38.72</v>
          </cell>
          <cell r="J44" t="str">
            <v>USD</v>
          </cell>
        </row>
        <row r="45">
          <cell r="B45" t="str">
            <v>M001468080</v>
          </cell>
          <cell r="C45" t="str">
            <v>TRANSEND</v>
          </cell>
          <cell r="D45" t="str">
            <v>EX</v>
          </cell>
          <cell r="E45" t="str">
            <v>014/205</v>
          </cell>
          <cell r="F45" t="str">
            <v>PLATINUM</v>
          </cell>
          <cell r="I45">
            <v>44.09</v>
          </cell>
          <cell r="J45" t="str">
            <v>USD</v>
          </cell>
        </row>
        <row r="46">
          <cell r="B46" t="str">
            <v>M0017501600</v>
          </cell>
          <cell r="C46" t="str">
            <v>CATH</v>
          </cell>
          <cell r="D46" t="str">
            <v>SET</v>
          </cell>
          <cell r="E46" t="str">
            <v>2.0/4.2</v>
          </cell>
          <cell r="F46" t="str">
            <v>FR</v>
          </cell>
          <cell r="I46">
            <v>78.150000000000006</v>
          </cell>
          <cell r="J46" t="str">
            <v>USD</v>
          </cell>
        </row>
        <row r="47">
          <cell r="B47" t="str">
            <v>M0017501700</v>
          </cell>
          <cell r="C47" t="str">
            <v>CATH</v>
          </cell>
          <cell r="D47" t="str">
            <v>SET</v>
          </cell>
          <cell r="E47" t="str">
            <v>3.0/2.0</v>
          </cell>
          <cell r="F47" t="str">
            <v>FR</v>
          </cell>
          <cell r="I47">
            <v>90.84</v>
          </cell>
          <cell r="J47" t="str">
            <v>USD</v>
          </cell>
        </row>
        <row r="48">
          <cell r="B48" t="str">
            <v>M0017715510</v>
          </cell>
          <cell r="C48" t="str">
            <v>DSB</v>
          </cell>
          <cell r="D48" t="str">
            <v>.50CC</v>
          </cell>
          <cell r="E48" t="str">
            <v>VOLUME</v>
          </cell>
          <cell r="F48" t="str">
            <v>LOW</v>
          </cell>
          <cell r="I48">
            <v>196.31</v>
          </cell>
          <cell r="J48" t="str">
            <v>USD</v>
          </cell>
        </row>
        <row r="49">
          <cell r="B49" t="str">
            <v>M0017715520</v>
          </cell>
          <cell r="C49" t="str">
            <v>DSB</v>
          </cell>
          <cell r="D49" t="str">
            <v>.50CC</v>
          </cell>
          <cell r="E49" t="str">
            <v>VOLUME</v>
          </cell>
          <cell r="F49" t="str">
            <v>MEDIUM</v>
          </cell>
          <cell r="I49">
            <v>196.24</v>
          </cell>
          <cell r="J49" t="str">
            <v>USD</v>
          </cell>
        </row>
        <row r="50">
          <cell r="B50" t="str">
            <v>M0017715530</v>
          </cell>
          <cell r="C50" t="str">
            <v>DSB</v>
          </cell>
          <cell r="D50" t="str">
            <v>.50CC</v>
          </cell>
          <cell r="E50" t="str">
            <v>VOLUME</v>
          </cell>
          <cell r="F50" t="str">
            <v>HIGH</v>
          </cell>
          <cell r="I50">
            <v>196.24</v>
          </cell>
          <cell r="J50" t="str">
            <v>USD</v>
          </cell>
        </row>
        <row r="51">
          <cell r="B51" t="str">
            <v>M0017715920</v>
          </cell>
          <cell r="C51" t="str">
            <v>DSB</v>
          </cell>
          <cell r="D51" t="str">
            <v>.90CC</v>
          </cell>
          <cell r="E51" t="str">
            <v>VOLUME</v>
          </cell>
          <cell r="F51" t="str">
            <v>MEDIUM</v>
          </cell>
          <cell r="I51">
            <v>196.24</v>
          </cell>
          <cell r="J51" t="str">
            <v>USD</v>
          </cell>
        </row>
        <row r="52">
          <cell r="B52" t="str">
            <v>M0017718110</v>
          </cell>
          <cell r="C52" t="str">
            <v>DSB</v>
          </cell>
          <cell r="D52" t="str">
            <v>1.0CC</v>
          </cell>
          <cell r="E52" t="str">
            <v>VOLUME</v>
          </cell>
          <cell r="F52" t="str">
            <v>LOW</v>
          </cell>
          <cell r="I52">
            <v>196.31</v>
          </cell>
          <cell r="J52" t="str">
            <v>USD</v>
          </cell>
        </row>
        <row r="53">
          <cell r="B53" t="str">
            <v>M0017718120</v>
          </cell>
          <cell r="C53" t="str">
            <v>DSB</v>
          </cell>
          <cell r="D53" t="str">
            <v>1.0CC</v>
          </cell>
          <cell r="E53" t="str">
            <v>VOLUME</v>
          </cell>
          <cell r="F53" t="str">
            <v>MEDIUM</v>
          </cell>
          <cell r="I53">
            <v>196.24</v>
          </cell>
          <cell r="J53" t="str">
            <v>USD</v>
          </cell>
        </row>
        <row r="54">
          <cell r="B54" t="str">
            <v>M0017718510</v>
          </cell>
          <cell r="C54" t="str">
            <v>DSB</v>
          </cell>
          <cell r="D54" t="str">
            <v>1.5CC</v>
          </cell>
          <cell r="E54" t="str">
            <v>VOLUME</v>
          </cell>
          <cell r="F54" t="str">
            <v>LOW</v>
          </cell>
          <cell r="I54">
            <v>196.31</v>
          </cell>
          <cell r="J54" t="str">
            <v>USD</v>
          </cell>
        </row>
        <row r="55">
          <cell r="B55" t="str">
            <v>M0017718520</v>
          </cell>
          <cell r="C55" t="str">
            <v>DSB</v>
          </cell>
          <cell r="D55" t="str">
            <v>1.5CC</v>
          </cell>
          <cell r="E55" t="str">
            <v>VOLUME</v>
          </cell>
          <cell r="F55" t="str">
            <v>MEDIUM</v>
          </cell>
          <cell r="I55">
            <v>196.24</v>
          </cell>
          <cell r="J55" t="str">
            <v>USD</v>
          </cell>
        </row>
        <row r="56">
          <cell r="B56" t="str">
            <v>M003100620</v>
          </cell>
          <cell r="C56" t="str">
            <v>GUIDER</v>
          </cell>
          <cell r="D56" t="str">
            <v>40XF</v>
          </cell>
          <cell r="E56" t="str">
            <v>5F</v>
          </cell>
          <cell r="F56" t="str">
            <v>90CM</v>
          </cell>
          <cell r="I56">
            <v>48.27</v>
          </cell>
          <cell r="J56" t="str">
            <v>USD</v>
          </cell>
        </row>
        <row r="57">
          <cell r="B57" t="str">
            <v>M003100630</v>
          </cell>
          <cell r="C57" t="str">
            <v>GUIDER</v>
          </cell>
          <cell r="D57" t="str">
            <v>MPXF</v>
          </cell>
          <cell r="E57" t="str">
            <v>5F</v>
          </cell>
          <cell r="F57" t="str">
            <v>90CM</v>
          </cell>
          <cell r="I57">
            <v>48.27</v>
          </cell>
          <cell r="J57" t="str">
            <v>USD</v>
          </cell>
        </row>
        <row r="58">
          <cell r="B58" t="str">
            <v>M003100640</v>
          </cell>
          <cell r="C58" t="str">
            <v>GUIDER</v>
          </cell>
          <cell r="D58" t="str">
            <v>STRAIGHT</v>
          </cell>
          <cell r="E58" t="str">
            <v>XF</v>
          </cell>
          <cell r="F58" t="str">
            <v>5F</v>
          </cell>
          <cell r="G58" t="str">
            <v>90CM</v>
          </cell>
          <cell r="I58">
            <v>48.27</v>
          </cell>
          <cell r="J58" t="str">
            <v>USD</v>
          </cell>
        </row>
        <row r="59">
          <cell r="B59" t="str">
            <v>M003101420</v>
          </cell>
          <cell r="C59" t="str">
            <v>GUIDER/40</v>
          </cell>
          <cell r="D59" t="str">
            <v>DEG</v>
          </cell>
          <cell r="E59" t="str">
            <v>XF/6FR/100</v>
          </cell>
          <cell r="F59" t="str">
            <v>cm</v>
          </cell>
          <cell r="I59">
            <v>27.13</v>
          </cell>
          <cell r="J59" t="str">
            <v>USD</v>
          </cell>
        </row>
        <row r="60">
          <cell r="B60" t="str">
            <v>M003101430</v>
          </cell>
          <cell r="C60" t="str">
            <v>GUIDER/40</v>
          </cell>
          <cell r="D60" t="str">
            <v>DEG</v>
          </cell>
          <cell r="E60" t="str">
            <v>XF/7FR/100</v>
          </cell>
          <cell r="F60" t="str">
            <v>cm</v>
          </cell>
          <cell r="I60">
            <v>29.84</v>
          </cell>
          <cell r="J60" t="str">
            <v>USD</v>
          </cell>
        </row>
        <row r="61">
          <cell r="B61" t="str">
            <v>M003101440</v>
          </cell>
          <cell r="C61" t="str">
            <v>GUIDER/40</v>
          </cell>
          <cell r="D61" t="str">
            <v>XF/8FR/100</v>
          </cell>
          <cell r="E61" t="str">
            <v>cm</v>
          </cell>
          <cell r="I61">
            <v>27.74</v>
          </cell>
          <cell r="J61" t="str">
            <v>USD</v>
          </cell>
        </row>
        <row r="62">
          <cell r="B62" t="str">
            <v>M003101450</v>
          </cell>
          <cell r="C62" t="str">
            <v>GUIDER/40</v>
          </cell>
          <cell r="D62" t="str">
            <v>DEG</v>
          </cell>
          <cell r="E62" t="str">
            <v>XF/9FR/100</v>
          </cell>
          <cell r="F62" t="str">
            <v>cm</v>
          </cell>
          <cell r="I62">
            <v>29.84</v>
          </cell>
          <cell r="J62" t="str">
            <v>USD</v>
          </cell>
        </row>
        <row r="63">
          <cell r="B63" t="str">
            <v>M003101460</v>
          </cell>
          <cell r="C63" t="str">
            <v>GUIDER/MP</v>
          </cell>
          <cell r="D63" t="str">
            <v>XF/6FR/100</v>
          </cell>
          <cell r="E63" t="str">
            <v>cm</v>
          </cell>
          <cell r="I63">
            <v>27.13</v>
          </cell>
          <cell r="J63" t="str">
            <v>USD</v>
          </cell>
        </row>
        <row r="64">
          <cell r="B64" t="str">
            <v>M003101470</v>
          </cell>
          <cell r="C64" t="str">
            <v>GUIDER/MP</v>
          </cell>
          <cell r="D64" t="str">
            <v>XF/7FR/100</v>
          </cell>
          <cell r="E64" t="str">
            <v>cm</v>
          </cell>
          <cell r="I64">
            <v>29.84</v>
          </cell>
          <cell r="J64" t="str">
            <v>USD</v>
          </cell>
        </row>
        <row r="65">
          <cell r="B65" t="str">
            <v>M003101480</v>
          </cell>
          <cell r="C65" t="str">
            <v>GUIDER/MP</v>
          </cell>
          <cell r="D65" t="str">
            <v>XF/8FR/100</v>
          </cell>
          <cell r="E65" t="str">
            <v>cm</v>
          </cell>
          <cell r="I65">
            <v>27.74</v>
          </cell>
          <cell r="J65" t="str">
            <v>USD</v>
          </cell>
        </row>
        <row r="66">
          <cell r="B66" t="str">
            <v>M003101490</v>
          </cell>
          <cell r="C66" t="str">
            <v>GUIDER/MP</v>
          </cell>
          <cell r="D66" t="str">
            <v>XF/9FR/100</v>
          </cell>
          <cell r="E66" t="str">
            <v>cm</v>
          </cell>
          <cell r="I66">
            <v>29.84</v>
          </cell>
          <cell r="J66" t="str">
            <v>USD</v>
          </cell>
        </row>
        <row r="67">
          <cell r="B67" t="str">
            <v>M003101500</v>
          </cell>
          <cell r="C67" t="str">
            <v>GUIDER/ST</v>
          </cell>
          <cell r="D67" t="str">
            <v>XF/6FR/100</v>
          </cell>
          <cell r="E67" t="str">
            <v>cm</v>
          </cell>
          <cell r="I67">
            <v>27.13</v>
          </cell>
          <cell r="J67" t="str">
            <v>USD</v>
          </cell>
        </row>
        <row r="68">
          <cell r="B68" t="str">
            <v>M003101510</v>
          </cell>
          <cell r="C68" t="str">
            <v>GUIDER/ST</v>
          </cell>
          <cell r="D68" t="str">
            <v>XF/7FR/100</v>
          </cell>
          <cell r="E68" t="str">
            <v>cm</v>
          </cell>
          <cell r="I68">
            <v>29.84</v>
          </cell>
          <cell r="J68" t="str">
            <v>USD</v>
          </cell>
        </row>
        <row r="69">
          <cell r="B69" t="str">
            <v>M003101520</v>
          </cell>
          <cell r="C69" t="str">
            <v>GUIDER/ST</v>
          </cell>
          <cell r="D69" t="str">
            <v>XF/8FR/100</v>
          </cell>
          <cell r="E69" t="str">
            <v>cm</v>
          </cell>
          <cell r="I69">
            <v>27.74</v>
          </cell>
          <cell r="J69" t="str">
            <v>USD</v>
          </cell>
        </row>
        <row r="70">
          <cell r="B70" t="str">
            <v>M003101530</v>
          </cell>
          <cell r="C70" t="str">
            <v>GUIDER/ST</v>
          </cell>
          <cell r="D70" t="str">
            <v>XF/9FR/100</v>
          </cell>
          <cell r="E70" t="str">
            <v>cm</v>
          </cell>
          <cell r="I70">
            <v>29.84</v>
          </cell>
          <cell r="J70" t="str">
            <v>USD</v>
          </cell>
        </row>
        <row r="71">
          <cell r="B71" t="str">
            <v>M003101620</v>
          </cell>
          <cell r="C71" t="str">
            <v>GUIDER</v>
          </cell>
          <cell r="D71" t="str">
            <v>40XF</v>
          </cell>
          <cell r="E71" t="str">
            <v>5F</v>
          </cell>
          <cell r="F71" t="str">
            <v>100CM</v>
          </cell>
          <cell r="I71">
            <v>48.27</v>
          </cell>
          <cell r="J71" t="str">
            <v>USD</v>
          </cell>
        </row>
        <row r="72">
          <cell r="B72" t="str">
            <v>M003101630</v>
          </cell>
          <cell r="C72" t="str">
            <v>GUIDER</v>
          </cell>
          <cell r="D72" t="str">
            <v>MPXF</v>
          </cell>
          <cell r="E72" t="str">
            <v>5F</v>
          </cell>
          <cell r="F72" t="str">
            <v>100CM</v>
          </cell>
          <cell r="I72">
            <v>48.27</v>
          </cell>
          <cell r="J72" t="str">
            <v>USD</v>
          </cell>
        </row>
        <row r="73">
          <cell r="B73" t="str">
            <v>M003101640</v>
          </cell>
          <cell r="C73" t="str">
            <v>GUIDER</v>
          </cell>
          <cell r="D73" t="str">
            <v>STRAIGHT</v>
          </cell>
          <cell r="E73" t="str">
            <v>XF</v>
          </cell>
          <cell r="F73" t="str">
            <v>5F</v>
          </cell>
          <cell r="G73" t="str">
            <v>100CM</v>
          </cell>
          <cell r="I73">
            <v>48.27</v>
          </cell>
          <cell r="J73" t="str">
            <v>USD</v>
          </cell>
        </row>
        <row r="74">
          <cell r="B74" t="str">
            <v>M00313010</v>
          </cell>
          <cell r="C74" t="str">
            <v>Synchro</v>
          </cell>
          <cell r="D74" t="str">
            <v>.014"</v>
          </cell>
          <cell r="I74">
            <v>118.45</v>
          </cell>
          <cell r="J74" t="str">
            <v>USD</v>
          </cell>
        </row>
        <row r="75">
          <cell r="B75" t="str">
            <v>M00313020</v>
          </cell>
          <cell r="C75" t="str">
            <v>Synchro</v>
          </cell>
          <cell r="D75" t="str">
            <v>.014"</v>
          </cell>
          <cell r="I75">
            <v>125.12</v>
          </cell>
          <cell r="J75" t="str">
            <v>USD</v>
          </cell>
        </row>
        <row r="76">
          <cell r="B76" t="str">
            <v>M00313310</v>
          </cell>
          <cell r="C76" t="str">
            <v>Synchro</v>
          </cell>
          <cell r="D76" t="str">
            <v>.014"</v>
          </cell>
          <cell r="I76">
            <v>121.15</v>
          </cell>
          <cell r="J76" t="str">
            <v>USD</v>
          </cell>
        </row>
        <row r="77">
          <cell r="B77" t="str">
            <v>M00313320</v>
          </cell>
          <cell r="C77" t="str">
            <v>Synchro</v>
          </cell>
          <cell r="D77" t="str">
            <v>.014"</v>
          </cell>
          <cell r="I77">
            <v>125.33</v>
          </cell>
          <cell r="J77" t="str">
            <v>USD</v>
          </cell>
        </row>
        <row r="78">
          <cell r="B78" t="str">
            <v>M00313410</v>
          </cell>
          <cell r="C78" t="str">
            <v>Synchro-14S</v>
          </cell>
          <cell r="D78" t="str">
            <v>GW,</v>
          </cell>
          <cell r="E78">
            <v>200</v>
          </cell>
          <cell r="F78" t="str">
            <v>cm,</v>
          </cell>
          <cell r="G78" t="str">
            <v>35cm</v>
          </cell>
          <cell r="I78">
            <v>116.46</v>
          </cell>
          <cell r="J78" t="str">
            <v>USD</v>
          </cell>
        </row>
        <row r="79">
          <cell r="B79" t="str">
            <v>M0031341100</v>
          </cell>
          <cell r="C79" t="str">
            <v>FASTRACKER-18</v>
          </cell>
          <cell r="D79" t="str">
            <v>175CM/25CM</v>
          </cell>
          <cell r="E79" t="str">
            <v>€</v>
          </cell>
          <cell r="H79" t="str">
            <v>€</v>
          </cell>
          <cell r="I79">
            <v>62.8</v>
          </cell>
          <cell r="J79" t="str">
            <v>EUR</v>
          </cell>
        </row>
        <row r="80">
          <cell r="B80" t="str">
            <v>M0031342090</v>
          </cell>
          <cell r="C80" t="str">
            <v>FASTRACKER-18</v>
          </cell>
          <cell r="D80" t="str">
            <v>MX</v>
          </cell>
          <cell r="E80" t="str">
            <v>with</v>
          </cell>
          <cell r="F80">
            <v>2</v>
          </cell>
          <cell r="G80" t="str">
            <v>TIPS</v>
          </cell>
          <cell r="H80" t="str">
            <v>€</v>
          </cell>
          <cell r="I80">
            <v>63.97</v>
          </cell>
          <cell r="J80" t="str">
            <v>EUR</v>
          </cell>
        </row>
        <row r="81">
          <cell r="B81" t="str">
            <v>M0031342100</v>
          </cell>
          <cell r="C81" t="str">
            <v>FASTRACKER-18</v>
          </cell>
          <cell r="D81" t="str">
            <v>MX</v>
          </cell>
          <cell r="E81" t="str">
            <v>175/25</v>
          </cell>
          <cell r="F81" t="str">
            <v>CM</v>
          </cell>
          <cell r="H81" t="str">
            <v>€</v>
          </cell>
          <cell r="I81">
            <v>64.319999999999993</v>
          </cell>
          <cell r="J81" t="str">
            <v>EUR</v>
          </cell>
        </row>
        <row r="82">
          <cell r="B82" t="str">
            <v>M00313510</v>
          </cell>
          <cell r="C82" t="str">
            <v>Synchro-14S</v>
          </cell>
          <cell r="D82" t="str">
            <v>,</v>
          </cell>
          <cell r="E82">
            <v>300</v>
          </cell>
          <cell r="F82" t="str">
            <v>cm,</v>
          </cell>
          <cell r="G82" t="str">
            <v>35cm</v>
          </cell>
          <cell r="I82">
            <v>116.6</v>
          </cell>
          <cell r="J82" t="str">
            <v>USD</v>
          </cell>
        </row>
        <row r="83">
          <cell r="B83" t="str">
            <v>M0031351020</v>
          </cell>
          <cell r="C83" t="str">
            <v>FASTRACKER</v>
          </cell>
          <cell r="D83">
            <v>10</v>
          </cell>
          <cell r="E83" t="str">
            <v>155CM/15CM</v>
          </cell>
          <cell r="F83" t="str">
            <v>€</v>
          </cell>
          <cell r="H83" t="str">
            <v>€</v>
          </cell>
          <cell r="I83">
            <v>63.17</v>
          </cell>
          <cell r="J83" t="str">
            <v>EUR</v>
          </cell>
        </row>
        <row r="84">
          <cell r="B84" t="str">
            <v>M0031351090</v>
          </cell>
          <cell r="C84" t="str">
            <v>FASTRACKER</v>
          </cell>
          <cell r="D84">
            <v>10</v>
          </cell>
          <cell r="E84" t="str">
            <v>150CM/3CM</v>
          </cell>
          <cell r="F84" t="str">
            <v>€</v>
          </cell>
          <cell r="H84" t="str">
            <v>€</v>
          </cell>
          <cell r="I84">
            <v>63.29</v>
          </cell>
          <cell r="J84" t="str">
            <v>EUR</v>
          </cell>
        </row>
        <row r="85">
          <cell r="B85" t="str">
            <v>M0031351100</v>
          </cell>
          <cell r="C85" t="str">
            <v>FASTRACKER-10</v>
          </cell>
          <cell r="D85" t="str">
            <v>175CM/20CM</v>
          </cell>
          <cell r="E85" t="str">
            <v>€</v>
          </cell>
          <cell r="H85" t="str">
            <v>€</v>
          </cell>
          <cell r="I85">
            <v>64.16</v>
          </cell>
          <cell r="J85" t="str">
            <v>EUR</v>
          </cell>
        </row>
        <row r="86">
          <cell r="B86" t="str">
            <v>M0031426010</v>
          </cell>
          <cell r="C86" t="str">
            <v>TrackerExcel</v>
          </cell>
          <cell r="D86">
            <v>14</v>
          </cell>
          <cell r="E86" t="str">
            <v>1-TIP</v>
          </cell>
          <cell r="F86" t="str">
            <v>150cm/15</v>
          </cell>
          <cell r="G86" t="str">
            <v>€</v>
          </cell>
          <cell r="H86" t="str">
            <v>€</v>
          </cell>
          <cell r="I86">
            <v>104.28</v>
          </cell>
          <cell r="J86" t="str">
            <v>EUR</v>
          </cell>
        </row>
        <row r="87">
          <cell r="B87" t="str">
            <v>M0031426090</v>
          </cell>
          <cell r="C87" t="str">
            <v>TrackerExcel-14</v>
          </cell>
          <cell r="D87" t="str">
            <v>2-TIP</v>
          </cell>
          <cell r="E87" t="str">
            <v>150cm/15</v>
          </cell>
          <cell r="F87" t="str">
            <v>€</v>
          </cell>
          <cell r="G87">
            <v>99.01</v>
          </cell>
          <cell r="H87" t="str">
            <v>€</v>
          </cell>
          <cell r="I87">
            <v>99.01</v>
          </cell>
          <cell r="J87" t="str">
            <v>EUR</v>
          </cell>
        </row>
        <row r="88">
          <cell r="B88" t="str">
            <v>M0031426100</v>
          </cell>
          <cell r="C88" t="str">
            <v>TrackerExcel-14</v>
          </cell>
          <cell r="D88" t="str">
            <v>Pre-Shaped</v>
          </cell>
          <cell r="E88">
            <v>45</v>
          </cell>
          <cell r="F88" t="str">
            <v>€</v>
          </cell>
          <cell r="G88">
            <v>107.94</v>
          </cell>
          <cell r="H88" t="str">
            <v>€</v>
          </cell>
          <cell r="I88">
            <v>107.94</v>
          </cell>
          <cell r="J88" t="str">
            <v>EUR</v>
          </cell>
        </row>
        <row r="89">
          <cell r="B89" t="str">
            <v>M0031426110</v>
          </cell>
          <cell r="C89" t="str">
            <v>TrackerExcel-14</v>
          </cell>
          <cell r="D89" t="str">
            <v>Pre-Shaped</v>
          </cell>
          <cell r="E89">
            <v>90</v>
          </cell>
          <cell r="F89" t="str">
            <v>€</v>
          </cell>
          <cell r="G89">
            <v>107.94</v>
          </cell>
          <cell r="H89" t="str">
            <v>€</v>
          </cell>
          <cell r="I89">
            <v>107.94</v>
          </cell>
          <cell r="J89" t="str">
            <v>EUR</v>
          </cell>
        </row>
        <row r="90">
          <cell r="B90" t="str">
            <v>M0031426120</v>
          </cell>
          <cell r="C90" t="str">
            <v>TrackerExcel-14</v>
          </cell>
          <cell r="D90" t="str">
            <v>Pre-Shaped</v>
          </cell>
          <cell r="E90" t="str">
            <v>J</v>
          </cell>
          <cell r="F90">
            <v>1</v>
          </cell>
          <cell r="G90" t="str">
            <v>€</v>
          </cell>
          <cell r="H90" t="str">
            <v>€</v>
          </cell>
          <cell r="I90">
            <v>107.85</v>
          </cell>
          <cell r="J90" t="str">
            <v>EUR</v>
          </cell>
        </row>
        <row r="91">
          <cell r="B91" t="str">
            <v>M0031426130</v>
          </cell>
          <cell r="C91" t="str">
            <v>TrackerExcel-14</v>
          </cell>
          <cell r="D91" t="str">
            <v>Pre-Shaped</v>
          </cell>
          <cell r="E91" t="str">
            <v>C</v>
          </cell>
          <cell r="F91">
            <v>1</v>
          </cell>
          <cell r="G91" t="str">
            <v>€</v>
          </cell>
          <cell r="H91" t="str">
            <v>€</v>
          </cell>
          <cell r="I91">
            <v>111.21</v>
          </cell>
          <cell r="J91" t="str">
            <v>EUR</v>
          </cell>
        </row>
        <row r="92">
          <cell r="B92" t="str">
            <v>M0031426140</v>
          </cell>
          <cell r="C92" t="str">
            <v>TrackerExcel-14</v>
          </cell>
          <cell r="D92" t="str">
            <v>Pre-Shaped</v>
          </cell>
          <cell r="E92" t="str">
            <v>S</v>
          </cell>
          <cell r="F92">
            <v>1</v>
          </cell>
          <cell r="G92" t="str">
            <v>€</v>
          </cell>
          <cell r="H92" t="str">
            <v>€</v>
          </cell>
          <cell r="I92">
            <v>111.21</v>
          </cell>
          <cell r="J92" t="str">
            <v>EUR</v>
          </cell>
        </row>
        <row r="93">
          <cell r="B93" t="str">
            <v>M0031427010</v>
          </cell>
          <cell r="C93" t="str">
            <v>TrackerExcel</v>
          </cell>
          <cell r="D93">
            <v>14</v>
          </cell>
          <cell r="E93" t="str">
            <v>1-TIP</v>
          </cell>
          <cell r="F93" t="str">
            <v>150cm/7.</v>
          </cell>
          <cell r="G93" t="str">
            <v>€</v>
          </cell>
          <cell r="H93" t="str">
            <v>€</v>
          </cell>
          <cell r="I93">
            <v>104.1</v>
          </cell>
          <cell r="J93" t="str">
            <v>EUR</v>
          </cell>
        </row>
        <row r="94">
          <cell r="B94" t="str">
            <v>M0031427090</v>
          </cell>
          <cell r="C94" t="str">
            <v>TrackerExcel</v>
          </cell>
          <cell r="D94">
            <v>14</v>
          </cell>
          <cell r="E94" t="str">
            <v>2-TIP</v>
          </cell>
          <cell r="F94" t="str">
            <v>150cm/7.</v>
          </cell>
          <cell r="G94" t="str">
            <v>€</v>
          </cell>
          <cell r="H94" t="str">
            <v>€</v>
          </cell>
          <cell r="I94">
            <v>99.01</v>
          </cell>
          <cell r="J94" t="str">
            <v>EUR</v>
          </cell>
        </row>
        <row r="95">
          <cell r="B95" t="str">
            <v>M0031427100</v>
          </cell>
          <cell r="C95" t="str">
            <v>TrackerExcel-14</v>
          </cell>
          <cell r="D95" t="str">
            <v>Pre-Shaped</v>
          </cell>
          <cell r="E95">
            <v>45</v>
          </cell>
          <cell r="F95" t="str">
            <v>€</v>
          </cell>
          <cell r="H95" t="str">
            <v>€</v>
          </cell>
          <cell r="I95">
            <v>107.94</v>
          </cell>
          <cell r="J95" t="str">
            <v>EUR</v>
          </cell>
        </row>
        <row r="96">
          <cell r="B96" t="str">
            <v>M0031427110</v>
          </cell>
          <cell r="C96" t="str">
            <v>TrackerExcel-14</v>
          </cell>
          <cell r="D96" t="str">
            <v>Pre-Shaped</v>
          </cell>
          <cell r="E96">
            <v>90</v>
          </cell>
          <cell r="F96" t="str">
            <v>€</v>
          </cell>
          <cell r="H96" t="str">
            <v>€</v>
          </cell>
          <cell r="I96">
            <v>107.94</v>
          </cell>
          <cell r="J96" t="str">
            <v>EUR</v>
          </cell>
        </row>
        <row r="97">
          <cell r="B97" t="str">
            <v>M0031427120</v>
          </cell>
          <cell r="C97" t="str">
            <v>TrackerExcel-14</v>
          </cell>
          <cell r="D97" t="str">
            <v>Pre-Shaped</v>
          </cell>
          <cell r="E97" t="str">
            <v>J</v>
          </cell>
          <cell r="F97">
            <v>1</v>
          </cell>
          <cell r="G97" t="str">
            <v>€</v>
          </cell>
          <cell r="H97" t="str">
            <v>€</v>
          </cell>
          <cell r="I97">
            <v>107.85</v>
          </cell>
          <cell r="J97" t="str">
            <v>EUR</v>
          </cell>
        </row>
        <row r="98">
          <cell r="B98" t="str">
            <v>M0031427130</v>
          </cell>
          <cell r="C98" t="str">
            <v>TrackerExcel-14</v>
          </cell>
          <cell r="D98" t="str">
            <v>Pre-Shaped</v>
          </cell>
          <cell r="E98" t="str">
            <v>C</v>
          </cell>
          <cell r="F98">
            <v>1</v>
          </cell>
          <cell r="G98" t="str">
            <v>€</v>
          </cell>
          <cell r="H98" t="str">
            <v>€</v>
          </cell>
          <cell r="I98">
            <v>111.22</v>
          </cell>
          <cell r="J98" t="str">
            <v>EUR</v>
          </cell>
        </row>
        <row r="99">
          <cell r="B99" t="str">
            <v>M0031427140</v>
          </cell>
          <cell r="C99" t="str">
            <v>TrackerExcel-14</v>
          </cell>
          <cell r="D99" t="str">
            <v>Pre-Shaped</v>
          </cell>
          <cell r="E99" t="str">
            <v>S</v>
          </cell>
          <cell r="F99">
            <v>1</v>
          </cell>
          <cell r="G99" t="str">
            <v>€</v>
          </cell>
          <cell r="H99" t="str">
            <v>€</v>
          </cell>
          <cell r="I99">
            <v>111.22</v>
          </cell>
          <cell r="J99" t="str">
            <v>EUR</v>
          </cell>
        </row>
        <row r="100">
          <cell r="B100" t="str">
            <v>M0031441810</v>
          </cell>
          <cell r="C100" t="str">
            <v>EXCELSIOR</v>
          </cell>
          <cell r="D100">
            <v>150</v>
          </cell>
          <cell r="E100" t="str">
            <v>CM</v>
          </cell>
          <cell r="F100">
            <v>1</v>
          </cell>
          <cell r="G100" t="str">
            <v>TIP</v>
          </cell>
          <cell r="H100" t="str">
            <v>€</v>
          </cell>
          <cell r="I100">
            <v>105.55</v>
          </cell>
          <cell r="J100" t="str">
            <v>EUR</v>
          </cell>
        </row>
        <row r="101">
          <cell r="B101" t="str">
            <v>M0031441890</v>
          </cell>
          <cell r="C101" t="str">
            <v>EXCELSIOR</v>
          </cell>
          <cell r="D101">
            <v>150</v>
          </cell>
          <cell r="E101" t="str">
            <v>CM</v>
          </cell>
          <cell r="F101">
            <v>2</v>
          </cell>
          <cell r="G101" t="str">
            <v>TIP</v>
          </cell>
          <cell r="H101" t="str">
            <v>€</v>
          </cell>
          <cell r="I101">
            <v>100.99</v>
          </cell>
          <cell r="J101" t="str">
            <v>EUR</v>
          </cell>
        </row>
        <row r="102">
          <cell r="B102" t="str">
            <v>M0031441900</v>
          </cell>
          <cell r="C102" t="str">
            <v>Excelsior</v>
          </cell>
          <cell r="D102">
            <v>1018</v>
          </cell>
          <cell r="E102" t="str">
            <v>Pre-Shaped</v>
          </cell>
          <cell r="F102">
            <v>45</v>
          </cell>
          <cell r="G102">
            <v>1</v>
          </cell>
          <cell r="H102" t="str">
            <v>€</v>
          </cell>
          <cell r="I102">
            <v>129.63999999999999</v>
          </cell>
          <cell r="J102" t="str">
            <v>EUR</v>
          </cell>
        </row>
        <row r="103">
          <cell r="B103" t="str">
            <v>M0031441910</v>
          </cell>
          <cell r="C103" t="str">
            <v>Excelsior</v>
          </cell>
          <cell r="D103">
            <v>1018</v>
          </cell>
          <cell r="E103" t="str">
            <v>Pre-Shaped</v>
          </cell>
          <cell r="F103">
            <v>90</v>
          </cell>
          <cell r="G103">
            <v>1</v>
          </cell>
          <cell r="H103" t="str">
            <v>€</v>
          </cell>
          <cell r="I103">
            <v>129.63999999999999</v>
          </cell>
          <cell r="J103" t="str">
            <v>EUR</v>
          </cell>
        </row>
        <row r="104">
          <cell r="B104" t="str">
            <v>M0031441920</v>
          </cell>
          <cell r="C104" t="str">
            <v>Excelsior</v>
          </cell>
          <cell r="D104">
            <v>1018</v>
          </cell>
          <cell r="E104" t="str">
            <v>Pre-Shaped</v>
          </cell>
          <cell r="F104" t="str">
            <v>J</v>
          </cell>
          <cell r="G104">
            <v>15</v>
          </cell>
          <cell r="H104" t="str">
            <v>€</v>
          </cell>
          <cell r="I104">
            <v>129.55000000000001</v>
          </cell>
          <cell r="J104" t="str">
            <v>EUR</v>
          </cell>
        </row>
        <row r="105">
          <cell r="B105" t="str">
            <v>M0031441930</v>
          </cell>
          <cell r="C105" t="str">
            <v>Excelsior</v>
          </cell>
          <cell r="D105">
            <v>1018</v>
          </cell>
          <cell r="E105" t="str">
            <v>Pre-Shaped</v>
          </cell>
          <cell r="F105" t="str">
            <v>C</v>
          </cell>
          <cell r="G105">
            <v>15</v>
          </cell>
          <cell r="H105" t="str">
            <v>€</v>
          </cell>
          <cell r="I105">
            <v>132.91999999999999</v>
          </cell>
          <cell r="J105" t="str">
            <v>EUR</v>
          </cell>
        </row>
        <row r="106">
          <cell r="B106" t="str">
            <v>M0031441940</v>
          </cell>
          <cell r="C106" t="str">
            <v>Excelsior</v>
          </cell>
          <cell r="D106">
            <v>1018</v>
          </cell>
          <cell r="E106" t="str">
            <v>Pre-Shaped</v>
          </cell>
          <cell r="F106" t="str">
            <v>S</v>
          </cell>
          <cell r="G106">
            <v>15</v>
          </cell>
          <cell r="H106" t="str">
            <v>€</v>
          </cell>
          <cell r="I106">
            <v>133.01</v>
          </cell>
          <cell r="J106" t="str">
            <v>EUR</v>
          </cell>
        </row>
        <row r="107">
          <cell r="B107" t="str">
            <v>M0031443810</v>
          </cell>
          <cell r="C107" t="str">
            <v>EXCELSIOR</v>
          </cell>
          <cell r="D107">
            <v>130</v>
          </cell>
          <cell r="E107" t="str">
            <v>CM</v>
          </cell>
          <cell r="F107">
            <v>1</v>
          </cell>
          <cell r="G107" t="str">
            <v>TIP</v>
          </cell>
          <cell r="I107">
            <v>136.04</v>
          </cell>
          <cell r="J107" t="str">
            <v>USD</v>
          </cell>
        </row>
        <row r="108">
          <cell r="B108" t="str">
            <v>M0031445810</v>
          </cell>
          <cell r="C108" t="str">
            <v>EXCELSIOR</v>
          </cell>
          <cell r="D108">
            <v>105</v>
          </cell>
          <cell r="E108" t="str">
            <v>CM</v>
          </cell>
          <cell r="F108">
            <v>1</v>
          </cell>
          <cell r="G108" t="str">
            <v>TIP</v>
          </cell>
          <cell r="I108">
            <v>136</v>
          </cell>
          <cell r="J108" t="str">
            <v>USD</v>
          </cell>
        </row>
        <row r="109">
          <cell r="B109" t="str">
            <v>M00316310</v>
          </cell>
          <cell r="C109" t="str">
            <v>SYNCHRO</v>
          </cell>
          <cell r="D109">
            <v>0.01</v>
          </cell>
          <cell r="E109" t="str">
            <v>WIRE</v>
          </cell>
          <cell r="F109" t="str">
            <v>SOFT</v>
          </cell>
          <cell r="G109" t="str">
            <v>STRAIGH</v>
          </cell>
          <cell r="I109">
            <v>173.58</v>
          </cell>
          <cell r="J109" t="str">
            <v>USD</v>
          </cell>
        </row>
        <row r="110">
          <cell r="B110" t="str">
            <v>M00316330</v>
          </cell>
          <cell r="C110" t="str">
            <v>SYNCHRO</v>
          </cell>
          <cell r="D110">
            <v>0.01</v>
          </cell>
          <cell r="E110" t="str">
            <v>WIRE</v>
          </cell>
          <cell r="F110" t="str">
            <v>SOFT</v>
          </cell>
          <cell r="G110" t="str">
            <v>STRAIGH</v>
          </cell>
          <cell r="I110">
            <v>174.1</v>
          </cell>
          <cell r="J110" t="str">
            <v>USD</v>
          </cell>
        </row>
        <row r="111">
          <cell r="B111" t="str">
            <v>M00316510</v>
          </cell>
          <cell r="C111" t="str">
            <v>SYNCHRO</v>
          </cell>
          <cell r="D111">
            <v>0.01</v>
          </cell>
          <cell r="E111" t="str">
            <v>WIRE</v>
          </cell>
          <cell r="F111" t="str">
            <v>SUPPORT</v>
          </cell>
          <cell r="G111" t="str">
            <v>STRA</v>
          </cell>
          <cell r="I111">
            <v>190.03</v>
          </cell>
          <cell r="J111" t="str">
            <v>USD</v>
          </cell>
        </row>
        <row r="112">
          <cell r="B112" t="str">
            <v>M00316530</v>
          </cell>
          <cell r="C112" t="str">
            <v>SYNCHRO</v>
          </cell>
          <cell r="D112">
            <v>0.01</v>
          </cell>
          <cell r="E112" t="str">
            <v>WIRE</v>
          </cell>
          <cell r="F112" t="str">
            <v>SUPPORT</v>
          </cell>
          <cell r="G112" t="str">
            <v>STRA</v>
          </cell>
          <cell r="I112">
            <v>230.96</v>
          </cell>
          <cell r="J112" t="str">
            <v>USD</v>
          </cell>
        </row>
        <row r="113">
          <cell r="B113" t="str">
            <v>M0031681810</v>
          </cell>
          <cell r="C113" t="str">
            <v>EXCELSIOR</v>
          </cell>
          <cell r="D113" t="str">
            <v>SL-10</v>
          </cell>
          <cell r="E113" t="str">
            <v>150cm</v>
          </cell>
          <cell r="F113">
            <v>1</v>
          </cell>
          <cell r="G113" t="str">
            <v>TIP</v>
          </cell>
          <cell r="H113" t="str">
            <v>€</v>
          </cell>
          <cell r="I113">
            <v>128.37</v>
          </cell>
          <cell r="J113" t="str">
            <v>EUR</v>
          </cell>
        </row>
        <row r="114">
          <cell r="B114" t="str">
            <v>M0031681890</v>
          </cell>
          <cell r="C114" t="str">
            <v>EXCELSIOR</v>
          </cell>
          <cell r="D114" t="str">
            <v>SL-10</v>
          </cell>
          <cell r="E114" t="str">
            <v>150cm</v>
          </cell>
          <cell r="F114">
            <v>2</v>
          </cell>
          <cell r="G114" t="str">
            <v>TIP</v>
          </cell>
          <cell r="H114" t="str">
            <v>€</v>
          </cell>
          <cell r="I114">
            <v>125.02</v>
          </cell>
          <cell r="J114" t="str">
            <v>EUR</v>
          </cell>
        </row>
        <row r="115">
          <cell r="B115" t="str">
            <v>M0031681900</v>
          </cell>
          <cell r="C115" t="str">
            <v>Excelsior</v>
          </cell>
          <cell r="D115" t="str">
            <v>SL-10</v>
          </cell>
          <cell r="E115" t="str">
            <v>Pre-Shaped</v>
          </cell>
          <cell r="F115">
            <v>45</v>
          </cell>
          <cell r="H115" t="str">
            <v>€</v>
          </cell>
          <cell r="I115">
            <v>147.33000000000001</v>
          </cell>
          <cell r="J115" t="str">
            <v>EUR</v>
          </cell>
        </row>
        <row r="116">
          <cell r="B116" t="str">
            <v>M0031681910</v>
          </cell>
          <cell r="C116" t="str">
            <v>Excelsior</v>
          </cell>
          <cell r="D116" t="str">
            <v>SL-10</v>
          </cell>
          <cell r="E116" t="str">
            <v>Pre-Shaped</v>
          </cell>
          <cell r="F116">
            <v>90</v>
          </cell>
          <cell r="H116" t="str">
            <v>€</v>
          </cell>
          <cell r="I116">
            <v>147.33000000000001</v>
          </cell>
          <cell r="J116" t="str">
            <v>EUR</v>
          </cell>
        </row>
        <row r="117">
          <cell r="B117" t="str">
            <v>M0031681920</v>
          </cell>
          <cell r="C117" t="str">
            <v>Excelsior</v>
          </cell>
          <cell r="D117" t="str">
            <v>SL-10</v>
          </cell>
          <cell r="E117" t="str">
            <v>Pre-Shaped</v>
          </cell>
          <cell r="F117" t="str">
            <v>J</v>
          </cell>
          <cell r="G117">
            <v>1</v>
          </cell>
          <cell r="H117" t="str">
            <v>€</v>
          </cell>
          <cell r="I117">
            <v>147.24</v>
          </cell>
          <cell r="J117" t="str">
            <v>EUR</v>
          </cell>
        </row>
        <row r="118">
          <cell r="B118" t="str">
            <v>M0031681930</v>
          </cell>
          <cell r="C118" t="str">
            <v>Excelsior</v>
          </cell>
          <cell r="D118" t="str">
            <v>SL-10</v>
          </cell>
          <cell r="E118" t="str">
            <v>Pre-Shaped</v>
          </cell>
          <cell r="F118" t="str">
            <v>C</v>
          </cell>
          <cell r="G118">
            <v>1</v>
          </cell>
          <cell r="H118" t="str">
            <v>€</v>
          </cell>
          <cell r="I118">
            <v>150.6</v>
          </cell>
          <cell r="J118" t="str">
            <v>EUR</v>
          </cell>
        </row>
        <row r="119">
          <cell r="B119" t="str">
            <v>M0031681940</v>
          </cell>
          <cell r="C119" t="str">
            <v>Excelsior</v>
          </cell>
          <cell r="D119" t="str">
            <v>SL-10</v>
          </cell>
          <cell r="E119" t="str">
            <v>Pre-Shaped</v>
          </cell>
          <cell r="F119" t="str">
            <v>S</v>
          </cell>
          <cell r="G119">
            <v>1</v>
          </cell>
          <cell r="H119" t="str">
            <v>€</v>
          </cell>
          <cell r="I119">
            <v>150.6</v>
          </cell>
          <cell r="J119" t="str">
            <v>EUR</v>
          </cell>
        </row>
        <row r="120">
          <cell r="B120" t="str">
            <v>M0031682890</v>
          </cell>
          <cell r="C120" t="str">
            <v>EXCELSIOR</v>
          </cell>
          <cell r="D120" t="str">
            <v>PETITE</v>
          </cell>
          <cell r="E120" t="str">
            <v>150cm</v>
          </cell>
          <cell r="F120">
            <v>2</v>
          </cell>
          <cell r="G120" t="str">
            <v>TIP</v>
          </cell>
          <cell r="I120">
            <v>167.6</v>
          </cell>
          <cell r="J120" t="str">
            <v>USD</v>
          </cell>
        </row>
        <row r="121">
          <cell r="B121" t="str">
            <v>M0031683810</v>
          </cell>
          <cell r="C121" t="str">
            <v>EXCELSIOR</v>
          </cell>
          <cell r="D121" t="str">
            <v>SL-10</v>
          </cell>
          <cell r="E121" t="str">
            <v>130cm</v>
          </cell>
          <cell r="F121">
            <v>1</v>
          </cell>
          <cell r="G121" t="str">
            <v>TIP</v>
          </cell>
          <cell r="I121">
            <v>162.91</v>
          </cell>
          <cell r="J121" t="str">
            <v>USD</v>
          </cell>
        </row>
        <row r="122">
          <cell r="B122" t="str">
            <v>M0031685810</v>
          </cell>
          <cell r="C122" t="str">
            <v>EXCELSIOR</v>
          </cell>
          <cell r="D122" t="str">
            <v>SL-10</v>
          </cell>
          <cell r="E122" t="str">
            <v>105cm</v>
          </cell>
          <cell r="F122">
            <v>1</v>
          </cell>
          <cell r="G122" t="str">
            <v>TIP</v>
          </cell>
          <cell r="I122">
            <v>162.80000000000001</v>
          </cell>
          <cell r="J122" t="str">
            <v>USD</v>
          </cell>
        </row>
        <row r="123">
          <cell r="B123" t="str">
            <v>M0031711190</v>
          </cell>
          <cell r="C123" t="str">
            <v>TURBOTRACKER</v>
          </cell>
          <cell r="D123">
            <v>18</v>
          </cell>
          <cell r="E123" t="str">
            <v>150/18</v>
          </cell>
          <cell r="F123" t="str">
            <v>2TM</v>
          </cell>
          <cell r="H123" t="str">
            <v>€</v>
          </cell>
          <cell r="I123">
            <v>147.66</v>
          </cell>
          <cell r="J123" t="str">
            <v>EUR</v>
          </cell>
        </row>
        <row r="124">
          <cell r="B124" t="str">
            <v>M00317210</v>
          </cell>
          <cell r="C124" t="str">
            <v>Pivot</v>
          </cell>
          <cell r="D124" t="str">
            <v>Steerable</v>
          </cell>
          <cell r="E124" t="str">
            <v>Microcatheter,</v>
          </cell>
          <cell r="I124">
            <v>387.57</v>
          </cell>
          <cell r="J124" t="str">
            <v>USD</v>
          </cell>
        </row>
        <row r="125">
          <cell r="B125" t="str">
            <v>M00317220</v>
          </cell>
          <cell r="C125" t="str">
            <v>Pivot</v>
          </cell>
          <cell r="D125" t="str">
            <v>MC</v>
          </cell>
          <cell r="E125" t="str">
            <v>Pre-Shaped</v>
          </cell>
          <cell r="F125" t="str">
            <v>45,</v>
          </cell>
          <cell r="G125" t="str">
            <v>2-Tip</v>
          </cell>
          <cell r="I125">
            <v>394.78</v>
          </cell>
          <cell r="J125" t="str">
            <v>USD</v>
          </cell>
        </row>
        <row r="126">
          <cell r="B126" t="str">
            <v>M00317230</v>
          </cell>
          <cell r="C126" t="str">
            <v>Pivot</v>
          </cell>
          <cell r="D126" t="str">
            <v>MC</v>
          </cell>
          <cell r="E126" t="str">
            <v>Pre-Shaped</v>
          </cell>
          <cell r="F126" t="str">
            <v>90,</v>
          </cell>
          <cell r="G126" t="str">
            <v>2-Tip</v>
          </cell>
          <cell r="I126">
            <v>394.78</v>
          </cell>
          <cell r="J126" t="str">
            <v>USD</v>
          </cell>
        </row>
        <row r="127">
          <cell r="B127" t="str">
            <v>M00317240</v>
          </cell>
          <cell r="C127" t="str">
            <v>Pivot</v>
          </cell>
          <cell r="D127" t="str">
            <v>MC</v>
          </cell>
          <cell r="E127" t="str">
            <v>Pre-Shaped</v>
          </cell>
          <cell r="F127" t="str">
            <v>J,</v>
          </cell>
          <cell r="G127" t="str">
            <v>2-Tip</v>
          </cell>
          <cell r="I127">
            <v>394.95</v>
          </cell>
          <cell r="J127" t="str">
            <v>USD</v>
          </cell>
        </row>
        <row r="128">
          <cell r="B128" t="str">
            <v>M003182880US0</v>
          </cell>
          <cell r="C128" t="str">
            <v>Renegade</v>
          </cell>
          <cell r="D128" t="str">
            <v>Hi</v>
          </cell>
          <cell r="E128" t="str">
            <v>Flo</v>
          </cell>
          <cell r="F128" t="str">
            <v>135/10</v>
          </cell>
          <cell r="G128" t="str">
            <v>(Neuro)</v>
          </cell>
          <cell r="H128" t="str">
            <v>€</v>
          </cell>
          <cell r="I128">
            <v>82.6</v>
          </cell>
          <cell r="J128" t="str">
            <v>EUR</v>
          </cell>
        </row>
        <row r="129">
          <cell r="B129" t="str">
            <v>M003182890US0</v>
          </cell>
          <cell r="C129" t="str">
            <v>Renegade</v>
          </cell>
          <cell r="D129" t="str">
            <v>Hi</v>
          </cell>
          <cell r="E129" t="str">
            <v>Flo</v>
          </cell>
          <cell r="F129" t="str">
            <v>135/20</v>
          </cell>
          <cell r="G129" t="str">
            <v>(Neuro)</v>
          </cell>
          <cell r="H129" t="str">
            <v>€</v>
          </cell>
          <cell r="I129">
            <v>82.66</v>
          </cell>
          <cell r="J129" t="str">
            <v>EUR</v>
          </cell>
        </row>
        <row r="130">
          <cell r="B130" t="str">
            <v>M003182900US0</v>
          </cell>
          <cell r="C130" t="str">
            <v>Renegade</v>
          </cell>
          <cell r="D130" t="str">
            <v>Hi</v>
          </cell>
          <cell r="E130" t="str">
            <v>Flo</v>
          </cell>
          <cell r="F130" t="str">
            <v>150/10</v>
          </cell>
          <cell r="G130" t="str">
            <v>(Neuro)</v>
          </cell>
          <cell r="H130" t="str">
            <v>€</v>
          </cell>
          <cell r="I130">
            <v>84.6</v>
          </cell>
          <cell r="J130" t="str">
            <v>EUR</v>
          </cell>
        </row>
        <row r="131">
          <cell r="B131" t="str">
            <v>M003182910US0</v>
          </cell>
          <cell r="C131" t="str">
            <v>Renegade</v>
          </cell>
          <cell r="D131" t="str">
            <v>Hi</v>
          </cell>
          <cell r="E131" t="str">
            <v>Flo</v>
          </cell>
          <cell r="F131" t="str">
            <v>150/20</v>
          </cell>
          <cell r="G131" t="str">
            <v>(Neuro)</v>
          </cell>
          <cell r="H131" t="str">
            <v>€</v>
          </cell>
          <cell r="I131">
            <v>84.65</v>
          </cell>
          <cell r="J131" t="str">
            <v>EUR</v>
          </cell>
        </row>
        <row r="132">
          <cell r="B132" t="str">
            <v>M0032072009150</v>
          </cell>
          <cell r="C132">
            <v>9</v>
          </cell>
          <cell r="D132" t="str">
            <v>X</v>
          </cell>
          <cell r="E132">
            <v>1.5</v>
          </cell>
          <cell r="F132" t="str">
            <v>GATEWAY</v>
          </cell>
          <cell r="I132">
            <v>39.11</v>
          </cell>
          <cell r="J132" t="str">
            <v>USD</v>
          </cell>
        </row>
        <row r="133">
          <cell r="B133" t="str">
            <v>M0032072009200</v>
          </cell>
          <cell r="C133">
            <v>9</v>
          </cell>
          <cell r="D133" t="str">
            <v>X</v>
          </cell>
          <cell r="E133">
            <v>2</v>
          </cell>
          <cell r="F133" t="str">
            <v>GATEWAY</v>
          </cell>
          <cell r="I133">
            <v>39.25</v>
          </cell>
          <cell r="J133" t="str">
            <v>USD</v>
          </cell>
        </row>
        <row r="134">
          <cell r="B134" t="str">
            <v>M0032072009220</v>
          </cell>
          <cell r="C134">
            <v>9</v>
          </cell>
          <cell r="D134" t="str">
            <v>X</v>
          </cell>
          <cell r="E134">
            <v>2.25</v>
          </cell>
          <cell r="F134" t="str">
            <v>GATEWAY</v>
          </cell>
          <cell r="I134">
            <v>39.6</v>
          </cell>
          <cell r="J134" t="str">
            <v>USD</v>
          </cell>
        </row>
        <row r="135">
          <cell r="B135" t="str">
            <v>M0032072009250</v>
          </cell>
          <cell r="C135">
            <v>9</v>
          </cell>
          <cell r="D135" t="str">
            <v>X</v>
          </cell>
          <cell r="E135">
            <v>2.5</v>
          </cell>
          <cell r="F135" t="str">
            <v>GATEWAY</v>
          </cell>
          <cell r="I135">
            <v>39.6</v>
          </cell>
          <cell r="J135" t="str">
            <v>USD</v>
          </cell>
        </row>
        <row r="136">
          <cell r="B136" t="str">
            <v>M0032072009270</v>
          </cell>
          <cell r="C136">
            <v>9</v>
          </cell>
          <cell r="D136" t="str">
            <v>X</v>
          </cell>
          <cell r="E136">
            <v>2.75</v>
          </cell>
          <cell r="F136" t="str">
            <v>GATEWAY</v>
          </cell>
          <cell r="I136">
            <v>39.6</v>
          </cell>
          <cell r="J136" t="str">
            <v>USD</v>
          </cell>
        </row>
        <row r="137">
          <cell r="B137" t="str">
            <v>M0032072009300</v>
          </cell>
          <cell r="C137">
            <v>9</v>
          </cell>
          <cell r="D137" t="str">
            <v>X</v>
          </cell>
          <cell r="E137">
            <v>3</v>
          </cell>
          <cell r="F137" t="str">
            <v>GATEWAY</v>
          </cell>
          <cell r="I137">
            <v>39.61</v>
          </cell>
          <cell r="J137" t="str">
            <v>USD</v>
          </cell>
        </row>
        <row r="138">
          <cell r="B138" t="str">
            <v>M0032072009320</v>
          </cell>
          <cell r="C138">
            <v>9</v>
          </cell>
          <cell r="D138" t="str">
            <v>X</v>
          </cell>
          <cell r="E138">
            <v>3.25</v>
          </cell>
          <cell r="F138" t="str">
            <v>GATEWAY</v>
          </cell>
          <cell r="I138">
            <v>40.24</v>
          </cell>
          <cell r="J138" t="str">
            <v>USD</v>
          </cell>
        </row>
        <row r="139">
          <cell r="B139" t="str">
            <v>M0032072009350</v>
          </cell>
          <cell r="C139">
            <v>9</v>
          </cell>
          <cell r="D139" t="str">
            <v>X</v>
          </cell>
          <cell r="E139">
            <v>3.5</v>
          </cell>
          <cell r="F139" t="str">
            <v>GATEWAY</v>
          </cell>
          <cell r="I139">
            <v>41.42</v>
          </cell>
          <cell r="J139" t="str">
            <v>USD</v>
          </cell>
        </row>
        <row r="140">
          <cell r="B140" t="str">
            <v>M0032072009370</v>
          </cell>
          <cell r="C140">
            <v>9</v>
          </cell>
          <cell r="D140" t="str">
            <v>X</v>
          </cell>
          <cell r="E140">
            <v>3.75</v>
          </cell>
          <cell r="F140" t="str">
            <v>GATEWAY</v>
          </cell>
          <cell r="I140">
            <v>41.42</v>
          </cell>
          <cell r="J140" t="str">
            <v>USD</v>
          </cell>
        </row>
        <row r="141">
          <cell r="B141" t="str">
            <v>M0032072009400</v>
          </cell>
          <cell r="C141">
            <v>9</v>
          </cell>
          <cell r="D141" t="str">
            <v>X</v>
          </cell>
          <cell r="E141">
            <v>4</v>
          </cell>
          <cell r="F141" t="str">
            <v>GATEWAY</v>
          </cell>
          <cell r="I141">
            <v>41.42</v>
          </cell>
          <cell r="J141" t="str">
            <v>USD</v>
          </cell>
        </row>
        <row r="142">
          <cell r="B142" t="str">
            <v>M0032072012200</v>
          </cell>
          <cell r="C142">
            <v>12</v>
          </cell>
          <cell r="D142" t="str">
            <v>X</v>
          </cell>
          <cell r="E142">
            <v>2</v>
          </cell>
          <cell r="F142" t="str">
            <v>GATEWAY</v>
          </cell>
          <cell r="I142">
            <v>39.25</v>
          </cell>
          <cell r="J142" t="str">
            <v>USD</v>
          </cell>
        </row>
        <row r="143">
          <cell r="B143" t="str">
            <v>M0032072012220</v>
          </cell>
          <cell r="C143">
            <v>12</v>
          </cell>
          <cell r="D143" t="str">
            <v>X</v>
          </cell>
          <cell r="E143">
            <v>2.25</v>
          </cell>
          <cell r="F143" t="str">
            <v>GATEWAY</v>
          </cell>
          <cell r="I143">
            <v>39.6</v>
          </cell>
          <cell r="J143" t="str">
            <v>USD</v>
          </cell>
        </row>
        <row r="144">
          <cell r="B144" t="str">
            <v>M0032072012250</v>
          </cell>
          <cell r="C144">
            <v>12</v>
          </cell>
          <cell r="D144" t="str">
            <v>X</v>
          </cell>
          <cell r="E144">
            <v>2.5</v>
          </cell>
          <cell r="F144" t="str">
            <v>GATEWAY</v>
          </cell>
          <cell r="I144">
            <v>39.590000000000003</v>
          </cell>
          <cell r="J144" t="str">
            <v>USD</v>
          </cell>
        </row>
        <row r="145">
          <cell r="B145" t="str">
            <v>M0032072012270</v>
          </cell>
          <cell r="C145">
            <v>12</v>
          </cell>
          <cell r="D145" t="str">
            <v>X</v>
          </cell>
          <cell r="E145">
            <v>2.75</v>
          </cell>
          <cell r="F145" t="str">
            <v>GATEWAY</v>
          </cell>
          <cell r="I145">
            <v>39.6</v>
          </cell>
          <cell r="J145" t="str">
            <v>USD</v>
          </cell>
        </row>
        <row r="146">
          <cell r="B146" t="str">
            <v>M0032072012300</v>
          </cell>
          <cell r="C146">
            <v>12</v>
          </cell>
          <cell r="D146" t="str">
            <v>X</v>
          </cell>
          <cell r="E146">
            <v>3</v>
          </cell>
          <cell r="F146" t="str">
            <v>GATEWAY</v>
          </cell>
          <cell r="I146">
            <v>39.61</v>
          </cell>
          <cell r="J146" t="str">
            <v>USD</v>
          </cell>
        </row>
        <row r="147">
          <cell r="B147" t="str">
            <v>M0032072012320</v>
          </cell>
          <cell r="C147">
            <v>12</v>
          </cell>
          <cell r="D147" t="str">
            <v>X</v>
          </cell>
          <cell r="E147">
            <v>3.25</v>
          </cell>
          <cell r="F147" t="str">
            <v>GATEWAY</v>
          </cell>
          <cell r="I147">
            <v>40.24</v>
          </cell>
          <cell r="J147" t="str">
            <v>USD</v>
          </cell>
        </row>
        <row r="148">
          <cell r="B148" t="str">
            <v>M0032072012350</v>
          </cell>
          <cell r="C148">
            <v>12</v>
          </cell>
          <cell r="D148" t="str">
            <v>X</v>
          </cell>
          <cell r="E148">
            <v>3.5</v>
          </cell>
          <cell r="F148" t="str">
            <v>GATEWAY</v>
          </cell>
          <cell r="I148">
            <v>41.42</v>
          </cell>
          <cell r="J148" t="str">
            <v>USD</v>
          </cell>
        </row>
        <row r="149">
          <cell r="B149" t="str">
            <v>M0032072012370</v>
          </cell>
          <cell r="C149">
            <v>12</v>
          </cell>
          <cell r="D149" t="str">
            <v>X</v>
          </cell>
          <cell r="E149">
            <v>3.75</v>
          </cell>
          <cell r="F149" t="str">
            <v>GATEWAY</v>
          </cell>
          <cell r="I149">
            <v>41.42</v>
          </cell>
          <cell r="J149" t="str">
            <v>USD</v>
          </cell>
        </row>
        <row r="150">
          <cell r="B150" t="str">
            <v>M0032072012400</v>
          </cell>
          <cell r="C150">
            <v>12</v>
          </cell>
          <cell r="D150" t="str">
            <v>X</v>
          </cell>
          <cell r="E150">
            <v>4</v>
          </cell>
          <cell r="F150" t="str">
            <v>GATEWAY</v>
          </cell>
          <cell r="I150">
            <v>41.42</v>
          </cell>
          <cell r="J150" t="str">
            <v>USD</v>
          </cell>
        </row>
        <row r="151">
          <cell r="B151" t="str">
            <v>M0032072015150</v>
          </cell>
          <cell r="C151">
            <v>15</v>
          </cell>
          <cell r="D151" t="str">
            <v>X</v>
          </cell>
          <cell r="E151">
            <v>1.5</v>
          </cell>
          <cell r="F151" t="str">
            <v>GATEWAY</v>
          </cell>
          <cell r="I151">
            <v>39.11</v>
          </cell>
          <cell r="J151" t="str">
            <v>USD</v>
          </cell>
        </row>
        <row r="152">
          <cell r="B152" t="str">
            <v>M0032072015200</v>
          </cell>
          <cell r="C152">
            <v>15</v>
          </cell>
          <cell r="D152" t="str">
            <v>X</v>
          </cell>
          <cell r="E152">
            <v>2</v>
          </cell>
          <cell r="F152" t="str">
            <v>GATEWAY</v>
          </cell>
          <cell r="I152">
            <v>39.25</v>
          </cell>
          <cell r="J152" t="str">
            <v>USD</v>
          </cell>
        </row>
        <row r="153">
          <cell r="B153" t="str">
            <v>M0032072015220</v>
          </cell>
          <cell r="C153">
            <v>15</v>
          </cell>
          <cell r="D153" t="str">
            <v>X</v>
          </cell>
          <cell r="E153">
            <v>2.25</v>
          </cell>
          <cell r="F153" t="str">
            <v>GATEWAY</v>
          </cell>
          <cell r="I153">
            <v>39.6</v>
          </cell>
          <cell r="J153" t="str">
            <v>USD</v>
          </cell>
        </row>
        <row r="154">
          <cell r="B154" t="str">
            <v>M0032072015250</v>
          </cell>
          <cell r="C154">
            <v>15</v>
          </cell>
          <cell r="D154" t="str">
            <v>X</v>
          </cell>
          <cell r="E154">
            <v>2.5</v>
          </cell>
          <cell r="F154" t="str">
            <v>GATEWAY</v>
          </cell>
          <cell r="I154">
            <v>39.590000000000003</v>
          </cell>
          <cell r="J154" t="str">
            <v>USD</v>
          </cell>
        </row>
        <row r="155">
          <cell r="B155" t="str">
            <v>M0032072015270</v>
          </cell>
          <cell r="C155">
            <v>15</v>
          </cell>
          <cell r="D155" t="str">
            <v>X</v>
          </cell>
          <cell r="E155">
            <v>2.75</v>
          </cell>
          <cell r="F155" t="str">
            <v>GATEWAY</v>
          </cell>
          <cell r="I155">
            <v>39.6</v>
          </cell>
          <cell r="J155" t="str">
            <v>USD</v>
          </cell>
        </row>
        <row r="156">
          <cell r="B156" t="str">
            <v>M0032072015300</v>
          </cell>
          <cell r="C156">
            <v>15</v>
          </cell>
          <cell r="D156" t="str">
            <v>X</v>
          </cell>
          <cell r="E156">
            <v>3</v>
          </cell>
          <cell r="F156" t="str">
            <v>GATEWAY</v>
          </cell>
          <cell r="I156">
            <v>39.61</v>
          </cell>
          <cell r="J156" t="str">
            <v>USD</v>
          </cell>
        </row>
        <row r="157">
          <cell r="B157" t="str">
            <v>M0032072015320</v>
          </cell>
          <cell r="C157">
            <v>15</v>
          </cell>
          <cell r="D157" t="str">
            <v>X</v>
          </cell>
          <cell r="E157">
            <v>3.25</v>
          </cell>
          <cell r="F157" t="str">
            <v>GATEWAY</v>
          </cell>
          <cell r="I157">
            <v>40.24</v>
          </cell>
          <cell r="J157" t="str">
            <v>USD</v>
          </cell>
        </row>
        <row r="158">
          <cell r="B158" t="str">
            <v>M0032072015350</v>
          </cell>
          <cell r="C158">
            <v>15</v>
          </cell>
          <cell r="D158" t="str">
            <v>X</v>
          </cell>
          <cell r="E158">
            <v>3.5</v>
          </cell>
          <cell r="F158" t="str">
            <v>GATEWAY</v>
          </cell>
          <cell r="I158">
            <v>41.42</v>
          </cell>
          <cell r="J158" t="str">
            <v>USD</v>
          </cell>
        </row>
        <row r="159">
          <cell r="B159" t="str">
            <v>M0032072015370</v>
          </cell>
          <cell r="C159">
            <v>15</v>
          </cell>
          <cell r="D159" t="str">
            <v>X</v>
          </cell>
          <cell r="E159">
            <v>3.75</v>
          </cell>
          <cell r="F159" t="str">
            <v>GATEWAY</v>
          </cell>
          <cell r="I159">
            <v>41.42</v>
          </cell>
          <cell r="J159" t="str">
            <v>USD</v>
          </cell>
        </row>
        <row r="160">
          <cell r="B160" t="str">
            <v>M0032072015400</v>
          </cell>
          <cell r="C160">
            <v>15</v>
          </cell>
          <cell r="D160" t="str">
            <v>X</v>
          </cell>
          <cell r="E160">
            <v>4</v>
          </cell>
          <cell r="F160" t="str">
            <v>GATEWAY</v>
          </cell>
          <cell r="I160">
            <v>41.42</v>
          </cell>
          <cell r="J160" t="str">
            <v>USD</v>
          </cell>
        </row>
        <row r="161">
          <cell r="B161" t="str">
            <v>M00320720159C0</v>
          </cell>
          <cell r="C161">
            <v>9</v>
          </cell>
          <cell r="D161" t="str">
            <v>x</v>
          </cell>
          <cell r="E161">
            <v>1.5</v>
          </cell>
          <cell r="F161" t="str">
            <v>Gateway</v>
          </cell>
          <cell r="G161" t="str">
            <v>IDE</v>
          </cell>
          <cell r="I161">
            <v>38.54</v>
          </cell>
          <cell r="J161" t="str">
            <v>USD</v>
          </cell>
        </row>
        <row r="162">
          <cell r="B162" t="str">
            <v>M0032072020150</v>
          </cell>
          <cell r="C162">
            <v>20</v>
          </cell>
          <cell r="D162" t="str">
            <v>X</v>
          </cell>
          <cell r="E162">
            <v>1.5</v>
          </cell>
          <cell r="F162" t="str">
            <v>GATEWAY</v>
          </cell>
          <cell r="I162">
            <v>39.11</v>
          </cell>
          <cell r="J162" t="str">
            <v>USD</v>
          </cell>
        </row>
        <row r="163">
          <cell r="B163" t="str">
            <v>M0032072020200</v>
          </cell>
          <cell r="C163">
            <v>20</v>
          </cell>
          <cell r="D163" t="str">
            <v>X</v>
          </cell>
          <cell r="E163">
            <v>2</v>
          </cell>
          <cell r="F163" t="str">
            <v>GATEWAY</v>
          </cell>
          <cell r="I163">
            <v>39.25</v>
          </cell>
          <cell r="J163" t="str">
            <v>USD</v>
          </cell>
        </row>
        <row r="164">
          <cell r="B164" t="str">
            <v>M0032072020220</v>
          </cell>
          <cell r="C164">
            <v>20</v>
          </cell>
          <cell r="D164" t="str">
            <v>X</v>
          </cell>
          <cell r="E164">
            <v>2.25</v>
          </cell>
          <cell r="F164" t="str">
            <v>GATEWAY</v>
          </cell>
          <cell r="I164">
            <v>39.6</v>
          </cell>
          <cell r="J164" t="str">
            <v>USD</v>
          </cell>
        </row>
        <row r="165">
          <cell r="B165" t="str">
            <v>M0032072020250</v>
          </cell>
          <cell r="C165">
            <v>20</v>
          </cell>
          <cell r="D165" t="str">
            <v>X</v>
          </cell>
          <cell r="E165">
            <v>2.5</v>
          </cell>
          <cell r="F165" t="str">
            <v>GATEWAY</v>
          </cell>
          <cell r="I165">
            <v>39.590000000000003</v>
          </cell>
          <cell r="J165" t="str">
            <v>USD</v>
          </cell>
        </row>
        <row r="166">
          <cell r="B166" t="str">
            <v>M0032072020270</v>
          </cell>
          <cell r="C166">
            <v>20</v>
          </cell>
          <cell r="D166" t="str">
            <v>X</v>
          </cell>
          <cell r="E166">
            <v>2.75</v>
          </cell>
          <cell r="F166" t="str">
            <v>GATEWAY</v>
          </cell>
          <cell r="I166">
            <v>39.6</v>
          </cell>
          <cell r="J166" t="str">
            <v>USD</v>
          </cell>
        </row>
        <row r="167">
          <cell r="B167" t="str">
            <v>M0032072020300</v>
          </cell>
          <cell r="C167">
            <v>20</v>
          </cell>
          <cell r="D167" t="str">
            <v>X</v>
          </cell>
          <cell r="E167">
            <v>3</v>
          </cell>
          <cell r="F167" t="str">
            <v>GATEWAY</v>
          </cell>
          <cell r="I167">
            <v>40.26</v>
          </cell>
          <cell r="J167" t="str">
            <v>USD</v>
          </cell>
        </row>
        <row r="168">
          <cell r="B168" t="str">
            <v>M0032072020320</v>
          </cell>
          <cell r="C168">
            <v>20</v>
          </cell>
          <cell r="D168" t="str">
            <v>X</v>
          </cell>
          <cell r="E168">
            <v>3.25</v>
          </cell>
          <cell r="F168" t="str">
            <v>GATEWAY</v>
          </cell>
          <cell r="I168">
            <v>40.24</v>
          </cell>
          <cell r="J168" t="str">
            <v>USD</v>
          </cell>
        </row>
        <row r="169">
          <cell r="B169" t="str">
            <v>M0032072020350</v>
          </cell>
          <cell r="C169">
            <v>20</v>
          </cell>
          <cell r="D169" t="str">
            <v>X</v>
          </cell>
          <cell r="E169">
            <v>3.5</v>
          </cell>
          <cell r="F169" t="str">
            <v>GATEWAY</v>
          </cell>
          <cell r="I169">
            <v>41.42</v>
          </cell>
          <cell r="J169" t="str">
            <v>USD</v>
          </cell>
        </row>
        <row r="170">
          <cell r="B170" t="str">
            <v>M0032072020370</v>
          </cell>
          <cell r="C170">
            <v>20</v>
          </cell>
          <cell r="D170" t="str">
            <v>X</v>
          </cell>
          <cell r="E170">
            <v>3.75</v>
          </cell>
          <cell r="F170" t="str">
            <v>GATEWAY</v>
          </cell>
          <cell r="I170">
            <v>41.42</v>
          </cell>
          <cell r="J170" t="str">
            <v>USD</v>
          </cell>
        </row>
        <row r="171">
          <cell r="B171" t="str">
            <v>M0032072020400</v>
          </cell>
          <cell r="C171">
            <v>20</v>
          </cell>
          <cell r="D171" t="str">
            <v>X</v>
          </cell>
          <cell r="E171">
            <v>4</v>
          </cell>
          <cell r="F171" t="str">
            <v>GATEWAY</v>
          </cell>
          <cell r="I171">
            <v>41.42</v>
          </cell>
          <cell r="J171" t="str">
            <v>USD</v>
          </cell>
        </row>
        <row r="172">
          <cell r="B172" t="str">
            <v>M00320720209C0</v>
          </cell>
          <cell r="C172">
            <v>9</v>
          </cell>
          <cell r="D172" t="str">
            <v>x</v>
          </cell>
          <cell r="E172">
            <v>2</v>
          </cell>
          <cell r="F172" t="str">
            <v>Gateway</v>
          </cell>
          <cell r="G172" t="str">
            <v>IDE</v>
          </cell>
          <cell r="I172">
            <v>38.68</v>
          </cell>
          <cell r="J172" t="str">
            <v>USD</v>
          </cell>
        </row>
        <row r="173">
          <cell r="B173" t="str">
            <v>M00320720229C0</v>
          </cell>
          <cell r="C173">
            <v>9</v>
          </cell>
          <cell r="D173" t="str">
            <v>x</v>
          </cell>
          <cell r="E173">
            <v>2.25</v>
          </cell>
          <cell r="F173" t="str">
            <v>Gateway</v>
          </cell>
          <cell r="G173" t="str">
            <v>IDE</v>
          </cell>
          <cell r="I173">
            <v>39.03</v>
          </cell>
          <cell r="J173" t="str">
            <v>USD</v>
          </cell>
        </row>
        <row r="174">
          <cell r="B174" t="str">
            <v>M00320720259C0</v>
          </cell>
          <cell r="C174">
            <v>9</v>
          </cell>
          <cell r="D174" t="str">
            <v>x</v>
          </cell>
          <cell r="E174">
            <v>2.5</v>
          </cell>
          <cell r="F174" t="str">
            <v>Gateway</v>
          </cell>
          <cell r="G174" t="str">
            <v>IDE</v>
          </cell>
          <cell r="I174">
            <v>39.03</v>
          </cell>
          <cell r="J174" t="str">
            <v>USD</v>
          </cell>
        </row>
        <row r="175">
          <cell r="B175" t="str">
            <v>M00320720279C0</v>
          </cell>
          <cell r="C175">
            <v>9</v>
          </cell>
          <cell r="D175" t="str">
            <v>x</v>
          </cell>
          <cell r="E175">
            <v>2.75</v>
          </cell>
          <cell r="F175" t="str">
            <v>Gateway</v>
          </cell>
          <cell r="G175" t="str">
            <v>IDE</v>
          </cell>
          <cell r="I175">
            <v>39.020000000000003</v>
          </cell>
          <cell r="J175" t="str">
            <v>USD</v>
          </cell>
        </row>
        <row r="176">
          <cell r="B176" t="str">
            <v>M0032072030200</v>
          </cell>
          <cell r="C176">
            <v>30</v>
          </cell>
          <cell r="D176" t="str">
            <v>X</v>
          </cell>
          <cell r="E176">
            <v>2</v>
          </cell>
          <cell r="F176" t="str">
            <v>GATEWAY</v>
          </cell>
          <cell r="I176">
            <v>43.95</v>
          </cell>
          <cell r="J176" t="str">
            <v>USD</v>
          </cell>
        </row>
        <row r="177">
          <cell r="B177" t="str">
            <v>M0032072030220</v>
          </cell>
          <cell r="C177">
            <v>30</v>
          </cell>
          <cell r="D177" t="str">
            <v>X</v>
          </cell>
          <cell r="E177">
            <v>2.25</v>
          </cell>
          <cell r="F177" t="str">
            <v>GATEWAY</v>
          </cell>
          <cell r="I177">
            <v>44.44</v>
          </cell>
          <cell r="J177" t="str">
            <v>USD</v>
          </cell>
        </row>
        <row r="178">
          <cell r="B178" t="str">
            <v>M0032072030250</v>
          </cell>
          <cell r="C178">
            <v>30</v>
          </cell>
          <cell r="D178" t="str">
            <v>X</v>
          </cell>
          <cell r="E178">
            <v>2.5</v>
          </cell>
          <cell r="F178" t="str">
            <v>GATEWAY</v>
          </cell>
          <cell r="I178">
            <v>44.44</v>
          </cell>
          <cell r="J178" t="str">
            <v>USD</v>
          </cell>
        </row>
        <row r="179">
          <cell r="B179" t="str">
            <v>M0032072030300</v>
          </cell>
          <cell r="C179">
            <v>30</v>
          </cell>
          <cell r="D179" t="str">
            <v>X</v>
          </cell>
          <cell r="E179">
            <v>3</v>
          </cell>
          <cell r="F179" t="str">
            <v>GATEWAY</v>
          </cell>
          <cell r="I179">
            <v>47.83</v>
          </cell>
          <cell r="J179" t="str">
            <v>USD</v>
          </cell>
        </row>
        <row r="180">
          <cell r="B180" t="str">
            <v>M0032072030320</v>
          </cell>
          <cell r="C180">
            <v>30</v>
          </cell>
          <cell r="D180" t="str">
            <v>X</v>
          </cell>
          <cell r="E180">
            <v>3.25</v>
          </cell>
          <cell r="F180" t="str">
            <v>GATEWAY</v>
          </cell>
          <cell r="I180">
            <v>47.73</v>
          </cell>
          <cell r="J180" t="str">
            <v>USD</v>
          </cell>
        </row>
        <row r="181">
          <cell r="B181" t="str">
            <v>M0032072030350</v>
          </cell>
          <cell r="C181">
            <v>30</v>
          </cell>
          <cell r="D181" t="str">
            <v>X</v>
          </cell>
          <cell r="E181">
            <v>3.5</v>
          </cell>
          <cell r="F181" t="str">
            <v>GATEWAY</v>
          </cell>
          <cell r="I181">
            <v>47.73</v>
          </cell>
          <cell r="J181" t="str">
            <v>USD</v>
          </cell>
        </row>
        <row r="182">
          <cell r="B182" t="str">
            <v>M0032072030370</v>
          </cell>
          <cell r="C182">
            <v>30</v>
          </cell>
          <cell r="D182" t="str">
            <v>X</v>
          </cell>
          <cell r="E182">
            <v>3.75</v>
          </cell>
          <cell r="F182" t="str">
            <v>GATEWAY</v>
          </cell>
          <cell r="I182">
            <v>47.73</v>
          </cell>
          <cell r="J182" t="str">
            <v>USD</v>
          </cell>
        </row>
        <row r="183">
          <cell r="B183" t="str">
            <v>M0032072030400</v>
          </cell>
          <cell r="C183">
            <v>30</v>
          </cell>
          <cell r="D183" t="str">
            <v>X</v>
          </cell>
          <cell r="E183">
            <v>4</v>
          </cell>
          <cell r="F183" t="str">
            <v>GATEWAY</v>
          </cell>
          <cell r="I183">
            <v>47.73</v>
          </cell>
          <cell r="J183" t="str">
            <v>USD</v>
          </cell>
        </row>
        <row r="184">
          <cell r="B184" t="str">
            <v>M00320720309C0</v>
          </cell>
          <cell r="C184">
            <v>9</v>
          </cell>
          <cell r="D184" t="str">
            <v>x</v>
          </cell>
          <cell r="E184">
            <v>3</v>
          </cell>
          <cell r="F184" t="str">
            <v>Gateway</v>
          </cell>
          <cell r="G184" t="str">
            <v>IDE</v>
          </cell>
          <cell r="I184">
            <v>39.04</v>
          </cell>
          <cell r="J184" t="str">
            <v>USD</v>
          </cell>
        </row>
        <row r="185">
          <cell r="B185" t="str">
            <v>M00320720329C0</v>
          </cell>
          <cell r="C185">
            <v>9</v>
          </cell>
          <cell r="D185" t="str">
            <v>x</v>
          </cell>
          <cell r="E185">
            <v>3.25</v>
          </cell>
          <cell r="F185" t="str">
            <v>Gateway</v>
          </cell>
          <cell r="G185" t="str">
            <v>IDE</v>
          </cell>
          <cell r="I185">
            <v>39.67</v>
          </cell>
          <cell r="J185" t="str">
            <v>USD</v>
          </cell>
        </row>
        <row r="186">
          <cell r="B186" t="str">
            <v>M00320720359C0</v>
          </cell>
          <cell r="C186">
            <v>9</v>
          </cell>
          <cell r="D186" t="str">
            <v>x</v>
          </cell>
          <cell r="E186">
            <v>3.5</v>
          </cell>
          <cell r="F186" t="str">
            <v>Gateway</v>
          </cell>
          <cell r="G186" t="str">
            <v>IDE</v>
          </cell>
          <cell r="I186">
            <v>40.85</v>
          </cell>
          <cell r="J186" t="str">
            <v>USD</v>
          </cell>
        </row>
        <row r="187">
          <cell r="B187" t="str">
            <v>M00320720379C0</v>
          </cell>
          <cell r="C187">
            <v>9</v>
          </cell>
          <cell r="D187" t="str">
            <v>x</v>
          </cell>
          <cell r="E187">
            <v>3.75</v>
          </cell>
          <cell r="F187" t="str">
            <v>Gateway</v>
          </cell>
          <cell r="G187" t="str">
            <v>IDE</v>
          </cell>
          <cell r="I187">
            <v>40.85</v>
          </cell>
          <cell r="J187" t="str">
            <v>USD</v>
          </cell>
        </row>
        <row r="188">
          <cell r="B188" t="str">
            <v>M00320720409C0</v>
          </cell>
          <cell r="C188">
            <v>9</v>
          </cell>
          <cell r="D188" t="str">
            <v>x</v>
          </cell>
          <cell r="E188">
            <v>4</v>
          </cell>
          <cell r="F188" t="str">
            <v>Gateway</v>
          </cell>
          <cell r="G188" t="str">
            <v>IDE</v>
          </cell>
          <cell r="I188">
            <v>40.85</v>
          </cell>
          <cell r="J188" t="str">
            <v>USD</v>
          </cell>
        </row>
        <row r="189">
          <cell r="B189" t="str">
            <v>M0032072109200</v>
          </cell>
          <cell r="C189">
            <v>9</v>
          </cell>
          <cell r="D189" t="str">
            <v>x</v>
          </cell>
          <cell r="E189">
            <v>2</v>
          </cell>
          <cell r="F189" t="str">
            <v>Gateway</v>
          </cell>
          <cell r="G189" t="str">
            <v>MR</v>
          </cell>
          <cell r="I189">
            <v>39.82</v>
          </cell>
          <cell r="J189" t="str">
            <v>USD</v>
          </cell>
        </row>
        <row r="190">
          <cell r="B190" t="str">
            <v>M0032072109220</v>
          </cell>
          <cell r="C190">
            <v>9</v>
          </cell>
          <cell r="D190" t="str">
            <v>x</v>
          </cell>
          <cell r="E190">
            <v>2.25</v>
          </cell>
          <cell r="F190" t="str">
            <v>Gateway</v>
          </cell>
          <cell r="G190" t="str">
            <v>MR</v>
          </cell>
          <cell r="I190">
            <v>40.159999999999997</v>
          </cell>
          <cell r="J190" t="str">
            <v>USD</v>
          </cell>
        </row>
        <row r="191">
          <cell r="B191" t="str">
            <v>M0032072109250</v>
          </cell>
          <cell r="C191">
            <v>9</v>
          </cell>
          <cell r="D191" t="str">
            <v>x</v>
          </cell>
          <cell r="E191">
            <v>2.5</v>
          </cell>
          <cell r="F191" t="str">
            <v>Gateway</v>
          </cell>
          <cell r="G191" t="str">
            <v>MR</v>
          </cell>
          <cell r="I191">
            <v>40.159999999999997</v>
          </cell>
          <cell r="J191" t="str">
            <v>USD</v>
          </cell>
        </row>
        <row r="192">
          <cell r="B192" t="str">
            <v>M0032072109270</v>
          </cell>
          <cell r="C192">
            <v>9</v>
          </cell>
          <cell r="D192" t="str">
            <v>x</v>
          </cell>
          <cell r="E192">
            <v>2.75</v>
          </cell>
          <cell r="F192" t="str">
            <v>Gateway</v>
          </cell>
          <cell r="G192" t="str">
            <v>MR</v>
          </cell>
          <cell r="I192">
            <v>40.159999999999997</v>
          </cell>
          <cell r="J192" t="str">
            <v>USD</v>
          </cell>
        </row>
        <row r="193">
          <cell r="B193" t="str">
            <v>M0032072109300</v>
          </cell>
          <cell r="C193">
            <v>9</v>
          </cell>
          <cell r="D193" t="str">
            <v>x</v>
          </cell>
          <cell r="E193">
            <v>3</v>
          </cell>
          <cell r="F193" t="str">
            <v>Gateway</v>
          </cell>
          <cell r="G193" t="str">
            <v>MR</v>
          </cell>
          <cell r="I193">
            <v>40.18</v>
          </cell>
          <cell r="J193" t="str">
            <v>USD</v>
          </cell>
        </row>
        <row r="194">
          <cell r="B194" t="str">
            <v>M0032072109320</v>
          </cell>
          <cell r="C194">
            <v>9</v>
          </cell>
          <cell r="D194" t="str">
            <v>x</v>
          </cell>
          <cell r="E194">
            <v>3.25</v>
          </cell>
          <cell r="F194" t="str">
            <v>Gateway</v>
          </cell>
          <cell r="G194" t="str">
            <v>MR</v>
          </cell>
          <cell r="I194">
            <v>40.799999999999997</v>
          </cell>
          <cell r="J194" t="str">
            <v>USD</v>
          </cell>
        </row>
        <row r="195">
          <cell r="B195" t="str">
            <v>M0032072109350</v>
          </cell>
          <cell r="C195">
            <v>9</v>
          </cell>
          <cell r="D195" t="str">
            <v>x</v>
          </cell>
          <cell r="E195">
            <v>3.5</v>
          </cell>
          <cell r="F195" t="str">
            <v>Gateway</v>
          </cell>
          <cell r="G195" t="str">
            <v>MR</v>
          </cell>
          <cell r="I195">
            <v>41.65</v>
          </cell>
          <cell r="J195" t="str">
            <v>USD</v>
          </cell>
        </row>
        <row r="196">
          <cell r="B196" t="str">
            <v>M0032072109370</v>
          </cell>
          <cell r="C196">
            <v>9</v>
          </cell>
          <cell r="D196" t="str">
            <v>x</v>
          </cell>
          <cell r="E196">
            <v>3.75</v>
          </cell>
          <cell r="F196" t="str">
            <v>Gateway</v>
          </cell>
          <cell r="G196" t="str">
            <v>MR</v>
          </cell>
          <cell r="I196">
            <v>41.65</v>
          </cell>
          <cell r="J196" t="str">
            <v>USD</v>
          </cell>
        </row>
        <row r="197">
          <cell r="B197" t="str">
            <v>M0032072109400</v>
          </cell>
          <cell r="C197">
            <v>9</v>
          </cell>
          <cell r="D197" t="str">
            <v>x</v>
          </cell>
          <cell r="E197">
            <v>4</v>
          </cell>
          <cell r="F197" t="str">
            <v>Gateway</v>
          </cell>
          <cell r="G197" t="str">
            <v>MR</v>
          </cell>
          <cell r="I197">
            <v>41.65</v>
          </cell>
          <cell r="J197" t="str">
            <v>USD</v>
          </cell>
        </row>
        <row r="198">
          <cell r="B198" t="str">
            <v>M0032072112200</v>
          </cell>
          <cell r="C198">
            <v>12</v>
          </cell>
          <cell r="D198" t="str">
            <v>x</v>
          </cell>
          <cell r="E198">
            <v>2</v>
          </cell>
          <cell r="F198" t="str">
            <v>Gateway</v>
          </cell>
          <cell r="G198" t="str">
            <v>MR</v>
          </cell>
          <cell r="I198">
            <v>39.82</v>
          </cell>
          <cell r="J198" t="str">
            <v>USD</v>
          </cell>
        </row>
        <row r="199">
          <cell r="B199" t="str">
            <v>M0032072112220</v>
          </cell>
          <cell r="C199">
            <v>12</v>
          </cell>
          <cell r="D199" t="str">
            <v>x</v>
          </cell>
          <cell r="E199">
            <v>2.25</v>
          </cell>
          <cell r="F199" t="str">
            <v>Gateway</v>
          </cell>
          <cell r="G199" t="str">
            <v>MR</v>
          </cell>
          <cell r="I199">
            <v>40.159999999999997</v>
          </cell>
          <cell r="J199" t="str">
            <v>USD</v>
          </cell>
        </row>
        <row r="200">
          <cell r="B200" t="str">
            <v>M0032072112250</v>
          </cell>
          <cell r="C200">
            <v>12</v>
          </cell>
          <cell r="D200" t="str">
            <v>x</v>
          </cell>
          <cell r="E200">
            <v>2.5</v>
          </cell>
          <cell r="F200" t="str">
            <v>Gateway</v>
          </cell>
          <cell r="G200" t="str">
            <v>MR</v>
          </cell>
          <cell r="I200">
            <v>40.159999999999997</v>
          </cell>
          <cell r="J200" t="str">
            <v>USD</v>
          </cell>
        </row>
        <row r="201">
          <cell r="B201" t="str">
            <v>M0032072112270</v>
          </cell>
          <cell r="C201">
            <v>12</v>
          </cell>
          <cell r="D201" t="str">
            <v>x</v>
          </cell>
          <cell r="E201">
            <v>2.75</v>
          </cell>
          <cell r="F201" t="str">
            <v>Gateway</v>
          </cell>
          <cell r="G201" t="str">
            <v>MR</v>
          </cell>
          <cell r="I201">
            <v>40.159999999999997</v>
          </cell>
          <cell r="J201" t="str">
            <v>USD</v>
          </cell>
        </row>
        <row r="202">
          <cell r="B202" t="str">
            <v>M0032072112300</v>
          </cell>
          <cell r="C202">
            <v>12</v>
          </cell>
          <cell r="D202" t="str">
            <v>x</v>
          </cell>
          <cell r="E202">
            <v>3</v>
          </cell>
          <cell r="F202" t="str">
            <v>Gateway</v>
          </cell>
          <cell r="G202" t="str">
            <v>MR</v>
          </cell>
          <cell r="I202">
            <v>40.18</v>
          </cell>
          <cell r="J202" t="str">
            <v>USD</v>
          </cell>
        </row>
        <row r="203">
          <cell r="B203" t="str">
            <v>M0032072112320</v>
          </cell>
          <cell r="C203">
            <v>12</v>
          </cell>
          <cell r="D203" t="str">
            <v>x</v>
          </cell>
          <cell r="E203">
            <v>3.25</v>
          </cell>
          <cell r="F203" t="str">
            <v>Gateway</v>
          </cell>
          <cell r="G203" t="str">
            <v>MR</v>
          </cell>
          <cell r="I203">
            <v>40.799999999999997</v>
          </cell>
          <cell r="J203" t="str">
            <v>USD</v>
          </cell>
        </row>
        <row r="204">
          <cell r="B204" t="str">
            <v>M0032072112350</v>
          </cell>
          <cell r="C204">
            <v>12</v>
          </cell>
          <cell r="D204" t="str">
            <v>x</v>
          </cell>
          <cell r="E204">
            <v>3.5</v>
          </cell>
          <cell r="F204" t="str">
            <v>Gateway</v>
          </cell>
          <cell r="G204" t="str">
            <v>MR</v>
          </cell>
          <cell r="I204">
            <v>41.65</v>
          </cell>
          <cell r="J204" t="str">
            <v>USD</v>
          </cell>
        </row>
        <row r="205">
          <cell r="B205" t="str">
            <v>M0032072112370</v>
          </cell>
          <cell r="C205">
            <v>12</v>
          </cell>
          <cell r="D205" t="str">
            <v>x</v>
          </cell>
          <cell r="E205">
            <v>3.75</v>
          </cell>
          <cell r="F205" t="str">
            <v>Gateway</v>
          </cell>
          <cell r="G205" t="str">
            <v>MR</v>
          </cell>
          <cell r="I205">
            <v>41.65</v>
          </cell>
          <cell r="J205" t="str">
            <v>USD</v>
          </cell>
        </row>
        <row r="206">
          <cell r="B206" t="str">
            <v>M0032072112400</v>
          </cell>
          <cell r="C206">
            <v>12</v>
          </cell>
          <cell r="D206" t="str">
            <v>x</v>
          </cell>
          <cell r="E206">
            <v>4</v>
          </cell>
          <cell r="F206" t="str">
            <v>Gateway</v>
          </cell>
          <cell r="G206" t="str">
            <v>MR</v>
          </cell>
          <cell r="I206">
            <v>41.65</v>
          </cell>
          <cell r="J206" t="str">
            <v>USD</v>
          </cell>
        </row>
        <row r="207">
          <cell r="B207" t="str">
            <v>M0032072115150</v>
          </cell>
          <cell r="C207">
            <v>15</v>
          </cell>
          <cell r="D207" t="str">
            <v>x</v>
          </cell>
          <cell r="E207">
            <v>1.5</v>
          </cell>
          <cell r="F207" t="str">
            <v>Gateway</v>
          </cell>
          <cell r="G207" t="str">
            <v>MR</v>
          </cell>
          <cell r="I207">
            <v>39.68</v>
          </cell>
          <cell r="J207" t="str">
            <v>USD</v>
          </cell>
        </row>
        <row r="208">
          <cell r="B208" t="str">
            <v>M0032072115200</v>
          </cell>
          <cell r="C208">
            <v>15</v>
          </cell>
          <cell r="D208" t="str">
            <v>x</v>
          </cell>
          <cell r="E208">
            <v>2</v>
          </cell>
          <cell r="F208" t="str">
            <v>Gateway</v>
          </cell>
          <cell r="G208" t="str">
            <v>MR</v>
          </cell>
          <cell r="I208">
            <v>39.82</v>
          </cell>
          <cell r="J208" t="str">
            <v>USD</v>
          </cell>
        </row>
        <row r="209">
          <cell r="B209" t="str">
            <v>M0032072115220</v>
          </cell>
          <cell r="C209">
            <v>15</v>
          </cell>
          <cell r="D209" t="str">
            <v>x</v>
          </cell>
          <cell r="E209">
            <v>2.25</v>
          </cell>
          <cell r="F209" t="str">
            <v>Gateway</v>
          </cell>
          <cell r="G209" t="str">
            <v>MR</v>
          </cell>
          <cell r="I209">
            <v>40.159999999999997</v>
          </cell>
          <cell r="J209" t="str">
            <v>USD</v>
          </cell>
        </row>
        <row r="210">
          <cell r="B210" t="str">
            <v>M0032072115250</v>
          </cell>
          <cell r="C210">
            <v>15</v>
          </cell>
          <cell r="D210" t="str">
            <v>x</v>
          </cell>
          <cell r="E210">
            <v>2.5</v>
          </cell>
          <cell r="F210" t="str">
            <v>Gateway</v>
          </cell>
          <cell r="G210" t="str">
            <v>MR</v>
          </cell>
          <cell r="I210">
            <v>40.159999999999997</v>
          </cell>
          <cell r="J210" t="str">
            <v>USD</v>
          </cell>
        </row>
        <row r="211">
          <cell r="B211" t="str">
            <v>M0032072115270</v>
          </cell>
          <cell r="C211">
            <v>15</v>
          </cell>
          <cell r="D211" t="str">
            <v>x</v>
          </cell>
          <cell r="E211">
            <v>2.75</v>
          </cell>
          <cell r="F211" t="str">
            <v>Gateway</v>
          </cell>
          <cell r="G211" t="str">
            <v>MR</v>
          </cell>
          <cell r="I211">
            <v>40.159999999999997</v>
          </cell>
          <cell r="J211" t="str">
            <v>USD</v>
          </cell>
        </row>
        <row r="212">
          <cell r="B212" t="str">
            <v>M0032072115300</v>
          </cell>
          <cell r="C212">
            <v>15</v>
          </cell>
          <cell r="D212" t="str">
            <v>x</v>
          </cell>
          <cell r="E212">
            <v>3</v>
          </cell>
          <cell r="F212" t="str">
            <v>Gateway</v>
          </cell>
          <cell r="G212" t="str">
            <v>MR</v>
          </cell>
          <cell r="I212">
            <v>40.18</v>
          </cell>
          <cell r="J212" t="str">
            <v>USD</v>
          </cell>
        </row>
        <row r="213">
          <cell r="B213" t="str">
            <v>M0032072115320</v>
          </cell>
          <cell r="C213">
            <v>15</v>
          </cell>
          <cell r="D213" t="str">
            <v>x</v>
          </cell>
          <cell r="E213">
            <v>3.25</v>
          </cell>
          <cell r="F213" t="str">
            <v>Gateway</v>
          </cell>
          <cell r="G213" t="str">
            <v>MR</v>
          </cell>
          <cell r="I213">
            <v>40.799999999999997</v>
          </cell>
          <cell r="J213" t="str">
            <v>USD</v>
          </cell>
        </row>
        <row r="214">
          <cell r="B214" t="str">
            <v>M0032072115350</v>
          </cell>
          <cell r="C214">
            <v>15</v>
          </cell>
          <cell r="D214" t="str">
            <v>x</v>
          </cell>
          <cell r="E214">
            <v>3.5</v>
          </cell>
          <cell r="F214" t="str">
            <v>Gateway</v>
          </cell>
          <cell r="G214" t="str">
            <v>MR</v>
          </cell>
          <cell r="I214">
            <v>41.65</v>
          </cell>
          <cell r="J214" t="str">
            <v>USD</v>
          </cell>
        </row>
        <row r="215">
          <cell r="B215" t="str">
            <v>M0032072115370</v>
          </cell>
          <cell r="C215">
            <v>15</v>
          </cell>
          <cell r="D215" t="str">
            <v>x</v>
          </cell>
          <cell r="E215">
            <v>3.75</v>
          </cell>
          <cell r="F215" t="str">
            <v>Gateway</v>
          </cell>
          <cell r="G215" t="str">
            <v>MR</v>
          </cell>
          <cell r="I215">
            <v>41.65</v>
          </cell>
          <cell r="J215" t="str">
            <v>USD</v>
          </cell>
        </row>
        <row r="216">
          <cell r="B216" t="str">
            <v>M0032072115400</v>
          </cell>
          <cell r="C216">
            <v>15</v>
          </cell>
          <cell r="D216" t="str">
            <v>x</v>
          </cell>
          <cell r="E216">
            <v>4</v>
          </cell>
          <cell r="F216" t="str">
            <v>Gateway</v>
          </cell>
          <cell r="G216" t="str">
            <v>MR</v>
          </cell>
          <cell r="I216">
            <v>41.65</v>
          </cell>
          <cell r="J216" t="str">
            <v>USD</v>
          </cell>
        </row>
        <row r="217">
          <cell r="B217" t="str">
            <v>M0032072120150</v>
          </cell>
          <cell r="C217">
            <v>20</v>
          </cell>
          <cell r="D217" t="str">
            <v>x</v>
          </cell>
          <cell r="E217">
            <v>1.5</v>
          </cell>
          <cell r="F217" t="str">
            <v>Gateway</v>
          </cell>
          <cell r="G217" t="str">
            <v>MR</v>
          </cell>
          <cell r="I217">
            <v>39.68</v>
          </cell>
          <cell r="J217" t="str">
            <v>USD</v>
          </cell>
        </row>
        <row r="218">
          <cell r="B218" t="str">
            <v>M0032072120200</v>
          </cell>
          <cell r="C218">
            <v>20</v>
          </cell>
          <cell r="D218" t="str">
            <v>x</v>
          </cell>
          <cell r="E218">
            <v>2</v>
          </cell>
          <cell r="F218" t="str">
            <v>Gateway</v>
          </cell>
          <cell r="G218" t="str">
            <v>MR</v>
          </cell>
          <cell r="I218">
            <v>39.82</v>
          </cell>
          <cell r="J218" t="str">
            <v>USD</v>
          </cell>
        </row>
        <row r="219">
          <cell r="B219" t="str">
            <v>M0032072120220</v>
          </cell>
          <cell r="C219">
            <v>20</v>
          </cell>
          <cell r="D219" t="str">
            <v>x</v>
          </cell>
          <cell r="E219">
            <v>2.25</v>
          </cell>
          <cell r="F219" t="str">
            <v>Gateway</v>
          </cell>
          <cell r="G219" t="str">
            <v>MR</v>
          </cell>
          <cell r="I219">
            <v>40.159999999999997</v>
          </cell>
          <cell r="J219" t="str">
            <v>USD</v>
          </cell>
        </row>
        <row r="220">
          <cell r="B220" t="str">
            <v>M0032072120250</v>
          </cell>
          <cell r="C220">
            <v>20</v>
          </cell>
          <cell r="D220" t="str">
            <v>x</v>
          </cell>
          <cell r="E220">
            <v>2.5</v>
          </cell>
          <cell r="F220" t="str">
            <v>Gateway</v>
          </cell>
          <cell r="G220" t="str">
            <v>MR</v>
          </cell>
          <cell r="I220">
            <v>40.159999999999997</v>
          </cell>
          <cell r="J220" t="str">
            <v>USD</v>
          </cell>
        </row>
        <row r="221">
          <cell r="B221" t="str">
            <v>M0032072120270</v>
          </cell>
          <cell r="C221">
            <v>20</v>
          </cell>
          <cell r="D221" t="str">
            <v>x</v>
          </cell>
          <cell r="E221">
            <v>2.75</v>
          </cell>
          <cell r="F221" t="str">
            <v>Gateway</v>
          </cell>
          <cell r="G221" t="str">
            <v>MR</v>
          </cell>
          <cell r="I221">
            <v>40.159999999999997</v>
          </cell>
          <cell r="J221" t="str">
            <v>USD</v>
          </cell>
        </row>
        <row r="222">
          <cell r="B222" t="str">
            <v>M0032072120300</v>
          </cell>
          <cell r="C222">
            <v>20</v>
          </cell>
          <cell r="D222" t="str">
            <v>x</v>
          </cell>
          <cell r="E222">
            <v>3</v>
          </cell>
          <cell r="F222" t="str">
            <v>Gateway</v>
          </cell>
          <cell r="G222" t="str">
            <v>MR</v>
          </cell>
          <cell r="I222">
            <v>40.82</v>
          </cell>
          <cell r="J222" t="str">
            <v>USD</v>
          </cell>
        </row>
        <row r="223">
          <cell r="B223" t="str">
            <v>M0032072120320</v>
          </cell>
          <cell r="C223">
            <v>20</v>
          </cell>
          <cell r="D223" t="str">
            <v>x</v>
          </cell>
          <cell r="E223">
            <v>3.25</v>
          </cell>
          <cell r="F223" t="str">
            <v>Gateway</v>
          </cell>
          <cell r="G223" t="str">
            <v>MR</v>
          </cell>
          <cell r="I223">
            <v>40.799999999999997</v>
          </cell>
          <cell r="J223" t="str">
            <v>USD</v>
          </cell>
        </row>
        <row r="224">
          <cell r="B224" t="str">
            <v>M0032072120350</v>
          </cell>
          <cell r="C224">
            <v>20</v>
          </cell>
          <cell r="D224" t="str">
            <v>x</v>
          </cell>
          <cell r="E224">
            <v>3.5</v>
          </cell>
          <cell r="F224" t="str">
            <v>Gateway</v>
          </cell>
          <cell r="G224" t="str">
            <v>MR</v>
          </cell>
          <cell r="I224">
            <v>41.65</v>
          </cell>
          <cell r="J224" t="str">
            <v>USD</v>
          </cell>
        </row>
        <row r="225">
          <cell r="B225" t="str">
            <v>M0032072120370</v>
          </cell>
          <cell r="C225">
            <v>20</v>
          </cell>
          <cell r="D225" t="str">
            <v>x</v>
          </cell>
          <cell r="E225">
            <v>3.75</v>
          </cell>
          <cell r="F225" t="str">
            <v>Gateway</v>
          </cell>
          <cell r="G225" t="str">
            <v>MR</v>
          </cell>
          <cell r="I225">
            <v>41.66</v>
          </cell>
          <cell r="J225" t="str">
            <v>USD</v>
          </cell>
        </row>
        <row r="226">
          <cell r="B226" t="str">
            <v>M0032072120400</v>
          </cell>
          <cell r="C226">
            <v>20</v>
          </cell>
          <cell r="D226" t="str">
            <v>x</v>
          </cell>
          <cell r="E226">
            <v>4</v>
          </cell>
          <cell r="F226" t="str">
            <v>Gateway</v>
          </cell>
          <cell r="G226" t="str">
            <v>MR</v>
          </cell>
          <cell r="I226">
            <v>41.66</v>
          </cell>
          <cell r="J226" t="str">
            <v>USD</v>
          </cell>
        </row>
        <row r="227">
          <cell r="B227" t="str">
            <v>M00320721515C0</v>
          </cell>
          <cell r="C227">
            <v>15</v>
          </cell>
          <cell r="D227" t="str">
            <v>x</v>
          </cell>
          <cell r="E227">
            <v>1.5</v>
          </cell>
          <cell r="F227" t="str">
            <v>Gateway</v>
          </cell>
          <cell r="G227" t="str">
            <v>IDE</v>
          </cell>
          <cell r="I227">
            <v>38.54</v>
          </cell>
          <cell r="J227" t="str">
            <v>USD</v>
          </cell>
        </row>
        <row r="228">
          <cell r="B228" t="str">
            <v>M00320721520C0</v>
          </cell>
          <cell r="C228">
            <v>20</v>
          </cell>
          <cell r="D228" t="str">
            <v>x</v>
          </cell>
          <cell r="E228">
            <v>1.5</v>
          </cell>
          <cell r="F228" t="str">
            <v>Gateway</v>
          </cell>
          <cell r="G228" t="str">
            <v>IDE</v>
          </cell>
          <cell r="I228">
            <v>38.54</v>
          </cell>
          <cell r="J228" t="str">
            <v>USD</v>
          </cell>
        </row>
        <row r="229">
          <cell r="B229" t="str">
            <v>M00320722015C0</v>
          </cell>
          <cell r="C229">
            <v>15</v>
          </cell>
          <cell r="D229" t="str">
            <v>x</v>
          </cell>
          <cell r="E229">
            <v>2</v>
          </cell>
          <cell r="F229" t="str">
            <v>Gateway</v>
          </cell>
          <cell r="G229" t="str">
            <v>IDE</v>
          </cell>
          <cell r="I229">
            <v>38.68</v>
          </cell>
          <cell r="J229" t="str">
            <v>USD</v>
          </cell>
        </row>
        <row r="230">
          <cell r="B230" t="str">
            <v>M00320722020C0</v>
          </cell>
          <cell r="C230">
            <v>20</v>
          </cell>
          <cell r="D230" t="str">
            <v>x</v>
          </cell>
          <cell r="E230">
            <v>2</v>
          </cell>
          <cell r="F230" t="str">
            <v>Gateway</v>
          </cell>
          <cell r="G230" t="str">
            <v>IDE</v>
          </cell>
          <cell r="I230">
            <v>38.68</v>
          </cell>
          <cell r="J230" t="str">
            <v>USD</v>
          </cell>
        </row>
        <row r="231">
          <cell r="B231" t="str">
            <v>M0032072209150</v>
          </cell>
          <cell r="C231" t="str">
            <v>F/G,</v>
          </cell>
          <cell r="D231" t="str">
            <v>Gateway,</v>
          </cell>
          <cell r="E231" t="str">
            <v>OTW,</v>
          </cell>
          <cell r="F231" t="str">
            <v>US</v>
          </cell>
          <cell r="G231">
            <v>9</v>
          </cell>
          <cell r="H231">
            <v>1.5</v>
          </cell>
          <cell r="I231">
            <v>39.06</v>
          </cell>
          <cell r="J231" t="str">
            <v>USD</v>
          </cell>
        </row>
        <row r="232">
          <cell r="B232" t="str">
            <v>M0032072209200</v>
          </cell>
          <cell r="C232" t="str">
            <v>F/G,</v>
          </cell>
          <cell r="D232" t="str">
            <v>Gateway,</v>
          </cell>
          <cell r="E232" t="str">
            <v>OTW,</v>
          </cell>
          <cell r="F232" t="str">
            <v>US</v>
          </cell>
          <cell r="G232">
            <v>9</v>
          </cell>
          <cell r="H232">
            <v>2</v>
          </cell>
          <cell r="I232">
            <v>39.21</v>
          </cell>
          <cell r="J232" t="str">
            <v>USD</v>
          </cell>
        </row>
        <row r="233">
          <cell r="B233" t="str">
            <v>M0032072209220</v>
          </cell>
          <cell r="C233" t="str">
            <v>F/G,</v>
          </cell>
          <cell r="D233" t="str">
            <v>Gateway,</v>
          </cell>
          <cell r="E233" t="str">
            <v>OTW,</v>
          </cell>
          <cell r="F233" t="str">
            <v>US</v>
          </cell>
          <cell r="G233">
            <v>9</v>
          </cell>
          <cell r="H233">
            <v>2.25</v>
          </cell>
          <cell r="I233">
            <v>39.549999999999997</v>
          </cell>
          <cell r="J233" t="str">
            <v>USD</v>
          </cell>
        </row>
        <row r="234">
          <cell r="B234" t="str">
            <v>M0032072209250</v>
          </cell>
          <cell r="C234" t="str">
            <v>F/G,</v>
          </cell>
          <cell r="D234" t="str">
            <v>Gateway,</v>
          </cell>
          <cell r="E234" t="str">
            <v>OTW,</v>
          </cell>
          <cell r="F234" t="str">
            <v>US</v>
          </cell>
          <cell r="G234">
            <v>9</v>
          </cell>
          <cell r="H234">
            <v>2.5</v>
          </cell>
          <cell r="I234">
            <v>39.549999999999997</v>
          </cell>
          <cell r="J234" t="str">
            <v>USD</v>
          </cell>
        </row>
        <row r="235">
          <cell r="B235" t="str">
            <v>M0032072209270</v>
          </cell>
          <cell r="C235" t="str">
            <v>F/G,</v>
          </cell>
          <cell r="D235" t="str">
            <v>Gateway,</v>
          </cell>
          <cell r="E235" t="str">
            <v>OTW,</v>
          </cell>
          <cell r="F235" t="str">
            <v>US</v>
          </cell>
          <cell r="G235">
            <v>9</v>
          </cell>
          <cell r="H235">
            <v>2.75</v>
          </cell>
          <cell r="I235">
            <v>39.549999999999997</v>
          </cell>
          <cell r="J235" t="str">
            <v>USD</v>
          </cell>
        </row>
        <row r="236">
          <cell r="B236" t="str">
            <v>M0032072209300</v>
          </cell>
          <cell r="C236" t="str">
            <v>F/G,</v>
          </cell>
          <cell r="D236" t="str">
            <v>Gateway,</v>
          </cell>
          <cell r="E236" t="str">
            <v>OTW,</v>
          </cell>
          <cell r="F236" t="str">
            <v>US</v>
          </cell>
          <cell r="G236">
            <v>9</v>
          </cell>
          <cell r="H236">
            <v>3</v>
          </cell>
          <cell r="I236">
            <v>39.56</v>
          </cell>
          <cell r="J236" t="str">
            <v>USD</v>
          </cell>
        </row>
        <row r="237">
          <cell r="B237" t="str">
            <v>M0032072209320</v>
          </cell>
          <cell r="C237" t="str">
            <v>F/G,</v>
          </cell>
          <cell r="D237" t="str">
            <v>Gateway,</v>
          </cell>
          <cell r="E237" t="str">
            <v>OTW,</v>
          </cell>
          <cell r="F237" t="str">
            <v>US</v>
          </cell>
          <cell r="G237">
            <v>9</v>
          </cell>
          <cell r="H237">
            <v>3.25</v>
          </cell>
          <cell r="I237">
            <v>40.19</v>
          </cell>
          <cell r="J237" t="str">
            <v>USD</v>
          </cell>
        </row>
        <row r="238">
          <cell r="B238" t="str">
            <v>M0032072209350</v>
          </cell>
          <cell r="C238" t="str">
            <v>F/G,</v>
          </cell>
          <cell r="D238" t="str">
            <v>Gateway,</v>
          </cell>
          <cell r="E238" t="str">
            <v>OTW,</v>
          </cell>
          <cell r="F238" t="str">
            <v>US</v>
          </cell>
          <cell r="G238">
            <v>9</v>
          </cell>
          <cell r="H238">
            <v>3.5</v>
          </cell>
          <cell r="I238">
            <v>41.38</v>
          </cell>
          <cell r="J238" t="str">
            <v>USD</v>
          </cell>
        </row>
        <row r="239">
          <cell r="B239" t="str">
            <v>M0032072209370</v>
          </cell>
          <cell r="C239" t="str">
            <v>F/G,</v>
          </cell>
          <cell r="D239" t="str">
            <v>Gateway,</v>
          </cell>
          <cell r="E239" t="str">
            <v>OTW,</v>
          </cell>
          <cell r="F239" t="str">
            <v>US</v>
          </cell>
          <cell r="G239">
            <v>9</v>
          </cell>
          <cell r="H239">
            <v>3.75</v>
          </cell>
          <cell r="I239">
            <v>41.38</v>
          </cell>
          <cell r="J239" t="str">
            <v>USD</v>
          </cell>
        </row>
        <row r="240">
          <cell r="B240" t="str">
            <v>M0032072209400</v>
          </cell>
          <cell r="C240" t="str">
            <v>F/G,</v>
          </cell>
          <cell r="D240" t="str">
            <v>Gateway,</v>
          </cell>
          <cell r="E240" t="str">
            <v>OTW,</v>
          </cell>
          <cell r="F240" t="str">
            <v>US</v>
          </cell>
          <cell r="G240">
            <v>9</v>
          </cell>
          <cell r="H240">
            <v>4</v>
          </cell>
          <cell r="I240">
            <v>41.38</v>
          </cell>
          <cell r="J240" t="str">
            <v>USD</v>
          </cell>
        </row>
        <row r="241">
          <cell r="B241" t="str">
            <v>M0032072212200</v>
          </cell>
          <cell r="C241" t="str">
            <v>F/G,</v>
          </cell>
          <cell r="D241" t="str">
            <v>Gateway,</v>
          </cell>
          <cell r="E241" t="str">
            <v>OTW,</v>
          </cell>
          <cell r="F241" t="str">
            <v>US</v>
          </cell>
          <cell r="G241">
            <v>12</v>
          </cell>
          <cell r="H241">
            <v>2</v>
          </cell>
          <cell r="I241">
            <v>39.21</v>
          </cell>
          <cell r="J241" t="str">
            <v>USD</v>
          </cell>
        </row>
        <row r="242">
          <cell r="B242" t="str">
            <v>M0032072212220</v>
          </cell>
          <cell r="C242" t="str">
            <v>F/G,</v>
          </cell>
          <cell r="D242" t="str">
            <v>Gateway,</v>
          </cell>
          <cell r="E242" t="str">
            <v>OTW,</v>
          </cell>
          <cell r="F242" t="str">
            <v>US</v>
          </cell>
          <cell r="G242">
            <v>12</v>
          </cell>
          <cell r="H242">
            <v>2.2000000000000002</v>
          </cell>
          <cell r="I242">
            <v>39.549999999999997</v>
          </cell>
          <cell r="J242" t="str">
            <v>USD</v>
          </cell>
        </row>
        <row r="243">
          <cell r="B243" t="str">
            <v>M0032072212250</v>
          </cell>
          <cell r="C243" t="str">
            <v>F/G,</v>
          </cell>
          <cell r="D243" t="str">
            <v>Gateway,</v>
          </cell>
          <cell r="E243" t="str">
            <v>OTW,</v>
          </cell>
          <cell r="F243" t="str">
            <v>US</v>
          </cell>
          <cell r="G243">
            <v>12</v>
          </cell>
          <cell r="H243">
            <v>2.5</v>
          </cell>
          <cell r="I243">
            <v>39.549999999999997</v>
          </cell>
          <cell r="J243" t="str">
            <v>USD</v>
          </cell>
        </row>
        <row r="244">
          <cell r="B244" t="str">
            <v>M0032072212270</v>
          </cell>
          <cell r="C244" t="str">
            <v>F/G,</v>
          </cell>
          <cell r="D244" t="str">
            <v>Gateway,</v>
          </cell>
          <cell r="E244" t="str">
            <v>OTW,</v>
          </cell>
          <cell r="F244" t="str">
            <v>US</v>
          </cell>
          <cell r="G244">
            <v>12</v>
          </cell>
          <cell r="H244">
            <v>2.7</v>
          </cell>
          <cell r="I244">
            <v>39.549999999999997</v>
          </cell>
          <cell r="J244" t="str">
            <v>USD</v>
          </cell>
        </row>
        <row r="245">
          <cell r="B245" t="str">
            <v>M0032072212300</v>
          </cell>
          <cell r="C245" t="str">
            <v>F/G,</v>
          </cell>
          <cell r="D245" t="str">
            <v>Gateway,</v>
          </cell>
          <cell r="E245" t="str">
            <v>OTW,</v>
          </cell>
          <cell r="F245" t="str">
            <v>US</v>
          </cell>
          <cell r="G245">
            <v>12</v>
          </cell>
          <cell r="H245">
            <v>3</v>
          </cell>
          <cell r="I245">
            <v>39.56</v>
          </cell>
          <cell r="J245" t="str">
            <v>USD</v>
          </cell>
        </row>
        <row r="246">
          <cell r="B246" t="str">
            <v>M0032072212320</v>
          </cell>
          <cell r="C246" t="str">
            <v>F/G,</v>
          </cell>
          <cell r="D246" t="str">
            <v>Gateway,</v>
          </cell>
          <cell r="E246" t="str">
            <v>OTW,</v>
          </cell>
          <cell r="F246" t="str">
            <v>US</v>
          </cell>
          <cell r="G246">
            <v>12</v>
          </cell>
          <cell r="H246">
            <v>3.2</v>
          </cell>
          <cell r="I246">
            <v>40.19</v>
          </cell>
          <cell r="J246" t="str">
            <v>USD</v>
          </cell>
        </row>
        <row r="247">
          <cell r="B247" t="str">
            <v>M0032072212350</v>
          </cell>
          <cell r="C247" t="str">
            <v>F/G,</v>
          </cell>
          <cell r="D247" t="str">
            <v>Gateway,</v>
          </cell>
          <cell r="E247" t="str">
            <v>OTW,</v>
          </cell>
          <cell r="F247" t="str">
            <v>US</v>
          </cell>
          <cell r="G247">
            <v>12</v>
          </cell>
          <cell r="H247">
            <v>3.5</v>
          </cell>
          <cell r="I247">
            <v>41.38</v>
          </cell>
          <cell r="J247" t="str">
            <v>USD</v>
          </cell>
        </row>
        <row r="248">
          <cell r="B248" t="str">
            <v>M0032072212370</v>
          </cell>
          <cell r="C248" t="str">
            <v>F/G,</v>
          </cell>
          <cell r="D248" t="str">
            <v>Gateway,</v>
          </cell>
          <cell r="E248" t="str">
            <v>OTW,</v>
          </cell>
          <cell r="F248" t="str">
            <v>US</v>
          </cell>
          <cell r="G248">
            <v>12</v>
          </cell>
          <cell r="H248">
            <v>3.7</v>
          </cell>
          <cell r="I248">
            <v>41.38</v>
          </cell>
          <cell r="J248" t="str">
            <v>USD</v>
          </cell>
        </row>
        <row r="249">
          <cell r="B249" t="str">
            <v>M0032072212400</v>
          </cell>
          <cell r="C249" t="str">
            <v>F/G,</v>
          </cell>
          <cell r="D249" t="str">
            <v>Gateway,</v>
          </cell>
          <cell r="E249" t="str">
            <v>OTW,</v>
          </cell>
          <cell r="F249" t="str">
            <v>US</v>
          </cell>
          <cell r="G249">
            <v>12</v>
          </cell>
          <cell r="H249">
            <v>4</v>
          </cell>
          <cell r="I249">
            <v>41.38</v>
          </cell>
          <cell r="J249" t="str">
            <v>USD</v>
          </cell>
        </row>
        <row r="250">
          <cell r="B250" t="str">
            <v>M0032072215150</v>
          </cell>
          <cell r="C250" t="str">
            <v>F/G,</v>
          </cell>
          <cell r="D250" t="str">
            <v>Gateway,</v>
          </cell>
          <cell r="E250" t="str">
            <v>OTW,</v>
          </cell>
          <cell r="F250" t="str">
            <v>US</v>
          </cell>
          <cell r="G250">
            <v>15</v>
          </cell>
          <cell r="H250">
            <v>1.5</v>
          </cell>
          <cell r="I250">
            <v>39.06</v>
          </cell>
          <cell r="J250" t="str">
            <v>USD</v>
          </cell>
        </row>
        <row r="251">
          <cell r="B251" t="str">
            <v>M0032072215200</v>
          </cell>
          <cell r="C251" t="str">
            <v>F/G,</v>
          </cell>
          <cell r="D251" t="str">
            <v>Gateway,</v>
          </cell>
          <cell r="E251" t="str">
            <v>OTW,</v>
          </cell>
          <cell r="F251" t="str">
            <v>US</v>
          </cell>
          <cell r="G251">
            <v>15</v>
          </cell>
          <cell r="H251">
            <v>2</v>
          </cell>
          <cell r="I251">
            <v>39.21</v>
          </cell>
          <cell r="J251" t="str">
            <v>USD</v>
          </cell>
        </row>
        <row r="252">
          <cell r="B252" t="str">
            <v>M0032072215220</v>
          </cell>
          <cell r="C252" t="str">
            <v>F/G,</v>
          </cell>
          <cell r="D252" t="str">
            <v>Gateway,</v>
          </cell>
          <cell r="E252" t="str">
            <v>OTW,</v>
          </cell>
          <cell r="F252" t="str">
            <v>US</v>
          </cell>
          <cell r="G252">
            <v>15</v>
          </cell>
          <cell r="H252">
            <v>2.2000000000000002</v>
          </cell>
          <cell r="I252">
            <v>39.549999999999997</v>
          </cell>
          <cell r="J252" t="str">
            <v>USD</v>
          </cell>
        </row>
        <row r="253">
          <cell r="B253" t="str">
            <v>M0032072215250</v>
          </cell>
          <cell r="C253" t="str">
            <v>F/G,</v>
          </cell>
          <cell r="D253" t="str">
            <v>Gateway,</v>
          </cell>
          <cell r="E253" t="str">
            <v>OTW,</v>
          </cell>
          <cell r="F253" t="str">
            <v>US</v>
          </cell>
          <cell r="G253">
            <v>15</v>
          </cell>
          <cell r="H253">
            <v>2.5</v>
          </cell>
          <cell r="I253">
            <v>39.549999999999997</v>
          </cell>
          <cell r="J253" t="str">
            <v>USD</v>
          </cell>
        </row>
        <row r="254">
          <cell r="B254" t="str">
            <v>M0032072215270</v>
          </cell>
          <cell r="C254" t="str">
            <v>F/G,</v>
          </cell>
          <cell r="D254" t="str">
            <v>Gateway,</v>
          </cell>
          <cell r="E254" t="str">
            <v>OTW,</v>
          </cell>
          <cell r="F254" t="str">
            <v>US</v>
          </cell>
          <cell r="G254">
            <v>15</v>
          </cell>
          <cell r="H254">
            <v>2.7</v>
          </cell>
          <cell r="I254">
            <v>39.549999999999997</v>
          </cell>
          <cell r="J254" t="str">
            <v>USD</v>
          </cell>
        </row>
        <row r="255">
          <cell r="B255" t="str">
            <v>M0032072215300</v>
          </cell>
          <cell r="C255" t="str">
            <v>F/G,</v>
          </cell>
          <cell r="D255" t="str">
            <v>Gateway,</v>
          </cell>
          <cell r="E255" t="str">
            <v>OTW,</v>
          </cell>
          <cell r="F255" t="str">
            <v>US</v>
          </cell>
          <cell r="G255">
            <v>15</v>
          </cell>
          <cell r="H255">
            <v>3</v>
          </cell>
          <cell r="I255">
            <v>39.56</v>
          </cell>
          <cell r="J255" t="str">
            <v>USD</v>
          </cell>
        </row>
        <row r="256">
          <cell r="B256" t="str">
            <v>M0032072215320</v>
          </cell>
          <cell r="C256" t="str">
            <v>F/G,</v>
          </cell>
          <cell r="D256" t="str">
            <v>Gateway,</v>
          </cell>
          <cell r="E256" t="str">
            <v>OTW,</v>
          </cell>
          <cell r="F256" t="str">
            <v>US</v>
          </cell>
          <cell r="G256">
            <v>15</v>
          </cell>
          <cell r="H256">
            <v>3.2</v>
          </cell>
          <cell r="I256">
            <v>40.19</v>
          </cell>
          <cell r="J256" t="str">
            <v>USD</v>
          </cell>
        </row>
        <row r="257">
          <cell r="B257" t="str">
            <v>M0032072215350</v>
          </cell>
          <cell r="C257" t="str">
            <v>F/G,</v>
          </cell>
          <cell r="D257" t="str">
            <v>Gateway,</v>
          </cell>
          <cell r="E257" t="str">
            <v>OTW,</v>
          </cell>
          <cell r="F257" t="str">
            <v>US</v>
          </cell>
          <cell r="G257">
            <v>15</v>
          </cell>
          <cell r="H257">
            <v>3.5</v>
          </cell>
          <cell r="I257">
            <v>41.38</v>
          </cell>
          <cell r="J257" t="str">
            <v>USD</v>
          </cell>
        </row>
        <row r="258">
          <cell r="B258" t="str">
            <v>M0032072215370</v>
          </cell>
          <cell r="C258" t="str">
            <v>F/G,</v>
          </cell>
          <cell r="D258" t="str">
            <v>Gateway,</v>
          </cell>
          <cell r="E258" t="str">
            <v>OTW,</v>
          </cell>
          <cell r="F258" t="str">
            <v>US</v>
          </cell>
          <cell r="G258">
            <v>15</v>
          </cell>
          <cell r="H258">
            <v>3.7</v>
          </cell>
          <cell r="I258">
            <v>41.38</v>
          </cell>
          <cell r="J258" t="str">
            <v>USD</v>
          </cell>
        </row>
        <row r="259">
          <cell r="B259" t="str">
            <v>M0032072215400</v>
          </cell>
          <cell r="C259" t="str">
            <v>F/G,</v>
          </cell>
          <cell r="D259" t="str">
            <v>Gateway,</v>
          </cell>
          <cell r="E259" t="str">
            <v>OTW,</v>
          </cell>
          <cell r="F259" t="str">
            <v>US</v>
          </cell>
          <cell r="G259">
            <v>15</v>
          </cell>
          <cell r="H259">
            <v>4</v>
          </cell>
          <cell r="I259">
            <v>41.38</v>
          </cell>
          <cell r="J259" t="str">
            <v>USD</v>
          </cell>
        </row>
        <row r="260">
          <cell r="B260" t="str">
            <v>M0032072220150</v>
          </cell>
          <cell r="C260" t="str">
            <v>F/G,</v>
          </cell>
          <cell r="D260" t="str">
            <v>Gateway,</v>
          </cell>
          <cell r="E260" t="str">
            <v>OTW,</v>
          </cell>
          <cell r="F260" t="str">
            <v>US</v>
          </cell>
          <cell r="G260">
            <v>20</v>
          </cell>
          <cell r="H260">
            <v>1</v>
          </cell>
          <cell r="I260">
            <v>39.06</v>
          </cell>
          <cell r="J260" t="str">
            <v>USD</v>
          </cell>
        </row>
        <row r="261">
          <cell r="B261" t="str">
            <v>M0032072220200</v>
          </cell>
          <cell r="C261" t="str">
            <v>F/G,</v>
          </cell>
          <cell r="D261" t="str">
            <v>Gateway,</v>
          </cell>
          <cell r="E261" t="str">
            <v>OTW,</v>
          </cell>
          <cell r="F261" t="str">
            <v>US</v>
          </cell>
          <cell r="G261">
            <v>20</v>
          </cell>
          <cell r="H261">
            <v>2</v>
          </cell>
          <cell r="I261">
            <v>39.21</v>
          </cell>
          <cell r="J261" t="str">
            <v>USD</v>
          </cell>
        </row>
        <row r="262">
          <cell r="B262" t="str">
            <v>M0032072220220</v>
          </cell>
          <cell r="C262" t="str">
            <v>F/G,</v>
          </cell>
          <cell r="D262" t="str">
            <v>Gateway,</v>
          </cell>
          <cell r="E262" t="str">
            <v>OTW,</v>
          </cell>
          <cell r="F262" t="str">
            <v>US</v>
          </cell>
          <cell r="G262">
            <v>20</v>
          </cell>
          <cell r="H262">
            <v>2</v>
          </cell>
          <cell r="I262">
            <v>39.549999999999997</v>
          </cell>
          <cell r="J262" t="str">
            <v>USD</v>
          </cell>
        </row>
        <row r="263">
          <cell r="B263" t="str">
            <v>M0032072220250</v>
          </cell>
          <cell r="C263" t="str">
            <v>F/G,</v>
          </cell>
          <cell r="D263" t="str">
            <v>Gateway,</v>
          </cell>
          <cell r="E263" t="str">
            <v>OTW,</v>
          </cell>
          <cell r="F263" t="str">
            <v>US</v>
          </cell>
          <cell r="G263">
            <v>20</v>
          </cell>
          <cell r="H263">
            <v>2</v>
          </cell>
          <cell r="I263">
            <v>39.94</v>
          </cell>
          <cell r="J263" t="str">
            <v>USD</v>
          </cell>
        </row>
        <row r="264">
          <cell r="B264" t="str">
            <v>M0032072220270</v>
          </cell>
          <cell r="C264" t="str">
            <v>F/G,</v>
          </cell>
          <cell r="D264" t="str">
            <v>Gateway,</v>
          </cell>
          <cell r="E264" t="str">
            <v>OTW,</v>
          </cell>
          <cell r="F264" t="str">
            <v>US</v>
          </cell>
          <cell r="G264">
            <v>20</v>
          </cell>
          <cell r="H264">
            <v>2</v>
          </cell>
          <cell r="I264">
            <v>39.549999999999997</v>
          </cell>
          <cell r="J264" t="str">
            <v>USD</v>
          </cell>
        </row>
        <row r="265">
          <cell r="B265" t="str">
            <v>M0032072220300</v>
          </cell>
          <cell r="C265" t="str">
            <v>F/G,</v>
          </cell>
          <cell r="D265" t="str">
            <v>Gateway,</v>
          </cell>
          <cell r="E265" t="str">
            <v>OTW,</v>
          </cell>
          <cell r="F265" t="str">
            <v>US</v>
          </cell>
          <cell r="G265">
            <v>20</v>
          </cell>
          <cell r="H265">
            <v>3</v>
          </cell>
          <cell r="I265">
            <v>40.21</v>
          </cell>
          <cell r="J265" t="str">
            <v>USD</v>
          </cell>
        </row>
        <row r="266">
          <cell r="B266" t="str">
            <v>M0032072220320</v>
          </cell>
          <cell r="C266" t="str">
            <v>F/G,</v>
          </cell>
          <cell r="D266" t="str">
            <v>Gateway,</v>
          </cell>
          <cell r="E266" t="str">
            <v>OTW,</v>
          </cell>
          <cell r="F266" t="str">
            <v>US</v>
          </cell>
          <cell r="G266">
            <v>20</v>
          </cell>
          <cell r="H266">
            <v>3</v>
          </cell>
          <cell r="I266">
            <v>40.19</v>
          </cell>
          <cell r="J266" t="str">
            <v>USD</v>
          </cell>
        </row>
        <row r="267">
          <cell r="B267" t="str">
            <v>M0032072220350</v>
          </cell>
          <cell r="C267" t="str">
            <v>F/G,</v>
          </cell>
          <cell r="D267" t="str">
            <v>Gateway,</v>
          </cell>
          <cell r="E267" t="str">
            <v>OTW,</v>
          </cell>
          <cell r="F267" t="str">
            <v>US</v>
          </cell>
          <cell r="G267">
            <v>20</v>
          </cell>
          <cell r="H267">
            <v>3</v>
          </cell>
          <cell r="I267">
            <v>41.38</v>
          </cell>
          <cell r="J267" t="str">
            <v>USD</v>
          </cell>
        </row>
        <row r="268">
          <cell r="B268" t="str">
            <v>M0032072220370</v>
          </cell>
          <cell r="C268" t="str">
            <v>F/G,</v>
          </cell>
          <cell r="D268" t="str">
            <v>Gateway,</v>
          </cell>
          <cell r="E268" t="str">
            <v>OTW,</v>
          </cell>
          <cell r="F268" t="str">
            <v>US</v>
          </cell>
          <cell r="G268">
            <v>20</v>
          </cell>
          <cell r="H268">
            <v>3</v>
          </cell>
          <cell r="I268">
            <v>41.38</v>
          </cell>
          <cell r="J268" t="str">
            <v>USD</v>
          </cell>
        </row>
        <row r="269">
          <cell r="B269" t="str">
            <v>M0032072220400</v>
          </cell>
          <cell r="C269" t="str">
            <v>F/G,</v>
          </cell>
          <cell r="D269" t="str">
            <v>Gateway,</v>
          </cell>
          <cell r="E269" t="str">
            <v>OTW,</v>
          </cell>
          <cell r="F269" t="str">
            <v>US</v>
          </cell>
          <cell r="G269">
            <v>20</v>
          </cell>
          <cell r="H269">
            <v>4</v>
          </cell>
          <cell r="I269">
            <v>41.38</v>
          </cell>
          <cell r="J269" t="str">
            <v>USD</v>
          </cell>
        </row>
        <row r="270">
          <cell r="B270" t="str">
            <v>M00320722215C0</v>
          </cell>
          <cell r="C270">
            <v>15</v>
          </cell>
          <cell r="D270" t="str">
            <v>x</v>
          </cell>
          <cell r="E270">
            <v>2.25</v>
          </cell>
          <cell r="F270" t="str">
            <v>Gateway</v>
          </cell>
          <cell r="G270" t="str">
            <v>IDE</v>
          </cell>
          <cell r="I270">
            <v>39.03</v>
          </cell>
          <cell r="J270" t="str">
            <v>USD</v>
          </cell>
        </row>
        <row r="271">
          <cell r="B271" t="str">
            <v>M00320722220C0</v>
          </cell>
          <cell r="C271">
            <v>20</v>
          </cell>
          <cell r="D271" t="str">
            <v>x</v>
          </cell>
          <cell r="E271">
            <v>2.25</v>
          </cell>
          <cell r="F271" t="str">
            <v>Gateway</v>
          </cell>
          <cell r="G271" t="str">
            <v>IDE</v>
          </cell>
          <cell r="I271">
            <v>39.03</v>
          </cell>
          <cell r="J271" t="str">
            <v>USD</v>
          </cell>
        </row>
        <row r="272">
          <cell r="B272" t="str">
            <v>M00320722515C0</v>
          </cell>
          <cell r="C272">
            <v>15</v>
          </cell>
          <cell r="D272" t="str">
            <v>x</v>
          </cell>
          <cell r="E272">
            <v>2.5</v>
          </cell>
          <cell r="F272" t="str">
            <v>Gateway</v>
          </cell>
          <cell r="G272" t="str">
            <v>IDE</v>
          </cell>
          <cell r="I272">
            <v>39.020000000000003</v>
          </cell>
          <cell r="J272" t="str">
            <v>USD</v>
          </cell>
        </row>
        <row r="273">
          <cell r="B273" t="str">
            <v>M00320722520C0</v>
          </cell>
          <cell r="C273">
            <v>20</v>
          </cell>
          <cell r="D273" t="str">
            <v>x</v>
          </cell>
          <cell r="E273">
            <v>2.5</v>
          </cell>
          <cell r="F273" t="str">
            <v>Gateway</v>
          </cell>
          <cell r="G273" t="str">
            <v>IDE</v>
          </cell>
          <cell r="I273">
            <v>39.020000000000003</v>
          </cell>
          <cell r="J273" t="str">
            <v>USD</v>
          </cell>
        </row>
        <row r="274">
          <cell r="B274" t="str">
            <v>M00320722715C0</v>
          </cell>
          <cell r="C274">
            <v>15</v>
          </cell>
          <cell r="D274" t="str">
            <v>x</v>
          </cell>
          <cell r="E274">
            <v>2.75</v>
          </cell>
          <cell r="F274" t="str">
            <v>Gateway</v>
          </cell>
          <cell r="G274" t="str">
            <v>IDE</v>
          </cell>
          <cell r="I274">
            <v>39.020000000000003</v>
          </cell>
          <cell r="J274" t="str">
            <v>USD</v>
          </cell>
        </row>
        <row r="275">
          <cell r="B275" t="str">
            <v>M00320722720C0</v>
          </cell>
          <cell r="C275">
            <v>20</v>
          </cell>
          <cell r="D275" t="str">
            <v>x</v>
          </cell>
          <cell r="E275">
            <v>2.75</v>
          </cell>
          <cell r="F275" t="str">
            <v>Gateway</v>
          </cell>
          <cell r="G275" t="str">
            <v>IDE</v>
          </cell>
          <cell r="I275">
            <v>39.020000000000003</v>
          </cell>
          <cell r="J275" t="str">
            <v>USD</v>
          </cell>
        </row>
        <row r="276">
          <cell r="B276" t="str">
            <v>M00320723015C0</v>
          </cell>
          <cell r="C276">
            <v>15</v>
          </cell>
          <cell r="D276" t="str">
            <v>x</v>
          </cell>
          <cell r="E276">
            <v>3</v>
          </cell>
          <cell r="F276" t="str">
            <v>Gateway</v>
          </cell>
          <cell r="G276" t="str">
            <v>IDE</v>
          </cell>
          <cell r="I276">
            <v>39.04</v>
          </cell>
          <cell r="J276" t="str">
            <v>USD</v>
          </cell>
        </row>
        <row r="277">
          <cell r="B277" t="str">
            <v>M00320723020C0</v>
          </cell>
          <cell r="C277">
            <v>20</v>
          </cell>
          <cell r="D277" t="str">
            <v>x</v>
          </cell>
          <cell r="E277">
            <v>3</v>
          </cell>
          <cell r="F277" t="str">
            <v>Gateway</v>
          </cell>
          <cell r="G277" t="str">
            <v>IDE</v>
          </cell>
          <cell r="I277">
            <v>39.69</v>
          </cell>
          <cell r="J277" t="str">
            <v>USD</v>
          </cell>
        </row>
        <row r="278">
          <cell r="B278" t="str">
            <v>M0032072309200</v>
          </cell>
          <cell r="C278" t="str">
            <v>F/G,</v>
          </cell>
          <cell r="D278" t="str">
            <v>Gateway,</v>
          </cell>
          <cell r="E278" t="str">
            <v>MR,</v>
          </cell>
          <cell r="F278" t="str">
            <v>US</v>
          </cell>
          <cell r="G278">
            <v>9</v>
          </cell>
          <cell r="H278">
            <v>2</v>
          </cell>
          <cell r="I278">
            <v>40.57</v>
          </cell>
          <cell r="J278" t="str">
            <v>USD</v>
          </cell>
        </row>
        <row r="279">
          <cell r="B279" t="str">
            <v>M0032072309220</v>
          </cell>
          <cell r="C279" t="str">
            <v>F/G,</v>
          </cell>
          <cell r="D279" t="str">
            <v>Gateway,</v>
          </cell>
          <cell r="E279" t="str">
            <v>MR,</v>
          </cell>
          <cell r="F279" t="str">
            <v>US</v>
          </cell>
          <cell r="G279">
            <v>9</v>
          </cell>
          <cell r="H279">
            <v>2.25</v>
          </cell>
          <cell r="I279">
            <v>40.92</v>
          </cell>
          <cell r="J279" t="str">
            <v>USD</v>
          </cell>
        </row>
        <row r="280">
          <cell r="B280" t="str">
            <v>M0032072309250</v>
          </cell>
          <cell r="C280" t="str">
            <v>F/G,</v>
          </cell>
          <cell r="D280" t="str">
            <v>Gateway,</v>
          </cell>
          <cell r="E280" t="str">
            <v>MR,</v>
          </cell>
          <cell r="F280" t="str">
            <v>US</v>
          </cell>
          <cell r="G280">
            <v>9</v>
          </cell>
          <cell r="H280">
            <v>2.5</v>
          </cell>
          <cell r="I280">
            <v>40.92</v>
          </cell>
          <cell r="J280" t="str">
            <v>USD</v>
          </cell>
        </row>
        <row r="281">
          <cell r="B281" t="str">
            <v>M0032072309270</v>
          </cell>
          <cell r="C281" t="str">
            <v>F/G,</v>
          </cell>
          <cell r="D281" t="str">
            <v>Gateway,</v>
          </cell>
          <cell r="E281" t="str">
            <v>MR,</v>
          </cell>
          <cell r="F281" t="str">
            <v>US</v>
          </cell>
          <cell r="G281">
            <v>9</v>
          </cell>
          <cell r="H281">
            <v>2.75</v>
          </cell>
          <cell r="I281">
            <v>40.92</v>
          </cell>
          <cell r="J281" t="str">
            <v>USD</v>
          </cell>
        </row>
        <row r="282">
          <cell r="B282" t="str">
            <v>M0032072309300</v>
          </cell>
          <cell r="C282" t="str">
            <v>F/G,</v>
          </cell>
          <cell r="D282" t="str">
            <v>Gateway,</v>
          </cell>
          <cell r="E282" t="str">
            <v>MR,</v>
          </cell>
          <cell r="F282" t="str">
            <v>US</v>
          </cell>
          <cell r="G282">
            <v>9</v>
          </cell>
          <cell r="H282">
            <v>3</v>
          </cell>
          <cell r="I282">
            <v>40.93</v>
          </cell>
          <cell r="J282" t="str">
            <v>USD</v>
          </cell>
        </row>
        <row r="283">
          <cell r="B283" t="str">
            <v>M0032072309320</v>
          </cell>
          <cell r="C283" t="str">
            <v>F/G,</v>
          </cell>
          <cell r="D283" t="str">
            <v>Gateway,</v>
          </cell>
          <cell r="E283" t="str">
            <v>MR,</v>
          </cell>
          <cell r="F283" t="str">
            <v>US</v>
          </cell>
          <cell r="G283">
            <v>9</v>
          </cell>
          <cell r="H283">
            <v>3.25</v>
          </cell>
          <cell r="I283">
            <v>41.56</v>
          </cell>
          <cell r="J283" t="str">
            <v>USD</v>
          </cell>
        </row>
        <row r="284">
          <cell r="B284" t="str">
            <v>M0032072309350</v>
          </cell>
          <cell r="C284" t="str">
            <v>F/G,</v>
          </cell>
          <cell r="D284" t="str">
            <v>Gateway,</v>
          </cell>
          <cell r="E284" t="str">
            <v>MR,</v>
          </cell>
          <cell r="F284" t="str">
            <v>US</v>
          </cell>
          <cell r="G284">
            <v>9</v>
          </cell>
          <cell r="H284">
            <v>3.5</v>
          </cell>
          <cell r="I284">
            <v>42.41</v>
          </cell>
          <cell r="J284" t="str">
            <v>USD</v>
          </cell>
        </row>
        <row r="285">
          <cell r="B285" t="str">
            <v>M0032072309370</v>
          </cell>
          <cell r="C285" t="str">
            <v>F/G,</v>
          </cell>
          <cell r="D285" t="str">
            <v>Gateway,</v>
          </cell>
          <cell r="E285" t="str">
            <v>MR,</v>
          </cell>
          <cell r="F285" t="str">
            <v>US</v>
          </cell>
          <cell r="G285">
            <v>9</v>
          </cell>
          <cell r="H285">
            <v>3.75</v>
          </cell>
          <cell r="I285">
            <v>42.41</v>
          </cell>
          <cell r="J285" t="str">
            <v>USD</v>
          </cell>
        </row>
        <row r="286">
          <cell r="B286" t="str">
            <v>M0032072309400</v>
          </cell>
          <cell r="C286" t="str">
            <v>F/G,</v>
          </cell>
          <cell r="D286" t="str">
            <v>Gateway,</v>
          </cell>
          <cell r="E286" t="str">
            <v>MR,</v>
          </cell>
          <cell r="F286" t="str">
            <v>US</v>
          </cell>
          <cell r="G286">
            <v>9</v>
          </cell>
          <cell r="H286">
            <v>4</v>
          </cell>
          <cell r="I286">
            <v>42.41</v>
          </cell>
          <cell r="J286" t="str">
            <v>USD</v>
          </cell>
        </row>
        <row r="287">
          <cell r="B287" t="str">
            <v>M0032072312200</v>
          </cell>
          <cell r="C287" t="str">
            <v>F/G,</v>
          </cell>
          <cell r="D287" t="str">
            <v>Gateway,</v>
          </cell>
          <cell r="E287" t="str">
            <v>MR,</v>
          </cell>
          <cell r="F287" t="str">
            <v>US</v>
          </cell>
          <cell r="G287">
            <v>12</v>
          </cell>
          <cell r="H287">
            <v>2</v>
          </cell>
          <cell r="I287">
            <v>40.57</v>
          </cell>
          <cell r="J287" t="str">
            <v>USD</v>
          </cell>
        </row>
        <row r="288">
          <cell r="B288" t="str">
            <v>M0032072312220</v>
          </cell>
          <cell r="C288" t="str">
            <v>F/G,</v>
          </cell>
          <cell r="D288" t="str">
            <v>Gateway,</v>
          </cell>
          <cell r="E288" t="str">
            <v>MR,</v>
          </cell>
          <cell r="F288" t="str">
            <v>US</v>
          </cell>
          <cell r="G288">
            <v>12</v>
          </cell>
          <cell r="H288">
            <v>2.25</v>
          </cell>
          <cell r="I288">
            <v>40.92</v>
          </cell>
          <cell r="J288" t="str">
            <v>USD</v>
          </cell>
        </row>
        <row r="289">
          <cell r="B289" t="str">
            <v>M0032072312250</v>
          </cell>
          <cell r="C289" t="str">
            <v>F/G,</v>
          </cell>
          <cell r="D289" t="str">
            <v>Gateway,</v>
          </cell>
          <cell r="E289" t="str">
            <v>MR,</v>
          </cell>
          <cell r="F289" t="str">
            <v>US</v>
          </cell>
          <cell r="G289">
            <v>12</v>
          </cell>
          <cell r="H289">
            <v>2.5</v>
          </cell>
          <cell r="I289">
            <v>40.92</v>
          </cell>
          <cell r="J289" t="str">
            <v>USD</v>
          </cell>
        </row>
        <row r="290">
          <cell r="B290" t="str">
            <v>M0032072312270</v>
          </cell>
          <cell r="C290" t="str">
            <v>F/G,</v>
          </cell>
          <cell r="D290" t="str">
            <v>Gateway,</v>
          </cell>
          <cell r="E290" t="str">
            <v>MR,</v>
          </cell>
          <cell r="F290" t="str">
            <v>US</v>
          </cell>
          <cell r="G290">
            <v>12</v>
          </cell>
          <cell r="H290">
            <v>2.75</v>
          </cell>
          <cell r="I290">
            <v>40.92</v>
          </cell>
          <cell r="J290" t="str">
            <v>USD</v>
          </cell>
        </row>
        <row r="291">
          <cell r="B291" t="str">
            <v>M0032072312300</v>
          </cell>
          <cell r="C291" t="str">
            <v>F/G,</v>
          </cell>
          <cell r="D291" t="str">
            <v>Gateway,</v>
          </cell>
          <cell r="E291" t="str">
            <v>MR,</v>
          </cell>
          <cell r="F291" t="str">
            <v>US</v>
          </cell>
          <cell r="G291">
            <v>12</v>
          </cell>
          <cell r="H291">
            <v>3</v>
          </cell>
          <cell r="I291">
            <v>40.93</v>
          </cell>
          <cell r="J291" t="str">
            <v>USD</v>
          </cell>
        </row>
        <row r="292">
          <cell r="B292" t="str">
            <v>M0032072312320</v>
          </cell>
          <cell r="C292" t="str">
            <v>F/G,</v>
          </cell>
          <cell r="D292" t="str">
            <v>Gateway,</v>
          </cell>
          <cell r="E292" t="str">
            <v>MR,</v>
          </cell>
          <cell r="F292" t="str">
            <v>US</v>
          </cell>
          <cell r="G292">
            <v>12</v>
          </cell>
          <cell r="H292">
            <v>3.25</v>
          </cell>
          <cell r="I292">
            <v>41.56</v>
          </cell>
          <cell r="J292" t="str">
            <v>USD</v>
          </cell>
        </row>
        <row r="293">
          <cell r="B293" t="str">
            <v>M0032072312350</v>
          </cell>
          <cell r="C293" t="str">
            <v>F/G,</v>
          </cell>
          <cell r="D293" t="str">
            <v>Gateway,</v>
          </cell>
          <cell r="E293" t="str">
            <v>MR,</v>
          </cell>
          <cell r="F293" t="str">
            <v>US</v>
          </cell>
          <cell r="G293">
            <v>12</v>
          </cell>
          <cell r="H293">
            <v>3.5</v>
          </cell>
          <cell r="I293">
            <v>42.41</v>
          </cell>
          <cell r="J293" t="str">
            <v>USD</v>
          </cell>
        </row>
        <row r="294">
          <cell r="B294" t="str">
            <v>M0032072312370</v>
          </cell>
          <cell r="C294" t="str">
            <v>F/G,</v>
          </cell>
          <cell r="D294" t="str">
            <v>Gateway,</v>
          </cell>
          <cell r="E294" t="str">
            <v>MR,</v>
          </cell>
          <cell r="F294" t="str">
            <v>US</v>
          </cell>
          <cell r="G294">
            <v>12</v>
          </cell>
          <cell r="H294">
            <v>3.75</v>
          </cell>
          <cell r="I294">
            <v>42.41</v>
          </cell>
          <cell r="J294" t="str">
            <v>USD</v>
          </cell>
        </row>
        <row r="295">
          <cell r="B295" t="str">
            <v>M0032072312400</v>
          </cell>
          <cell r="C295" t="str">
            <v>F/G,</v>
          </cell>
          <cell r="D295" t="str">
            <v>Gateway,</v>
          </cell>
          <cell r="E295" t="str">
            <v>MR,</v>
          </cell>
          <cell r="F295" t="str">
            <v>US</v>
          </cell>
          <cell r="G295">
            <v>12</v>
          </cell>
          <cell r="H295">
            <v>4</v>
          </cell>
          <cell r="I295">
            <v>42.41</v>
          </cell>
          <cell r="J295" t="str">
            <v>USD</v>
          </cell>
        </row>
        <row r="296">
          <cell r="B296" t="str">
            <v>M0032072315150</v>
          </cell>
          <cell r="C296" t="str">
            <v>F/G,</v>
          </cell>
          <cell r="D296" t="str">
            <v>Gateway,</v>
          </cell>
          <cell r="E296" t="str">
            <v>MR,</v>
          </cell>
          <cell r="F296" t="str">
            <v>US</v>
          </cell>
          <cell r="G296">
            <v>15</v>
          </cell>
          <cell r="H296">
            <v>1.5</v>
          </cell>
          <cell r="I296">
            <v>40.43</v>
          </cell>
          <cell r="J296" t="str">
            <v>USD</v>
          </cell>
        </row>
        <row r="297">
          <cell r="B297" t="str">
            <v>M0032072315200</v>
          </cell>
          <cell r="C297" t="str">
            <v>F/G,</v>
          </cell>
          <cell r="D297" t="str">
            <v>Gateway,</v>
          </cell>
          <cell r="E297" t="str">
            <v>MR,</v>
          </cell>
          <cell r="F297" t="str">
            <v>US</v>
          </cell>
          <cell r="G297">
            <v>15</v>
          </cell>
          <cell r="H297">
            <v>2</v>
          </cell>
          <cell r="I297">
            <v>40.57</v>
          </cell>
          <cell r="J297" t="str">
            <v>USD</v>
          </cell>
        </row>
        <row r="298">
          <cell r="B298" t="str">
            <v>M0032072315220</v>
          </cell>
          <cell r="C298" t="str">
            <v>F/G,</v>
          </cell>
          <cell r="D298" t="str">
            <v>Gateway,</v>
          </cell>
          <cell r="E298" t="str">
            <v>MR,</v>
          </cell>
          <cell r="F298" t="str">
            <v>US</v>
          </cell>
          <cell r="G298">
            <v>15</v>
          </cell>
          <cell r="H298">
            <v>2.25</v>
          </cell>
          <cell r="I298">
            <v>40.92</v>
          </cell>
          <cell r="J298" t="str">
            <v>USD</v>
          </cell>
        </row>
        <row r="299">
          <cell r="B299" t="str">
            <v>M0032072315250</v>
          </cell>
          <cell r="C299" t="str">
            <v>F/G,</v>
          </cell>
          <cell r="D299" t="str">
            <v>Gateway,</v>
          </cell>
          <cell r="E299" t="str">
            <v>MR,</v>
          </cell>
          <cell r="F299" t="str">
            <v>US</v>
          </cell>
          <cell r="G299">
            <v>15</v>
          </cell>
          <cell r="H299">
            <v>2.5</v>
          </cell>
          <cell r="I299">
            <v>40.92</v>
          </cell>
          <cell r="J299" t="str">
            <v>USD</v>
          </cell>
        </row>
        <row r="300">
          <cell r="B300" t="str">
            <v>M0032072315270</v>
          </cell>
          <cell r="C300" t="str">
            <v>F/G,</v>
          </cell>
          <cell r="D300" t="str">
            <v>Gateway,</v>
          </cell>
          <cell r="E300" t="str">
            <v>MR,</v>
          </cell>
          <cell r="F300" t="str">
            <v>US</v>
          </cell>
          <cell r="G300">
            <v>15</v>
          </cell>
          <cell r="H300">
            <v>2.75</v>
          </cell>
          <cell r="I300">
            <v>40.92</v>
          </cell>
          <cell r="J300" t="str">
            <v>USD</v>
          </cell>
        </row>
        <row r="301">
          <cell r="B301" t="str">
            <v>M0032072315300</v>
          </cell>
          <cell r="C301" t="str">
            <v>F/G,</v>
          </cell>
          <cell r="D301" t="str">
            <v>Gateway,</v>
          </cell>
          <cell r="E301" t="str">
            <v>MR,</v>
          </cell>
          <cell r="F301" t="str">
            <v>US</v>
          </cell>
          <cell r="G301">
            <v>15</v>
          </cell>
          <cell r="H301">
            <v>3</v>
          </cell>
          <cell r="I301">
            <v>40.93</v>
          </cell>
          <cell r="J301" t="str">
            <v>USD</v>
          </cell>
        </row>
        <row r="302">
          <cell r="B302" t="str">
            <v>M0032072315320</v>
          </cell>
          <cell r="C302" t="str">
            <v>F/G,</v>
          </cell>
          <cell r="D302" t="str">
            <v>Gateway,</v>
          </cell>
          <cell r="E302" t="str">
            <v>MR,</v>
          </cell>
          <cell r="F302" t="str">
            <v>US</v>
          </cell>
          <cell r="G302">
            <v>15</v>
          </cell>
          <cell r="H302">
            <v>3.25</v>
          </cell>
          <cell r="I302">
            <v>41.56</v>
          </cell>
          <cell r="J302" t="str">
            <v>USD</v>
          </cell>
        </row>
        <row r="303">
          <cell r="B303" t="str">
            <v>M0032072315350</v>
          </cell>
          <cell r="C303" t="str">
            <v>F/G,</v>
          </cell>
          <cell r="D303" t="str">
            <v>Gateway,</v>
          </cell>
          <cell r="E303" t="str">
            <v>MR,</v>
          </cell>
          <cell r="F303" t="str">
            <v>US</v>
          </cell>
          <cell r="G303">
            <v>15</v>
          </cell>
          <cell r="H303">
            <v>3.5</v>
          </cell>
          <cell r="I303">
            <v>42.41</v>
          </cell>
          <cell r="J303" t="str">
            <v>USD</v>
          </cell>
        </row>
        <row r="304">
          <cell r="B304" t="str">
            <v>M0032072315370</v>
          </cell>
          <cell r="C304" t="str">
            <v>F/G,</v>
          </cell>
          <cell r="D304" t="str">
            <v>Gateway,</v>
          </cell>
          <cell r="E304" t="str">
            <v>MR,</v>
          </cell>
          <cell r="F304" t="str">
            <v>US</v>
          </cell>
          <cell r="G304">
            <v>15</v>
          </cell>
          <cell r="H304">
            <v>3.75</v>
          </cell>
          <cell r="I304">
            <v>42.41</v>
          </cell>
          <cell r="J304" t="str">
            <v>USD</v>
          </cell>
        </row>
        <row r="305">
          <cell r="B305" t="str">
            <v>M0032072315400</v>
          </cell>
          <cell r="C305" t="str">
            <v>F/G,</v>
          </cell>
          <cell r="D305" t="str">
            <v>Gateway,</v>
          </cell>
          <cell r="E305" t="str">
            <v>MR,</v>
          </cell>
          <cell r="F305" t="str">
            <v>US</v>
          </cell>
          <cell r="G305">
            <v>15</v>
          </cell>
          <cell r="H305">
            <v>4</v>
          </cell>
          <cell r="I305">
            <v>42.41</v>
          </cell>
          <cell r="J305" t="str">
            <v>USD</v>
          </cell>
        </row>
        <row r="306">
          <cell r="B306" t="str">
            <v>M0032072320150</v>
          </cell>
          <cell r="C306" t="str">
            <v>F/G,</v>
          </cell>
          <cell r="D306" t="str">
            <v>Gateway,</v>
          </cell>
          <cell r="E306" t="str">
            <v>MR,</v>
          </cell>
          <cell r="F306" t="str">
            <v>US</v>
          </cell>
          <cell r="G306">
            <v>20</v>
          </cell>
          <cell r="H306">
            <v>1.5</v>
          </cell>
          <cell r="I306">
            <v>40.43</v>
          </cell>
          <cell r="J306" t="str">
            <v>USD</v>
          </cell>
        </row>
        <row r="307">
          <cell r="B307" t="str">
            <v>M0032072320200</v>
          </cell>
          <cell r="C307" t="str">
            <v>F/G,</v>
          </cell>
          <cell r="D307" t="str">
            <v>Gateway,</v>
          </cell>
          <cell r="E307" t="str">
            <v>MR,</v>
          </cell>
          <cell r="F307" t="str">
            <v>US</v>
          </cell>
          <cell r="G307">
            <v>20</v>
          </cell>
          <cell r="H307">
            <v>2</v>
          </cell>
          <cell r="I307">
            <v>40.57</v>
          </cell>
          <cell r="J307" t="str">
            <v>USD</v>
          </cell>
        </row>
        <row r="308">
          <cell r="B308" t="str">
            <v>M0032072320220</v>
          </cell>
          <cell r="C308" t="str">
            <v>F/G,</v>
          </cell>
          <cell r="D308" t="str">
            <v>Gateway,</v>
          </cell>
          <cell r="E308" t="str">
            <v>MR,</v>
          </cell>
          <cell r="F308" t="str">
            <v>US</v>
          </cell>
          <cell r="G308">
            <v>20</v>
          </cell>
          <cell r="H308">
            <v>2.25</v>
          </cell>
          <cell r="I308">
            <v>40.92</v>
          </cell>
          <cell r="J308" t="str">
            <v>USD</v>
          </cell>
        </row>
        <row r="309">
          <cell r="B309" t="str">
            <v>M0032072320250</v>
          </cell>
          <cell r="C309" t="str">
            <v>F/G,</v>
          </cell>
          <cell r="D309" t="str">
            <v>Gateway,</v>
          </cell>
          <cell r="E309" t="str">
            <v>MR,</v>
          </cell>
          <cell r="F309" t="str">
            <v>US</v>
          </cell>
          <cell r="G309">
            <v>20</v>
          </cell>
          <cell r="H309">
            <v>2.5</v>
          </cell>
          <cell r="I309">
            <v>40.92</v>
          </cell>
          <cell r="J309" t="str">
            <v>USD</v>
          </cell>
        </row>
        <row r="310">
          <cell r="B310" t="str">
            <v>M0032072320270</v>
          </cell>
          <cell r="C310" t="str">
            <v>F/G,</v>
          </cell>
          <cell r="D310" t="str">
            <v>Gateway,</v>
          </cell>
          <cell r="E310" t="str">
            <v>MR,</v>
          </cell>
          <cell r="F310" t="str">
            <v>US</v>
          </cell>
          <cell r="G310">
            <v>20</v>
          </cell>
          <cell r="H310">
            <v>2.75</v>
          </cell>
          <cell r="I310">
            <v>40.92</v>
          </cell>
          <cell r="J310" t="str">
            <v>USD</v>
          </cell>
        </row>
        <row r="311">
          <cell r="B311" t="str">
            <v>M0032072320300</v>
          </cell>
          <cell r="C311" t="str">
            <v>F/G,</v>
          </cell>
          <cell r="D311" t="str">
            <v>Gateway,</v>
          </cell>
          <cell r="E311" t="str">
            <v>MR,</v>
          </cell>
          <cell r="F311" t="str">
            <v>US</v>
          </cell>
          <cell r="G311">
            <v>20</v>
          </cell>
          <cell r="H311">
            <v>3</v>
          </cell>
          <cell r="I311">
            <v>41.58</v>
          </cell>
          <cell r="J311" t="str">
            <v>USD</v>
          </cell>
        </row>
        <row r="312">
          <cell r="B312" t="str">
            <v>M0032072320320</v>
          </cell>
          <cell r="C312" t="str">
            <v>F/G,</v>
          </cell>
          <cell r="D312" t="str">
            <v>Gateway,</v>
          </cell>
          <cell r="E312" t="str">
            <v>MR,</v>
          </cell>
          <cell r="F312" t="str">
            <v>US</v>
          </cell>
          <cell r="G312">
            <v>20</v>
          </cell>
          <cell r="H312">
            <v>3.25</v>
          </cell>
          <cell r="I312">
            <v>41.56</v>
          </cell>
          <cell r="J312" t="str">
            <v>USD</v>
          </cell>
        </row>
        <row r="313">
          <cell r="B313" t="str">
            <v>M0032072320350</v>
          </cell>
          <cell r="C313" t="str">
            <v>F/G,</v>
          </cell>
          <cell r="D313" t="str">
            <v>Gateway,</v>
          </cell>
          <cell r="E313" t="str">
            <v>MR,</v>
          </cell>
          <cell r="F313" t="str">
            <v>US</v>
          </cell>
          <cell r="G313">
            <v>20</v>
          </cell>
          <cell r="H313">
            <v>3.5</v>
          </cell>
          <cell r="I313">
            <v>42.41</v>
          </cell>
          <cell r="J313" t="str">
            <v>USD</v>
          </cell>
        </row>
        <row r="314">
          <cell r="B314" t="str">
            <v>M0032072320370</v>
          </cell>
          <cell r="C314" t="str">
            <v>F/G,</v>
          </cell>
          <cell r="D314" t="str">
            <v>Gateway,</v>
          </cell>
          <cell r="E314" t="str">
            <v>MR,</v>
          </cell>
          <cell r="F314" t="str">
            <v>US</v>
          </cell>
          <cell r="G314">
            <v>20</v>
          </cell>
          <cell r="H314">
            <v>3.75</v>
          </cell>
          <cell r="I314">
            <v>42.41</v>
          </cell>
          <cell r="J314" t="str">
            <v>USD</v>
          </cell>
        </row>
        <row r="315">
          <cell r="B315" t="str">
            <v>M0032072320400</v>
          </cell>
          <cell r="C315" t="str">
            <v>F/G,</v>
          </cell>
          <cell r="D315" t="str">
            <v>Gateway,</v>
          </cell>
          <cell r="E315" t="str">
            <v>MR,</v>
          </cell>
          <cell r="F315" t="str">
            <v>US</v>
          </cell>
          <cell r="G315">
            <v>20</v>
          </cell>
          <cell r="H315">
            <v>4</v>
          </cell>
          <cell r="I315">
            <v>42.41</v>
          </cell>
          <cell r="J315" t="str">
            <v>USD</v>
          </cell>
        </row>
        <row r="316">
          <cell r="B316" t="str">
            <v>M00320723215C0</v>
          </cell>
          <cell r="C316">
            <v>15</v>
          </cell>
          <cell r="D316" t="str">
            <v>x</v>
          </cell>
          <cell r="E316">
            <v>3.25</v>
          </cell>
          <cell r="F316" t="str">
            <v>Gateway</v>
          </cell>
          <cell r="G316" t="str">
            <v>IDE</v>
          </cell>
          <cell r="I316">
            <v>39.67</v>
          </cell>
          <cell r="J316" t="str">
            <v>USD</v>
          </cell>
        </row>
        <row r="317">
          <cell r="B317" t="str">
            <v>M00320723220C0</v>
          </cell>
          <cell r="C317">
            <v>20</v>
          </cell>
          <cell r="D317" t="str">
            <v>x</v>
          </cell>
          <cell r="E317">
            <v>3.25</v>
          </cell>
          <cell r="F317" t="str">
            <v>Gateway</v>
          </cell>
          <cell r="G317" t="str">
            <v>IDE</v>
          </cell>
          <cell r="I317">
            <v>39.67</v>
          </cell>
          <cell r="J317" t="str">
            <v>USD</v>
          </cell>
        </row>
        <row r="318">
          <cell r="B318" t="str">
            <v>M00320723515C0</v>
          </cell>
          <cell r="C318">
            <v>15</v>
          </cell>
          <cell r="D318" t="str">
            <v>x</v>
          </cell>
          <cell r="E318">
            <v>3.5</v>
          </cell>
          <cell r="F318" t="str">
            <v>Gateway</v>
          </cell>
          <cell r="G318" t="str">
            <v>IDE</v>
          </cell>
          <cell r="I318">
            <v>40.85</v>
          </cell>
          <cell r="J318" t="str">
            <v>USD</v>
          </cell>
        </row>
        <row r="319">
          <cell r="B319" t="str">
            <v>M00320723520C0</v>
          </cell>
          <cell r="C319">
            <v>20</v>
          </cell>
          <cell r="D319" t="str">
            <v>x</v>
          </cell>
          <cell r="E319">
            <v>3.5</v>
          </cell>
          <cell r="F319" t="str">
            <v>Gateway</v>
          </cell>
          <cell r="G319" t="str">
            <v>IDE</v>
          </cell>
          <cell r="I319">
            <v>40.85</v>
          </cell>
          <cell r="J319" t="str">
            <v>USD</v>
          </cell>
        </row>
        <row r="320">
          <cell r="B320" t="str">
            <v>M00320723715C0</v>
          </cell>
          <cell r="C320">
            <v>15</v>
          </cell>
          <cell r="D320" t="str">
            <v>x</v>
          </cell>
          <cell r="E320">
            <v>3.75</v>
          </cell>
          <cell r="F320" t="str">
            <v>Gateway</v>
          </cell>
          <cell r="G320" t="str">
            <v>IDE</v>
          </cell>
          <cell r="I320">
            <v>40.85</v>
          </cell>
          <cell r="J320" t="str">
            <v>USD</v>
          </cell>
        </row>
        <row r="321">
          <cell r="B321" t="str">
            <v>M00320723720C0</v>
          </cell>
          <cell r="C321">
            <v>20</v>
          </cell>
          <cell r="D321" t="str">
            <v>x</v>
          </cell>
          <cell r="E321">
            <v>3.75</v>
          </cell>
          <cell r="F321" t="str">
            <v>Gateway</v>
          </cell>
          <cell r="G321" t="str">
            <v>IDE</v>
          </cell>
          <cell r="I321">
            <v>40.85</v>
          </cell>
          <cell r="J321" t="str">
            <v>USD</v>
          </cell>
        </row>
        <row r="322">
          <cell r="B322" t="str">
            <v>M00320724015C0</v>
          </cell>
          <cell r="C322">
            <v>15</v>
          </cell>
          <cell r="D322" t="str">
            <v>x</v>
          </cell>
          <cell r="E322">
            <v>4</v>
          </cell>
          <cell r="F322" t="str">
            <v>Gateway</v>
          </cell>
          <cell r="G322" t="str">
            <v>IDE</v>
          </cell>
          <cell r="I322">
            <v>40.85</v>
          </cell>
          <cell r="J322" t="str">
            <v>USD</v>
          </cell>
        </row>
        <row r="323">
          <cell r="B323" t="str">
            <v>M00320724020C0</v>
          </cell>
          <cell r="C323">
            <v>20</v>
          </cell>
          <cell r="D323" t="str">
            <v>x</v>
          </cell>
          <cell r="E323">
            <v>4</v>
          </cell>
          <cell r="F323" t="str">
            <v>Gateway</v>
          </cell>
          <cell r="G323" t="str">
            <v>IDE</v>
          </cell>
          <cell r="I323">
            <v>40.85</v>
          </cell>
          <cell r="J323" t="str">
            <v>USD</v>
          </cell>
        </row>
        <row r="324">
          <cell r="B324" t="str">
            <v>M0032072409150</v>
          </cell>
          <cell r="C324" t="str">
            <v>F/G,</v>
          </cell>
          <cell r="D324" t="str">
            <v>Gateway,</v>
          </cell>
          <cell r="E324" t="str">
            <v>OTW,</v>
          </cell>
          <cell r="F324" t="str">
            <v>OUS</v>
          </cell>
          <cell r="G324">
            <v>9</v>
          </cell>
          <cell r="H324">
            <v>1.5</v>
          </cell>
          <cell r="I324">
            <v>40.1</v>
          </cell>
          <cell r="J324" t="str">
            <v>USD</v>
          </cell>
        </row>
        <row r="325">
          <cell r="B325" t="str">
            <v>M0032072409200</v>
          </cell>
          <cell r="C325" t="str">
            <v>F/G,</v>
          </cell>
          <cell r="D325" t="str">
            <v>Gateway,</v>
          </cell>
          <cell r="E325" t="str">
            <v>OTW,</v>
          </cell>
          <cell r="F325" t="str">
            <v>OUS</v>
          </cell>
          <cell r="G325">
            <v>9</v>
          </cell>
          <cell r="H325">
            <v>2</v>
          </cell>
          <cell r="I325">
            <v>40.24</v>
          </cell>
          <cell r="J325" t="str">
            <v>USD</v>
          </cell>
        </row>
        <row r="326">
          <cell r="B326" t="str">
            <v>M0032072409220</v>
          </cell>
          <cell r="C326" t="str">
            <v>F/G,</v>
          </cell>
          <cell r="D326" t="str">
            <v>Gateway,</v>
          </cell>
          <cell r="E326" t="str">
            <v>OTW,</v>
          </cell>
          <cell r="F326" t="str">
            <v>OUS</v>
          </cell>
          <cell r="G326">
            <v>9</v>
          </cell>
          <cell r="H326">
            <v>2.2000000000000002</v>
          </cell>
          <cell r="I326">
            <v>40.590000000000003</v>
          </cell>
          <cell r="J326" t="str">
            <v>USD</v>
          </cell>
        </row>
        <row r="327">
          <cell r="B327" t="str">
            <v>M0032072409250</v>
          </cell>
          <cell r="C327" t="str">
            <v>F/G,</v>
          </cell>
          <cell r="D327" t="str">
            <v>Gateway,</v>
          </cell>
          <cell r="E327" t="str">
            <v>OTW,</v>
          </cell>
          <cell r="F327" t="str">
            <v>OUS</v>
          </cell>
          <cell r="G327">
            <v>9</v>
          </cell>
          <cell r="H327">
            <v>2.5</v>
          </cell>
          <cell r="I327">
            <v>40.590000000000003</v>
          </cell>
          <cell r="J327" t="str">
            <v>USD</v>
          </cell>
        </row>
        <row r="328">
          <cell r="B328" t="str">
            <v>M0032072409270</v>
          </cell>
          <cell r="C328" t="str">
            <v>F/G,</v>
          </cell>
          <cell r="D328" t="str">
            <v>Gateway,</v>
          </cell>
          <cell r="E328" t="str">
            <v>OTW,</v>
          </cell>
          <cell r="F328" t="str">
            <v>OUS</v>
          </cell>
          <cell r="G328">
            <v>9</v>
          </cell>
          <cell r="H328">
            <v>2.7</v>
          </cell>
          <cell r="I328">
            <v>40.58</v>
          </cell>
          <cell r="J328" t="str">
            <v>USD</v>
          </cell>
        </row>
        <row r="329">
          <cell r="B329" t="str">
            <v>M0032072409300</v>
          </cell>
          <cell r="C329" t="str">
            <v>F/G,</v>
          </cell>
          <cell r="D329" t="str">
            <v>Gateway,</v>
          </cell>
          <cell r="E329" t="str">
            <v>OTW,</v>
          </cell>
          <cell r="F329" t="str">
            <v>OUS</v>
          </cell>
          <cell r="G329">
            <v>9</v>
          </cell>
          <cell r="H329">
            <v>3</v>
          </cell>
          <cell r="I329">
            <v>40.6</v>
          </cell>
          <cell r="J329" t="str">
            <v>USD</v>
          </cell>
        </row>
        <row r="330">
          <cell r="B330" t="str">
            <v>M0032072409320</v>
          </cell>
          <cell r="C330" t="str">
            <v>F/G,</v>
          </cell>
          <cell r="D330" t="str">
            <v>Gateway,</v>
          </cell>
          <cell r="E330" t="str">
            <v>OTW,</v>
          </cell>
          <cell r="F330" t="str">
            <v>OUS</v>
          </cell>
          <cell r="G330">
            <v>9</v>
          </cell>
          <cell r="H330">
            <v>3.2</v>
          </cell>
          <cell r="I330">
            <v>41.23</v>
          </cell>
          <cell r="J330" t="str">
            <v>USD</v>
          </cell>
        </row>
        <row r="331">
          <cell r="B331" t="str">
            <v>M0032072409350</v>
          </cell>
          <cell r="C331" t="str">
            <v>F/G,</v>
          </cell>
          <cell r="D331" t="str">
            <v>Gateway,</v>
          </cell>
          <cell r="E331" t="str">
            <v>OTW,</v>
          </cell>
          <cell r="F331" t="str">
            <v>OUS</v>
          </cell>
          <cell r="G331">
            <v>9</v>
          </cell>
          <cell r="H331">
            <v>3.5</v>
          </cell>
          <cell r="I331">
            <v>42.41</v>
          </cell>
          <cell r="J331" t="str">
            <v>USD</v>
          </cell>
        </row>
        <row r="332">
          <cell r="B332" t="str">
            <v>M0032072409370</v>
          </cell>
          <cell r="C332" t="str">
            <v>F/G,</v>
          </cell>
          <cell r="D332" t="str">
            <v>Gateway,</v>
          </cell>
          <cell r="E332" t="str">
            <v>OTW,</v>
          </cell>
          <cell r="F332" t="str">
            <v>OUS</v>
          </cell>
          <cell r="G332">
            <v>9</v>
          </cell>
          <cell r="H332">
            <v>3.7</v>
          </cell>
          <cell r="I332">
            <v>42.41</v>
          </cell>
          <cell r="J332" t="str">
            <v>USD</v>
          </cell>
        </row>
        <row r="333">
          <cell r="B333" t="str">
            <v>M0032072409400</v>
          </cell>
          <cell r="C333" t="str">
            <v>F/G,</v>
          </cell>
          <cell r="D333" t="str">
            <v>Gateway,</v>
          </cell>
          <cell r="E333" t="str">
            <v>OTW,</v>
          </cell>
          <cell r="F333" t="str">
            <v>OUS</v>
          </cell>
          <cell r="G333">
            <v>9</v>
          </cell>
          <cell r="H333">
            <v>4</v>
          </cell>
          <cell r="I333">
            <v>42.41</v>
          </cell>
          <cell r="J333" t="str">
            <v>USD</v>
          </cell>
        </row>
        <row r="334">
          <cell r="B334" t="str">
            <v>M0032072412200</v>
          </cell>
          <cell r="C334" t="str">
            <v>F/G,</v>
          </cell>
          <cell r="D334" t="str">
            <v>Gateway,</v>
          </cell>
          <cell r="E334" t="str">
            <v>OTW,</v>
          </cell>
          <cell r="F334" t="str">
            <v>OUS</v>
          </cell>
          <cell r="G334">
            <v>12</v>
          </cell>
          <cell r="H334">
            <v>2</v>
          </cell>
          <cell r="I334">
            <v>40.24</v>
          </cell>
          <cell r="J334" t="str">
            <v>USD</v>
          </cell>
        </row>
        <row r="335">
          <cell r="B335" t="str">
            <v>M0032072412220</v>
          </cell>
          <cell r="C335" t="str">
            <v>F/G,</v>
          </cell>
          <cell r="D335" t="str">
            <v>Gateway,</v>
          </cell>
          <cell r="E335" t="str">
            <v>OTW,</v>
          </cell>
          <cell r="F335" t="str">
            <v>OUS</v>
          </cell>
          <cell r="G335">
            <v>12</v>
          </cell>
          <cell r="H335">
            <v>2</v>
          </cell>
          <cell r="I335">
            <v>40.590000000000003</v>
          </cell>
          <cell r="J335" t="str">
            <v>USD</v>
          </cell>
        </row>
        <row r="336">
          <cell r="B336" t="str">
            <v>M0032072412250</v>
          </cell>
          <cell r="C336" t="str">
            <v>F/G,</v>
          </cell>
          <cell r="D336" t="str">
            <v>Gateway,</v>
          </cell>
          <cell r="E336" t="str">
            <v>OTW,</v>
          </cell>
          <cell r="F336" t="str">
            <v>OUS</v>
          </cell>
          <cell r="G336">
            <v>12</v>
          </cell>
          <cell r="H336">
            <v>2</v>
          </cell>
          <cell r="I336">
            <v>40.58</v>
          </cell>
          <cell r="J336" t="str">
            <v>USD</v>
          </cell>
        </row>
        <row r="337">
          <cell r="B337" t="str">
            <v>M0032072412270</v>
          </cell>
          <cell r="C337" t="str">
            <v>F/G,</v>
          </cell>
          <cell r="D337" t="str">
            <v>Gateway,</v>
          </cell>
          <cell r="E337" t="str">
            <v>OTW,</v>
          </cell>
          <cell r="F337" t="str">
            <v>OUS</v>
          </cell>
          <cell r="G337">
            <v>12</v>
          </cell>
          <cell r="H337">
            <v>2</v>
          </cell>
          <cell r="I337">
            <v>40.58</v>
          </cell>
          <cell r="J337" t="str">
            <v>USD</v>
          </cell>
        </row>
        <row r="338">
          <cell r="B338" t="str">
            <v>M0032072412300</v>
          </cell>
          <cell r="C338" t="str">
            <v>F/G,</v>
          </cell>
          <cell r="D338" t="str">
            <v>Gateway,</v>
          </cell>
          <cell r="E338" t="str">
            <v>OTW,</v>
          </cell>
          <cell r="F338" t="str">
            <v>OUS</v>
          </cell>
          <cell r="G338">
            <v>12</v>
          </cell>
          <cell r="H338">
            <v>3</v>
          </cell>
          <cell r="I338">
            <v>40.6</v>
          </cell>
          <cell r="J338" t="str">
            <v>USD</v>
          </cell>
        </row>
        <row r="339">
          <cell r="B339" t="str">
            <v>M0032072412320</v>
          </cell>
          <cell r="C339" t="str">
            <v>F/G,</v>
          </cell>
          <cell r="D339" t="str">
            <v>Gateway,</v>
          </cell>
          <cell r="E339" t="str">
            <v>OTW,</v>
          </cell>
          <cell r="F339" t="str">
            <v>OUS</v>
          </cell>
          <cell r="G339">
            <v>12</v>
          </cell>
          <cell r="H339">
            <v>3</v>
          </cell>
          <cell r="I339">
            <v>41.23</v>
          </cell>
          <cell r="J339" t="str">
            <v>USD</v>
          </cell>
        </row>
        <row r="340">
          <cell r="B340" t="str">
            <v>M0032072412350</v>
          </cell>
          <cell r="C340" t="str">
            <v>F/G,</v>
          </cell>
          <cell r="D340" t="str">
            <v>Gateway,</v>
          </cell>
          <cell r="E340" t="str">
            <v>OTW,</v>
          </cell>
          <cell r="F340" t="str">
            <v>OUS</v>
          </cell>
          <cell r="G340">
            <v>12</v>
          </cell>
          <cell r="H340">
            <v>3</v>
          </cell>
          <cell r="I340">
            <v>42.41</v>
          </cell>
          <cell r="J340" t="str">
            <v>USD</v>
          </cell>
        </row>
        <row r="341">
          <cell r="B341" t="str">
            <v>M0032072412370</v>
          </cell>
          <cell r="C341" t="str">
            <v>F/G,</v>
          </cell>
          <cell r="D341" t="str">
            <v>Gateway,</v>
          </cell>
          <cell r="E341" t="str">
            <v>OTW,</v>
          </cell>
          <cell r="F341" t="str">
            <v>OUS</v>
          </cell>
          <cell r="G341">
            <v>12</v>
          </cell>
          <cell r="H341">
            <v>3</v>
          </cell>
          <cell r="I341">
            <v>42.41</v>
          </cell>
          <cell r="J341" t="str">
            <v>USD</v>
          </cell>
        </row>
        <row r="342">
          <cell r="B342" t="str">
            <v>M0032072412400</v>
          </cell>
          <cell r="C342" t="str">
            <v>F/G,</v>
          </cell>
          <cell r="D342" t="str">
            <v>Gateway,</v>
          </cell>
          <cell r="E342" t="str">
            <v>OTW,</v>
          </cell>
          <cell r="F342" t="str">
            <v>OUS</v>
          </cell>
          <cell r="G342">
            <v>12</v>
          </cell>
          <cell r="H342">
            <v>4</v>
          </cell>
          <cell r="I342">
            <v>42.41</v>
          </cell>
          <cell r="J342" t="str">
            <v>USD</v>
          </cell>
        </row>
        <row r="343">
          <cell r="B343" t="str">
            <v>M0032072415150</v>
          </cell>
          <cell r="C343" t="str">
            <v>F/G,</v>
          </cell>
          <cell r="D343" t="str">
            <v>Gateway,</v>
          </cell>
          <cell r="E343" t="str">
            <v>OTW,</v>
          </cell>
          <cell r="F343" t="str">
            <v>OUS</v>
          </cell>
          <cell r="G343">
            <v>15</v>
          </cell>
          <cell r="H343">
            <v>1</v>
          </cell>
          <cell r="I343">
            <v>40.1</v>
          </cell>
          <cell r="J343" t="str">
            <v>USD</v>
          </cell>
        </row>
        <row r="344">
          <cell r="B344" t="str">
            <v>M0032072415200</v>
          </cell>
          <cell r="C344" t="str">
            <v>F/G,</v>
          </cell>
          <cell r="D344" t="str">
            <v>Gateway,</v>
          </cell>
          <cell r="E344" t="str">
            <v>OTW,</v>
          </cell>
          <cell r="F344" t="str">
            <v>OUS</v>
          </cell>
          <cell r="G344">
            <v>15</v>
          </cell>
          <cell r="H344">
            <v>2</v>
          </cell>
          <cell r="I344">
            <v>40.24</v>
          </cell>
          <cell r="J344" t="str">
            <v>USD</v>
          </cell>
        </row>
        <row r="345">
          <cell r="B345" t="str">
            <v>M0032072415220</v>
          </cell>
          <cell r="C345" t="str">
            <v>F/G,</v>
          </cell>
          <cell r="D345" t="str">
            <v>Gateway,</v>
          </cell>
          <cell r="E345" t="str">
            <v>OTW,</v>
          </cell>
          <cell r="F345" t="str">
            <v>OUS</v>
          </cell>
          <cell r="G345">
            <v>15</v>
          </cell>
          <cell r="H345">
            <v>2</v>
          </cell>
          <cell r="I345">
            <v>40.590000000000003</v>
          </cell>
          <cell r="J345" t="str">
            <v>USD</v>
          </cell>
        </row>
        <row r="346">
          <cell r="B346" t="str">
            <v>M0032072415250</v>
          </cell>
          <cell r="C346" t="str">
            <v>F/G,</v>
          </cell>
          <cell r="D346" t="str">
            <v>Gateway,</v>
          </cell>
          <cell r="E346" t="str">
            <v>OTW,</v>
          </cell>
          <cell r="F346" t="str">
            <v>OUS</v>
          </cell>
          <cell r="G346">
            <v>15</v>
          </cell>
          <cell r="H346">
            <v>2</v>
          </cell>
          <cell r="I346">
            <v>40.58</v>
          </cell>
          <cell r="J346" t="str">
            <v>USD</v>
          </cell>
        </row>
        <row r="347">
          <cell r="B347" t="str">
            <v>M0032072415270</v>
          </cell>
          <cell r="C347" t="str">
            <v>F/G,</v>
          </cell>
          <cell r="D347" t="str">
            <v>Gateway,</v>
          </cell>
          <cell r="E347" t="str">
            <v>OTW,</v>
          </cell>
          <cell r="F347" t="str">
            <v>OUS</v>
          </cell>
          <cell r="G347">
            <v>15</v>
          </cell>
          <cell r="H347">
            <v>2</v>
          </cell>
          <cell r="I347">
            <v>40.58</v>
          </cell>
          <cell r="J347" t="str">
            <v>USD</v>
          </cell>
        </row>
        <row r="348">
          <cell r="B348" t="str">
            <v>M0032072415300</v>
          </cell>
          <cell r="C348" t="str">
            <v>F/G,</v>
          </cell>
          <cell r="D348" t="str">
            <v>Gateway,</v>
          </cell>
          <cell r="E348" t="str">
            <v>OTW,</v>
          </cell>
          <cell r="F348" t="str">
            <v>OUS</v>
          </cell>
          <cell r="G348">
            <v>15</v>
          </cell>
          <cell r="H348">
            <v>3</v>
          </cell>
          <cell r="I348">
            <v>40.6</v>
          </cell>
          <cell r="J348" t="str">
            <v>USD</v>
          </cell>
        </row>
        <row r="349">
          <cell r="B349" t="str">
            <v>M0032072415320</v>
          </cell>
          <cell r="C349" t="str">
            <v>F/G,</v>
          </cell>
          <cell r="D349" t="str">
            <v>Gateway,</v>
          </cell>
          <cell r="E349" t="str">
            <v>OTW,</v>
          </cell>
          <cell r="F349" t="str">
            <v>OUS</v>
          </cell>
          <cell r="G349">
            <v>15</v>
          </cell>
          <cell r="H349">
            <v>3</v>
          </cell>
          <cell r="I349">
            <v>41.23</v>
          </cell>
          <cell r="J349" t="str">
            <v>USD</v>
          </cell>
        </row>
        <row r="350">
          <cell r="B350" t="str">
            <v>M0032072415350</v>
          </cell>
          <cell r="C350" t="str">
            <v>F/G,</v>
          </cell>
          <cell r="D350" t="str">
            <v>Gateway,</v>
          </cell>
          <cell r="E350" t="str">
            <v>OTW,</v>
          </cell>
          <cell r="F350" t="str">
            <v>OUS</v>
          </cell>
          <cell r="G350">
            <v>15</v>
          </cell>
          <cell r="H350">
            <v>3</v>
          </cell>
          <cell r="I350">
            <v>42.41</v>
          </cell>
          <cell r="J350" t="str">
            <v>USD</v>
          </cell>
        </row>
        <row r="351">
          <cell r="B351" t="str">
            <v>M0032072415370</v>
          </cell>
          <cell r="C351" t="str">
            <v>F/G,</v>
          </cell>
          <cell r="D351" t="str">
            <v>Gateway,</v>
          </cell>
          <cell r="E351" t="str">
            <v>OTW,</v>
          </cell>
          <cell r="F351" t="str">
            <v>OUS</v>
          </cell>
          <cell r="G351">
            <v>15</v>
          </cell>
          <cell r="H351">
            <v>3</v>
          </cell>
          <cell r="I351">
            <v>42.41</v>
          </cell>
          <cell r="J351" t="str">
            <v>USD</v>
          </cell>
        </row>
        <row r="352">
          <cell r="B352" t="str">
            <v>M0032072415400</v>
          </cell>
          <cell r="C352" t="str">
            <v>F/G,</v>
          </cell>
          <cell r="D352" t="str">
            <v>Gateway,</v>
          </cell>
          <cell r="E352" t="str">
            <v>OTW,</v>
          </cell>
          <cell r="F352" t="str">
            <v>OUS</v>
          </cell>
          <cell r="G352">
            <v>15</v>
          </cell>
          <cell r="H352">
            <v>4</v>
          </cell>
          <cell r="I352">
            <v>42.41</v>
          </cell>
          <cell r="J352" t="str">
            <v>USD</v>
          </cell>
        </row>
        <row r="353">
          <cell r="B353" t="str">
            <v>M0032072420150</v>
          </cell>
          <cell r="C353" t="str">
            <v>F/G,</v>
          </cell>
          <cell r="D353" t="str">
            <v>Gateway,</v>
          </cell>
          <cell r="E353" t="str">
            <v>OTW,</v>
          </cell>
          <cell r="F353" t="str">
            <v>OUS</v>
          </cell>
          <cell r="G353">
            <v>20</v>
          </cell>
          <cell r="H353">
            <v>1</v>
          </cell>
          <cell r="I353">
            <v>40.1</v>
          </cell>
          <cell r="J353" t="str">
            <v>USD</v>
          </cell>
        </row>
        <row r="354">
          <cell r="B354" t="str">
            <v>M0032072420200</v>
          </cell>
          <cell r="C354" t="str">
            <v>F/G,</v>
          </cell>
          <cell r="D354" t="str">
            <v>Gateway,</v>
          </cell>
          <cell r="E354" t="str">
            <v>OTW,</v>
          </cell>
          <cell r="F354" t="str">
            <v>OUS</v>
          </cell>
          <cell r="G354">
            <v>20</v>
          </cell>
          <cell r="H354">
            <v>2</v>
          </cell>
          <cell r="I354">
            <v>40.24</v>
          </cell>
          <cell r="J354" t="str">
            <v>USD</v>
          </cell>
        </row>
        <row r="355">
          <cell r="B355" t="str">
            <v>M0032072420220</v>
          </cell>
          <cell r="C355" t="str">
            <v>F/G,</v>
          </cell>
          <cell r="D355" t="str">
            <v>Gateway,</v>
          </cell>
          <cell r="E355" t="str">
            <v>OTW,</v>
          </cell>
          <cell r="F355" t="str">
            <v>OUS</v>
          </cell>
          <cell r="G355">
            <v>20</v>
          </cell>
          <cell r="H355">
            <v>2</v>
          </cell>
          <cell r="I355">
            <v>40.590000000000003</v>
          </cell>
          <cell r="J355" t="str">
            <v>USD</v>
          </cell>
        </row>
        <row r="356">
          <cell r="B356" t="str">
            <v>M0032072420250</v>
          </cell>
          <cell r="C356" t="str">
            <v>F/G,</v>
          </cell>
          <cell r="D356" t="str">
            <v>Gateway,</v>
          </cell>
          <cell r="E356" t="str">
            <v>OTW,</v>
          </cell>
          <cell r="F356" t="str">
            <v>OUS</v>
          </cell>
          <cell r="G356">
            <v>20</v>
          </cell>
          <cell r="H356">
            <v>2</v>
          </cell>
          <cell r="I356">
            <v>40.58</v>
          </cell>
          <cell r="J356" t="str">
            <v>USD</v>
          </cell>
        </row>
        <row r="357">
          <cell r="B357" t="str">
            <v>M0032072420270</v>
          </cell>
          <cell r="C357" t="str">
            <v>F/G,</v>
          </cell>
          <cell r="D357" t="str">
            <v>Gateway,</v>
          </cell>
          <cell r="E357" t="str">
            <v>OTW,</v>
          </cell>
          <cell r="F357" t="str">
            <v>OUS</v>
          </cell>
          <cell r="G357">
            <v>20</v>
          </cell>
          <cell r="H357">
            <v>2</v>
          </cell>
          <cell r="I357">
            <v>40.58</v>
          </cell>
          <cell r="J357" t="str">
            <v>USD</v>
          </cell>
        </row>
        <row r="358">
          <cell r="B358" t="str">
            <v>M0032072420300</v>
          </cell>
          <cell r="C358" t="str">
            <v>F/G,</v>
          </cell>
          <cell r="D358" t="str">
            <v>Gateway,</v>
          </cell>
          <cell r="E358" t="str">
            <v>OTW,</v>
          </cell>
          <cell r="F358" t="str">
            <v>OUS</v>
          </cell>
          <cell r="G358">
            <v>20</v>
          </cell>
          <cell r="H358">
            <v>3</v>
          </cell>
          <cell r="I358">
            <v>41.25</v>
          </cell>
          <cell r="J358" t="str">
            <v>USD</v>
          </cell>
        </row>
        <row r="359">
          <cell r="B359" t="str">
            <v>M0032072420320</v>
          </cell>
          <cell r="C359" t="str">
            <v>F/G,</v>
          </cell>
          <cell r="D359" t="str">
            <v>Gateway,</v>
          </cell>
          <cell r="E359" t="str">
            <v>OTW,</v>
          </cell>
          <cell r="F359" t="str">
            <v>OUS</v>
          </cell>
          <cell r="G359">
            <v>20</v>
          </cell>
          <cell r="H359">
            <v>3</v>
          </cell>
          <cell r="I359">
            <v>41.23</v>
          </cell>
          <cell r="J359" t="str">
            <v>USD</v>
          </cell>
        </row>
        <row r="360">
          <cell r="B360" t="str">
            <v>M0032072420350</v>
          </cell>
          <cell r="C360" t="str">
            <v>F/G,</v>
          </cell>
          <cell r="D360" t="str">
            <v>Gateway,</v>
          </cell>
          <cell r="E360" t="str">
            <v>OTW,</v>
          </cell>
          <cell r="F360" t="str">
            <v>OUS</v>
          </cell>
          <cell r="G360">
            <v>20</v>
          </cell>
          <cell r="H360">
            <v>3</v>
          </cell>
          <cell r="I360">
            <v>42.41</v>
          </cell>
          <cell r="J360" t="str">
            <v>USD</v>
          </cell>
        </row>
        <row r="361">
          <cell r="B361" t="str">
            <v>M0032072420370</v>
          </cell>
          <cell r="C361" t="str">
            <v>F/G,</v>
          </cell>
          <cell r="D361" t="str">
            <v>Gateway,</v>
          </cell>
          <cell r="E361" t="str">
            <v>OTW,</v>
          </cell>
          <cell r="F361" t="str">
            <v>OUS</v>
          </cell>
          <cell r="G361">
            <v>20</v>
          </cell>
          <cell r="H361">
            <v>3</v>
          </cell>
          <cell r="I361">
            <v>42.41</v>
          </cell>
          <cell r="J361" t="str">
            <v>USD</v>
          </cell>
        </row>
        <row r="362">
          <cell r="B362" t="str">
            <v>M0032072420400</v>
          </cell>
          <cell r="C362" t="str">
            <v>F/G,</v>
          </cell>
          <cell r="D362" t="str">
            <v>Gateway,</v>
          </cell>
          <cell r="E362" t="str">
            <v>OTW,</v>
          </cell>
          <cell r="F362" t="str">
            <v>OUS</v>
          </cell>
          <cell r="G362">
            <v>20</v>
          </cell>
          <cell r="H362">
            <v>4</v>
          </cell>
          <cell r="I362">
            <v>42.41</v>
          </cell>
          <cell r="J362" t="str">
            <v>USD</v>
          </cell>
        </row>
        <row r="363">
          <cell r="B363" t="str">
            <v>M0032072509200</v>
          </cell>
          <cell r="C363" t="str">
            <v>F/G,</v>
          </cell>
          <cell r="D363" t="str">
            <v>Gateway,</v>
          </cell>
          <cell r="E363" t="str">
            <v>MR,</v>
          </cell>
          <cell r="F363" t="str">
            <v>OUS</v>
          </cell>
          <cell r="G363">
            <v>9</v>
          </cell>
          <cell r="H363">
            <v>2</v>
          </cell>
          <cell r="I363">
            <v>41.82</v>
          </cell>
          <cell r="J363" t="str">
            <v>USD</v>
          </cell>
        </row>
        <row r="364">
          <cell r="B364" t="str">
            <v>M0032072509220</v>
          </cell>
          <cell r="C364" t="str">
            <v>F/G,</v>
          </cell>
          <cell r="D364" t="str">
            <v>Gateway,</v>
          </cell>
          <cell r="E364" t="str">
            <v>MR,</v>
          </cell>
          <cell r="F364" t="str">
            <v>OUS</v>
          </cell>
          <cell r="G364">
            <v>9</v>
          </cell>
          <cell r="H364">
            <v>2.25</v>
          </cell>
          <cell r="I364">
            <v>42.17</v>
          </cell>
          <cell r="J364" t="str">
            <v>USD</v>
          </cell>
        </row>
        <row r="365">
          <cell r="B365" t="str">
            <v>M0032072509250</v>
          </cell>
          <cell r="C365" t="str">
            <v>F/G,</v>
          </cell>
          <cell r="D365" t="str">
            <v>Gateway,</v>
          </cell>
          <cell r="E365" t="str">
            <v>MR,</v>
          </cell>
          <cell r="F365" t="str">
            <v>OUS</v>
          </cell>
          <cell r="G365">
            <v>9</v>
          </cell>
          <cell r="H365">
            <v>2.5</v>
          </cell>
          <cell r="I365">
            <v>42.17</v>
          </cell>
          <cell r="J365" t="str">
            <v>USD</v>
          </cell>
        </row>
        <row r="366">
          <cell r="B366" t="str">
            <v>M0032072509270</v>
          </cell>
          <cell r="C366" t="str">
            <v>F/G,</v>
          </cell>
          <cell r="D366" t="str">
            <v>Gateway,</v>
          </cell>
          <cell r="E366" t="str">
            <v>MR,</v>
          </cell>
          <cell r="F366" t="str">
            <v>OUS</v>
          </cell>
          <cell r="G366">
            <v>9</v>
          </cell>
          <cell r="H366">
            <v>2.75</v>
          </cell>
          <cell r="I366">
            <v>42.16</v>
          </cell>
          <cell r="J366" t="str">
            <v>USD</v>
          </cell>
        </row>
        <row r="367">
          <cell r="B367" t="str">
            <v>M0032072509300</v>
          </cell>
          <cell r="C367" t="str">
            <v>F/G,</v>
          </cell>
          <cell r="D367" t="str">
            <v>Gateway,</v>
          </cell>
          <cell r="E367" t="str">
            <v>MR,</v>
          </cell>
          <cell r="F367" t="str">
            <v>OUS</v>
          </cell>
          <cell r="G367">
            <v>9</v>
          </cell>
          <cell r="H367">
            <v>3</v>
          </cell>
          <cell r="I367">
            <v>42.18</v>
          </cell>
          <cell r="J367" t="str">
            <v>USD</v>
          </cell>
        </row>
        <row r="368">
          <cell r="B368" t="str">
            <v>M0032072509320</v>
          </cell>
          <cell r="C368" t="str">
            <v>F/G,</v>
          </cell>
          <cell r="D368" t="str">
            <v>Gateway,</v>
          </cell>
          <cell r="E368" t="str">
            <v>MR,</v>
          </cell>
          <cell r="F368" t="str">
            <v>OUS</v>
          </cell>
          <cell r="G368">
            <v>9</v>
          </cell>
          <cell r="H368">
            <v>3.25</v>
          </cell>
          <cell r="I368">
            <v>42.81</v>
          </cell>
          <cell r="J368" t="str">
            <v>USD</v>
          </cell>
        </row>
        <row r="369">
          <cell r="B369" t="str">
            <v>M0032072509350</v>
          </cell>
          <cell r="C369" t="str">
            <v>F/G,</v>
          </cell>
          <cell r="D369" t="str">
            <v>Gateway,</v>
          </cell>
          <cell r="E369" t="str">
            <v>MR,</v>
          </cell>
          <cell r="F369" t="str">
            <v>OUS</v>
          </cell>
          <cell r="G369">
            <v>9</v>
          </cell>
          <cell r="H369">
            <v>3.5</v>
          </cell>
          <cell r="I369">
            <v>43.65</v>
          </cell>
          <cell r="J369" t="str">
            <v>USD</v>
          </cell>
        </row>
        <row r="370">
          <cell r="B370" t="str">
            <v>M0032072509370</v>
          </cell>
          <cell r="C370" t="str">
            <v>F/G,</v>
          </cell>
          <cell r="D370" t="str">
            <v>Gateway,</v>
          </cell>
          <cell r="E370" t="str">
            <v>MR,</v>
          </cell>
          <cell r="F370" t="str">
            <v>OUS</v>
          </cell>
          <cell r="G370">
            <v>9</v>
          </cell>
          <cell r="H370">
            <v>3.75</v>
          </cell>
          <cell r="I370">
            <v>43.66</v>
          </cell>
          <cell r="J370" t="str">
            <v>USD</v>
          </cell>
        </row>
        <row r="371">
          <cell r="B371" t="str">
            <v>M0032072509400</v>
          </cell>
          <cell r="C371" t="str">
            <v>F/G,</v>
          </cell>
          <cell r="D371" t="str">
            <v>Gateway,</v>
          </cell>
          <cell r="E371" t="str">
            <v>MR,</v>
          </cell>
          <cell r="F371" t="str">
            <v>OUS</v>
          </cell>
          <cell r="G371">
            <v>9</v>
          </cell>
          <cell r="H371">
            <v>4</v>
          </cell>
          <cell r="I371">
            <v>43.66</v>
          </cell>
          <cell r="J371" t="str">
            <v>USD</v>
          </cell>
        </row>
        <row r="372">
          <cell r="B372" t="str">
            <v>M0032072512200</v>
          </cell>
          <cell r="C372" t="str">
            <v>F/G,</v>
          </cell>
          <cell r="D372" t="str">
            <v>Gateway,</v>
          </cell>
          <cell r="E372" t="str">
            <v>MR,</v>
          </cell>
          <cell r="F372" t="str">
            <v>OUS</v>
          </cell>
          <cell r="G372">
            <v>12</v>
          </cell>
          <cell r="H372">
            <v>2</v>
          </cell>
          <cell r="I372">
            <v>41.82</v>
          </cell>
          <cell r="J372" t="str">
            <v>USD</v>
          </cell>
        </row>
        <row r="373">
          <cell r="B373" t="str">
            <v>M0032072512220</v>
          </cell>
          <cell r="C373" t="str">
            <v>F/G,</v>
          </cell>
          <cell r="D373" t="str">
            <v>Gateway,</v>
          </cell>
          <cell r="E373" t="str">
            <v>MR,</v>
          </cell>
          <cell r="F373" t="str">
            <v>OUS</v>
          </cell>
          <cell r="G373">
            <v>12</v>
          </cell>
          <cell r="H373">
            <v>2.2000000000000002</v>
          </cell>
          <cell r="I373">
            <v>42.17</v>
          </cell>
          <cell r="J373" t="str">
            <v>USD</v>
          </cell>
        </row>
        <row r="374">
          <cell r="B374" t="str">
            <v>M0032072512250</v>
          </cell>
          <cell r="C374" t="str">
            <v>F/G,</v>
          </cell>
          <cell r="D374" t="str">
            <v>Gateway,</v>
          </cell>
          <cell r="E374" t="str">
            <v>MR,</v>
          </cell>
          <cell r="F374" t="str">
            <v>OUS</v>
          </cell>
          <cell r="G374">
            <v>12</v>
          </cell>
          <cell r="H374">
            <v>2.5</v>
          </cell>
          <cell r="I374">
            <v>42.16</v>
          </cell>
          <cell r="J374" t="str">
            <v>USD</v>
          </cell>
        </row>
        <row r="375">
          <cell r="B375" t="str">
            <v>M0032072512270</v>
          </cell>
          <cell r="C375" t="str">
            <v>F/G,</v>
          </cell>
          <cell r="D375" t="str">
            <v>Gateway,</v>
          </cell>
          <cell r="E375" t="str">
            <v>MR,</v>
          </cell>
          <cell r="F375" t="str">
            <v>OUS</v>
          </cell>
          <cell r="G375">
            <v>12</v>
          </cell>
          <cell r="H375">
            <v>2.7</v>
          </cell>
          <cell r="I375">
            <v>42.16</v>
          </cell>
          <cell r="J375" t="str">
            <v>USD</v>
          </cell>
        </row>
        <row r="376">
          <cell r="B376" t="str">
            <v>M0032072512300</v>
          </cell>
          <cell r="C376" t="str">
            <v>F/G,</v>
          </cell>
          <cell r="D376" t="str">
            <v>Gateway,</v>
          </cell>
          <cell r="E376" t="str">
            <v>MR,</v>
          </cell>
          <cell r="F376" t="str">
            <v>OUS</v>
          </cell>
          <cell r="G376">
            <v>12</v>
          </cell>
          <cell r="H376">
            <v>3</v>
          </cell>
          <cell r="I376">
            <v>42.18</v>
          </cell>
          <cell r="J376" t="str">
            <v>USD</v>
          </cell>
        </row>
        <row r="377">
          <cell r="B377" t="str">
            <v>M0032072512320</v>
          </cell>
          <cell r="C377" t="str">
            <v>F/G,</v>
          </cell>
          <cell r="D377" t="str">
            <v>Gateway,</v>
          </cell>
          <cell r="E377" t="str">
            <v>MR,</v>
          </cell>
          <cell r="F377" t="str">
            <v>OUS</v>
          </cell>
          <cell r="G377">
            <v>12</v>
          </cell>
          <cell r="H377">
            <v>3.2</v>
          </cell>
          <cell r="I377">
            <v>42.81</v>
          </cell>
          <cell r="J377" t="str">
            <v>USD</v>
          </cell>
        </row>
        <row r="378">
          <cell r="B378" t="str">
            <v>M0032072512350</v>
          </cell>
          <cell r="C378" t="str">
            <v>F/G,</v>
          </cell>
          <cell r="D378" t="str">
            <v>Gateway,</v>
          </cell>
          <cell r="E378" t="str">
            <v>MR,</v>
          </cell>
          <cell r="F378" t="str">
            <v>OUS</v>
          </cell>
          <cell r="G378">
            <v>12</v>
          </cell>
          <cell r="H378">
            <v>3.5</v>
          </cell>
          <cell r="I378">
            <v>43.65</v>
          </cell>
          <cell r="J378" t="str">
            <v>USD</v>
          </cell>
        </row>
        <row r="379">
          <cell r="B379" t="str">
            <v>M0032072512370</v>
          </cell>
          <cell r="C379" t="str">
            <v>F/G,</v>
          </cell>
          <cell r="D379" t="str">
            <v>Gateway,</v>
          </cell>
          <cell r="E379" t="str">
            <v>MR,</v>
          </cell>
          <cell r="F379" t="str">
            <v>OUS</v>
          </cell>
          <cell r="G379">
            <v>12</v>
          </cell>
          <cell r="H379">
            <v>3.7</v>
          </cell>
          <cell r="I379">
            <v>43.66</v>
          </cell>
          <cell r="J379" t="str">
            <v>USD</v>
          </cell>
        </row>
        <row r="380">
          <cell r="B380" t="str">
            <v>M0032072512400</v>
          </cell>
          <cell r="C380" t="str">
            <v>F/G,</v>
          </cell>
          <cell r="D380" t="str">
            <v>Gateway,</v>
          </cell>
          <cell r="E380" t="str">
            <v>MR,</v>
          </cell>
          <cell r="F380" t="str">
            <v>OUS</v>
          </cell>
          <cell r="G380">
            <v>12</v>
          </cell>
          <cell r="H380">
            <v>4</v>
          </cell>
          <cell r="I380">
            <v>43.66</v>
          </cell>
          <cell r="J380" t="str">
            <v>USD</v>
          </cell>
        </row>
        <row r="381">
          <cell r="B381" t="str">
            <v>M0032072515150</v>
          </cell>
          <cell r="C381" t="str">
            <v>F/G,</v>
          </cell>
          <cell r="D381" t="str">
            <v>Gateway,</v>
          </cell>
          <cell r="E381" t="str">
            <v>MR,</v>
          </cell>
          <cell r="F381" t="str">
            <v>OUS</v>
          </cell>
          <cell r="G381">
            <v>15</v>
          </cell>
          <cell r="H381">
            <v>1.5</v>
          </cell>
          <cell r="I381">
            <v>41.68</v>
          </cell>
          <cell r="J381" t="str">
            <v>USD</v>
          </cell>
        </row>
        <row r="382">
          <cell r="B382" t="str">
            <v>M0032072515200</v>
          </cell>
          <cell r="C382" t="str">
            <v>F/G,</v>
          </cell>
          <cell r="D382" t="str">
            <v>Gateway,</v>
          </cell>
          <cell r="E382" t="str">
            <v>MR,</v>
          </cell>
          <cell r="F382" t="str">
            <v>OUS</v>
          </cell>
          <cell r="G382">
            <v>15</v>
          </cell>
          <cell r="H382">
            <v>2</v>
          </cell>
          <cell r="I382">
            <v>41.82</v>
          </cell>
          <cell r="J382" t="str">
            <v>USD</v>
          </cell>
        </row>
        <row r="383">
          <cell r="B383" t="str">
            <v>M0032072515220</v>
          </cell>
          <cell r="C383" t="str">
            <v>F/G,</v>
          </cell>
          <cell r="D383" t="str">
            <v>Gateway,</v>
          </cell>
          <cell r="E383" t="str">
            <v>MR,</v>
          </cell>
          <cell r="F383" t="str">
            <v>OUS</v>
          </cell>
          <cell r="G383">
            <v>15</v>
          </cell>
          <cell r="H383">
            <v>2.2000000000000002</v>
          </cell>
          <cell r="I383">
            <v>42.17</v>
          </cell>
          <cell r="J383" t="str">
            <v>USD</v>
          </cell>
        </row>
        <row r="384">
          <cell r="B384" t="str">
            <v>M0032072515250</v>
          </cell>
          <cell r="C384" t="str">
            <v>F/G,</v>
          </cell>
          <cell r="D384" t="str">
            <v>Gateway,</v>
          </cell>
          <cell r="E384" t="str">
            <v>MR,</v>
          </cell>
          <cell r="F384" t="str">
            <v>OUS</v>
          </cell>
          <cell r="G384">
            <v>15</v>
          </cell>
          <cell r="H384">
            <v>2.5</v>
          </cell>
          <cell r="I384">
            <v>42.16</v>
          </cell>
          <cell r="J384" t="str">
            <v>USD</v>
          </cell>
        </row>
        <row r="385">
          <cell r="B385" t="str">
            <v>M0032072515270</v>
          </cell>
          <cell r="C385" t="str">
            <v>F/G,</v>
          </cell>
          <cell r="D385" t="str">
            <v>Gateway,</v>
          </cell>
          <cell r="E385" t="str">
            <v>MR,</v>
          </cell>
          <cell r="F385" t="str">
            <v>OUS</v>
          </cell>
          <cell r="G385">
            <v>15</v>
          </cell>
          <cell r="H385">
            <v>2.7</v>
          </cell>
          <cell r="I385">
            <v>42.16</v>
          </cell>
          <cell r="J385" t="str">
            <v>USD</v>
          </cell>
        </row>
        <row r="386">
          <cell r="B386" t="str">
            <v>M0032072515300</v>
          </cell>
          <cell r="C386" t="str">
            <v>F/G,</v>
          </cell>
          <cell r="D386" t="str">
            <v>Gateway,</v>
          </cell>
          <cell r="E386" t="str">
            <v>MR,</v>
          </cell>
          <cell r="F386" t="str">
            <v>OUS</v>
          </cell>
          <cell r="G386">
            <v>15</v>
          </cell>
          <cell r="H386">
            <v>3</v>
          </cell>
          <cell r="I386">
            <v>42.18</v>
          </cell>
          <cell r="J386" t="str">
            <v>USD</v>
          </cell>
        </row>
        <row r="387">
          <cell r="B387" t="str">
            <v>M0032072515320</v>
          </cell>
          <cell r="C387" t="str">
            <v>F/G,</v>
          </cell>
          <cell r="D387" t="str">
            <v>Gateway,</v>
          </cell>
          <cell r="E387" t="str">
            <v>MR,</v>
          </cell>
          <cell r="F387" t="str">
            <v>OUS</v>
          </cell>
          <cell r="G387">
            <v>15</v>
          </cell>
          <cell r="H387">
            <v>3.2</v>
          </cell>
          <cell r="I387">
            <v>42.81</v>
          </cell>
          <cell r="J387" t="str">
            <v>USD</v>
          </cell>
        </row>
        <row r="388">
          <cell r="B388" t="str">
            <v>M0032072515350</v>
          </cell>
          <cell r="C388" t="str">
            <v>F/G,</v>
          </cell>
          <cell r="D388" t="str">
            <v>Gateway,</v>
          </cell>
          <cell r="E388" t="str">
            <v>MR,</v>
          </cell>
          <cell r="F388" t="str">
            <v>OUS</v>
          </cell>
          <cell r="G388">
            <v>15</v>
          </cell>
          <cell r="H388">
            <v>3.5</v>
          </cell>
          <cell r="I388">
            <v>43.65</v>
          </cell>
          <cell r="J388" t="str">
            <v>USD</v>
          </cell>
        </row>
        <row r="389">
          <cell r="B389" t="str">
            <v>M0032072515370</v>
          </cell>
          <cell r="C389" t="str">
            <v>F/G,</v>
          </cell>
          <cell r="D389" t="str">
            <v>Gateway,</v>
          </cell>
          <cell r="E389" t="str">
            <v>MR,</v>
          </cell>
          <cell r="F389" t="str">
            <v>OUS</v>
          </cell>
          <cell r="G389">
            <v>15</v>
          </cell>
          <cell r="H389">
            <v>3.7</v>
          </cell>
          <cell r="I389">
            <v>43.66</v>
          </cell>
          <cell r="J389" t="str">
            <v>USD</v>
          </cell>
        </row>
        <row r="390">
          <cell r="B390" t="str">
            <v>M0032072520150</v>
          </cell>
          <cell r="C390" t="str">
            <v>F/G,</v>
          </cell>
          <cell r="D390" t="str">
            <v>Gateway,</v>
          </cell>
          <cell r="E390" t="str">
            <v>MR,</v>
          </cell>
          <cell r="F390" t="str">
            <v>OUS</v>
          </cell>
          <cell r="G390">
            <v>20</v>
          </cell>
          <cell r="H390">
            <v>1.5</v>
          </cell>
          <cell r="I390">
            <v>41.68</v>
          </cell>
          <cell r="J390" t="str">
            <v>USD</v>
          </cell>
        </row>
        <row r="391">
          <cell r="B391" t="str">
            <v>M0032072520200</v>
          </cell>
          <cell r="C391" t="str">
            <v>F/G,</v>
          </cell>
          <cell r="D391" t="str">
            <v>Gateway,</v>
          </cell>
          <cell r="E391" t="str">
            <v>MR,</v>
          </cell>
          <cell r="F391" t="str">
            <v>OUS</v>
          </cell>
          <cell r="G391">
            <v>20</v>
          </cell>
          <cell r="H391">
            <v>2</v>
          </cell>
          <cell r="I391">
            <v>41.82</v>
          </cell>
          <cell r="J391" t="str">
            <v>USD</v>
          </cell>
        </row>
        <row r="392">
          <cell r="B392" t="str">
            <v>M0032072520220</v>
          </cell>
          <cell r="C392" t="str">
            <v>F/G,</v>
          </cell>
          <cell r="D392" t="str">
            <v>Gateway,</v>
          </cell>
          <cell r="E392" t="str">
            <v>MR,</v>
          </cell>
          <cell r="F392" t="str">
            <v>OUS</v>
          </cell>
          <cell r="G392">
            <v>20</v>
          </cell>
          <cell r="H392">
            <v>2.2000000000000002</v>
          </cell>
          <cell r="I392">
            <v>42.17</v>
          </cell>
          <cell r="J392" t="str">
            <v>USD</v>
          </cell>
        </row>
        <row r="393">
          <cell r="B393" t="str">
            <v>M0032072520250</v>
          </cell>
          <cell r="C393" t="str">
            <v>F/G,</v>
          </cell>
          <cell r="D393" t="str">
            <v>Gateway,</v>
          </cell>
          <cell r="E393" t="str">
            <v>MR,</v>
          </cell>
          <cell r="F393" t="str">
            <v>OUS</v>
          </cell>
          <cell r="G393">
            <v>20</v>
          </cell>
          <cell r="H393">
            <v>2.5</v>
          </cell>
          <cell r="I393">
            <v>42.16</v>
          </cell>
          <cell r="J393" t="str">
            <v>USD</v>
          </cell>
        </row>
        <row r="394">
          <cell r="B394" t="str">
            <v>M0032072520270</v>
          </cell>
          <cell r="C394" t="str">
            <v>F/G,</v>
          </cell>
          <cell r="D394" t="str">
            <v>Gateway,</v>
          </cell>
          <cell r="E394" t="str">
            <v>MR,</v>
          </cell>
          <cell r="F394" t="str">
            <v>OUS</v>
          </cell>
          <cell r="G394">
            <v>20</v>
          </cell>
          <cell r="H394">
            <v>2.7</v>
          </cell>
          <cell r="I394">
            <v>42.16</v>
          </cell>
          <cell r="J394" t="str">
            <v>USD</v>
          </cell>
        </row>
        <row r="395">
          <cell r="B395" t="str">
            <v>M0032072520300</v>
          </cell>
          <cell r="C395" t="str">
            <v>F/G,</v>
          </cell>
          <cell r="D395" t="str">
            <v>Gateway,</v>
          </cell>
          <cell r="E395" t="str">
            <v>MR,</v>
          </cell>
          <cell r="F395" t="str">
            <v>OUS</v>
          </cell>
          <cell r="G395">
            <v>20</v>
          </cell>
          <cell r="H395">
            <v>3</v>
          </cell>
          <cell r="I395">
            <v>42.83</v>
          </cell>
          <cell r="J395" t="str">
            <v>USD</v>
          </cell>
        </row>
        <row r="396">
          <cell r="B396" t="str">
            <v>M0032072520320</v>
          </cell>
          <cell r="C396" t="str">
            <v>F/G,</v>
          </cell>
          <cell r="D396" t="str">
            <v>Gateway,</v>
          </cell>
          <cell r="E396" t="str">
            <v>MR,</v>
          </cell>
          <cell r="F396" t="str">
            <v>OUS</v>
          </cell>
          <cell r="G396">
            <v>20</v>
          </cell>
          <cell r="H396">
            <v>3.2</v>
          </cell>
          <cell r="I396">
            <v>42.81</v>
          </cell>
          <cell r="J396" t="str">
            <v>USD</v>
          </cell>
        </row>
        <row r="397">
          <cell r="B397" t="str">
            <v>M0032072520370</v>
          </cell>
          <cell r="C397" t="str">
            <v>F/G,</v>
          </cell>
          <cell r="D397" t="str">
            <v>Gateway,</v>
          </cell>
          <cell r="E397" t="str">
            <v>MR,</v>
          </cell>
          <cell r="F397" t="str">
            <v>OUS</v>
          </cell>
          <cell r="G397">
            <v>20</v>
          </cell>
          <cell r="H397">
            <v>3.7</v>
          </cell>
          <cell r="I397">
            <v>43.66</v>
          </cell>
          <cell r="J397" t="str">
            <v>USD</v>
          </cell>
        </row>
        <row r="398">
          <cell r="B398" t="str">
            <v>M0032072520400</v>
          </cell>
          <cell r="C398" t="str">
            <v>F/G,</v>
          </cell>
          <cell r="D398" t="str">
            <v>Gateway,</v>
          </cell>
          <cell r="E398" t="str">
            <v>MR,</v>
          </cell>
          <cell r="F398" t="str">
            <v>OUS</v>
          </cell>
          <cell r="G398">
            <v>20</v>
          </cell>
          <cell r="H398">
            <v>4</v>
          </cell>
          <cell r="I398">
            <v>43.66</v>
          </cell>
          <cell r="J398" t="str">
            <v>USD</v>
          </cell>
        </row>
        <row r="399">
          <cell r="B399" t="str">
            <v>M00326010</v>
          </cell>
          <cell r="C399" t="str">
            <v>Synchro</v>
          </cell>
          <cell r="D399">
            <v>40588</v>
          </cell>
          <cell r="E399">
            <v>200</v>
          </cell>
          <cell r="F399" t="str">
            <v>cm</v>
          </cell>
          <cell r="G399" t="str">
            <v>Soft</v>
          </cell>
          <cell r="I399">
            <v>118.77</v>
          </cell>
          <cell r="J399" t="str">
            <v>USD</v>
          </cell>
        </row>
        <row r="400">
          <cell r="B400" t="str">
            <v>M00326110</v>
          </cell>
          <cell r="C400" t="str">
            <v>Synchro</v>
          </cell>
          <cell r="D400">
            <v>40588</v>
          </cell>
          <cell r="E400">
            <v>200</v>
          </cell>
          <cell r="F400" t="str">
            <v>cm</v>
          </cell>
          <cell r="G400" t="str">
            <v>Soft</v>
          </cell>
          <cell r="I400">
            <v>119.7</v>
          </cell>
          <cell r="J400" t="str">
            <v>USD</v>
          </cell>
        </row>
        <row r="401">
          <cell r="B401" t="str">
            <v>M00326310</v>
          </cell>
          <cell r="C401" t="str">
            <v>Synchro</v>
          </cell>
          <cell r="D401">
            <v>40588</v>
          </cell>
          <cell r="E401">
            <v>300</v>
          </cell>
          <cell r="F401" t="str">
            <v>cm</v>
          </cell>
          <cell r="G401" t="str">
            <v>Soft</v>
          </cell>
          <cell r="I401">
            <v>123.82</v>
          </cell>
          <cell r="J401" t="str">
            <v>USD</v>
          </cell>
        </row>
        <row r="402">
          <cell r="B402" t="str">
            <v>M00326320</v>
          </cell>
          <cell r="C402" t="str">
            <v>Synchro</v>
          </cell>
          <cell r="D402">
            <v>40588</v>
          </cell>
          <cell r="E402">
            <v>300</v>
          </cell>
          <cell r="F402" t="str">
            <v>cm</v>
          </cell>
          <cell r="G402" t="str">
            <v>Soft</v>
          </cell>
          <cell r="I402">
            <v>124.1</v>
          </cell>
          <cell r="J402" t="str">
            <v>USD</v>
          </cell>
        </row>
        <row r="403">
          <cell r="B403" t="str">
            <v>M00326410</v>
          </cell>
          <cell r="C403" t="str">
            <v>Synchro</v>
          </cell>
          <cell r="D403">
            <v>40588</v>
          </cell>
          <cell r="E403">
            <v>200</v>
          </cell>
          <cell r="F403" t="str">
            <v>cm</v>
          </cell>
          <cell r="G403" t="str">
            <v>Standard</v>
          </cell>
          <cell r="I403">
            <v>123.74</v>
          </cell>
          <cell r="J403" t="str">
            <v>USD</v>
          </cell>
        </row>
        <row r="404">
          <cell r="B404" t="str">
            <v>M00326420</v>
          </cell>
          <cell r="C404" t="str">
            <v>Synchro</v>
          </cell>
          <cell r="D404">
            <v>40588</v>
          </cell>
          <cell r="E404">
            <v>200</v>
          </cell>
          <cell r="F404" t="str">
            <v>cm</v>
          </cell>
          <cell r="G404" t="str">
            <v>Standard</v>
          </cell>
          <cell r="I404">
            <v>124.66</v>
          </cell>
          <cell r="J404" t="str">
            <v>USD</v>
          </cell>
        </row>
        <row r="405">
          <cell r="B405" t="str">
            <v>M00326510</v>
          </cell>
          <cell r="C405" t="str">
            <v>Syncho</v>
          </cell>
          <cell r="D405">
            <v>40588</v>
          </cell>
          <cell r="E405">
            <v>300</v>
          </cell>
          <cell r="F405" t="str">
            <v>cm</v>
          </cell>
          <cell r="G405" t="str">
            <v>Standard</v>
          </cell>
          <cell r="I405">
            <v>123.87</v>
          </cell>
          <cell r="J405" t="str">
            <v>USD</v>
          </cell>
        </row>
        <row r="406">
          <cell r="B406" t="str">
            <v>M00326520</v>
          </cell>
          <cell r="C406" t="str">
            <v>Synchro</v>
          </cell>
          <cell r="D406">
            <v>40588</v>
          </cell>
          <cell r="E406">
            <v>300</v>
          </cell>
          <cell r="F406" t="str">
            <v>cm</v>
          </cell>
          <cell r="G406" t="str">
            <v>Standard</v>
          </cell>
          <cell r="I406">
            <v>124.93</v>
          </cell>
          <cell r="J406" t="str">
            <v>USD</v>
          </cell>
        </row>
        <row r="407">
          <cell r="B407" t="str">
            <v>M00334010340</v>
          </cell>
          <cell r="C407" t="str">
            <v>GDC-10</v>
          </cell>
          <cell r="D407" t="str">
            <v>Standard</v>
          </cell>
          <cell r="E407" t="str">
            <v>10mm</v>
          </cell>
          <cell r="F407" t="str">
            <v>x</v>
          </cell>
          <cell r="G407" t="str">
            <v>30cm</v>
          </cell>
          <cell r="H407" t="str">
            <v>€</v>
          </cell>
          <cell r="I407">
            <v>57.84</v>
          </cell>
          <cell r="J407" t="str">
            <v>EUR</v>
          </cell>
        </row>
        <row r="408">
          <cell r="B408" t="str">
            <v>M00334020440</v>
          </cell>
          <cell r="C408" t="str">
            <v>GDC-10</v>
          </cell>
          <cell r="D408" t="str">
            <v>Standard</v>
          </cell>
          <cell r="E408" t="str">
            <v>2mm</v>
          </cell>
          <cell r="F408" t="str">
            <v>x</v>
          </cell>
          <cell r="G408" t="str">
            <v>4cm</v>
          </cell>
          <cell r="H408" t="str">
            <v>€</v>
          </cell>
          <cell r="I408">
            <v>46.99</v>
          </cell>
          <cell r="J408" t="str">
            <v>EUR</v>
          </cell>
        </row>
        <row r="409">
          <cell r="B409" t="str">
            <v>M00334020840</v>
          </cell>
          <cell r="C409" t="str">
            <v>GDC-10</v>
          </cell>
          <cell r="D409" t="str">
            <v>Standard</v>
          </cell>
          <cell r="E409" t="str">
            <v>2mm</v>
          </cell>
          <cell r="F409" t="str">
            <v>x</v>
          </cell>
          <cell r="G409" t="str">
            <v>8cm</v>
          </cell>
          <cell r="H409" t="str">
            <v>€</v>
          </cell>
          <cell r="I409">
            <v>48.78</v>
          </cell>
          <cell r="J409" t="str">
            <v>EUR</v>
          </cell>
        </row>
        <row r="410">
          <cell r="B410" t="str">
            <v>M00334030440</v>
          </cell>
          <cell r="C410" t="str">
            <v>GDC-10</v>
          </cell>
          <cell r="D410" t="str">
            <v>Standard</v>
          </cell>
          <cell r="E410" t="str">
            <v>3mm</v>
          </cell>
          <cell r="F410" t="str">
            <v>x</v>
          </cell>
          <cell r="G410" t="str">
            <v>4cm</v>
          </cell>
          <cell r="H410" t="str">
            <v>€</v>
          </cell>
          <cell r="I410">
            <v>46.99</v>
          </cell>
          <cell r="J410" t="str">
            <v>EUR</v>
          </cell>
        </row>
        <row r="411">
          <cell r="B411" t="str">
            <v>M00334030640</v>
          </cell>
          <cell r="C411" t="str">
            <v>GDC-10</v>
          </cell>
          <cell r="D411" t="str">
            <v>Standard</v>
          </cell>
          <cell r="E411" t="str">
            <v>3mm</v>
          </cell>
          <cell r="F411" t="str">
            <v>x</v>
          </cell>
          <cell r="G411" t="str">
            <v>6cm</v>
          </cell>
          <cell r="H411" t="str">
            <v>€</v>
          </cell>
          <cell r="I411">
            <v>47.97</v>
          </cell>
          <cell r="J411" t="str">
            <v>EUR</v>
          </cell>
        </row>
        <row r="412">
          <cell r="B412" t="str">
            <v>M00334030840</v>
          </cell>
          <cell r="C412" t="str">
            <v>GDC-10</v>
          </cell>
          <cell r="D412" t="str">
            <v>Standard</v>
          </cell>
          <cell r="E412" t="str">
            <v>3mm</v>
          </cell>
          <cell r="F412" t="str">
            <v>x</v>
          </cell>
          <cell r="G412" t="str">
            <v>8cm</v>
          </cell>
          <cell r="H412" t="str">
            <v>€</v>
          </cell>
          <cell r="I412">
            <v>48.78</v>
          </cell>
          <cell r="J412" t="str">
            <v>EUR</v>
          </cell>
        </row>
        <row r="413">
          <cell r="B413" t="str">
            <v>M00334031240</v>
          </cell>
          <cell r="C413" t="str">
            <v>GDC-10</v>
          </cell>
          <cell r="D413" t="str">
            <v>Standard</v>
          </cell>
          <cell r="E413" t="str">
            <v>3mm</v>
          </cell>
          <cell r="F413" t="str">
            <v>x</v>
          </cell>
          <cell r="G413" t="str">
            <v>12cm</v>
          </cell>
          <cell r="H413" t="str">
            <v>€</v>
          </cell>
          <cell r="I413">
            <v>50.46</v>
          </cell>
          <cell r="J413" t="str">
            <v>EUR</v>
          </cell>
        </row>
        <row r="414">
          <cell r="B414" t="str">
            <v>M00334040640</v>
          </cell>
          <cell r="C414" t="str">
            <v>GDC-10</v>
          </cell>
          <cell r="D414" t="str">
            <v>Standard</v>
          </cell>
          <cell r="E414" t="str">
            <v>4mm</v>
          </cell>
          <cell r="F414" t="str">
            <v>x</v>
          </cell>
          <cell r="G414" t="str">
            <v>6cm</v>
          </cell>
          <cell r="H414" t="str">
            <v>€</v>
          </cell>
          <cell r="I414">
            <v>47.97</v>
          </cell>
          <cell r="J414" t="str">
            <v>EUR</v>
          </cell>
        </row>
        <row r="415">
          <cell r="B415" t="str">
            <v>M00334041040</v>
          </cell>
          <cell r="C415" t="str">
            <v>GDC-10</v>
          </cell>
          <cell r="D415" t="str">
            <v>Standard</v>
          </cell>
          <cell r="E415" t="str">
            <v>4mm</v>
          </cell>
          <cell r="F415" t="str">
            <v>x</v>
          </cell>
          <cell r="G415" t="str">
            <v>10cm</v>
          </cell>
          <cell r="H415" t="str">
            <v>€</v>
          </cell>
          <cell r="I415">
            <v>49.16</v>
          </cell>
          <cell r="J415" t="str">
            <v>EUR</v>
          </cell>
        </row>
        <row r="416">
          <cell r="B416" t="str">
            <v>M00334051040</v>
          </cell>
          <cell r="C416" t="str">
            <v>GDC-10</v>
          </cell>
          <cell r="D416" t="str">
            <v>Standard</v>
          </cell>
          <cell r="E416" t="str">
            <v>5mm</v>
          </cell>
          <cell r="F416" t="str">
            <v>x</v>
          </cell>
          <cell r="G416" t="str">
            <v>10cm</v>
          </cell>
          <cell r="H416" t="str">
            <v>€</v>
          </cell>
          <cell r="I416">
            <v>49.16</v>
          </cell>
          <cell r="J416" t="str">
            <v>EUR</v>
          </cell>
        </row>
        <row r="417">
          <cell r="B417" t="str">
            <v>M00334051540</v>
          </cell>
          <cell r="C417" t="str">
            <v>GDC-10</v>
          </cell>
          <cell r="D417" t="str">
            <v>Standard</v>
          </cell>
          <cell r="E417" t="str">
            <v>5mm</v>
          </cell>
          <cell r="F417" t="str">
            <v>x</v>
          </cell>
          <cell r="G417" t="str">
            <v>15cm</v>
          </cell>
          <cell r="H417" t="str">
            <v>€</v>
          </cell>
          <cell r="I417">
            <v>51.33</v>
          </cell>
          <cell r="J417" t="str">
            <v>EUR</v>
          </cell>
        </row>
        <row r="418">
          <cell r="B418" t="str">
            <v>M00334061040</v>
          </cell>
          <cell r="C418" t="str">
            <v>GDC-10</v>
          </cell>
          <cell r="D418" t="str">
            <v>Standard</v>
          </cell>
          <cell r="E418" t="str">
            <v>6mm</v>
          </cell>
          <cell r="F418" t="str">
            <v>x</v>
          </cell>
          <cell r="G418" t="str">
            <v>10cm</v>
          </cell>
          <cell r="H418" t="str">
            <v>€</v>
          </cell>
          <cell r="I418">
            <v>49.16</v>
          </cell>
          <cell r="J418" t="str">
            <v>EUR</v>
          </cell>
        </row>
        <row r="419">
          <cell r="B419" t="str">
            <v>M00334062040</v>
          </cell>
          <cell r="C419" t="str">
            <v>GDC-10</v>
          </cell>
          <cell r="D419" t="str">
            <v>Standard</v>
          </cell>
          <cell r="E419" t="str">
            <v>6mm</v>
          </cell>
          <cell r="F419" t="str">
            <v>x</v>
          </cell>
          <cell r="G419" t="str">
            <v>20cm</v>
          </cell>
          <cell r="H419" t="str">
            <v>€</v>
          </cell>
          <cell r="I419">
            <v>53.5</v>
          </cell>
          <cell r="J419" t="str">
            <v>EUR</v>
          </cell>
        </row>
        <row r="420">
          <cell r="B420" t="str">
            <v>M00334071040</v>
          </cell>
          <cell r="C420" t="str">
            <v>GDC-10</v>
          </cell>
          <cell r="D420" t="str">
            <v>Standard</v>
          </cell>
          <cell r="E420" t="str">
            <v>7mm</v>
          </cell>
          <cell r="F420" t="str">
            <v>x</v>
          </cell>
          <cell r="G420" t="str">
            <v>10cm</v>
          </cell>
          <cell r="H420" t="str">
            <v>€</v>
          </cell>
          <cell r="I420">
            <v>49.16</v>
          </cell>
          <cell r="J420" t="str">
            <v>EUR</v>
          </cell>
        </row>
        <row r="421">
          <cell r="B421" t="str">
            <v>M00334073040</v>
          </cell>
          <cell r="C421" t="str">
            <v>GDC-10</v>
          </cell>
          <cell r="D421" t="str">
            <v>Standard</v>
          </cell>
          <cell r="E421" t="str">
            <v>7mm</v>
          </cell>
          <cell r="F421" t="str">
            <v>x</v>
          </cell>
          <cell r="G421" t="str">
            <v>30cm</v>
          </cell>
          <cell r="H421" t="str">
            <v>€</v>
          </cell>
          <cell r="I421">
            <v>57.84</v>
          </cell>
          <cell r="J421" t="str">
            <v>EUR</v>
          </cell>
        </row>
        <row r="422">
          <cell r="B422" t="str">
            <v>M00334081040</v>
          </cell>
          <cell r="C422" t="str">
            <v>GDC</v>
          </cell>
          <cell r="D422" t="str">
            <v>Standard</v>
          </cell>
          <cell r="E422" t="str">
            <v>8mm</v>
          </cell>
          <cell r="F422" t="str">
            <v>x</v>
          </cell>
          <cell r="G422" t="str">
            <v>10cm</v>
          </cell>
          <cell r="H422" t="str">
            <v>€</v>
          </cell>
          <cell r="I422">
            <v>49.16</v>
          </cell>
          <cell r="J422" t="str">
            <v>EUR</v>
          </cell>
        </row>
        <row r="423">
          <cell r="B423" t="str">
            <v>M00334082040</v>
          </cell>
          <cell r="C423" t="str">
            <v>GDC-10</v>
          </cell>
          <cell r="D423" t="str">
            <v>Standard</v>
          </cell>
          <cell r="E423" t="str">
            <v>8mm</v>
          </cell>
          <cell r="F423" t="str">
            <v>x</v>
          </cell>
          <cell r="G423" t="str">
            <v>20cm</v>
          </cell>
          <cell r="H423" t="str">
            <v>€</v>
          </cell>
          <cell r="I423">
            <v>53.5</v>
          </cell>
          <cell r="J423" t="str">
            <v>EUR</v>
          </cell>
        </row>
        <row r="424">
          <cell r="B424" t="str">
            <v>M00334083040</v>
          </cell>
          <cell r="C424" t="str">
            <v>GDC-10</v>
          </cell>
          <cell r="D424" t="str">
            <v>Standard</v>
          </cell>
          <cell r="E424" t="str">
            <v>8mm</v>
          </cell>
          <cell r="F424" t="str">
            <v>x</v>
          </cell>
          <cell r="G424" t="str">
            <v>30cm</v>
          </cell>
          <cell r="H424" t="str">
            <v>€</v>
          </cell>
          <cell r="I424">
            <v>57.84</v>
          </cell>
          <cell r="J424" t="str">
            <v>EUR</v>
          </cell>
        </row>
        <row r="425">
          <cell r="B425" t="str">
            <v>M00334091540</v>
          </cell>
          <cell r="C425" t="str">
            <v>GDC-10</v>
          </cell>
          <cell r="D425" t="str">
            <v>Standard</v>
          </cell>
          <cell r="E425">
            <v>9</v>
          </cell>
          <cell r="F425" t="str">
            <v>mm</v>
          </cell>
          <cell r="G425" t="str">
            <v>15cm</v>
          </cell>
          <cell r="H425" t="str">
            <v>€</v>
          </cell>
          <cell r="I425">
            <v>51.33</v>
          </cell>
          <cell r="J425" t="str">
            <v>EUR</v>
          </cell>
        </row>
        <row r="426">
          <cell r="B426" t="str">
            <v>M00334093040</v>
          </cell>
          <cell r="C426" t="str">
            <v>GDC-10</v>
          </cell>
          <cell r="D426" t="str">
            <v>Standard</v>
          </cell>
          <cell r="E426" t="str">
            <v>9mm</v>
          </cell>
          <cell r="F426" t="str">
            <v>x</v>
          </cell>
          <cell r="G426" t="str">
            <v>30cm</v>
          </cell>
          <cell r="H426" t="str">
            <v>€</v>
          </cell>
          <cell r="I426">
            <v>57.84</v>
          </cell>
          <cell r="J426" t="str">
            <v>EUR</v>
          </cell>
        </row>
        <row r="427">
          <cell r="B427" t="str">
            <v>M003341201SR40</v>
          </cell>
          <cell r="C427" t="str">
            <v>GDC-10</v>
          </cell>
          <cell r="D427" t="str">
            <v>Soft</v>
          </cell>
          <cell r="E427" t="str">
            <v>SR</v>
          </cell>
          <cell r="F427" t="str">
            <v>2mm</v>
          </cell>
          <cell r="G427" t="str">
            <v>1cm</v>
          </cell>
          <cell r="H427" t="str">
            <v>€</v>
          </cell>
          <cell r="I427">
            <v>65.989999999999995</v>
          </cell>
          <cell r="J427" t="str">
            <v>EUR</v>
          </cell>
        </row>
        <row r="428">
          <cell r="B428" t="str">
            <v>M00334120240</v>
          </cell>
          <cell r="C428" t="str">
            <v>GDC-10</v>
          </cell>
          <cell r="D428" t="str">
            <v>Soft</v>
          </cell>
          <cell r="E428" t="str">
            <v>2mm</v>
          </cell>
          <cell r="F428" t="str">
            <v>x</v>
          </cell>
          <cell r="G428" t="str">
            <v>2cm</v>
          </cell>
          <cell r="H428" t="str">
            <v>€</v>
          </cell>
          <cell r="I428">
            <v>46.21</v>
          </cell>
          <cell r="J428" t="str">
            <v>EUR</v>
          </cell>
        </row>
        <row r="429">
          <cell r="B429" t="str">
            <v>M003341202SR40</v>
          </cell>
          <cell r="C429" t="str">
            <v>GDC-10</v>
          </cell>
          <cell r="D429" t="str">
            <v>Soft</v>
          </cell>
          <cell r="E429" t="str">
            <v>SR</v>
          </cell>
          <cell r="F429" t="str">
            <v>2mm</v>
          </cell>
          <cell r="G429" t="str">
            <v>2cm</v>
          </cell>
          <cell r="H429" t="str">
            <v>€</v>
          </cell>
          <cell r="I429">
            <v>66.260000000000005</v>
          </cell>
          <cell r="J429" t="str">
            <v>EUR</v>
          </cell>
        </row>
        <row r="430">
          <cell r="B430" t="str">
            <v>M00334120340</v>
          </cell>
          <cell r="C430" t="str">
            <v>GDC-10</v>
          </cell>
          <cell r="D430" t="str">
            <v>Soft</v>
          </cell>
          <cell r="E430" t="str">
            <v>2mm</v>
          </cell>
          <cell r="F430" t="str">
            <v>x</v>
          </cell>
          <cell r="G430" t="str">
            <v>3cm</v>
          </cell>
          <cell r="H430" t="str">
            <v>€</v>
          </cell>
          <cell r="I430">
            <v>46.62</v>
          </cell>
          <cell r="J430" t="str">
            <v>EUR</v>
          </cell>
        </row>
        <row r="431">
          <cell r="B431" t="str">
            <v>M003341203SR40</v>
          </cell>
          <cell r="C431" t="str">
            <v>GDC-10</v>
          </cell>
          <cell r="D431" t="str">
            <v>Soft</v>
          </cell>
          <cell r="E431" t="str">
            <v>SR</v>
          </cell>
          <cell r="F431" t="str">
            <v>2mm</v>
          </cell>
          <cell r="G431" t="str">
            <v>3cm</v>
          </cell>
          <cell r="H431" t="str">
            <v>€</v>
          </cell>
          <cell r="I431">
            <v>66.31</v>
          </cell>
          <cell r="J431" t="str">
            <v>EUR</v>
          </cell>
        </row>
        <row r="432">
          <cell r="B432" t="str">
            <v>M00334120440</v>
          </cell>
          <cell r="C432" t="str">
            <v>GDC-10</v>
          </cell>
          <cell r="D432" t="str">
            <v>Soft</v>
          </cell>
          <cell r="E432" t="str">
            <v>2mm</v>
          </cell>
          <cell r="F432" t="str">
            <v>x</v>
          </cell>
          <cell r="G432" t="str">
            <v>4cm</v>
          </cell>
          <cell r="H432" t="str">
            <v>€</v>
          </cell>
          <cell r="I432">
            <v>46.87</v>
          </cell>
          <cell r="J432" t="str">
            <v>EUR</v>
          </cell>
        </row>
        <row r="433">
          <cell r="B433" t="str">
            <v>M003341204SR40</v>
          </cell>
          <cell r="C433" t="str">
            <v>GDC-10</v>
          </cell>
          <cell r="D433" t="str">
            <v>Soft</v>
          </cell>
          <cell r="E433" t="str">
            <v>SR</v>
          </cell>
          <cell r="F433" t="str">
            <v>2mm</v>
          </cell>
          <cell r="G433" t="str">
            <v>4cm</v>
          </cell>
          <cell r="H433" t="str">
            <v>€</v>
          </cell>
          <cell r="I433">
            <v>75.02</v>
          </cell>
          <cell r="J433" t="str">
            <v>EUR</v>
          </cell>
        </row>
        <row r="434">
          <cell r="B434" t="str">
            <v>M00334120640</v>
          </cell>
          <cell r="C434" t="str">
            <v>GDC-10</v>
          </cell>
          <cell r="D434" t="str">
            <v>Soft</v>
          </cell>
          <cell r="E434" t="str">
            <v>2mm</v>
          </cell>
          <cell r="F434" t="str">
            <v>x</v>
          </cell>
          <cell r="G434" t="str">
            <v>6cm</v>
          </cell>
          <cell r="H434" t="str">
            <v>€</v>
          </cell>
          <cell r="I434">
            <v>47.79</v>
          </cell>
          <cell r="J434" t="str">
            <v>EUR</v>
          </cell>
        </row>
        <row r="435">
          <cell r="B435" t="str">
            <v>M003341206SR40</v>
          </cell>
          <cell r="C435" t="str">
            <v>GDC-10</v>
          </cell>
          <cell r="D435" t="str">
            <v>Soft</v>
          </cell>
          <cell r="E435" t="str">
            <v>SR</v>
          </cell>
          <cell r="F435" t="str">
            <v>2mm</v>
          </cell>
          <cell r="G435" t="str">
            <v>6cm</v>
          </cell>
          <cell r="H435" t="str">
            <v>€</v>
          </cell>
          <cell r="I435">
            <v>67.94</v>
          </cell>
          <cell r="J435" t="str">
            <v>EUR</v>
          </cell>
        </row>
        <row r="436">
          <cell r="B436" t="str">
            <v>M00334120840</v>
          </cell>
          <cell r="C436" t="str">
            <v>GDC-10</v>
          </cell>
          <cell r="D436" t="str">
            <v>Soft</v>
          </cell>
          <cell r="E436" t="str">
            <v>2mm</v>
          </cell>
          <cell r="F436" t="str">
            <v>x</v>
          </cell>
          <cell r="G436" t="str">
            <v>8cm</v>
          </cell>
          <cell r="H436" t="str">
            <v>€</v>
          </cell>
          <cell r="I436">
            <v>48.56</v>
          </cell>
          <cell r="J436" t="str">
            <v>EUR</v>
          </cell>
        </row>
        <row r="437">
          <cell r="B437" t="str">
            <v>M003341208SR40</v>
          </cell>
          <cell r="C437" t="str">
            <v>GDC-10</v>
          </cell>
          <cell r="D437" t="str">
            <v>Soft</v>
          </cell>
          <cell r="E437" t="str">
            <v>SR</v>
          </cell>
          <cell r="F437" t="str">
            <v>2mm</v>
          </cell>
          <cell r="G437" t="str">
            <v>8cm</v>
          </cell>
          <cell r="H437" t="str">
            <v>€</v>
          </cell>
          <cell r="I437">
            <v>69.489999999999995</v>
          </cell>
          <cell r="J437" t="str">
            <v>EUR</v>
          </cell>
        </row>
        <row r="438">
          <cell r="B438" t="str">
            <v>M00334130340</v>
          </cell>
          <cell r="C438" t="str">
            <v>GDC-10</v>
          </cell>
          <cell r="D438" t="str">
            <v>Soft</v>
          </cell>
          <cell r="E438" t="str">
            <v>3mm</v>
          </cell>
          <cell r="F438" t="str">
            <v>x</v>
          </cell>
          <cell r="G438" t="str">
            <v>3cm</v>
          </cell>
          <cell r="H438" t="str">
            <v>€</v>
          </cell>
          <cell r="I438">
            <v>46.62</v>
          </cell>
          <cell r="J438" t="str">
            <v>EUR</v>
          </cell>
        </row>
        <row r="439">
          <cell r="B439" t="str">
            <v>M00334130440</v>
          </cell>
          <cell r="C439" t="str">
            <v>GDC-10</v>
          </cell>
          <cell r="D439" t="str">
            <v>Soft</v>
          </cell>
          <cell r="E439" t="str">
            <v>3mm</v>
          </cell>
          <cell r="F439" t="str">
            <v>x</v>
          </cell>
          <cell r="G439" t="str">
            <v>4cm</v>
          </cell>
          <cell r="H439" t="str">
            <v>€</v>
          </cell>
          <cell r="I439">
            <v>46.87</v>
          </cell>
          <cell r="J439" t="str">
            <v>EUR</v>
          </cell>
        </row>
        <row r="440">
          <cell r="B440" t="str">
            <v>M00334130640</v>
          </cell>
          <cell r="C440" t="str">
            <v>GDC-10</v>
          </cell>
          <cell r="D440" t="str">
            <v>Soft</v>
          </cell>
          <cell r="E440" t="str">
            <v>3mm</v>
          </cell>
          <cell r="F440" t="str">
            <v>x</v>
          </cell>
          <cell r="G440" t="str">
            <v>6cm</v>
          </cell>
          <cell r="H440" t="str">
            <v>€</v>
          </cell>
          <cell r="I440">
            <v>47.79</v>
          </cell>
          <cell r="J440" t="str">
            <v>EUR</v>
          </cell>
        </row>
        <row r="441">
          <cell r="B441" t="str">
            <v>M00334130840</v>
          </cell>
          <cell r="C441" t="str">
            <v>GDC-10</v>
          </cell>
          <cell r="D441" t="str">
            <v>Soft</v>
          </cell>
          <cell r="E441" t="str">
            <v>3mm</v>
          </cell>
          <cell r="F441" t="str">
            <v>x</v>
          </cell>
          <cell r="G441" t="str">
            <v>8cm</v>
          </cell>
          <cell r="H441" t="str">
            <v>€</v>
          </cell>
          <cell r="I441">
            <v>48.56</v>
          </cell>
          <cell r="J441" t="str">
            <v>EUR</v>
          </cell>
        </row>
        <row r="442">
          <cell r="B442" t="str">
            <v>M00334131040</v>
          </cell>
          <cell r="C442" t="str">
            <v>GDC-10</v>
          </cell>
          <cell r="D442" t="str">
            <v>Soft</v>
          </cell>
          <cell r="E442" t="str">
            <v>3mm</v>
          </cell>
          <cell r="F442" t="str">
            <v>x</v>
          </cell>
          <cell r="G442" t="str">
            <v>10cm</v>
          </cell>
          <cell r="H442" t="str">
            <v>€</v>
          </cell>
          <cell r="I442">
            <v>48.92</v>
          </cell>
          <cell r="J442" t="str">
            <v>EUR</v>
          </cell>
        </row>
        <row r="443">
          <cell r="B443" t="str">
            <v>M00334140440</v>
          </cell>
          <cell r="C443" t="str">
            <v>GDC-10</v>
          </cell>
          <cell r="D443" t="str">
            <v>Soft</v>
          </cell>
          <cell r="E443" t="str">
            <v>4mm</v>
          </cell>
          <cell r="F443" t="str">
            <v>x</v>
          </cell>
          <cell r="G443" t="str">
            <v>4cm</v>
          </cell>
          <cell r="H443" t="str">
            <v>€</v>
          </cell>
          <cell r="I443">
            <v>46.87</v>
          </cell>
          <cell r="J443" t="str">
            <v>EUR</v>
          </cell>
        </row>
        <row r="444">
          <cell r="B444" t="str">
            <v>M00334140640</v>
          </cell>
          <cell r="C444" t="str">
            <v>GDC-10</v>
          </cell>
          <cell r="D444" t="str">
            <v>Soft</v>
          </cell>
          <cell r="E444" t="str">
            <v>4mm</v>
          </cell>
          <cell r="F444" t="str">
            <v>x</v>
          </cell>
          <cell r="G444" t="str">
            <v>6cm</v>
          </cell>
          <cell r="H444" t="str">
            <v>€</v>
          </cell>
          <cell r="I444">
            <v>47.79</v>
          </cell>
          <cell r="J444" t="str">
            <v>EUR</v>
          </cell>
        </row>
        <row r="445">
          <cell r="B445" t="str">
            <v>M00334140840</v>
          </cell>
          <cell r="C445" t="str">
            <v>GDC-10</v>
          </cell>
          <cell r="D445" t="str">
            <v>Soft</v>
          </cell>
          <cell r="E445" t="str">
            <v>4mm</v>
          </cell>
          <cell r="F445" t="str">
            <v>x</v>
          </cell>
          <cell r="G445" t="str">
            <v>8cm</v>
          </cell>
          <cell r="H445" t="str">
            <v>€</v>
          </cell>
          <cell r="I445">
            <v>48.56</v>
          </cell>
          <cell r="J445" t="str">
            <v>EUR</v>
          </cell>
        </row>
        <row r="446">
          <cell r="B446" t="str">
            <v>M00334141040</v>
          </cell>
          <cell r="C446" t="str">
            <v>GDC-10</v>
          </cell>
          <cell r="D446" t="str">
            <v>Soft</v>
          </cell>
          <cell r="E446" t="str">
            <v>4mm</v>
          </cell>
          <cell r="F446" t="str">
            <v>x</v>
          </cell>
          <cell r="G446" t="str">
            <v>10cm</v>
          </cell>
          <cell r="H446" t="str">
            <v>€</v>
          </cell>
          <cell r="I446">
            <v>48.92</v>
          </cell>
          <cell r="J446" t="str">
            <v>EUR</v>
          </cell>
        </row>
        <row r="447">
          <cell r="B447" t="str">
            <v>M00334210340</v>
          </cell>
          <cell r="C447" t="str">
            <v>GDC-10</v>
          </cell>
          <cell r="D447" t="str">
            <v>2D</v>
          </cell>
          <cell r="E447" t="str">
            <v>10mm</v>
          </cell>
          <cell r="F447" t="str">
            <v>x</v>
          </cell>
          <cell r="G447" t="str">
            <v>30cm</v>
          </cell>
          <cell r="H447" t="str">
            <v>€</v>
          </cell>
          <cell r="I447">
            <v>65.63</v>
          </cell>
          <cell r="J447" t="str">
            <v>EUR</v>
          </cell>
        </row>
        <row r="448">
          <cell r="B448" t="str">
            <v>M00334230840</v>
          </cell>
          <cell r="C448" t="str">
            <v>GDC-10</v>
          </cell>
          <cell r="D448" t="str">
            <v>2D</v>
          </cell>
          <cell r="E448" t="str">
            <v>3mm</v>
          </cell>
          <cell r="F448" t="str">
            <v>x</v>
          </cell>
          <cell r="G448" t="str">
            <v>8cm</v>
          </cell>
          <cell r="H448" t="str">
            <v>€</v>
          </cell>
          <cell r="I448">
            <v>56.95</v>
          </cell>
          <cell r="J448" t="str">
            <v>EUR</v>
          </cell>
        </row>
        <row r="449">
          <cell r="B449" t="str">
            <v>M00334241040</v>
          </cell>
          <cell r="C449" t="str">
            <v>GDC-10</v>
          </cell>
          <cell r="D449" t="str">
            <v>2D</v>
          </cell>
          <cell r="E449" t="str">
            <v>4mm</v>
          </cell>
          <cell r="F449" t="str">
            <v>x</v>
          </cell>
          <cell r="G449" t="str">
            <v>10cm</v>
          </cell>
          <cell r="H449" t="str">
            <v>€</v>
          </cell>
          <cell r="I449">
            <v>56.95</v>
          </cell>
          <cell r="J449" t="str">
            <v>EUR</v>
          </cell>
        </row>
        <row r="450">
          <cell r="B450" t="str">
            <v>M00334251540</v>
          </cell>
          <cell r="C450" t="str">
            <v>GDC-10</v>
          </cell>
          <cell r="D450" t="str">
            <v>2D</v>
          </cell>
          <cell r="E450" t="str">
            <v>5mm</v>
          </cell>
          <cell r="F450" t="str">
            <v>x</v>
          </cell>
          <cell r="G450" t="str">
            <v>15cm</v>
          </cell>
          <cell r="H450" t="str">
            <v>€</v>
          </cell>
          <cell r="I450">
            <v>59.12</v>
          </cell>
          <cell r="J450" t="str">
            <v>EUR</v>
          </cell>
        </row>
        <row r="451">
          <cell r="B451" t="str">
            <v>M00334262040</v>
          </cell>
          <cell r="C451" t="str">
            <v>GDC-10</v>
          </cell>
          <cell r="D451" t="str">
            <v>2D</v>
          </cell>
          <cell r="E451" t="str">
            <v>6mm</v>
          </cell>
          <cell r="F451" t="str">
            <v>x</v>
          </cell>
          <cell r="G451" t="str">
            <v>20cm</v>
          </cell>
          <cell r="H451" t="str">
            <v>€</v>
          </cell>
          <cell r="I451">
            <v>61.29</v>
          </cell>
          <cell r="J451" t="str">
            <v>EUR</v>
          </cell>
        </row>
        <row r="452">
          <cell r="B452" t="str">
            <v>M00334272540</v>
          </cell>
          <cell r="C452" t="str">
            <v>GDC-10</v>
          </cell>
          <cell r="D452" t="str">
            <v>2D</v>
          </cell>
          <cell r="E452" t="str">
            <v>7mm</v>
          </cell>
          <cell r="F452" t="str">
            <v>x</v>
          </cell>
          <cell r="G452" t="str">
            <v>25cm</v>
          </cell>
          <cell r="H452" t="str">
            <v>€</v>
          </cell>
          <cell r="I452">
            <v>63.46</v>
          </cell>
          <cell r="J452" t="str">
            <v>EUR</v>
          </cell>
        </row>
        <row r="453">
          <cell r="B453" t="str">
            <v>M00334283040</v>
          </cell>
          <cell r="C453" t="str">
            <v>GDC-10</v>
          </cell>
          <cell r="D453" t="str">
            <v>2D</v>
          </cell>
          <cell r="E453" t="str">
            <v>8mm</v>
          </cell>
          <cell r="F453" t="str">
            <v>x</v>
          </cell>
          <cell r="G453" t="str">
            <v>30cm</v>
          </cell>
          <cell r="H453" t="str">
            <v>€</v>
          </cell>
          <cell r="I453">
            <v>65.63</v>
          </cell>
          <cell r="J453" t="str">
            <v>EUR</v>
          </cell>
        </row>
        <row r="454">
          <cell r="B454" t="str">
            <v>M00334293040</v>
          </cell>
          <cell r="C454" t="str">
            <v>GDC-10</v>
          </cell>
          <cell r="D454" t="str">
            <v>2D</v>
          </cell>
          <cell r="E454" t="str">
            <v>9mm</v>
          </cell>
          <cell r="F454" t="str">
            <v>x</v>
          </cell>
          <cell r="G454" t="str">
            <v>30cm</v>
          </cell>
          <cell r="H454" t="str">
            <v>€</v>
          </cell>
          <cell r="I454">
            <v>65.63</v>
          </cell>
          <cell r="J454" t="str">
            <v>EUR</v>
          </cell>
        </row>
        <row r="455">
          <cell r="B455" t="str">
            <v>M0033432010</v>
          </cell>
          <cell r="C455" t="str">
            <v>GDC-10</v>
          </cell>
          <cell r="D455" t="str">
            <v>ULTRASOFT</v>
          </cell>
          <cell r="E455" t="str">
            <v>2mm</v>
          </cell>
          <cell r="F455" t="str">
            <v>X</v>
          </cell>
          <cell r="G455" t="str">
            <v>1cm</v>
          </cell>
          <cell r="H455" t="str">
            <v>€</v>
          </cell>
          <cell r="I455">
            <v>67.17</v>
          </cell>
          <cell r="J455" t="str">
            <v>EUR</v>
          </cell>
        </row>
        <row r="456">
          <cell r="B456" t="str">
            <v>M0033432020</v>
          </cell>
          <cell r="C456" t="str">
            <v>GDC-10</v>
          </cell>
          <cell r="D456" t="str">
            <v>ULTRASOFT</v>
          </cell>
          <cell r="E456" t="str">
            <v>2mm</v>
          </cell>
          <cell r="F456" t="str">
            <v>X</v>
          </cell>
          <cell r="G456" t="str">
            <v>2cm</v>
          </cell>
          <cell r="H456" t="str">
            <v>€</v>
          </cell>
          <cell r="I456">
            <v>67.400000000000006</v>
          </cell>
          <cell r="J456" t="str">
            <v>EUR</v>
          </cell>
        </row>
        <row r="457">
          <cell r="B457" t="str">
            <v>M0033432030</v>
          </cell>
          <cell r="C457" t="str">
            <v>GDC-10</v>
          </cell>
          <cell r="D457" t="str">
            <v>ULTRASOFT</v>
          </cell>
          <cell r="E457" t="str">
            <v>2mm</v>
          </cell>
          <cell r="F457" t="str">
            <v>X</v>
          </cell>
          <cell r="G457" t="str">
            <v>3cm</v>
          </cell>
          <cell r="H457" t="str">
            <v>€</v>
          </cell>
          <cell r="I457">
            <v>67.52</v>
          </cell>
          <cell r="J457" t="str">
            <v>EUR</v>
          </cell>
        </row>
        <row r="458">
          <cell r="B458" t="str">
            <v>M0033432040</v>
          </cell>
          <cell r="C458" t="str">
            <v>GDC-10</v>
          </cell>
          <cell r="D458" t="str">
            <v>ULTRASOFT</v>
          </cell>
          <cell r="E458" t="str">
            <v>2mm</v>
          </cell>
          <cell r="F458" t="str">
            <v>X</v>
          </cell>
          <cell r="G458" t="str">
            <v>4cm</v>
          </cell>
          <cell r="H458" t="str">
            <v>€</v>
          </cell>
          <cell r="I458">
            <v>67.540000000000006</v>
          </cell>
          <cell r="J458" t="str">
            <v>EUR</v>
          </cell>
        </row>
        <row r="459">
          <cell r="B459" t="str">
            <v>M0033432060</v>
          </cell>
          <cell r="C459" t="str">
            <v>GDC-10</v>
          </cell>
          <cell r="D459" t="str">
            <v>ULTRASOFT</v>
          </cell>
          <cell r="E459" t="str">
            <v>2mm</v>
          </cell>
          <cell r="F459" t="str">
            <v>X</v>
          </cell>
          <cell r="G459" t="str">
            <v>6cm</v>
          </cell>
          <cell r="H459" t="str">
            <v>€</v>
          </cell>
          <cell r="I459">
            <v>68.83</v>
          </cell>
          <cell r="J459" t="str">
            <v>EUR</v>
          </cell>
        </row>
        <row r="460">
          <cell r="B460" t="str">
            <v>M0033432520</v>
          </cell>
          <cell r="C460" t="str">
            <v>GDC-10</v>
          </cell>
          <cell r="D460" t="str">
            <v>ULTRASOFT</v>
          </cell>
          <cell r="E460" t="str">
            <v>2.5mm</v>
          </cell>
          <cell r="F460" t="str">
            <v>X</v>
          </cell>
          <cell r="G460" t="str">
            <v>2cm</v>
          </cell>
          <cell r="H460" t="str">
            <v>€</v>
          </cell>
          <cell r="I460">
            <v>67.42</v>
          </cell>
          <cell r="J460" t="str">
            <v>EUR</v>
          </cell>
        </row>
        <row r="461">
          <cell r="B461" t="str">
            <v>M0033432530</v>
          </cell>
          <cell r="C461" t="str">
            <v>GDC-10</v>
          </cell>
          <cell r="D461" t="str">
            <v>ULTRASOFT</v>
          </cell>
          <cell r="E461" t="str">
            <v>2.5mm</v>
          </cell>
          <cell r="F461" t="str">
            <v>X</v>
          </cell>
          <cell r="G461" t="str">
            <v>3cm</v>
          </cell>
          <cell r="H461" t="str">
            <v>€</v>
          </cell>
          <cell r="I461">
            <v>67.58</v>
          </cell>
          <cell r="J461" t="str">
            <v>EUR</v>
          </cell>
        </row>
        <row r="462">
          <cell r="B462" t="str">
            <v>M0033432540</v>
          </cell>
          <cell r="C462" t="str">
            <v>GDC-10</v>
          </cell>
          <cell r="D462" t="str">
            <v>ULTRASOFT</v>
          </cell>
          <cell r="E462" t="str">
            <v>2.5mm</v>
          </cell>
          <cell r="F462" t="str">
            <v>X</v>
          </cell>
          <cell r="G462" t="str">
            <v>4cm</v>
          </cell>
          <cell r="H462" t="str">
            <v>€</v>
          </cell>
          <cell r="I462">
            <v>67.459999999999994</v>
          </cell>
          <cell r="J462" t="str">
            <v>EUR</v>
          </cell>
        </row>
        <row r="463">
          <cell r="B463" t="str">
            <v>M0033432560</v>
          </cell>
          <cell r="C463" t="str">
            <v>GDC-10</v>
          </cell>
          <cell r="D463" t="str">
            <v>ULTRASOFT</v>
          </cell>
          <cell r="E463" t="str">
            <v>2.5mm</v>
          </cell>
          <cell r="F463" t="str">
            <v>X</v>
          </cell>
          <cell r="G463" t="str">
            <v>6cm</v>
          </cell>
          <cell r="H463" t="str">
            <v>€</v>
          </cell>
          <cell r="I463">
            <v>68.680000000000007</v>
          </cell>
          <cell r="J463" t="str">
            <v>EUR</v>
          </cell>
        </row>
        <row r="464">
          <cell r="B464" t="str">
            <v>M0033433040</v>
          </cell>
          <cell r="C464" t="str">
            <v>GDC-10</v>
          </cell>
          <cell r="D464" t="str">
            <v>ULTRASOFT</v>
          </cell>
          <cell r="E464" t="str">
            <v>3mm</v>
          </cell>
          <cell r="F464" t="str">
            <v>X</v>
          </cell>
          <cell r="G464" t="str">
            <v>4cm</v>
          </cell>
          <cell r="H464" t="str">
            <v>€</v>
          </cell>
          <cell r="I464">
            <v>67.22</v>
          </cell>
          <cell r="J464" t="str">
            <v>EUR</v>
          </cell>
        </row>
        <row r="465">
          <cell r="B465" t="str">
            <v>M0033433060</v>
          </cell>
          <cell r="C465" t="str">
            <v>GDC-10</v>
          </cell>
          <cell r="D465" t="str">
            <v>ULTRASOFT</v>
          </cell>
          <cell r="E465" t="str">
            <v>3mm</v>
          </cell>
          <cell r="F465" t="str">
            <v>X</v>
          </cell>
          <cell r="G465" t="str">
            <v>6cm</v>
          </cell>
          <cell r="H465" t="str">
            <v>€</v>
          </cell>
          <cell r="I465">
            <v>68.900000000000006</v>
          </cell>
          <cell r="J465" t="str">
            <v>EUR</v>
          </cell>
        </row>
        <row r="466">
          <cell r="B466" t="str">
            <v>M0033433080</v>
          </cell>
          <cell r="C466" t="str">
            <v>GDC-10</v>
          </cell>
          <cell r="D466" t="str">
            <v>ULTRASOFT</v>
          </cell>
          <cell r="E466" t="str">
            <v>3mm</v>
          </cell>
          <cell r="F466" t="str">
            <v>X</v>
          </cell>
          <cell r="G466" t="str">
            <v>8cm</v>
          </cell>
          <cell r="H466" t="str">
            <v>€</v>
          </cell>
          <cell r="I466">
            <v>69.150000000000006</v>
          </cell>
          <cell r="J466" t="str">
            <v>EUR</v>
          </cell>
        </row>
        <row r="467">
          <cell r="B467" t="str">
            <v>M0033434040</v>
          </cell>
          <cell r="C467" t="str">
            <v>GDC-10</v>
          </cell>
          <cell r="D467" t="str">
            <v>ULTRASOFT</v>
          </cell>
          <cell r="E467" t="str">
            <v>4mm</v>
          </cell>
          <cell r="F467" t="str">
            <v>X</v>
          </cell>
          <cell r="G467" t="str">
            <v>4cm</v>
          </cell>
          <cell r="H467" t="str">
            <v>€</v>
          </cell>
          <cell r="I467">
            <v>67.33</v>
          </cell>
          <cell r="J467" t="str">
            <v>EUR</v>
          </cell>
        </row>
        <row r="468">
          <cell r="B468" t="str">
            <v>M0033434060</v>
          </cell>
          <cell r="C468" t="str">
            <v>GDC-10</v>
          </cell>
          <cell r="D468" t="str">
            <v>ULTRASOFT</v>
          </cell>
          <cell r="E468" t="str">
            <v>4mm</v>
          </cell>
          <cell r="F468" t="str">
            <v>X</v>
          </cell>
          <cell r="G468" t="str">
            <v>6cm</v>
          </cell>
          <cell r="H468" t="str">
            <v>€</v>
          </cell>
          <cell r="I468">
            <v>69</v>
          </cell>
          <cell r="J468" t="str">
            <v>EUR</v>
          </cell>
        </row>
        <row r="469">
          <cell r="B469" t="str">
            <v>M0033434080</v>
          </cell>
          <cell r="C469" t="str">
            <v>GDC-10</v>
          </cell>
          <cell r="D469" t="str">
            <v>ULTRASOFT</v>
          </cell>
          <cell r="E469" t="str">
            <v>4mm</v>
          </cell>
          <cell r="F469" t="str">
            <v>X</v>
          </cell>
          <cell r="G469" t="str">
            <v>8cm</v>
          </cell>
          <cell r="H469" t="str">
            <v>€</v>
          </cell>
          <cell r="I469">
            <v>69.09</v>
          </cell>
          <cell r="J469" t="str">
            <v>EUR</v>
          </cell>
        </row>
        <row r="470">
          <cell r="B470" t="str">
            <v>M003344302SR40</v>
          </cell>
          <cell r="C470" t="str">
            <v>GDC-10</v>
          </cell>
          <cell r="D470" t="str">
            <v>Soft</v>
          </cell>
          <cell r="E470" t="str">
            <v>2D</v>
          </cell>
          <cell r="F470" t="str">
            <v>3mm</v>
          </cell>
          <cell r="G470" t="str">
            <v>2cm</v>
          </cell>
          <cell r="H470" t="str">
            <v>€</v>
          </cell>
          <cell r="I470">
            <v>72.739999999999995</v>
          </cell>
          <cell r="J470" t="str">
            <v>EUR</v>
          </cell>
        </row>
        <row r="471">
          <cell r="B471" t="str">
            <v>M003344303SR40</v>
          </cell>
          <cell r="C471" t="str">
            <v>GDC-10</v>
          </cell>
          <cell r="D471" t="str">
            <v>Soft</v>
          </cell>
          <cell r="E471" t="str">
            <v>2D</v>
          </cell>
          <cell r="F471" t="str">
            <v>3mm</v>
          </cell>
          <cell r="G471" t="str">
            <v>3cm</v>
          </cell>
          <cell r="H471" t="str">
            <v>€</v>
          </cell>
          <cell r="I471">
            <v>72.86</v>
          </cell>
          <cell r="J471" t="str">
            <v>EUR</v>
          </cell>
        </row>
        <row r="472">
          <cell r="B472" t="str">
            <v>M003344304SR40</v>
          </cell>
          <cell r="C472" t="str">
            <v>GDC-10</v>
          </cell>
          <cell r="D472" t="str">
            <v>Soft</v>
          </cell>
          <cell r="E472" t="str">
            <v>2D</v>
          </cell>
          <cell r="F472" t="str">
            <v>3mm</v>
          </cell>
          <cell r="G472" t="str">
            <v>4cm</v>
          </cell>
          <cell r="H472" t="str">
            <v>€</v>
          </cell>
          <cell r="I472">
            <v>72.900000000000006</v>
          </cell>
          <cell r="J472" t="str">
            <v>EUR</v>
          </cell>
        </row>
        <row r="473">
          <cell r="B473" t="str">
            <v>M003344306SR40</v>
          </cell>
          <cell r="C473" t="str">
            <v>GDC-10</v>
          </cell>
          <cell r="D473" t="str">
            <v>Soft</v>
          </cell>
          <cell r="E473" t="str">
            <v>2D</v>
          </cell>
          <cell r="F473" t="str">
            <v>3mm</v>
          </cell>
          <cell r="G473" t="str">
            <v>6cm</v>
          </cell>
          <cell r="H473" t="str">
            <v>€</v>
          </cell>
          <cell r="I473">
            <v>74.459999999999994</v>
          </cell>
          <cell r="J473" t="str">
            <v>EUR</v>
          </cell>
        </row>
        <row r="474">
          <cell r="B474" t="str">
            <v>M003344308SR40</v>
          </cell>
          <cell r="C474" t="str">
            <v>GDC-10</v>
          </cell>
          <cell r="D474" t="str">
            <v>Soft</v>
          </cell>
          <cell r="E474" t="str">
            <v>2D</v>
          </cell>
          <cell r="F474" t="str">
            <v>3mm</v>
          </cell>
          <cell r="G474" t="str">
            <v>8cm</v>
          </cell>
          <cell r="H474" t="str">
            <v>€</v>
          </cell>
          <cell r="I474">
            <v>74.459999999999994</v>
          </cell>
          <cell r="J474" t="str">
            <v>EUR</v>
          </cell>
        </row>
        <row r="475">
          <cell r="B475" t="str">
            <v>M003344403SR40</v>
          </cell>
          <cell r="C475" t="str">
            <v>GDC-10</v>
          </cell>
          <cell r="D475" t="str">
            <v>Soft</v>
          </cell>
          <cell r="E475" t="str">
            <v>2D</v>
          </cell>
          <cell r="F475" t="str">
            <v>4mm</v>
          </cell>
          <cell r="G475" t="str">
            <v>3cm</v>
          </cell>
          <cell r="H475" t="str">
            <v>€</v>
          </cell>
          <cell r="I475">
            <v>73.88</v>
          </cell>
          <cell r="J475" t="str">
            <v>EUR</v>
          </cell>
        </row>
        <row r="476">
          <cell r="B476" t="str">
            <v>M003344404SR40</v>
          </cell>
          <cell r="C476" t="str">
            <v>GDC-10</v>
          </cell>
          <cell r="D476" t="str">
            <v>Soft</v>
          </cell>
          <cell r="E476" t="str">
            <v>2D</v>
          </cell>
          <cell r="F476" t="str">
            <v>4mm</v>
          </cell>
          <cell r="G476" t="str">
            <v>4cm</v>
          </cell>
          <cell r="H476" t="str">
            <v>€</v>
          </cell>
          <cell r="I476">
            <v>73.92</v>
          </cell>
          <cell r="J476" t="str">
            <v>EUR</v>
          </cell>
        </row>
        <row r="477">
          <cell r="B477" t="str">
            <v>M003344406SR40</v>
          </cell>
          <cell r="C477" t="str">
            <v>GDC-10</v>
          </cell>
          <cell r="D477" t="str">
            <v>Soft</v>
          </cell>
          <cell r="E477" t="str">
            <v>2D</v>
          </cell>
          <cell r="F477" t="str">
            <v>4mm</v>
          </cell>
          <cell r="G477" t="str">
            <v>6cm</v>
          </cell>
          <cell r="H477" t="str">
            <v>€</v>
          </cell>
          <cell r="I477">
            <v>74.260000000000005</v>
          </cell>
          <cell r="J477" t="str">
            <v>EUR</v>
          </cell>
        </row>
        <row r="478">
          <cell r="B478" t="str">
            <v>M003344408SR40</v>
          </cell>
          <cell r="C478" t="str">
            <v>GDC-10</v>
          </cell>
          <cell r="D478" t="str">
            <v>Soft</v>
          </cell>
          <cell r="E478" t="str">
            <v>2D</v>
          </cell>
          <cell r="F478" t="str">
            <v>4mm</v>
          </cell>
          <cell r="G478" t="str">
            <v>8cm</v>
          </cell>
          <cell r="H478" t="str">
            <v>€</v>
          </cell>
          <cell r="I478">
            <v>74.59</v>
          </cell>
          <cell r="J478" t="str">
            <v>EUR</v>
          </cell>
        </row>
        <row r="479">
          <cell r="B479" t="str">
            <v>M003344504SR40</v>
          </cell>
          <cell r="C479" t="str">
            <v>GDC-10</v>
          </cell>
          <cell r="D479" t="str">
            <v>Soft</v>
          </cell>
          <cell r="E479" t="str">
            <v>2D</v>
          </cell>
          <cell r="F479" t="str">
            <v>5mm</v>
          </cell>
          <cell r="G479" t="str">
            <v>4cm</v>
          </cell>
          <cell r="H479" t="str">
            <v>€</v>
          </cell>
          <cell r="I479">
            <v>74.010000000000005</v>
          </cell>
          <cell r="J479" t="str">
            <v>EUR</v>
          </cell>
        </row>
        <row r="480">
          <cell r="B480" t="str">
            <v>M003344506SR40</v>
          </cell>
          <cell r="C480" t="str">
            <v>GDC-10</v>
          </cell>
          <cell r="D480" t="str">
            <v>Soft</v>
          </cell>
          <cell r="E480" t="str">
            <v>2D</v>
          </cell>
          <cell r="F480" t="str">
            <v>5mm</v>
          </cell>
          <cell r="G480" t="str">
            <v>6cm</v>
          </cell>
          <cell r="H480" t="str">
            <v>€</v>
          </cell>
          <cell r="I480">
            <v>74.67</v>
          </cell>
          <cell r="J480" t="str">
            <v>EUR</v>
          </cell>
        </row>
        <row r="481">
          <cell r="B481" t="str">
            <v>M003344508SR40</v>
          </cell>
          <cell r="C481" t="str">
            <v>GDC-10</v>
          </cell>
          <cell r="D481" t="str">
            <v>Soft</v>
          </cell>
          <cell r="E481" t="str">
            <v>2D</v>
          </cell>
          <cell r="F481" t="str">
            <v>5mm</v>
          </cell>
          <cell r="G481" t="str">
            <v>8cm</v>
          </cell>
          <cell r="H481" t="str">
            <v>€</v>
          </cell>
          <cell r="I481">
            <v>75.48</v>
          </cell>
          <cell r="J481" t="str">
            <v>EUR</v>
          </cell>
        </row>
        <row r="482">
          <cell r="B482" t="str">
            <v>M003344510SR40</v>
          </cell>
          <cell r="C482" t="str">
            <v>GDC-10</v>
          </cell>
          <cell r="D482" t="str">
            <v>Soft</v>
          </cell>
          <cell r="E482" t="str">
            <v>2D</v>
          </cell>
          <cell r="F482" t="str">
            <v>5mm</v>
          </cell>
          <cell r="G482" t="str">
            <v>10cm</v>
          </cell>
          <cell r="H482" t="str">
            <v>€</v>
          </cell>
          <cell r="I482">
            <v>76</v>
          </cell>
          <cell r="J482" t="str">
            <v>EUR</v>
          </cell>
        </row>
        <row r="483">
          <cell r="B483" t="str">
            <v>M003344606SR40</v>
          </cell>
          <cell r="C483" t="str">
            <v>GDC-10</v>
          </cell>
          <cell r="D483" t="str">
            <v>Soft</v>
          </cell>
          <cell r="E483" t="str">
            <v>2D</v>
          </cell>
          <cell r="F483" t="str">
            <v>6mm</v>
          </cell>
          <cell r="G483" t="str">
            <v>6cm</v>
          </cell>
          <cell r="H483" t="str">
            <v>€</v>
          </cell>
          <cell r="I483">
            <v>74.540000000000006</v>
          </cell>
          <cell r="J483" t="str">
            <v>EUR</v>
          </cell>
        </row>
        <row r="484">
          <cell r="B484" t="str">
            <v>M003344608SR40</v>
          </cell>
          <cell r="C484" t="str">
            <v>GDC-10</v>
          </cell>
          <cell r="D484" t="str">
            <v>Soft</v>
          </cell>
          <cell r="E484" t="str">
            <v>2D</v>
          </cell>
          <cell r="F484" t="str">
            <v>6mm</v>
          </cell>
          <cell r="G484" t="str">
            <v>8cm</v>
          </cell>
          <cell r="H484" t="str">
            <v>€</v>
          </cell>
          <cell r="I484">
            <v>76.03</v>
          </cell>
          <cell r="J484" t="str">
            <v>EUR</v>
          </cell>
        </row>
        <row r="485">
          <cell r="B485" t="str">
            <v>M003344610SR40</v>
          </cell>
          <cell r="C485" t="str">
            <v>GDC-10</v>
          </cell>
          <cell r="D485" t="str">
            <v>Soft</v>
          </cell>
          <cell r="E485" t="str">
            <v>2D</v>
          </cell>
          <cell r="F485" t="str">
            <v>6mm</v>
          </cell>
          <cell r="G485" t="str">
            <v>10cm</v>
          </cell>
          <cell r="H485" t="str">
            <v>€</v>
          </cell>
          <cell r="I485">
            <v>77.349999999999994</v>
          </cell>
          <cell r="J485" t="str">
            <v>EUR</v>
          </cell>
        </row>
        <row r="486">
          <cell r="B486" t="str">
            <v>M003344710SR40</v>
          </cell>
          <cell r="C486" t="str">
            <v>GDC-10</v>
          </cell>
          <cell r="D486" t="str">
            <v>Soft</v>
          </cell>
          <cell r="E486" t="str">
            <v>2D</v>
          </cell>
          <cell r="F486" t="str">
            <v>7mm</v>
          </cell>
          <cell r="G486" t="str">
            <v>10cm</v>
          </cell>
          <cell r="H486" t="str">
            <v>€</v>
          </cell>
          <cell r="I486">
            <v>77.83</v>
          </cell>
          <cell r="J486" t="str">
            <v>EUR</v>
          </cell>
        </row>
        <row r="487">
          <cell r="B487" t="str">
            <v>M003344715SR40</v>
          </cell>
          <cell r="C487" t="str">
            <v>GDC-10</v>
          </cell>
          <cell r="D487" t="str">
            <v>Soft</v>
          </cell>
          <cell r="E487" t="str">
            <v>2D</v>
          </cell>
          <cell r="F487" t="str">
            <v>7mm</v>
          </cell>
          <cell r="G487" t="str">
            <v>15cm</v>
          </cell>
          <cell r="H487" t="str">
            <v>€</v>
          </cell>
          <cell r="I487">
            <v>79.05</v>
          </cell>
          <cell r="J487" t="str">
            <v>EUR</v>
          </cell>
        </row>
        <row r="488">
          <cell r="B488" t="str">
            <v>M00334510340</v>
          </cell>
          <cell r="C488" t="str">
            <v>GDC-10</v>
          </cell>
          <cell r="D488" t="str">
            <v>3D</v>
          </cell>
          <cell r="E488" t="str">
            <v>10mm</v>
          </cell>
          <cell r="F488" t="str">
            <v>x</v>
          </cell>
          <cell r="G488" t="str">
            <v>30cm</v>
          </cell>
          <cell r="H488" t="str">
            <v>€</v>
          </cell>
          <cell r="I488">
            <v>70.13</v>
          </cell>
          <cell r="J488" t="str">
            <v>EUR</v>
          </cell>
        </row>
        <row r="489">
          <cell r="B489" t="str">
            <v>M00334530440</v>
          </cell>
          <cell r="C489" t="str">
            <v>GDC-10</v>
          </cell>
          <cell r="D489" t="str">
            <v>3D</v>
          </cell>
          <cell r="E489" t="str">
            <v>3mm</v>
          </cell>
          <cell r="F489" t="str">
            <v>x</v>
          </cell>
          <cell r="G489" t="str">
            <v>4cm</v>
          </cell>
          <cell r="H489" t="str">
            <v>€</v>
          </cell>
          <cell r="I489">
            <v>59.82</v>
          </cell>
          <cell r="J489" t="str">
            <v>EUR</v>
          </cell>
        </row>
        <row r="490">
          <cell r="B490" t="str">
            <v>M00334530640</v>
          </cell>
          <cell r="C490" t="str">
            <v>GDC-10</v>
          </cell>
          <cell r="D490" t="str">
            <v>3D</v>
          </cell>
          <cell r="E490" t="str">
            <v>3mm</v>
          </cell>
          <cell r="F490" t="str">
            <v>x</v>
          </cell>
          <cell r="G490" t="str">
            <v>6cm</v>
          </cell>
          <cell r="H490" t="str">
            <v>€</v>
          </cell>
          <cell r="I490">
            <v>60.58</v>
          </cell>
          <cell r="J490" t="str">
            <v>EUR</v>
          </cell>
        </row>
        <row r="491">
          <cell r="B491" t="str">
            <v>M00334540640</v>
          </cell>
          <cell r="C491" t="str">
            <v>GDC-10</v>
          </cell>
          <cell r="D491" t="str">
            <v>3D</v>
          </cell>
          <cell r="E491" t="str">
            <v>4mm</v>
          </cell>
          <cell r="F491" t="str">
            <v>x</v>
          </cell>
          <cell r="G491" t="str">
            <v>6cm</v>
          </cell>
          <cell r="H491" t="str">
            <v>€</v>
          </cell>
          <cell r="I491">
            <v>60.75</v>
          </cell>
          <cell r="J491" t="str">
            <v>EUR</v>
          </cell>
        </row>
        <row r="492">
          <cell r="B492" t="str">
            <v>M00334540840</v>
          </cell>
          <cell r="C492" t="str">
            <v>GDC-10</v>
          </cell>
          <cell r="D492" t="str">
            <v>3D</v>
          </cell>
          <cell r="E492" t="str">
            <v>4mm</v>
          </cell>
          <cell r="F492" t="str">
            <v>x</v>
          </cell>
          <cell r="G492" t="str">
            <v>8cm</v>
          </cell>
          <cell r="H492" t="str">
            <v>€</v>
          </cell>
          <cell r="I492">
            <v>61.62</v>
          </cell>
          <cell r="J492" t="str">
            <v>EUR</v>
          </cell>
        </row>
        <row r="493">
          <cell r="B493" t="str">
            <v>M00334550840</v>
          </cell>
          <cell r="C493" t="str">
            <v>GDC-10</v>
          </cell>
          <cell r="D493" t="str">
            <v>3D</v>
          </cell>
          <cell r="E493" t="str">
            <v>5mm</v>
          </cell>
          <cell r="F493" t="str">
            <v>x</v>
          </cell>
          <cell r="G493" t="str">
            <v>8cm</v>
          </cell>
          <cell r="H493" t="str">
            <v>€</v>
          </cell>
          <cell r="I493">
            <v>61.45</v>
          </cell>
          <cell r="J493" t="str">
            <v>EUR</v>
          </cell>
        </row>
        <row r="494">
          <cell r="B494" t="str">
            <v>M00334551040</v>
          </cell>
          <cell r="C494" t="str">
            <v>GDC-10</v>
          </cell>
          <cell r="D494" t="str">
            <v>3D</v>
          </cell>
          <cell r="E494" t="str">
            <v>5mm</v>
          </cell>
          <cell r="F494" t="str">
            <v>x</v>
          </cell>
          <cell r="G494" t="str">
            <v>10cm</v>
          </cell>
          <cell r="H494" t="str">
            <v>€</v>
          </cell>
          <cell r="I494">
            <v>62.43</v>
          </cell>
          <cell r="J494" t="str">
            <v>EUR</v>
          </cell>
        </row>
        <row r="495">
          <cell r="B495" t="str">
            <v>M00334561040</v>
          </cell>
          <cell r="C495" t="str">
            <v>GDC-10</v>
          </cell>
          <cell r="D495" t="str">
            <v>3D</v>
          </cell>
          <cell r="E495" t="str">
            <v>6mm</v>
          </cell>
          <cell r="F495" t="str">
            <v>x</v>
          </cell>
          <cell r="G495" t="str">
            <v>10cm</v>
          </cell>
          <cell r="H495" t="str">
            <v>€</v>
          </cell>
          <cell r="I495">
            <v>62.21</v>
          </cell>
          <cell r="J495" t="str">
            <v>EUR</v>
          </cell>
        </row>
        <row r="496">
          <cell r="B496" t="str">
            <v>M00334561540</v>
          </cell>
          <cell r="C496" t="str">
            <v>GDC-10</v>
          </cell>
          <cell r="D496" t="str">
            <v>3D</v>
          </cell>
          <cell r="E496" t="str">
            <v>6mm</v>
          </cell>
          <cell r="F496" t="str">
            <v>x</v>
          </cell>
          <cell r="G496" t="str">
            <v>15cm</v>
          </cell>
          <cell r="H496" t="str">
            <v>€</v>
          </cell>
          <cell r="I496">
            <v>64.44</v>
          </cell>
          <cell r="J496" t="str">
            <v>EUR</v>
          </cell>
        </row>
        <row r="497">
          <cell r="B497" t="str">
            <v>M00334571240</v>
          </cell>
          <cell r="C497" t="str">
            <v>GDC-10</v>
          </cell>
          <cell r="D497" t="str">
            <v>3D</v>
          </cell>
          <cell r="E497" t="str">
            <v>7mm</v>
          </cell>
          <cell r="F497" t="str">
            <v>x</v>
          </cell>
          <cell r="G497" t="str">
            <v>12cm</v>
          </cell>
          <cell r="H497" t="str">
            <v>€</v>
          </cell>
          <cell r="I497">
            <v>63.3</v>
          </cell>
          <cell r="J497" t="str">
            <v>EUR</v>
          </cell>
        </row>
        <row r="498">
          <cell r="B498" t="str">
            <v>M00334571540</v>
          </cell>
          <cell r="C498" t="str">
            <v>GDC-10</v>
          </cell>
          <cell r="D498" t="str">
            <v>3D</v>
          </cell>
          <cell r="E498" t="str">
            <v>7mm</v>
          </cell>
          <cell r="F498" t="str">
            <v>x</v>
          </cell>
          <cell r="G498" t="str">
            <v>15cm</v>
          </cell>
          <cell r="H498" t="str">
            <v>€</v>
          </cell>
          <cell r="I498">
            <v>64.22</v>
          </cell>
          <cell r="J498" t="str">
            <v>EUR</v>
          </cell>
        </row>
        <row r="499">
          <cell r="B499" t="str">
            <v>M00334582040</v>
          </cell>
          <cell r="C499" t="str">
            <v>GDC-10</v>
          </cell>
          <cell r="D499" t="str">
            <v>3D</v>
          </cell>
          <cell r="E499" t="str">
            <v>8mm</v>
          </cell>
          <cell r="F499" t="str">
            <v>x</v>
          </cell>
          <cell r="G499" t="str">
            <v>20cm</v>
          </cell>
          <cell r="H499" t="str">
            <v>€</v>
          </cell>
          <cell r="I499">
            <v>66.66</v>
          </cell>
          <cell r="J499" t="str">
            <v>EUR</v>
          </cell>
        </row>
        <row r="500">
          <cell r="B500" t="str">
            <v>M0033461030SR0</v>
          </cell>
          <cell r="C500" t="str">
            <v>GDC-10</v>
          </cell>
          <cell r="D500">
            <v>360</v>
          </cell>
          <cell r="E500" t="str">
            <v>10mm</v>
          </cell>
          <cell r="F500" t="str">
            <v>30cm</v>
          </cell>
          <cell r="G500" t="str">
            <v>SR</v>
          </cell>
          <cell r="H500" t="str">
            <v>€</v>
          </cell>
          <cell r="I500">
            <v>99.84</v>
          </cell>
          <cell r="J500" t="str">
            <v>EUR</v>
          </cell>
        </row>
        <row r="501">
          <cell r="B501" t="str">
            <v>M0033461130SR0</v>
          </cell>
          <cell r="C501" t="str">
            <v>GDC-10</v>
          </cell>
          <cell r="D501">
            <v>360</v>
          </cell>
          <cell r="E501" t="str">
            <v>11mm</v>
          </cell>
          <cell r="F501" t="str">
            <v>30cm</v>
          </cell>
          <cell r="G501" t="str">
            <v>SR</v>
          </cell>
          <cell r="H501" t="str">
            <v>€</v>
          </cell>
          <cell r="I501">
            <v>102.75</v>
          </cell>
          <cell r="J501" t="str">
            <v>EUR</v>
          </cell>
        </row>
        <row r="502">
          <cell r="B502" t="str">
            <v>M0033461230SR0</v>
          </cell>
          <cell r="C502" t="str">
            <v>GDC-10</v>
          </cell>
          <cell r="D502">
            <v>360</v>
          </cell>
          <cell r="E502" t="str">
            <v>12mm</v>
          </cell>
          <cell r="F502" t="str">
            <v>30cm</v>
          </cell>
          <cell r="G502" t="str">
            <v>SR</v>
          </cell>
          <cell r="H502" t="str">
            <v>€</v>
          </cell>
          <cell r="I502">
            <v>102.75</v>
          </cell>
          <cell r="J502" t="str">
            <v>EUR</v>
          </cell>
        </row>
        <row r="503">
          <cell r="B503" t="str">
            <v>M0033461330SR0</v>
          </cell>
          <cell r="C503" t="str">
            <v>GDC-10</v>
          </cell>
          <cell r="D503">
            <v>360</v>
          </cell>
          <cell r="E503" t="str">
            <v>13mm</v>
          </cell>
          <cell r="F503" t="str">
            <v>30cm</v>
          </cell>
          <cell r="G503" t="str">
            <v>SR</v>
          </cell>
          <cell r="H503" t="str">
            <v>€</v>
          </cell>
          <cell r="I503">
            <v>114.62</v>
          </cell>
          <cell r="J503" t="str">
            <v>EUR</v>
          </cell>
        </row>
        <row r="504">
          <cell r="B504" t="str">
            <v>M0033461430SR0</v>
          </cell>
          <cell r="C504" t="str">
            <v>GDC-10</v>
          </cell>
          <cell r="D504">
            <v>360</v>
          </cell>
          <cell r="E504" t="str">
            <v>14mm</v>
          </cell>
          <cell r="F504" t="str">
            <v>30cm</v>
          </cell>
          <cell r="G504" t="str">
            <v>SR</v>
          </cell>
          <cell r="H504" t="str">
            <v>€</v>
          </cell>
          <cell r="I504">
            <v>114.62</v>
          </cell>
          <cell r="J504" t="str">
            <v>EUR</v>
          </cell>
        </row>
        <row r="505">
          <cell r="B505" t="str">
            <v>M0033461530SR0</v>
          </cell>
          <cell r="C505" t="str">
            <v>GDC-10</v>
          </cell>
          <cell r="D505">
            <v>360</v>
          </cell>
          <cell r="E505" t="str">
            <v>15mm</v>
          </cell>
          <cell r="F505" t="str">
            <v>30cm</v>
          </cell>
          <cell r="G505" t="str">
            <v>SR</v>
          </cell>
          <cell r="H505" t="str">
            <v>€</v>
          </cell>
          <cell r="I505">
            <v>114.62</v>
          </cell>
          <cell r="J505" t="str">
            <v>EUR</v>
          </cell>
        </row>
        <row r="506">
          <cell r="B506" t="str">
            <v>M0033461540SR0</v>
          </cell>
          <cell r="C506" t="str">
            <v>GDC-10</v>
          </cell>
          <cell r="D506">
            <v>360</v>
          </cell>
          <cell r="E506" t="str">
            <v>15mm</v>
          </cell>
          <cell r="F506" t="str">
            <v>40cm</v>
          </cell>
          <cell r="G506" t="str">
            <v>SR</v>
          </cell>
          <cell r="H506" t="str">
            <v>€</v>
          </cell>
          <cell r="I506">
            <v>114.83</v>
          </cell>
          <cell r="J506" t="str">
            <v>EUR</v>
          </cell>
        </row>
        <row r="507">
          <cell r="B507" t="str">
            <v>M003346305SR0</v>
          </cell>
          <cell r="C507" t="str">
            <v>GDC-10</v>
          </cell>
          <cell r="D507">
            <v>360</v>
          </cell>
          <cell r="E507" t="str">
            <v>3mm</v>
          </cell>
          <cell r="F507" t="str">
            <v>5cm</v>
          </cell>
          <cell r="G507" t="str">
            <v>SR</v>
          </cell>
          <cell r="H507" t="str">
            <v>€</v>
          </cell>
          <cell r="I507">
            <v>79.16</v>
          </cell>
          <cell r="J507" t="str">
            <v>EUR</v>
          </cell>
        </row>
        <row r="508">
          <cell r="B508" t="str">
            <v>M003346308SR0</v>
          </cell>
          <cell r="C508" t="str">
            <v>GDC-10</v>
          </cell>
          <cell r="D508">
            <v>360</v>
          </cell>
          <cell r="E508" t="str">
            <v>3mm</v>
          </cell>
          <cell r="F508" t="str">
            <v>8cm</v>
          </cell>
          <cell r="G508" t="str">
            <v>SR</v>
          </cell>
          <cell r="H508" t="str">
            <v>€</v>
          </cell>
          <cell r="I508">
            <v>82.15</v>
          </cell>
          <cell r="J508" t="str">
            <v>EUR</v>
          </cell>
        </row>
        <row r="509">
          <cell r="B509" t="str">
            <v>M003346407SR0</v>
          </cell>
          <cell r="C509" t="str">
            <v>GDC-10</v>
          </cell>
          <cell r="D509">
            <v>360</v>
          </cell>
          <cell r="E509" t="str">
            <v>4mm</v>
          </cell>
          <cell r="F509">
            <v>7</v>
          </cell>
          <cell r="G509" t="str">
            <v>SR</v>
          </cell>
          <cell r="H509" t="str">
            <v>€</v>
          </cell>
          <cell r="I509">
            <v>81.53</v>
          </cell>
          <cell r="J509" t="str">
            <v>EUR</v>
          </cell>
        </row>
        <row r="510">
          <cell r="B510" t="str">
            <v>M003346509SR0</v>
          </cell>
          <cell r="C510" t="str">
            <v>GDC-10</v>
          </cell>
          <cell r="D510">
            <v>360</v>
          </cell>
          <cell r="E510" t="str">
            <v>5mm</v>
          </cell>
          <cell r="F510" t="str">
            <v>9cm</v>
          </cell>
          <cell r="G510" t="str">
            <v>SR</v>
          </cell>
          <cell r="H510" t="str">
            <v>€</v>
          </cell>
          <cell r="I510">
            <v>82.33</v>
          </cell>
          <cell r="J510" t="str">
            <v>EUR</v>
          </cell>
        </row>
        <row r="511">
          <cell r="B511" t="str">
            <v>M003346515SR0</v>
          </cell>
          <cell r="C511" t="str">
            <v>GDC-10</v>
          </cell>
          <cell r="D511">
            <v>360</v>
          </cell>
          <cell r="E511" t="str">
            <v>5mm</v>
          </cell>
          <cell r="F511" t="str">
            <v>15cm</v>
          </cell>
          <cell r="G511" t="str">
            <v>SR</v>
          </cell>
          <cell r="H511" t="str">
            <v>€</v>
          </cell>
          <cell r="I511">
            <v>87.11</v>
          </cell>
          <cell r="J511" t="str">
            <v>EUR</v>
          </cell>
        </row>
        <row r="512">
          <cell r="B512" t="str">
            <v>M003346611SR0</v>
          </cell>
          <cell r="C512" t="str">
            <v>GDC-10</v>
          </cell>
          <cell r="D512">
            <v>360</v>
          </cell>
          <cell r="E512" t="str">
            <v>6mm</v>
          </cell>
          <cell r="F512" t="str">
            <v>11cm</v>
          </cell>
          <cell r="G512" t="str">
            <v>SR</v>
          </cell>
          <cell r="H512" t="str">
            <v>€</v>
          </cell>
          <cell r="I512">
            <v>89.1</v>
          </cell>
          <cell r="J512" t="str">
            <v>EUR</v>
          </cell>
        </row>
        <row r="513">
          <cell r="B513" t="str">
            <v>M003346615SR0</v>
          </cell>
          <cell r="C513" t="str">
            <v>GDC-10</v>
          </cell>
          <cell r="D513">
            <v>360</v>
          </cell>
          <cell r="E513" t="str">
            <v>6mm</v>
          </cell>
          <cell r="F513" t="str">
            <v>15cm</v>
          </cell>
          <cell r="G513" t="str">
            <v>SR</v>
          </cell>
          <cell r="H513" t="str">
            <v>€</v>
          </cell>
          <cell r="I513">
            <v>91.24</v>
          </cell>
          <cell r="J513" t="str">
            <v>EUR</v>
          </cell>
        </row>
        <row r="514">
          <cell r="B514" t="str">
            <v>M003346715SR0</v>
          </cell>
          <cell r="C514" t="str">
            <v>GDC-10</v>
          </cell>
          <cell r="D514">
            <v>360</v>
          </cell>
          <cell r="E514" t="str">
            <v>7mm</v>
          </cell>
          <cell r="F514" t="str">
            <v>15cm</v>
          </cell>
          <cell r="G514" t="str">
            <v>SR</v>
          </cell>
          <cell r="H514" t="str">
            <v>€</v>
          </cell>
          <cell r="I514">
            <v>94.36</v>
          </cell>
          <cell r="J514" t="str">
            <v>EUR</v>
          </cell>
        </row>
        <row r="515">
          <cell r="B515" t="str">
            <v>M003346720SR0</v>
          </cell>
          <cell r="C515" t="str">
            <v>GDC-10</v>
          </cell>
          <cell r="D515">
            <v>360</v>
          </cell>
          <cell r="E515" t="str">
            <v>7mm</v>
          </cell>
          <cell r="F515" t="str">
            <v>20cm</v>
          </cell>
          <cell r="G515" t="str">
            <v>SR</v>
          </cell>
          <cell r="H515" t="str">
            <v>€</v>
          </cell>
          <cell r="I515">
            <v>94.46</v>
          </cell>
          <cell r="J515" t="str">
            <v>EUR</v>
          </cell>
        </row>
        <row r="516">
          <cell r="B516" t="str">
            <v>M003346815SR0</v>
          </cell>
          <cell r="C516" t="str">
            <v>GDC-10</v>
          </cell>
          <cell r="D516">
            <v>360</v>
          </cell>
          <cell r="E516" t="str">
            <v>8mm</v>
          </cell>
          <cell r="F516" t="str">
            <v>15cm</v>
          </cell>
          <cell r="G516" t="str">
            <v>SR</v>
          </cell>
          <cell r="H516" t="str">
            <v>€</v>
          </cell>
          <cell r="I516">
            <v>94.36</v>
          </cell>
          <cell r="J516" t="str">
            <v>EUR</v>
          </cell>
        </row>
        <row r="517">
          <cell r="B517" t="str">
            <v>M003346820SR0</v>
          </cell>
          <cell r="C517" t="str">
            <v>GDC-10</v>
          </cell>
          <cell r="D517">
            <v>360</v>
          </cell>
          <cell r="E517" t="str">
            <v>8mm</v>
          </cell>
          <cell r="F517" t="str">
            <v>20cm</v>
          </cell>
          <cell r="G517" t="str">
            <v>SR</v>
          </cell>
          <cell r="H517" t="str">
            <v>€</v>
          </cell>
          <cell r="I517">
            <v>94.46</v>
          </cell>
          <cell r="J517" t="str">
            <v>EUR</v>
          </cell>
        </row>
        <row r="518">
          <cell r="B518" t="str">
            <v>M003346920SR0</v>
          </cell>
          <cell r="C518" t="str">
            <v>GDC-10</v>
          </cell>
          <cell r="D518">
            <v>360</v>
          </cell>
          <cell r="E518" t="str">
            <v>9mm</v>
          </cell>
          <cell r="F518" t="str">
            <v>20cm</v>
          </cell>
          <cell r="G518" t="str">
            <v>SR</v>
          </cell>
          <cell r="H518" t="str">
            <v>€</v>
          </cell>
          <cell r="I518">
            <v>94.46</v>
          </cell>
          <cell r="J518" t="str">
            <v>EUR</v>
          </cell>
        </row>
        <row r="519">
          <cell r="B519" t="str">
            <v>M003346930SR0</v>
          </cell>
          <cell r="C519" t="str">
            <v>GDC-10</v>
          </cell>
          <cell r="D519">
            <v>360</v>
          </cell>
          <cell r="E519" t="str">
            <v>9mm</v>
          </cell>
          <cell r="F519" t="str">
            <v>30cm</v>
          </cell>
          <cell r="G519" t="str">
            <v>SR</v>
          </cell>
          <cell r="H519" t="str">
            <v>€</v>
          </cell>
          <cell r="I519">
            <v>99.84</v>
          </cell>
          <cell r="J519" t="str">
            <v>EUR</v>
          </cell>
        </row>
        <row r="520">
          <cell r="B520" t="str">
            <v>M0033471020SR0</v>
          </cell>
          <cell r="C520" t="str">
            <v>GDC-10</v>
          </cell>
          <cell r="D520">
            <v>360</v>
          </cell>
          <cell r="E520" t="str">
            <v>Soft</v>
          </cell>
          <cell r="F520" t="str">
            <v>10mm</v>
          </cell>
          <cell r="G520" t="str">
            <v>20cm</v>
          </cell>
          <cell r="H520" t="str">
            <v>€</v>
          </cell>
          <cell r="I520">
            <v>89.93</v>
          </cell>
          <cell r="J520" t="str">
            <v>EUR</v>
          </cell>
        </row>
        <row r="521">
          <cell r="B521" t="str">
            <v>M0033471120SR0</v>
          </cell>
          <cell r="C521" t="str">
            <v>GDC-10</v>
          </cell>
          <cell r="D521">
            <v>360</v>
          </cell>
          <cell r="E521" t="str">
            <v>Soft</v>
          </cell>
          <cell r="F521" t="str">
            <v>11mm</v>
          </cell>
          <cell r="G521" t="str">
            <v>20cm</v>
          </cell>
          <cell r="H521" t="str">
            <v>€</v>
          </cell>
          <cell r="I521">
            <v>89.93</v>
          </cell>
          <cell r="J521" t="str">
            <v>EUR</v>
          </cell>
        </row>
        <row r="522">
          <cell r="B522" t="str">
            <v>M0033471220SR0</v>
          </cell>
          <cell r="C522" t="str">
            <v>GDC-10</v>
          </cell>
          <cell r="D522">
            <v>360</v>
          </cell>
          <cell r="E522" t="str">
            <v>Soft</v>
          </cell>
          <cell r="F522" t="str">
            <v>12mm</v>
          </cell>
          <cell r="G522" t="str">
            <v>20cm</v>
          </cell>
          <cell r="H522" t="str">
            <v>€</v>
          </cell>
          <cell r="I522">
            <v>89.93</v>
          </cell>
          <cell r="J522" t="str">
            <v>EUR</v>
          </cell>
        </row>
        <row r="523">
          <cell r="B523" t="str">
            <v>M0033471322SR0</v>
          </cell>
          <cell r="C523" t="str">
            <v>GDC-10</v>
          </cell>
          <cell r="D523">
            <v>360</v>
          </cell>
          <cell r="E523" t="str">
            <v>Soft</v>
          </cell>
          <cell r="F523" t="str">
            <v>13mm</v>
          </cell>
          <cell r="G523" t="str">
            <v>22cm</v>
          </cell>
          <cell r="H523" t="str">
            <v>€</v>
          </cell>
          <cell r="I523">
            <v>94.47</v>
          </cell>
          <cell r="J523" t="str">
            <v>EUR</v>
          </cell>
        </row>
        <row r="524">
          <cell r="B524" t="str">
            <v>M0033471423SR0</v>
          </cell>
          <cell r="C524" t="str">
            <v>GDC-10</v>
          </cell>
          <cell r="D524">
            <v>360</v>
          </cell>
          <cell r="E524" t="str">
            <v>Soft</v>
          </cell>
          <cell r="F524" t="str">
            <v>14mm</v>
          </cell>
          <cell r="G524" t="str">
            <v>23cm</v>
          </cell>
          <cell r="H524" t="str">
            <v>€</v>
          </cell>
          <cell r="I524">
            <v>94.47</v>
          </cell>
          <cell r="J524" t="str">
            <v>EUR</v>
          </cell>
        </row>
        <row r="525">
          <cell r="B525" t="str">
            <v>M003347204SR0</v>
          </cell>
          <cell r="C525" t="str">
            <v>GDC-10</v>
          </cell>
          <cell r="D525">
            <v>360</v>
          </cell>
          <cell r="E525" t="str">
            <v>Soft</v>
          </cell>
          <cell r="F525" t="str">
            <v>2mm</v>
          </cell>
          <cell r="G525" t="str">
            <v>4cm</v>
          </cell>
          <cell r="H525" t="str">
            <v>€</v>
          </cell>
          <cell r="I525">
            <v>79.3</v>
          </cell>
          <cell r="J525" t="str">
            <v>EUR</v>
          </cell>
        </row>
        <row r="526">
          <cell r="B526" t="str">
            <v>M003347306SR0</v>
          </cell>
          <cell r="C526" t="str">
            <v>GDC-10</v>
          </cell>
          <cell r="D526">
            <v>360</v>
          </cell>
          <cell r="E526" t="str">
            <v>Soft</v>
          </cell>
          <cell r="F526" t="str">
            <v>3mm</v>
          </cell>
          <cell r="G526" t="str">
            <v>6cm</v>
          </cell>
          <cell r="H526" t="str">
            <v>€</v>
          </cell>
          <cell r="I526">
            <v>80.72</v>
          </cell>
          <cell r="J526" t="str">
            <v>EUR</v>
          </cell>
        </row>
        <row r="527">
          <cell r="B527" t="str">
            <v>M003347408SR0</v>
          </cell>
          <cell r="C527" t="str">
            <v>GDC-10</v>
          </cell>
          <cell r="D527">
            <v>360</v>
          </cell>
          <cell r="E527" t="str">
            <v>Soft</v>
          </cell>
          <cell r="F527" t="str">
            <v>4mm</v>
          </cell>
          <cell r="G527" t="str">
            <v>8cm</v>
          </cell>
          <cell r="H527" t="str">
            <v>€</v>
          </cell>
          <cell r="I527">
            <v>82.2</v>
          </cell>
          <cell r="J527" t="str">
            <v>EUR</v>
          </cell>
        </row>
        <row r="528">
          <cell r="B528" t="str">
            <v>M003347509SR0</v>
          </cell>
          <cell r="C528" t="str">
            <v>GDC-10</v>
          </cell>
          <cell r="D528">
            <v>360</v>
          </cell>
          <cell r="E528" t="str">
            <v>Soft</v>
          </cell>
          <cell r="F528" t="str">
            <v>5mm</v>
          </cell>
          <cell r="G528" t="str">
            <v>9cm</v>
          </cell>
          <cell r="H528" t="str">
            <v>€</v>
          </cell>
          <cell r="I528">
            <v>82.37</v>
          </cell>
          <cell r="J528" t="str">
            <v>EUR</v>
          </cell>
        </row>
        <row r="529">
          <cell r="B529" t="str">
            <v>M003347611SR0</v>
          </cell>
          <cell r="C529" t="str">
            <v>GDC-10</v>
          </cell>
          <cell r="D529">
            <v>360</v>
          </cell>
          <cell r="E529" t="str">
            <v>Soft</v>
          </cell>
          <cell r="F529" t="str">
            <v>6mm</v>
          </cell>
          <cell r="G529" t="str">
            <v>11cm</v>
          </cell>
          <cell r="H529" t="str">
            <v>€</v>
          </cell>
          <cell r="I529">
            <v>85.25</v>
          </cell>
          <cell r="J529" t="str">
            <v>EUR</v>
          </cell>
        </row>
        <row r="530">
          <cell r="B530" t="str">
            <v>M003347715SR0</v>
          </cell>
          <cell r="C530" t="str">
            <v>GDC-10</v>
          </cell>
          <cell r="D530">
            <v>360</v>
          </cell>
          <cell r="E530" t="str">
            <v>Soft</v>
          </cell>
          <cell r="F530" t="str">
            <v>7mm</v>
          </cell>
          <cell r="G530" t="str">
            <v>15cm</v>
          </cell>
          <cell r="H530" t="str">
            <v>€</v>
          </cell>
          <cell r="I530">
            <v>89.82</v>
          </cell>
          <cell r="J530" t="str">
            <v>EUR</v>
          </cell>
        </row>
        <row r="531">
          <cell r="B531" t="str">
            <v>M003347820SR0</v>
          </cell>
          <cell r="C531" t="str">
            <v>GDC-10</v>
          </cell>
          <cell r="D531">
            <v>360</v>
          </cell>
          <cell r="E531" t="str">
            <v>Soft</v>
          </cell>
          <cell r="F531" t="str">
            <v>8mm</v>
          </cell>
          <cell r="G531" t="str">
            <v>20cm</v>
          </cell>
          <cell r="H531" t="str">
            <v>€</v>
          </cell>
          <cell r="I531">
            <v>89.93</v>
          </cell>
          <cell r="J531" t="str">
            <v>EUR</v>
          </cell>
        </row>
        <row r="532">
          <cell r="B532" t="str">
            <v>M003347920SR0</v>
          </cell>
          <cell r="C532" t="str">
            <v>GDC-10</v>
          </cell>
          <cell r="D532">
            <v>360</v>
          </cell>
          <cell r="E532" t="str">
            <v>Soft</v>
          </cell>
          <cell r="F532" t="str">
            <v>9mm</v>
          </cell>
          <cell r="G532" t="str">
            <v>20cm</v>
          </cell>
          <cell r="H532" t="str">
            <v>€</v>
          </cell>
          <cell r="I532">
            <v>89.93</v>
          </cell>
          <cell r="J532" t="str">
            <v>EUR</v>
          </cell>
        </row>
        <row r="533">
          <cell r="B533" t="str">
            <v>M0033481030</v>
          </cell>
          <cell r="C533">
            <v>10</v>
          </cell>
          <cell r="D533" t="str">
            <v>mm</v>
          </cell>
          <cell r="E533">
            <v>30</v>
          </cell>
          <cell r="F533" t="str">
            <v>cm</v>
          </cell>
          <cell r="G533" t="str">
            <v>NG3D-18</v>
          </cell>
          <cell r="H533" t="str">
            <v>framing</v>
          </cell>
          <cell r="I533">
            <v>106.04</v>
          </cell>
          <cell r="J533" t="str">
            <v>USD</v>
          </cell>
        </row>
        <row r="534">
          <cell r="B534" t="str">
            <v>M00334810300</v>
          </cell>
          <cell r="C534" t="str">
            <v>GDC-18</v>
          </cell>
          <cell r="D534">
            <v>360</v>
          </cell>
          <cell r="E534" t="str">
            <v>10mm</v>
          </cell>
          <cell r="F534" t="str">
            <v>x</v>
          </cell>
          <cell r="G534" t="str">
            <v>30cm</v>
          </cell>
          <cell r="H534" t="str">
            <v>€</v>
          </cell>
          <cell r="I534">
            <v>83.04</v>
          </cell>
          <cell r="J534" t="str">
            <v>EUR</v>
          </cell>
        </row>
        <row r="535">
          <cell r="B535" t="str">
            <v>M0033481130</v>
          </cell>
          <cell r="C535">
            <v>11</v>
          </cell>
          <cell r="D535" t="str">
            <v>mm</v>
          </cell>
          <cell r="E535">
            <v>30</v>
          </cell>
          <cell r="F535" t="str">
            <v>cm</v>
          </cell>
          <cell r="G535" t="str">
            <v>NG3D-18</v>
          </cell>
          <cell r="H535" t="str">
            <v>framing</v>
          </cell>
          <cell r="I535">
            <v>108.49</v>
          </cell>
          <cell r="J535" t="str">
            <v>USD</v>
          </cell>
        </row>
        <row r="536">
          <cell r="B536" t="str">
            <v>M00334811300</v>
          </cell>
          <cell r="C536" t="str">
            <v>GDC-18</v>
          </cell>
          <cell r="D536">
            <v>360</v>
          </cell>
          <cell r="E536" t="str">
            <v>11mm</v>
          </cell>
          <cell r="F536" t="str">
            <v>x</v>
          </cell>
          <cell r="G536" t="str">
            <v>30cm</v>
          </cell>
          <cell r="H536" t="str">
            <v>€</v>
          </cell>
          <cell r="I536">
            <v>83.04</v>
          </cell>
          <cell r="J536" t="str">
            <v>EUR</v>
          </cell>
        </row>
        <row r="537">
          <cell r="B537" t="str">
            <v>M0033481230</v>
          </cell>
          <cell r="C537">
            <v>12</v>
          </cell>
          <cell r="D537" t="str">
            <v>mm</v>
          </cell>
          <cell r="E537">
            <v>30</v>
          </cell>
          <cell r="F537" t="str">
            <v>cm</v>
          </cell>
          <cell r="G537" t="str">
            <v>NG3D-18</v>
          </cell>
          <cell r="H537" t="str">
            <v>framing</v>
          </cell>
          <cell r="I537">
            <v>108.49</v>
          </cell>
          <cell r="J537" t="str">
            <v>USD</v>
          </cell>
        </row>
        <row r="538">
          <cell r="B538" t="str">
            <v>M00334812300</v>
          </cell>
          <cell r="C538" t="str">
            <v>GDC-18</v>
          </cell>
          <cell r="D538">
            <v>360</v>
          </cell>
          <cell r="E538" t="str">
            <v>12mm</v>
          </cell>
          <cell r="F538" t="str">
            <v>x</v>
          </cell>
          <cell r="G538" t="str">
            <v>30cm</v>
          </cell>
          <cell r="H538" t="str">
            <v>€</v>
          </cell>
          <cell r="I538">
            <v>83.04</v>
          </cell>
          <cell r="J538" t="str">
            <v>EUR</v>
          </cell>
        </row>
        <row r="539">
          <cell r="B539" t="str">
            <v>M0033481330</v>
          </cell>
          <cell r="C539">
            <v>13</v>
          </cell>
          <cell r="D539" t="str">
            <v>mm</v>
          </cell>
          <cell r="E539">
            <v>30</v>
          </cell>
          <cell r="F539" t="str">
            <v>cm</v>
          </cell>
          <cell r="G539" t="str">
            <v>NG3D-18</v>
          </cell>
          <cell r="H539" t="str">
            <v>framing</v>
          </cell>
          <cell r="I539">
            <v>108.49</v>
          </cell>
          <cell r="J539" t="str">
            <v>USD</v>
          </cell>
        </row>
        <row r="540">
          <cell r="B540" t="str">
            <v>M00334813300</v>
          </cell>
          <cell r="C540" t="str">
            <v>GDC-18</v>
          </cell>
          <cell r="D540">
            <v>360</v>
          </cell>
          <cell r="E540" t="str">
            <v>13mm</v>
          </cell>
          <cell r="F540" t="str">
            <v>x</v>
          </cell>
          <cell r="G540" t="str">
            <v>30cm</v>
          </cell>
          <cell r="H540" t="str">
            <v>€</v>
          </cell>
          <cell r="I540">
            <v>83.04</v>
          </cell>
          <cell r="J540" t="str">
            <v>EUR</v>
          </cell>
        </row>
        <row r="541">
          <cell r="B541" t="str">
            <v>M00334814300</v>
          </cell>
          <cell r="C541" t="str">
            <v>GDC-18</v>
          </cell>
          <cell r="D541">
            <v>360</v>
          </cell>
          <cell r="E541" t="str">
            <v>14mm</v>
          </cell>
          <cell r="F541" t="str">
            <v>x</v>
          </cell>
          <cell r="G541" t="str">
            <v>30cm</v>
          </cell>
          <cell r="H541" t="str">
            <v>€</v>
          </cell>
          <cell r="I541">
            <v>83.04</v>
          </cell>
          <cell r="J541" t="str">
            <v>EUR</v>
          </cell>
        </row>
        <row r="542">
          <cell r="B542" t="str">
            <v>M0033481630</v>
          </cell>
          <cell r="C542">
            <v>16</v>
          </cell>
          <cell r="D542" t="str">
            <v>mm</v>
          </cell>
          <cell r="E542">
            <v>30</v>
          </cell>
          <cell r="F542" t="str">
            <v>cm</v>
          </cell>
          <cell r="G542" t="str">
            <v>NG3D-18</v>
          </cell>
          <cell r="H542" t="str">
            <v>framing</v>
          </cell>
          <cell r="I542">
            <v>128.29</v>
          </cell>
          <cell r="J542" t="str">
            <v>USD</v>
          </cell>
        </row>
        <row r="543">
          <cell r="B543" t="str">
            <v>M00334816300</v>
          </cell>
          <cell r="C543" t="str">
            <v>GDC-18</v>
          </cell>
          <cell r="D543">
            <v>360</v>
          </cell>
          <cell r="E543" t="str">
            <v>16mm</v>
          </cell>
          <cell r="F543" t="str">
            <v>x</v>
          </cell>
          <cell r="G543" t="str">
            <v>30cm</v>
          </cell>
          <cell r="H543" t="str">
            <v>€</v>
          </cell>
          <cell r="I543">
            <v>102.03</v>
          </cell>
          <cell r="J543" t="str">
            <v>EUR</v>
          </cell>
        </row>
        <row r="544">
          <cell r="B544" t="str">
            <v>M0033481640</v>
          </cell>
          <cell r="C544">
            <v>16</v>
          </cell>
          <cell r="D544" t="str">
            <v>mm</v>
          </cell>
          <cell r="E544">
            <v>40</v>
          </cell>
          <cell r="F544" t="str">
            <v>cm</v>
          </cell>
          <cell r="G544" t="str">
            <v>NG3D-18</v>
          </cell>
          <cell r="H544" t="str">
            <v>framing</v>
          </cell>
          <cell r="I544">
            <v>128.29</v>
          </cell>
          <cell r="J544" t="str">
            <v>USD</v>
          </cell>
        </row>
        <row r="545">
          <cell r="B545" t="str">
            <v>M00334816400</v>
          </cell>
          <cell r="C545" t="str">
            <v>GDC-18</v>
          </cell>
          <cell r="D545">
            <v>360</v>
          </cell>
          <cell r="E545" t="str">
            <v>16mm</v>
          </cell>
          <cell r="F545" t="str">
            <v>x</v>
          </cell>
          <cell r="G545" t="str">
            <v>40cm</v>
          </cell>
          <cell r="H545" t="str">
            <v>€</v>
          </cell>
          <cell r="I545">
            <v>102.03</v>
          </cell>
          <cell r="J545" t="str">
            <v>EUR</v>
          </cell>
        </row>
        <row r="546">
          <cell r="B546" t="str">
            <v>M0033481830</v>
          </cell>
          <cell r="C546">
            <v>18</v>
          </cell>
          <cell r="D546" t="str">
            <v>mm</v>
          </cell>
          <cell r="E546">
            <v>30</v>
          </cell>
          <cell r="F546" t="str">
            <v>cm</v>
          </cell>
          <cell r="G546" t="str">
            <v>NG3D-18</v>
          </cell>
          <cell r="H546" t="str">
            <v>framing</v>
          </cell>
          <cell r="I546">
            <v>128.29</v>
          </cell>
          <cell r="J546" t="str">
            <v>USD</v>
          </cell>
        </row>
        <row r="547">
          <cell r="B547" t="str">
            <v>M00334818300</v>
          </cell>
          <cell r="C547" t="str">
            <v>GDC-18</v>
          </cell>
          <cell r="D547">
            <v>360</v>
          </cell>
          <cell r="E547" t="str">
            <v>18mm</v>
          </cell>
          <cell r="F547" t="str">
            <v>x</v>
          </cell>
          <cell r="G547" t="str">
            <v>30cm</v>
          </cell>
          <cell r="H547" t="str">
            <v>€</v>
          </cell>
          <cell r="I547">
            <v>102.03</v>
          </cell>
          <cell r="J547" t="str">
            <v>EUR</v>
          </cell>
        </row>
        <row r="548">
          <cell r="B548" t="str">
            <v>M0033481840</v>
          </cell>
          <cell r="C548">
            <v>18</v>
          </cell>
          <cell r="D548" t="str">
            <v>mm</v>
          </cell>
          <cell r="E548">
            <v>40</v>
          </cell>
          <cell r="F548" t="str">
            <v>cm</v>
          </cell>
          <cell r="G548" t="str">
            <v>NG3D-18</v>
          </cell>
          <cell r="H548" t="str">
            <v>framing</v>
          </cell>
          <cell r="I548">
            <v>128.29</v>
          </cell>
          <cell r="J548" t="str">
            <v>USD</v>
          </cell>
        </row>
        <row r="549">
          <cell r="B549" t="str">
            <v>M00334818400</v>
          </cell>
          <cell r="C549" t="str">
            <v>GDC-18</v>
          </cell>
          <cell r="D549">
            <v>360</v>
          </cell>
          <cell r="E549" t="str">
            <v>18mm</v>
          </cell>
          <cell r="F549" t="str">
            <v>x</v>
          </cell>
          <cell r="G549" t="str">
            <v>40cm</v>
          </cell>
          <cell r="H549" t="str">
            <v>€</v>
          </cell>
          <cell r="I549">
            <v>102.03</v>
          </cell>
          <cell r="J549" t="str">
            <v>EUR</v>
          </cell>
        </row>
        <row r="550">
          <cell r="B550" t="str">
            <v>M0033482030</v>
          </cell>
          <cell r="C550">
            <v>20</v>
          </cell>
          <cell r="D550" t="str">
            <v>mm</v>
          </cell>
          <cell r="E550">
            <v>33</v>
          </cell>
          <cell r="F550" t="str">
            <v>cm</v>
          </cell>
          <cell r="G550" t="str">
            <v>NG3D-18</v>
          </cell>
          <cell r="H550" t="str">
            <v>framing</v>
          </cell>
          <cell r="I550">
            <v>128.29</v>
          </cell>
          <cell r="J550" t="str">
            <v>USD</v>
          </cell>
        </row>
        <row r="551">
          <cell r="B551" t="str">
            <v>M00334820330</v>
          </cell>
          <cell r="C551" t="str">
            <v>GDC-18</v>
          </cell>
          <cell r="D551">
            <v>360</v>
          </cell>
          <cell r="E551" t="str">
            <v>20mm</v>
          </cell>
          <cell r="F551" t="str">
            <v>x</v>
          </cell>
          <cell r="G551" t="str">
            <v>33cm</v>
          </cell>
          <cell r="H551" t="str">
            <v>€</v>
          </cell>
          <cell r="I551">
            <v>102.03</v>
          </cell>
          <cell r="J551" t="str">
            <v>EUR</v>
          </cell>
        </row>
        <row r="552">
          <cell r="B552" t="str">
            <v>M0033482240</v>
          </cell>
          <cell r="C552">
            <v>22</v>
          </cell>
          <cell r="D552" t="str">
            <v>mm</v>
          </cell>
          <cell r="E552">
            <v>40</v>
          </cell>
          <cell r="F552" t="str">
            <v>cm</v>
          </cell>
          <cell r="G552" t="str">
            <v>NG3D-18</v>
          </cell>
          <cell r="H552" t="str">
            <v>framing</v>
          </cell>
          <cell r="I552">
            <v>128.29</v>
          </cell>
          <cell r="J552" t="str">
            <v>USD</v>
          </cell>
        </row>
        <row r="553">
          <cell r="B553" t="str">
            <v>M00334822400</v>
          </cell>
          <cell r="C553" t="str">
            <v>GDC-18</v>
          </cell>
          <cell r="D553">
            <v>360</v>
          </cell>
          <cell r="E553" t="str">
            <v>22mm</v>
          </cell>
          <cell r="F553" t="str">
            <v>x</v>
          </cell>
          <cell r="G553" t="str">
            <v>40cm</v>
          </cell>
          <cell r="H553" t="str">
            <v>€</v>
          </cell>
          <cell r="I553">
            <v>102.03</v>
          </cell>
          <cell r="J553" t="str">
            <v>EUR</v>
          </cell>
        </row>
        <row r="554">
          <cell r="B554" t="str">
            <v>M0033482440</v>
          </cell>
          <cell r="C554">
            <v>24</v>
          </cell>
          <cell r="D554" t="str">
            <v>mm</v>
          </cell>
          <cell r="E554">
            <v>40</v>
          </cell>
          <cell r="F554" t="str">
            <v>cm</v>
          </cell>
          <cell r="G554" t="str">
            <v>NG3D-18</v>
          </cell>
          <cell r="H554" t="str">
            <v>framing</v>
          </cell>
          <cell r="I554">
            <v>128.29</v>
          </cell>
          <cell r="J554" t="str">
            <v>USD</v>
          </cell>
        </row>
        <row r="555">
          <cell r="B555" t="str">
            <v>M00334824400</v>
          </cell>
          <cell r="C555" t="str">
            <v>GDC-18</v>
          </cell>
          <cell r="D555">
            <v>360</v>
          </cell>
          <cell r="E555" t="str">
            <v>24mm</v>
          </cell>
          <cell r="F555" t="str">
            <v>x</v>
          </cell>
          <cell r="G555" t="str">
            <v>40cm</v>
          </cell>
          <cell r="H555" t="str">
            <v>€</v>
          </cell>
          <cell r="I555">
            <v>102.03</v>
          </cell>
          <cell r="J555" t="str">
            <v>EUR</v>
          </cell>
        </row>
        <row r="556">
          <cell r="B556" t="str">
            <v>M0033486150</v>
          </cell>
          <cell r="C556" t="str">
            <v>GDC-18</v>
          </cell>
          <cell r="D556">
            <v>360</v>
          </cell>
          <cell r="E556" t="str">
            <v>6mm</v>
          </cell>
          <cell r="F556" t="str">
            <v>x</v>
          </cell>
          <cell r="G556" t="str">
            <v>15cm</v>
          </cell>
          <cell r="H556" t="str">
            <v>€</v>
          </cell>
          <cell r="I556">
            <v>72.59</v>
          </cell>
          <cell r="J556" t="str">
            <v>EUR</v>
          </cell>
        </row>
        <row r="557">
          <cell r="B557" t="str">
            <v>M0033487150</v>
          </cell>
          <cell r="C557" t="str">
            <v>GDC-18</v>
          </cell>
          <cell r="D557">
            <v>360</v>
          </cell>
          <cell r="E557" t="str">
            <v>7mm</v>
          </cell>
          <cell r="F557" t="str">
            <v>x</v>
          </cell>
          <cell r="G557" t="str">
            <v>15cm</v>
          </cell>
          <cell r="H557" t="str">
            <v>€</v>
          </cell>
          <cell r="I557">
            <v>76.52</v>
          </cell>
          <cell r="J557" t="str">
            <v>EUR</v>
          </cell>
        </row>
        <row r="558">
          <cell r="B558" t="str">
            <v>M0033488200</v>
          </cell>
          <cell r="C558" t="str">
            <v>GDC-18</v>
          </cell>
          <cell r="D558">
            <v>360</v>
          </cell>
          <cell r="E558" t="str">
            <v>8mm</v>
          </cell>
          <cell r="F558" t="str">
            <v>x</v>
          </cell>
          <cell r="G558" t="str">
            <v>20cm</v>
          </cell>
          <cell r="H558" t="str">
            <v>€</v>
          </cell>
          <cell r="I558">
            <v>76.52</v>
          </cell>
          <cell r="J558" t="str">
            <v>EUR</v>
          </cell>
        </row>
        <row r="559">
          <cell r="B559" t="str">
            <v>M0033489020</v>
          </cell>
          <cell r="C559">
            <v>9</v>
          </cell>
          <cell r="D559" t="str">
            <v>mm</v>
          </cell>
          <cell r="E559">
            <v>25</v>
          </cell>
          <cell r="F559" t="str">
            <v>cm</v>
          </cell>
          <cell r="G559" t="str">
            <v>NG3D-18</v>
          </cell>
          <cell r="H559" t="str">
            <v>framing</v>
          </cell>
          <cell r="I559">
            <v>101.89</v>
          </cell>
          <cell r="J559" t="str">
            <v>USD</v>
          </cell>
        </row>
        <row r="560">
          <cell r="B560" t="str">
            <v>M0033489200</v>
          </cell>
          <cell r="C560" t="str">
            <v>GDC-18</v>
          </cell>
          <cell r="D560">
            <v>360</v>
          </cell>
          <cell r="E560" t="str">
            <v>9mm</v>
          </cell>
          <cell r="F560" t="str">
            <v>x</v>
          </cell>
          <cell r="G560" t="str">
            <v>20cm</v>
          </cell>
          <cell r="H560" t="str">
            <v>€</v>
          </cell>
          <cell r="I560">
            <v>76.52</v>
          </cell>
          <cell r="J560" t="str">
            <v>EUR</v>
          </cell>
        </row>
        <row r="561">
          <cell r="B561" t="str">
            <v>M00335010340</v>
          </cell>
          <cell r="C561" t="str">
            <v>GDC-18</v>
          </cell>
          <cell r="D561" t="str">
            <v>Standard</v>
          </cell>
          <cell r="E561" t="str">
            <v>10mm</v>
          </cell>
          <cell r="F561" t="str">
            <v>x</v>
          </cell>
          <cell r="G561" t="str">
            <v>30cm</v>
          </cell>
          <cell r="H561" t="str">
            <v>€</v>
          </cell>
          <cell r="I561">
            <v>64.8</v>
          </cell>
          <cell r="J561" t="str">
            <v>EUR</v>
          </cell>
        </row>
        <row r="562">
          <cell r="B562" t="str">
            <v>M00335012340</v>
          </cell>
          <cell r="C562" t="str">
            <v>GDC-18</v>
          </cell>
          <cell r="D562" t="str">
            <v>Standard</v>
          </cell>
          <cell r="E562" t="str">
            <v>12mm</v>
          </cell>
          <cell r="F562" t="str">
            <v>x</v>
          </cell>
          <cell r="G562" t="str">
            <v>30cm</v>
          </cell>
          <cell r="H562" t="str">
            <v>€</v>
          </cell>
          <cell r="I562">
            <v>64.8</v>
          </cell>
          <cell r="J562" t="str">
            <v>EUR</v>
          </cell>
        </row>
        <row r="563">
          <cell r="B563" t="str">
            <v>M00335014340</v>
          </cell>
          <cell r="C563" t="str">
            <v>GDC-18</v>
          </cell>
          <cell r="D563" t="str">
            <v>Standard</v>
          </cell>
          <cell r="E563" t="str">
            <v>14mm</v>
          </cell>
          <cell r="F563" t="str">
            <v>x</v>
          </cell>
          <cell r="G563" t="str">
            <v>30cm</v>
          </cell>
          <cell r="H563" t="str">
            <v>€</v>
          </cell>
          <cell r="I563">
            <v>64.8</v>
          </cell>
          <cell r="J563" t="str">
            <v>EUR</v>
          </cell>
        </row>
        <row r="564">
          <cell r="B564" t="str">
            <v>M00335016340</v>
          </cell>
          <cell r="C564" t="str">
            <v>GDC-18</v>
          </cell>
          <cell r="D564" t="str">
            <v>Standard</v>
          </cell>
          <cell r="E564" t="str">
            <v>16mm</v>
          </cell>
          <cell r="F564" t="str">
            <v>x</v>
          </cell>
          <cell r="G564" t="str">
            <v>30cm</v>
          </cell>
          <cell r="H564" t="str">
            <v>€</v>
          </cell>
          <cell r="I564">
            <v>67.61</v>
          </cell>
          <cell r="J564" t="str">
            <v>EUR</v>
          </cell>
        </row>
        <row r="565">
          <cell r="B565" t="str">
            <v>M00335018340</v>
          </cell>
          <cell r="C565" t="str">
            <v>GDC-18</v>
          </cell>
          <cell r="D565" t="str">
            <v>Standard</v>
          </cell>
          <cell r="E565" t="str">
            <v>18mm</v>
          </cell>
          <cell r="F565" t="str">
            <v>x</v>
          </cell>
          <cell r="G565" t="str">
            <v>30cm</v>
          </cell>
          <cell r="H565" t="str">
            <v>€</v>
          </cell>
          <cell r="I565">
            <v>67.61</v>
          </cell>
          <cell r="J565" t="str">
            <v>EUR</v>
          </cell>
        </row>
        <row r="566">
          <cell r="B566" t="str">
            <v>M00335020340</v>
          </cell>
          <cell r="C566" t="str">
            <v>GDC-18</v>
          </cell>
          <cell r="D566" t="str">
            <v>Standard</v>
          </cell>
          <cell r="E566" t="str">
            <v>20mm</v>
          </cell>
          <cell r="F566" t="str">
            <v>x</v>
          </cell>
          <cell r="G566" t="str">
            <v>30cm</v>
          </cell>
          <cell r="H566" t="str">
            <v>€</v>
          </cell>
          <cell r="I566">
            <v>67.61</v>
          </cell>
          <cell r="J566" t="str">
            <v>EUR</v>
          </cell>
        </row>
        <row r="567">
          <cell r="B567" t="str">
            <v>M00335051540</v>
          </cell>
          <cell r="C567" t="str">
            <v>GDC-18</v>
          </cell>
          <cell r="D567" t="str">
            <v>Standard</v>
          </cell>
          <cell r="E567" t="str">
            <v>5mm</v>
          </cell>
          <cell r="F567" t="str">
            <v>x</v>
          </cell>
          <cell r="G567" t="str">
            <v>15cm</v>
          </cell>
          <cell r="H567" t="str">
            <v>€</v>
          </cell>
          <cell r="I567">
            <v>55.37</v>
          </cell>
          <cell r="J567" t="str">
            <v>EUR</v>
          </cell>
        </row>
        <row r="568">
          <cell r="B568" t="str">
            <v>M00335052040</v>
          </cell>
          <cell r="C568" t="str">
            <v>GDC-18</v>
          </cell>
          <cell r="D568" t="str">
            <v>Standard</v>
          </cell>
          <cell r="E568" t="str">
            <v>5mm</v>
          </cell>
          <cell r="F568" t="str">
            <v>x</v>
          </cell>
          <cell r="G568" t="str">
            <v>20cm</v>
          </cell>
          <cell r="H568" t="str">
            <v>€</v>
          </cell>
          <cell r="I568">
            <v>58.51</v>
          </cell>
          <cell r="J568" t="str">
            <v>EUR</v>
          </cell>
        </row>
        <row r="569">
          <cell r="B569" t="str">
            <v>M00335062040</v>
          </cell>
          <cell r="C569" t="str">
            <v>GDC-18</v>
          </cell>
          <cell r="D569" t="str">
            <v>Standard</v>
          </cell>
          <cell r="E569" t="str">
            <v>6mm</v>
          </cell>
          <cell r="F569" t="str">
            <v>x</v>
          </cell>
          <cell r="G569" t="str">
            <v>20cm</v>
          </cell>
          <cell r="H569" t="str">
            <v>€</v>
          </cell>
          <cell r="I569">
            <v>58.51</v>
          </cell>
          <cell r="J569" t="str">
            <v>EUR</v>
          </cell>
        </row>
        <row r="570">
          <cell r="B570" t="str">
            <v>M00335073040</v>
          </cell>
          <cell r="C570" t="str">
            <v>GDC-18</v>
          </cell>
          <cell r="D570" t="str">
            <v>Standard</v>
          </cell>
          <cell r="E570" t="str">
            <v>7mm</v>
          </cell>
          <cell r="F570" t="str">
            <v>x</v>
          </cell>
          <cell r="G570" t="str">
            <v>30cm</v>
          </cell>
          <cell r="H570" t="str">
            <v>€</v>
          </cell>
          <cell r="I570">
            <v>64.8</v>
          </cell>
          <cell r="J570" t="str">
            <v>EUR</v>
          </cell>
        </row>
        <row r="571">
          <cell r="B571" t="str">
            <v>M00335082040</v>
          </cell>
          <cell r="C571" t="str">
            <v>GDC-18</v>
          </cell>
          <cell r="D571" t="str">
            <v>Standard</v>
          </cell>
          <cell r="E571" t="str">
            <v>8mm</v>
          </cell>
          <cell r="F571" t="str">
            <v>x</v>
          </cell>
          <cell r="G571" t="str">
            <v>20cm</v>
          </cell>
          <cell r="H571" t="str">
            <v>€</v>
          </cell>
          <cell r="I571">
            <v>58.51</v>
          </cell>
          <cell r="J571" t="str">
            <v>EUR</v>
          </cell>
        </row>
        <row r="572">
          <cell r="B572" t="str">
            <v>M00335083040</v>
          </cell>
          <cell r="C572" t="str">
            <v>GDC-18</v>
          </cell>
          <cell r="D572" t="str">
            <v>Standard</v>
          </cell>
          <cell r="E572" t="str">
            <v>8mm</v>
          </cell>
          <cell r="F572" t="str">
            <v>x</v>
          </cell>
          <cell r="G572" t="str">
            <v>30cm</v>
          </cell>
          <cell r="H572" t="str">
            <v>€</v>
          </cell>
          <cell r="I572">
            <v>64.8</v>
          </cell>
          <cell r="J572" t="str">
            <v>EUR</v>
          </cell>
        </row>
        <row r="573">
          <cell r="B573" t="str">
            <v>M00335091540</v>
          </cell>
          <cell r="C573" t="str">
            <v>GDC-18</v>
          </cell>
          <cell r="D573" t="str">
            <v>Standard</v>
          </cell>
          <cell r="E573" t="str">
            <v>9mm</v>
          </cell>
          <cell r="F573" t="str">
            <v>x</v>
          </cell>
          <cell r="G573" t="str">
            <v>15cm</v>
          </cell>
          <cell r="H573" t="str">
            <v>€</v>
          </cell>
          <cell r="I573">
            <v>55.37</v>
          </cell>
          <cell r="J573" t="str">
            <v>EUR</v>
          </cell>
        </row>
        <row r="574">
          <cell r="B574" t="str">
            <v>M00335093040</v>
          </cell>
          <cell r="C574" t="str">
            <v>GDC-18</v>
          </cell>
          <cell r="D574" t="str">
            <v>Standard</v>
          </cell>
          <cell r="E574" t="str">
            <v>9mm</v>
          </cell>
          <cell r="F574" t="str">
            <v>x</v>
          </cell>
          <cell r="G574" t="str">
            <v>30cm</v>
          </cell>
          <cell r="H574" t="str">
            <v>€</v>
          </cell>
          <cell r="I574">
            <v>64.8</v>
          </cell>
          <cell r="J574" t="str">
            <v>EUR</v>
          </cell>
        </row>
        <row r="575">
          <cell r="B575" t="str">
            <v>M00335120440</v>
          </cell>
          <cell r="C575" t="str">
            <v>GDC-18</v>
          </cell>
          <cell r="D575" t="str">
            <v>Soft</v>
          </cell>
          <cell r="E575" t="str">
            <v>2mm</v>
          </cell>
          <cell r="F575" t="str">
            <v>x</v>
          </cell>
          <cell r="G575" t="str">
            <v>4cm</v>
          </cell>
          <cell r="H575" t="str">
            <v>€</v>
          </cell>
          <cell r="I575">
            <v>48.68</v>
          </cell>
          <cell r="J575" t="str">
            <v>EUR</v>
          </cell>
        </row>
        <row r="576">
          <cell r="B576" t="str">
            <v>M00335120840</v>
          </cell>
          <cell r="C576" t="str">
            <v>GDC-18</v>
          </cell>
          <cell r="D576" t="str">
            <v>Soft</v>
          </cell>
          <cell r="E576" t="str">
            <v>2mm</v>
          </cell>
          <cell r="F576" t="str">
            <v>x</v>
          </cell>
          <cell r="G576" t="str">
            <v>8cm</v>
          </cell>
          <cell r="H576" t="str">
            <v>€</v>
          </cell>
          <cell r="I576">
            <v>50.93</v>
          </cell>
          <cell r="J576" t="str">
            <v>EUR</v>
          </cell>
        </row>
        <row r="577">
          <cell r="B577" t="str">
            <v>M00335130440</v>
          </cell>
          <cell r="C577" t="str">
            <v>GDC-18</v>
          </cell>
          <cell r="D577" t="str">
            <v>Soft</v>
          </cell>
          <cell r="E577" t="str">
            <v>3mm</v>
          </cell>
          <cell r="F577" t="str">
            <v>x</v>
          </cell>
          <cell r="G577" t="str">
            <v>4cm</v>
          </cell>
          <cell r="H577" t="str">
            <v>€</v>
          </cell>
          <cell r="I577">
            <v>48.68</v>
          </cell>
          <cell r="J577" t="str">
            <v>EUR</v>
          </cell>
        </row>
        <row r="578">
          <cell r="B578" t="str">
            <v>M00335130840</v>
          </cell>
          <cell r="C578" t="str">
            <v>GDC-18</v>
          </cell>
          <cell r="D578" t="str">
            <v>Soft</v>
          </cell>
          <cell r="E578" t="str">
            <v>3mm</v>
          </cell>
          <cell r="F578" t="str">
            <v>x</v>
          </cell>
          <cell r="G578" t="str">
            <v>8cm</v>
          </cell>
          <cell r="H578" t="str">
            <v>€</v>
          </cell>
          <cell r="I578">
            <v>50.93</v>
          </cell>
          <cell r="J578" t="str">
            <v>EUR</v>
          </cell>
        </row>
        <row r="579">
          <cell r="B579" t="str">
            <v>M00335140640</v>
          </cell>
          <cell r="C579" t="str">
            <v>GDC-18</v>
          </cell>
          <cell r="D579" t="str">
            <v>Soft</v>
          </cell>
          <cell r="E579" t="str">
            <v>4mm</v>
          </cell>
          <cell r="F579" t="str">
            <v>x</v>
          </cell>
          <cell r="G579" t="str">
            <v>6cm</v>
          </cell>
          <cell r="H579" t="str">
            <v>€</v>
          </cell>
          <cell r="I579">
            <v>49.9</v>
          </cell>
          <cell r="J579" t="str">
            <v>EUR</v>
          </cell>
        </row>
        <row r="580">
          <cell r="B580" t="str">
            <v>M00335141040</v>
          </cell>
          <cell r="C580" t="str">
            <v>GDC-18</v>
          </cell>
          <cell r="D580" t="str">
            <v>Soft</v>
          </cell>
          <cell r="E580" t="str">
            <v>4mm</v>
          </cell>
          <cell r="F580" t="str">
            <v>x</v>
          </cell>
          <cell r="G580" t="str">
            <v>10cm</v>
          </cell>
          <cell r="H580" t="str">
            <v>€</v>
          </cell>
          <cell r="I580">
            <v>51.41</v>
          </cell>
          <cell r="J580" t="str">
            <v>EUR</v>
          </cell>
        </row>
        <row r="581">
          <cell r="B581" t="str">
            <v>M00335150840</v>
          </cell>
          <cell r="C581" t="str">
            <v>GDC-18</v>
          </cell>
          <cell r="D581" t="str">
            <v>Soft</v>
          </cell>
          <cell r="E581" t="str">
            <v>5mm</v>
          </cell>
          <cell r="F581" t="str">
            <v>x</v>
          </cell>
          <cell r="G581" t="str">
            <v>8cm</v>
          </cell>
          <cell r="H581" t="str">
            <v>€</v>
          </cell>
          <cell r="I581">
            <v>50.93</v>
          </cell>
          <cell r="J581" t="str">
            <v>EUR</v>
          </cell>
        </row>
        <row r="582">
          <cell r="B582" t="str">
            <v>M00335151240</v>
          </cell>
          <cell r="C582" t="str">
            <v>GDC-18</v>
          </cell>
          <cell r="D582" t="str">
            <v>Soft</v>
          </cell>
          <cell r="E582" t="str">
            <v>5mm</v>
          </cell>
          <cell r="F582" t="str">
            <v>x</v>
          </cell>
          <cell r="G582" t="str">
            <v>12cm</v>
          </cell>
          <cell r="H582" t="str">
            <v>€</v>
          </cell>
          <cell r="I582">
            <v>52.78</v>
          </cell>
          <cell r="J582" t="str">
            <v>EUR</v>
          </cell>
        </row>
        <row r="583">
          <cell r="B583" t="str">
            <v>M00335161040</v>
          </cell>
          <cell r="C583" t="str">
            <v>GDC-18</v>
          </cell>
          <cell r="D583" t="str">
            <v>Soft</v>
          </cell>
          <cell r="E583" t="str">
            <v>6mm</v>
          </cell>
          <cell r="F583" t="str">
            <v>x</v>
          </cell>
          <cell r="G583" t="str">
            <v>10cm</v>
          </cell>
          <cell r="H583" t="str">
            <v>€</v>
          </cell>
          <cell r="I583">
            <v>51.41</v>
          </cell>
          <cell r="J583" t="str">
            <v>EUR</v>
          </cell>
        </row>
        <row r="584">
          <cell r="B584" t="str">
            <v>M00335161540</v>
          </cell>
          <cell r="C584" t="str">
            <v>GDC-18</v>
          </cell>
          <cell r="D584" t="str">
            <v>Soft</v>
          </cell>
          <cell r="E584" t="str">
            <v>6mm</v>
          </cell>
          <cell r="F584" t="str">
            <v>x</v>
          </cell>
          <cell r="G584" t="str">
            <v>15cm</v>
          </cell>
          <cell r="H584" t="str">
            <v>€</v>
          </cell>
          <cell r="I584">
            <v>54.15</v>
          </cell>
          <cell r="J584" t="str">
            <v>EUR</v>
          </cell>
        </row>
        <row r="585">
          <cell r="B585" t="str">
            <v>M00335210340</v>
          </cell>
          <cell r="C585" t="str">
            <v>GDC-18</v>
          </cell>
          <cell r="D585" t="str">
            <v>2D</v>
          </cell>
          <cell r="E585" t="str">
            <v>10mm</v>
          </cell>
          <cell r="F585" t="str">
            <v>x</v>
          </cell>
          <cell r="G585" t="str">
            <v>30cm</v>
          </cell>
          <cell r="H585" t="str">
            <v>€</v>
          </cell>
          <cell r="I585">
            <v>72.59</v>
          </cell>
          <cell r="J585" t="str">
            <v>EUR</v>
          </cell>
        </row>
        <row r="586">
          <cell r="B586" t="str">
            <v>M00335212340</v>
          </cell>
          <cell r="C586" t="str">
            <v>GDC-18</v>
          </cell>
          <cell r="D586" t="str">
            <v>2D</v>
          </cell>
          <cell r="E586" t="str">
            <v>12mm</v>
          </cell>
          <cell r="F586" t="str">
            <v>x</v>
          </cell>
          <cell r="G586" t="str">
            <v>30cm</v>
          </cell>
          <cell r="H586" t="str">
            <v>€</v>
          </cell>
          <cell r="I586">
            <v>72.59</v>
          </cell>
          <cell r="J586" t="str">
            <v>EUR</v>
          </cell>
        </row>
        <row r="587">
          <cell r="B587" t="str">
            <v>M00335214340</v>
          </cell>
          <cell r="C587" t="str">
            <v>GDC-18</v>
          </cell>
          <cell r="D587" t="str">
            <v>2D</v>
          </cell>
          <cell r="E587" t="str">
            <v>14mm</v>
          </cell>
          <cell r="F587" t="str">
            <v>x</v>
          </cell>
          <cell r="G587" t="str">
            <v>30cm</v>
          </cell>
          <cell r="H587" t="str">
            <v>€</v>
          </cell>
          <cell r="I587">
            <v>72.59</v>
          </cell>
          <cell r="J587" t="str">
            <v>EUR</v>
          </cell>
        </row>
        <row r="588">
          <cell r="B588" t="str">
            <v>M00335216340</v>
          </cell>
          <cell r="C588" t="str">
            <v>GDC-18</v>
          </cell>
          <cell r="D588" t="str">
            <v>2D</v>
          </cell>
          <cell r="E588" t="str">
            <v>16mm</v>
          </cell>
          <cell r="F588" t="str">
            <v>x</v>
          </cell>
          <cell r="G588" t="str">
            <v>30cm</v>
          </cell>
          <cell r="H588" t="str">
            <v>€</v>
          </cell>
          <cell r="I588">
            <v>75.41</v>
          </cell>
          <cell r="J588" t="str">
            <v>EUR</v>
          </cell>
        </row>
        <row r="589">
          <cell r="B589" t="str">
            <v>M00335218340</v>
          </cell>
          <cell r="C589" t="str">
            <v>GDC-18</v>
          </cell>
          <cell r="D589" t="str">
            <v>2D</v>
          </cell>
          <cell r="E589" t="str">
            <v>18mm</v>
          </cell>
          <cell r="F589" t="str">
            <v>x</v>
          </cell>
          <cell r="G589" t="str">
            <v>30cm</v>
          </cell>
          <cell r="H589" t="str">
            <v>€</v>
          </cell>
          <cell r="I589">
            <v>75.41</v>
          </cell>
          <cell r="J589" t="str">
            <v>EUR</v>
          </cell>
        </row>
        <row r="590">
          <cell r="B590" t="str">
            <v>M00335220340</v>
          </cell>
          <cell r="C590" t="str">
            <v>GDC-18</v>
          </cell>
          <cell r="D590" t="str">
            <v>2D</v>
          </cell>
          <cell r="E590" t="str">
            <v>20mm</v>
          </cell>
          <cell r="F590" t="str">
            <v>x</v>
          </cell>
          <cell r="G590" t="str">
            <v>30cm</v>
          </cell>
          <cell r="H590" t="str">
            <v>€</v>
          </cell>
          <cell r="I590">
            <v>75.41</v>
          </cell>
          <cell r="J590" t="str">
            <v>EUR</v>
          </cell>
        </row>
        <row r="591">
          <cell r="B591" t="str">
            <v>M00335252040</v>
          </cell>
          <cell r="C591" t="str">
            <v>GDC-18</v>
          </cell>
          <cell r="D591" t="str">
            <v>2D</v>
          </cell>
          <cell r="E591" t="str">
            <v>5mm</v>
          </cell>
          <cell r="F591" t="str">
            <v>x</v>
          </cell>
          <cell r="G591" t="str">
            <v>20cm</v>
          </cell>
          <cell r="H591" t="str">
            <v>€</v>
          </cell>
          <cell r="I591">
            <v>66.3</v>
          </cell>
          <cell r="J591" t="str">
            <v>EUR</v>
          </cell>
        </row>
        <row r="592">
          <cell r="B592" t="str">
            <v>M00335262040</v>
          </cell>
          <cell r="C592" t="str">
            <v>GDC-18</v>
          </cell>
          <cell r="D592" t="str">
            <v>2D</v>
          </cell>
          <cell r="E592" t="str">
            <v>6mm</v>
          </cell>
          <cell r="F592" t="str">
            <v>x</v>
          </cell>
          <cell r="G592" t="str">
            <v>20cm</v>
          </cell>
          <cell r="H592" t="str">
            <v>€</v>
          </cell>
          <cell r="I592">
            <v>66.3</v>
          </cell>
          <cell r="J592" t="str">
            <v>EUR</v>
          </cell>
        </row>
        <row r="593">
          <cell r="B593" t="str">
            <v>M00335273040</v>
          </cell>
          <cell r="C593" t="str">
            <v>GDC-18</v>
          </cell>
          <cell r="D593" t="str">
            <v>2D</v>
          </cell>
          <cell r="E593" t="str">
            <v>7mm</v>
          </cell>
          <cell r="F593" t="str">
            <v>x</v>
          </cell>
          <cell r="G593" t="str">
            <v>30cm</v>
          </cell>
          <cell r="H593" t="str">
            <v>€</v>
          </cell>
          <cell r="I593">
            <v>72.59</v>
          </cell>
          <cell r="J593" t="str">
            <v>EUR</v>
          </cell>
        </row>
        <row r="594">
          <cell r="B594" t="str">
            <v>M00335283040</v>
          </cell>
          <cell r="C594" t="str">
            <v>GDC-18</v>
          </cell>
          <cell r="D594" t="str">
            <v>2D</v>
          </cell>
          <cell r="E594" t="str">
            <v>8mm</v>
          </cell>
          <cell r="F594" t="str">
            <v>x</v>
          </cell>
          <cell r="G594" t="str">
            <v>30cm</v>
          </cell>
          <cell r="H594" t="str">
            <v>€</v>
          </cell>
          <cell r="I594">
            <v>72.59</v>
          </cell>
          <cell r="J594" t="str">
            <v>EUR</v>
          </cell>
        </row>
        <row r="595">
          <cell r="B595" t="str">
            <v>M00335293040</v>
          </cell>
          <cell r="C595" t="str">
            <v>GDC-18</v>
          </cell>
          <cell r="D595" t="str">
            <v>2D</v>
          </cell>
          <cell r="E595" t="str">
            <v>9mm</v>
          </cell>
          <cell r="F595" t="str">
            <v>x</v>
          </cell>
          <cell r="G595" t="str">
            <v>30cm</v>
          </cell>
          <cell r="H595" t="str">
            <v>€</v>
          </cell>
          <cell r="I595">
            <v>72.59</v>
          </cell>
          <cell r="J595" t="str">
            <v>EUR</v>
          </cell>
        </row>
        <row r="596">
          <cell r="B596" t="str">
            <v>M00335302340</v>
          </cell>
          <cell r="C596" t="str">
            <v>GDC</v>
          </cell>
          <cell r="D596" t="str">
            <v>VortX</v>
          </cell>
          <cell r="E596" t="str">
            <v>2mm</v>
          </cell>
          <cell r="F596" t="str">
            <v>x</v>
          </cell>
          <cell r="G596" t="str">
            <v>3mm</v>
          </cell>
          <cell r="H596" t="str">
            <v>€</v>
          </cell>
          <cell r="I596">
            <v>90.75</v>
          </cell>
          <cell r="J596" t="str">
            <v>EUR</v>
          </cell>
        </row>
        <row r="597">
          <cell r="B597" t="str">
            <v>M00335302440</v>
          </cell>
          <cell r="C597" t="str">
            <v>GDC</v>
          </cell>
          <cell r="D597" t="str">
            <v>VortX</v>
          </cell>
          <cell r="E597" t="str">
            <v>2mm</v>
          </cell>
          <cell r="F597" t="str">
            <v>x</v>
          </cell>
          <cell r="G597" t="str">
            <v>4mm</v>
          </cell>
          <cell r="H597" t="str">
            <v>€</v>
          </cell>
          <cell r="I597">
            <v>91.82</v>
          </cell>
          <cell r="J597" t="str">
            <v>EUR</v>
          </cell>
        </row>
        <row r="598">
          <cell r="B598" t="str">
            <v>M00335302540</v>
          </cell>
          <cell r="C598" t="str">
            <v>GDC</v>
          </cell>
          <cell r="D598" t="str">
            <v>VortX</v>
          </cell>
          <cell r="E598" t="str">
            <v>2mm</v>
          </cell>
          <cell r="F598" t="str">
            <v>x</v>
          </cell>
          <cell r="G598" t="str">
            <v>5mm</v>
          </cell>
          <cell r="H598" t="str">
            <v>€</v>
          </cell>
          <cell r="I598">
            <v>93.4</v>
          </cell>
          <cell r="J598" t="str">
            <v>EUR</v>
          </cell>
        </row>
        <row r="599">
          <cell r="B599" t="str">
            <v>M00335302640</v>
          </cell>
          <cell r="C599" t="str">
            <v>GDC</v>
          </cell>
          <cell r="D599" t="str">
            <v>VortX</v>
          </cell>
          <cell r="E599" t="str">
            <v>2mm</v>
          </cell>
          <cell r="F599" t="str">
            <v>x</v>
          </cell>
          <cell r="G599" t="str">
            <v>6mm</v>
          </cell>
          <cell r="H599" t="str">
            <v>€</v>
          </cell>
          <cell r="I599">
            <v>95.11</v>
          </cell>
          <cell r="J599" t="str">
            <v>EUR</v>
          </cell>
        </row>
        <row r="600">
          <cell r="B600" t="str">
            <v>M00335510340</v>
          </cell>
          <cell r="C600" t="str">
            <v>GDC-18</v>
          </cell>
          <cell r="D600" t="str">
            <v>3D</v>
          </cell>
          <cell r="E600" t="str">
            <v>10mm</v>
          </cell>
          <cell r="F600" t="str">
            <v>x</v>
          </cell>
          <cell r="G600" t="str">
            <v>30cm</v>
          </cell>
          <cell r="H600" t="str">
            <v>€</v>
          </cell>
          <cell r="I600">
            <v>81.510000000000005</v>
          </cell>
          <cell r="J600" t="str">
            <v>EUR</v>
          </cell>
        </row>
        <row r="601">
          <cell r="B601" t="str">
            <v>M00335512340</v>
          </cell>
          <cell r="C601" t="str">
            <v>GDC-18</v>
          </cell>
          <cell r="D601" t="str">
            <v>3D</v>
          </cell>
          <cell r="E601" t="str">
            <v>12mm</v>
          </cell>
          <cell r="F601" t="str">
            <v>x</v>
          </cell>
          <cell r="G601" t="str">
            <v>30cm</v>
          </cell>
          <cell r="H601" t="str">
            <v>€</v>
          </cell>
          <cell r="I601">
            <v>79.94</v>
          </cell>
          <cell r="J601" t="str">
            <v>EUR</v>
          </cell>
        </row>
        <row r="602">
          <cell r="B602" t="str">
            <v>M00335514340</v>
          </cell>
          <cell r="C602" t="str">
            <v>GDC-18</v>
          </cell>
          <cell r="D602" t="str">
            <v>3D</v>
          </cell>
          <cell r="E602" t="str">
            <v>14mm</v>
          </cell>
          <cell r="F602" t="str">
            <v>x</v>
          </cell>
          <cell r="G602" t="str">
            <v>30cm</v>
          </cell>
          <cell r="H602" t="str">
            <v>€</v>
          </cell>
          <cell r="I602">
            <v>83.24</v>
          </cell>
          <cell r="J602" t="str">
            <v>EUR</v>
          </cell>
        </row>
        <row r="603">
          <cell r="B603" t="str">
            <v>M00335516340</v>
          </cell>
          <cell r="C603" t="str">
            <v>GDC-18</v>
          </cell>
          <cell r="D603" t="str">
            <v>3D</v>
          </cell>
          <cell r="E603" t="str">
            <v>16mm</v>
          </cell>
          <cell r="F603" t="str">
            <v>x</v>
          </cell>
          <cell r="G603" t="str">
            <v>30cm</v>
          </cell>
          <cell r="H603" t="str">
            <v>€</v>
          </cell>
          <cell r="I603">
            <v>85.48</v>
          </cell>
          <cell r="J603" t="str">
            <v>EUR</v>
          </cell>
        </row>
        <row r="604">
          <cell r="B604" t="str">
            <v>M00335518340</v>
          </cell>
          <cell r="C604" t="str">
            <v>GDC-18</v>
          </cell>
          <cell r="D604" t="str">
            <v>3D</v>
          </cell>
          <cell r="E604" t="str">
            <v>18mm</v>
          </cell>
          <cell r="F604" t="str">
            <v>x</v>
          </cell>
          <cell r="G604" t="str">
            <v>30cm</v>
          </cell>
          <cell r="H604" t="str">
            <v>€</v>
          </cell>
          <cell r="I604">
            <v>84.85</v>
          </cell>
          <cell r="J604" t="str">
            <v>EUR</v>
          </cell>
        </row>
        <row r="605">
          <cell r="B605" t="str">
            <v>M00335520340</v>
          </cell>
          <cell r="C605" t="str">
            <v>GDC-18</v>
          </cell>
          <cell r="D605" t="str">
            <v>3D</v>
          </cell>
          <cell r="E605" t="str">
            <v>20mm</v>
          </cell>
          <cell r="F605" t="str">
            <v>x</v>
          </cell>
          <cell r="G605" t="str">
            <v>30cm</v>
          </cell>
          <cell r="H605" t="str">
            <v>€</v>
          </cell>
          <cell r="I605">
            <v>86.3</v>
          </cell>
          <cell r="J605" t="str">
            <v>EUR</v>
          </cell>
        </row>
        <row r="606">
          <cell r="B606" t="str">
            <v>M00335561540</v>
          </cell>
          <cell r="C606" t="str">
            <v>GDC-18</v>
          </cell>
          <cell r="D606" t="str">
            <v>3D</v>
          </cell>
          <cell r="E606" t="str">
            <v>6mm</v>
          </cell>
          <cell r="F606" t="str">
            <v>x</v>
          </cell>
          <cell r="G606" t="str">
            <v>15cm</v>
          </cell>
          <cell r="H606" t="str">
            <v>€</v>
          </cell>
          <cell r="I606">
            <v>74.650000000000006</v>
          </cell>
          <cell r="J606" t="str">
            <v>EUR</v>
          </cell>
        </row>
        <row r="607">
          <cell r="B607" t="str">
            <v>M00335582540</v>
          </cell>
          <cell r="C607" t="str">
            <v>GDC-18</v>
          </cell>
          <cell r="D607" t="str">
            <v>3D</v>
          </cell>
          <cell r="E607" t="str">
            <v>8mm</v>
          </cell>
          <cell r="F607" t="str">
            <v>x</v>
          </cell>
          <cell r="G607" t="str">
            <v>25cm</v>
          </cell>
          <cell r="H607" t="str">
            <v>€</v>
          </cell>
          <cell r="I607">
            <v>78.53</v>
          </cell>
          <cell r="J607" t="str">
            <v>EUR</v>
          </cell>
        </row>
        <row r="608">
          <cell r="B608" t="str">
            <v>M003371508SR0</v>
          </cell>
          <cell r="H608" t="str">
            <v>€</v>
          </cell>
          <cell r="I608">
            <v>0</v>
          </cell>
        </row>
        <row r="609">
          <cell r="B609" t="str">
            <v>M003398508SR0</v>
          </cell>
          <cell r="C609" t="str">
            <v>UPN</v>
          </cell>
          <cell r="D609" t="str">
            <v>CHANGE</v>
          </cell>
          <cell r="E609" t="str">
            <v>TO</v>
          </cell>
          <cell r="F609" t="str">
            <v>M003371508SR0</v>
          </cell>
          <cell r="H609" t="str">
            <v>€</v>
          </cell>
          <cell r="I609">
            <v>0</v>
          </cell>
          <cell r="J609" t="str">
            <v>EUR</v>
          </cell>
        </row>
        <row r="610">
          <cell r="B610" t="str">
            <v>M0034140300</v>
          </cell>
          <cell r="C610" t="str">
            <v>ELITE</v>
          </cell>
          <cell r="D610" t="str">
            <v>STYLET</v>
          </cell>
          <cell r="E610" t="str">
            <v>0.008"</v>
          </cell>
          <cell r="H610" t="str">
            <v>€</v>
          </cell>
          <cell r="I610">
            <v>92.28</v>
          </cell>
          <cell r="J610" t="str">
            <v>EUR</v>
          </cell>
        </row>
        <row r="611">
          <cell r="B611" t="str">
            <v>M0034202151</v>
          </cell>
          <cell r="C611" t="str">
            <v>TORQUE</v>
          </cell>
          <cell r="D611" t="str">
            <v>DEVICE</v>
          </cell>
          <cell r="E611" t="str">
            <v>(BOX</v>
          </cell>
          <cell r="F611" t="str">
            <v>OF</v>
          </cell>
          <cell r="G611" t="str">
            <v>5)</v>
          </cell>
          <cell r="I611">
            <v>147.75</v>
          </cell>
          <cell r="J611" t="str">
            <v>USD</v>
          </cell>
        </row>
        <row r="612">
          <cell r="B612" t="str">
            <v>M0034222901</v>
          </cell>
          <cell r="C612" t="str">
            <v>GWI</v>
          </cell>
          <cell r="D612" t="str">
            <v>(BOX</v>
          </cell>
          <cell r="E612" t="str">
            <v>OF</v>
          </cell>
          <cell r="F612" t="str">
            <v>5)</v>
          </cell>
          <cell r="I612">
            <v>13.76</v>
          </cell>
          <cell r="J612" t="str">
            <v>USD</v>
          </cell>
        </row>
        <row r="613">
          <cell r="B613" t="str">
            <v>M0034240300</v>
          </cell>
          <cell r="C613" t="str">
            <v>STYLET</v>
          </cell>
          <cell r="D613" t="str">
            <v>MANDREL,175</v>
          </cell>
          <cell r="E613" t="str">
            <v>CM</v>
          </cell>
          <cell r="I613">
            <v>33.909999999999997</v>
          </cell>
          <cell r="J613" t="str">
            <v>USD</v>
          </cell>
        </row>
        <row r="614">
          <cell r="B614" t="str">
            <v>M0034250101</v>
          </cell>
          <cell r="C614" t="str">
            <v>SHAPING</v>
          </cell>
          <cell r="D614" t="str">
            <v>MANDREL-10</v>
          </cell>
          <cell r="E614" t="str">
            <v>BX/5</v>
          </cell>
          <cell r="I614">
            <v>24.13</v>
          </cell>
          <cell r="J614" t="str">
            <v>USD</v>
          </cell>
        </row>
        <row r="615">
          <cell r="B615" t="str">
            <v>M0034500030</v>
          </cell>
          <cell r="C615" t="str">
            <v>GDC</v>
          </cell>
          <cell r="D615" t="str">
            <v>BATTERIES</v>
          </cell>
          <cell r="E615">
            <v>12</v>
          </cell>
          <cell r="F615" t="str">
            <v>PAK</v>
          </cell>
          <cell r="I615">
            <v>52.03</v>
          </cell>
          <cell r="J615" t="str">
            <v>USD</v>
          </cell>
        </row>
        <row r="616">
          <cell r="B616" t="str">
            <v>M0034502010</v>
          </cell>
          <cell r="C616" t="str">
            <v>PATIENT</v>
          </cell>
          <cell r="D616" t="str">
            <v>RETURN</v>
          </cell>
          <cell r="E616" t="str">
            <v>ELECTRODE,</v>
          </cell>
          <cell r="F616" t="str">
            <v>SING</v>
          </cell>
          <cell r="I616">
            <v>47.84</v>
          </cell>
          <cell r="J616" t="str">
            <v>USD</v>
          </cell>
        </row>
        <row r="617">
          <cell r="B617" t="str">
            <v>M0034502011</v>
          </cell>
          <cell r="C617" t="str">
            <v>PATIENT</v>
          </cell>
          <cell r="D617" t="str">
            <v>RETURN</v>
          </cell>
          <cell r="E617" t="str">
            <v>ELECTRODE</v>
          </cell>
          <cell r="F617" t="str">
            <v>BOX</v>
          </cell>
          <cell r="G617" t="str">
            <v>O</v>
          </cell>
          <cell r="I617">
            <v>47.84</v>
          </cell>
          <cell r="J617" t="str">
            <v>USD</v>
          </cell>
        </row>
        <row r="618">
          <cell r="B618" t="str">
            <v>M00345100520</v>
          </cell>
          <cell r="C618" t="str">
            <v>GDC</v>
          </cell>
          <cell r="D618" t="str">
            <v>POWER</v>
          </cell>
          <cell r="E618" t="str">
            <v>SUPPLY</v>
          </cell>
          <cell r="I618">
            <v>476.99</v>
          </cell>
          <cell r="J618" t="str">
            <v>USD</v>
          </cell>
        </row>
        <row r="619">
          <cell r="B619" t="str">
            <v>M00345100640</v>
          </cell>
          <cell r="C619" t="str">
            <v>GDC</v>
          </cell>
          <cell r="D619" t="str">
            <v>SynerG</v>
          </cell>
          <cell r="E619" t="str">
            <v>Power</v>
          </cell>
          <cell r="F619" t="str">
            <v>Supply</v>
          </cell>
          <cell r="I619">
            <v>856.67</v>
          </cell>
          <cell r="J619" t="str">
            <v>USD</v>
          </cell>
        </row>
        <row r="620">
          <cell r="B620" t="str">
            <v>M00345100740</v>
          </cell>
          <cell r="C620" t="str">
            <v>BSC</v>
          </cell>
          <cell r="D620" t="str">
            <v>Detachable</v>
          </cell>
          <cell r="E620" t="str">
            <v>Coil</v>
          </cell>
          <cell r="F620" t="str">
            <v>Power</v>
          </cell>
          <cell r="G620" t="str">
            <v>Supp</v>
          </cell>
          <cell r="I620">
            <v>1941.85</v>
          </cell>
          <cell r="J620" t="str">
            <v>USD</v>
          </cell>
        </row>
        <row r="621">
          <cell r="B621" t="str">
            <v>M00345100840</v>
          </cell>
          <cell r="C621" t="str">
            <v>ASSY</v>
          </cell>
          <cell r="D621" t="str">
            <v>SHIPPING</v>
          </cell>
          <cell r="E621" t="str">
            <v>UPGRADED</v>
          </cell>
          <cell r="F621" t="str">
            <v>DCPS</v>
          </cell>
          <cell r="I621">
            <v>1786.76</v>
          </cell>
          <cell r="J621" t="str">
            <v>USD</v>
          </cell>
        </row>
        <row r="622">
          <cell r="B622" t="str">
            <v>M00345100940</v>
          </cell>
          <cell r="C622" t="str">
            <v>InZone</v>
          </cell>
          <cell r="D622" t="str">
            <v>Detachment</v>
          </cell>
          <cell r="E622" t="str">
            <v>System</v>
          </cell>
          <cell r="F622">
            <v>118.45</v>
          </cell>
          <cell r="I622">
            <v>118.45</v>
          </cell>
          <cell r="J622" t="str">
            <v>USD</v>
          </cell>
        </row>
        <row r="623">
          <cell r="B623" t="str">
            <v>M00345110240</v>
          </cell>
          <cell r="C623" t="str">
            <v>Detachable</v>
          </cell>
          <cell r="D623" t="str">
            <v>Coil</v>
          </cell>
          <cell r="E623" t="str">
            <v>Connecting</v>
          </cell>
          <cell r="F623" t="str">
            <v>Cab</v>
          </cell>
          <cell r="I623">
            <v>20.85</v>
          </cell>
          <cell r="J623" t="str">
            <v>USD</v>
          </cell>
        </row>
        <row r="624">
          <cell r="B624" t="str">
            <v>M00345110250</v>
          </cell>
          <cell r="C624" t="str">
            <v>IZDS</v>
          </cell>
          <cell r="D624" t="str">
            <v>Connecting</v>
          </cell>
          <cell r="E624" t="str">
            <v>Cable</v>
          </cell>
          <cell r="I624">
            <v>15.5</v>
          </cell>
          <cell r="J624" t="str">
            <v>USD</v>
          </cell>
        </row>
        <row r="625">
          <cell r="B625" t="str">
            <v>M003468020</v>
          </cell>
          <cell r="C625" t="str">
            <v>MODEL-TRANSEND</v>
          </cell>
          <cell r="D625">
            <v>0.01</v>
          </cell>
          <cell r="I625">
            <v>37.229999999999997</v>
          </cell>
          <cell r="J625" t="str">
            <v>USD</v>
          </cell>
        </row>
        <row r="626">
          <cell r="B626" t="str">
            <v>M003468140</v>
          </cell>
          <cell r="C626" t="str">
            <v>Transend</v>
          </cell>
          <cell r="D626">
            <v>1.4E-2</v>
          </cell>
          <cell r="E626" t="str">
            <v>ES</v>
          </cell>
          <cell r="F626" t="str">
            <v>300cm</v>
          </cell>
          <cell r="G626" t="str">
            <v>IC</v>
          </cell>
          <cell r="H626">
            <v>3</v>
          </cell>
          <cell r="I626">
            <v>33.159999999999997</v>
          </cell>
          <cell r="J626" t="str">
            <v>USD</v>
          </cell>
        </row>
        <row r="627">
          <cell r="B627" t="str">
            <v>M003468150</v>
          </cell>
          <cell r="C627" t="str">
            <v>Transend</v>
          </cell>
          <cell r="D627">
            <v>1.4E-2</v>
          </cell>
          <cell r="E627" t="str">
            <v>FLOPPY</v>
          </cell>
          <cell r="F627">
            <v>300</v>
          </cell>
          <cell r="G627" t="str">
            <v>cm</v>
          </cell>
          <cell r="I627">
            <v>33.159999999999997</v>
          </cell>
          <cell r="J627" t="str">
            <v>USD</v>
          </cell>
        </row>
        <row r="628">
          <cell r="B628" t="str">
            <v>M003470103SR0</v>
          </cell>
          <cell r="C628" t="str">
            <v>Matrix2</v>
          </cell>
          <cell r="D628" t="str">
            <v>Standard</v>
          </cell>
          <cell r="E628" t="str">
            <v>2D</v>
          </cell>
          <cell r="F628" t="str">
            <v>10mm</v>
          </cell>
          <cell r="H628" t="str">
            <v>€</v>
          </cell>
          <cell r="I628">
            <v>110.36</v>
          </cell>
          <cell r="J628" t="str">
            <v>EUR</v>
          </cell>
        </row>
        <row r="629">
          <cell r="B629" t="str">
            <v>M003470308SR0</v>
          </cell>
          <cell r="C629" t="str">
            <v>Matrix2</v>
          </cell>
          <cell r="D629" t="str">
            <v>Standard</v>
          </cell>
          <cell r="E629" t="str">
            <v>2D</v>
          </cell>
          <cell r="F629" t="str">
            <v>3mm</v>
          </cell>
          <cell r="G629">
            <v>8</v>
          </cell>
          <cell r="H629" t="str">
            <v>€</v>
          </cell>
          <cell r="I629">
            <v>93.8</v>
          </cell>
          <cell r="J629" t="str">
            <v>EUR</v>
          </cell>
        </row>
        <row r="630">
          <cell r="B630" t="str">
            <v>M003470410SR0</v>
          </cell>
          <cell r="C630" t="str">
            <v>Matrix2</v>
          </cell>
          <cell r="D630" t="str">
            <v>Standard</v>
          </cell>
          <cell r="E630" t="str">
            <v>2D</v>
          </cell>
          <cell r="F630" t="str">
            <v>4mm</v>
          </cell>
          <cell r="G630">
            <v>1</v>
          </cell>
          <cell r="H630" t="str">
            <v>€</v>
          </cell>
          <cell r="I630">
            <v>95.3</v>
          </cell>
          <cell r="J630" t="str">
            <v>EUR</v>
          </cell>
        </row>
        <row r="631">
          <cell r="B631" t="str">
            <v>M003470510SR0</v>
          </cell>
          <cell r="C631" t="str">
            <v>Matrix2</v>
          </cell>
          <cell r="D631" t="str">
            <v>Standard</v>
          </cell>
          <cell r="E631" t="str">
            <v>2D</v>
          </cell>
          <cell r="F631" t="str">
            <v>5mm</v>
          </cell>
          <cell r="G631">
            <v>1</v>
          </cell>
          <cell r="H631" t="str">
            <v>€</v>
          </cell>
          <cell r="I631">
            <v>95.3</v>
          </cell>
          <cell r="J631" t="str">
            <v>EUR</v>
          </cell>
        </row>
        <row r="632">
          <cell r="B632" t="str">
            <v>M003470515SR0</v>
          </cell>
          <cell r="C632" t="str">
            <v>Matrix2</v>
          </cell>
          <cell r="D632" t="str">
            <v>Standard</v>
          </cell>
          <cell r="E632" t="str">
            <v>2D</v>
          </cell>
          <cell r="F632" t="str">
            <v>5mm</v>
          </cell>
          <cell r="G632">
            <v>1</v>
          </cell>
          <cell r="H632" t="str">
            <v>€</v>
          </cell>
          <cell r="I632">
            <v>98.98</v>
          </cell>
          <cell r="J632" t="str">
            <v>EUR</v>
          </cell>
        </row>
        <row r="633">
          <cell r="B633" t="str">
            <v>M003470610SR0</v>
          </cell>
          <cell r="C633" t="str">
            <v>Matrix2</v>
          </cell>
          <cell r="D633" t="str">
            <v>Standard</v>
          </cell>
          <cell r="E633" t="str">
            <v>2D</v>
          </cell>
          <cell r="F633" t="str">
            <v>6mm</v>
          </cell>
          <cell r="G633">
            <v>1</v>
          </cell>
          <cell r="H633" t="str">
            <v>€</v>
          </cell>
          <cell r="I633">
            <v>95.3</v>
          </cell>
          <cell r="J633" t="str">
            <v>EUR</v>
          </cell>
        </row>
        <row r="634">
          <cell r="B634" t="str">
            <v>M003470615SR0</v>
          </cell>
          <cell r="C634" t="str">
            <v>Matrix2</v>
          </cell>
          <cell r="D634" t="str">
            <v>Standard</v>
          </cell>
          <cell r="E634" t="str">
            <v>2D</v>
          </cell>
          <cell r="F634" t="str">
            <v>6mm</v>
          </cell>
          <cell r="G634">
            <v>1</v>
          </cell>
          <cell r="H634" t="str">
            <v>€</v>
          </cell>
          <cell r="I634">
            <v>98.98</v>
          </cell>
          <cell r="J634" t="str">
            <v>EUR</v>
          </cell>
        </row>
        <row r="635">
          <cell r="B635" t="str">
            <v>M003470620SR0</v>
          </cell>
          <cell r="C635" t="str">
            <v>Matrix2</v>
          </cell>
          <cell r="D635" t="str">
            <v>Standard</v>
          </cell>
          <cell r="E635" t="str">
            <v>2D</v>
          </cell>
          <cell r="F635" t="str">
            <v>6mm</v>
          </cell>
          <cell r="G635">
            <v>2</v>
          </cell>
          <cell r="H635" t="str">
            <v>€</v>
          </cell>
          <cell r="I635">
            <v>103.37</v>
          </cell>
          <cell r="J635" t="str">
            <v>EUR</v>
          </cell>
        </row>
        <row r="636">
          <cell r="B636" t="str">
            <v>M003470715SR0</v>
          </cell>
          <cell r="C636" t="str">
            <v>Matrix2</v>
          </cell>
          <cell r="D636" t="str">
            <v>Standard</v>
          </cell>
          <cell r="E636" t="str">
            <v>2D</v>
          </cell>
          <cell r="F636" t="str">
            <v>7mm</v>
          </cell>
          <cell r="G636">
            <v>1</v>
          </cell>
          <cell r="H636" t="str">
            <v>€</v>
          </cell>
          <cell r="I636">
            <v>98.98</v>
          </cell>
          <cell r="J636" t="str">
            <v>EUR</v>
          </cell>
        </row>
        <row r="637">
          <cell r="B637" t="str">
            <v>M003470720SR0</v>
          </cell>
          <cell r="C637" t="str">
            <v>Matrix2</v>
          </cell>
          <cell r="D637" t="str">
            <v>Standard</v>
          </cell>
          <cell r="E637" t="str">
            <v>2D</v>
          </cell>
          <cell r="F637" t="str">
            <v>7mm</v>
          </cell>
          <cell r="G637">
            <v>2</v>
          </cell>
          <cell r="H637" t="str">
            <v>€</v>
          </cell>
          <cell r="I637">
            <v>103.37</v>
          </cell>
          <cell r="J637" t="str">
            <v>EUR</v>
          </cell>
        </row>
        <row r="638">
          <cell r="B638" t="str">
            <v>M003470730SR0</v>
          </cell>
          <cell r="C638" t="str">
            <v>Matrix2</v>
          </cell>
          <cell r="D638" t="str">
            <v>Standard</v>
          </cell>
          <cell r="E638" t="str">
            <v>2D</v>
          </cell>
          <cell r="F638" t="str">
            <v>7mm</v>
          </cell>
          <cell r="G638">
            <v>3</v>
          </cell>
          <cell r="H638" t="str">
            <v>€</v>
          </cell>
          <cell r="I638">
            <v>110.36</v>
          </cell>
          <cell r="J638" t="str">
            <v>EUR</v>
          </cell>
        </row>
        <row r="639">
          <cell r="B639" t="str">
            <v>M003470820SR0</v>
          </cell>
          <cell r="C639" t="str">
            <v>Matrix2</v>
          </cell>
          <cell r="D639" t="str">
            <v>Standard</v>
          </cell>
          <cell r="E639" t="str">
            <v>2D</v>
          </cell>
          <cell r="F639" t="str">
            <v>8mm</v>
          </cell>
          <cell r="G639">
            <v>2</v>
          </cell>
          <cell r="H639" t="str">
            <v>€</v>
          </cell>
          <cell r="I639">
            <v>103.37</v>
          </cell>
          <cell r="J639" t="str">
            <v>EUR</v>
          </cell>
        </row>
        <row r="640">
          <cell r="B640" t="str">
            <v>M003470830SR0</v>
          </cell>
          <cell r="C640" t="str">
            <v>Matrix2</v>
          </cell>
          <cell r="D640" t="str">
            <v>Standard</v>
          </cell>
          <cell r="E640" t="str">
            <v>2D</v>
          </cell>
          <cell r="F640" t="str">
            <v>8mm</v>
          </cell>
          <cell r="G640">
            <v>3</v>
          </cell>
          <cell r="H640" t="str">
            <v>€</v>
          </cell>
          <cell r="I640">
            <v>110.36</v>
          </cell>
          <cell r="J640" t="str">
            <v>EUR</v>
          </cell>
        </row>
        <row r="641">
          <cell r="B641" t="str">
            <v>M003470920SR0</v>
          </cell>
          <cell r="C641" t="str">
            <v>Matrix2</v>
          </cell>
          <cell r="D641" t="str">
            <v>Standard</v>
          </cell>
          <cell r="E641" t="str">
            <v>2D</v>
          </cell>
          <cell r="F641" t="str">
            <v>9mm</v>
          </cell>
          <cell r="G641">
            <v>2</v>
          </cell>
          <cell r="H641" t="str">
            <v>€</v>
          </cell>
          <cell r="I641">
            <v>103.37</v>
          </cell>
          <cell r="J641" t="str">
            <v>EUR</v>
          </cell>
        </row>
        <row r="642">
          <cell r="B642" t="str">
            <v>M003470930SR0</v>
          </cell>
          <cell r="C642" t="str">
            <v>Matrix2</v>
          </cell>
          <cell r="D642" t="str">
            <v>Standard</v>
          </cell>
          <cell r="E642" t="str">
            <v>2D</v>
          </cell>
          <cell r="F642" t="str">
            <v>9mm</v>
          </cell>
          <cell r="G642">
            <v>3</v>
          </cell>
          <cell r="H642" t="str">
            <v>€</v>
          </cell>
          <cell r="I642">
            <v>110.36</v>
          </cell>
          <cell r="J642" t="str">
            <v>EUR</v>
          </cell>
        </row>
        <row r="643">
          <cell r="B643" t="str">
            <v>M003471204SR0</v>
          </cell>
          <cell r="C643" t="str">
            <v>Matrix2</v>
          </cell>
          <cell r="D643" t="str">
            <v>Soft</v>
          </cell>
          <cell r="E643" t="str">
            <v>SR</v>
          </cell>
          <cell r="F643" t="str">
            <v>2mm</v>
          </cell>
          <cell r="G643" t="str">
            <v>4cm</v>
          </cell>
          <cell r="H643" t="str">
            <v>€</v>
          </cell>
          <cell r="I643">
            <v>92.84</v>
          </cell>
          <cell r="J643" t="str">
            <v>EUR</v>
          </cell>
        </row>
        <row r="644">
          <cell r="B644" t="str">
            <v>M003471206SR0</v>
          </cell>
          <cell r="C644" t="str">
            <v>Matrix2</v>
          </cell>
          <cell r="D644" t="str">
            <v>Soft</v>
          </cell>
          <cell r="E644" t="str">
            <v>SR</v>
          </cell>
          <cell r="F644" t="str">
            <v>2mm</v>
          </cell>
          <cell r="G644" t="str">
            <v>6cm</v>
          </cell>
          <cell r="H644" t="str">
            <v>€</v>
          </cell>
          <cell r="I644">
            <v>94.21</v>
          </cell>
          <cell r="J644" t="str">
            <v>EUR</v>
          </cell>
        </row>
        <row r="645">
          <cell r="B645" t="str">
            <v>M003471208SR0</v>
          </cell>
          <cell r="C645" t="str">
            <v>Matrix2</v>
          </cell>
          <cell r="D645" t="str">
            <v>Soft</v>
          </cell>
          <cell r="E645" t="str">
            <v>SR</v>
          </cell>
          <cell r="F645" t="str">
            <v>2mm</v>
          </cell>
          <cell r="G645" t="str">
            <v>8cm</v>
          </cell>
          <cell r="H645" t="str">
            <v>€</v>
          </cell>
          <cell r="I645">
            <v>95.58</v>
          </cell>
          <cell r="J645" t="str">
            <v>EUR</v>
          </cell>
        </row>
        <row r="646">
          <cell r="B646" t="str">
            <v>M003471304SR0</v>
          </cell>
          <cell r="C646" t="str">
            <v>Matrix2</v>
          </cell>
          <cell r="D646" t="str">
            <v>Soft</v>
          </cell>
          <cell r="E646" t="str">
            <v>2D</v>
          </cell>
          <cell r="F646" t="str">
            <v>3mm</v>
          </cell>
          <cell r="G646" t="str">
            <v>4cm</v>
          </cell>
          <cell r="H646" t="str">
            <v>€</v>
          </cell>
          <cell r="I646">
            <v>90.68</v>
          </cell>
          <cell r="J646" t="str">
            <v>EUR</v>
          </cell>
        </row>
        <row r="647">
          <cell r="B647" t="str">
            <v>M003471306SR0</v>
          </cell>
          <cell r="C647" t="str">
            <v>Matrix2</v>
          </cell>
          <cell r="D647" t="str">
            <v>Soft</v>
          </cell>
          <cell r="E647" t="str">
            <v>2D</v>
          </cell>
          <cell r="F647" t="str">
            <v>3mm</v>
          </cell>
          <cell r="G647" t="str">
            <v>6cm</v>
          </cell>
          <cell r="H647" t="str">
            <v>€</v>
          </cell>
          <cell r="I647">
            <v>92.06</v>
          </cell>
          <cell r="J647" t="str">
            <v>EUR</v>
          </cell>
        </row>
        <row r="648">
          <cell r="B648" t="str">
            <v>M003471308SR0</v>
          </cell>
          <cell r="C648" t="str">
            <v>Matrix2</v>
          </cell>
          <cell r="D648" t="str">
            <v>Soft</v>
          </cell>
          <cell r="E648" t="str">
            <v>2D</v>
          </cell>
          <cell r="F648" t="str">
            <v>3mm</v>
          </cell>
          <cell r="G648" t="str">
            <v>8cm</v>
          </cell>
          <cell r="H648" t="str">
            <v>€</v>
          </cell>
          <cell r="I648">
            <v>93.42</v>
          </cell>
          <cell r="J648" t="str">
            <v>EUR</v>
          </cell>
        </row>
        <row r="649">
          <cell r="B649" t="str">
            <v>M003471310SR0</v>
          </cell>
          <cell r="C649" t="str">
            <v>Matrix2</v>
          </cell>
          <cell r="D649" t="str">
            <v>Soft</v>
          </cell>
          <cell r="E649" t="str">
            <v>2D</v>
          </cell>
          <cell r="F649" t="str">
            <v>3mm</v>
          </cell>
          <cell r="G649" t="str">
            <v>10cm</v>
          </cell>
          <cell r="H649" t="str">
            <v>€</v>
          </cell>
          <cell r="I649">
            <v>94.84</v>
          </cell>
          <cell r="J649" t="str">
            <v>EUR</v>
          </cell>
        </row>
        <row r="650">
          <cell r="B650" t="str">
            <v>M003471406SR0</v>
          </cell>
          <cell r="C650" t="str">
            <v>Matrix2</v>
          </cell>
          <cell r="D650" t="str">
            <v>Soft</v>
          </cell>
          <cell r="E650" t="str">
            <v>2D</v>
          </cell>
          <cell r="F650" t="str">
            <v>4mm</v>
          </cell>
          <cell r="G650" t="str">
            <v>6cm</v>
          </cell>
          <cell r="H650" t="str">
            <v>€</v>
          </cell>
          <cell r="I650">
            <v>92.06</v>
          </cell>
          <cell r="J650" t="str">
            <v>EUR</v>
          </cell>
        </row>
        <row r="651">
          <cell r="B651" t="str">
            <v>M003471408SR0</v>
          </cell>
          <cell r="C651" t="str">
            <v>Matrix2</v>
          </cell>
          <cell r="D651" t="str">
            <v>Soft</v>
          </cell>
          <cell r="E651" t="str">
            <v>2D</v>
          </cell>
          <cell r="F651" t="str">
            <v>4mm</v>
          </cell>
          <cell r="G651" t="str">
            <v>8cm</v>
          </cell>
          <cell r="H651" t="str">
            <v>€</v>
          </cell>
          <cell r="I651">
            <v>93.42</v>
          </cell>
          <cell r="J651" t="str">
            <v>EUR</v>
          </cell>
        </row>
        <row r="652">
          <cell r="B652" t="str">
            <v>M003471410SR0</v>
          </cell>
          <cell r="C652" t="str">
            <v>Matrix2</v>
          </cell>
          <cell r="D652" t="str">
            <v>Soft</v>
          </cell>
          <cell r="E652" t="str">
            <v>2D</v>
          </cell>
          <cell r="F652" t="str">
            <v>4mm</v>
          </cell>
          <cell r="G652" t="str">
            <v>10cm</v>
          </cell>
          <cell r="H652" t="str">
            <v>€</v>
          </cell>
          <cell r="I652">
            <v>94.84</v>
          </cell>
          <cell r="J652" t="str">
            <v>EUR</v>
          </cell>
        </row>
        <row r="653">
          <cell r="B653" t="str">
            <v>M003471508SR0</v>
          </cell>
          <cell r="C653" t="str">
            <v>Matrix2</v>
          </cell>
          <cell r="D653" t="str">
            <v>Soft</v>
          </cell>
          <cell r="E653" t="str">
            <v>2D</v>
          </cell>
          <cell r="F653" t="str">
            <v>5mm</v>
          </cell>
          <cell r="G653" t="str">
            <v>8cm</v>
          </cell>
          <cell r="H653" t="str">
            <v>€</v>
          </cell>
          <cell r="I653">
            <v>93.42</v>
          </cell>
          <cell r="J653" t="str">
            <v>EUR</v>
          </cell>
        </row>
        <row r="654">
          <cell r="B654" t="str">
            <v>M003471510SR0</v>
          </cell>
          <cell r="C654" t="str">
            <v>Matrix2</v>
          </cell>
          <cell r="D654" t="str">
            <v>Soft</v>
          </cell>
          <cell r="E654" t="str">
            <v>2D</v>
          </cell>
          <cell r="F654" t="str">
            <v>5mm</v>
          </cell>
          <cell r="G654" t="str">
            <v>10cm</v>
          </cell>
          <cell r="H654" t="str">
            <v>€</v>
          </cell>
          <cell r="I654">
            <v>94.84</v>
          </cell>
          <cell r="J654" t="str">
            <v>EUR</v>
          </cell>
        </row>
        <row r="655">
          <cell r="B655" t="str">
            <v>M003471515SR0</v>
          </cell>
          <cell r="C655" t="str">
            <v>Matrix2</v>
          </cell>
          <cell r="D655" t="str">
            <v>Soft</v>
          </cell>
          <cell r="E655" t="str">
            <v>2D</v>
          </cell>
          <cell r="F655" t="str">
            <v>5mm</v>
          </cell>
          <cell r="G655" t="str">
            <v>15cm</v>
          </cell>
          <cell r="H655" t="str">
            <v>€</v>
          </cell>
          <cell r="I655">
            <v>98.34</v>
          </cell>
          <cell r="J655" t="str">
            <v>EUR</v>
          </cell>
        </row>
        <row r="656">
          <cell r="B656" t="str">
            <v>M003471610SR0</v>
          </cell>
          <cell r="C656" t="str">
            <v>Matrix2</v>
          </cell>
          <cell r="D656" t="str">
            <v>Soft</v>
          </cell>
          <cell r="E656" t="str">
            <v>2D</v>
          </cell>
          <cell r="F656" t="str">
            <v>6mm</v>
          </cell>
          <cell r="G656" t="str">
            <v>10cm</v>
          </cell>
          <cell r="H656" t="str">
            <v>€</v>
          </cell>
          <cell r="I656">
            <v>94.84</v>
          </cell>
          <cell r="J656" t="str">
            <v>EUR</v>
          </cell>
        </row>
        <row r="657">
          <cell r="B657" t="str">
            <v>M003471615SR0</v>
          </cell>
          <cell r="C657" t="str">
            <v>Matrix2</v>
          </cell>
          <cell r="D657" t="str">
            <v>Soft</v>
          </cell>
          <cell r="E657" t="str">
            <v>2D</v>
          </cell>
          <cell r="F657" t="str">
            <v>6mm</v>
          </cell>
          <cell r="G657" t="str">
            <v>15cm</v>
          </cell>
          <cell r="H657" t="str">
            <v>€</v>
          </cell>
          <cell r="I657">
            <v>98.34</v>
          </cell>
          <cell r="J657" t="str">
            <v>EUR</v>
          </cell>
        </row>
        <row r="658">
          <cell r="B658" t="str">
            <v>M003471620SR0</v>
          </cell>
          <cell r="C658" t="str">
            <v>Matrix2</v>
          </cell>
          <cell r="D658" t="str">
            <v>Soft</v>
          </cell>
          <cell r="E658" t="str">
            <v>2D</v>
          </cell>
          <cell r="F658" t="str">
            <v>6mm</v>
          </cell>
          <cell r="G658" t="str">
            <v>20cm</v>
          </cell>
          <cell r="H658" t="str">
            <v>€</v>
          </cell>
          <cell r="I658">
            <v>102.51</v>
          </cell>
          <cell r="J658" t="str">
            <v>EUR</v>
          </cell>
        </row>
        <row r="659">
          <cell r="B659" t="str">
            <v>M003471710SR0</v>
          </cell>
          <cell r="C659" t="str">
            <v>Matrix2</v>
          </cell>
          <cell r="D659" t="str">
            <v>Soft</v>
          </cell>
          <cell r="E659" t="str">
            <v>2D</v>
          </cell>
          <cell r="F659" t="str">
            <v>7mm</v>
          </cell>
          <cell r="G659" t="str">
            <v>10cm</v>
          </cell>
          <cell r="H659" t="str">
            <v>€</v>
          </cell>
          <cell r="I659">
            <v>94.84</v>
          </cell>
          <cell r="J659" t="str">
            <v>EUR</v>
          </cell>
        </row>
        <row r="660">
          <cell r="B660" t="str">
            <v>M003471715SR0</v>
          </cell>
          <cell r="C660" t="str">
            <v>Matrix2</v>
          </cell>
          <cell r="D660" t="str">
            <v>Soft</v>
          </cell>
          <cell r="E660" t="str">
            <v>2D</v>
          </cell>
          <cell r="F660" t="str">
            <v>7mm</v>
          </cell>
          <cell r="G660" t="str">
            <v>15cm</v>
          </cell>
          <cell r="H660" t="str">
            <v>€</v>
          </cell>
          <cell r="I660">
            <v>98.34</v>
          </cell>
          <cell r="J660" t="str">
            <v>EUR</v>
          </cell>
        </row>
        <row r="661">
          <cell r="B661" t="str">
            <v>M003471720SR0</v>
          </cell>
          <cell r="C661" t="str">
            <v>Matrix2</v>
          </cell>
          <cell r="D661" t="str">
            <v>Soft</v>
          </cell>
          <cell r="E661" t="str">
            <v>2D</v>
          </cell>
          <cell r="F661" t="str">
            <v>7mm</v>
          </cell>
          <cell r="G661" t="str">
            <v>20cm</v>
          </cell>
          <cell r="H661" t="str">
            <v>€</v>
          </cell>
          <cell r="I661">
            <v>102.51</v>
          </cell>
          <cell r="J661" t="str">
            <v>EUR</v>
          </cell>
        </row>
        <row r="662">
          <cell r="B662" t="str">
            <v>M003471820SR0</v>
          </cell>
          <cell r="C662" t="str">
            <v>Matrix2</v>
          </cell>
          <cell r="D662" t="str">
            <v>Soft</v>
          </cell>
          <cell r="E662" t="str">
            <v>2D</v>
          </cell>
          <cell r="F662" t="str">
            <v>8mm</v>
          </cell>
          <cell r="G662" t="str">
            <v>20cm</v>
          </cell>
          <cell r="H662" t="str">
            <v>€</v>
          </cell>
          <cell r="I662">
            <v>102.51</v>
          </cell>
          <cell r="J662" t="str">
            <v>EUR</v>
          </cell>
        </row>
        <row r="663">
          <cell r="B663" t="str">
            <v>M003471830SR0</v>
          </cell>
          <cell r="C663" t="str">
            <v>Matrix2</v>
          </cell>
          <cell r="D663" t="str">
            <v>Soft</v>
          </cell>
          <cell r="E663" t="str">
            <v>2D</v>
          </cell>
          <cell r="F663" t="str">
            <v>8mm</v>
          </cell>
          <cell r="G663" t="str">
            <v>30cm</v>
          </cell>
          <cell r="H663" t="str">
            <v>€</v>
          </cell>
          <cell r="I663">
            <v>109.16</v>
          </cell>
          <cell r="J663" t="str">
            <v>EUR</v>
          </cell>
        </row>
        <row r="664">
          <cell r="B664" t="str">
            <v>M0034751030</v>
          </cell>
          <cell r="C664" t="str">
            <v>Matrix2</v>
          </cell>
          <cell r="D664" t="str">
            <v>Standard</v>
          </cell>
          <cell r="E664" t="str">
            <v>3D</v>
          </cell>
          <cell r="F664" t="str">
            <v>10mm</v>
          </cell>
          <cell r="G664" t="str">
            <v>30c</v>
          </cell>
          <cell r="H664" t="str">
            <v>€</v>
          </cell>
          <cell r="I664">
            <v>153.21</v>
          </cell>
          <cell r="J664" t="str">
            <v>EUR</v>
          </cell>
        </row>
        <row r="665">
          <cell r="B665" t="str">
            <v>M0034753040</v>
          </cell>
          <cell r="C665" t="str">
            <v>Matrix2</v>
          </cell>
          <cell r="D665" t="str">
            <v>Standard</v>
          </cell>
          <cell r="E665" t="str">
            <v>3D</v>
          </cell>
          <cell r="F665" t="str">
            <v>3mm</v>
          </cell>
          <cell r="G665" t="str">
            <v>4cm</v>
          </cell>
          <cell r="H665" t="str">
            <v>€</v>
          </cell>
          <cell r="I665">
            <v>147.1</v>
          </cell>
          <cell r="J665" t="str">
            <v>EUR</v>
          </cell>
        </row>
        <row r="666">
          <cell r="B666" t="str">
            <v>M0034753060</v>
          </cell>
          <cell r="C666" t="str">
            <v>Matrix2</v>
          </cell>
          <cell r="D666" t="str">
            <v>Standard</v>
          </cell>
          <cell r="E666" t="str">
            <v>3D</v>
          </cell>
          <cell r="F666" t="str">
            <v>3mm</v>
          </cell>
          <cell r="G666" t="str">
            <v>6cm</v>
          </cell>
          <cell r="H666" t="str">
            <v>€</v>
          </cell>
          <cell r="I666">
            <v>147.56</v>
          </cell>
          <cell r="J666" t="str">
            <v>EUR</v>
          </cell>
        </row>
        <row r="667">
          <cell r="B667" t="str">
            <v>M0034754060</v>
          </cell>
          <cell r="C667" t="str">
            <v>Matrix2</v>
          </cell>
          <cell r="D667" t="str">
            <v>Standard</v>
          </cell>
          <cell r="E667" t="str">
            <v>3D</v>
          </cell>
          <cell r="F667" t="str">
            <v>4mm</v>
          </cell>
          <cell r="G667" t="str">
            <v>6cm</v>
          </cell>
          <cell r="H667" t="str">
            <v>€</v>
          </cell>
          <cell r="I667">
            <v>147.56</v>
          </cell>
          <cell r="J667" t="str">
            <v>EUR</v>
          </cell>
        </row>
        <row r="668">
          <cell r="B668" t="str">
            <v>M0034754080</v>
          </cell>
          <cell r="C668" t="str">
            <v>Matrix2</v>
          </cell>
          <cell r="D668" t="str">
            <v>Standard</v>
          </cell>
          <cell r="E668" t="str">
            <v>3D</v>
          </cell>
          <cell r="F668" t="str">
            <v>4mm</v>
          </cell>
          <cell r="G668" t="str">
            <v>8cm</v>
          </cell>
          <cell r="H668" t="str">
            <v>€</v>
          </cell>
          <cell r="I668">
            <v>148.03</v>
          </cell>
          <cell r="J668" t="str">
            <v>EUR</v>
          </cell>
        </row>
        <row r="669">
          <cell r="B669" t="str">
            <v>M0034755080</v>
          </cell>
          <cell r="C669" t="str">
            <v>Matrix2</v>
          </cell>
          <cell r="D669" t="str">
            <v>Standard</v>
          </cell>
          <cell r="E669" t="str">
            <v>3D</v>
          </cell>
          <cell r="F669" t="str">
            <v>5mm</v>
          </cell>
          <cell r="G669" t="str">
            <v>8cm</v>
          </cell>
          <cell r="H669" t="str">
            <v>€</v>
          </cell>
          <cell r="I669">
            <v>148.03</v>
          </cell>
          <cell r="J669" t="str">
            <v>EUR</v>
          </cell>
        </row>
        <row r="670">
          <cell r="B670" t="str">
            <v>M0034755100</v>
          </cell>
          <cell r="C670" t="str">
            <v>Matrix2</v>
          </cell>
          <cell r="D670" t="str">
            <v>Standard</v>
          </cell>
          <cell r="E670" t="str">
            <v>3D</v>
          </cell>
          <cell r="F670" t="str">
            <v>5mm</v>
          </cell>
          <cell r="G670" t="str">
            <v>10cm</v>
          </cell>
          <cell r="H670" t="str">
            <v>€</v>
          </cell>
          <cell r="I670">
            <v>148.51</v>
          </cell>
          <cell r="J670" t="str">
            <v>EUR</v>
          </cell>
        </row>
        <row r="671">
          <cell r="B671" t="str">
            <v>M0034756100</v>
          </cell>
          <cell r="C671" t="str">
            <v>Matrix2</v>
          </cell>
          <cell r="D671" t="str">
            <v>Standard</v>
          </cell>
          <cell r="E671" t="str">
            <v>3D</v>
          </cell>
          <cell r="F671" t="str">
            <v>6mm</v>
          </cell>
          <cell r="G671" t="str">
            <v>10cm</v>
          </cell>
          <cell r="H671" t="str">
            <v>€</v>
          </cell>
          <cell r="I671">
            <v>148.51</v>
          </cell>
          <cell r="J671" t="str">
            <v>EUR</v>
          </cell>
        </row>
        <row r="672">
          <cell r="B672" t="str">
            <v>M0034756150</v>
          </cell>
          <cell r="C672" t="str">
            <v>Matrix2</v>
          </cell>
          <cell r="D672" t="str">
            <v>Standard</v>
          </cell>
          <cell r="E672" t="str">
            <v>3D</v>
          </cell>
          <cell r="F672" t="str">
            <v>6mm</v>
          </cell>
          <cell r="G672" t="str">
            <v>15cm</v>
          </cell>
          <cell r="H672" t="str">
            <v>€</v>
          </cell>
          <cell r="I672">
            <v>149.69</v>
          </cell>
          <cell r="J672" t="str">
            <v>EUR</v>
          </cell>
        </row>
        <row r="673">
          <cell r="B673" t="str">
            <v>M0034757150</v>
          </cell>
          <cell r="C673" t="str">
            <v>Matrix2</v>
          </cell>
          <cell r="D673" t="str">
            <v>Standard</v>
          </cell>
          <cell r="E673" t="str">
            <v>3D</v>
          </cell>
          <cell r="F673" t="str">
            <v>7mm</v>
          </cell>
          <cell r="G673" t="str">
            <v>15cm</v>
          </cell>
          <cell r="H673" t="str">
            <v>€</v>
          </cell>
          <cell r="I673">
            <v>149.69</v>
          </cell>
          <cell r="J673" t="str">
            <v>EUR</v>
          </cell>
        </row>
        <row r="674">
          <cell r="B674" t="str">
            <v>M0034758200</v>
          </cell>
          <cell r="C674" t="str">
            <v>Matrix2</v>
          </cell>
          <cell r="D674" t="str">
            <v>Standard</v>
          </cell>
          <cell r="E674" t="str">
            <v>3D</v>
          </cell>
          <cell r="F674" t="str">
            <v>8mm</v>
          </cell>
          <cell r="G674" t="str">
            <v>20cm</v>
          </cell>
          <cell r="H674" t="str">
            <v>€</v>
          </cell>
          <cell r="I674">
            <v>150.86000000000001</v>
          </cell>
          <cell r="J674" t="str">
            <v>EUR</v>
          </cell>
        </row>
        <row r="675">
          <cell r="B675" t="str">
            <v>M0034801030</v>
          </cell>
          <cell r="C675" t="str">
            <v>Matrix2</v>
          </cell>
          <cell r="D675" t="str">
            <v>Firm</v>
          </cell>
          <cell r="E675" t="str">
            <v>2D</v>
          </cell>
          <cell r="F675" t="str">
            <v>10mm</v>
          </cell>
          <cell r="G675" t="str">
            <v>30cm</v>
          </cell>
          <cell r="H675" t="str">
            <v>€</v>
          </cell>
          <cell r="I675">
            <v>98.1</v>
          </cell>
          <cell r="J675" t="str">
            <v>EUR</v>
          </cell>
        </row>
        <row r="676">
          <cell r="B676" t="str">
            <v>M0034801230</v>
          </cell>
          <cell r="C676" t="str">
            <v>Matrix2</v>
          </cell>
          <cell r="D676" t="str">
            <v>Firm</v>
          </cell>
          <cell r="E676" t="str">
            <v>2D</v>
          </cell>
          <cell r="F676" t="str">
            <v>12mm</v>
          </cell>
          <cell r="G676" t="str">
            <v>30cm</v>
          </cell>
          <cell r="H676" t="str">
            <v>€</v>
          </cell>
          <cell r="I676">
            <v>98.1</v>
          </cell>
          <cell r="J676" t="str">
            <v>EUR</v>
          </cell>
        </row>
        <row r="677">
          <cell r="B677" t="str">
            <v>M0034801430</v>
          </cell>
          <cell r="C677" t="str">
            <v>Matrix2</v>
          </cell>
          <cell r="D677" t="str">
            <v>Firm</v>
          </cell>
          <cell r="E677" t="str">
            <v>2D</v>
          </cell>
          <cell r="F677" t="str">
            <v>14mm</v>
          </cell>
          <cell r="G677" t="str">
            <v>30cm</v>
          </cell>
          <cell r="H677" t="str">
            <v>€</v>
          </cell>
          <cell r="I677">
            <v>98.1</v>
          </cell>
          <cell r="J677" t="str">
            <v>EUR</v>
          </cell>
        </row>
        <row r="678">
          <cell r="B678" t="str">
            <v>M0034801630</v>
          </cell>
          <cell r="C678" t="str">
            <v>Matrix2</v>
          </cell>
          <cell r="D678" t="str">
            <v>Firm</v>
          </cell>
          <cell r="E678" t="str">
            <v>2D</v>
          </cell>
          <cell r="F678" t="str">
            <v>16mm</v>
          </cell>
          <cell r="G678" t="str">
            <v>30cm</v>
          </cell>
          <cell r="H678" t="str">
            <v>€</v>
          </cell>
          <cell r="I678">
            <v>107.43</v>
          </cell>
          <cell r="J678" t="str">
            <v>EUR</v>
          </cell>
        </row>
        <row r="679">
          <cell r="B679" t="str">
            <v>M0034801830</v>
          </cell>
          <cell r="C679" t="str">
            <v>Matrix2</v>
          </cell>
          <cell r="D679" t="str">
            <v>Firm</v>
          </cell>
          <cell r="E679" t="str">
            <v>2D</v>
          </cell>
          <cell r="F679" t="str">
            <v>18mm</v>
          </cell>
          <cell r="G679" t="str">
            <v>30cm</v>
          </cell>
          <cell r="H679" t="str">
            <v>€</v>
          </cell>
          <cell r="I679">
            <v>107.43</v>
          </cell>
          <cell r="J679" t="str">
            <v>EUR</v>
          </cell>
        </row>
        <row r="680">
          <cell r="B680" t="str">
            <v>M0034802030</v>
          </cell>
          <cell r="C680" t="str">
            <v>Matrix2</v>
          </cell>
          <cell r="D680" t="str">
            <v>Firm</v>
          </cell>
          <cell r="E680" t="str">
            <v>2D</v>
          </cell>
          <cell r="F680" t="str">
            <v>20mm</v>
          </cell>
          <cell r="G680" t="str">
            <v>30cm</v>
          </cell>
          <cell r="H680" t="str">
            <v>€</v>
          </cell>
          <cell r="I680">
            <v>107.43</v>
          </cell>
          <cell r="J680" t="str">
            <v>EUR</v>
          </cell>
        </row>
        <row r="681">
          <cell r="B681" t="str">
            <v>M0034805150</v>
          </cell>
          <cell r="C681" t="str">
            <v>Matrix2</v>
          </cell>
          <cell r="D681" t="str">
            <v>Firm</v>
          </cell>
          <cell r="E681" t="str">
            <v>2D</v>
          </cell>
          <cell r="F681" t="str">
            <v>5mm</v>
          </cell>
          <cell r="G681" t="str">
            <v>15cm</v>
          </cell>
          <cell r="H681" t="str">
            <v>€</v>
          </cell>
          <cell r="I681">
            <v>89.59</v>
          </cell>
          <cell r="J681" t="str">
            <v>EUR</v>
          </cell>
        </row>
        <row r="682">
          <cell r="B682" t="str">
            <v>M0034806150</v>
          </cell>
          <cell r="C682" t="str">
            <v>Matrix2</v>
          </cell>
          <cell r="D682" t="str">
            <v>Firm</v>
          </cell>
          <cell r="E682" t="str">
            <v>2D</v>
          </cell>
          <cell r="F682" t="str">
            <v>6mm</v>
          </cell>
          <cell r="G682" t="str">
            <v>15cm</v>
          </cell>
          <cell r="H682" t="str">
            <v>€</v>
          </cell>
          <cell r="I682">
            <v>89.59</v>
          </cell>
          <cell r="J682" t="str">
            <v>EUR</v>
          </cell>
        </row>
        <row r="683">
          <cell r="B683" t="str">
            <v>M0034807200</v>
          </cell>
          <cell r="C683" t="str">
            <v>Matrix2</v>
          </cell>
          <cell r="D683" t="str">
            <v>Firm</v>
          </cell>
          <cell r="E683" t="str">
            <v>2D</v>
          </cell>
          <cell r="F683" t="str">
            <v>7mm</v>
          </cell>
          <cell r="G683" t="str">
            <v>20cm</v>
          </cell>
          <cell r="H683" t="str">
            <v>€</v>
          </cell>
          <cell r="I683">
            <v>91.7</v>
          </cell>
          <cell r="J683" t="str">
            <v>EUR</v>
          </cell>
        </row>
        <row r="684">
          <cell r="B684" t="str">
            <v>M0034808300</v>
          </cell>
          <cell r="C684" t="str">
            <v>Matrix2</v>
          </cell>
          <cell r="D684" t="str">
            <v>Firm</v>
          </cell>
          <cell r="E684" t="str">
            <v>2D</v>
          </cell>
          <cell r="F684" t="str">
            <v>8mm</v>
          </cell>
          <cell r="G684" t="str">
            <v>30cm</v>
          </cell>
          <cell r="H684" t="str">
            <v>€</v>
          </cell>
          <cell r="I684">
            <v>97.86</v>
          </cell>
          <cell r="J684" t="str">
            <v>EUR</v>
          </cell>
        </row>
        <row r="685">
          <cell r="B685" t="str">
            <v>M0034809300</v>
          </cell>
          <cell r="C685" t="str">
            <v>Matrix2</v>
          </cell>
          <cell r="D685" t="str">
            <v>Firm</v>
          </cell>
          <cell r="E685" t="str">
            <v>2D</v>
          </cell>
          <cell r="F685" t="str">
            <v>9mm</v>
          </cell>
          <cell r="G685" t="str">
            <v>30cm</v>
          </cell>
          <cell r="H685" t="str">
            <v>€</v>
          </cell>
          <cell r="I685">
            <v>98.1</v>
          </cell>
          <cell r="J685" t="str">
            <v>EUR</v>
          </cell>
        </row>
        <row r="686">
          <cell r="B686" t="str">
            <v>M0034851030</v>
          </cell>
          <cell r="C686" t="str">
            <v>Matrix2</v>
          </cell>
          <cell r="D686" t="str">
            <v>Firm</v>
          </cell>
          <cell r="E686" t="str">
            <v>3D</v>
          </cell>
          <cell r="F686" t="str">
            <v>10mm</v>
          </cell>
          <cell r="G686" t="str">
            <v>30cm</v>
          </cell>
          <cell r="H686" t="str">
            <v>€</v>
          </cell>
          <cell r="I686">
            <v>129.07</v>
          </cell>
          <cell r="J686" t="str">
            <v>EUR</v>
          </cell>
        </row>
        <row r="687">
          <cell r="B687" t="str">
            <v>M0034851230</v>
          </cell>
          <cell r="C687" t="str">
            <v>Matrix2</v>
          </cell>
          <cell r="D687" t="str">
            <v>Firm</v>
          </cell>
          <cell r="E687" t="str">
            <v>3D</v>
          </cell>
          <cell r="F687" t="str">
            <v>12mm</v>
          </cell>
          <cell r="G687" t="str">
            <v>30cm</v>
          </cell>
          <cell r="H687" t="str">
            <v>€</v>
          </cell>
          <cell r="I687">
            <v>129.07</v>
          </cell>
          <cell r="J687" t="str">
            <v>EUR</v>
          </cell>
        </row>
        <row r="688">
          <cell r="B688" t="str">
            <v>M0034851430</v>
          </cell>
          <cell r="C688" t="str">
            <v>Matrix2</v>
          </cell>
          <cell r="D688" t="str">
            <v>Firm</v>
          </cell>
          <cell r="E688" t="str">
            <v>3D</v>
          </cell>
          <cell r="F688" t="str">
            <v>14mm</v>
          </cell>
          <cell r="G688" t="str">
            <v>30cm</v>
          </cell>
          <cell r="H688" t="str">
            <v>€</v>
          </cell>
          <cell r="I688">
            <v>129.07</v>
          </cell>
          <cell r="J688" t="str">
            <v>EUR</v>
          </cell>
        </row>
        <row r="689">
          <cell r="B689" t="str">
            <v>M0034851630</v>
          </cell>
          <cell r="C689" t="str">
            <v>Matrix2</v>
          </cell>
          <cell r="D689" t="str">
            <v>Firm</v>
          </cell>
          <cell r="E689" t="str">
            <v>3D</v>
          </cell>
          <cell r="F689" t="str">
            <v>16mm</v>
          </cell>
          <cell r="G689" t="str">
            <v>30cm</v>
          </cell>
          <cell r="H689" t="str">
            <v>€</v>
          </cell>
          <cell r="I689">
            <v>129.85</v>
          </cell>
          <cell r="J689" t="str">
            <v>EUR</v>
          </cell>
        </row>
        <row r="690">
          <cell r="B690" t="str">
            <v>M0034855100</v>
          </cell>
          <cell r="C690" t="str">
            <v>Matrix2</v>
          </cell>
          <cell r="D690" t="str">
            <v>Firm</v>
          </cell>
          <cell r="E690" t="str">
            <v>3D</v>
          </cell>
          <cell r="F690" t="str">
            <v>5mm</v>
          </cell>
          <cell r="G690" t="str">
            <v>10cm</v>
          </cell>
          <cell r="H690" t="str">
            <v>€</v>
          </cell>
          <cell r="I690">
            <v>156.30000000000001</v>
          </cell>
          <cell r="J690" t="str">
            <v>EUR</v>
          </cell>
        </row>
        <row r="691">
          <cell r="B691" t="str">
            <v>M0034856150</v>
          </cell>
          <cell r="C691" t="str">
            <v>Matrix2</v>
          </cell>
          <cell r="D691" t="str">
            <v>Firm</v>
          </cell>
          <cell r="E691" t="str">
            <v>3D</v>
          </cell>
          <cell r="F691" t="str">
            <v>6mm</v>
          </cell>
          <cell r="G691" t="str">
            <v>15cm</v>
          </cell>
          <cell r="H691" t="str">
            <v>€</v>
          </cell>
          <cell r="I691">
            <v>157.47999999999999</v>
          </cell>
          <cell r="J691" t="str">
            <v>EUR</v>
          </cell>
        </row>
        <row r="692">
          <cell r="B692" t="str">
            <v>M0034857150</v>
          </cell>
          <cell r="C692" t="str">
            <v>Matrix2</v>
          </cell>
          <cell r="D692" t="str">
            <v>Firm</v>
          </cell>
          <cell r="E692" t="str">
            <v>3D</v>
          </cell>
          <cell r="F692" t="str">
            <v>7mm</v>
          </cell>
          <cell r="G692" t="str">
            <v>15cm</v>
          </cell>
          <cell r="H692" t="str">
            <v>€</v>
          </cell>
          <cell r="I692">
            <v>158.44</v>
          </cell>
          <cell r="J692" t="str">
            <v>EUR</v>
          </cell>
        </row>
        <row r="693">
          <cell r="B693" t="str">
            <v>M0034858250</v>
          </cell>
          <cell r="C693" t="str">
            <v>Matrix2</v>
          </cell>
          <cell r="D693" t="str">
            <v>Firm</v>
          </cell>
          <cell r="E693" t="str">
            <v>3D</v>
          </cell>
          <cell r="F693" t="str">
            <v>8mm</v>
          </cell>
          <cell r="G693" t="str">
            <v>25cm</v>
          </cell>
          <cell r="H693" t="str">
            <v>€</v>
          </cell>
          <cell r="I693">
            <v>159.83000000000001</v>
          </cell>
          <cell r="J693" t="str">
            <v>EUR</v>
          </cell>
        </row>
        <row r="694">
          <cell r="B694" t="str">
            <v>M003490304SR0</v>
          </cell>
          <cell r="C694" t="str">
            <v>Matrix2</v>
          </cell>
          <cell r="D694" t="str">
            <v>Soft</v>
          </cell>
          <cell r="E694">
            <v>360</v>
          </cell>
          <cell r="F694" t="str">
            <v>3mm</v>
          </cell>
          <cell r="G694" t="str">
            <v>4cm</v>
          </cell>
          <cell r="H694" t="str">
            <v>€</v>
          </cell>
          <cell r="I694">
            <v>86.19</v>
          </cell>
          <cell r="J694" t="str">
            <v>EUR</v>
          </cell>
        </row>
        <row r="695">
          <cell r="B695" t="str">
            <v>M003490306SR0</v>
          </cell>
          <cell r="C695" t="str">
            <v>Matrix2</v>
          </cell>
          <cell r="D695" t="str">
            <v>Soft</v>
          </cell>
          <cell r="E695">
            <v>360</v>
          </cell>
          <cell r="F695" t="str">
            <v>3mm</v>
          </cell>
          <cell r="G695" t="str">
            <v>6cm</v>
          </cell>
          <cell r="H695" t="str">
            <v>€</v>
          </cell>
          <cell r="I695">
            <v>88.13</v>
          </cell>
          <cell r="J695" t="str">
            <v>EUR</v>
          </cell>
        </row>
        <row r="696">
          <cell r="B696" t="str">
            <v>M003490308SR0</v>
          </cell>
          <cell r="C696" t="str">
            <v>Matrix2</v>
          </cell>
          <cell r="D696" t="str">
            <v>Soft</v>
          </cell>
          <cell r="E696">
            <v>360</v>
          </cell>
          <cell r="F696" t="str">
            <v>3mm</v>
          </cell>
          <cell r="G696" t="str">
            <v>8cm</v>
          </cell>
          <cell r="H696" t="str">
            <v>€</v>
          </cell>
          <cell r="I696">
            <v>89.5</v>
          </cell>
          <cell r="J696" t="str">
            <v>EUR</v>
          </cell>
        </row>
        <row r="697">
          <cell r="B697" t="str">
            <v>M003490406SR0</v>
          </cell>
          <cell r="C697" t="str">
            <v>Matrix2</v>
          </cell>
          <cell r="D697" t="str">
            <v>Soft</v>
          </cell>
          <cell r="E697">
            <v>360</v>
          </cell>
          <cell r="F697" t="str">
            <v>4mm</v>
          </cell>
          <cell r="G697" t="str">
            <v>6cm</v>
          </cell>
          <cell r="H697" t="str">
            <v>€</v>
          </cell>
          <cell r="I697">
            <v>88.13</v>
          </cell>
          <cell r="J697" t="str">
            <v>EUR</v>
          </cell>
        </row>
        <row r="698">
          <cell r="B698" t="str">
            <v>M003490408SR0</v>
          </cell>
          <cell r="C698" t="str">
            <v>Matrix2</v>
          </cell>
          <cell r="D698" t="str">
            <v>Soft</v>
          </cell>
          <cell r="E698">
            <v>360</v>
          </cell>
          <cell r="F698" t="str">
            <v>4mm</v>
          </cell>
          <cell r="G698" t="str">
            <v>8cm</v>
          </cell>
          <cell r="H698" t="str">
            <v>€</v>
          </cell>
          <cell r="I698">
            <v>89.5</v>
          </cell>
          <cell r="J698" t="str">
            <v>EUR</v>
          </cell>
        </row>
        <row r="699">
          <cell r="B699" t="str">
            <v>M003490510SR0</v>
          </cell>
          <cell r="C699" t="str">
            <v>Matrix2</v>
          </cell>
          <cell r="D699" t="str">
            <v>Soft</v>
          </cell>
          <cell r="E699">
            <v>360</v>
          </cell>
          <cell r="F699" t="str">
            <v>5mm</v>
          </cell>
          <cell r="G699" t="str">
            <v>10cm</v>
          </cell>
          <cell r="H699" t="str">
            <v>€</v>
          </cell>
          <cell r="I699">
            <v>90.1</v>
          </cell>
          <cell r="J699" t="str">
            <v>EUR</v>
          </cell>
        </row>
        <row r="700">
          <cell r="B700" t="str">
            <v>M003490515SR0</v>
          </cell>
          <cell r="C700" t="str">
            <v>Matrix2</v>
          </cell>
          <cell r="D700" t="str">
            <v>Soft</v>
          </cell>
          <cell r="E700">
            <v>360</v>
          </cell>
          <cell r="F700" t="str">
            <v>5mm</v>
          </cell>
          <cell r="G700" t="str">
            <v>15cm</v>
          </cell>
          <cell r="H700" t="str">
            <v>€</v>
          </cell>
          <cell r="I700">
            <v>94.77</v>
          </cell>
          <cell r="J700" t="str">
            <v>EUR</v>
          </cell>
        </row>
        <row r="701">
          <cell r="B701" t="str">
            <v>M003490610SR0</v>
          </cell>
          <cell r="C701" t="str">
            <v>Matrix2</v>
          </cell>
          <cell r="D701" t="str">
            <v>Soft</v>
          </cell>
          <cell r="E701">
            <v>360</v>
          </cell>
          <cell r="F701" t="str">
            <v>6mm</v>
          </cell>
          <cell r="G701" t="str">
            <v>10cm</v>
          </cell>
          <cell r="H701" t="str">
            <v>€</v>
          </cell>
          <cell r="I701">
            <v>90.1</v>
          </cell>
          <cell r="J701" t="str">
            <v>EUR</v>
          </cell>
        </row>
        <row r="702">
          <cell r="B702" t="str">
            <v>M003490615SR0</v>
          </cell>
          <cell r="C702" t="str">
            <v>Matrix2</v>
          </cell>
          <cell r="D702" t="str">
            <v>Soft</v>
          </cell>
          <cell r="E702">
            <v>360</v>
          </cell>
          <cell r="F702" t="str">
            <v>6mm</v>
          </cell>
          <cell r="G702" t="str">
            <v>15cm</v>
          </cell>
          <cell r="H702" t="str">
            <v>€</v>
          </cell>
          <cell r="I702">
            <v>94.77</v>
          </cell>
          <cell r="J702" t="str">
            <v>EUR</v>
          </cell>
        </row>
        <row r="703">
          <cell r="B703" t="str">
            <v>M003490710SR0</v>
          </cell>
          <cell r="C703" t="str">
            <v>Matrix2</v>
          </cell>
          <cell r="D703" t="str">
            <v>Soft</v>
          </cell>
          <cell r="E703">
            <v>360</v>
          </cell>
          <cell r="F703" t="str">
            <v>7mm</v>
          </cell>
          <cell r="G703" t="str">
            <v>10cm</v>
          </cell>
          <cell r="H703" t="str">
            <v>€</v>
          </cell>
          <cell r="I703">
            <v>89.99</v>
          </cell>
          <cell r="J703" t="str">
            <v>EUR</v>
          </cell>
        </row>
        <row r="704">
          <cell r="B704" t="str">
            <v>M003490715SR0</v>
          </cell>
          <cell r="C704" t="str">
            <v>Matrix2</v>
          </cell>
          <cell r="D704" t="str">
            <v>Soft</v>
          </cell>
          <cell r="E704">
            <v>360</v>
          </cell>
          <cell r="F704" t="str">
            <v>7mm</v>
          </cell>
          <cell r="G704" t="str">
            <v>15cm</v>
          </cell>
          <cell r="H704" t="str">
            <v>€</v>
          </cell>
          <cell r="I704">
            <v>94.62</v>
          </cell>
          <cell r="J704" t="str">
            <v>EUR</v>
          </cell>
        </row>
        <row r="705">
          <cell r="B705" t="str">
            <v>M003490720SR0</v>
          </cell>
          <cell r="C705" t="str">
            <v>Matrix2</v>
          </cell>
          <cell r="D705" t="str">
            <v>Soft</v>
          </cell>
          <cell r="E705">
            <v>360</v>
          </cell>
          <cell r="F705" t="str">
            <v>7mm</v>
          </cell>
          <cell r="G705" t="str">
            <v>20cm</v>
          </cell>
          <cell r="H705" t="str">
            <v>€</v>
          </cell>
          <cell r="I705">
            <v>99.3</v>
          </cell>
          <cell r="J705" t="str">
            <v>EUR</v>
          </cell>
        </row>
        <row r="706">
          <cell r="B706" t="str">
            <v>M003490820SR0</v>
          </cell>
          <cell r="C706" t="str">
            <v>Matrix2</v>
          </cell>
          <cell r="D706" t="str">
            <v>Soft</v>
          </cell>
          <cell r="E706">
            <v>360</v>
          </cell>
          <cell r="F706" t="str">
            <v>8mm</v>
          </cell>
          <cell r="G706" t="str">
            <v>20cm</v>
          </cell>
          <cell r="H706" t="str">
            <v>€</v>
          </cell>
          <cell r="I706">
            <v>99.3</v>
          </cell>
          <cell r="J706" t="str">
            <v>EUR</v>
          </cell>
        </row>
        <row r="707">
          <cell r="B707" t="str">
            <v>M003490830SR0</v>
          </cell>
          <cell r="C707" t="str">
            <v>Matrix2</v>
          </cell>
          <cell r="D707" t="str">
            <v>Soft</v>
          </cell>
          <cell r="E707">
            <v>360</v>
          </cell>
          <cell r="F707" t="str">
            <v>8mm</v>
          </cell>
          <cell r="G707" t="str">
            <v>30cm</v>
          </cell>
          <cell r="H707" t="str">
            <v>€</v>
          </cell>
          <cell r="I707">
            <v>106.77</v>
          </cell>
          <cell r="J707" t="str">
            <v>EUR</v>
          </cell>
        </row>
        <row r="708">
          <cell r="B708" t="str">
            <v>M0034921030</v>
          </cell>
          <cell r="C708" t="str">
            <v>Matrix2</v>
          </cell>
          <cell r="D708" t="str">
            <v>Standard</v>
          </cell>
          <cell r="E708">
            <v>360</v>
          </cell>
          <cell r="F708" t="str">
            <v>10mm</v>
          </cell>
          <cell r="G708">
            <v>30</v>
          </cell>
          <cell r="H708" t="str">
            <v>€</v>
          </cell>
          <cell r="I708">
            <v>201.21</v>
          </cell>
          <cell r="J708" t="str">
            <v>EUR</v>
          </cell>
        </row>
        <row r="709">
          <cell r="B709" t="str">
            <v>M003492103SR0</v>
          </cell>
          <cell r="C709" t="str">
            <v>Matrix2</v>
          </cell>
          <cell r="D709" t="str">
            <v>Standard</v>
          </cell>
          <cell r="E709">
            <v>360</v>
          </cell>
          <cell r="F709" t="str">
            <v>SR</v>
          </cell>
          <cell r="G709" t="str">
            <v>10mm</v>
          </cell>
          <cell r="H709" t="str">
            <v>€</v>
          </cell>
          <cell r="I709">
            <v>108.06</v>
          </cell>
          <cell r="J709" t="str">
            <v>EUR</v>
          </cell>
        </row>
        <row r="710">
          <cell r="B710" t="str">
            <v>M0034921230</v>
          </cell>
          <cell r="C710" t="str">
            <v>Matrix2</v>
          </cell>
          <cell r="D710" t="str">
            <v>Standard</v>
          </cell>
          <cell r="E710">
            <v>360</v>
          </cell>
          <cell r="F710" t="str">
            <v>12mm</v>
          </cell>
          <cell r="G710">
            <v>30</v>
          </cell>
          <cell r="H710" t="str">
            <v>€</v>
          </cell>
          <cell r="I710">
            <v>201.32</v>
          </cell>
          <cell r="J710" t="str">
            <v>EUR</v>
          </cell>
        </row>
        <row r="711">
          <cell r="B711" t="str">
            <v>M003492123SR0</v>
          </cell>
          <cell r="C711" t="str">
            <v>Matrix2</v>
          </cell>
          <cell r="D711" t="str">
            <v>Standard</v>
          </cell>
          <cell r="E711">
            <v>360</v>
          </cell>
          <cell r="F711" t="str">
            <v>SR</v>
          </cell>
          <cell r="G711" t="str">
            <v>12mm</v>
          </cell>
          <cell r="H711" t="str">
            <v>€</v>
          </cell>
          <cell r="I711">
            <v>108.06</v>
          </cell>
          <cell r="J711" t="str">
            <v>EUR</v>
          </cell>
        </row>
        <row r="712">
          <cell r="B712" t="str">
            <v>M0034923080</v>
          </cell>
          <cell r="C712" t="str">
            <v>Matrix2</v>
          </cell>
          <cell r="D712" t="str">
            <v>Standard</v>
          </cell>
          <cell r="E712">
            <v>360</v>
          </cell>
          <cell r="F712" t="str">
            <v>3mm</v>
          </cell>
          <cell r="G712" t="str">
            <v>8cm</v>
          </cell>
          <cell r="H712" t="str">
            <v>€</v>
          </cell>
          <cell r="I712">
            <v>168.93</v>
          </cell>
          <cell r="J712" t="str">
            <v>EUR</v>
          </cell>
        </row>
        <row r="713">
          <cell r="B713" t="str">
            <v>M003492308SR0</v>
          </cell>
          <cell r="C713" t="str">
            <v>Matrix2</v>
          </cell>
          <cell r="D713" t="str">
            <v>Standard</v>
          </cell>
          <cell r="E713">
            <v>360</v>
          </cell>
          <cell r="F713" t="str">
            <v>SR</v>
          </cell>
          <cell r="G713" t="str">
            <v>3mm</v>
          </cell>
          <cell r="H713" t="str">
            <v>€</v>
          </cell>
          <cell r="I713">
            <v>89.88</v>
          </cell>
          <cell r="J713" t="str">
            <v>EUR</v>
          </cell>
        </row>
        <row r="714">
          <cell r="B714" t="str">
            <v>M0034924080</v>
          </cell>
          <cell r="C714" t="str">
            <v>Matrix2</v>
          </cell>
          <cell r="D714" t="str">
            <v>Standard</v>
          </cell>
          <cell r="E714">
            <v>360</v>
          </cell>
          <cell r="F714" t="str">
            <v>4mm</v>
          </cell>
          <cell r="G714" t="str">
            <v>8cm</v>
          </cell>
          <cell r="H714" t="str">
            <v>€</v>
          </cell>
          <cell r="I714">
            <v>183.99</v>
          </cell>
          <cell r="J714" t="str">
            <v>EUR</v>
          </cell>
        </row>
        <row r="715">
          <cell r="B715" t="str">
            <v>M003492408SR0</v>
          </cell>
          <cell r="C715" t="str">
            <v>Matrix2</v>
          </cell>
          <cell r="D715" t="str">
            <v>Standard</v>
          </cell>
          <cell r="E715">
            <v>360</v>
          </cell>
          <cell r="F715" t="str">
            <v>SR</v>
          </cell>
          <cell r="G715" t="str">
            <v>4mm</v>
          </cell>
          <cell r="H715" t="str">
            <v>€</v>
          </cell>
          <cell r="I715">
            <v>89.88</v>
          </cell>
          <cell r="J715" t="str">
            <v>EUR</v>
          </cell>
        </row>
        <row r="716">
          <cell r="B716" t="str">
            <v>M0034925100</v>
          </cell>
          <cell r="C716" t="str">
            <v>Matrix2</v>
          </cell>
          <cell r="D716" t="str">
            <v>Standard</v>
          </cell>
          <cell r="E716">
            <v>360</v>
          </cell>
          <cell r="F716" t="str">
            <v>5mm</v>
          </cell>
          <cell r="G716" t="str">
            <v>10c</v>
          </cell>
          <cell r="H716" t="str">
            <v>€</v>
          </cell>
          <cell r="I716">
            <v>184.62</v>
          </cell>
          <cell r="J716" t="str">
            <v>EUR</v>
          </cell>
        </row>
        <row r="717">
          <cell r="B717" t="str">
            <v>M003492510SR0</v>
          </cell>
          <cell r="C717" t="str">
            <v>Matrix2</v>
          </cell>
          <cell r="D717" t="str">
            <v>Standard</v>
          </cell>
          <cell r="E717">
            <v>360</v>
          </cell>
          <cell r="F717" t="str">
            <v>SR</v>
          </cell>
          <cell r="G717" t="str">
            <v>5mm</v>
          </cell>
          <cell r="H717" t="str">
            <v>€</v>
          </cell>
          <cell r="I717">
            <v>90.4</v>
          </cell>
          <cell r="J717" t="str">
            <v>EUR</v>
          </cell>
        </row>
        <row r="718">
          <cell r="B718" t="str">
            <v>M0034925150</v>
          </cell>
          <cell r="C718" t="str">
            <v>Matrix2</v>
          </cell>
          <cell r="D718" t="str">
            <v>Standard</v>
          </cell>
          <cell r="E718">
            <v>360</v>
          </cell>
          <cell r="F718" t="str">
            <v>5mm</v>
          </cell>
          <cell r="G718" t="str">
            <v>15c</v>
          </cell>
          <cell r="H718" t="str">
            <v>€</v>
          </cell>
          <cell r="I718">
            <v>187.76</v>
          </cell>
          <cell r="J718" t="str">
            <v>EUR</v>
          </cell>
        </row>
        <row r="719">
          <cell r="B719" t="str">
            <v>M003492515SR0</v>
          </cell>
          <cell r="C719" t="str">
            <v>Matrix2</v>
          </cell>
          <cell r="D719" t="str">
            <v>Standard</v>
          </cell>
          <cell r="E719">
            <v>360</v>
          </cell>
          <cell r="F719" t="str">
            <v>SR</v>
          </cell>
          <cell r="G719" t="str">
            <v>5mm</v>
          </cell>
          <cell r="H719" t="str">
            <v>€</v>
          </cell>
          <cell r="I719">
            <v>95.27</v>
          </cell>
          <cell r="J719" t="str">
            <v>EUR</v>
          </cell>
        </row>
        <row r="720">
          <cell r="B720" t="str">
            <v>M0034926100</v>
          </cell>
          <cell r="C720" t="str">
            <v>Matrix2</v>
          </cell>
          <cell r="D720" t="str">
            <v>Standard</v>
          </cell>
          <cell r="E720">
            <v>360</v>
          </cell>
          <cell r="F720" t="str">
            <v>6mm</v>
          </cell>
          <cell r="G720" t="str">
            <v>10c</v>
          </cell>
          <cell r="H720" t="str">
            <v>€</v>
          </cell>
          <cell r="I720">
            <v>184.74</v>
          </cell>
          <cell r="J720" t="str">
            <v>EUR</v>
          </cell>
        </row>
        <row r="721">
          <cell r="B721" t="str">
            <v>M003492610SR0</v>
          </cell>
          <cell r="C721" t="str">
            <v>Matrix2</v>
          </cell>
          <cell r="D721" t="str">
            <v>Standard</v>
          </cell>
          <cell r="E721">
            <v>360</v>
          </cell>
          <cell r="F721" t="str">
            <v>SR</v>
          </cell>
          <cell r="G721" t="str">
            <v>6mm</v>
          </cell>
          <cell r="H721" t="str">
            <v>€</v>
          </cell>
          <cell r="I721">
            <v>90.4</v>
          </cell>
          <cell r="J721" t="str">
            <v>EUR</v>
          </cell>
        </row>
        <row r="722">
          <cell r="B722" t="str">
            <v>M0034926150</v>
          </cell>
          <cell r="C722" t="str">
            <v>Matrix2</v>
          </cell>
          <cell r="D722" t="str">
            <v>Standard</v>
          </cell>
          <cell r="E722">
            <v>360</v>
          </cell>
          <cell r="F722" t="str">
            <v>6mm</v>
          </cell>
          <cell r="G722" t="str">
            <v>15c</v>
          </cell>
          <cell r="H722" t="str">
            <v>€</v>
          </cell>
          <cell r="I722">
            <v>187.88</v>
          </cell>
          <cell r="J722" t="str">
            <v>EUR</v>
          </cell>
        </row>
        <row r="723">
          <cell r="B723" t="str">
            <v>M003492615SR0</v>
          </cell>
          <cell r="C723" t="str">
            <v>Matrix2</v>
          </cell>
          <cell r="D723" t="str">
            <v>Standard</v>
          </cell>
          <cell r="E723">
            <v>360</v>
          </cell>
          <cell r="F723" t="str">
            <v>SR</v>
          </cell>
          <cell r="G723" t="str">
            <v>6mm</v>
          </cell>
          <cell r="H723" t="str">
            <v>€</v>
          </cell>
          <cell r="I723">
            <v>95.27</v>
          </cell>
          <cell r="J723" t="str">
            <v>EUR</v>
          </cell>
        </row>
        <row r="724">
          <cell r="B724" t="str">
            <v>M0034927150</v>
          </cell>
          <cell r="C724" t="str">
            <v>Matrix2</v>
          </cell>
          <cell r="D724" t="str">
            <v>Standard</v>
          </cell>
          <cell r="E724">
            <v>360</v>
          </cell>
          <cell r="F724" t="str">
            <v>7mm</v>
          </cell>
          <cell r="G724" t="str">
            <v>15c</v>
          </cell>
          <cell r="H724" t="str">
            <v>€</v>
          </cell>
          <cell r="I724">
            <v>187.92</v>
          </cell>
          <cell r="J724" t="str">
            <v>EUR</v>
          </cell>
        </row>
        <row r="725">
          <cell r="B725" t="str">
            <v>M003492715SR0</v>
          </cell>
          <cell r="C725" t="str">
            <v>Matrix2</v>
          </cell>
          <cell r="D725" t="str">
            <v>Standard</v>
          </cell>
          <cell r="E725">
            <v>360</v>
          </cell>
          <cell r="F725" t="str">
            <v>SR</v>
          </cell>
          <cell r="G725" t="str">
            <v>7mm</v>
          </cell>
          <cell r="H725" t="str">
            <v>€</v>
          </cell>
          <cell r="I725">
            <v>95.27</v>
          </cell>
          <cell r="J725" t="str">
            <v>EUR</v>
          </cell>
        </row>
        <row r="726">
          <cell r="B726" t="str">
            <v>M0034927200</v>
          </cell>
          <cell r="C726" t="str">
            <v>Matrix2</v>
          </cell>
          <cell r="D726" t="str">
            <v>Standard</v>
          </cell>
          <cell r="E726">
            <v>360</v>
          </cell>
          <cell r="F726" t="str">
            <v>7mm</v>
          </cell>
          <cell r="G726" t="str">
            <v>20c</v>
          </cell>
          <cell r="H726" t="str">
            <v>€</v>
          </cell>
          <cell r="I726">
            <v>192.2</v>
          </cell>
          <cell r="J726" t="str">
            <v>EUR</v>
          </cell>
        </row>
        <row r="727">
          <cell r="B727" t="str">
            <v>M003492720SR0</v>
          </cell>
          <cell r="C727" t="str">
            <v>Matrix2</v>
          </cell>
          <cell r="D727" t="str">
            <v>Standard</v>
          </cell>
          <cell r="E727">
            <v>360</v>
          </cell>
          <cell r="F727" t="str">
            <v>SR</v>
          </cell>
          <cell r="G727" t="str">
            <v>7mm</v>
          </cell>
          <cell r="H727" t="str">
            <v>€</v>
          </cell>
          <cell r="I727">
            <v>100.2</v>
          </cell>
          <cell r="J727" t="str">
            <v>EUR</v>
          </cell>
        </row>
        <row r="728">
          <cell r="B728" t="str">
            <v>M0034928200</v>
          </cell>
          <cell r="C728" t="str">
            <v>Matrix2</v>
          </cell>
          <cell r="D728" t="str">
            <v>Standard</v>
          </cell>
          <cell r="E728">
            <v>360</v>
          </cell>
          <cell r="F728" t="str">
            <v>8mm</v>
          </cell>
          <cell r="G728" t="str">
            <v>20c</v>
          </cell>
          <cell r="H728" t="str">
            <v>€</v>
          </cell>
          <cell r="I728">
            <v>192.28</v>
          </cell>
          <cell r="J728" t="str">
            <v>EUR</v>
          </cell>
        </row>
        <row r="729">
          <cell r="B729" t="str">
            <v>M003492820SR0</v>
          </cell>
          <cell r="C729" t="str">
            <v>Matrix2</v>
          </cell>
          <cell r="D729" t="str">
            <v>Standard</v>
          </cell>
          <cell r="E729">
            <v>360</v>
          </cell>
          <cell r="F729" t="str">
            <v>SR</v>
          </cell>
          <cell r="G729" t="str">
            <v>8mm</v>
          </cell>
          <cell r="H729" t="str">
            <v>€</v>
          </cell>
          <cell r="I729">
            <v>100.2</v>
          </cell>
          <cell r="J729" t="str">
            <v>EUR</v>
          </cell>
        </row>
        <row r="730">
          <cell r="B730" t="str">
            <v>M0034928300</v>
          </cell>
          <cell r="C730" t="str">
            <v>Matrix2</v>
          </cell>
          <cell r="D730" t="str">
            <v>Standard</v>
          </cell>
          <cell r="E730">
            <v>360</v>
          </cell>
          <cell r="F730" t="str">
            <v>8mm</v>
          </cell>
          <cell r="G730" t="str">
            <v>30c</v>
          </cell>
          <cell r="H730" t="str">
            <v>€</v>
          </cell>
          <cell r="I730">
            <v>200.89</v>
          </cell>
          <cell r="J730" t="str">
            <v>EUR</v>
          </cell>
        </row>
        <row r="731">
          <cell r="B731" t="str">
            <v>M003492830SR0</v>
          </cell>
          <cell r="C731" t="str">
            <v>Matrix2</v>
          </cell>
          <cell r="D731" t="str">
            <v>Standard</v>
          </cell>
          <cell r="E731">
            <v>360</v>
          </cell>
          <cell r="F731" t="str">
            <v>SR</v>
          </cell>
          <cell r="G731" t="str">
            <v>8mm</v>
          </cell>
          <cell r="H731" t="str">
            <v>€</v>
          </cell>
          <cell r="I731">
            <v>108.06</v>
          </cell>
          <cell r="J731" t="str">
            <v>EUR</v>
          </cell>
        </row>
        <row r="732">
          <cell r="B732" t="str">
            <v>M0034929200</v>
          </cell>
          <cell r="C732" t="str">
            <v>Matrix2</v>
          </cell>
          <cell r="D732" t="str">
            <v>Standard</v>
          </cell>
          <cell r="E732">
            <v>360</v>
          </cell>
          <cell r="F732" t="str">
            <v>9mm</v>
          </cell>
          <cell r="G732" t="str">
            <v>20c</v>
          </cell>
          <cell r="H732" t="str">
            <v>€</v>
          </cell>
          <cell r="I732">
            <v>175.74</v>
          </cell>
          <cell r="J732" t="str">
            <v>EUR</v>
          </cell>
        </row>
        <row r="733">
          <cell r="B733" t="str">
            <v>M003492920SR0</v>
          </cell>
          <cell r="C733" t="str">
            <v>Matrix2</v>
          </cell>
          <cell r="D733" t="str">
            <v>Standard</v>
          </cell>
          <cell r="E733">
            <v>360</v>
          </cell>
          <cell r="F733" t="str">
            <v>SR</v>
          </cell>
          <cell r="G733" t="str">
            <v>9mm</v>
          </cell>
          <cell r="H733" t="str">
            <v>€</v>
          </cell>
          <cell r="I733">
            <v>100.2</v>
          </cell>
          <cell r="J733" t="str">
            <v>EUR</v>
          </cell>
        </row>
        <row r="734">
          <cell r="B734" t="str">
            <v>M0034929300</v>
          </cell>
          <cell r="C734" t="str">
            <v>Matrix2</v>
          </cell>
          <cell r="D734" t="str">
            <v>Standard</v>
          </cell>
          <cell r="E734">
            <v>360</v>
          </cell>
          <cell r="F734" t="str">
            <v>9mm</v>
          </cell>
          <cell r="G734" t="str">
            <v>30c</v>
          </cell>
          <cell r="H734" t="str">
            <v>€</v>
          </cell>
          <cell r="I734">
            <v>201.09</v>
          </cell>
          <cell r="J734" t="str">
            <v>EUR</v>
          </cell>
        </row>
        <row r="735">
          <cell r="B735" t="str">
            <v>M003492930SR0</v>
          </cell>
          <cell r="C735" t="str">
            <v>Matrix2</v>
          </cell>
          <cell r="D735" t="str">
            <v>Standard</v>
          </cell>
          <cell r="E735">
            <v>360</v>
          </cell>
          <cell r="F735" t="str">
            <v>SR</v>
          </cell>
          <cell r="G735" t="str">
            <v>9mm</v>
          </cell>
          <cell r="H735" t="str">
            <v>€</v>
          </cell>
          <cell r="I735">
            <v>108.06</v>
          </cell>
          <cell r="J735" t="str">
            <v>EUR</v>
          </cell>
        </row>
        <row r="736">
          <cell r="B736" t="str">
            <v>M0034941030</v>
          </cell>
          <cell r="C736" t="str">
            <v>Matrix2</v>
          </cell>
          <cell r="D736" t="str">
            <v>Firm</v>
          </cell>
          <cell r="E736">
            <v>360</v>
          </cell>
          <cell r="F736" t="str">
            <v>10mm</v>
          </cell>
          <cell r="G736" t="str">
            <v>30cm</v>
          </cell>
          <cell r="H736" t="str">
            <v>€</v>
          </cell>
          <cell r="I736">
            <v>100.8</v>
          </cell>
          <cell r="J736" t="str">
            <v>EUR</v>
          </cell>
        </row>
        <row r="737">
          <cell r="B737" t="str">
            <v>M0034941230</v>
          </cell>
          <cell r="C737" t="str">
            <v>Matrix2</v>
          </cell>
          <cell r="D737" t="str">
            <v>Firm</v>
          </cell>
          <cell r="E737">
            <v>360</v>
          </cell>
          <cell r="F737" t="str">
            <v>12mm</v>
          </cell>
          <cell r="G737" t="str">
            <v>30cm</v>
          </cell>
          <cell r="H737" t="str">
            <v>€</v>
          </cell>
          <cell r="I737">
            <v>100.8</v>
          </cell>
          <cell r="J737" t="str">
            <v>EUR</v>
          </cell>
        </row>
        <row r="738">
          <cell r="B738" t="str">
            <v>M0034941430</v>
          </cell>
          <cell r="C738" t="str">
            <v>Matrix2</v>
          </cell>
          <cell r="D738" t="str">
            <v>Firm</v>
          </cell>
          <cell r="E738">
            <v>360</v>
          </cell>
          <cell r="F738" t="str">
            <v>14mm</v>
          </cell>
          <cell r="G738" t="str">
            <v>30cm</v>
          </cell>
          <cell r="H738" t="str">
            <v>€</v>
          </cell>
          <cell r="I738">
            <v>100.8</v>
          </cell>
          <cell r="J738" t="str">
            <v>EUR</v>
          </cell>
        </row>
        <row r="739">
          <cell r="B739" t="str">
            <v>M0034941630</v>
          </cell>
          <cell r="C739" t="str">
            <v>Matrix2</v>
          </cell>
          <cell r="D739" t="str">
            <v>Firm</v>
          </cell>
          <cell r="E739">
            <v>360</v>
          </cell>
          <cell r="F739" t="str">
            <v>16mm</v>
          </cell>
          <cell r="G739" t="str">
            <v>30cm</v>
          </cell>
          <cell r="H739" t="str">
            <v>€</v>
          </cell>
          <cell r="I739">
            <v>110.61</v>
          </cell>
          <cell r="J739" t="str">
            <v>EUR</v>
          </cell>
        </row>
        <row r="740">
          <cell r="B740" t="str">
            <v>M0034941830</v>
          </cell>
          <cell r="C740" t="str">
            <v>Matrix2</v>
          </cell>
          <cell r="D740" t="str">
            <v>Firm</v>
          </cell>
          <cell r="E740">
            <v>360</v>
          </cell>
          <cell r="F740" t="str">
            <v>18mm</v>
          </cell>
          <cell r="G740" t="str">
            <v>30cm</v>
          </cell>
          <cell r="H740" t="str">
            <v>€</v>
          </cell>
          <cell r="I740">
            <v>110.61</v>
          </cell>
          <cell r="J740" t="str">
            <v>EUR</v>
          </cell>
        </row>
        <row r="741">
          <cell r="B741" t="str">
            <v>M0034942030</v>
          </cell>
          <cell r="C741" t="str">
            <v>Matrix2</v>
          </cell>
          <cell r="D741" t="str">
            <v>Firm</v>
          </cell>
          <cell r="E741">
            <v>360</v>
          </cell>
          <cell r="F741" t="str">
            <v>20mm</v>
          </cell>
          <cell r="G741" t="str">
            <v>30cm</v>
          </cell>
          <cell r="H741" t="str">
            <v>€</v>
          </cell>
          <cell r="I741">
            <v>110.61</v>
          </cell>
          <cell r="J741" t="str">
            <v>EUR</v>
          </cell>
        </row>
        <row r="742">
          <cell r="B742" t="str">
            <v>M0034942440</v>
          </cell>
          <cell r="C742" t="str">
            <v>Matrix2</v>
          </cell>
          <cell r="D742" t="str">
            <v>Firm</v>
          </cell>
          <cell r="E742">
            <v>360</v>
          </cell>
          <cell r="F742" t="str">
            <v>24mm</v>
          </cell>
          <cell r="G742" t="str">
            <v>40cm</v>
          </cell>
          <cell r="H742" t="str">
            <v>€</v>
          </cell>
          <cell r="I742">
            <v>122.19</v>
          </cell>
          <cell r="J742" t="str">
            <v>EUR</v>
          </cell>
        </row>
        <row r="743">
          <cell r="B743" t="str">
            <v>M0034945150</v>
          </cell>
          <cell r="C743" t="str">
            <v>Matrix2</v>
          </cell>
          <cell r="D743" t="str">
            <v>Firm</v>
          </cell>
          <cell r="E743">
            <v>360</v>
          </cell>
          <cell r="F743" t="str">
            <v>5mm</v>
          </cell>
          <cell r="G743" t="str">
            <v>15cm</v>
          </cell>
          <cell r="H743" t="str">
            <v>€</v>
          </cell>
          <cell r="I743">
            <v>92.01</v>
          </cell>
          <cell r="J743" t="str">
            <v>EUR</v>
          </cell>
        </row>
        <row r="744">
          <cell r="B744" t="str">
            <v>M0034946150</v>
          </cell>
          <cell r="C744" t="str">
            <v>Matrix2</v>
          </cell>
          <cell r="D744" t="str">
            <v>Firm</v>
          </cell>
          <cell r="E744">
            <v>360</v>
          </cell>
          <cell r="F744" t="str">
            <v>6mm</v>
          </cell>
          <cell r="G744" t="str">
            <v>15cm</v>
          </cell>
          <cell r="H744" t="str">
            <v>€</v>
          </cell>
          <cell r="I744">
            <v>92.01</v>
          </cell>
          <cell r="J744" t="str">
            <v>EUR</v>
          </cell>
        </row>
        <row r="745">
          <cell r="B745" t="str">
            <v>M0034947200</v>
          </cell>
          <cell r="C745" t="str">
            <v>Matrix2</v>
          </cell>
          <cell r="D745" t="str">
            <v>Firm</v>
          </cell>
          <cell r="E745">
            <v>360</v>
          </cell>
          <cell r="F745" t="str">
            <v>7mm</v>
          </cell>
          <cell r="G745" t="str">
            <v>20cm</v>
          </cell>
          <cell r="H745" t="str">
            <v>€</v>
          </cell>
          <cell r="I745">
            <v>95.1</v>
          </cell>
          <cell r="J745" t="str">
            <v>EUR</v>
          </cell>
        </row>
        <row r="746">
          <cell r="B746" t="str">
            <v>M0034948300</v>
          </cell>
          <cell r="C746" t="str">
            <v>Matrix2</v>
          </cell>
          <cell r="D746" t="str">
            <v>Firm</v>
          </cell>
          <cell r="E746">
            <v>360</v>
          </cell>
          <cell r="F746" t="str">
            <v>8mm</v>
          </cell>
          <cell r="G746" t="str">
            <v>30cm</v>
          </cell>
          <cell r="H746" t="str">
            <v>€</v>
          </cell>
          <cell r="I746">
            <v>100.55</v>
          </cell>
          <cell r="J746" t="str">
            <v>EUR</v>
          </cell>
        </row>
        <row r="747">
          <cell r="B747" t="str">
            <v>M0034949300</v>
          </cell>
          <cell r="C747" t="str">
            <v>Matrix2</v>
          </cell>
          <cell r="D747" t="str">
            <v>Firm</v>
          </cell>
          <cell r="E747">
            <v>360</v>
          </cell>
          <cell r="F747" t="str">
            <v>9mm</v>
          </cell>
          <cell r="G747" t="str">
            <v>30cm</v>
          </cell>
          <cell r="H747" t="str">
            <v>€</v>
          </cell>
          <cell r="I747">
            <v>100.8</v>
          </cell>
          <cell r="J747" t="str">
            <v>EUR</v>
          </cell>
        </row>
        <row r="748">
          <cell r="B748" t="str">
            <v>M003497202SR0</v>
          </cell>
          <cell r="C748" t="str">
            <v>Matrix2</v>
          </cell>
          <cell r="D748" t="str">
            <v>UltraSoft</v>
          </cell>
          <cell r="E748" t="str">
            <v>SR</v>
          </cell>
          <cell r="F748" t="str">
            <v>2mm</v>
          </cell>
          <cell r="G748" t="str">
            <v>2cm</v>
          </cell>
          <cell r="H748" t="str">
            <v>€</v>
          </cell>
          <cell r="I748">
            <v>89.68</v>
          </cell>
          <cell r="J748" t="str">
            <v>EUR</v>
          </cell>
        </row>
        <row r="749">
          <cell r="B749" t="str">
            <v>M003497203SR0</v>
          </cell>
          <cell r="C749" t="str">
            <v>Matrix2</v>
          </cell>
          <cell r="D749" t="str">
            <v>UltraSoft</v>
          </cell>
          <cell r="E749" t="str">
            <v>SR</v>
          </cell>
          <cell r="F749" t="str">
            <v>2mm</v>
          </cell>
          <cell r="G749" t="str">
            <v>3cm</v>
          </cell>
          <cell r="H749" t="str">
            <v>€</v>
          </cell>
          <cell r="I749">
            <v>90.46</v>
          </cell>
          <cell r="J749" t="str">
            <v>EUR</v>
          </cell>
        </row>
        <row r="750">
          <cell r="B750" t="str">
            <v>M003497204SR0</v>
          </cell>
          <cell r="C750" t="str">
            <v>Matrix2</v>
          </cell>
          <cell r="D750" t="str">
            <v>UltraSoft</v>
          </cell>
          <cell r="E750" t="str">
            <v>SR</v>
          </cell>
          <cell r="F750" t="str">
            <v>2mm</v>
          </cell>
          <cell r="G750" t="str">
            <v>4cm</v>
          </cell>
          <cell r="H750" t="str">
            <v>€</v>
          </cell>
          <cell r="I750">
            <v>90.89</v>
          </cell>
          <cell r="J750" t="str">
            <v>EUR</v>
          </cell>
        </row>
        <row r="751">
          <cell r="B751" t="str">
            <v>M003497206SR0</v>
          </cell>
          <cell r="C751" t="str">
            <v>Matrix2</v>
          </cell>
          <cell r="D751" t="str">
            <v>UltraSoft</v>
          </cell>
          <cell r="E751" t="str">
            <v>SR</v>
          </cell>
          <cell r="F751" t="str">
            <v>2mm</v>
          </cell>
          <cell r="G751" t="str">
            <v>6cm</v>
          </cell>
          <cell r="H751" t="str">
            <v>€</v>
          </cell>
          <cell r="I751">
            <v>91.75</v>
          </cell>
          <cell r="J751" t="str">
            <v>EUR</v>
          </cell>
        </row>
        <row r="752">
          <cell r="B752" t="str">
            <v>M003497208SR0</v>
          </cell>
          <cell r="C752" t="str">
            <v>Matrix2</v>
          </cell>
          <cell r="D752" t="str">
            <v>UltraSoft</v>
          </cell>
          <cell r="E752" t="str">
            <v>SR</v>
          </cell>
          <cell r="F752" t="str">
            <v>2mm</v>
          </cell>
          <cell r="G752" t="str">
            <v>8cm</v>
          </cell>
          <cell r="H752" t="str">
            <v>€</v>
          </cell>
          <cell r="I752">
            <v>92.61</v>
          </cell>
          <cell r="J752" t="str">
            <v>EUR</v>
          </cell>
        </row>
        <row r="753">
          <cell r="B753" t="str">
            <v>M003497210SR0</v>
          </cell>
          <cell r="C753" t="str">
            <v>Matrix2</v>
          </cell>
          <cell r="D753" t="str">
            <v>UltraSoft</v>
          </cell>
          <cell r="E753" t="str">
            <v>SR</v>
          </cell>
          <cell r="F753" t="str">
            <v>2mm</v>
          </cell>
          <cell r="G753" t="str">
            <v>10c</v>
          </cell>
          <cell r="H753" t="str">
            <v>€</v>
          </cell>
          <cell r="I753">
            <v>93.49</v>
          </cell>
          <cell r="J753" t="str">
            <v>EUR</v>
          </cell>
        </row>
        <row r="754">
          <cell r="B754" t="str">
            <v>M003497215SR0</v>
          </cell>
          <cell r="C754" t="str">
            <v>Matrix2</v>
          </cell>
          <cell r="D754" t="str">
            <v>UltraSoft</v>
          </cell>
          <cell r="E754" t="str">
            <v>SR</v>
          </cell>
          <cell r="F754" t="str">
            <v>2mm</v>
          </cell>
          <cell r="G754" t="str">
            <v>15c</v>
          </cell>
          <cell r="H754" t="str">
            <v>€</v>
          </cell>
          <cell r="I754">
            <v>95.66</v>
          </cell>
          <cell r="J754" t="str">
            <v>EUR</v>
          </cell>
        </row>
        <row r="755">
          <cell r="B755" t="str">
            <v>M003497253SR0</v>
          </cell>
          <cell r="C755" t="str">
            <v>Matrix2</v>
          </cell>
          <cell r="D755" t="str">
            <v>UltraSoft</v>
          </cell>
          <cell r="E755" t="str">
            <v>SR</v>
          </cell>
          <cell r="F755" t="str">
            <v>2.5mm</v>
          </cell>
          <cell r="G755">
            <v>3</v>
          </cell>
          <cell r="H755" t="str">
            <v>€</v>
          </cell>
          <cell r="I755">
            <v>90.46</v>
          </cell>
          <cell r="J755" t="str">
            <v>EUR</v>
          </cell>
        </row>
        <row r="756">
          <cell r="B756" t="str">
            <v>M003497254SR0</v>
          </cell>
          <cell r="C756" t="str">
            <v>Matrix2</v>
          </cell>
          <cell r="D756" t="str">
            <v>UltraSoft</v>
          </cell>
          <cell r="E756" t="str">
            <v>SR</v>
          </cell>
          <cell r="F756" t="str">
            <v>2.5mm</v>
          </cell>
          <cell r="G756">
            <v>4</v>
          </cell>
          <cell r="H756" t="str">
            <v>€</v>
          </cell>
          <cell r="I756">
            <v>90.89</v>
          </cell>
          <cell r="J756" t="str">
            <v>EUR</v>
          </cell>
        </row>
        <row r="757">
          <cell r="B757" t="str">
            <v>M003497256SR0</v>
          </cell>
          <cell r="C757" t="str">
            <v>Matrix2</v>
          </cell>
          <cell r="D757" t="str">
            <v>UltraSoft</v>
          </cell>
          <cell r="E757" t="str">
            <v>SR</v>
          </cell>
          <cell r="F757" t="str">
            <v>2.5mm</v>
          </cell>
          <cell r="G757">
            <v>6</v>
          </cell>
          <cell r="H757" t="str">
            <v>€</v>
          </cell>
          <cell r="I757">
            <v>91.75</v>
          </cell>
          <cell r="J757" t="str">
            <v>EUR</v>
          </cell>
        </row>
        <row r="758">
          <cell r="B758" t="str">
            <v>M003497304SR0</v>
          </cell>
          <cell r="C758" t="str">
            <v>Matrix2</v>
          </cell>
          <cell r="D758" t="str">
            <v>UltraSoft</v>
          </cell>
          <cell r="E758" t="str">
            <v>SR</v>
          </cell>
          <cell r="F758" t="str">
            <v>3mm</v>
          </cell>
          <cell r="G758" t="str">
            <v>4cm</v>
          </cell>
          <cell r="H758" t="str">
            <v>€</v>
          </cell>
          <cell r="I758">
            <v>90.89</v>
          </cell>
          <cell r="J758" t="str">
            <v>EUR</v>
          </cell>
        </row>
        <row r="759">
          <cell r="B759" t="str">
            <v>M003497306SR0</v>
          </cell>
          <cell r="C759" t="str">
            <v>Matrix2</v>
          </cell>
          <cell r="D759" t="str">
            <v>UltraSoft</v>
          </cell>
          <cell r="E759" t="str">
            <v>SR</v>
          </cell>
          <cell r="F759" t="str">
            <v>3mm</v>
          </cell>
          <cell r="G759" t="str">
            <v>6cm</v>
          </cell>
          <cell r="H759" t="str">
            <v>€</v>
          </cell>
          <cell r="I759">
            <v>91.75</v>
          </cell>
          <cell r="J759" t="str">
            <v>EUR</v>
          </cell>
        </row>
        <row r="760">
          <cell r="B760" t="str">
            <v>M003497308SR0</v>
          </cell>
          <cell r="C760" t="str">
            <v>Matrix2</v>
          </cell>
          <cell r="D760" t="str">
            <v>UltraSoft</v>
          </cell>
          <cell r="E760" t="str">
            <v>SR</v>
          </cell>
          <cell r="F760" t="str">
            <v>3mm</v>
          </cell>
          <cell r="G760" t="str">
            <v>8cm</v>
          </cell>
          <cell r="H760" t="str">
            <v>€</v>
          </cell>
          <cell r="I760">
            <v>92.61</v>
          </cell>
          <cell r="J760" t="str">
            <v>EUR</v>
          </cell>
        </row>
        <row r="761">
          <cell r="B761" t="str">
            <v>M003497310SR0</v>
          </cell>
          <cell r="C761" t="str">
            <v>Matrix2</v>
          </cell>
          <cell r="D761" t="str">
            <v>UltraSoft</v>
          </cell>
          <cell r="E761" t="str">
            <v>SR</v>
          </cell>
          <cell r="F761" t="str">
            <v>3mm</v>
          </cell>
          <cell r="G761" t="str">
            <v>10c</v>
          </cell>
          <cell r="H761" t="str">
            <v>€</v>
          </cell>
          <cell r="I761">
            <v>93.49</v>
          </cell>
          <cell r="J761" t="str">
            <v>EUR</v>
          </cell>
        </row>
        <row r="762">
          <cell r="B762" t="str">
            <v>M003497315SR0</v>
          </cell>
          <cell r="C762" t="str">
            <v>Matrix2</v>
          </cell>
          <cell r="D762" t="str">
            <v>UltraSoft</v>
          </cell>
          <cell r="E762" t="str">
            <v>SR</v>
          </cell>
          <cell r="F762" t="str">
            <v>3mm</v>
          </cell>
          <cell r="G762" t="str">
            <v>15c</v>
          </cell>
          <cell r="H762" t="str">
            <v>€</v>
          </cell>
          <cell r="I762">
            <v>95.66</v>
          </cell>
          <cell r="J762" t="str">
            <v>EUR</v>
          </cell>
        </row>
        <row r="763">
          <cell r="B763" t="str">
            <v>M003497320SR0</v>
          </cell>
          <cell r="C763" t="str">
            <v>Matrix2</v>
          </cell>
          <cell r="D763" t="str">
            <v>UltraSoft</v>
          </cell>
          <cell r="E763" t="str">
            <v>SR</v>
          </cell>
          <cell r="F763" t="str">
            <v>3mm</v>
          </cell>
          <cell r="G763" t="str">
            <v>20c</v>
          </cell>
          <cell r="H763" t="str">
            <v>€</v>
          </cell>
          <cell r="I763">
            <v>98.14</v>
          </cell>
          <cell r="J763" t="str">
            <v>EUR</v>
          </cell>
        </row>
        <row r="764">
          <cell r="B764" t="str">
            <v>M003497406SR0</v>
          </cell>
          <cell r="C764" t="str">
            <v>Matrix2</v>
          </cell>
          <cell r="D764" t="str">
            <v>UltraSoft</v>
          </cell>
          <cell r="E764" t="str">
            <v>SR</v>
          </cell>
          <cell r="F764" t="str">
            <v>4mm</v>
          </cell>
          <cell r="G764" t="str">
            <v>6cm</v>
          </cell>
          <cell r="H764" t="str">
            <v>€</v>
          </cell>
          <cell r="I764">
            <v>91.75</v>
          </cell>
          <cell r="J764" t="str">
            <v>EUR</v>
          </cell>
        </row>
        <row r="765">
          <cell r="B765" t="str">
            <v>M003497408SR0</v>
          </cell>
          <cell r="C765" t="str">
            <v>Matrix2</v>
          </cell>
          <cell r="D765" t="str">
            <v>UltraSoft</v>
          </cell>
          <cell r="E765" t="str">
            <v>SR</v>
          </cell>
          <cell r="F765" t="str">
            <v>4mm</v>
          </cell>
          <cell r="G765" t="str">
            <v>8cm</v>
          </cell>
          <cell r="H765" t="str">
            <v>€</v>
          </cell>
          <cell r="I765">
            <v>92.61</v>
          </cell>
          <cell r="J765" t="str">
            <v>EUR</v>
          </cell>
        </row>
        <row r="766">
          <cell r="B766" t="str">
            <v>M003497410SR0</v>
          </cell>
          <cell r="C766" t="str">
            <v>Matrix2</v>
          </cell>
          <cell r="D766" t="str">
            <v>UltraSoft</v>
          </cell>
          <cell r="E766" t="str">
            <v>SR</v>
          </cell>
          <cell r="F766" t="str">
            <v>4mm</v>
          </cell>
          <cell r="G766" t="str">
            <v>10c</v>
          </cell>
          <cell r="H766" t="str">
            <v>€</v>
          </cell>
          <cell r="I766">
            <v>93.49</v>
          </cell>
          <cell r="J766" t="str">
            <v>EUR</v>
          </cell>
        </row>
        <row r="767">
          <cell r="B767" t="str">
            <v>M003497415SR0</v>
          </cell>
          <cell r="C767" t="str">
            <v>Matrix2</v>
          </cell>
          <cell r="D767" t="str">
            <v>UltraSoft</v>
          </cell>
          <cell r="E767" t="str">
            <v>SR</v>
          </cell>
          <cell r="F767" t="str">
            <v>4mm</v>
          </cell>
          <cell r="G767" t="str">
            <v>15c</v>
          </cell>
          <cell r="H767" t="str">
            <v>€</v>
          </cell>
          <cell r="I767">
            <v>95.66</v>
          </cell>
          <cell r="J767" t="str">
            <v>EUR</v>
          </cell>
        </row>
        <row r="768">
          <cell r="B768" t="str">
            <v>M003497420SR0</v>
          </cell>
          <cell r="C768" t="str">
            <v>Matrix2</v>
          </cell>
          <cell r="D768" t="str">
            <v>UltraSoft</v>
          </cell>
          <cell r="E768" t="str">
            <v>SR</v>
          </cell>
          <cell r="F768" t="str">
            <v>4mm</v>
          </cell>
          <cell r="G768" t="str">
            <v>20c</v>
          </cell>
          <cell r="H768" t="str">
            <v>€</v>
          </cell>
          <cell r="I768">
            <v>98.14</v>
          </cell>
          <cell r="J768" t="str">
            <v>EUR</v>
          </cell>
        </row>
        <row r="769">
          <cell r="B769" t="str">
            <v>M003497510SR0</v>
          </cell>
          <cell r="C769" t="str">
            <v>Matrix2</v>
          </cell>
          <cell r="D769" t="str">
            <v>UltraSoft</v>
          </cell>
          <cell r="E769" t="str">
            <v>SR</v>
          </cell>
          <cell r="F769" t="str">
            <v>5mm</v>
          </cell>
          <cell r="G769" t="str">
            <v>10c</v>
          </cell>
          <cell r="H769" t="str">
            <v>€</v>
          </cell>
          <cell r="I769">
            <v>93.49</v>
          </cell>
          <cell r="J769" t="str">
            <v>EUR</v>
          </cell>
        </row>
        <row r="770">
          <cell r="B770" t="str">
            <v>M003497515SR0</v>
          </cell>
          <cell r="C770" t="str">
            <v>Matrix2</v>
          </cell>
          <cell r="D770" t="str">
            <v>UltraSoft</v>
          </cell>
          <cell r="E770" t="str">
            <v>SR</v>
          </cell>
          <cell r="F770" t="str">
            <v>5mm</v>
          </cell>
          <cell r="G770" t="str">
            <v>15c</v>
          </cell>
          <cell r="H770" t="str">
            <v>€</v>
          </cell>
          <cell r="I770">
            <v>95.66</v>
          </cell>
          <cell r="J770" t="str">
            <v>EUR</v>
          </cell>
        </row>
        <row r="771">
          <cell r="B771" t="str">
            <v>M003497520SR0</v>
          </cell>
          <cell r="C771" t="str">
            <v>Matrix2</v>
          </cell>
          <cell r="D771" t="str">
            <v>UltraSoft</v>
          </cell>
          <cell r="E771" t="str">
            <v>SR</v>
          </cell>
          <cell r="F771" t="str">
            <v>5mm</v>
          </cell>
          <cell r="G771" t="str">
            <v>20c</v>
          </cell>
          <cell r="H771" t="str">
            <v>€</v>
          </cell>
          <cell r="I771">
            <v>98.14</v>
          </cell>
          <cell r="J771" t="str">
            <v>EUR</v>
          </cell>
        </row>
        <row r="772">
          <cell r="B772" t="str">
            <v>M003497610SR0</v>
          </cell>
          <cell r="C772" t="str">
            <v>Matrix2</v>
          </cell>
          <cell r="D772" t="str">
            <v>UltraSoft</v>
          </cell>
          <cell r="E772" t="str">
            <v>SR</v>
          </cell>
          <cell r="F772" t="str">
            <v>6mm</v>
          </cell>
          <cell r="G772" t="str">
            <v>10c</v>
          </cell>
          <cell r="H772" t="str">
            <v>€</v>
          </cell>
          <cell r="I772">
            <v>93.49</v>
          </cell>
          <cell r="J772" t="str">
            <v>EUR</v>
          </cell>
        </row>
        <row r="773">
          <cell r="B773" t="str">
            <v>M003497615SR0</v>
          </cell>
          <cell r="C773" t="str">
            <v>Matrix2</v>
          </cell>
          <cell r="D773" t="str">
            <v>UltraSoft</v>
          </cell>
          <cell r="E773" t="str">
            <v>SR</v>
          </cell>
          <cell r="F773" t="str">
            <v>6mm</v>
          </cell>
          <cell r="G773" t="str">
            <v>15c</v>
          </cell>
          <cell r="H773" t="str">
            <v>€</v>
          </cell>
          <cell r="I773">
            <v>95.66</v>
          </cell>
          <cell r="J773" t="str">
            <v>EUR</v>
          </cell>
        </row>
        <row r="774">
          <cell r="B774" t="str">
            <v>M003497620SR0</v>
          </cell>
          <cell r="C774" t="str">
            <v>Matrix2</v>
          </cell>
          <cell r="D774" t="str">
            <v>UltraSoft</v>
          </cell>
          <cell r="E774" t="str">
            <v>SR</v>
          </cell>
          <cell r="F774" t="str">
            <v>6mm</v>
          </cell>
          <cell r="G774" t="str">
            <v>20c</v>
          </cell>
          <cell r="H774" t="str">
            <v>€</v>
          </cell>
          <cell r="I774">
            <v>98.14</v>
          </cell>
          <cell r="J774" t="str">
            <v>EUR</v>
          </cell>
        </row>
        <row r="775">
          <cell r="B775" t="str">
            <v>M003498204SR0</v>
          </cell>
          <cell r="C775" t="str">
            <v>Matrix2</v>
          </cell>
          <cell r="D775" t="str">
            <v>UltraSoft</v>
          </cell>
          <cell r="E775">
            <v>360</v>
          </cell>
          <cell r="F775" t="str">
            <v>SR</v>
          </cell>
          <cell r="G775" t="str">
            <v>2mm</v>
          </cell>
          <cell r="H775" t="str">
            <v>€</v>
          </cell>
          <cell r="I775">
            <v>84.57</v>
          </cell>
          <cell r="J775" t="str">
            <v>EUR</v>
          </cell>
        </row>
        <row r="776">
          <cell r="B776" t="str">
            <v>M003498206SR0</v>
          </cell>
          <cell r="C776" t="str">
            <v>Matrix2</v>
          </cell>
          <cell r="D776" t="str">
            <v>UltraSoft</v>
          </cell>
          <cell r="E776">
            <v>360</v>
          </cell>
          <cell r="F776" t="str">
            <v>SR</v>
          </cell>
          <cell r="G776" t="str">
            <v>2mm</v>
          </cell>
          <cell r="H776" t="str">
            <v>€</v>
          </cell>
          <cell r="I776">
            <v>85.67</v>
          </cell>
          <cell r="J776" t="str">
            <v>EUR</v>
          </cell>
        </row>
        <row r="777">
          <cell r="B777" t="str">
            <v>M003498304SR0</v>
          </cell>
          <cell r="C777" t="str">
            <v>Matrix2</v>
          </cell>
          <cell r="D777" t="str">
            <v>UltraSoft</v>
          </cell>
          <cell r="E777">
            <v>360</v>
          </cell>
          <cell r="F777" t="str">
            <v>SR</v>
          </cell>
          <cell r="G777" t="str">
            <v>3mm</v>
          </cell>
          <cell r="H777" t="str">
            <v>€</v>
          </cell>
          <cell r="I777">
            <v>84.57</v>
          </cell>
          <cell r="J777" t="str">
            <v>EUR</v>
          </cell>
        </row>
        <row r="778">
          <cell r="B778" t="str">
            <v>M003498306SR0</v>
          </cell>
          <cell r="C778" t="str">
            <v>Matrix2</v>
          </cell>
          <cell r="D778" t="str">
            <v>UltraSoft</v>
          </cell>
          <cell r="E778">
            <v>360</v>
          </cell>
          <cell r="F778" t="str">
            <v>SR</v>
          </cell>
          <cell r="G778" t="str">
            <v>3mm</v>
          </cell>
          <cell r="H778" t="str">
            <v>€</v>
          </cell>
          <cell r="I778">
            <v>85.67</v>
          </cell>
          <cell r="J778" t="str">
            <v>EUR</v>
          </cell>
        </row>
        <row r="779">
          <cell r="B779" t="str">
            <v>M003498308SR0</v>
          </cell>
          <cell r="C779" t="str">
            <v>Matrix2</v>
          </cell>
          <cell r="D779" t="str">
            <v>UltraSoft</v>
          </cell>
          <cell r="E779">
            <v>360</v>
          </cell>
          <cell r="F779" t="str">
            <v>SR</v>
          </cell>
          <cell r="G779" t="str">
            <v>3mm</v>
          </cell>
          <cell r="H779" t="str">
            <v>€</v>
          </cell>
          <cell r="I779">
            <v>86.53</v>
          </cell>
          <cell r="J779" t="str">
            <v>EUR</v>
          </cell>
        </row>
        <row r="780">
          <cell r="B780" t="str">
            <v>M003498406SR0</v>
          </cell>
          <cell r="C780" t="str">
            <v>Matrix2</v>
          </cell>
          <cell r="D780" t="str">
            <v>UltraSoft</v>
          </cell>
          <cell r="E780">
            <v>360</v>
          </cell>
          <cell r="F780" t="str">
            <v>SR</v>
          </cell>
          <cell r="G780" t="str">
            <v>4mm</v>
          </cell>
          <cell r="H780" t="str">
            <v>€</v>
          </cell>
          <cell r="I780">
            <v>85.67</v>
          </cell>
          <cell r="J780" t="str">
            <v>EUR</v>
          </cell>
        </row>
        <row r="781">
          <cell r="B781" t="str">
            <v>M003498408SR0</v>
          </cell>
          <cell r="C781" t="str">
            <v>Matrix2</v>
          </cell>
          <cell r="D781" t="str">
            <v>UltraSoft</v>
          </cell>
          <cell r="E781">
            <v>360</v>
          </cell>
          <cell r="F781" t="str">
            <v>SR</v>
          </cell>
          <cell r="G781" t="str">
            <v>4mm</v>
          </cell>
          <cell r="H781" t="str">
            <v>€</v>
          </cell>
          <cell r="I781">
            <v>86.53</v>
          </cell>
          <cell r="J781" t="str">
            <v>EUR</v>
          </cell>
        </row>
        <row r="782">
          <cell r="B782" t="str">
            <v>M003498510SR0</v>
          </cell>
          <cell r="C782" t="str">
            <v>Matrix2</v>
          </cell>
          <cell r="D782" t="str">
            <v>UltraSoft</v>
          </cell>
          <cell r="E782">
            <v>360</v>
          </cell>
          <cell r="F782" t="str">
            <v>SR</v>
          </cell>
          <cell r="G782" t="str">
            <v>5mm</v>
          </cell>
          <cell r="H782" t="str">
            <v>€</v>
          </cell>
          <cell r="I782">
            <v>87.01</v>
          </cell>
          <cell r="J782" t="str">
            <v>EUR</v>
          </cell>
        </row>
        <row r="783">
          <cell r="B783" t="str">
            <v>M003498515SR0</v>
          </cell>
          <cell r="C783" t="str">
            <v>Matrix2</v>
          </cell>
          <cell r="D783" t="str">
            <v>UltraSoft</v>
          </cell>
          <cell r="E783">
            <v>360</v>
          </cell>
          <cell r="F783" t="str">
            <v>SR</v>
          </cell>
          <cell r="G783" t="str">
            <v>5mm</v>
          </cell>
          <cell r="H783" t="str">
            <v>€</v>
          </cell>
          <cell r="I783">
            <v>89.67</v>
          </cell>
          <cell r="J783" t="str">
            <v>EUR</v>
          </cell>
        </row>
        <row r="784">
          <cell r="B784" t="str">
            <v>M003498610SR0</v>
          </cell>
          <cell r="C784" t="str">
            <v>Matrix2</v>
          </cell>
          <cell r="D784" t="str">
            <v>UltraSoft</v>
          </cell>
          <cell r="E784">
            <v>360</v>
          </cell>
          <cell r="F784" t="str">
            <v>SR</v>
          </cell>
          <cell r="G784" t="str">
            <v>6mm</v>
          </cell>
          <cell r="H784" t="str">
            <v>€</v>
          </cell>
          <cell r="I784">
            <v>87.01</v>
          </cell>
          <cell r="J784" t="str">
            <v>EUR</v>
          </cell>
        </row>
        <row r="785">
          <cell r="B785" t="str">
            <v>M003498615SR0</v>
          </cell>
          <cell r="C785" t="str">
            <v>Matrix2</v>
          </cell>
          <cell r="D785" t="str">
            <v>UltraSoft</v>
          </cell>
          <cell r="E785">
            <v>360</v>
          </cell>
          <cell r="F785" t="str">
            <v>SR</v>
          </cell>
          <cell r="G785" t="str">
            <v>6mm</v>
          </cell>
          <cell r="H785" t="str">
            <v>€</v>
          </cell>
          <cell r="I785">
            <v>89.67</v>
          </cell>
          <cell r="J785" t="str">
            <v>EUR</v>
          </cell>
        </row>
        <row r="786">
          <cell r="B786" t="str">
            <v>M0035422030</v>
          </cell>
          <cell r="C786" t="str">
            <v>Target</v>
          </cell>
          <cell r="D786">
            <v>360</v>
          </cell>
          <cell r="E786" t="str">
            <v>Ultra</v>
          </cell>
          <cell r="F786" t="str">
            <v>2mm</v>
          </cell>
          <cell r="G786" t="str">
            <v>3cm</v>
          </cell>
          <cell r="H786" t="str">
            <v>€</v>
          </cell>
          <cell r="I786">
            <v>210</v>
          </cell>
          <cell r="J786" t="str">
            <v>EUR</v>
          </cell>
        </row>
        <row r="787">
          <cell r="B787" t="str">
            <v>M0035422040</v>
          </cell>
          <cell r="C787" t="str">
            <v>Target</v>
          </cell>
          <cell r="D787">
            <v>360</v>
          </cell>
          <cell r="E787" t="str">
            <v>Ultra</v>
          </cell>
          <cell r="F787" t="str">
            <v>2mm</v>
          </cell>
          <cell r="G787" t="str">
            <v>4cm</v>
          </cell>
          <cell r="H787" t="str">
            <v>€</v>
          </cell>
          <cell r="I787">
            <v>210</v>
          </cell>
          <cell r="J787" t="str">
            <v>EUR</v>
          </cell>
        </row>
        <row r="788">
          <cell r="B788" t="str">
            <v>M0035422060</v>
          </cell>
          <cell r="C788" t="str">
            <v>Target</v>
          </cell>
          <cell r="D788">
            <v>360</v>
          </cell>
          <cell r="E788" t="str">
            <v>Ultra</v>
          </cell>
          <cell r="F788" t="str">
            <v>2mm</v>
          </cell>
          <cell r="G788" t="str">
            <v>6cm</v>
          </cell>
          <cell r="H788" t="str">
            <v>€</v>
          </cell>
          <cell r="I788">
            <v>210</v>
          </cell>
          <cell r="J788" t="str">
            <v>EUR</v>
          </cell>
        </row>
        <row r="789">
          <cell r="B789" t="str">
            <v>M0035422540</v>
          </cell>
          <cell r="C789" t="str">
            <v>Target</v>
          </cell>
          <cell r="D789">
            <v>360</v>
          </cell>
          <cell r="E789" t="str">
            <v>Ultra</v>
          </cell>
          <cell r="F789" t="str">
            <v>2.5mm</v>
          </cell>
          <cell r="G789" t="str">
            <v>4cm</v>
          </cell>
          <cell r="H789" t="str">
            <v>€</v>
          </cell>
          <cell r="I789">
            <v>210</v>
          </cell>
          <cell r="J789" t="str">
            <v>EUR</v>
          </cell>
        </row>
        <row r="790">
          <cell r="B790" t="str">
            <v>M0035423040</v>
          </cell>
          <cell r="C790" t="str">
            <v>Target</v>
          </cell>
          <cell r="D790">
            <v>360</v>
          </cell>
          <cell r="E790" t="str">
            <v>Ultra</v>
          </cell>
          <cell r="F790" t="str">
            <v>3mm</v>
          </cell>
          <cell r="G790" t="str">
            <v>4cm</v>
          </cell>
          <cell r="H790" t="str">
            <v>€</v>
          </cell>
          <cell r="I790">
            <v>210</v>
          </cell>
          <cell r="J790" t="str">
            <v>EUR</v>
          </cell>
        </row>
        <row r="791">
          <cell r="B791" t="str">
            <v>M0035423060</v>
          </cell>
          <cell r="C791" t="str">
            <v>Target</v>
          </cell>
          <cell r="D791">
            <v>360</v>
          </cell>
          <cell r="E791" t="str">
            <v>Ultra</v>
          </cell>
          <cell r="F791" t="str">
            <v>3mm</v>
          </cell>
          <cell r="G791" t="str">
            <v>6cm</v>
          </cell>
          <cell r="H791" t="str">
            <v>€</v>
          </cell>
          <cell r="I791">
            <v>210</v>
          </cell>
          <cell r="J791" t="str">
            <v>EUR</v>
          </cell>
        </row>
        <row r="792">
          <cell r="B792" t="str">
            <v>M0035423080</v>
          </cell>
          <cell r="C792" t="str">
            <v>Target</v>
          </cell>
          <cell r="D792">
            <v>360</v>
          </cell>
          <cell r="E792" t="str">
            <v>Ultra</v>
          </cell>
          <cell r="F792" t="str">
            <v>3mm</v>
          </cell>
          <cell r="G792" t="str">
            <v>8cm</v>
          </cell>
          <cell r="H792" t="str">
            <v>€</v>
          </cell>
          <cell r="I792">
            <v>210</v>
          </cell>
          <cell r="J792" t="str">
            <v>EUR</v>
          </cell>
        </row>
        <row r="793">
          <cell r="B793" t="str">
            <v>M0035423100</v>
          </cell>
          <cell r="C793" t="str">
            <v>Target</v>
          </cell>
          <cell r="D793">
            <v>360</v>
          </cell>
          <cell r="E793" t="str">
            <v>Ultra</v>
          </cell>
          <cell r="F793" t="str">
            <v>3MM</v>
          </cell>
          <cell r="G793" t="str">
            <v>10CM</v>
          </cell>
          <cell r="H793" t="str">
            <v>€</v>
          </cell>
          <cell r="I793">
            <v>210</v>
          </cell>
          <cell r="J793" t="str">
            <v>EUR</v>
          </cell>
        </row>
        <row r="794">
          <cell r="B794" t="str">
            <v>M0035424060</v>
          </cell>
          <cell r="C794" t="str">
            <v>Target</v>
          </cell>
          <cell r="D794">
            <v>360</v>
          </cell>
          <cell r="E794" t="str">
            <v>Ultra</v>
          </cell>
          <cell r="F794" t="str">
            <v>4MM</v>
          </cell>
          <cell r="G794" t="str">
            <v>6CM</v>
          </cell>
          <cell r="H794" t="str">
            <v>€</v>
          </cell>
          <cell r="I794">
            <v>210</v>
          </cell>
          <cell r="J794" t="str">
            <v>EUR</v>
          </cell>
        </row>
        <row r="795">
          <cell r="B795" t="str">
            <v>M0035424080</v>
          </cell>
          <cell r="C795" t="str">
            <v>Target</v>
          </cell>
          <cell r="D795">
            <v>360</v>
          </cell>
          <cell r="E795" t="str">
            <v>Ultra</v>
          </cell>
          <cell r="F795" t="str">
            <v>4MM</v>
          </cell>
          <cell r="G795" t="str">
            <v>8CM</v>
          </cell>
          <cell r="H795" t="str">
            <v>€</v>
          </cell>
          <cell r="I795">
            <v>210</v>
          </cell>
          <cell r="J795" t="str">
            <v>EUR</v>
          </cell>
        </row>
        <row r="796">
          <cell r="B796" t="str">
            <v>M0035424100</v>
          </cell>
          <cell r="C796" t="str">
            <v>Target</v>
          </cell>
          <cell r="D796">
            <v>360</v>
          </cell>
          <cell r="E796" t="str">
            <v>Ultra</v>
          </cell>
          <cell r="F796" t="str">
            <v>4MM</v>
          </cell>
          <cell r="G796" t="str">
            <v>10CM</v>
          </cell>
          <cell r="H796" t="str">
            <v>€</v>
          </cell>
          <cell r="I796">
            <v>210</v>
          </cell>
          <cell r="J796" t="str">
            <v>EUR</v>
          </cell>
        </row>
        <row r="797">
          <cell r="B797" t="str">
            <v>M0035424150</v>
          </cell>
          <cell r="C797" t="str">
            <v>Target</v>
          </cell>
          <cell r="D797">
            <v>360</v>
          </cell>
          <cell r="E797" t="str">
            <v>Ultra</v>
          </cell>
          <cell r="F797" t="str">
            <v>4MM</v>
          </cell>
          <cell r="G797" t="str">
            <v>15CM</v>
          </cell>
          <cell r="H797" t="str">
            <v>€</v>
          </cell>
          <cell r="I797">
            <v>210</v>
          </cell>
          <cell r="J797" t="str">
            <v>EUR</v>
          </cell>
        </row>
        <row r="798">
          <cell r="B798" t="str">
            <v>M0035425100</v>
          </cell>
          <cell r="C798" t="str">
            <v>Target</v>
          </cell>
          <cell r="D798">
            <v>360</v>
          </cell>
          <cell r="E798" t="str">
            <v>Ultra</v>
          </cell>
          <cell r="F798" t="str">
            <v>5MM</v>
          </cell>
          <cell r="G798" t="str">
            <v>10CM</v>
          </cell>
          <cell r="H798" t="str">
            <v>€</v>
          </cell>
          <cell r="I798">
            <v>210</v>
          </cell>
          <cell r="J798" t="str">
            <v>EUR</v>
          </cell>
        </row>
        <row r="799">
          <cell r="B799" t="str">
            <v>M0035425150</v>
          </cell>
          <cell r="C799" t="str">
            <v>Target</v>
          </cell>
          <cell r="D799">
            <v>360</v>
          </cell>
          <cell r="E799" t="str">
            <v>Ultra</v>
          </cell>
          <cell r="F799" t="str">
            <v>5MM</v>
          </cell>
          <cell r="G799" t="str">
            <v>15CM</v>
          </cell>
          <cell r="H799" t="str">
            <v>€</v>
          </cell>
          <cell r="I799">
            <v>210</v>
          </cell>
          <cell r="J799" t="str">
            <v>EUR</v>
          </cell>
        </row>
        <row r="800">
          <cell r="B800" t="str">
            <v>M0035432010</v>
          </cell>
          <cell r="C800" t="str">
            <v>Target</v>
          </cell>
          <cell r="D800" t="str">
            <v>Helical</v>
          </cell>
          <cell r="E800" t="str">
            <v>Ultra</v>
          </cell>
          <cell r="F800" t="str">
            <v>2mm</v>
          </cell>
          <cell r="G800" t="str">
            <v>1cm</v>
          </cell>
          <cell r="H800" t="str">
            <v>€</v>
          </cell>
          <cell r="I800">
            <v>210</v>
          </cell>
          <cell r="J800" t="str">
            <v>EUR</v>
          </cell>
        </row>
        <row r="801">
          <cell r="B801" t="str">
            <v>M0035432020</v>
          </cell>
          <cell r="C801" t="str">
            <v>Target</v>
          </cell>
          <cell r="D801" t="str">
            <v>Helical</v>
          </cell>
          <cell r="E801" t="str">
            <v>Ultra</v>
          </cell>
          <cell r="F801" t="str">
            <v>2mm</v>
          </cell>
          <cell r="G801">
            <v>2</v>
          </cell>
          <cell r="H801" t="str">
            <v>€</v>
          </cell>
          <cell r="I801">
            <v>210</v>
          </cell>
          <cell r="J801" t="str">
            <v>EUR</v>
          </cell>
        </row>
        <row r="802">
          <cell r="B802" t="str">
            <v>M0035432030</v>
          </cell>
          <cell r="C802" t="str">
            <v>Target</v>
          </cell>
          <cell r="D802" t="str">
            <v>Helical</v>
          </cell>
          <cell r="E802" t="str">
            <v>Ultra</v>
          </cell>
          <cell r="F802" t="str">
            <v>2mm</v>
          </cell>
          <cell r="G802">
            <v>3</v>
          </cell>
          <cell r="H802" t="str">
            <v>€</v>
          </cell>
          <cell r="I802">
            <v>210</v>
          </cell>
          <cell r="J802" t="str">
            <v>EUR</v>
          </cell>
        </row>
        <row r="803">
          <cell r="B803" t="str">
            <v>M0035432040</v>
          </cell>
          <cell r="C803" t="str">
            <v>Target</v>
          </cell>
          <cell r="D803" t="str">
            <v>Helical</v>
          </cell>
          <cell r="E803" t="str">
            <v>Ultra</v>
          </cell>
          <cell r="F803" t="str">
            <v>2mm</v>
          </cell>
          <cell r="G803">
            <v>4</v>
          </cell>
          <cell r="H803" t="str">
            <v>€</v>
          </cell>
          <cell r="I803">
            <v>210</v>
          </cell>
          <cell r="J803" t="str">
            <v>EUR</v>
          </cell>
        </row>
        <row r="804">
          <cell r="B804" t="str">
            <v>M0035432060</v>
          </cell>
          <cell r="C804" t="str">
            <v>Target</v>
          </cell>
          <cell r="D804" t="str">
            <v>Helical</v>
          </cell>
          <cell r="E804" t="str">
            <v>Ultra</v>
          </cell>
          <cell r="F804" t="str">
            <v>2mm</v>
          </cell>
          <cell r="G804">
            <v>6</v>
          </cell>
          <cell r="H804" t="str">
            <v>€</v>
          </cell>
          <cell r="I804">
            <v>210</v>
          </cell>
          <cell r="J804" t="str">
            <v>EUR</v>
          </cell>
        </row>
        <row r="805">
          <cell r="B805" t="str">
            <v>M0035432080</v>
          </cell>
          <cell r="C805" t="str">
            <v>Target</v>
          </cell>
          <cell r="D805" t="str">
            <v>Helical</v>
          </cell>
          <cell r="E805" t="str">
            <v>Ultra</v>
          </cell>
          <cell r="F805" t="str">
            <v>2mm</v>
          </cell>
          <cell r="G805" t="str">
            <v>8cm</v>
          </cell>
          <cell r="H805" t="str">
            <v>€</v>
          </cell>
          <cell r="I805">
            <v>210</v>
          </cell>
          <cell r="J805" t="str">
            <v>EUR</v>
          </cell>
        </row>
        <row r="806">
          <cell r="B806" t="str">
            <v>M0035432530</v>
          </cell>
          <cell r="C806" t="str">
            <v>Target</v>
          </cell>
          <cell r="D806" t="str">
            <v>Helical</v>
          </cell>
          <cell r="E806" t="str">
            <v>Ultra</v>
          </cell>
          <cell r="F806" t="str">
            <v>2.5mm</v>
          </cell>
          <cell r="G806" t="str">
            <v>MM</v>
          </cell>
          <cell r="H806" t="str">
            <v>€</v>
          </cell>
          <cell r="I806">
            <v>210</v>
          </cell>
          <cell r="J806" t="str">
            <v>EUR</v>
          </cell>
        </row>
        <row r="807">
          <cell r="B807" t="str">
            <v>M0035432540</v>
          </cell>
          <cell r="C807" t="str">
            <v>Target</v>
          </cell>
          <cell r="D807" t="str">
            <v>Helical</v>
          </cell>
          <cell r="E807" t="str">
            <v>Ultra</v>
          </cell>
          <cell r="F807" t="str">
            <v>2.5mm</v>
          </cell>
          <cell r="G807" t="str">
            <v>mm</v>
          </cell>
          <cell r="H807" t="str">
            <v>€</v>
          </cell>
          <cell r="I807">
            <v>210</v>
          </cell>
          <cell r="J807" t="str">
            <v>EUR</v>
          </cell>
        </row>
        <row r="808">
          <cell r="B808" t="str">
            <v>M0035432560</v>
          </cell>
          <cell r="C808" t="str">
            <v>Target</v>
          </cell>
          <cell r="D808" t="str">
            <v>Helical</v>
          </cell>
          <cell r="E808" t="str">
            <v>Ultra</v>
          </cell>
          <cell r="F808" t="str">
            <v>2.5mm</v>
          </cell>
          <cell r="G808" t="str">
            <v>mm</v>
          </cell>
          <cell r="H808" t="str">
            <v>€</v>
          </cell>
          <cell r="I808">
            <v>210</v>
          </cell>
          <cell r="J808" t="str">
            <v>EUR</v>
          </cell>
        </row>
        <row r="809">
          <cell r="B809" t="str">
            <v>M0035433040</v>
          </cell>
          <cell r="C809" t="str">
            <v>Target</v>
          </cell>
          <cell r="D809" t="str">
            <v>Helical</v>
          </cell>
          <cell r="E809" t="str">
            <v>Ultra</v>
          </cell>
          <cell r="F809" t="str">
            <v>3mm</v>
          </cell>
          <cell r="G809">
            <v>4</v>
          </cell>
          <cell r="H809" t="str">
            <v>€</v>
          </cell>
          <cell r="I809">
            <v>210</v>
          </cell>
          <cell r="J809" t="str">
            <v>EUR</v>
          </cell>
        </row>
        <row r="810">
          <cell r="B810" t="str">
            <v>M0035433060</v>
          </cell>
          <cell r="C810" t="str">
            <v>Target</v>
          </cell>
          <cell r="D810" t="str">
            <v>Helical</v>
          </cell>
          <cell r="E810" t="str">
            <v>Ultra</v>
          </cell>
          <cell r="F810" t="str">
            <v>3mm</v>
          </cell>
          <cell r="G810">
            <v>6</v>
          </cell>
          <cell r="H810" t="str">
            <v>€</v>
          </cell>
          <cell r="I810">
            <v>210</v>
          </cell>
          <cell r="J810" t="str">
            <v>EUR</v>
          </cell>
        </row>
        <row r="811">
          <cell r="B811" t="str">
            <v>M0035433080</v>
          </cell>
          <cell r="C811" t="str">
            <v>Target</v>
          </cell>
          <cell r="D811" t="str">
            <v>Helical</v>
          </cell>
          <cell r="E811" t="str">
            <v>Ultra</v>
          </cell>
          <cell r="F811" t="str">
            <v>3mm</v>
          </cell>
          <cell r="G811">
            <v>8</v>
          </cell>
          <cell r="H811" t="str">
            <v>€</v>
          </cell>
          <cell r="I811">
            <v>210</v>
          </cell>
          <cell r="J811" t="str">
            <v>EUR</v>
          </cell>
        </row>
        <row r="812">
          <cell r="B812" t="str">
            <v>M0035433100</v>
          </cell>
          <cell r="C812" t="str">
            <v>Target</v>
          </cell>
          <cell r="D812" t="str">
            <v>Helical</v>
          </cell>
          <cell r="E812" t="str">
            <v>Ultra</v>
          </cell>
          <cell r="F812" t="str">
            <v>3mm</v>
          </cell>
          <cell r="G812">
            <v>10</v>
          </cell>
          <cell r="H812" t="str">
            <v>€</v>
          </cell>
          <cell r="I812">
            <v>210</v>
          </cell>
          <cell r="J812" t="str">
            <v>EUR</v>
          </cell>
        </row>
        <row r="813">
          <cell r="B813" t="str">
            <v>M0035434060</v>
          </cell>
          <cell r="C813" t="str">
            <v>Target</v>
          </cell>
          <cell r="D813" t="str">
            <v>Helical</v>
          </cell>
          <cell r="E813" t="str">
            <v>Ultra</v>
          </cell>
          <cell r="F813" t="str">
            <v>4mm</v>
          </cell>
          <cell r="G813">
            <v>6</v>
          </cell>
          <cell r="H813" t="str">
            <v>€</v>
          </cell>
          <cell r="I813">
            <v>210</v>
          </cell>
          <cell r="J813" t="str">
            <v>EUR</v>
          </cell>
        </row>
        <row r="814">
          <cell r="B814" t="str">
            <v>M0035434080</v>
          </cell>
          <cell r="C814" t="str">
            <v>Target</v>
          </cell>
          <cell r="D814" t="str">
            <v>Helical</v>
          </cell>
          <cell r="E814" t="str">
            <v>Ultra</v>
          </cell>
          <cell r="F814" t="str">
            <v>4mm</v>
          </cell>
          <cell r="G814">
            <v>8</v>
          </cell>
          <cell r="H814" t="str">
            <v>€</v>
          </cell>
          <cell r="I814">
            <v>210</v>
          </cell>
          <cell r="J814" t="str">
            <v>EUR</v>
          </cell>
        </row>
        <row r="815">
          <cell r="B815" t="str">
            <v>M0035434150</v>
          </cell>
          <cell r="C815" t="str">
            <v>Target</v>
          </cell>
          <cell r="D815" t="str">
            <v>Helical</v>
          </cell>
          <cell r="E815" t="str">
            <v>Ultra</v>
          </cell>
          <cell r="F815" t="str">
            <v>4mm</v>
          </cell>
          <cell r="G815">
            <v>15</v>
          </cell>
          <cell r="H815" t="str">
            <v>€</v>
          </cell>
          <cell r="I815">
            <v>210</v>
          </cell>
          <cell r="J815" t="str">
            <v>EUR</v>
          </cell>
        </row>
        <row r="816">
          <cell r="B816" t="str">
            <v>M0035461030</v>
          </cell>
          <cell r="C816" t="str">
            <v>Target</v>
          </cell>
          <cell r="D816">
            <v>360</v>
          </cell>
          <cell r="E816" t="str">
            <v>Standard</v>
          </cell>
          <cell r="F816" t="str">
            <v>10mm</v>
          </cell>
          <cell r="G816" t="str">
            <v>30c</v>
          </cell>
          <cell r="H816" t="str">
            <v>€</v>
          </cell>
          <cell r="I816">
            <v>210</v>
          </cell>
          <cell r="J816" t="str">
            <v>EUR</v>
          </cell>
        </row>
        <row r="817">
          <cell r="B817" t="str">
            <v>M0035461130</v>
          </cell>
          <cell r="C817" t="str">
            <v>Target</v>
          </cell>
          <cell r="D817">
            <v>360</v>
          </cell>
          <cell r="E817" t="str">
            <v>Standard</v>
          </cell>
          <cell r="F817" t="str">
            <v>11mm</v>
          </cell>
          <cell r="G817" t="str">
            <v>30c</v>
          </cell>
          <cell r="H817" t="str">
            <v>€</v>
          </cell>
          <cell r="I817">
            <v>210</v>
          </cell>
          <cell r="J817" t="str">
            <v>EUR</v>
          </cell>
        </row>
        <row r="818">
          <cell r="B818" t="str">
            <v>M0035461230</v>
          </cell>
          <cell r="C818" t="str">
            <v>Target</v>
          </cell>
          <cell r="D818">
            <v>360</v>
          </cell>
          <cell r="E818" t="str">
            <v>Standard</v>
          </cell>
          <cell r="F818" t="str">
            <v>12mm</v>
          </cell>
          <cell r="G818">
            <v>30</v>
          </cell>
          <cell r="H818" t="str">
            <v>€</v>
          </cell>
          <cell r="I818">
            <v>210</v>
          </cell>
          <cell r="J818" t="str">
            <v>EUR</v>
          </cell>
        </row>
        <row r="819">
          <cell r="B819" t="str">
            <v>M0035461330</v>
          </cell>
          <cell r="C819" t="str">
            <v>Target</v>
          </cell>
          <cell r="D819">
            <v>360</v>
          </cell>
          <cell r="E819" t="str">
            <v>Standard</v>
          </cell>
          <cell r="F819" t="str">
            <v>13mm</v>
          </cell>
          <cell r="G819" t="str">
            <v>30c</v>
          </cell>
          <cell r="H819" t="str">
            <v>€</v>
          </cell>
          <cell r="I819">
            <v>210</v>
          </cell>
          <cell r="J819" t="str">
            <v>EUR</v>
          </cell>
        </row>
        <row r="820">
          <cell r="B820" t="str">
            <v>M0035461430</v>
          </cell>
          <cell r="C820" t="str">
            <v>Target</v>
          </cell>
          <cell r="D820">
            <v>360</v>
          </cell>
          <cell r="E820" t="str">
            <v>Standard</v>
          </cell>
          <cell r="F820">
            <v>14</v>
          </cell>
          <cell r="G820">
            <v>30</v>
          </cell>
          <cell r="H820" t="str">
            <v>€</v>
          </cell>
          <cell r="I820">
            <v>210</v>
          </cell>
          <cell r="J820" t="str">
            <v>EUR</v>
          </cell>
        </row>
        <row r="821">
          <cell r="B821" t="str">
            <v>M0035461540</v>
          </cell>
          <cell r="C821" t="str">
            <v>Target</v>
          </cell>
          <cell r="D821">
            <v>360</v>
          </cell>
          <cell r="E821" t="str">
            <v>Standard</v>
          </cell>
          <cell r="F821">
            <v>15</v>
          </cell>
          <cell r="G821">
            <v>40</v>
          </cell>
          <cell r="H821" t="str">
            <v>€</v>
          </cell>
          <cell r="I821">
            <v>210</v>
          </cell>
          <cell r="J821" t="str">
            <v>EUR</v>
          </cell>
        </row>
        <row r="822">
          <cell r="B822" t="str">
            <v>M0035463060</v>
          </cell>
          <cell r="C822" t="str">
            <v>Target</v>
          </cell>
          <cell r="D822">
            <v>360</v>
          </cell>
          <cell r="E822" t="str">
            <v>Standard</v>
          </cell>
          <cell r="F822" t="str">
            <v>3mmx6cm</v>
          </cell>
          <cell r="H822" t="str">
            <v>€</v>
          </cell>
          <cell r="I822">
            <v>210</v>
          </cell>
          <cell r="J822" t="str">
            <v>EUR</v>
          </cell>
        </row>
        <row r="823">
          <cell r="B823" t="str">
            <v>M0035463080</v>
          </cell>
          <cell r="C823" t="str">
            <v>Target</v>
          </cell>
          <cell r="D823">
            <v>360</v>
          </cell>
          <cell r="E823" t="str">
            <v>Standard</v>
          </cell>
          <cell r="F823" t="str">
            <v>3mmx8cm</v>
          </cell>
          <cell r="H823" t="str">
            <v>€</v>
          </cell>
          <cell r="I823">
            <v>210</v>
          </cell>
          <cell r="J823" t="str">
            <v>EUR</v>
          </cell>
        </row>
        <row r="824">
          <cell r="B824" t="str">
            <v>M0035464080</v>
          </cell>
          <cell r="C824" t="str">
            <v>Target</v>
          </cell>
          <cell r="D824">
            <v>360</v>
          </cell>
          <cell r="E824" t="str">
            <v>Standard</v>
          </cell>
          <cell r="F824" t="str">
            <v>4mmx8cm</v>
          </cell>
          <cell r="H824" t="str">
            <v>€</v>
          </cell>
          <cell r="I824">
            <v>210</v>
          </cell>
          <cell r="J824" t="str">
            <v>EUR</v>
          </cell>
        </row>
        <row r="825">
          <cell r="B825" t="str">
            <v>M0035464100</v>
          </cell>
          <cell r="C825" t="str">
            <v>Target</v>
          </cell>
          <cell r="D825">
            <v>360</v>
          </cell>
          <cell r="E825" t="str">
            <v>Standard</v>
          </cell>
          <cell r="F825" t="str">
            <v>4mmx10cm</v>
          </cell>
          <cell r="H825" t="str">
            <v>€</v>
          </cell>
          <cell r="I825">
            <v>210</v>
          </cell>
          <cell r="J825" t="str">
            <v>EUR</v>
          </cell>
        </row>
        <row r="826">
          <cell r="B826" t="str">
            <v>M0035464150</v>
          </cell>
          <cell r="C826" t="str">
            <v>Target</v>
          </cell>
          <cell r="D826">
            <v>360</v>
          </cell>
          <cell r="E826" t="str">
            <v>Standard</v>
          </cell>
          <cell r="F826" t="str">
            <v>4mmx15cm</v>
          </cell>
          <cell r="H826" t="str">
            <v>€</v>
          </cell>
          <cell r="I826">
            <v>210</v>
          </cell>
          <cell r="J826" t="str">
            <v>EUR</v>
          </cell>
        </row>
        <row r="827">
          <cell r="B827" t="str">
            <v>M0035465150</v>
          </cell>
          <cell r="C827" t="str">
            <v>Target</v>
          </cell>
          <cell r="D827">
            <v>360</v>
          </cell>
          <cell r="E827" t="str">
            <v>Standard</v>
          </cell>
          <cell r="F827" t="str">
            <v>5mmx15cm</v>
          </cell>
          <cell r="H827" t="str">
            <v>€</v>
          </cell>
          <cell r="I827">
            <v>210</v>
          </cell>
          <cell r="J827" t="str">
            <v>EUR</v>
          </cell>
        </row>
        <row r="828">
          <cell r="B828" t="str">
            <v>M0035465200</v>
          </cell>
          <cell r="C828" t="str">
            <v>Target</v>
          </cell>
          <cell r="D828">
            <v>360</v>
          </cell>
          <cell r="E828" t="str">
            <v>Standard</v>
          </cell>
          <cell r="F828" t="str">
            <v>5mmx20cm</v>
          </cell>
          <cell r="H828" t="str">
            <v>€</v>
          </cell>
          <cell r="I828">
            <v>210</v>
          </cell>
          <cell r="J828" t="str">
            <v>EUR</v>
          </cell>
        </row>
        <row r="829">
          <cell r="B829" t="str">
            <v>M0035466150</v>
          </cell>
          <cell r="C829" t="str">
            <v>Target</v>
          </cell>
          <cell r="D829">
            <v>360</v>
          </cell>
          <cell r="E829" t="str">
            <v>Standard</v>
          </cell>
          <cell r="F829" t="str">
            <v>6mm</v>
          </cell>
          <cell r="G829">
            <v>15</v>
          </cell>
          <cell r="H829" t="str">
            <v>€</v>
          </cell>
          <cell r="I829">
            <v>210</v>
          </cell>
          <cell r="J829" t="str">
            <v>EUR</v>
          </cell>
        </row>
        <row r="830">
          <cell r="B830" t="str">
            <v>M0035466200</v>
          </cell>
          <cell r="C830" t="str">
            <v>Target</v>
          </cell>
          <cell r="D830">
            <v>360</v>
          </cell>
          <cell r="E830" t="str">
            <v>Standard</v>
          </cell>
          <cell r="F830" t="str">
            <v>6mm</v>
          </cell>
          <cell r="G830">
            <v>20</v>
          </cell>
          <cell r="H830" t="str">
            <v>€</v>
          </cell>
          <cell r="I830">
            <v>210</v>
          </cell>
          <cell r="J830" t="str">
            <v>EUR</v>
          </cell>
        </row>
        <row r="831">
          <cell r="B831" t="str">
            <v>M0035466300</v>
          </cell>
          <cell r="C831" t="str">
            <v>Target</v>
          </cell>
          <cell r="D831">
            <v>360</v>
          </cell>
          <cell r="E831" t="str">
            <v>Standard</v>
          </cell>
          <cell r="F831" t="str">
            <v>6mm</v>
          </cell>
          <cell r="G831" t="str">
            <v>30cm</v>
          </cell>
          <cell r="H831" t="str">
            <v>€</v>
          </cell>
          <cell r="I831">
            <v>210</v>
          </cell>
          <cell r="J831" t="str">
            <v>EUR</v>
          </cell>
        </row>
        <row r="832">
          <cell r="B832" t="str">
            <v>M0035467150</v>
          </cell>
          <cell r="C832" t="str">
            <v>Target</v>
          </cell>
          <cell r="D832">
            <v>360</v>
          </cell>
          <cell r="E832" t="str">
            <v>Standard</v>
          </cell>
          <cell r="F832" t="str">
            <v>7mm</v>
          </cell>
          <cell r="G832" t="str">
            <v>15cm</v>
          </cell>
          <cell r="H832" t="str">
            <v>€</v>
          </cell>
          <cell r="I832">
            <v>210</v>
          </cell>
          <cell r="J832" t="str">
            <v>EUR</v>
          </cell>
        </row>
        <row r="833">
          <cell r="B833" t="str">
            <v>M0035467200</v>
          </cell>
          <cell r="C833" t="str">
            <v>Target</v>
          </cell>
          <cell r="D833">
            <v>360</v>
          </cell>
          <cell r="E833" t="str">
            <v>Standard</v>
          </cell>
          <cell r="F833" t="str">
            <v>7mm</v>
          </cell>
          <cell r="G833" t="str">
            <v>20cm</v>
          </cell>
          <cell r="H833" t="str">
            <v>€</v>
          </cell>
          <cell r="I833">
            <v>210</v>
          </cell>
          <cell r="J833" t="str">
            <v>EUR</v>
          </cell>
        </row>
        <row r="834">
          <cell r="B834" t="str">
            <v>M0035467300</v>
          </cell>
          <cell r="C834" t="str">
            <v>Target</v>
          </cell>
          <cell r="D834">
            <v>360</v>
          </cell>
          <cell r="E834" t="str">
            <v>Standard</v>
          </cell>
          <cell r="F834" t="str">
            <v>7mm</v>
          </cell>
          <cell r="G834" t="str">
            <v>30cm</v>
          </cell>
          <cell r="H834" t="str">
            <v>€</v>
          </cell>
          <cell r="I834">
            <v>210</v>
          </cell>
          <cell r="J834" t="str">
            <v>EUR</v>
          </cell>
        </row>
        <row r="835">
          <cell r="B835" t="str">
            <v>M0035468200</v>
          </cell>
          <cell r="C835" t="str">
            <v>Target</v>
          </cell>
          <cell r="D835">
            <v>360</v>
          </cell>
          <cell r="E835" t="str">
            <v>Standard</v>
          </cell>
          <cell r="F835" t="str">
            <v>8mm</v>
          </cell>
          <cell r="G835" t="str">
            <v>20cm</v>
          </cell>
          <cell r="H835" t="str">
            <v>€</v>
          </cell>
          <cell r="I835">
            <v>210</v>
          </cell>
          <cell r="J835" t="str">
            <v>EUR</v>
          </cell>
        </row>
        <row r="836">
          <cell r="B836" t="str">
            <v>M0035468300</v>
          </cell>
          <cell r="C836" t="str">
            <v>Target</v>
          </cell>
          <cell r="D836">
            <v>360</v>
          </cell>
          <cell r="E836" t="str">
            <v>Standard</v>
          </cell>
          <cell r="F836" t="str">
            <v>8mm</v>
          </cell>
          <cell r="G836" t="str">
            <v>30cm</v>
          </cell>
          <cell r="H836" t="str">
            <v>€</v>
          </cell>
          <cell r="I836">
            <v>210</v>
          </cell>
          <cell r="J836" t="str">
            <v>EUR</v>
          </cell>
        </row>
        <row r="837">
          <cell r="B837" t="str">
            <v>M0035469200</v>
          </cell>
          <cell r="C837" t="str">
            <v>Target</v>
          </cell>
          <cell r="D837">
            <v>360</v>
          </cell>
          <cell r="E837" t="str">
            <v>Standard</v>
          </cell>
          <cell r="F837" t="str">
            <v>9mm</v>
          </cell>
          <cell r="G837" t="str">
            <v>20cm</v>
          </cell>
          <cell r="H837" t="str">
            <v>€</v>
          </cell>
          <cell r="I837">
            <v>210</v>
          </cell>
          <cell r="J837" t="str">
            <v>EUR</v>
          </cell>
        </row>
        <row r="838">
          <cell r="B838" t="str">
            <v>M0035469300</v>
          </cell>
          <cell r="C838" t="str">
            <v>Target</v>
          </cell>
          <cell r="D838">
            <v>360</v>
          </cell>
          <cell r="E838" t="str">
            <v>Standard</v>
          </cell>
          <cell r="F838" t="str">
            <v>9mm</v>
          </cell>
          <cell r="G838" t="str">
            <v>30cm</v>
          </cell>
          <cell r="H838" t="str">
            <v>€</v>
          </cell>
          <cell r="I838">
            <v>210</v>
          </cell>
          <cell r="J838" t="str">
            <v>EUR</v>
          </cell>
        </row>
        <row r="839">
          <cell r="B839" t="str">
            <v>M0035471030</v>
          </cell>
          <cell r="C839" t="str">
            <v>Target</v>
          </cell>
          <cell r="D839">
            <v>360</v>
          </cell>
          <cell r="E839" t="str">
            <v>Soft</v>
          </cell>
          <cell r="F839" t="str">
            <v>10mm</v>
          </cell>
          <cell r="G839" t="str">
            <v>30cm</v>
          </cell>
          <cell r="H839" t="str">
            <v>€</v>
          </cell>
          <cell r="I839">
            <v>210</v>
          </cell>
          <cell r="J839" t="str">
            <v>EUR</v>
          </cell>
        </row>
        <row r="840">
          <cell r="B840" t="str">
            <v>M0035471130</v>
          </cell>
          <cell r="C840" t="str">
            <v>Target</v>
          </cell>
          <cell r="D840">
            <v>360</v>
          </cell>
          <cell r="E840" t="str">
            <v>Soft</v>
          </cell>
          <cell r="F840" t="str">
            <v>11mm</v>
          </cell>
          <cell r="G840" t="str">
            <v>30cm</v>
          </cell>
          <cell r="H840" t="str">
            <v>€</v>
          </cell>
          <cell r="I840">
            <v>210</v>
          </cell>
          <cell r="J840" t="str">
            <v>EUR</v>
          </cell>
        </row>
        <row r="841">
          <cell r="B841" t="str">
            <v>M0035471230</v>
          </cell>
          <cell r="C841" t="str">
            <v>Target</v>
          </cell>
          <cell r="D841">
            <v>360</v>
          </cell>
          <cell r="E841" t="str">
            <v>Soft</v>
          </cell>
          <cell r="F841" t="str">
            <v>12mm</v>
          </cell>
          <cell r="G841" t="str">
            <v>30cm</v>
          </cell>
          <cell r="H841" t="str">
            <v>€</v>
          </cell>
          <cell r="I841">
            <v>210</v>
          </cell>
          <cell r="J841" t="str">
            <v>EUR</v>
          </cell>
        </row>
        <row r="842">
          <cell r="B842" t="str">
            <v>M0035471330</v>
          </cell>
          <cell r="C842" t="str">
            <v>Target</v>
          </cell>
          <cell r="D842">
            <v>360</v>
          </cell>
          <cell r="E842" t="str">
            <v>Soft</v>
          </cell>
          <cell r="F842" t="str">
            <v>13mm</v>
          </cell>
          <cell r="G842" t="str">
            <v>30cm</v>
          </cell>
          <cell r="H842" t="str">
            <v>€</v>
          </cell>
          <cell r="I842">
            <v>210</v>
          </cell>
          <cell r="J842" t="str">
            <v>EUR</v>
          </cell>
        </row>
        <row r="843">
          <cell r="B843" t="str">
            <v>M0035471430</v>
          </cell>
          <cell r="C843" t="str">
            <v>Target</v>
          </cell>
          <cell r="D843">
            <v>360</v>
          </cell>
          <cell r="E843" t="str">
            <v>Soft</v>
          </cell>
          <cell r="F843" t="str">
            <v>14mm</v>
          </cell>
          <cell r="G843" t="str">
            <v>30cm</v>
          </cell>
          <cell r="H843" t="str">
            <v>€</v>
          </cell>
          <cell r="I843">
            <v>210</v>
          </cell>
          <cell r="J843" t="str">
            <v>EUR</v>
          </cell>
        </row>
        <row r="844">
          <cell r="B844" t="str">
            <v>M0035472040</v>
          </cell>
          <cell r="C844" t="str">
            <v>Target</v>
          </cell>
          <cell r="D844">
            <v>360</v>
          </cell>
          <cell r="E844" t="str">
            <v>Soft</v>
          </cell>
          <cell r="F844" t="str">
            <v>2mm</v>
          </cell>
          <cell r="G844" t="str">
            <v>4cm</v>
          </cell>
          <cell r="H844" t="str">
            <v>€</v>
          </cell>
          <cell r="I844">
            <v>210</v>
          </cell>
          <cell r="J844" t="str">
            <v>EUR</v>
          </cell>
        </row>
        <row r="845">
          <cell r="B845" t="str">
            <v>M0035473060</v>
          </cell>
          <cell r="C845" t="str">
            <v>Target</v>
          </cell>
          <cell r="D845">
            <v>360</v>
          </cell>
          <cell r="E845" t="str">
            <v>Soft</v>
          </cell>
          <cell r="F845" t="str">
            <v>3mm</v>
          </cell>
          <cell r="G845" t="str">
            <v>6cm</v>
          </cell>
          <cell r="H845" t="str">
            <v>€</v>
          </cell>
          <cell r="I845">
            <v>210</v>
          </cell>
          <cell r="J845" t="str">
            <v>EUR</v>
          </cell>
        </row>
        <row r="846">
          <cell r="B846" t="str">
            <v>M0035473080</v>
          </cell>
          <cell r="C846" t="str">
            <v>Target</v>
          </cell>
          <cell r="D846">
            <v>360</v>
          </cell>
          <cell r="E846" t="str">
            <v>Soft</v>
          </cell>
          <cell r="F846" t="str">
            <v>3mm</v>
          </cell>
          <cell r="G846" t="str">
            <v>8cm</v>
          </cell>
          <cell r="H846" t="str">
            <v>€</v>
          </cell>
          <cell r="I846">
            <v>210</v>
          </cell>
          <cell r="J846" t="str">
            <v>EUR</v>
          </cell>
        </row>
        <row r="847">
          <cell r="B847" t="str">
            <v>M0035473100</v>
          </cell>
          <cell r="C847" t="str">
            <v>Target</v>
          </cell>
          <cell r="D847">
            <v>360</v>
          </cell>
          <cell r="E847" t="str">
            <v>Soft</v>
          </cell>
          <cell r="F847" t="str">
            <v>3mm</v>
          </cell>
          <cell r="G847" t="str">
            <v>10cm</v>
          </cell>
          <cell r="H847" t="str">
            <v>€</v>
          </cell>
          <cell r="I847">
            <v>210</v>
          </cell>
          <cell r="J847" t="str">
            <v>EUR</v>
          </cell>
        </row>
        <row r="848">
          <cell r="B848" t="str">
            <v>M0035474060</v>
          </cell>
          <cell r="C848" t="str">
            <v>Target</v>
          </cell>
          <cell r="D848">
            <v>360</v>
          </cell>
          <cell r="E848" t="str">
            <v>Soft</v>
          </cell>
          <cell r="F848" t="str">
            <v>4mm</v>
          </cell>
          <cell r="G848" t="str">
            <v>6cm</v>
          </cell>
          <cell r="H848" t="str">
            <v>€</v>
          </cell>
          <cell r="I848">
            <v>210</v>
          </cell>
          <cell r="J848" t="str">
            <v>EUR</v>
          </cell>
        </row>
        <row r="849">
          <cell r="B849" t="str">
            <v>M0035474080</v>
          </cell>
          <cell r="C849" t="str">
            <v>Target</v>
          </cell>
          <cell r="D849">
            <v>360</v>
          </cell>
          <cell r="E849" t="str">
            <v>Soft</v>
          </cell>
          <cell r="F849" t="str">
            <v>4mm</v>
          </cell>
          <cell r="G849" t="str">
            <v>8cm</v>
          </cell>
          <cell r="H849" t="str">
            <v>€</v>
          </cell>
          <cell r="I849">
            <v>210</v>
          </cell>
          <cell r="J849" t="str">
            <v>EUR</v>
          </cell>
        </row>
        <row r="850">
          <cell r="B850" t="str">
            <v>M0035474100</v>
          </cell>
          <cell r="C850" t="str">
            <v>Target</v>
          </cell>
          <cell r="D850">
            <v>360</v>
          </cell>
          <cell r="E850" t="str">
            <v>Soft</v>
          </cell>
          <cell r="F850" t="str">
            <v>4mm</v>
          </cell>
          <cell r="G850" t="str">
            <v>10cm</v>
          </cell>
          <cell r="H850" t="str">
            <v>€</v>
          </cell>
          <cell r="I850">
            <v>210</v>
          </cell>
          <cell r="J850" t="str">
            <v>EUR</v>
          </cell>
        </row>
        <row r="851">
          <cell r="B851" t="str">
            <v>M0035474150</v>
          </cell>
          <cell r="C851" t="str">
            <v>Target</v>
          </cell>
          <cell r="D851">
            <v>360</v>
          </cell>
          <cell r="E851" t="str">
            <v>Soft</v>
          </cell>
          <cell r="F851" t="str">
            <v>4mm</v>
          </cell>
          <cell r="G851" t="str">
            <v>15cm</v>
          </cell>
          <cell r="H851" t="str">
            <v>€</v>
          </cell>
          <cell r="I851">
            <v>210</v>
          </cell>
          <cell r="J851" t="str">
            <v>EUR</v>
          </cell>
        </row>
        <row r="852">
          <cell r="B852" t="str">
            <v>M0035475100</v>
          </cell>
          <cell r="C852" t="str">
            <v>Target</v>
          </cell>
          <cell r="D852">
            <v>360</v>
          </cell>
          <cell r="E852" t="str">
            <v>Soft</v>
          </cell>
          <cell r="F852" t="str">
            <v>5mm</v>
          </cell>
          <cell r="G852" t="str">
            <v>10cm</v>
          </cell>
          <cell r="H852" t="str">
            <v>€</v>
          </cell>
          <cell r="I852">
            <v>210</v>
          </cell>
          <cell r="J852" t="str">
            <v>EUR</v>
          </cell>
        </row>
        <row r="853">
          <cell r="B853" t="str">
            <v>M0035475150</v>
          </cell>
          <cell r="C853" t="str">
            <v>Target</v>
          </cell>
          <cell r="D853">
            <v>360</v>
          </cell>
          <cell r="E853" t="str">
            <v>Soft</v>
          </cell>
          <cell r="F853" t="str">
            <v>5mm</v>
          </cell>
          <cell r="G853" t="str">
            <v>15cm</v>
          </cell>
          <cell r="H853" t="str">
            <v>€</v>
          </cell>
          <cell r="I853">
            <v>210</v>
          </cell>
          <cell r="J853" t="str">
            <v>EUR</v>
          </cell>
        </row>
        <row r="854">
          <cell r="B854" t="str">
            <v>M0035475200</v>
          </cell>
          <cell r="C854" t="str">
            <v>Target</v>
          </cell>
          <cell r="D854">
            <v>360</v>
          </cell>
          <cell r="E854" t="str">
            <v>Soft</v>
          </cell>
          <cell r="F854" t="str">
            <v>5mm</v>
          </cell>
          <cell r="G854" t="str">
            <v>20cm</v>
          </cell>
          <cell r="H854" t="str">
            <v>€</v>
          </cell>
          <cell r="I854">
            <v>210</v>
          </cell>
          <cell r="J854" t="str">
            <v>EUR</v>
          </cell>
        </row>
        <row r="855">
          <cell r="B855" t="str">
            <v>M0035476100</v>
          </cell>
          <cell r="C855" t="str">
            <v>Target</v>
          </cell>
          <cell r="D855">
            <v>360</v>
          </cell>
          <cell r="E855" t="str">
            <v>Soft</v>
          </cell>
          <cell r="F855" t="str">
            <v>6mm</v>
          </cell>
          <cell r="G855" t="str">
            <v>10cm</v>
          </cell>
          <cell r="H855" t="str">
            <v>€</v>
          </cell>
          <cell r="I855">
            <v>210</v>
          </cell>
          <cell r="J855" t="str">
            <v>EUR</v>
          </cell>
        </row>
        <row r="856">
          <cell r="B856" t="str">
            <v>M0035476150</v>
          </cell>
          <cell r="C856" t="str">
            <v>Target</v>
          </cell>
          <cell r="D856">
            <v>360</v>
          </cell>
          <cell r="E856" t="str">
            <v>Soft</v>
          </cell>
          <cell r="F856" t="str">
            <v>6mm</v>
          </cell>
          <cell r="G856" t="str">
            <v>15cm</v>
          </cell>
          <cell r="H856" t="str">
            <v>€</v>
          </cell>
          <cell r="I856">
            <v>210</v>
          </cell>
          <cell r="J856" t="str">
            <v>EUR</v>
          </cell>
        </row>
        <row r="857">
          <cell r="B857" t="str">
            <v>M0035476200</v>
          </cell>
          <cell r="C857" t="str">
            <v>Target</v>
          </cell>
          <cell r="D857">
            <v>360</v>
          </cell>
          <cell r="E857" t="str">
            <v>Soft</v>
          </cell>
          <cell r="F857" t="str">
            <v>6mm</v>
          </cell>
          <cell r="G857" t="str">
            <v>20cm</v>
          </cell>
          <cell r="H857" t="str">
            <v>€</v>
          </cell>
          <cell r="I857">
            <v>210</v>
          </cell>
          <cell r="J857" t="str">
            <v>EUR</v>
          </cell>
        </row>
        <row r="858">
          <cell r="B858" t="str">
            <v>M0035476300</v>
          </cell>
          <cell r="C858" t="str">
            <v>Target</v>
          </cell>
          <cell r="D858">
            <v>360</v>
          </cell>
          <cell r="E858" t="str">
            <v>Soft</v>
          </cell>
          <cell r="F858" t="str">
            <v>6mm</v>
          </cell>
          <cell r="G858" t="str">
            <v>30cm</v>
          </cell>
          <cell r="H858" t="str">
            <v>€</v>
          </cell>
          <cell r="I858">
            <v>210</v>
          </cell>
          <cell r="J858" t="str">
            <v>EUR</v>
          </cell>
        </row>
        <row r="859">
          <cell r="B859" t="str">
            <v>M0035477150</v>
          </cell>
          <cell r="C859" t="str">
            <v>Target</v>
          </cell>
          <cell r="D859">
            <v>360</v>
          </cell>
          <cell r="E859" t="str">
            <v>Soft</v>
          </cell>
          <cell r="F859" t="str">
            <v>7mm</v>
          </cell>
          <cell r="G859" t="str">
            <v>15cm</v>
          </cell>
          <cell r="H859" t="str">
            <v>€</v>
          </cell>
          <cell r="I859">
            <v>210</v>
          </cell>
          <cell r="J859" t="str">
            <v>EUR</v>
          </cell>
        </row>
        <row r="860">
          <cell r="B860" t="str">
            <v>M0035477200</v>
          </cell>
          <cell r="C860" t="str">
            <v>Target</v>
          </cell>
          <cell r="D860">
            <v>360</v>
          </cell>
          <cell r="E860" t="str">
            <v>Soft</v>
          </cell>
          <cell r="F860" t="str">
            <v>7mm</v>
          </cell>
          <cell r="G860" t="str">
            <v>20cm</v>
          </cell>
          <cell r="H860" t="str">
            <v>€</v>
          </cell>
          <cell r="I860">
            <v>210</v>
          </cell>
          <cell r="J860" t="str">
            <v>EUR</v>
          </cell>
        </row>
        <row r="861">
          <cell r="B861" t="str">
            <v>M0035477300</v>
          </cell>
          <cell r="C861" t="str">
            <v>Target</v>
          </cell>
          <cell r="D861">
            <v>360</v>
          </cell>
          <cell r="E861" t="str">
            <v>Soft</v>
          </cell>
          <cell r="F861" t="str">
            <v>7mm</v>
          </cell>
          <cell r="G861" t="str">
            <v>30cm</v>
          </cell>
          <cell r="H861" t="str">
            <v>€</v>
          </cell>
          <cell r="I861">
            <v>210</v>
          </cell>
          <cell r="J861" t="str">
            <v>EUR</v>
          </cell>
        </row>
        <row r="862">
          <cell r="B862" t="str">
            <v>M0035478200</v>
          </cell>
          <cell r="C862" t="str">
            <v>Target</v>
          </cell>
          <cell r="D862">
            <v>360</v>
          </cell>
          <cell r="E862" t="str">
            <v>Soft</v>
          </cell>
          <cell r="F862" t="str">
            <v>8mm</v>
          </cell>
          <cell r="G862" t="str">
            <v>20cm</v>
          </cell>
          <cell r="H862" t="str">
            <v>€</v>
          </cell>
          <cell r="I862">
            <v>210</v>
          </cell>
          <cell r="J862" t="str">
            <v>EUR</v>
          </cell>
        </row>
        <row r="863">
          <cell r="B863" t="str">
            <v>M0035478300</v>
          </cell>
          <cell r="C863" t="str">
            <v>Target</v>
          </cell>
          <cell r="D863">
            <v>360</v>
          </cell>
          <cell r="E863" t="str">
            <v>Soft</v>
          </cell>
          <cell r="F863" t="str">
            <v>8mm</v>
          </cell>
          <cell r="G863" t="str">
            <v>30cm</v>
          </cell>
          <cell r="H863" t="str">
            <v>€</v>
          </cell>
          <cell r="I863">
            <v>210</v>
          </cell>
          <cell r="J863" t="str">
            <v>EUR</v>
          </cell>
        </row>
        <row r="864">
          <cell r="B864" t="str">
            <v>M0035479200</v>
          </cell>
          <cell r="C864" t="str">
            <v>Target</v>
          </cell>
          <cell r="D864">
            <v>360</v>
          </cell>
          <cell r="E864" t="str">
            <v>Soft</v>
          </cell>
          <cell r="F864" t="str">
            <v>9mm</v>
          </cell>
          <cell r="G864" t="str">
            <v>20cm</v>
          </cell>
          <cell r="H864" t="str">
            <v>€</v>
          </cell>
          <cell r="I864">
            <v>210</v>
          </cell>
          <cell r="J864" t="str">
            <v>EUR</v>
          </cell>
        </row>
        <row r="865">
          <cell r="B865" t="str">
            <v>M0035479300</v>
          </cell>
          <cell r="C865" t="str">
            <v>Target</v>
          </cell>
          <cell r="D865">
            <v>360</v>
          </cell>
          <cell r="E865" t="str">
            <v>Soft</v>
          </cell>
          <cell r="F865" t="str">
            <v>9mm</v>
          </cell>
          <cell r="G865" t="str">
            <v>30cm</v>
          </cell>
          <cell r="H865" t="str">
            <v>€</v>
          </cell>
          <cell r="I865">
            <v>210</v>
          </cell>
          <cell r="J865" t="str">
            <v>EUR</v>
          </cell>
        </row>
        <row r="866">
          <cell r="B866" t="str">
            <v>M00354901520</v>
          </cell>
          <cell r="C866" t="str">
            <v>Spinnaker</v>
          </cell>
          <cell r="D866" t="str">
            <v>Elite</v>
          </cell>
          <cell r="E866" t="str">
            <v>1.5F</v>
          </cell>
          <cell r="F866" t="str">
            <v>S</v>
          </cell>
          <cell r="H866" t="str">
            <v>€</v>
          </cell>
          <cell r="I866">
            <v>82.84</v>
          </cell>
          <cell r="J866" t="str">
            <v>EUR</v>
          </cell>
        </row>
        <row r="867">
          <cell r="B867" t="str">
            <v>M00354902020</v>
          </cell>
          <cell r="C867" t="str">
            <v>Spinnaker</v>
          </cell>
          <cell r="D867" t="str">
            <v>elite</v>
          </cell>
          <cell r="E867" t="str">
            <v>1.5F</v>
          </cell>
          <cell r="F867" t="str">
            <v>L</v>
          </cell>
          <cell r="H867" t="str">
            <v>€</v>
          </cell>
          <cell r="I867">
            <v>82.84</v>
          </cell>
          <cell r="J867" t="str">
            <v>EUR</v>
          </cell>
        </row>
        <row r="868">
          <cell r="B868" t="str">
            <v>M00354903020</v>
          </cell>
          <cell r="C868" t="str">
            <v>Spinnaker</v>
          </cell>
          <cell r="D868" t="str">
            <v>Elite</v>
          </cell>
          <cell r="E868" t="str">
            <v>1.5F</v>
          </cell>
          <cell r="F868" t="str">
            <v>XL</v>
          </cell>
          <cell r="H868" t="str">
            <v>€</v>
          </cell>
          <cell r="I868">
            <v>82.84</v>
          </cell>
          <cell r="J868" t="str">
            <v>EUR</v>
          </cell>
        </row>
        <row r="869">
          <cell r="B869" t="str">
            <v>M00355901020</v>
          </cell>
          <cell r="C869" t="str">
            <v>Spinnaker</v>
          </cell>
          <cell r="D869" t="str">
            <v>Elite</v>
          </cell>
          <cell r="E869">
            <v>1.8</v>
          </cell>
          <cell r="F869" t="str">
            <v>F</v>
          </cell>
          <cell r="H869" t="str">
            <v>€</v>
          </cell>
          <cell r="I869">
            <v>84.24</v>
          </cell>
          <cell r="J869" t="str">
            <v>EUR</v>
          </cell>
        </row>
        <row r="870">
          <cell r="B870" t="str">
            <v>M00355902020</v>
          </cell>
          <cell r="C870" t="str">
            <v>Spinnaker</v>
          </cell>
          <cell r="D870" t="str">
            <v>Elite</v>
          </cell>
          <cell r="E870" t="str">
            <v>1.8F</v>
          </cell>
          <cell r="F870" t="str">
            <v>L</v>
          </cell>
          <cell r="H870" t="str">
            <v>€</v>
          </cell>
          <cell r="I870">
            <v>84.24</v>
          </cell>
          <cell r="J870" t="str">
            <v>EUR</v>
          </cell>
        </row>
        <row r="871">
          <cell r="B871" t="str">
            <v>M00355903020</v>
          </cell>
          <cell r="C871" t="str">
            <v>Spinnaker</v>
          </cell>
          <cell r="D871" t="str">
            <v>Elite</v>
          </cell>
          <cell r="E871" t="str">
            <v>1.8F</v>
          </cell>
          <cell r="F871" t="str">
            <v>XL</v>
          </cell>
          <cell r="H871" t="str">
            <v>€</v>
          </cell>
          <cell r="I871">
            <v>84.24</v>
          </cell>
          <cell r="J871" t="str">
            <v>EUR</v>
          </cell>
        </row>
        <row r="872">
          <cell r="B872" t="str">
            <v>M0037106010</v>
          </cell>
          <cell r="C872" t="str">
            <v>FasGuide</v>
          </cell>
          <cell r="D872" t="str">
            <v>6F</v>
          </cell>
          <cell r="E872" t="str">
            <v>90/3/2cm</v>
          </cell>
          <cell r="F872" t="str">
            <v>1000)</v>
          </cell>
          <cell r="I872">
            <v>289.55</v>
          </cell>
          <cell r="J872" t="str">
            <v>USD</v>
          </cell>
        </row>
        <row r="873">
          <cell r="B873" t="str">
            <v>M0037106020</v>
          </cell>
          <cell r="C873" t="str">
            <v>FasGuide</v>
          </cell>
          <cell r="D873" t="str">
            <v>6F</v>
          </cell>
          <cell r="E873" t="str">
            <v>90/3/7cm</v>
          </cell>
          <cell r="F873" t="str">
            <v>1000)</v>
          </cell>
          <cell r="I873">
            <v>289.87</v>
          </cell>
          <cell r="J873" t="str">
            <v>USD</v>
          </cell>
        </row>
        <row r="874">
          <cell r="B874" t="str">
            <v>M0037106030</v>
          </cell>
          <cell r="C874" t="str">
            <v>FasGuide</v>
          </cell>
          <cell r="D874" t="str">
            <v>6F</v>
          </cell>
          <cell r="E874" t="str">
            <v>100/3/2cm</v>
          </cell>
          <cell r="F874" t="str">
            <v>1000)</v>
          </cell>
          <cell r="I874">
            <v>289.55</v>
          </cell>
          <cell r="J874" t="str">
            <v>USD</v>
          </cell>
        </row>
        <row r="875">
          <cell r="B875" t="str">
            <v>M0037106040</v>
          </cell>
          <cell r="C875" t="str">
            <v>FasGuide</v>
          </cell>
          <cell r="D875" t="str">
            <v>6F</v>
          </cell>
          <cell r="E875" t="str">
            <v>100/3/7cm</v>
          </cell>
          <cell r="F875" t="str">
            <v>1000)</v>
          </cell>
          <cell r="I875">
            <v>289.87</v>
          </cell>
          <cell r="J875" t="str">
            <v>USD</v>
          </cell>
        </row>
        <row r="876">
          <cell r="B876" t="str">
            <v>M0037501500</v>
          </cell>
          <cell r="C876" t="str">
            <v>CATH</v>
          </cell>
          <cell r="D876" t="str">
            <v>SET</v>
          </cell>
          <cell r="E876" t="str">
            <v>1.5/3.6</v>
          </cell>
          <cell r="F876" t="str">
            <v>FR</v>
          </cell>
          <cell r="I876">
            <v>78.78</v>
          </cell>
          <cell r="J876" t="str">
            <v>USD</v>
          </cell>
        </row>
        <row r="877">
          <cell r="B877" t="str">
            <v>M0037715930</v>
          </cell>
          <cell r="C877" t="str">
            <v>DSB</v>
          </cell>
          <cell r="D877" t="str">
            <v>.90cc</v>
          </cell>
          <cell r="E877" t="str">
            <v>VOLUME</v>
          </cell>
          <cell r="F877" t="str">
            <v>HIGH</v>
          </cell>
          <cell r="I877">
            <v>196.24</v>
          </cell>
          <cell r="J877" t="str">
            <v>USD</v>
          </cell>
        </row>
        <row r="878">
          <cell r="B878" t="str">
            <v>M0037718130</v>
          </cell>
          <cell r="C878" t="str">
            <v>DSB</v>
          </cell>
          <cell r="D878" t="str">
            <v>1.0cc</v>
          </cell>
          <cell r="E878" t="str">
            <v>VOLUME</v>
          </cell>
          <cell r="F878" t="str">
            <v>HIGH</v>
          </cell>
          <cell r="I878">
            <v>196.24</v>
          </cell>
          <cell r="J878" t="str">
            <v>USD</v>
          </cell>
        </row>
        <row r="879">
          <cell r="B879" t="str">
            <v>M0037718530</v>
          </cell>
          <cell r="C879" t="str">
            <v>DSB</v>
          </cell>
          <cell r="D879" t="str">
            <v>1.5cc</v>
          </cell>
          <cell r="E879" t="str">
            <v>VOLUME</v>
          </cell>
          <cell r="F879" t="str">
            <v>HIGH</v>
          </cell>
          <cell r="I879">
            <v>196.24</v>
          </cell>
          <cell r="J879" t="str">
            <v>USD</v>
          </cell>
        </row>
        <row r="880">
          <cell r="B880" t="str">
            <v>M0037785110</v>
          </cell>
          <cell r="C880" t="str">
            <v>DSB</v>
          </cell>
          <cell r="D880">
            <v>0.1</v>
          </cell>
          <cell r="E880" t="str">
            <v>cc</v>
          </cell>
          <cell r="F880" t="str">
            <v>VOLUME</v>
          </cell>
          <cell r="G880" t="str">
            <v>LOW</v>
          </cell>
          <cell r="I880">
            <v>196.24</v>
          </cell>
          <cell r="J880" t="str">
            <v>USD</v>
          </cell>
        </row>
        <row r="881">
          <cell r="B881" t="str">
            <v>M0037785120</v>
          </cell>
          <cell r="C881" t="str">
            <v>DSB</v>
          </cell>
          <cell r="D881">
            <v>0.1</v>
          </cell>
          <cell r="E881" t="str">
            <v>cc</v>
          </cell>
          <cell r="F881" t="str">
            <v>VOLUME</v>
          </cell>
          <cell r="G881" t="str">
            <v>MED</v>
          </cell>
          <cell r="I881">
            <v>196.16</v>
          </cell>
          <cell r="J881" t="str">
            <v>USD</v>
          </cell>
        </row>
        <row r="882">
          <cell r="B882" t="str">
            <v>M0037815120</v>
          </cell>
          <cell r="C882" t="str">
            <v>NDSB</v>
          </cell>
          <cell r="D882" t="str">
            <v>0.1cc</v>
          </cell>
          <cell r="E882" t="str">
            <v>MAX</v>
          </cell>
          <cell r="F882" t="str">
            <v>VOLUME</v>
          </cell>
          <cell r="G882" t="str">
            <v>ON</v>
          </cell>
          <cell r="I882">
            <v>198.6</v>
          </cell>
          <cell r="J882" t="str">
            <v>USD</v>
          </cell>
        </row>
        <row r="883">
          <cell r="B883" t="str">
            <v>M0037815520</v>
          </cell>
          <cell r="C883" t="str">
            <v>NDSB</v>
          </cell>
          <cell r="D883" t="str">
            <v>0.5cc</v>
          </cell>
          <cell r="E883" t="str">
            <v>MAX</v>
          </cell>
          <cell r="F883" t="str">
            <v>VOLUME</v>
          </cell>
          <cell r="G883" t="str">
            <v>ON</v>
          </cell>
          <cell r="I883">
            <v>198.6</v>
          </cell>
          <cell r="J883" t="str">
            <v>USD</v>
          </cell>
        </row>
        <row r="884">
          <cell r="B884" t="str">
            <v>M0037815920</v>
          </cell>
          <cell r="C884" t="str">
            <v>NDSB</v>
          </cell>
          <cell r="D884" t="str">
            <v>0.9cc</v>
          </cell>
          <cell r="E884" t="str">
            <v>MAX</v>
          </cell>
          <cell r="F884" t="str">
            <v>VOLUME</v>
          </cell>
          <cell r="G884" t="str">
            <v>ON</v>
          </cell>
          <cell r="I884">
            <v>198.6</v>
          </cell>
          <cell r="J884" t="str">
            <v>USD</v>
          </cell>
        </row>
        <row r="885">
          <cell r="B885" t="str">
            <v>M0037818520</v>
          </cell>
          <cell r="C885" t="str">
            <v>NDSB</v>
          </cell>
          <cell r="D885" t="str">
            <v>1.5cc</v>
          </cell>
          <cell r="E885" t="str">
            <v>MAX</v>
          </cell>
          <cell r="F885" t="str">
            <v>VOLUME</v>
          </cell>
          <cell r="G885" t="str">
            <v>ON</v>
          </cell>
          <cell r="H885" t="str">
            <v>SPCL</v>
          </cell>
          <cell r="I885">
            <v>198.6</v>
          </cell>
          <cell r="J885" t="str">
            <v>USD</v>
          </cell>
        </row>
        <row r="886">
          <cell r="B886" t="str">
            <v>M0037885120</v>
          </cell>
          <cell r="C886" t="str">
            <v>NDSB</v>
          </cell>
          <cell r="D886" t="str">
            <v>0.1cc</v>
          </cell>
          <cell r="E886" t="str">
            <v>MAX</v>
          </cell>
          <cell r="F886" t="str">
            <v>VOLUME</v>
          </cell>
          <cell r="G886" t="str">
            <v>ON</v>
          </cell>
          <cell r="I886">
            <v>198.59</v>
          </cell>
          <cell r="J886" t="str">
            <v>USD</v>
          </cell>
        </row>
        <row r="887">
          <cell r="B887" t="str">
            <v>M0038815510</v>
          </cell>
          <cell r="C887" t="str">
            <v>DSB</v>
          </cell>
          <cell r="D887" t="str">
            <v>.50CC</v>
          </cell>
          <cell r="E887" t="str">
            <v>VOLUME</v>
          </cell>
          <cell r="F887" t="str">
            <v>LOW</v>
          </cell>
          <cell r="I887">
            <v>189.05</v>
          </cell>
          <cell r="J887" t="str">
            <v>USD</v>
          </cell>
        </row>
        <row r="888">
          <cell r="B888" t="str">
            <v>M0038815520</v>
          </cell>
          <cell r="C888" t="str">
            <v>DSB</v>
          </cell>
          <cell r="D888">
            <v>0.5</v>
          </cell>
          <cell r="E888" t="str">
            <v>CC</v>
          </cell>
          <cell r="F888" t="str">
            <v>VOL</v>
          </cell>
          <cell r="G888" t="str">
            <v>M</v>
          </cell>
          <cell r="I888">
            <v>188.99</v>
          </cell>
          <cell r="J888" t="str">
            <v>USD</v>
          </cell>
        </row>
        <row r="889">
          <cell r="B889" t="str">
            <v>M0038815530</v>
          </cell>
          <cell r="C889" t="str">
            <v>DSB</v>
          </cell>
          <cell r="D889">
            <v>0.5</v>
          </cell>
          <cell r="E889" t="str">
            <v>CC</v>
          </cell>
          <cell r="F889" t="str">
            <v>VOL</v>
          </cell>
          <cell r="G889" t="str">
            <v>H</v>
          </cell>
          <cell r="I889">
            <v>188.99</v>
          </cell>
          <cell r="J889" t="str">
            <v>USD</v>
          </cell>
        </row>
        <row r="890">
          <cell r="B890" t="str">
            <v>M0038815910</v>
          </cell>
          <cell r="C890" t="str">
            <v>DSB</v>
          </cell>
          <cell r="D890">
            <v>0.9</v>
          </cell>
          <cell r="E890" t="str">
            <v>cc</v>
          </cell>
          <cell r="F890" t="str">
            <v>vol</v>
          </cell>
          <cell r="G890" t="str">
            <v>L</v>
          </cell>
          <cell r="I890">
            <v>189.05</v>
          </cell>
          <cell r="J890" t="str">
            <v>USD</v>
          </cell>
        </row>
        <row r="891">
          <cell r="B891" t="str">
            <v>M0038815920</v>
          </cell>
          <cell r="C891" t="str">
            <v>DSB</v>
          </cell>
          <cell r="D891">
            <v>0.9</v>
          </cell>
          <cell r="E891" t="str">
            <v>cc</v>
          </cell>
          <cell r="F891" t="str">
            <v>vol</v>
          </cell>
          <cell r="G891" t="str">
            <v>M</v>
          </cell>
          <cell r="I891">
            <v>188.99</v>
          </cell>
          <cell r="J891" t="str">
            <v>USD</v>
          </cell>
        </row>
        <row r="892">
          <cell r="B892" t="str">
            <v>M0038815930</v>
          </cell>
          <cell r="C892" t="str">
            <v>DSB</v>
          </cell>
          <cell r="D892">
            <v>0.9</v>
          </cell>
          <cell r="E892" t="str">
            <v>cc</v>
          </cell>
          <cell r="F892" t="str">
            <v>vol</v>
          </cell>
          <cell r="G892" t="str">
            <v>H</v>
          </cell>
          <cell r="I892">
            <v>188.99</v>
          </cell>
          <cell r="J892" t="str">
            <v>USD</v>
          </cell>
        </row>
        <row r="893">
          <cell r="B893" t="str">
            <v>M0038818110</v>
          </cell>
          <cell r="C893" t="str">
            <v>DSB</v>
          </cell>
          <cell r="D893">
            <v>1</v>
          </cell>
          <cell r="E893" t="str">
            <v>cc</v>
          </cell>
          <cell r="F893" t="str">
            <v>vol</v>
          </cell>
          <cell r="G893" t="str">
            <v>L</v>
          </cell>
          <cell r="I893">
            <v>189.05</v>
          </cell>
          <cell r="J893" t="str">
            <v>USD</v>
          </cell>
        </row>
        <row r="894">
          <cell r="B894" t="str">
            <v>M0038818120</v>
          </cell>
          <cell r="C894" t="str">
            <v>DSB</v>
          </cell>
          <cell r="D894">
            <v>1</v>
          </cell>
          <cell r="E894" t="str">
            <v>cc</v>
          </cell>
          <cell r="F894" t="str">
            <v>vol</v>
          </cell>
          <cell r="G894" t="str">
            <v>M</v>
          </cell>
          <cell r="I894">
            <v>188.99</v>
          </cell>
          <cell r="J894" t="str">
            <v>USD</v>
          </cell>
        </row>
        <row r="895">
          <cell r="B895" t="str">
            <v>M0038818130</v>
          </cell>
          <cell r="C895" t="str">
            <v>DSB</v>
          </cell>
          <cell r="D895">
            <v>1</v>
          </cell>
          <cell r="E895" t="str">
            <v>cc</v>
          </cell>
          <cell r="F895" t="str">
            <v>vol</v>
          </cell>
          <cell r="G895" t="str">
            <v>H</v>
          </cell>
          <cell r="I895">
            <v>188.99</v>
          </cell>
          <cell r="J895" t="str">
            <v>USD</v>
          </cell>
        </row>
        <row r="896">
          <cell r="B896" t="str">
            <v>M0038818510</v>
          </cell>
          <cell r="C896" t="str">
            <v>DSB</v>
          </cell>
          <cell r="D896">
            <v>1.5</v>
          </cell>
          <cell r="E896" t="str">
            <v>cc</v>
          </cell>
          <cell r="F896" t="str">
            <v>vol</v>
          </cell>
          <cell r="G896" t="str">
            <v>L</v>
          </cell>
          <cell r="I896">
            <v>189.05</v>
          </cell>
          <cell r="J896" t="str">
            <v>USD</v>
          </cell>
        </row>
        <row r="897">
          <cell r="B897" t="str">
            <v>M0038818520</v>
          </cell>
          <cell r="C897" t="str">
            <v>DSB</v>
          </cell>
          <cell r="D897">
            <v>1.5</v>
          </cell>
          <cell r="E897" t="str">
            <v>cc</v>
          </cell>
          <cell r="F897" t="str">
            <v>vol</v>
          </cell>
          <cell r="G897" t="str">
            <v>M</v>
          </cell>
          <cell r="I897">
            <v>188.99</v>
          </cell>
          <cell r="J897" t="str">
            <v>USD</v>
          </cell>
        </row>
        <row r="898">
          <cell r="B898" t="str">
            <v>M0038818530</v>
          </cell>
          <cell r="C898" t="str">
            <v>DSB</v>
          </cell>
          <cell r="D898">
            <v>1.5</v>
          </cell>
          <cell r="E898" t="str">
            <v>cc</v>
          </cell>
          <cell r="F898" t="str">
            <v>vol</v>
          </cell>
          <cell r="G898" t="str">
            <v>H</v>
          </cell>
          <cell r="I898">
            <v>188.99</v>
          </cell>
          <cell r="J898" t="str">
            <v>USD</v>
          </cell>
        </row>
        <row r="899">
          <cell r="B899" t="str">
            <v>M0038885110</v>
          </cell>
          <cell r="C899" t="str">
            <v>DSB</v>
          </cell>
          <cell r="D899">
            <v>0.1</v>
          </cell>
          <cell r="E899" t="str">
            <v>cc</v>
          </cell>
          <cell r="F899" t="str">
            <v>vol</v>
          </cell>
          <cell r="G899" t="str">
            <v>L</v>
          </cell>
          <cell r="I899">
            <v>188.68</v>
          </cell>
          <cell r="J899" t="str">
            <v>USD</v>
          </cell>
        </row>
        <row r="900">
          <cell r="B900" t="str">
            <v>M0038885120</v>
          </cell>
          <cell r="C900" t="str">
            <v>DSB</v>
          </cell>
          <cell r="D900">
            <v>0.1</v>
          </cell>
          <cell r="E900" t="str">
            <v>cc</v>
          </cell>
          <cell r="F900" t="str">
            <v>vol</v>
          </cell>
          <cell r="G900" t="str">
            <v>M</v>
          </cell>
          <cell r="I900">
            <v>188.99</v>
          </cell>
          <cell r="J900" t="str">
            <v>USD</v>
          </cell>
        </row>
        <row r="901">
          <cell r="B901" t="str">
            <v>M0038885210</v>
          </cell>
          <cell r="C901" t="str">
            <v>DSB</v>
          </cell>
          <cell r="D901">
            <v>0.2</v>
          </cell>
          <cell r="E901" t="str">
            <v>cc</v>
          </cell>
          <cell r="F901" t="str">
            <v>vol</v>
          </cell>
          <cell r="G901" t="str">
            <v>L</v>
          </cell>
          <cell r="I901">
            <v>69.760000000000005</v>
          </cell>
          <cell r="J901" t="str">
            <v>USD</v>
          </cell>
        </row>
        <row r="902">
          <cell r="B902" t="str">
            <v>M0039110040</v>
          </cell>
          <cell r="C902" t="str">
            <v>In-Time</v>
          </cell>
          <cell r="D902" t="str">
            <v>Retrieval</v>
          </cell>
          <cell r="E902" t="str">
            <v>Device</v>
          </cell>
          <cell r="F902" t="str">
            <v>4-Str</v>
          </cell>
          <cell r="H902" t="str">
            <v>€</v>
          </cell>
          <cell r="I902">
            <v>473.51</v>
          </cell>
          <cell r="J902" t="str">
            <v>EUR</v>
          </cell>
        </row>
        <row r="903">
          <cell r="B903" t="str">
            <v>M0039110060</v>
          </cell>
          <cell r="C903" t="str">
            <v>In-Time</v>
          </cell>
          <cell r="D903" t="str">
            <v>Retrieval</v>
          </cell>
          <cell r="E903" t="str">
            <v>Device</v>
          </cell>
          <cell r="F903" t="str">
            <v>6-Str</v>
          </cell>
          <cell r="H903" t="str">
            <v>€</v>
          </cell>
          <cell r="I903">
            <v>474.87</v>
          </cell>
          <cell r="J903" t="str">
            <v>EUR</v>
          </cell>
        </row>
        <row r="904">
          <cell r="B904" t="str">
            <v>M003E0250100</v>
          </cell>
          <cell r="C904">
            <v>2.5</v>
          </cell>
          <cell r="D904" t="str">
            <v>X</v>
          </cell>
          <cell r="E904" t="str">
            <v>10mm</v>
          </cell>
          <cell r="F904" t="str">
            <v>NEUROFORM</v>
          </cell>
          <cell r="G904" t="str">
            <v>MICRODELV</v>
          </cell>
          <cell r="I904">
            <v>755.88</v>
          </cell>
          <cell r="J904" t="str">
            <v>USD</v>
          </cell>
        </row>
        <row r="905">
          <cell r="B905" t="str">
            <v>M003E0250150</v>
          </cell>
          <cell r="C905">
            <v>2.5</v>
          </cell>
          <cell r="D905" t="str">
            <v>X</v>
          </cell>
          <cell r="E905" t="str">
            <v>15mm</v>
          </cell>
          <cell r="F905" t="str">
            <v>NEUROFORM</v>
          </cell>
          <cell r="G905" t="str">
            <v>MICRODELI</v>
          </cell>
          <cell r="I905">
            <v>755.88</v>
          </cell>
          <cell r="J905" t="str">
            <v>USD</v>
          </cell>
        </row>
        <row r="906">
          <cell r="B906" t="str">
            <v>M003E0250200</v>
          </cell>
          <cell r="C906">
            <v>2.5</v>
          </cell>
          <cell r="D906" t="str">
            <v>X</v>
          </cell>
          <cell r="E906" t="str">
            <v>20mm</v>
          </cell>
          <cell r="F906" t="str">
            <v>NEUROFORM</v>
          </cell>
          <cell r="G906" t="str">
            <v>MICRODELI</v>
          </cell>
          <cell r="I906">
            <v>755.88</v>
          </cell>
          <cell r="J906" t="str">
            <v>USD</v>
          </cell>
        </row>
        <row r="907">
          <cell r="B907" t="str">
            <v>M003E0300100</v>
          </cell>
          <cell r="C907">
            <v>3</v>
          </cell>
          <cell r="D907" t="str">
            <v>X</v>
          </cell>
          <cell r="E907" t="str">
            <v>10mm</v>
          </cell>
          <cell r="F907" t="str">
            <v>NEUROFORM</v>
          </cell>
          <cell r="G907" t="str">
            <v>MICRODELI</v>
          </cell>
          <cell r="I907">
            <v>755.88</v>
          </cell>
          <cell r="J907" t="str">
            <v>USD</v>
          </cell>
        </row>
        <row r="908">
          <cell r="B908" t="str">
            <v>M003E0300150</v>
          </cell>
          <cell r="C908">
            <v>3</v>
          </cell>
          <cell r="D908" t="str">
            <v>X</v>
          </cell>
          <cell r="E908" t="str">
            <v>15mm</v>
          </cell>
          <cell r="F908" t="str">
            <v>NEUROFORM</v>
          </cell>
          <cell r="G908" t="str">
            <v>MICRODELI</v>
          </cell>
          <cell r="I908">
            <v>755.88</v>
          </cell>
          <cell r="J908" t="str">
            <v>USD</v>
          </cell>
        </row>
        <row r="909">
          <cell r="B909" t="str">
            <v>M003E0300200</v>
          </cell>
          <cell r="C909">
            <v>3</v>
          </cell>
          <cell r="D909" t="str">
            <v>X</v>
          </cell>
          <cell r="E909" t="str">
            <v>20mm</v>
          </cell>
          <cell r="F909" t="str">
            <v>NEUROFORM</v>
          </cell>
          <cell r="G909" t="str">
            <v>MICRODELI</v>
          </cell>
          <cell r="I909">
            <v>755.88</v>
          </cell>
          <cell r="J909" t="str">
            <v>USD</v>
          </cell>
        </row>
        <row r="910">
          <cell r="B910" t="str">
            <v>M003E0350100</v>
          </cell>
          <cell r="C910">
            <v>3.5</v>
          </cell>
          <cell r="D910" t="str">
            <v>X</v>
          </cell>
          <cell r="E910" t="str">
            <v>10mm</v>
          </cell>
          <cell r="F910" t="str">
            <v>NEUROFORM</v>
          </cell>
          <cell r="G910" t="str">
            <v>MICRODELI</v>
          </cell>
          <cell r="I910">
            <v>755.88</v>
          </cell>
          <cell r="J910" t="str">
            <v>USD</v>
          </cell>
        </row>
        <row r="911">
          <cell r="B911" t="str">
            <v>M003E0350150</v>
          </cell>
          <cell r="C911">
            <v>3.5</v>
          </cell>
          <cell r="D911" t="str">
            <v>X</v>
          </cell>
          <cell r="E911" t="str">
            <v>15mm</v>
          </cell>
          <cell r="F911" t="str">
            <v>NEUROFORM</v>
          </cell>
          <cell r="G911" t="str">
            <v>MICRODELI</v>
          </cell>
          <cell r="I911">
            <v>755.88</v>
          </cell>
          <cell r="J911" t="str">
            <v>USD</v>
          </cell>
        </row>
        <row r="912">
          <cell r="B912" t="str">
            <v>M003E0350200</v>
          </cell>
          <cell r="C912">
            <v>3.5</v>
          </cell>
          <cell r="D912" t="str">
            <v>X</v>
          </cell>
          <cell r="E912" t="str">
            <v>20mm</v>
          </cell>
          <cell r="F912" t="str">
            <v>NEUROFORM</v>
          </cell>
          <cell r="G912" t="str">
            <v>MICRODELI</v>
          </cell>
          <cell r="I912">
            <v>755.88</v>
          </cell>
          <cell r="J912" t="str">
            <v>USD</v>
          </cell>
        </row>
        <row r="913">
          <cell r="B913" t="str">
            <v>M003E0400100</v>
          </cell>
          <cell r="C913">
            <v>4</v>
          </cell>
          <cell r="D913" t="str">
            <v>X</v>
          </cell>
          <cell r="E913" t="str">
            <v>10mm</v>
          </cell>
          <cell r="F913" t="str">
            <v>NEUROFORM</v>
          </cell>
          <cell r="G913" t="str">
            <v>MICRODELI</v>
          </cell>
          <cell r="I913">
            <v>755.88</v>
          </cell>
          <cell r="J913" t="str">
            <v>USD</v>
          </cell>
        </row>
        <row r="914">
          <cell r="B914" t="str">
            <v>M003E0400150</v>
          </cell>
          <cell r="C914">
            <v>4</v>
          </cell>
          <cell r="D914" t="str">
            <v>X</v>
          </cell>
          <cell r="E914" t="str">
            <v>15mm</v>
          </cell>
          <cell r="F914" t="str">
            <v>NEUROFORM</v>
          </cell>
          <cell r="G914" t="str">
            <v>MICRODELI</v>
          </cell>
          <cell r="I914">
            <v>755.88</v>
          </cell>
          <cell r="J914" t="str">
            <v>USD</v>
          </cell>
        </row>
        <row r="915">
          <cell r="B915" t="str">
            <v>M003E0400200</v>
          </cell>
          <cell r="C915">
            <v>4</v>
          </cell>
          <cell r="D915" t="str">
            <v>X</v>
          </cell>
          <cell r="E915" t="str">
            <v>20mm</v>
          </cell>
          <cell r="F915" t="str">
            <v>NEUROFORM</v>
          </cell>
          <cell r="G915" t="str">
            <v>MICRODELI</v>
          </cell>
          <cell r="I915">
            <v>755.88</v>
          </cell>
          <cell r="J915" t="str">
            <v>USD</v>
          </cell>
        </row>
        <row r="916">
          <cell r="B916" t="str">
            <v>M003E0450100</v>
          </cell>
          <cell r="C916">
            <v>4.5</v>
          </cell>
          <cell r="D916" t="str">
            <v>X</v>
          </cell>
          <cell r="E916" t="str">
            <v>10mm</v>
          </cell>
          <cell r="F916" t="str">
            <v>NEUROFORM</v>
          </cell>
          <cell r="G916" t="str">
            <v>MICRODELI</v>
          </cell>
          <cell r="I916">
            <v>755.88</v>
          </cell>
          <cell r="J916" t="str">
            <v>USD</v>
          </cell>
        </row>
        <row r="917">
          <cell r="B917" t="str">
            <v>M003E0450150</v>
          </cell>
          <cell r="C917">
            <v>4.5</v>
          </cell>
          <cell r="D917" t="str">
            <v>X</v>
          </cell>
          <cell r="E917" t="str">
            <v>15mm</v>
          </cell>
          <cell r="F917" t="str">
            <v>NEUROFORM</v>
          </cell>
          <cell r="G917" t="str">
            <v>MICRODELI</v>
          </cell>
          <cell r="I917">
            <v>755.88</v>
          </cell>
          <cell r="J917" t="str">
            <v>USD</v>
          </cell>
        </row>
        <row r="918">
          <cell r="B918" t="str">
            <v>M003E0450200</v>
          </cell>
          <cell r="C918">
            <v>4.5</v>
          </cell>
          <cell r="D918" t="str">
            <v>X</v>
          </cell>
          <cell r="E918" t="str">
            <v>20mm</v>
          </cell>
          <cell r="F918" t="str">
            <v>NEUROFORM</v>
          </cell>
          <cell r="G918" t="str">
            <v>MICRODELI</v>
          </cell>
          <cell r="I918">
            <v>755.88</v>
          </cell>
          <cell r="J918" t="str">
            <v>USD</v>
          </cell>
        </row>
        <row r="919">
          <cell r="B919" t="str">
            <v>M003E2250100</v>
          </cell>
          <cell r="C919">
            <v>2.5</v>
          </cell>
          <cell r="D919" t="str">
            <v>X</v>
          </cell>
          <cell r="E919" t="str">
            <v>10mm</v>
          </cell>
          <cell r="F919" t="str">
            <v>NEUROFORM</v>
          </cell>
          <cell r="G919" t="str">
            <v>M/D</v>
          </cell>
          <cell r="H919" t="str">
            <v>STE</v>
          </cell>
          <cell r="I919">
            <v>923.42</v>
          </cell>
          <cell r="J919" t="str">
            <v>USD</v>
          </cell>
        </row>
        <row r="920">
          <cell r="B920" t="str">
            <v>M003E2250150</v>
          </cell>
          <cell r="C920">
            <v>2.5</v>
          </cell>
          <cell r="D920" t="str">
            <v>X</v>
          </cell>
          <cell r="E920" t="str">
            <v>15mm</v>
          </cell>
          <cell r="F920" t="str">
            <v>NEUROFORM</v>
          </cell>
          <cell r="G920" t="str">
            <v>M/D</v>
          </cell>
          <cell r="H920" t="str">
            <v>STE</v>
          </cell>
          <cell r="I920">
            <v>758.31</v>
          </cell>
          <cell r="J920" t="str">
            <v>USD</v>
          </cell>
        </row>
        <row r="921">
          <cell r="B921" t="str">
            <v>M003E2250200</v>
          </cell>
          <cell r="C921">
            <v>2.5</v>
          </cell>
          <cell r="D921" t="str">
            <v>X</v>
          </cell>
          <cell r="E921" t="str">
            <v>20mm</v>
          </cell>
          <cell r="F921" t="str">
            <v>NEUROFORM</v>
          </cell>
          <cell r="G921" t="str">
            <v>M/D</v>
          </cell>
          <cell r="H921" t="str">
            <v>STE</v>
          </cell>
          <cell r="I921">
            <v>816.9</v>
          </cell>
          <cell r="J921" t="str">
            <v>USD</v>
          </cell>
        </row>
        <row r="922">
          <cell r="B922" t="str">
            <v>M003E2250300</v>
          </cell>
          <cell r="C922">
            <v>2.5</v>
          </cell>
          <cell r="D922" t="str">
            <v>X</v>
          </cell>
          <cell r="E922" t="str">
            <v>30mm</v>
          </cell>
          <cell r="F922" t="str">
            <v>NEUROFORM</v>
          </cell>
          <cell r="G922" t="str">
            <v>MICRODE</v>
          </cell>
          <cell r="I922">
            <v>112.58</v>
          </cell>
          <cell r="J922" t="str">
            <v>USD</v>
          </cell>
        </row>
        <row r="923">
          <cell r="B923" t="str">
            <v>M003E2300100</v>
          </cell>
          <cell r="C923">
            <v>3</v>
          </cell>
          <cell r="D923" t="str">
            <v>X</v>
          </cell>
          <cell r="E923" t="str">
            <v>10mm</v>
          </cell>
          <cell r="F923" t="str">
            <v>NEUROFORM</v>
          </cell>
          <cell r="G923" t="str">
            <v>M/D</v>
          </cell>
          <cell r="H923" t="str">
            <v>STE</v>
          </cell>
          <cell r="I923">
            <v>779.6</v>
          </cell>
          <cell r="J923" t="str">
            <v>USD</v>
          </cell>
        </row>
        <row r="924">
          <cell r="B924" t="str">
            <v>M003E2300150</v>
          </cell>
          <cell r="C924">
            <v>3</v>
          </cell>
          <cell r="D924" t="str">
            <v>X</v>
          </cell>
          <cell r="E924" t="str">
            <v>15mm</v>
          </cell>
          <cell r="F924" t="str">
            <v>NEUROFORM</v>
          </cell>
          <cell r="G924" t="str">
            <v>M/D</v>
          </cell>
          <cell r="H924" t="str">
            <v>STE</v>
          </cell>
          <cell r="I924">
            <v>800.68</v>
          </cell>
          <cell r="J924" t="str">
            <v>USD</v>
          </cell>
        </row>
        <row r="925">
          <cell r="B925" t="str">
            <v>M003E2300200</v>
          </cell>
          <cell r="C925">
            <v>3</v>
          </cell>
          <cell r="D925" t="str">
            <v>X</v>
          </cell>
          <cell r="E925" t="str">
            <v>20mm</v>
          </cell>
          <cell r="F925" t="str">
            <v>NEUROFORM</v>
          </cell>
          <cell r="G925" t="str">
            <v>M/D</v>
          </cell>
          <cell r="H925" t="str">
            <v>STE</v>
          </cell>
          <cell r="I925">
            <v>808.34</v>
          </cell>
          <cell r="J925" t="str">
            <v>USD</v>
          </cell>
        </row>
        <row r="926">
          <cell r="B926" t="str">
            <v>M003E2300300</v>
          </cell>
          <cell r="C926">
            <v>3</v>
          </cell>
          <cell r="D926" t="str">
            <v>X</v>
          </cell>
          <cell r="E926" t="str">
            <v>30mm</v>
          </cell>
          <cell r="F926" t="str">
            <v>NEUROFORM</v>
          </cell>
          <cell r="G926" t="str">
            <v>MICRODE</v>
          </cell>
          <cell r="I926">
            <v>831.16</v>
          </cell>
          <cell r="J926" t="str">
            <v>USD</v>
          </cell>
        </row>
        <row r="927">
          <cell r="B927" t="str">
            <v>M003E2350100</v>
          </cell>
          <cell r="C927">
            <v>3.5</v>
          </cell>
          <cell r="D927" t="str">
            <v>X</v>
          </cell>
          <cell r="E927" t="str">
            <v>10mm</v>
          </cell>
          <cell r="F927" t="str">
            <v>NEUROFORM</v>
          </cell>
          <cell r="G927" t="str">
            <v>M/D</v>
          </cell>
          <cell r="H927" t="str">
            <v>STE</v>
          </cell>
          <cell r="I927">
            <v>779.6</v>
          </cell>
          <cell r="J927" t="str">
            <v>USD</v>
          </cell>
        </row>
        <row r="928">
          <cell r="B928" t="str">
            <v>M003E2350150</v>
          </cell>
          <cell r="C928">
            <v>3.5</v>
          </cell>
          <cell r="D928" t="str">
            <v>X</v>
          </cell>
          <cell r="E928" t="str">
            <v>15mm</v>
          </cell>
          <cell r="F928" t="str">
            <v>NEUROFORM</v>
          </cell>
          <cell r="G928" t="str">
            <v>M/D</v>
          </cell>
          <cell r="H928" t="str">
            <v>STE</v>
          </cell>
          <cell r="I928">
            <v>796.85</v>
          </cell>
          <cell r="J928" t="str">
            <v>USD</v>
          </cell>
        </row>
        <row r="929">
          <cell r="B929" t="str">
            <v>M003E2350200</v>
          </cell>
          <cell r="C929">
            <v>3.5</v>
          </cell>
          <cell r="D929" t="str">
            <v>X</v>
          </cell>
          <cell r="E929" t="str">
            <v>20mm</v>
          </cell>
          <cell r="F929" t="str">
            <v>NEUROFORM</v>
          </cell>
          <cell r="G929" t="str">
            <v>M/D</v>
          </cell>
          <cell r="H929" t="str">
            <v>STE</v>
          </cell>
          <cell r="I929">
            <v>807.89</v>
          </cell>
          <cell r="J929" t="str">
            <v>USD</v>
          </cell>
        </row>
        <row r="930">
          <cell r="B930" t="str">
            <v>M003E2350300</v>
          </cell>
          <cell r="C930">
            <v>3.5</v>
          </cell>
          <cell r="D930" t="str">
            <v>X</v>
          </cell>
          <cell r="E930" t="str">
            <v>30mm</v>
          </cell>
          <cell r="F930" t="str">
            <v>NEUROFORM</v>
          </cell>
          <cell r="G930" t="str">
            <v>MICRODE</v>
          </cell>
          <cell r="I930">
            <v>831.16</v>
          </cell>
          <cell r="J930" t="str">
            <v>USD</v>
          </cell>
        </row>
        <row r="931">
          <cell r="B931" t="str">
            <v>M003E2400100</v>
          </cell>
          <cell r="C931">
            <v>4</v>
          </cell>
          <cell r="D931" t="str">
            <v>X</v>
          </cell>
          <cell r="E931" t="str">
            <v>10mm</v>
          </cell>
          <cell r="F931" t="str">
            <v>NEUROFORM</v>
          </cell>
          <cell r="G931" t="str">
            <v>M/D</v>
          </cell>
          <cell r="H931" t="str">
            <v>STE</v>
          </cell>
          <cell r="I931">
            <v>757.39</v>
          </cell>
          <cell r="J931" t="str">
            <v>USD</v>
          </cell>
        </row>
        <row r="932">
          <cell r="B932" t="str">
            <v>M003E2400150</v>
          </cell>
          <cell r="C932">
            <v>4</v>
          </cell>
          <cell r="D932" t="str">
            <v>X</v>
          </cell>
          <cell r="E932" t="str">
            <v>15mm</v>
          </cell>
          <cell r="F932" t="str">
            <v>NEUROFORM</v>
          </cell>
          <cell r="G932" t="str">
            <v>M/D</v>
          </cell>
          <cell r="H932" t="str">
            <v>STE</v>
          </cell>
          <cell r="I932">
            <v>797.74</v>
          </cell>
          <cell r="J932" t="str">
            <v>USD</v>
          </cell>
        </row>
        <row r="933">
          <cell r="B933" t="str">
            <v>M003E2400200</v>
          </cell>
          <cell r="C933">
            <v>4</v>
          </cell>
          <cell r="D933" t="str">
            <v>X</v>
          </cell>
          <cell r="E933" t="str">
            <v>20mm</v>
          </cell>
          <cell r="F933" t="str">
            <v>NEUROFORM</v>
          </cell>
          <cell r="G933" t="str">
            <v>M/D</v>
          </cell>
          <cell r="H933" t="str">
            <v>STE</v>
          </cell>
          <cell r="I933">
            <v>809.65</v>
          </cell>
          <cell r="J933" t="str">
            <v>USD</v>
          </cell>
        </row>
        <row r="934">
          <cell r="B934" t="str">
            <v>M003E2400300</v>
          </cell>
          <cell r="C934">
            <v>4</v>
          </cell>
          <cell r="D934" t="str">
            <v>X</v>
          </cell>
          <cell r="E934" t="str">
            <v>30mm</v>
          </cell>
          <cell r="F934" t="str">
            <v>NEUROFORM</v>
          </cell>
          <cell r="G934" t="str">
            <v>MICRODE</v>
          </cell>
          <cell r="I934">
            <v>832.08</v>
          </cell>
          <cell r="J934" t="str">
            <v>USD</v>
          </cell>
        </row>
        <row r="935">
          <cell r="B935" t="str">
            <v>M003E2450100</v>
          </cell>
          <cell r="C935">
            <v>4.5</v>
          </cell>
          <cell r="D935" t="str">
            <v>X</v>
          </cell>
          <cell r="E935" t="str">
            <v>10mm</v>
          </cell>
          <cell r="F935" t="str">
            <v>NEUROFORM</v>
          </cell>
          <cell r="G935" t="str">
            <v>M/D</v>
          </cell>
          <cell r="H935" t="str">
            <v>STE</v>
          </cell>
          <cell r="I935">
            <v>757.39</v>
          </cell>
          <cell r="J935" t="str">
            <v>USD</v>
          </cell>
        </row>
        <row r="936">
          <cell r="B936" t="str">
            <v>M003E2450150</v>
          </cell>
          <cell r="C936">
            <v>4.5</v>
          </cell>
          <cell r="D936" t="str">
            <v>X</v>
          </cell>
          <cell r="E936" t="str">
            <v>15mm</v>
          </cell>
          <cell r="F936" t="str">
            <v>NEUROFORM</v>
          </cell>
          <cell r="G936" t="str">
            <v>M/D</v>
          </cell>
          <cell r="H936" t="str">
            <v>STE</v>
          </cell>
          <cell r="I936">
            <v>797.74</v>
          </cell>
          <cell r="J936" t="str">
            <v>USD</v>
          </cell>
        </row>
        <row r="937">
          <cell r="B937" t="str">
            <v>M003E2450200</v>
          </cell>
          <cell r="C937">
            <v>4.5</v>
          </cell>
          <cell r="D937" t="str">
            <v>X</v>
          </cell>
          <cell r="E937" t="str">
            <v>20mm</v>
          </cell>
          <cell r="F937" t="str">
            <v>NEUROFORM</v>
          </cell>
          <cell r="G937" t="str">
            <v>M/D</v>
          </cell>
          <cell r="H937" t="str">
            <v>STE</v>
          </cell>
          <cell r="I937">
            <v>809.65</v>
          </cell>
          <cell r="J937" t="str">
            <v>USD</v>
          </cell>
        </row>
        <row r="938">
          <cell r="B938" t="str">
            <v>M003E2450300</v>
          </cell>
          <cell r="C938">
            <v>4.5</v>
          </cell>
          <cell r="D938" t="str">
            <v>X</v>
          </cell>
          <cell r="E938" t="str">
            <v>30mm</v>
          </cell>
          <cell r="F938" t="str">
            <v>NEUROFORM</v>
          </cell>
          <cell r="G938" t="str">
            <v>MICRODE</v>
          </cell>
          <cell r="I938">
            <v>832.08</v>
          </cell>
          <cell r="J938" t="str">
            <v>USD</v>
          </cell>
        </row>
        <row r="939">
          <cell r="B939" t="str">
            <v>M003E3250100</v>
          </cell>
          <cell r="C939" t="str">
            <v>Neuroform</v>
          </cell>
          <cell r="D939">
            <v>3</v>
          </cell>
          <cell r="E939" t="str">
            <v>-</v>
          </cell>
          <cell r="F939">
            <v>2.5</v>
          </cell>
          <cell r="G939" t="str">
            <v>X</v>
          </cell>
          <cell r="H939" t="str">
            <v>10mm</v>
          </cell>
          <cell r="I939">
            <v>656.87</v>
          </cell>
          <cell r="J939" t="str">
            <v>USD</v>
          </cell>
        </row>
        <row r="940">
          <cell r="B940" t="str">
            <v>M003E3250150</v>
          </cell>
          <cell r="C940" t="str">
            <v>Neuroform</v>
          </cell>
          <cell r="D940">
            <v>3</v>
          </cell>
          <cell r="E940" t="str">
            <v>-</v>
          </cell>
          <cell r="F940">
            <v>2.5</v>
          </cell>
          <cell r="G940" t="str">
            <v>X</v>
          </cell>
          <cell r="H940" t="str">
            <v>15mm</v>
          </cell>
          <cell r="I940">
            <v>791.32</v>
          </cell>
          <cell r="J940" t="str">
            <v>USD</v>
          </cell>
        </row>
        <row r="941">
          <cell r="B941" t="str">
            <v>M003E3250200</v>
          </cell>
          <cell r="C941" t="str">
            <v>Neuroform</v>
          </cell>
          <cell r="D941">
            <v>3</v>
          </cell>
          <cell r="E941" t="str">
            <v>-</v>
          </cell>
          <cell r="F941">
            <v>2.5</v>
          </cell>
          <cell r="G941" t="str">
            <v>X</v>
          </cell>
          <cell r="H941" t="str">
            <v>20mm</v>
          </cell>
          <cell r="I941">
            <v>802.37</v>
          </cell>
          <cell r="J941" t="str">
            <v>USD</v>
          </cell>
        </row>
        <row r="942">
          <cell r="B942" t="str">
            <v>M003E3300100</v>
          </cell>
          <cell r="C942" t="str">
            <v>Neuroform</v>
          </cell>
          <cell r="D942">
            <v>3</v>
          </cell>
          <cell r="E942" t="str">
            <v>-</v>
          </cell>
          <cell r="F942">
            <v>3</v>
          </cell>
          <cell r="G942" t="str">
            <v>X</v>
          </cell>
          <cell r="H942" t="str">
            <v>10mm</v>
          </cell>
          <cell r="I942">
            <v>776.95</v>
          </cell>
          <cell r="J942" t="str">
            <v>USD</v>
          </cell>
        </row>
        <row r="943">
          <cell r="B943" t="str">
            <v>M003E3300150</v>
          </cell>
          <cell r="C943" t="str">
            <v>Neuroform</v>
          </cell>
          <cell r="D943">
            <v>3</v>
          </cell>
          <cell r="E943" t="str">
            <v>-</v>
          </cell>
          <cell r="F943">
            <v>3</v>
          </cell>
          <cell r="G943" t="str">
            <v>X</v>
          </cell>
          <cell r="H943" t="str">
            <v>15mm</v>
          </cell>
          <cell r="I943">
            <v>788.48</v>
          </cell>
          <cell r="J943" t="str">
            <v>USD</v>
          </cell>
        </row>
        <row r="944">
          <cell r="B944" t="str">
            <v>M003E3300200</v>
          </cell>
          <cell r="C944" t="str">
            <v>Neuroform</v>
          </cell>
          <cell r="D944">
            <v>3</v>
          </cell>
          <cell r="E944" t="str">
            <v>-</v>
          </cell>
          <cell r="F944">
            <v>3</v>
          </cell>
          <cell r="G944" t="str">
            <v>X</v>
          </cell>
          <cell r="H944" t="str">
            <v>20mm</v>
          </cell>
          <cell r="I944">
            <v>797.87</v>
          </cell>
          <cell r="J944" t="str">
            <v>USD</v>
          </cell>
        </row>
        <row r="945">
          <cell r="B945" t="str">
            <v>M003E3300300</v>
          </cell>
          <cell r="C945" t="str">
            <v>Neuroform</v>
          </cell>
          <cell r="D945">
            <v>3</v>
          </cell>
          <cell r="E945" t="str">
            <v>-</v>
          </cell>
          <cell r="F945">
            <v>3</v>
          </cell>
          <cell r="G945" t="str">
            <v>X</v>
          </cell>
          <cell r="H945" t="str">
            <v>30mm</v>
          </cell>
          <cell r="I945">
            <v>825.34</v>
          </cell>
          <cell r="J945" t="str">
            <v>USD</v>
          </cell>
        </row>
        <row r="946">
          <cell r="B946" t="str">
            <v>M003E3350100</v>
          </cell>
          <cell r="C946" t="str">
            <v>Neuroform</v>
          </cell>
          <cell r="D946">
            <v>3</v>
          </cell>
          <cell r="E946" t="str">
            <v>-</v>
          </cell>
          <cell r="F946">
            <v>3.5</v>
          </cell>
          <cell r="G946" t="str">
            <v>X</v>
          </cell>
          <cell r="H946" t="str">
            <v>10mm</v>
          </cell>
          <cell r="I946">
            <v>782.3</v>
          </cell>
          <cell r="J946" t="str">
            <v>USD</v>
          </cell>
        </row>
        <row r="947">
          <cell r="B947" t="str">
            <v>M003E3350150</v>
          </cell>
          <cell r="C947" t="str">
            <v>Neuroform</v>
          </cell>
          <cell r="D947">
            <v>3</v>
          </cell>
          <cell r="E947" t="str">
            <v>-</v>
          </cell>
          <cell r="F947">
            <v>3.5</v>
          </cell>
          <cell r="G947" t="str">
            <v>X</v>
          </cell>
          <cell r="H947" t="str">
            <v>15mm</v>
          </cell>
          <cell r="I947">
            <v>788.48</v>
          </cell>
          <cell r="J947" t="str">
            <v>USD</v>
          </cell>
        </row>
        <row r="948">
          <cell r="B948" t="str">
            <v>M003E3350200</v>
          </cell>
          <cell r="C948" t="str">
            <v>Neuroform</v>
          </cell>
          <cell r="D948">
            <v>3</v>
          </cell>
          <cell r="E948" t="str">
            <v>-</v>
          </cell>
          <cell r="F948">
            <v>3.5</v>
          </cell>
          <cell r="G948" t="str">
            <v>X</v>
          </cell>
          <cell r="H948" t="str">
            <v>20mm</v>
          </cell>
          <cell r="I948">
            <v>797.92</v>
          </cell>
          <cell r="J948" t="str">
            <v>USD</v>
          </cell>
        </row>
        <row r="949">
          <cell r="B949" t="str">
            <v>M003E3350300</v>
          </cell>
          <cell r="C949" t="str">
            <v>Neuroform</v>
          </cell>
          <cell r="D949">
            <v>3</v>
          </cell>
          <cell r="E949" t="str">
            <v>-</v>
          </cell>
          <cell r="F949">
            <v>3.5</v>
          </cell>
          <cell r="G949" t="str">
            <v>X</v>
          </cell>
          <cell r="H949" t="str">
            <v>30mm</v>
          </cell>
          <cell r="I949">
            <v>825.34</v>
          </cell>
          <cell r="J949" t="str">
            <v>USD</v>
          </cell>
        </row>
        <row r="950">
          <cell r="B950" t="str">
            <v>M003E3400100</v>
          </cell>
          <cell r="C950" t="str">
            <v>Neuroform</v>
          </cell>
          <cell r="D950">
            <v>3</v>
          </cell>
          <cell r="E950" t="str">
            <v>-</v>
          </cell>
          <cell r="F950">
            <v>4</v>
          </cell>
          <cell r="G950" t="str">
            <v>X</v>
          </cell>
          <cell r="H950" t="str">
            <v>10mm</v>
          </cell>
          <cell r="I950">
            <v>775.35</v>
          </cell>
          <cell r="J950" t="str">
            <v>USD</v>
          </cell>
        </row>
        <row r="951">
          <cell r="B951" t="str">
            <v>M003E3400150</v>
          </cell>
          <cell r="C951" t="str">
            <v>Neuroform</v>
          </cell>
          <cell r="D951">
            <v>3</v>
          </cell>
          <cell r="E951" t="str">
            <v>-</v>
          </cell>
          <cell r="F951">
            <v>4</v>
          </cell>
          <cell r="G951" t="str">
            <v>X</v>
          </cell>
          <cell r="H951" t="str">
            <v>15mm</v>
          </cell>
          <cell r="I951">
            <v>789.69</v>
          </cell>
          <cell r="J951" t="str">
            <v>USD</v>
          </cell>
        </row>
        <row r="952">
          <cell r="B952" t="str">
            <v>M003E3400200</v>
          </cell>
          <cell r="C952" t="str">
            <v>Neuroform</v>
          </cell>
          <cell r="D952">
            <v>3</v>
          </cell>
          <cell r="E952" t="str">
            <v>-</v>
          </cell>
          <cell r="F952">
            <v>4</v>
          </cell>
          <cell r="G952" t="str">
            <v>X</v>
          </cell>
          <cell r="H952" t="str">
            <v>20mm</v>
          </cell>
          <cell r="I952">
            <v>804.25</v>
          </cell>
          <cell r="J952" t="str">
            <v>USD</v>
          </cell>
        </row>
        <row r="953">
          <cell r="B953" t="str">
            <v>M003E3400300</v>
          </cell>
          <cell r="C953" t="str">
            <v>Neuroform</v>
          </cell>
          <cell r="D953">
            <v>3</v>
          </cell>
          <cell r="E953" t="str">
            <v>-</v>
          </cell>
          <cell r="F953">
            <v>4</v>
          </cell>
          <cell r="G953" t="str">
            <v>X</v>
          </cell>
          <cell r="H953" t="str">
            <v>30mm</v>
          </cell>
          <cell r="I953">
            <v>820.7</v>
          </cell>
          <cell r="J953" t="str">
            <v>USD</v>
          </cell>
        </row>
        <row r="954">
          <cell r="B954" t="str">
            <v>M003E3450100</v>
          </cell>
          <cell r="C954" t="str">
            <v>Neuroform</v>
          </cell>
          <cell r="D954">
            <v>3</v>
          </cell>
          <cell r="E954" t="str">
            <v>-</v>
          </cell>
          <cell r="F954">
            <v>4.5</v>
          </cell>
          <cell r="G954" t="str">
            <v>X</v>
          </cell>
          <cell r="H954" t="str">
            <v>10mm</v>
          </cell>
          <cell r="I954">
            <v>780.99</v>
          </cell>
          <cell r="J954" t="str">
            <v>USD</v>
          </cell>
        </row>
        <row r="955">
          <cell r="B955" t="str">
            <v>M003E3450150</v>
          </cell>
          <cell r="C955" t="str">
            <v>Neuroform</v>
          </cell>
          <cell r="D955">
            <v>3</v>
          </cell>
          <cell r="E955" t="str">
            <v>-</v>
          </cell>
          <cell r="F955">
            <v>4.5</v>
          </cell>
          <cell r="G955" t="str">
            <v>X</v>
          </cell>
          <cell r="H955" t="str">
            <v>15mm</v>
          </cell>
          <cell r="I955">
            <v>789.69</v>
          </cell>
          <cell r="J955" t="str">
            <v>USD</v>
          </cell>
        </row>
        <row r="956">
          <cell r="B956" t="str">
            <v>M003E3450200</v>
          </cell>
          <cell r="C956" t="str">
            <v>Neuroform</v>
          </cell>
          <cell r="D956">
            <v>3</v>
          </cell>
          <cell r="E956" t="str">
            <v>-</v>
          </cell>
          <cell r="F956">
            <v>4.5</v>
          </cell>
          <cell r="G956" t="str">
            <v>X</v>
          </cell>
          <cell r="H956" t="str">
            <v>20mm</v>
          </cell>
          <cell r="I956">
            <v>804.25</v>
          </cell>
          <cell r="J956" t="str">
            <v>USD</v>
          </cell>
        </row>
        <row r="957">
          <cell r="B957" t="str">
            <v>M003E3450300</v>
          </cell>
          <cell r="C957" t="str">
            <v>Neuroform</v>
          </cell>
          <cell r="D957">
            <v>3</v>
          </cell>
          <cell r="E957" t="str">
            <v>-</v>
          </cell>
          <cell r="F957">
            <v>4.5</v>
          </cell>
          <cell r="G957" t="str">
            <v>X</v>
          </cell>
          <cell r="H957" t="str">
            <v>30mm</v>
          </cell>
          <cell r="I957">
            <v>820.7</v>
          </cell>
          <cell r="J957" t="str">
            <v>USD</v>
          </cell>
        </row>
        <row r="958">
          <cell r="B958" t="str">
            <v>M003EN2E35150</v>
          </cell>
          <cell r="C958" t="str">
            <v>Neuroform</v>
          </cell>
          <cell r="D958">
            <v>2</v>
          </cell>
          <cell r="E958" t="str">
            <v>EZ-</v>
          </cell>
          <cell r="F958">
            <v>3.5</v>
          </cell>
          <cell r="G958" t="str">
            <v>15mm</v>
          </cell>
          <cell r="H958" t="str">
            <v>€</v>
          </cell>
          <cell r="I958">
            <v>373.01</v>
          </cell>
          <cell r="J958" t="str">
            <v>EUR</v>
          </cell>
        </row>
        <row r="959">
          <cell r="B959" t="str">
            <v>M003EN2E35200</v>
          </cell>
          <cell r="C959" t="str">
            <v>Neuroform</v>
          </cell>
          <cell r="D959">
            <v>2</v>
          </cell>
          <cell r="E959" t="str">
            <v>EZ-</v>
          </cell>
          <cell r="F959">
            <v>3.5</v>
          </cell>
          <cell r="G959" t="str">
            <v>20mm</v>
          </cell>
          <cell r="H959" t="str">
            <v>€</v>
          </cell>
          <cell r="I959">
            <v>378.15</v>
          </cell>
          <cell r="J959" t="str">
            <v>EUR</v>
          </cell>
        </row>
        <row r="960">
          <cell r="B960" t="str">
            <v>M003EN2E35300</v>
          </cell>
          <cell r="C960" t="str">
            <v>Neuroform</v>
          </cell>
          <cell r="D960">
            <v>2</v>
          </cell>
          <cell r="E960" t="str">
            <v>EZ-</v>
          </cell>
          <cell r="F960">
            <v>3.5</v>
          </cell>
          <cell r="G960" t="str">
            <v>30mm</v>
          </cell>
          <cell r="H960" t="str">
            <v>€</v>
          </cell>
          <cell r="I960">
            <v>395.22</v>
          </cell>
          <cell r="J960" t="str">
            <v>EUR</v>
          </cell>
        </row>
        <row r="961">
          <cell r="B961" t="str">
            <v>M003EN2E40150</v>
          </cell>
          <cell r="C961" t="str">
            <v>Neuroform</v>
          </cell>
          <cell r="D961">
            <v>2</v>
          </cell>
          <cell r="E961" t="str">
            <v>EZ-</v>
          </cell>
          <cell r="F961">
            <v>4</v>
          </cell>
          <cell r="G961" t="str">
            <v>15mm</v>
          </cell>
          <cell r="H961" t="str">
            <v>€</v>
          </cell>
          <cell r="I961">
            <v>373.59</v>
          </cell>
          <cell r="J961" t="str">
            <v>EUR</v>
          </cell>
        </row>
        <row r="962">
          <cell r="B962" t="str">
            <v>M003EN2E40200</v>
          </cell>
          <cell r="C962" t="str">
            <v>Neuroform</v>
          </cell>
          <cell r="D962">
            <v>2</v>
          </cell>
          <cell r="E962" t="str">
            <v>EZ-</v>
          </cell>
          <cell r="F962">
            <v>4</v>
          </cell>
          <cell r="G962" t="str">
            <v>20mm</v>
          </cell>
          <cell r="H962" t="str">
            <v>€</v>
          </cell>
          <cell r="I962">
            <v>379</v>
          </cell>
          <cell r="J962" t="str">
            <v>EUR</v>
          </cell>
        </row>
        <row r="963">
          <cell r="B963" t="str">
            <v>M003EN2E40300</v>
          </cell>
          <cell r="C963" t="str">
            <v>Neuroform</v>
          </cell>
          <cell r="D963">
            <v>2</v>
          </cell>
          <cell r="E963" t="str">
            <v>EZ-</v>
          </cell>
          <cell r="F963">
            <v>4</v>
          </cell>
          <cell r="G963" t="str">
            <v>30mm</v>
          </cell>
          <cell r="H963" t="str">
            <v>€</v>
          </cell>
          <cell r="I963">
            <v>395.82</v>
          </cell>
          <cell r="J963" t="str">
            <v>EUR</v>
          </cell>
        </row>
        <row r="964">
          <cell r="B964" t="str">
            <v>M003EN2E45150</v>
          </cell>
          <cell r="C964" t="str">
            <v>Neuroform</v>
          </cell>
          <cell r="D964">
            <v>2</v>
          </cell>
          <cell r="E964" t="str">
            <v>EZ-</v>
          </cell>
          <cell r="F964">
            <v>4.5</v>
          </cell>
          <cell r="G964" t="str">
            <v>15mm</v>
          </cell>
          <cell r="H964" t="str">
            <v>€</v>
          </cell>
          <cell r="I964">
            <v>373.59</v>
          </cell>
          <cell r="J964" t="str">
            <v>EUR</v>
          </cell>
        </row>
        <row r="965">
          <cell r="B965" t="str">
            <v>M003EN2E45200</v>
          </cell>
          <cell r="C965" t="str">
            <v>Neuroform</v>
          </cell>
          <cell r="D965">
            <v>2</v>
          </cell>
          <cell r="E965" t="str">
            <v>EZ-</v>
          </cell>
          <cell r="F965">
            <v>4.5</v>
          </cell>
          <cell r="G965" t="str">
            <v>20mm</v>
          </cell>
          <cell r="H965" t="str">
            <v>€</v>
          </cell>
          <cell r="I965">
            <v>379</v>
          </cell>
          <cell r="J965" t="str">
            <v>EUR</v>
          </cell>
        </row>
        <row r="966">
          <cell r="B966" t="str">
            <v>M003EN2E45300</v>
          </cell>
          <cell r="C966" t="str">
            <v>Neuroform</v>
          </cell>
          <cell r="D966">
            <v>2</v>
          </cell>
          <cell r="E966" t="str">
            <v>EZ-</v>
          </cell>
          <cell r="F966">
            <v>4.5</v>
          </cell>
          <cell r="G966" t="str">
            <v>30mm</v>
          </cell>
          <cell r="H966" t="str">
            <v>€</v>
          </cell>
          <cell r="I966">
            <v>395.82</v>
          </cell>
          <cell r="J966" t="str">
            <v>EUR</v>
          </cell>
        </row>
        <row r="967">
          <cell r="B967" t="str">
            <v>M003EN3E25150</v>
          </cell>
          <cell r="C967" t="str">
            <v>Neuroform</v>
          </cell>
          <cell r="D967">
            <v>3</v>
          </cell>
          <cell r="E967" t="str">
            <v>EZ-</v>
          </cell>
          <cell r="F967">
            <v>2.5</v>
          </cell>
          <cell r="G967" t="str">
            <v>15mm</v>
          </cell>
          <cell r="H967" t="str">
            <v>€</v>
          </cell>
          <cell r="I967">
            <v>373.27</v>
          </cell>
          <cell r="J967" t="str">
            <v>EUR</v>
          </cell>
        </row>
        <row r="968">
          <cell r="B968" t="str">
            <v>M003EN3E25200</v>
          </cell>
          <cell r="C968" t="str">
            <v>Neuroform</v>
          </cell>
          <cell r="D968">
            <v>3</v>
          </cell>
          <cell r="E968" t="str">
            <v>EZ-</v>
          </cell>
          <cell r="F968">
            <v>2.5</v>
          </cell>
          <cell r="G968" t="str">
            <v>20mm</v>
          </cell>
          <cell r="H968" t="str">
            <v>€</v>
          </cell>
          <cell r="I968">
            <v>378.12</v>
          </cell>
          <cell r="J968" t="str">
            <v>EUR</v>
          </cell>
        </row>
        <row r="969">
          <cell r="B969" t="str">
            <v>M003EN3E30150</v>
          </cell>
          <cell r="C969" t="str">
            <v>Neuroform</v>
          </cell>
          <cell r="D969">
            <v>3</v>
          </cell>
          <cell r="E969" t="str">
            <v>EZ-</v>
          </cell>
          <cell r="F969">
            <v>3</v>
          </cell>
          <cell r="G969" t="str">
            <v>15mm</v>
          </cell>
          <cell r="H969" t="str">
            <v>€</v>
          </cell>
          <cell r="I969">
            <v>371.43</v>
          </cell>
          <cell r="J969" t="str">
            <v>EUR</v>
          </cell>
        </row>
        <row r="970">
          <cell r="B970" t="str">
            <v>M003EN3E30200</v>
          </cell>
          <cell r="C970" t="str">
            <v>Neuroform</v>
          </cell>
          <cell r="D970">
            <v>3</v>
          </cell>
          <cell r="E970" t="str">
            <v>EZ-</v>
          </cell>
          <cell r="F970">
            <v>3</v>
          </cell>
          <cell r="G970" t="str">
            <v>20mm</v>
          </cell>
          <cell r="H970" t="str">
            <v>€</v>
          </cell>
          <cell r="I970">
            <v>375.24</v>
          </cell>
          <cell r="J970" t="str">
            <v>EUR</v>
          </cell>
        </row>
        <row r="971">
          <cell r="B971" t="str">
            <v>M003EN3E30300</v>
          </cell>
          <cell r="C971" t="str">
            <v>Neuroform</v>
          </cell>
          <cell r="D971">
            <v>3</v>
          </cell>
          <cell r="E971" t="str">
            <v>EZ-</v>
          </cell>
          <cell r="F971">
            <v>3</v>
          </cell>
          <cell r="G971" t="str">
            <v>30mm</v>
          </cell>
          <cell r="H971" t="str">
            <v>€</v>
          </cell>
          <cell r="I971">
            <v>395.3</v>
          </cell>
          <cell r="J971" t="str">
            <v>EUR</v>
          </cell>
        </row>
        <row r="972">
          <cell r="B972" t="str">
            <v>M003EN3E35100</v>
          </cell>
          <cell r="C972" t="str">
            <v>Neuroform</v>
          </cell>
          <cell r="D972">
            <v>3</v>
          </cell>
          <cell r="E972" t="str">
            <v>EZ-</v>
          </cell>
          <cell r="F972">
            <v>3.5</v>
          </cell>
          <cell r="G972" t="str">
            <v>10mm</v>
          </cell>
          <cell r="H972" t="str">
            <v>€</v>
          </cell>
          <cell r="I972">
            <v>371.76</v>
          </cell>
          <cell r="J972" t="str">
            <v>EUR</v>
          </cell>
        </row>
        <row r="973">
          <cell r="B973" t="str">
            <v>M003EN3E35150</v>
          </cell>
          <cell r="C973" t="str">
            <v>Neuroform</v>
          </cell>
          <cell r="D973">
            <v>3</v>
          </cell>
          <cell r="E973" t="str">
            <v>EZ-</v>
          </cell>
          <cell r="F973">
            <v>3.5</v>
          </cell>
          <cell r="G973" t="str">
            <v>15mm</v>
          </cell>
          <cell r="H973" t="str">
            <v>€</v>
          </cell>
          <cell r="I973">
            <v>371.43</v>
          </cell>
          <cell r="J973" t="str">
            <v>EUR</v>
          </cell>
        </row>
        <row r="974">
          <cell r="B974" t="str">
            <v>M003EN3E35200</v>
          </cell>
          <cell r="C974" t="str">
            <v>Neuroform</v>
          </cell>
          <cell r="D974">
            <v>3</v>
          </cell>
          <cell r="E974" t="str">
            <v>EZ-</v>
          </cell>
          <cell r="F974">
            <v>3.5</v>
          </cell>
          <cell r="G974" t="str">
            <v>20mm</v>
          </cell>
          <cell r="H974" t="str">
            <v>€</v>
          </cell>
          <cell r="I974">
            <v>375.24</v>
          </cell>
          <cell r="J974" t="str">
            <v>EUR</v>
          </cell>
        </row>
        <row r="975">
          <cell r="B975" t="str">
            <v>M003EN3E35300</v>
          </cell>
          <cell r="C975" t="str">
            <v>Neuroform</v>
          </cell>
          <cell r="D975">
            <v>3</v>
          </cell>
          <cell r="E975" t="str">
            <v>EZ-</v>
          </cell>
          <cell r="F975">
            <v>3.5</v>
          </cell>
          <cell r="G975" t="str">
            <v>30mm</v>
          </cell>
          <cell r="H975" t="str">
            <v>€</v>
          </cell>
          <cell r="I975">
            <v>395.3</v>
          </cell>
          <cell r="J975" t="str">
            <v>EUR</v>
          </cell>
        </row>
        <row r="976">
          <cell r="B976" t="str">
            <v>M003EN3E40150</v>
          </cell>
          <cell r="C976" t="str">
            <v>Neuroform</v>
          </cell>
          <cell r="D976">
            <v>3</v>
          </cell>
          <cell r="E976" t="str">
            <v>EZ-</v>
          </cell>
          <cell r="F976">
            <v>4</v>
          </cell>
          <cell r="G976" t="str">
            <v>15mm</v>
          </cell>
          <cell r="H976" t="str">
            <v>€</v>
          </cell>
          <cell r="I976">
            <v>372.2</v>
          </cell>
          <cell r="J976" t="str">
            <v>EUR</v>
          </cell>
        </row>
        <row r="977">
          <cell r="B977" t="str">
            <v>M003EN3E40200</v>
          </cell>
          <cell r="C977" t="str">
            <v>Neuroform</v>
          </cell>
          <cell r="D977">
            <v>3</v>
          </cell>
          <cell r="E977" t="str">
            <v>EZ-</v>
          </cell>
          <cell r="F977">
            <v>4</v>
          </cell>
          <cell r="G977" t="str">
            <v>20mm</v>
          </cell>
          <cell r="H977" t="str">
            <v>€</v>
          </cell>
          <cell r="I977">
            <v>379.34</v>
          </cell>
          <cell r="J977" t="str">
            <v>EUR</v>
          </cell>
        </row>
        <row r="978">
          <cell r="B978" t="str">
            <v>M003EN3E40300</v>
          </cell>
          <cell r="C978" t="str">
            <v>Neuroform</v>
          </cell>
          <cell r="D978">
            <v>3</v>
          </cell>
          <cell r="E978" t="str">
            <v>EZ-</v>
          </cell>
          <cell r="F978">
            <v>4</v>
          </cell>
          <cell r="G978" t="str">
            <v>30mm</v>
          </cell>
          <cell r="H978" t="str">
            <v>€</v>
          </cell>
          <cell r="I978">
            <v>392.28</v>
          </cell>
          <cell r="J978" t="str">
            <v>EUR</v>
          </cell>
        </row>
        <row r="979">
          <cell r="B979" t="str">
            <v>M003EN3E45100</v>
          </cell>
          <cell r="C979" t="str">
            <v>Neuroform</v>
          </cell>
          <cell r="D979">
            <v>3</v>
          </cell>
          <cell r="E979" t="str">
            <v>EZ-</v>
          </cell>
          <cell r="F979">
            <v>4.5</v>
          </cell>
          <cell r="G979" t="str">
            <v>10mm</v>
          </cell>
          <cell r="H979" t="str">
            <v>€</v>
          </cell>
          <cell r="I979">
            <v>370.92</v>
          </cell>
          <cell r="J979" t="str">
            <v>EUR</v>
          </cell>
        </row>
        <row r="980">
          <cell r="B980" t="str">
            <v>M003EN3E45150</v>
          </cell>
          <cell r="C980" t="str">
            <v>Neuroform</v>
          </cell>
          <cell r="D980">
            <v>3</v>
          </cell>
          <cell r="E980" t="str">
            <v>EZ-</v>
          </cell>
          <cell r="F980">
            <v>4.5</v>
          </cell>
          <cell r="G980" t="str">
            <v>15mm</v>
          </cell>
          <cell r="H980" t="str">
            <v>€</v>
          </cell>
          <cell r="I980">
            <v>372.2</v>
          </cell>
          <cell r="J980" t="str">
            <v>EUR</v>
          </cell>
        </row>
        <row r="981">
          <cell r="B981" t="str">
            <v>M003EN3E45200</v>
          </cell>
          <cell r="C981" t="str">
            <v>Neuroform</v>
          </cell>
          <cell r="D981">
            <v>3</v>
          </cell>
          <cell r="E981" t="str">
            <v>EZ-</v>
          </cell>
          <cell r="F981">
            <v>4.5</v>
          </cell>
          <cell r="G981" t="str">
            <v>20mm</v>
          </cell>
          <cell r="H981" t="str">
            <v>€</v>
          </cell>
          <cell r="I981">
            <v>379.34</v>
          </cell>
          <cell r="J981" t="str">
            <v>EUR</v>
          </cell>
        </row>
        <row r="982">
          <cell r="B982" t="str">
            <v>M003EN3E45300</v>
          </cell>
          <cell r="C982" t="str">
            <v>Neuroform</v>
          </cell>
          <cell r="D982">
            <v>3</v>
          </cell>
          <cell r="E982" t="str">
            <v>EZ-</v>
          </cell>
          <cell r="F982">
            <v>4.5</v>
          </cell>
          <cell r="G982" t="str">
            <v>30mm</v>
          </cell>
          <cell r="H982" t="str">
            <v>€</v>
          </cell>
          <cell r="I982">
            <v>338.79</v>
          </cell>
          <cell r="J982" t="str">
            <v>EUR</v>
          </cell>
        </row>
        <row r="983">
          <cell r="B983" t="str">
            <v>M003ENF3STA0</v>
          </cell>
          <cell r="C983" t="str">
            <v>Neuroform</v>
          </cell>
          <cell r="D983">
            <v>3</v>
          </cell>
          <cell r="E983" t="str">
            <v>Stabilizer</v>
          </cell>
          <cell r="I983">
            <v>281.62</v>
          </cell>
          <cell r="J983" t="str">
            <v>USD</v>
          </cell>
        </row>
        <row r="984">
          <cell r="B984" t="str">
            <v>M003EU13510R0</v>
          </cell>
          <cell r="C984" t="str">
            <v>Renegade</v>
          </cell>
          <cell r="D984" t="str">
            <v>Hi</v>
          </cell>
          <cell r="E984" t="str">
            <v>Flo</v>
          </cell>
          <cell r="F984" t="str">
            <v>135/10</v>
          </cell>
          <cell r="G984" t="str">
            <v>(Neuro)</v>
          </cell>
          <cell r="H984" t="str">
            <v>€</v>
          </cell>
          <cell r="I984">
            <v>79.38</v>
          </cell>
          <cell r="J984" t="str">
            <v>EUR</v>
          </cell>
        </row>
        <row r="985">
          <cell r="B985" t="str">
            <v>M003EU13520R0</v>
          </cell>
          <cell r="C985" t="str">
            <v>Renegade</v>
          </cell>
          <cell r="D985" t="str">
            <v>Hi</v>
          </cell>
          <cell r="E985" t="str">
            <v>Flo</v>
          </cell>
          <cell r="F985" t="str">
            <v>135/20</v>
          </cell>
          <cell r="G985" t="str">
            <v>(Neuro)</v>
          </cell>
          <cell r="H985" t="str">
            <v>€</v>
          </cell>
          <cell r="I985">
            <v>79.430000000000007</v>
          </cell>
          <cell r="J985" t="str">
            <v>EUR</v>
          </cell>
        </row>
        <row r="986">
          <cell r="B986" t="str">
            <v>M003EU15010R0</v>
          </cell>
          <cell r="C986" t="str">
            <v>Renegade</v>
          </cell>
          <cell r="D986" t="str">
            <v>Hi</v>
          </cell>
          <cell r="E986" t="str">
            <v>Flo</v>
          </cell>
          <cell r="F986" t="str">
            <v>150/10</v>
          </cell>
          <cell r="G986" t="str">
            <v>(Neuro)</v>
          </cell>
          <cell r="H986" t="str">
            <v>€</v>
          </cell>
          <cell r="I986">
            <v>81.38</v>
          </cell>
          <cell r="J986" t="str">
            <v>EUR</v>
          </cell>
        </row>
        <row r="987">
          <cell r="B987" t="str">
            <v>M003EU15020R0</v>
          </cell>
          <cell r="C987" t="str">
            <v>Renegade</v>
          </cell>
          <cell r="D987" t="str">
            <v>Hi</v>
          </cell>
          <cell r="E987" t="str">
            <v>Flo</v>
          </cell>
          <cell r="F987" t="str">
            <v>150/20</v>
          </cell>
          <cell r="G987" t="str">
            <v>(Neuro)</v>
          </cell>
          <cell r="H987" t="str">
            <v>€</v>
          </cell>
          <cell r="I987">
            <v>81.430000000000007</v>
          </cell>
          <cell r="J987" t="str">
            <v>EUR</v>
          </cell>
        </row>
        <row r="988">
          <cell r="B988" t="str">
            <v>M003N3EZ25150</v>
          </cell>
          <cell r="C988" t="str">
            <v>Neuroform</v>
          </cell>
          <cell r="D988">
            <v>3</v>
          </cell>
          <cell r="E988" t="str">
            <v>EZ</v>
          </cell>
          <cell r="F988">
            <v>2.5</v>
          </cell>
          <cell r="G988" t="str">
            <v>15mm</v>
          </cell>
          <cell r="H988" t="str">
            <v>€</v>
          </cell>
          <cell r="I988">
            <v>374.4</v>
          </cell>
          <cell r="J988" t="str">
            <v>EUR</v>
          </cell>
        </row>
        <row r="989">
          <cell r="B989" t="str">
            <v>M003N3EZ25200</v>
          </cell>
          <cell r="C989" t="str">
            <v>Neuroform</v>
          </cell>
          <cell r="D989">
            <v>3</v>
          </cell>
          <cell r="E989" t="str">
            <v>EZ</v>
          </cell>
          <cell r="F989">
            <v>2.5</v>
          </cell>
          <cell r="G989" t="str">
            <v>20mm</v>
          </cell>
          <cell r="H989" t="str">
            <v>€</v>
          </cell>
          <cell r="I989">
            <v>379.26</v>
          </cell>
          <cell r="J989" t="str">
            <v>EUR</v>
          </cell>
        </row>
        <row r="990">
          <cell r="B990" t="str">
            <v>M003N3EZ30150</v>
          </cell>
          <cell r="C990" t="str">
            <v>Neuroform</v>
          </cell>
          <cell r="D990">
            <v>3</v>
          </cell>
          <cell r="E990" t="str">
            <v>EZ</v>
          </cell>
          <cell r="F990">
            <v>3</v>
          </cell>
          <cell r="G990" t="str">
            <v>15mm</v>
          </cell>
          <cell r="H990" t="str">
            <v>€</v>
          </cell>
          <cell r="I990">
            <v>372.56</v>
          </cell>
          <cell r="J990" t="str">
            <v>EUR</v>
          </cell>
        </row>
        <row r="991">
          <cell r="B991" t="str">
            <v>M003N3EZ30200</v>
          </cell>
          <cell r="C991" t="str">
            <v>Neuroform</v>
          </cell>
          <cell r="D991">
            <v>3</v>
          </cell>
          <cell r="E991" t="str">
            <v>EZ</v>
          </cell>
          <cell r="F991">
            <v>3</v>
          </cell>
          <cell r="G991" t="str">
            <v>20mm</v>
          </cell>
          <cell r="H991" t="str">
            <v>€</v>
          </cell>
          <cell r="I991">
            <v>376.38</v>
          </cell>
          <cell r="J991" t="str">
            <v>EUR</v>
          </cell>
        </row>
        <row r="992">
          <cell r="B992" t="str">
            <v>M003N3EZ30300</v>
          </cell>
          <cell r="C992" t="str">
            <v>Neuroform</v>
          </cell>
          <cell r="D992">
            <v>3</v>
          </cell>
          <cell r="E992" t="str">
            <v>EZ</v>
          </cell>
          <cell r="F992">
            <v>3</v>
          </cell>
          <cell r="G992" t="str">
            <v>30mm</v>
          </cell>
          <cell r="H992" t="str">
            <v>€</v>
          </cell>
          <cell r="I992">
            <v>396.43</v>
          </cell>
          <cell r="J992" t="str">
            <v>EUR</v>
          </cell>
        </row>
        <row r="993">
          <cell r="B993" t="str">
            <v>M003N3EZ35100</v>
          </cell>
          <cell r="C993" t="str">
            <v>Neuroform</v>
          </cell>
          <cell r="D993">
            <v>3</v>
          </cell>
          <cell r="E993" t="str">
            <v>EZ</v>
          </cell>
          <cell r="F993">
            <v>3.5</v>
          </cell>
          <cell r="G993" t="str">
            <v>10mm</v>
          </cell>
          <cell r="H993" t="str">
            <v>€</v>
          </cell>
          <cell r="I993">
            <v>372.9</v>
          </cell>
          <cell r="J993" t="str">
            <v>EUR</v>
          </cell>
        </row>
        <row r="994">
          <cell r="B994" t="str">
            <v>M003N3EZ35150</v>
          </cell>
          <cell r="C994" t="str">
            <v>Neuroform</v>
          </cell>
          <cell r="D994">
            <v>3</v>
          </cell>
          <cell r="E994" t="str">
            <v>EZ</v>
          </cell>
          <cell r="F994">
            <v>3.5</v>
          </cell>
          <cell r="G994" t="str">
            <v>15mm</v>
          </cell>
          <cell r="H994" t="str">
            <v>€</v>
          </cell>
          <cell r="I994">
            <v>372.56</v>
          </cell>
          <cell r="J994" t="str">
            <v>EUR</v>
          </cell>
        </row>
        <row r="995">
          <cell r="B995" t="str">
            <v>M003N3EZ35200</v>
          </cell>
          <cell r="C995" t="str">
            <v>Neuroform</v>
          </cell>
          <cell r="D995">
            <v>3</v>
          </cell>
          <cell r="E995" t="str">
            <v>EZ</v>
          </cell>
          <cell r="F995">
            <v>3.5</v>
          </cell>
          <cell r="G995" t="str">
            <v>20mm</v>
          </cell>
          <cell r="H995" t="str">
            <v>€</v>
          </cell>
          <cell r="I995">
            <v>376.38</v>
          </cell>
          <cell r="J995" t="str">
            <v>EUR</v>
          </cell>
        </row>
        <row r="996">
          <cell r="B996" t="str">
            <v>M003N3EZ35300</v>
          </cell>
          <cell r="C996" t="str">
            <v>Neuroform</v>
          </cell>
          <cell r="D996">
            <v>3</v>
          </cell>
          <cell r="E996" t="str">
            <v>EZ</v>
          </cell>
          <cell r="F996">
            <v>3.5</v>
          </cell>
          <cell r="G996" t="str">
            <v>30mm</v>
          </cell>
          <cell r="H996" t="str">
            <v>€</v>
          </cell>
          <cell r="I996">
            <v>396.43</v>
          </cell>
          <cell r="J996" t="str">
            <v>EUR</v>
          </cell>
        </row>
        <row r="997">
          <cell r="B997" t="str">
            <v>M003N3EZ40150</v>
          </cell>
          <cell r="C997" t="str">
            <v>Neuroform</v>
          </cell>
          <cell r="D997">
            <v>3</v>
          </cell>
          <cell r="E997" t="str">
            <v>EZ</v>
          </cell>
          <cell r="F997">
            <v>4</v>
          </cell>
          <cell r="G997" t="str">
            <v>15mm</v>
          </cell>
          <cell r="H997" t="str">
            <v>€</v>
          </cell>
          <cell r="I997">
            <v>373.34</v>
          </cell>
          <cell r="J997" t="str">
            <v>EUR</v>
          </cell>
        </row>
        <row r="998">
          <cell r="B998" t="str">
            <v>M003N3EZ40200</v>
          </cell>
          <cell r="C998" t="str">
            <v>Neuroform</v>
          </cell>
          <cell r="D998">
            <v>3</v>
          </cell>
          <cell r="E998" t="str">
            <v>EZ</v>
          </cell>
          <cell r="F998">
            <v>4</v>
          </cell>
          <cell r="G998" t="str">
            <v>20mm</v>
          </cell>
          <cell r="H998" t="str">
            <v>€</v>
          </cell>
          <cell r="I998">
            <v>380.48</v>
          </cell>
          <cell r="J998" t="str">
            <v>EUR</v>
          </cell>
        </row>
        <row r="999">
          <cell r="B999" t="str">
            <v>M003N3EZ40300</v>
          </cell>
          <cell r="C999" t="str">
            <v>Neuroform</v>
          </cell>
          <cell r="D999">
            <v>3</v>
          </cell>
          <cell r="E999" t="str">
            <v>EZ</v>
          </cell>
          <cell r="F999">
            <v>4</v>
          </cell>
          <cell r="G999" t="str">
            <v>30mm</v>
          </cell>
          <cell r="H999" t="str">
            <v>€</v>
          </cell>
          <cell r="I999">
            <v>393.42</v>
          </cell>
          <cell r="J999" t="str">
            <v>EUR</v>
          </cell>
        </row>
        <row r="1000">
          <cell r="B1000" t="str">
            <v>M003N3EZ45100</v>
          </cell>
          <cell r="C1000" t="str">
            <v>Neuroform</v>
          </cell>
          <cell r="D1000">
            <v>3</v>
          </cell>
          <cell r="E1000" t="str">
            <v>EZ</v>
          </cell>
          <cell r="F1000">
            <v>4.5</v>
          </cell>
          <cell r="G1000" t="str">
            <v>10mm</v>
          </cell>
          <cell r="H1000" t="str">
            <v>€</v>
          </cell>
          <cell r="I1000">
            <v>372.05</v>
          </cell>
          <cell r="J1000" t="str">
            <v>EUR</v>
          </cell>
        </row>
        <row r="1001">
          <cell r="B1001" t="str">
            <v>M003N3EZ45150</v>
          </cell>
          <cell r="C1001" t="str">
            <v>Neuroform</v>
          </cell>
          <cell r="D1001">
            <v>3</v>
          </cell>
          <cell r="E1001" t="str">
            <v>EZ</v>
          </cell>
          <cell r="F1001">
            <v>4.5</v>
          </cell>
          <cell r="G1001" t="str">
            <v>15mm</v>
          </cell>
          <cell r="H1001" t="str">
            <v>€</v>
          </cell>
          <cell r="I1001">
            <v>373.34</v>
          </cell>
          <cell r="J1001" t="str">
            <v>EUR</v>
          </cell>
        </row>
        <row r="1002">
          <cell r="B1002" t="str">
            <v>M003N3EZ45200</v>
          </cell>
          <cell r="C1002" t="str">
            <v>Neuroform</v>
          </cell>
          <cell r="D1002">
            <v>3</v>
          </cell>
          <cell r="E1002" t="str">
            <v>EZ</v>
          </cell>
          <cell r="F1002">
            <v>4.5</v>
          </cell>
          <cell r="G1002" t="str">
            <v>20mm</v>
          </cell>
          <cell r="H1002" t="str">
            <v>€</v>
          </cell>
          <cell r="I1002">
            <v>380.48</v>
          </cell>
          <cell r="J1002" t="str">
            <v>EUR</v>
          </cell>
        </row>
        <row r="1003">
          <cell r="B1003" t="str">
            <v>M003N3EZ45300</v>
          </cell>
          <cell r="C1003" t="str">
            <v>Neuroform</v>
          </cell>
          <cell r="D1003">
            <v>3</v>
          </cell>
          <cell r="E1003" t="str">
            <v>EZ</v>
          </cell>
          <cell r="F1003">
            <v>4.5</v>
          </cell>
          <cell r="G1003" t="str">
            <v>30mm</v>
          </cell>
          <cell r="H1003" t="str">
            <v>€</v>
          </cell>
          <cell r="I1003">
            <v>393.42</v>
          </cell>
          <cell r="J1003" t="str">
            <v>EUR</v>
          </cell>
        </row>
        <row r="1004">
          <cell r="B1004" t="str">
            <v>M003S0250100</v>
          </cell>
          <cell r="C1004">
            <v>2.5</v>
          </cell>
          <cell r="D1004" t="str">
            <v>X</v>
          </cell>
          <cell r="E1004" t="str">
            <v>10mm</v>
          </cell>
          <cell r="F1004" t="str">
            <v>NEUROFORM</v>
          </cell>
          <cell r="G1004" t="str">
            <v>MICRODEL</v>
          </cell>
          <cell r="I1004">
            <v>755.88</v>
          </cell>
          <cell r="J1004" t="str">
            <v>USD</v>
          </cell>
        </row>
        <row r="1005">
          <cell r="B1005" t="str">
            <v>M003S0250150</v>
          </cell>
          <cell r="C1005" t="str">
            <v>2.5X</v>
          </cell>
          <cell r="D1005" t="str">
            <v>15mm</v>
          </cell>
          <cell r="E1005" t="str">
            <v>NEUROFORM</v>
          </cell>
          <cell r="F1005" t="str">
            <v>MICRODEL</v>
          </cell>
          <cell r="G1005" t="str">
            <v>S</v>
          </cell>
          <cell r="I1005">
            <v>755.88</v>
          </cell>
          <cell r="J1005" t="str">
            <v>USD</v>
          </cell>
        </row>
        <row r="1006">
          <cell r="B1006" t="str">
            <v>M003S0250200</v>
          </cell>
          <cell r="C1006">
            <v>2.5</v>
          </cell>
          <cell r="D1006" t="str">
            <v>X</v>
          </cell>
          <cell r="E1006" t="str">
            <v>20mm</v>
          </cell>
          <cell r="F1006" t="str">
            <v>NEUROFORM</v>
          </cell>
          <cell r="G1006" t="str">
            <v>MICRODEL</v>
          </cell>
          <cell r="I1006">
            <v>755.88</v>
          </cell>
          <cell r="J1006" t="str">
            <v>USD</v>
          </cell>
        </row>
        <row r="1007">
          <cell r="B1007" t="str">
            <v>M003S0300100</v>
          </cell>
          <cell r="C1007">
            <v>3</v>
          </cell>
          <cell r="D1007" t="str">
            <v>X</v>
          </cell>
          <cell r="E1007" t="str">
            <v>10mm</v>
          </cell>
          <cell r="F1007" t="str">
            <v>NEUROFORM</v>
          </cell>
          <cell r="G1007" t="str">
            <v>MICRODEL</v>
          </cell>
          <cell r="I1007">
            <v>755.88</v>
          </cell>
          <cell r="J1007" t="str">
            <v>USD</v>
          </cell>
        </row>
        <row r="1008">
          <cell r="B1008" t="str">
            <v>M003S0300150</v>
          </cell>
          <cell r="C1008">
            <v>3</v>
          </cell>
          <cell r="D1008" t="str">
            <v>X</v>
          </cell>
          <cell r="E1008" t="str">
            <v>15mm</v>
          </cell>
          <cell r="F1008" t="str">
            <v>NEUROFORM</v>
          </cell>
          <cell r="G1008" t="str">
            <v>MICRODEL</v>
          </cell>
          <cell r="I1008">
            <v>755.88</v>
          </cell>
          <cell r="J1008" t="str">
            <v>USD</v>
          </cell>
        </row>
        <row r="1009">
          <cell r="B1009" t="str">
            <v>M003S0300200</v>
          </cell>
          <cell r="C1009">
            <v>3</v>
          </cell>
          <cell r="D1009" t="str">
            <v>X</v>
          </cell>
          <cell r="E1009" t="str">
            <v>20mm</v>
          </cell>
          <cell r="F1009" t="str">
            <v>NEUROFORM</v>
          </cell>
          <cell r="G1009" t="str">
            <v>MICRODEL</v>
          </cell>
          <cell r="I1009">
            <v>755.88</v>
          </cell>
          <cell r="J1009" t="str">
            <v>USD</v>
          </cell>
        </row>
        <row r="1010">
          <cell r="B1010" t="str">
            <v>M003S0350100</v>
          </cell>
          <cell r="C1010">
            <v>3.5</v>
          </cell>
          <cell r="D1010" t="str">
            <v>X</v>
          </cell>
          <cell r="E1010" t="str">
            <v>10mm</v>
          </cell>
          <cell r="F1010" t="str">
            <v>NEUROFORM</v>
          </cell>
          <cell r="G1010" t="str">
            <v>MICRODEL</v>
          </cell>
          <cell r="I1010">
            <v>755.88</v>
          </cell>
          <cell r="J1010" t="str">
            <v>USD</v>
          </cell>
        </row>
        <row r="1011">
          <cell r="B1011" t="str">
            <v>M003S0350150</v>
          </cell>
          <cell r="C1011">
            <v>3.5</v>
          </cell>
          <cell r="D1011" t="str">
            <v>X</v>
          </cell>
          <cell r="E1011" t="str">
            <v>15mm</v>
          </cell>
          <cell r="F1011" t="str">
            <v>NEUROFORM</v>
          </cell>
          <cell r="G1011" t="str">
            <v>MICRODEL</v>
          </cell>
          <cell r="I1011">
            <v>755.88</v>
          </cell>
          <cell r="J1011" t="str">
            <v>USD</v>
          </cell>
        </row>
        <row r="1012">
          <cell r="B1012" t="str">
            <v>M003S0350200</v>
          </cell>
          <cell r="C1012">
            <v>3.5</v>
          </cell>
          <cell r="D1012" t="str">
            <v>X</v>
          </cell>
          <cell r="E1012" t="str">
            <v>20mm</v>
          </cell>
          <cell r="F1012" t="str">
            <v>NEUROFORM</v>
          </cell>
          <cell r="G1012" t="str">
            <v>MICRODEL</v>
          </cell>
          <cell r="I1012">
            <v>755.88</v>
          </cell>
          <cell r="J1012" t="str">
            <v>USD</v>
          </cell>
        </row>
        <row r="1013">
          <cell r="B1013" t="str">
            <v>M003S0400100</v>
          </cell>
          <cell r="C1013">
            <v>4</v>
          </cell>
          <cell r="D1013" t="str">
            <v>X</v>
          </cell>
          <cell r="E1013" t="str">
            <v>10mm</v>
          </cell>
          <cell r="F1013" t="str">
            <v>NEUROFORM</v>
          </cell>
          <cell r="G1013" t="str">
            <v>MICRODEL</v>
          </cell>
          <cell r="I1013">
            <v>755.88</v>
          </cell>
          <cell r="J1013" t="str">
            <v>USD</v>
          </cell>
        </row>
        <row r="1014">
          <cell r="B1014" t="str">
            <v>M003S0400150</v>
          </cell>
          <cell r="C1014">
            <v>4</v>
          </cell>
          <cell r="D1014" t="str">
            <v>X</v>
          </cell>
          <cell r="E1014" t="str">
            <v>15mm</v>
          </cell>
          <cell r="F1014" t="str">
            <v>NEUROFORM</v>
          </cell>
          <cell r="G1014" t="str">
            <v>MICRODEL</v>
          </cell>
          <cell r="I1014">
            <v>755.88</v>
          </cell>
          <cell r="J1014" t="str">
            <v>USD</v>
          </cell>
        </row>
        <row r="1015">
          <cell r="B1015" t="str">
            <v>M003S0400200</v>
          </cell>
          <cell r="C1015">
            <v>4</v>
          </cell>
          <cell r="D1015" t="str">
            <v>X</v>
          </cell>
          <cell r="E1015" t="str">
            <v>20mm</v>
          </cell>
          <cell r="F1015" t="str">
            <v>NEUROFORM</v>
          </cell>
          <cell r="G1015" t="str">
            <v>MICRODEL</v>
          </cell>
          <cell r="I1015">
            <v>755.88</v>
          </cell>
          <cell r="J1015" t="str">
            <v>USD</v>
          </cell>
        </row>
        <row r="1016">
          <cell r="B1016" t="str">
            <v>M003S0450100</v>
          </cell>
          <cell r="C1016">
            <v>4.5</v>
          </cell>
          <cell r="D1016" t="str">
            <v>X</v>
          </cell>
          <cell r="E1016" t="str">
            <v>10mm</v>
          </cell>
          <cell r="F1016" t="str">
            <v>NEUROFORM</v>
          </cell>
          <cell r="G1016" t="str">
            <v>MICRODEL</v>
          </cell>
          <cell r="I1016">
            <v>755.88</v>
          </cell>
          <cell r="J1016" t="str">
            <v>USD</v>
          </cell>
        </row>
        <row r="1017">
          <cell r="B1017" t="str">
            <v>M003S0450150</v>
          </cell>
          <cell r="C1017">
            <v>4.5</v>
          </cell>
          <cell r="D1017" t="str">
            <v>X</v>
          </cell>
          <cell r="E1017" t="str">
            <v>15mm</v>
          </cell>
          <cell r="F1017" t="str">
            <v>NEUROFORM</v>
          </cell>
          <cell r="G1017" t="str">
            <v>MICRODEL</v>
          </cell>
          <cell r="I1017">
            <v>755.88</v>
          </cell>
          <cell r="J1017" t="str">
            <v>USD</v>
          </cell>
        </row>
        <row r="1018">
          <cell r="B1018" t="str">
            <v>M003S0450200</v>
          </cell>
          <cell r="C1018">
            <v>4.5</v>
          </cell>
          <cell r="D1018" t="str">
            <v>X</v>
          </cell>
          <cell r="E1018" t="str">
            <v>20mm</v>
          </cell>
          <cell r="F1018" t="str">
            <v>NEUROFORM</v>
          </cell>
          <cell r="G1018" t="str">
            <v>MICRODEL</v>
          </cell>
          <cell r="I1018">
            <v>755.88</v>
          </cell>
          <cell r="J1018" t="str">
            <v>USD</v>
          </cell>
        </row>
        <row r="1019">
          <cell r="B1019" t="str">
            <v>M003S2250100</v>
          </cell>
          <cell r="C1019">
            <v>2.5</v>
          </cell>
          <cell r="D1019" t="str">
            <v>X</v>
          </cell>
          <cell r="E1019" t="str">
            <v>10mm</v>
          </cell>
          <cell r="F1019" t="str">
            <v>NEUROFORM</v>
          </cell>
          <cell r="G1019" t="str">
            <v>M/D</v>
          </cell>
          <cell r="H1019" t="str">
            <v>STE</v>
          </cell>
          <cell r="I1019">
            <v>757.65</v>
          </cell>
          <cell r="J1019" t="str">
            <v>USD</v>
          </cell>
        </row>
        <row r="1020">
          <cell r="B1020" t="str">
            <v>M003S2250150</v>
          </cell>
          <cell r="C1020">
            <v>2.5</v>
          </cell>
          <cell r="D1020" t="str">
            <v>X</v>
          </cell>
          <cell r="E1020" t="str">
            <v>15mm</v>
          </cell>
          <cell r="F1020" t="str">
            <v>NEUROFORM</v>
          </cell>
          <cell r="G1020" t="str">
            <v>M/D</v>
          </cell>
          <cell r="H1020" t="str">
            <v>STE</v>
          </cell>
          <cell r="I1020">
            <v>759.73</v>
          </cell>
          <cell r="J1020" t="str">
            <v>USD</v>
          </cell>
        </row>
        <row r="1021">
          <cell r="B1021" t="str">
            <v>M003S2250200</v>
          </cell>
          <cell r="C1021">
            <v>2.5</v>
          </cell>
          <cell r="D1021" t="str">
            <v>X</v>
          </cell>
          <cell r="E1021" t="str">
            <v>20mm</v>
          </cell>
          <cell r="F1021" t="str">
            <v>NEUROFORM</v>
          </cell>
          <cell r="G1021" t="str">
            <v>M/D</v>
          </cell>
          <cell r="H1021" t="str">
            <v>STE</v>
          </cell>
          <cell r="I1021">
            <v>818.33</v>
          </cell>
          <cell r="J1021" t="str">
            <v>USD</v>
          </cell>
        </row>
        <row r="1022">
          <cell r="B1022" t="str">
            <v>M003S2250300</v>
          </cell>
          <cell r="C1022">
            <v>2.5</v>
          </cell>
          <cell r="D1022" t="str">
            <v>X</v>
          </cell>
          <cell r="E1022" t="str">
            <v>30mm</v>
          </cell>
          <cell r="F1022" t="str">
            <v>NEUROFORM</v>
          </cell>
          <cell r="G1022" t="str">
            <v>MICRODE</v>
          </cell>
          <cell r="I1022">
            <v>112.58</v>
          </cell>
          <cell r="J1022" t="str">
            <v>USD</v>
          </cell>
        </row>
        <row r="1023">
          <cell r="B1023" t="str">
            <v>M003S2300100</v>
          </cell>
          <cell r="C1023">
            <v>3</v>
          </cell>
          <cell r="D1023" t="str">
            <v>X</v>
          </cell>
          <cell r="E1023" t="str">
            <v>10mm</v>
          </cell>
          <cell r="F1023" t="str">
            <v>NEUROFORM</v>
          </cell>
          <cell r="G1023" t="str">
            <v>M/D</v>
          </cell>
          <cell r="H1023" t="str">
            <v>STE</v>
          </cell>
          <cell r="I1023">
            <v>781.02</v>
          </cell>
          <cell r="J1023" t="str">
            <v>USD</v>
          </cell>
        </row>
        <row r="1024">
          <cell r="B1024" t="str">
            <v>M003S2300150</v>
          </cell>
          <cell r="C1024">
            <v>3</v>
          </cell>
          <cell r="D1024" t="str">
            <v>X</v>
          </cell>
          <cell r="E1024" t="str">
            <v>15mm</v>
          </cell>
          <cell r="F1024" t="str">
            <v>NEUROFORM</v>
          </cell>
          <cell r="G1024" t="str">
            <v>M/D</v>
          </cell>
          <cell r="H1024" t="str">
            <v>STE</v>
          </cell>
          <cell r="I1024">
            <v>802.1</v>
          </cell>
          <cell r="J1024" t="str">
            <v>USD</v>
          </cell>
        </row>
        <row r="1025">
          <cell r="B1025" t="str">
            <v>M003S2300200</v>
          </cell>
          <cell r="C1025">
            <v>3</v>
          </cell>
          <cell r="D1025" t="str">
            <v>X</v>
          </cell>
          <cell r="E1025" t="str">
            <v>20mm</v>
          </cell>
          <cell r="F1025" t="str">
            <v>NEUROFORM</v>
          </cell>
          <cell r="G1025" t="str">
            <v>M/D</v>
          </cell>
          <cell r="H1025" t="str">
            <v>STE</v>
          </cell>
          <cell r="I1025">
            <v>809.77</v>
          </cell>
          <cell r="J1025" t="str">
            <v>USD</v>
          </cell>
        </row>
        <row r="1026">
          <cell r="B1026" t="str">
            <v>M003S2300300</v>
          </cell>
          <cell r="C1026">
            <v>3</v>
          </cell>
          <cell r="D1026" t="str">
            <v>X</v>
          </cell>
          <cell r="E1026" t="str">
            <v>30mm</v>
          </cell>
          <cell r="F1026" t="str">
            <v>NEUROFORM</v>
          </cell>
          <cell r="G1026" t="str">
            <v>MICRODE</v>
          </cell>
          <cell r="I1026">
            <v>832.57</v>
          </cell>
          <cell r="J1026" t="str">
            <v>USD</v>
          </cell>
        </row>
        <row r="1027">
          <cell r="B1027" t="str">
            <v>M003S2350100</v>
          </cell>
          <cell r="C1027">
            <v>3.5</v>
          </cell>
          <cell r="D1027" t="str">
            <v>X</v>
          </cell>
          <cell r="E1027" t="str">
            <v>10mm</v>
          </cell>
          <cell r="F1027" t="str">
            <v>NEUROFORM</v>
          </cell>
          <cell r="G1027" t="str">
            <v>M/D</v>
          </cell>
          <cell r="H1027" t="str">
            <v>STE</v>
          </cell>
          <cell r="I1027">
            <v>781.02</v>
          </cell>
          <cell r="J1027" t="str">
            <v>USD</v>
          </cell>
        </row>
        <row r="1028">
          <cell r="B1028" t="str">
            <v>M003S2350150</v>
          </cell>
          <cell r="C1028">
            <v>3.5</v>
          </cell>
          <cell r="D1028" t="str">
            <v>X</v>
          </cell>
          <cell r="E1028" t="str">
            <v>15mm</v>
          </cell>
          <cell r="F1028" t="str">
            <v>NEUROFORM</v>
          </cell>
          <cell r="G1028" t="str">
            <v>M/D</v>
          </cell>
          <cell r="H1028" t="str">
            <v>STE</v>
          </cell>
          <cell r="I1028">
            <v>798.28</v>
          </cell>
          <cell r="J1028" t="str">
            <v>USD</v>
          </cell>
        </row>
        <row r="1029">
          <cell r="B1029" t="str">
            <v>M003S2350200</v>
          </cell>
          <cell r="C1029">
            <v>3.5</v>
          </cell>
          <cell r="D1029" t="str">
            <v>X</v>
          </cell>
          <cell r="E1029" t="str">
            <v>20mm</v>
          </cell>
          <cell r="F1029" t="str">
            <v>NEUROFORM</v>
          </cell>
          <cell r="G1029" t="str">
            <v>M/D</v>
          </cell>
          <cell r="H1029" t="str">
            <v>STE</v>
          </cell>
          <cell r="I1029">
            <v>809.31</v>
          </cell>
          <cell r="J1029" t="str">
            <v>USD</v>
          </cell>
        </row>
        <row r="1030">
          <cell r="B1030" t="str">
            <v>M003S2350300</v>
          </cell>
          <cell r="C1030">
            <v>3.5</v>
          </cell>
          <cell r="D1030" t="str">
            <v>X</v>
          </cell>
          <cell r="E1030" t="str">
            <v>30mm</v>
          </cell>
          <cell r="F1030" t="str">
            <v>NEUROFORM</v>
          </cell>
          <cell r="G1030" t="str">
            <v>MICRODE</v>
          </cell>
          <cell r="I1030">
            <v>832.57</v>
          </cell>
          <cell r="J1030" t="str">
            <v>USD</v>
          </cell>
        </row>
        <row r="1031">
          <cell r="B1031" t="str">
            <v>M003S2400100</v>
          </cell>
          <cell r="C1031">
            <v>4</v>
          </cell>
          <cell r="D1031" t="str">
            <v>X</v>
          </cell>
          <cell r="E1031" t="str">
            <v>10mm</v>
          </cell>
          <cell r="F1031" t="str">
            <v>NEUROFORM</v>
          </cell>
          <cell r="G1031" t="str">
            <v>M/D</v>
          </cell>
          <cell r="H1031" t="str">
            <v>STE</v>
          </cell>
          <cell r="I1031">
            <v>758.81</v>
          </cell>
          <cell r="J1031" t="str">
            <v>USD</v>
          </cell>
        </row>
        <row r="1032">
          <cell r="B1032" t="str">
            <v>M003S2400150</v>
          </cell>
          <cell r="C1032">
            <v>4</v>
          </cell>
          <cell r="D1032" t="str">
            <v>X</v>
          </cell>
          <cell r="E1032" t="str">
            <v>15mm</v>
          </cell>
          <cell r="F1032" t="str">
            <v>NEUROFORM</v>
          </cell>
          <cell r="G1032" t="str">
            <v>M/D</v>
          </cell>
          <cell r="H1032" t="str">
            <v>STE</v>
          </cell>
          <cell r="I1032">
            <v>799.17</v>
          </cell>
          <cell r="J1032" t="str">
            <v>USD</v>
          </cell>
        </row>
        <row r="1033">
          <cell r="B1033" t="str">
            <v>M003S2400200</v>
          </cell>
          <cell r="C1033">
            <v>4</v>
          </cell>
          <cell r="D1033" t="str">
            <v>X</v>
          </cell>
          <cell r="E1033" t="str">
            <v>20mm</v>
          </cell>
          <cell r="F1033" t="str">
            <v>NEUROFORM</v>
          </cell>
          <cell r="G1033" t="str">
            <v>M/D</v>
          </cell>
          <cell r="H1033" t="str">
            <v>STE</v>
          </cell>
          <cell r="I1033">
            <v>811.08</v>
          </cell>
          <cell r="J1033" t="str">
            <v>USD</v>
          </cell>
        </row>
        <row r="1034">
          <cell r="B1034" t="str">
            <v>M003S2400300</v>
          </cell>
          <cell r="C1034">
            <v>4</v>
          </cell>
          <cell r="D1034" t="str">
            <v>X</v>
          </cell>
          <cell r="E1034" t="str">
            <v>30mm</v>
          </cell>
          <cell r="F1034" t="str">
            <v>NEUROFORM</v>
          </cell>
          <cell r="G1034" t="str">
            <v>MICRODE</v>
          </cell>
          <cell r="I1034">
            <v>833.5</v>
          </cell>
          <cell r="J1034" t="str">
            <v>USD</v>
          </cell>
        </row>
        <row r="1035">
          <cell r="B1035" t="str">
            <v>M003S2450100</v>
          </cell>
          <cell r="C1035">
            <v>4.5</v>
          </cell>
          <cell r="D1035" t="str">
            <v>X</v>
          </cell>
          <cell r="E1035" t="str">
            <v>10mm</v>
          </cell>
          <cell r="F1035" t="str">
            <v>NEUROFORM</v>
          </cell>
          <cell r="G1035" t="str">
            <v>M/D</v>
          </cell>
          <cell r="H1035" t="str">
            <v>STE</v>
          </cell>
          <cell r="I1035">
            <v>758.81</v>
          </cell>
          <cell r="J1035" t="str">
            <v>USD</v>
          </cell>
        </row>
        <row r="1036">
          <cell r="B1036" t="str">
            <v>M003S2450150</v>
          </cell>
          <cell r="C1036">
            <v>4.5</v>
          </cell>
          <cell r="D1036" t="str">
            <v>X</v>
          </cell>
          <cell r="E1036" t="str">
            <v>15mm</v>
          </cell>
          <cell r="F1036" t="str">
            <v>NEUROFORM</v>
          </cell>
          <cell r="G1036" t="str">
            <v>M/D</v>
          </cell>
          <cell r="H1036" t="str">
            <v>STE</v>
          </cell>
          <cell r="I1036">
            <v>799.17</v>
          </cell>
          <cell r="J1036" t="str">
            <v>USD</v>
          </cell>
        </row>
        <row r="1037">
          <cell r="B1037" t="str">
            <v>M003S2450200</v>
          </cell>
          <cell r="C1037">
            <v>4.5</v>
          </cell>
          <cell r="D1037" t="str">
            <v>X</v>
          </cell>
          <cell r="E1037" t="str">
            <v>20mm</v>
          </cell>
          <cell r="F1037" t="str">
            <v>NEUROFORM</v>
          </cell>
          <cell r="G1037" t="str">
            <v>M/D</v>
          </cell>
          <cell r="H1037" t="str">
            <v>STE</v>
          </cell>
          <cell r="I1037">
            <v>811.08</v>
          </cell>
          <cell r="J1037" t="str">
            <v>USD</v>
          </cell>
        </row>
        <row r="1038">
          <cell r="B1038" t="str">
            <v>M003S2450300</v>
          </cell>
          <cell r="C1038">
            <v>4.5</v>
          </cell>
          <cell r="D1038" t="str">
            <v>X</v>
          </cell>
          <cell r="E1038" t="str">
            <v>30mm</v>
          </cell>
          <cell r="F1038" t="str">
            <v>NEUROFORM</v>
          </cell>
          <cell r="G1038" t="str">
            <v>MICRODE</v>
          </cell>
          <cell r="H1038" t="str">
            <v>€</v>
          </cell>
          <cell r="I1038">
            <v>583.45000000000005</v>
          </cell>
          <cell r="J1038" t="str">
            <v>EUR</v>
          </cell>
        </row>
        <row r="1039">
          <cell r="B1039" t="str">
            <v>M003S3250100</v>
          </cell>
          <cell r="C1039">
            <v>2.5</v>
          </cell>
          <cell r="D1039" t="str">
            <v>X</v>
          </cell>
          <cell r="E1039" t="str">
            <v>10mm</v>
          </cell>
          <cell r="F1039" t="str">
            <v>NEUROFORM</v>
          </cell>
          <cell r="G1039" t="str">
            <v>TREO</v>
          </cell>
          <cell r="H1039" t="str">
            <v>MI</v>
          </cell>
          <cell r="I1039">
            <v>1001.76</v>
          </cell>
          <cell r="J1039" t="str">
            <v>USD</v>
          </cell>
        </row>
        <row r="1040">
          <cell r="B1040" t="str">
            <v>M003S3250150</v>
          </cell>
          <cell r="C1040">
            <v>2.5</v>
          </cell>
          <cell r="D1040" t="str">
            <v>X</v>
          </cell>
          <cell r="E1040" t="str">
            <v>15mm</v>
          </cell>
          <cell r="F1040" t="str">
            <v>NEUROFORM</v>
          </cell>
          <cell r="G1040" t="str">
            <v>TREO</v>
          </cell>
          <cell r="H1040" t="str">
            <v>MI</v>
          </cell>
          <cell r="I1040">
            <v>1008.29</v>
          </cell>
          <cell r="J1040" t="str">
            <v>USD</v>
          </cell>
        </row>
        <row r="1041">
          <cell r="B1041" t="str">
            <v>M003S3250200</v>
          </cell>
          <cell r="C1041">
            <v>2.5</v>
          </cell>
          <cell r="D1041" t="str">
            <v>X</v>
          </cell>
          <cell r="E1041" t="str">
            <v>20mm</v>
          </cell>
          <cell r="F1041" t="str">
            <v>NEUROFORM</v>
          </cell>
          <cell r="G1041" t="str">
            <v>TREO</v>
          </cell>
          <cell r="H1041" t="str">
            <v>MI</v>
          </cell>
          <cell r="I1041">
            <v>1019.34</v>
          </cell>
          <cell r="J1041" t="str">
            <v>USD</v>
          </cell>
        </row>
        <row r="1042">
          <cell r="B1042" t="str">
            <v>M003S3300100</v>
          </cell>
          <cell r="C1042">
            <v>3</v>
          </cell>
          <cell r="D1042" t="str">
            <v>X</v>
          </cell>
          <cell r="E1042" t="str">
            <v>10mm</v>
          </cell>
          <cell r="F1042" t="str">
            <v>NEUROFORM</v>
          </cell>
          <cell r="G1042" t="str">
            <v>TREO</v>
          </cell>
          <cell r="H1042" t="str">
            <v>MI</v>
          </cell>
          <cell r="I1042">
            <v>993.92</v>
          </cell>
          <cell r="J1042" t="str">
            <v>USD</v>
          </cell>
        </row>
        <row r="1043">
          <cell r="B1043" t="str">
            <v>M003S3300150</v>
          </cell>
          <cell r="C1043">
            <v>3</v>
          </cell>
          <cell r="D1043" t="str">
            <v>X</v>
          </cell>
          <cell r="E1043" t="str">
            <v>15mm</v>
          </cell>
          <cell r="F1043" t="str">
            <v>NEUROFORM</v>
          </cell>
          <cell r="G1043" t="str">
            <v>TREO</v>
          </cell>
          <cell r="H1043" t="str">
            <v>MI</v>
          </cell>
          <cell r="I1043">
            <v>1005.46</v>
          </cell>
          <cell r="J1043" t="str">
            <v>USD</v>
          </cell>
        </row>
        <row r="1044">
          <cell r="B1044" t="str">
            <v>M003S3300200</v>
          </cell>
          <cell r="C1044">
            <v>3</v>
          </cell>
          <cell r="D1044" t="str">
            <v>X</v>
          </cell>
          <cell r="E1044" t="str">
            <v>20mm</v>
          </cell>
          <cell r="F1044" t="str">
            <v>NEUROFORM</v>
          </cell>
          <cell r="G1044" t="str">
            <v>TREO</v>
          </cell>
          <cell r="H1044" t="str">
            <v>MI</v>
          </cell>
          <cell r="I1044">
            <v>1014.9</v>
          </cell>
          <cell r="J1044" t="str">
            <v>USD</v>
          </cell>
        </row>
        <row r="1045">
          <cell r="B1045" t="str">
            <v>M003S3300300</v>
          </cell>
          <cell r="C1045">
            <v>3</v>
          </cell>
          <cell r="D1045" t="str">
            <v>X</v>
          </cell>
          <cell r="E1045" t="str">
            <v>30mm</v>
          </cell>
          <cell r="F1045" t="str">
            <v>NEUROFORM</v>
          </cell>
          <cell r="G1045" t="str">
            <v>TREO</v>
          </cell>
          <cell r="H1045" t="str">
            <v>MI</v>
          </cell>
          <cell r="I1045">
            <v>1042.31</v>
          </cell>
          <cell r="J1045" t="str">
            <v>USD</v>
          </cell>
        </row>
        <row r="1046">
          <cell r="B1046" t="str">
            <v>M003S3350100</v>
          </cell>
          <cell r="C1046">
            <v>3.5</v>
          </cell>
          <cell r="D1046" t="str">
            <v>X</v>
          </cell>
          <cell r="E1046" t="str">
            <v>10mm</v>
          </cell>
          <cell r="F1046" t="str">
            <v>NEUROFORM</v>
          </cell>
          <cell r="G1046" t="str">
            <v>TREO</v>
          </cell>
          <cell r="H1046" t="str">
            <v>MI</v>
          </cell>
          <cell r="I1046">
            <v>999.27</v>
          </cell>
          <cell r="J1046" t="str">
            <v>USD</v>
          </cell>
        </row>
        <row r="1047">
          <cell r="B1047" t="str">
            <v>M003S3350150</v>
          </cell>
          <cell r="C1047">
            <v>3.5</v>
          </cell>
          <cell r="D1047" t="str">
            <v>X</v>
          </cell>
          <cell r="E1047" t="str">
            <v>15mm</v>
          </cell>
          <cell r="F1047" t="str">
            <v>NEUROFORM</v>
          </cell>
          <cell r="G1047" t="str">
            <v>TREO</v>
          </cell>
          <cell r="H1047" t="str">
            <v>MI</v>
          </cell>
          <cell r="I1047">
            <v>1005.46</v>
          </cell>
          <cell r="J1047" t="str">
            <v>USD</v>
          </cell>
        </row>
        <row r="1048">
          <cell r="B1048" t="str">
            <v>M003S3350200</v>
          </cell>
          <cell r="C1048">
            <v>3.5</v>
          </cell>
          <cell r="D1048" t="str">
            <v>X</v>
          </cell>
          <cell r="E1048" t="str">
            <v>20mm</v>
          </cell>
          <cell r="F1048" t="str">
            <v>NEUROFORM</v>
          </cell>
          <cell r="G1048" t="str">
            <v>TREO</v>
          </cell>
          <cell r="H1048" t="str">
            <v>MI</v>
          </cell>
          <cell r="I1048">
            <v>1014.9</v>
          </cell>
          <cell r="J1048" t="str">
            <v>USD</v>
          </cell>
        </row>
        <row r="1049">
          <cell r="B1049" t="str">
            <v>M003S3350300</v>
          </cell>
          <cell r="C1049">
            <v>3.5</v>
          </cell>
          <cell r="D1049" t="str">
            <v>X</v>
          </cell>
          <cell r="E1049" t="str">
            <v>30mm</v>
          </cell>
          <cell r="F1049" t="str">
            <v>NEUROFORM</v>
          </cell>
          <cell r="G1049" t="str">
            <v>TREO</v>
          </cell>
          <cell r="H1049" t="str">
            <v>MI</v>
          </cell>
          <cell r="I1049">
            <v>1042.31</v>
          </cell>
          <cell r="J1049" t="str">
            <v>USD</v>
          </cell>
        </row>
        <row r="1050">
          <cell r="B1050" t="str">
            <v>M003S3400100</v>
          </cell>
          <cell r="C1050">
            <v>4</v>
          </cell>
          <cell r="D1050" t="str">
            <v>X</v>
          </cell>
          <cell r="E1050" t="str">
            <v>10mm</v>
          </cell>
          <cell r="F1050" t="str">
            <v>NEUROFORM</v>
          </cell>
          <cell r="G1050" t="str">
            <v>TREO</v>
          </cell>
          <cell r="H1050" t="str">
            <v>MI</v>
          </cell>
          <cell r="I1050">
            <v>992.34</v>
          </cell>
          <cell r="J1050" t="str">
            <v>USD</v>
          </cell>
        </row>
        <row r="1051">
          <cell r="B1051" t="str">
            <v>M003S3400150</v>
          </cell>
          <cell r="C1051">
            <v>4</v>
          </cell>
          <cell r="D1051" t="str">
            <v>X</v>
          </cell>
          <cell r="E1051" t="str">
            <v>15mm</v>
          </cell>
          <cell r="F1051" t="str">
            <v>NEUROFORM</v>
          </cell>
          <cell r="G1051" t="str">
            <v>TREO</v>
          </cell>
          <cell r="H1051" t="str">
            <v>MI</v>
          </cell>
          <cell r="I1051">
            <v>1006.66</v>
          </cell>
          <cell r="J1051" t="str">
            <v>USD</v>
          </cell>
        </row>
        <row r="1052">
          <cell r="B1052" t="str">
            <v>M003S3400200</v>
          </cell>
          <cell r="C1052">
            <v>4</v>
          </cell>
          <cell r="D1052" t="str">
            <v>X</v>
          </cell>
          <cell r="E1052" t="str">
            <v>20mm</v>
          </cell>
          <cell r="F1052" t="str">
            <v>NEUROFORM</v>
          </cell>
          <cell r="G1052" t="str">
            <v>TREO</v>
          </cell>
          <cell r="H1052" t="str">
            <v>MI</v>
          </cell>
          <cell r="I1052">
            <v>1021.23</v>
          </cell>
          <cell r="J1052" t="str">
            <v>USD</v>
          </cell>
        </row>
        <row r="1053">
          <cell r="B1053" t="str">
            <v>M003S3400300</v>
          </cell>
          <cell r="C1053">
            <v>4</v>
          </cell>
          <cell r="D1053" t="str">
            <v>X</v>
          </cell>
          <cell r="E1053" t="str">
            <v>30mm</v>
          </cell>
          <cell r="F1053" t="str">
            <v>NEUROFORM</v>
          </cell>
          <cell r="G1053" t="str">
            <v>TREO</v>
          </cell>
          <cell r="H1053" t="str">
            <v>MI</v>
          </cell>
          <cell r="I1053">
            <v>1037.67</v>
          </cell>
          <cell r="J1053" t="str">
            <v>USD</v>
          </cell>
        </row>
        <row r="1054">
          <cell r="B1054" t="str">
            <v>M003S3450100</v>
          </cell>
          <cell r="C1054">
            <v>4.5</v>
          </cell>
          <cell r="D1054" t="str">
            <v>X</v>
          </cell>
          <cell r="E1054" t="str">
            <v>10mm</v>
          </cell>
          <cell r="F1054" t="str">
            <v>NEUROFORM</v>
          </cell>
          <cell r="G1054" t="str">
            <v>TREO</v>
          </cell>
          <cell r="H1054" t="str">
            <v>MI</v>
          </cell>
          <cell r="I1054">
            <v>997.96</v>
          </cell>
          <cell r="J1054" t="str">
            <v>USD</v>
          </cell>
        </row>
        <row r="1055">
          <cell r="B1055" t="str">
            <v>M003S3450150</v>
          </cell>
          <cell r="C1055">
            <v>4.5</v>
          </cell>
          <cell r="D1055" t="str">
            <v>X</v>
          </cell>
          <cell r="E1055" t="str">
            <v>15mm</v>
          </cell>
          <cell r="F1055" t="str">
            <v>NEUROFORM</v>
          </cell>
          <cell r="G1055" t="str">
            <v>TREO</v>
          </cell>
          <cell r="H1055" t="str">
            <v>MI</v>
          </cell>
          <cell r="I1055">
            <v>1006.66</v>
          </cell>
          <cell r="J1055" t="str">
            <v>USD</v>
          </cell>
        </row>
        <row r="1056">
          <cell r="B1056" t="str">
            <v>M003S3450200</v>
          </cell>
          <cell r="C1056">
            <v>4.5</v>
          </cell>
          <cell r="D1056" t="str">
            <v>X</v>
          </cell>
          <cell r="E1056" t="str">
            <v>20mm</v>
          </cell>
          <cell r="F1056" t="str">
            <v>NEUROFORM</v>
          </cell>
          <cell r="G1056" t="str">
            <v>TREO</v>
          </cell>
          <cell r="H1056" t="str">
            <v>MI</v>
          </cell>
          <cell r="I1056">
            <v>1021.23</v>
          </cell>
          <cell r="J1056" t="str">
            <v>USD</v>
          </cell>
        </row>
        <row r="1057">
          <cell r="B1057" t="str">
            <v>M003S3450300</v>
          </cell>
          <cell r="C1057">
            <v>4.5</v>
          </cell>
          <cell r="D1057" t="str">
            <v>X</v>
          </cell>
          <cell r="E1057" t="str">
            <v>30mm</v>
          </cell>
          <cell r="F1057" t="str">
            <v>NEUROFORM</v>
          </cell>
          <cell r="G1057" t="str">
            <v>TREO</v>
          </cell>
          <cell r="H1057" t="str">
            <v>MI</v>
          </cell>
          <cell r="I1057">
            <v>1037.67</v>
          </cell>
          <cell r="J1057" t="str">
            <v>USD</v>
          </cell>
        </row>
        <row r="1058">
          <cell r="B1058" t="str">
            <v>M003SN2E35150</v>
          </cell>
          <cell r="C1058" t="str">
            <v>Neuroform</v>
          </cell>
          <cell r="D1058">
            <v>2</v>
          </cell>
          <cell r="E1058" t="str">
            <v>EZ-</v>
          </cell>
          <cell r="F1058">
            <v>3.5</v>
          </cell>
          <cell r="G1058" t="str">
            <v>15mm</v>
          </cell>
          <cell r="H1058" t="str">
            <v>€</v>
          </cell>
          <cell r="I1058">
            <v>374.15</v>
          </cell>
          <cell r="J1058" t="str">
            <v>EUR</v>
          </cell>
        </row>
        <row r="1059">
          <cell r="B1059" t="str">
            <v>M003SN2E35200</v>
          </cell>
          <cell r="C1059" t="str">
            <v>Neuroform</v>
          </cell>
          <cell r="D1059">
            <v>2</v>
          </cell>
          <cell r="E1059" t="str">
            <v>EZ-</v>
          </cell>
          <cell r="F1059">
            <v>3.5</v>
          </cell>
          <cell r="G1059" t="str">
            <v>20mm</v>
          </cell>
          <cell r="H1059" t="str">
            <v>€</v>
          </cell>
          <cell r="I1059">
            <v>379.29</v>
          </cell>
          <cell r="J1059" t="str">
            <v>EUR</v>
          </cell>
        </row>
        <row r="1060">
          <cell r="B1060" t="str">
            <v>M003SN2E35300</v>
          </cell>
          <cell r="C1060" t="str">
            <v>Neuroform</v>
          </cell>
          <cell r="D1060">
            <v>2</v>
          </cell>
          <cell r="E1060" t="str">
            <v>EZ-</v>
          </cell>
          <cell r="F1060">
            <v>3.5</v>
          </cell>
          <cell r="G1060" t="str">
            <v>30mm</v>
          </cell>
          <cell r="H1060" t="str">
            <v>€</v>
          </cell>
          <cell r="I1060">
            <v>396.36</v>
          </cell>
          <cell r="J1060" t="str">
            <v>EUR</v>
          </cell>
        </row>
        <row r="1061">
          <cell r="B1061" t="str">
            <v>M003SN2E40150</v>
          </cell>
          <cell r="C1061" t="str">
            <v>Neuroform</v>
          </cell>
          <cell r="D1061">
            <v>2</v>
          </cell>
          <cell r="E1061" t="str">
            <v>EZ-</v>
          </cell>
          <cell r="F1061">
            <v>4</v>
          </cell>
          <cell r="G1061" t="str">
            <v>15mm</v>
          </cell>
          <cell r="H1061" t="str">
            <v>€</v>
          </cell>
          <cell r="I1061">
            <v>374.73</v>
          </cell>
          <cell r="J1061" t="str">
            <v>EUR</v>
          </cell>
        </row>
        <row r="1062">
          <cell r="B1062" t="str">
            <v>M003SN2E40200</v>
          </cell>
          <cell r="C1062" t="str">
            <v>Neuroform</v>
          </cell>
          <cell r="D1062">
            <v>2</v>
          </cell>
          <cell r="E1062" t="str">
            <v>EZ-</v>
          </cell>
          <cell r="F1062">
            <v>4</v>
          </cell>
          <cell r="G1062" t="str">
            <v>20mm</v>
          </cell>
          <cell r="H1062" t="str">
            <v>€</v>
          </cell>
          <cell r="I1062">
            <v>380.14</v>
          </cell>
          <cell r="J1062" t="str">
            <v>EUR</v>
          </cell>
        </row>
        <row r="1063">
          <cell r="B1063" t="str">
            <v>M003SN2E40300</v>
          </cell>
          <cell r="C1063" t="str">
            <v>Neuroform</v>
          </cell>
          <cell r="D1063">
            <v>2</v>
          </cell>
          <cell r="E1063" t="str">
            <v>EZ-</v>
          </cell>
          <cell r="F1063">
            <v>4</v>
          </cell>
          <cell r="G1063" t="str">
            <v>30mm</v>
          </cell>
          <cell r="H1063" t="str">
            <v>€</v>
          </cell>
          <cell r="I1063">
            <v>396.96</v>
          </cell>
          <cell r="J1063" t="str">
            <v>EUR</v>
          </cell>
        </row>
        <row r="1064">
          <cell r="B1064" t="str">
            <v>M003SN2E45150</v>
          </cell>
          <cell r="C1064" t="str">
            <v>Neuroform</v>
          </cell>
          <cell r="D1064">
            <v>2</v>
          </cell>
          <cell r="E1064" t="str">
            <v>EZ-</v>
          </cell>
          <cell r="F1064">
            <v>4.5</v>
          </cell>
          <cell r="G1064" t="str">
            <v>15mm</v>
          </cell>
          <cell r="H1064" t="str">
            <v>€</v>
          </cell>
          <cell r="I1064">
            <v>374.73</v>
          </cell>
          <cell r="J1064" t="str">
            <v>EUR</v>
          </cell>
        </row>
        <row r="1065">
          <cell r="B1065" t="str">
            <v>M003SN2E45200</v>
          </cell>
          <cell r="C1065" t="str">
            <v>Neuroform</v>
          </cell>
          <cell r="D1065">
            <v>2</v>
          </cell>
          <cell r="E1065" t="str">
            <v>EZ-</v>
          </cell>
          <cell r="F1065">
            <v>4.5</v>
          </cell>
          <cell r="G1065" t="str">
            <v>20mm</v>
          </cell>
          <cell r="H1065" t="str">
            <v>€</v>
          </cell>
          <cell r="I1065">
            <v>380.14</v>
          </cell>
          <cell r="J1065" t="str">
            <v>EUR</v>
          </cell>
        </row>
        <row r="1066">
          <cell r="B1066" t="str">
            <v>M003SN2E45300</v>
          </cell>
          <cell r="C1066" t="str">
            <v>Neuroform</v>
          </cell>
          <cell r="D1066">
            <v>2</v>
          </cell>
          <cell r="E1066" t="str">
            <v>EZ-</v>
          </cell>
          <cell r="F1066">
            <v>4.5</v>
          </cell>
          <cell r="G1066" t="str">
            <v>30mm</v>
          </cell>
          <cell r="H1066" t="str">
            <v>€</v>
          </cell>
          <cell r="I1066">
            <v>396.96</v>
          </cell>
          <cell r="J1066" t="str">
            <v>EUR</v>
          </cell>
        </row>
        <row r="1067">
          <cell r="B1067" t="str">
            <v>M003SN3E25150</v>
          </cell>
          <cell r="C1067" t="str">
            <v>Neuroform</v>
          </cell>
          <cell r="D1067">
            <v>3</v>
          </cell>
          <cell r="E1067" t="str">
            <v>EZ-</v>
          </cell>
          <cell r="F1067">
            <v>2.5</v>
          </cell>
          <cell r="G1067" t="str">
            <v>15mm</v>
          </cell>
          <cell r="I1067">
            <v>111.73</v>
          </cell>
          <cell r="J1067" t="str">
            <v>USD</v>
          </cell>
        </row>
        <row r="1068">
          <cell r="B1068" t="str">
            <v>M003SN3E25200</v>
          </cell>
          <cell r="C1068" t="str">
            <v>Neuroform</v>
          </cell>
          <cell r="D1068">
            <v>3</v>
          </cell>
          <cell r="E1068" t="str">
            <v>EZ-</v>
          </cell>
          <cell r="F1068">
            <v>2.5</v>
          </cell>
          <cell r="G1068" t="str">
            <v>20mm</v>
          </cell>
          <cell r="I1068">
            <v>111.73</v>
          </cell>
          <cell r="J1068" t="str">
            <v>USD</v>
          </cell>
        </row>
        <row r="1069">
          <cell r="B1069" t="str">
            <v>M003SN3E40150</v>
          </cell>
          <cell r="C1069" t="str">
            <v>Neuroform</v>
          </cell>
          <cell r="D1069">
            <v>3</v>
          </cell>
          <cell r="E1069" t="str">
            <v>EZ-</v>
          </cell>
          <cell r="F1069">
            <v>4</v>
          </cell>
          <cell r="G1069" t="str">
            <v>15mm</v>
          </cell>
          <cell r="I1069">
            <v>111.73</v>
          </cell>
          <cell r="J1069" t="str">
            <v>USD</v>
          </cell>
        </row>
        <row r="1070">
          <cell r="B1070" t="str">
            <v>M003SNF325100</v>
          </cell>
          <cell r="C1070" t="str">
            <v>Neuroform</v>
          </cell>
          <cell r="D1070">
            <v>-3</v>
          </cell>
          <cell r="E1070">
            <v>2.5</v>
          </cell>
          <cell r="F1070" t="str">
            <v>x</v>
          </cell>
          <cell r="G1070" t="str">
            <v>10mm</v>
          </cell>
          <cell r="I1070">
            <v>786.21</v>
          </cell>
          <cell r="J1070" t="str">
            <v>USD</v>
          </cell>
        </row>
        <row r="1071">
          <cell r="B1071" t="str">
            <v>M003SNF325150</v>
          </cell>
          <cell r="C1071" t="str">
            <v>Neuroform</v>
          </cell>
          <cell r="D1071">
            <v>-3</v>
          </cell>
          <cell r="E1071">
            <v>2.5</v>
          </cell>
          <cell r="F1071" t="str">
            <v>x</v>
          </cell>
          <cell r="G1071" t="str">
            <v>15mm</v>
          </cell>
          <cell r="I1071">
            <v>792.75</v>
          </cell>
          <cell r="J1071" t="str">
            <v>USD</v>
          </cell>
        </row>
        <row r="1072">
          <cell r="B1072" t="str">
            <v>M003SNF325200</v>
          </cell>
          <cell r="C1072" t="str">
            <v>Neuroform</v>
          </cell>
          <cell r="D1072">
            <v>-3</v>
          </cell>
          <cell r="E1072">
            <v>2.5</v>
          </cell>
          <cell r="F1072" t="str">
            <v>x</v>
          </cell>
          <cell r="G1072" t="str">
            <v>20mm</v>
          </cell>
          <cell r="I1072">
            <v>803.59</v>
          </cell>
          <cell r="J1072" t="str">
            <v>USD</v>
          </cell>
        </row>
        <row r="1073">
          <cell r="B1073" t="str">
            <v>M003SNF330100</v>
          </cell>
          <cell r="C1073" t="str">
            <v>Neuroform</v>
          </cell>
          <cell r="D1073">
            <v>-3</v>
          </cell>
          <cell r="E1073">
            <v>3</v>
          </cell>
          <cell r="F1073" t="str">
            <v>x</v>
          </cell>
          <cell r="G1073" t="str">
            <v>10mm</v>
          </cell>
          <cell r="I1073">
            <v>778.17</v>
          </cell>
          <cell r="J1073" t="str">
            <v>USD</v>
          </cell>
        </row>
        <row r="1074">
          <cell r="B1074" t="str">
            <v>M003SNF330150</v>
          </cell>
          <cell r="C1074" t="str">
            <v>Neuroform</v>
          </cell>
          <cell r="D1074">
            <v>-3</v>
          </cell>
          <cell r="E1074">
            <v>3</v>
          </cell>
          <cell r="F1074" t="str">
            <v>x</v>
          </cell>
          <cell r="G1074" t="str">
            <v>15mm</v>
          </cell>
          <cell r="I1074">
            <v>789.9</v>
          </cell>
          <cell r="J1074" t="str">
            <v>USD</v>
          </cell>
        </row>
        <row r="1075">
          <cell r="B1075" t="str">
            <v>M003SNF330200</v>
          </cell>
          <cell r="C1075" t="str">
            <v>Neuroform</v>
          </cell>
          <cell r="D1075">
            <v>-3</v>
          </cell>
          <cell r="E1075">
            <v>3</v>
          </cell>
          <cell r="F1075" t="str">
            <v>x</v>
          </cell>
          <cell r="G1075" t="str">
            <v>20mm</v>
          </cell>
          <cell r="I1075">
            <v>799.34</v>
          </cell>
          <cell r="J1075" t="str">
            <v>USD</v>
          </cell>
        </row>
        <row r="1076">
          <cell r="B1076" t="str">
            <v>M003SNF330300</v>
          </cell>
          <cell r="C1076" t="str">
            <v>Neuroform</v>
          </cell>
          <cell r="D1076">
            <v>-3</v>
          </cell>
          <cell r="E1076">
            <v>3</v>
          </cell>
          <cell r="F1076" t="str">
            <v>x</v>
          </cell>
          <cell r="G1076" t="str">
            <v>30mm</v>
          </cell>
          <cell r="I1076">
            <v>826.77</v>
          </cell>
          <cell r="J1076" t="str">
            <v>USD</v>
          </cell>
        </row>
        <row r="1077">
          <cell r="B1077" t="str">
            <v>M003SNF335100</v>
          </cell>
          <cell r="C1077" t="str">
            <v>Neuroform</v>
          </cell>
          <cell r="D1077">
            <v>-3</v>
          </cell>
          <cell r="E1077">
            <v>3.5</v>
          </cell>
          <cell r="F1077" t="str">
            <v>x</v>
          </cell>
          <cell r="G1077" t="str">
            <v>10mm</v>
          </cell>
          <cell r="I1077">
            <v>783.71</v>
          </cell>
          <cell r="J1077" t="str">
            <v>USD</v>
          </cell>
        </row>
        <row r="1078">
          <cell r="B1078" t="str">
            <v>M003SNF335150</v>
          </cell>
          <cell r="C1078" t="str">
            <v>Neuroform</v>
          </cell>
          <cell r="D1078">
            <v>-3</v>
          </cell>
          <cell r="E1078">
            <v>3.5</v>
          </cell>
          <cell r="F1078" t="str">
            <v>x</v>
          </cell>
          <cell r="G1078" t="str">
            <v>15mm</v>
          </cell>
          <cell r="I1078">
            <v>789.9</v>
          </cell>
          <cell r="J1078" t="str">
            <v>USD</v>
          </cell>
        </row>
        <row r="1079">
          <cell r="B1079" t="str">
            <v>M003SNF335200</v>
          </cell>
          <cell r="C1079" t="str">
            <v>Neuroform</v>
          </cell>
          <cell r="D1079">
            <v>-3</v>
          </cell>
          <cell r="E1079">
            <v>3.5</v>
          </cell>
          <cell r="F1079" t="str">
            <v>x</v>
          </cell>
          <cell r="G1079" t="str">
            <v>20mm</v>
          </cell>
          <cell r="I1079">
            <v>799.34</v>
          </cell>
          <cell r="J1079" t="str">
            <v>USD</v>
          </cell>
        </row>
        <row r="1080">
          <cell r="B1080" t="str">
            <v>M003SNF335300</v>
          </cell>
          <cell r="C1080" t="str">
            <v>Neuroform</v>
          </cell>
          <cell r="D1080">
            <v>-3</v>
          </cell>
          <cell r="E1080">
            <v>3.5</v>
          </cell>
          <cell r="F1080" t="str">
            <v>x</v>
          </cell>
          <cell r="G1080" t="str">
            <v>30mm</v>
          </cell>
          <cell r="I1080">
            <v>826.58</v>
          </cell>
          <cell r="J1080" t="str">
            <v>USD</v>
          </cell>
        </row>
        <row r="1081">
          <cell r="B1081" t="str">
            <v>M003SNF340100</v>
          </cell>
          <cell r="C1081" t="str">
            <v>Neuroform</v>
          </cell>
          <cell r="D1081">
            <v>-3</v>
          </cell>
          <cell r="E1081">
            <v>4</v>
          </cell>
          <cell r="F1081" t="str">
            <v>x</v>
          </cell>
          <cell r="G1081" t="str">
            <v>10mm</v>
          </cell>
          <cell r="I1081">
            <v>776.78</v>
          </cell>
          <cell r="J1081" t="str">
            <v>USD</v>
          </cell>
        </row>
        <row r="1082">
          <cell r="B1082" t="str">
            <v>M003SNF340150</v>
          </cell>
          <cell r="C1082" t="str">
            <v>Neuroform</v>
          </cell>
          <cell r="D1082">
            <v>-3</v>
          </cell>
          <cell r="E1082">
            <v>4</v>
          </cell>
          <cell r="F1082" t="str">
            <v>x</v>
          </cell>
          <cell r="G1082" t="str">
            <v>15mm</v>
          </cell>
          <cell r="I1082">
            <v>791.1</v>
          </cell>
          <cell r="J1082" t="str">
            <v>USD</v>
          </cell>
        </row>
        <row r="1083">
          <cell r="B1083" t="str">
            <v>M003SNF340200</v>
          </cell>
          <cell r="C1083" t="str">
            <v>Neuroform</v>
          </cell>
          <cell r="D1083">
            <v>-3</v>
          </cell>
          <cell r="E1083">
            <v>4</v>
          </cell>
          <cell r="F1083" t="str">
            <v>x</v>
          </cell>
          <cell r="G1083" t="str">
            <v>20mm</v>
          </cell>
          <cell r="I1083">
            <v>805.67</v>
          </cell>
          <cell r="J1083" t="str">
            <v>USD</v>
          </cell>
        </row>
        <row r="1084">
          <cell r="B1084" t="str">
            <v>M003SNF340300</v>
          </cell>
          <cell r="C1084" t="str">
            <v>Neuroform</v>
          </cell>
          <cell r="D1084">
            <v>-3</v>
          </cell>
          <cell r="E1084">
            <v>4</v>
          </cell>
          <cell r="F1084" t="str">
            <v>x</v>
          </cell>
          <cell r="G1084" t="str">
            <v>30mm</v>
          </cell>
          <cell r="I1084">
            <v>822.11</v>
          </cell>
          <cell r="J1084" t="str">
            <v>USD</v>
          </cell>
        </row>
        <row r="1085">
          <cell r="B1085" t="str">
            <v>M003SNF345100</v>
          </cell>
          <cell r="C1085" t="str">
            <v>Neuroform</v>
          </cell>
          <cell r="D1085">
            <v>-3</v>
          </cell>
          <cell r="E1085">
            <v>4.5</v>
          </cell>
          <cell r="F1085" t="str">
            <v>x</v>
          </cell>
          <cell r="G1085" t="str">
            <v>10mm</v>
          </cell>
          <cell r="I1085">
            <v>782.41</v>
          </cell>
          <cell r="J1085" t="str">
            <v>USD</v>
          </cell>
        </row>
        <row r="1086">
          <cell r="B1086" t="str">
            <v>M003SNF345150</v>
          </cell>
          <cell r="C1086" t="str">
            <v>Neuroform</v>
          </cell>
          <cell r="D1086">
            <v>-3</v>
          </cell>
          <cell r="E1086">
            <v>4.5</v>
          </cell>
          <cell r="F1086" t="str">
            <v>x</v>
          </cell>
          <cell r="G1086" t="str">
            <v>15mm</v>
          </cell>
          <cell r="I1086">
            <v>791.1</v>
          </cell>
          <cell r="J1086" t="str">
            <v>USD</v>
          </cell>
        </row>
        <row r="1087">
          <cell r="B1087" t="str">
            <v>M003SNF345200</v>
          </cell>
          <cell r="C1087" t="str">
            <v>Neuroform</v>
          </cell>
          <cell r="D1087">
            <v>-3</v>
          </cell>
          <cell r="E1087">
            <v>4.5</v>
          </cell>
          <cell r="F1087" t="str">
            <v>x</v>
          </cell>
          <cell r="G1087" t="str">
            <v>20mm</v>
          </cell>
          <cell r="I1087">
            <v>805.67</v>
          </cell>
          <cell r="J1087" t="str">
            <v>USD</v>
          </cell>
        </row>
        <row r="1088">
          <cell r="B1088" t="str">
            <v>M003SNF345300</v>
          </cell>
          <cell r="C1088" t="str">
            <v>Neuroform</v>
          </cell>
          <cell r="D1088">
            <v>-3</v>
          </cell>
          <cell r="E1088">
            <v>4.5</v>
          </cell>
          <cell r="F1088" t="str">
            <v>x</v>
          </cell>
          <cell r="G1088" t="str">
            <v>30mm</v>
          </cell>
          <cell r="H1088" t="str">
            <v>€</v>
          </cell>
          <cell r="I1088">
            <v>575.48</v>
          </cell>
          <cell r="J1088" t="str">
            <v>EUR</v>
          </cell>
        </row>
        <row r="1089">
          <cell r="B1089" t="str">
            <v>M003SNF3STA0</v>
          </cell>
          <cell r="C1089" t="str">
            <v>Neuroform</v>
          </cell>
          <cell r="D1089">
            <v>3</v>
          </cell>
          <cell r="E1089" t="str">
            <v>Stabilizer</v>
          </cell>
          <cell r="H1089" t="str">
            <v>€</v>
          </cell>
          <cell r="I1089">
            <v>198.05</v>
          </cell>
          <cell r="J1089" t="str">
            <v>EUR</v>
          </cell>
        </row>
        <row r="1090">
          <cell r="B1090" t="str">
            <v>M003WE0250090</v>
          </cell>
          <cell r="C1090" t="str">
            <v>F/G</v>
          </cell>
          <cell r="D1090" t="str">
            <v>Wingspan</v>
          </cell>
          <cell r="E1090" t="str">
            <v>Stent</v>
          </cell>
          <cell r="F1090" t="str">
            <v>System,</v>
          </cell>
          <cell r="G1090">
            <v>2.5</v>
          </cell>
          <cell r="I1090">
            <v>879.63</v>
          </cell>
          <cell r="J1090" t="str">
            <v>USD</v>
          </cell>
        </row>
        <row r="1091">
          <cell r="B1091" t="str">
            <v>M003WE0250150</v>
          </cell>
          <cell r="C1091" t="str">
            <v>F/G</v>
          </cell>
          <cell r="D1091" t="str">
            <v>Wingspan</v>
          </cell>
          <cell r="E1091" t="str">
            <v>Stent</v>
          </cell>
          <cell r="F1091" t="str">
            <v>System,</v>
          </cell>
          <cell r="G1091">
            <v>2.5</v>
          </cell>
          <cell r="I1091">
            <v>897.41</v>
          </cell>
          <cell r="J1091" t="str">
            <v>USD</v>
          </cell>
        </row>
        <row r="1092">
          <cell r="B1092" t="str">
            <v>M003WE0250200</v>
          </cell>
          <cell r="C1092" t="str">
            <v>F/G</v>
          </cell>
          <cell r="D1092" t="str">
            <v>Wingspan</v>
          </cell>
          <cell r="E1092" t="str">
            <v>Stent</v>
          </cell>
          <cell r="F1092" t="str">
            <v>System,</v>
          </cell>
          <cell r="G1092">
            <v>2.5</v>
          </cell>
          <cell r="I1092">
            <v>909.23</v>
          </cell>
          <cell r="J1092" t="str">
            <v>USD</v>
          </cell>
        </row>
        <row r="1093">
          <cell r="B1093" t="str">
            <v>M003WE0300090</v>
          </cell>
          <cell r="C1093" t="str">
            <v>F/G</v>
          </cell>
          <cell r="D1093" t="str">
            <v>Wingspan</v>
          </cell>
          <cell r="E1093" t="str">
            <v>Stent</v>
          </cell>
          <cell r="F1093" t="str">
            <v>System,</v>
          </cell>
          <cell r="G1093">
            <v>3</v>
          </cell>
          <cell r="I1093">
            <v>883.44</v>
          </cell>
          <cell r="J1093" t="str">
            <v>USD</v>
          </cell>
        </row>
        <row r="1094">
          <cell r="B1094" t="str">
            <v>M003WE0300150</v>
          </cell>
          <cell r="C1094" t="str">
            <v>F/G</v>
          </cell>
          <cell r="D1094" t="str">
            <v>Wingspan</v>
          </cell>
          <cell r="E1094" t="str">
            <v>Stent</v>
          </cell>
          <cell r="F1094" t="str">
            <v>System,</v>
          </cell>
          <cell r="G1094">
            <v>3</v>
          </cell>
          <cell r="I1094">
            <v>897.72</v>
          </cell>
          <cell r="J1094" t="str">
            <v>USD</v>
          </cell>
        </row>
        <row r="1095">
          <cell r="B1095" t="str">
            <v>M003WE0300200</v>
          </cell>
          <cell r="C1095" t="str">
            <v>F/G</v>
          </cell>
          <cell r="D1095" t="str">
            <v>Wingspan</v>
          </cell>
          <cell r="E1095" t="str">
            <v>Stent</v>
          </cell>
          <cell r="F1095" t="str">
            <v>System,</v>
          </cell>
          <cell r="G1095">
            <v>3</v>
          </cell>
          <cell r="I1095">
            <v>910.14</v>
          </cell>
          <cell r="J1095" t="str">
            <v>USD</v>
          </cell>
        </row>
        <row r="1096">
          <cell r="B1096" t="str">
            <v>M003WE0350090</v>
          </cell>
          <cell r="C1096" t="str">
            <v>F/G</v>
          </cell>
          <cell r="D1096" t="str">
            <v>Wingspan</v>
          </cell>
          <cell r="E1096" t="str">
            <v>Stent</v>
          </cell>
          <cell r="F1096" t="str">
            <v>System,</v>
          </cell>
          <cell r="G1096">
            <v>3.5</v>
          </cell>
          <cell r="I1096">
            <v>883.44</v>
          </cell>
          <cell r="J1096" t="str">
            <v>USD</v>
          </cell>
        </row>
        <row r="1097">
          <cell r="B1097" t="str">
            <v>M003WE0350150</v>
          </cell>
          <cell r="C1097" t="str">
            <v>F/G</v>
          </cell>
          <cell r="D1097" t="str">
            <v>Wingspan</v>
          </cell>
          <cell r="E1097" t="str">
            <v>Stent</v>
          </cell>
          <cell r="F1097" t="str">
            <v>System,</v>
          </cell>
          <cell r="G1097">
            <v>3.5</v>
          </cell>
          <cell r="I1097">
            <v>897.72</v>
          </cell>
          <cell r="J1097" t="str">
            <v>USD</v>
          </cell>
        </row>
        <row r="1098">
          <cell r="B1098" t="str">
            <v>M003WE0350200</v>
          </cell>
          <cell r="C1098" t="str">
            <v>F/G</v>
          </cell>
          <cell r="D1098" t="str">
            <v>Wingspan</v>
          </cell>
          <cell r="E1098" t="str">
            <v>Stent</v>
          </cell>
          <cell r="F1098" t="str">
            <v>System,</v>
          </cell>
          <cell r="G1098">
            <v>3.5</v>
          </cell>
          <cell r="I1098">
            <v>910.14</v>
          </cell>
          <cell r="J1098" t="str">
            <v>USD</v>
          </cell>
        </row>
        <row r="1099">
          <cell r="B1099" t="str">
            <v>M003WE0400090</v>
          </cell>
          <cell r="C1099" t="str">
            <v>F/G</v>
          </cell>
          <cell r="D1099" t="str">
            <v>Wingspan</v>
          </cell>
          <cell r="E1099" t="str">
            <v>Stent</v>
          </cell>
          <cell r="F1099" t="str">
            <v>System,</v>
          </cell>
          <cell r="G1099">
            <v>4</v>
          </cell>
          <cell r="I1099">
            <v>880.55</v>
          </cell>
          <cell r="J1099" t="str">
            <v>USD</v>
          </cell>
        </row>
        <row r="1100">
          <cell r="B1100" t="str">
            <v>M003WE0400150</v>
          </cell>
          <cell r="C1100" t="str">
            <v>F/G</v>
          </cell>
          <cell r="D1100" t="str">
            <v>Wingspan</v>
          </cell>
          <cell r="E1100" t="str">
            <v>Stent</v>
          </cell>
          <cell r="F1100" t="str">
            <v>System,</v>
          </cell>
          <cell r="G1100">
            <v>4</v>
          </cell>
          <cell r="I1100">
            <v>896.33</v>
          </cell>
          <cell r="J1100" t="str">
            <v>USD</v>
          </cell>
        </row>
        <row r="1101">
          <cell r="B1101" t="str">
            <v>M003WE0400200</v>
          </cell>
          <cell r="C1101" t="str">
            <v>F/G</v>
          </cell>
          <cell r="D1101" t="str">
            <v>Wingspan</v>
          </cell>
          <cell r="E1101" t="str">
            <v>Stent</v>
          </cell>
          <cell r="F1101" t="str">
            <v>System,</v>
          </cell>
          <cell r="G1101">
            <v>4</v>
          </cell>
          <cell r="I1101">
            <v>907.03</v>
          </cell>
          <cell r="J1101" t="str">
            <v>USD</v>
          </cell>
        </row>
        <row r="1102">
          <cell r="B1102" t="str">
            <v>M003WE0450090</v>
          </cell>
          <cell r="C1102" t="str">
            <v>F/G</v>
          </cell>
          <cell r="D1102" t="str">
            <v>Wingspan</v>
          </cell>
          <cell r="E1102" t="str">
            <v>Stent</v>
          </cell>
          <cell r="F1102" t="str">
            <v>System,</v>
          </cell>
          <cell r="G1102">
            <v>4.5</v>
          </cell>
          <cell r="I1102">
            <v>880.55</v>
          </cell>
          <cell r="J1102" t="str">
            <v>USD</v>
          </cell>
        </row>
        <row r="1103">
          <cell r="B1103" t="str">
            <v>M003WE0450150</v>
          </cell>
          <cell r="C1103" t="str">
            <v>F/G</v>
          </cell>
          <cell r="D1103" t="str">
            <v>Wingspan</v>
          </cell>
          <cell r="E1103" t="str">
            <v>Stent</v>
          </cell>
          <cell r="F1103" t="str">
            <v>System,</v>
          </cell>
          <cell r="G1103">
            <v>4.5</v>
          </cell>
          <cell r="I1103">
            <v>896.33</v>
          </cell>
          <cell r="J1103" t="str">
            <v>USD</v>
          </cell>
        </row>
        <row r="1104">
          <cell r="B1104" t="str">
            <v>M003WE0450200</v>
          </cell>
          <cell r="C1104" t="str">
            <v>F/G</v>
          </cell>
          <cell r="D1104" t="str">
            <v>Wingspan</v>
          </cell>
          <cell r="E1104" t="str">
            <v>Stent</v>
          </cell>
          <cell r="F1104" t="str">
            <v>System,</v>
          </cell>
          <cell r="G1104">
            <v>4.5</v>
          </cell>
          <cell r="I1104">
            <v>907.03</v>
          </cell>
          <cell r="J1104" t="str">
            <v>USD</v>
          </cell>
        </row>
        <row r="1105">
          <cell r="B1105" t="str">
            <v>M003WS0250090</v>
          </cell>
          <cell r="C1105" t="str">
            <v>F/G</v>
          </cell>
          <cell r="D1105" t="str">
            <v>Wingspan</v>
          </cell>
          <cell r="E1105" t="str">
            <v>Stent</v>
          </cell>
          <cell r="F1105" t="str">
            <v>System,</v>
          </cell>
          <cell r="G1105">
            <v>2.5</v>
          </cell>
          <cell r="I1105">
            <v>880.32</v>
          </cell>
          <cell r="J1105" t="str">
            <v>USD</v>
          </cell>
        </row>
        <row r="1106">
          <cell r="B1106" t="str">
            <v>M003WS0250150</v>
          </cell>
          <cell r="C1106" t="str">
            <v>F/G</v>
          </cell>
          <cell r="D1106" t="str">
            <v>Wingspan</v>
          </cell>
          <cell r="E1106" t="str">
            <v>Stent</v>
          </cell>
          <cell r="F1106" t="str">
            <v>System,</v>
          </cell>
          <cell r="G1106">
            <v>2.5</v>
          </cell>
          <cell r="I1106">
            <v>898.1</v>
          </cell>
          <cell r="J1106" t="str">
            <v>USD</v>
          </cell>
        </row>
        <row r="1107">
          <cell r="B1107" t="str">
            <v>M003WS0250200</v>
          </cell>
          <cell r="C1107" t="str">
            <v>F/G</v>
          </cell>
          <cell r="D1107" t="str">
            <v>Wingspan</v>
          </cell>
          <cell r="E1107" t="str">
            <v>Stent</v>
          </cell>
          <cell r="F1107" t="str">
            <v>System,</v>
          </cell>
          <cell r="G1107">
            <v>2.5</v>
          </cell>
          <cell r="I1107">
            <v>909.92</v>
          </cell>
          <cell r="J1107" t="str">
            <v>USD</v>
          </cell>
        </row>
        <row r="1108">
          <cell r="B1108" t="str">
            <v>M003WS0300090</v>
          </cell>
          <cell r="C1108" t="str">
            <v>F/G</v>
          </cell>
          <cell r="D1108" t="str">
            <v>Wingspan</v>
          </cell>
          <cell r="E1108" t="str">
            <v>Stent</v>
          </cell>
          <cell r="F1108" t="str">
            <v>System,</v>
          </cell>
          <cell r="G1108">
            <v>3</v>
          </cell>
          <cell r="I1108">
            <v>884.12</v>
          </cell>
          <cell r="J1108" t="str">
            <v>USD</v>
          </cell>
        </row>
        <row r="1109">
          <cell r="B1109" t="str">
            <v>M003WS0300150</v>
          </cell>
          <cell r="C1109" t="str">
            <v>F/G</v>
          </cell>
          <cell r="D1109" t="str">
            <v>Wingspan</v>
          </cell>
          <cell r="E1109" t="str">
            <v>Stent</v>
          </cell>
          <cell r="F1109" t="str">
            <v>System,</v>
          </cell>
          <cell r="G1109">
            <v>3</v>
          </cell>
          <cell r="I1109">
            <v>898.41</v>
          </cell>
          <cell r="J1109" t="str">
            <v>USD</v>
          </cell>
        </row>
        <row r="1110">
          <cell r="B1110" t="str">
            <v>M003WS0300200</v>
          </cell>
          <cell r="C1110" t="str">
            <v>F/G</v>
          </cell>
          <cell r="D1110" t="str">
            <v>Wingspan</v>
          </cell>
          <cell r="E1110" t="str">
            <v>Stent</v>
          </cell>
          <cell r="F1110" t="str">
            <v>System,</v>
          </cell>
          <cell r="G1110">
            <v>3</v>
          </cell>
          <cell r="I1110">
            <v>910.83</v>
          </cell>
          <cell r="J1110" t="str">
            <v>USD</v>
          </cell>
        </row>
        <row r="1111">
          <cell r="B1111" t="str">
            <v>M003WS0350090</v>
          </cell>
          <cell r="C1111" t="str">
            <v>F/G</v>
          </cell>
          <cell r="D1111" t="str">
            <v>Wingspan</v>
          </cell>
          <cell r="E1111" t="str">
            <v>Stent</v>
          </cell>
          <cell r="F1111" t="str">
            <v>System,</v>
          </cell>
          <cell r="G1111">
            <v>3.5</v>
          </cell>
          <cell r="I1111">
            <v>884.12</v>
          </cell>
          <cell r="J1111" t="str">
            <v>USD</v>
          </cell>
        </row>
        <row r="1112">
          <cell r="B1112" t="str">
            <v>M003WS0350150</v>
          </cell>
          <cell r="C1112" t="str">
            <v>F/G</v>
          </cell>
          <cell r="D1112" t="str">
            <v>Wingspan</v>
          </cell>
          <cell r="E1112" t="str">
            <v>Stent</v>
          </cell>
          <cell r="F1112" t="str">
            <v>System,</v>
          </cell>
          <cell r="G1112">
            <v>3.5</v>
          </cell>
          <cell r="I1112">
            <v>898.41</v>
          </cell>
          <cell r="J1112" t="str">
            <v>USD</v>
          </cell>
        </row>
        <row r="1113">
          <cell r="B1113" t="str">
            <v>M003WS0350200</v>
          </cell>
          <cell r="C1113" t="str">
            <v>F/G</v>
          </cell>
          <cell r="D1113" t="str">
            <v>Wingspan</v>
          </cell>
          <cell r="E1113" t="str">
            <v>Stent</v>
          </cell>
          <cell r="F1113" t="str">
            <v>System,</v>
          </cell>
          <cell r="G1113">
            <v>3.5</v>
          </cell>
          <cell r="I1113">
            <v>910.83</v>
          </cell>
          <cell r="J1113" t="str">
            <v>USD</v>
          </cell>
        </row>
        <row r="1114">
          <cell r="B1114" t="str">
            <v>M003WS0400090</v>
          </cell>
          <cell r="C1114" t="str">
            <v>F/G</v>
          </cell>
          <cell r="D1114" t="str">
            <v>Wingspan</v>
          </cell>
          <cell r="E1114" t="str">
            <v>Stent</v>
          </cell>
          <cell r="F1114" t="str">
            <v>System,</v>
          </cell>
          <cell r="G1114">
            <v>4</v>
          </cell>
          <cell r="I1114">
            <v>881.24</v>
          </cell>
          <cell r="J1114" t="str">
            <v>USD</v>
          </cell>
        </row>
        <row r="1115">
          <cell r="B1115" t="str">
            <v>M003WS0400150</v>
          </cell>
          <cell r="C1115" t="str">
            <v>F/G</v>
          </cell>
          <cell r="D1115" t="str">
            <v>Wingspan</v>
          </cell>
          <cell r="E1115" t="str">
            <v>Stent</v>
          </cell>
          <cell r="F1115" t="str">
            <v>System,</v>
          </cell>
          <cell r="G1115">
            <v>4</v>
          </cell>
          <cell r="I1115">
            <v>897.02</v>
          </cell>
          <cell r="J1115" t="str">
            <v>USD</v>
          </cell>
        </row>
        <row r="1116">
          <cell r="B1116" t="str">
            <v>M003WS0400200</v>
          </cell>
          <cell r="C1116" t="str">
            <v>F/G</v>
          </cell>
          <cell r="D1116" t="str">
            <v>Wingspan</v>
          </cell>
          <cell r="E1116" t="str">
            <v>Stent</v>
          </cell>
          <cell r="F1116" t="str">
            <v>System,</v>
          </cell>
          <cell r="G1116">
            <v>4</v>
          </cell>
          <cell r="I1116">
            <v>907.72</v>
          </cell>
          <cell r="J1116" t="str">
            <v>USD</v>
          </cell>
        </row>
        <row r="1117">
          <cell r="B1117" t="str">
            <v>M003WS0450090</v>
          </cell>
          <cell r="C1117" t="str">
            <v>F/G</v>
          </cell>
          <cell r="D1117" t="str">
            <v>Wingspan</v>
          </cell>
          <cell r="E1117" t="str">
            <v>Stent</v>
          </cell>
          <cell r="F1117" t="str">
            <v>System,</v>
          </cell>
          <cell r="G1117">
            <v>4.5</v>
          </cell>
          <cell r="I1117">
            <v>881.24</v>
          </cell>
          <cell r="J1117" t="str">
            <v>USD</v>
          </cell>
        </row>
        <row r="1118">
          <cell r="B1118" t="str">
            <v>M003WS0450150</v>
          </cell>
          <cell r="C1118" t="str">
            <v>F/G</v>
          </cell>
          <cell r="D1118" t="str">
            <v>Wingspan</v>
          </cell>
          <cell r="E1118" t="str">
            <v>Stent</v>
          </cell>
          <cell r="F1118" t="str">
            <v>System,</v>
          </cell>
          <cell r="G1118">
            <v>4.5</v>
          </cell>
          <cell r="I1118">
            <v>897.02</v>
          </cell>
          <cell r="J1118" t="str">
            <v>USD</v>
          </cell>
        </row>
        <row r="1119">
          <cell r="B1119" t="str">
            <v>M003WS0450200</v>
          </cell>
          <cell r="C1119" t="str">
            <v>F/G</v>
          </cell>
          <cell r="D1119" t="str">
            <v>Wingspan</v>
          </cell>
          <cell r="E1119" t="str">
            <v>Stent</v>
          </cell>
          <cell r="F1119" t="str">
            <v>System,</v>
          </cell>
          <cell r="G1119">
            <v>4.5</v>
          </cell>
          <cell r="H1119" t="str">
            <v>€</v>
          </cell>
          <cell r="I1119">
            <v>635.41</v>
          </cell>
          <cell r="J1119" t="str">
            <v>EUR</v>
          </cell>
        </row>
        <row r="1120">
          <cell r="B1120" t="str">
            <v>M003WS09025C0</v>
          </cell>
          <cell r="C1120" t="str">
            <v>F/G</v>
          </cell>
          <cell r="D1120" t="str">
            <v>Wingspan</v>
          </cell>
          <cell r="E1120" t="str">
            <v>Stent</v>
          </cell>
          <cell r="F1120" t="str">
            <v>System,IDE</v>
          </cell>
          <cell r="I1120">
            <v>872.97</v>
          </cell>
          <cell r="J1120" t="str">
            <v>USD</v>
          </cell>
        </row>
        <row r="1121">
          <cell r="B1121" t="str">
            <v>M003WS09030C0</v>
          </cell>
          <cell r="C1121" t="str">
            <v>F/G</v>
          </cell>
          <cell r="D1121" t="str">
            <v>Wingspan</v>
          </cell>
          <cell r="E1121" t="str">
            <v>Stent</v>
          </cell>
          <cell r="F1121" t="str">
            <v>System,IDE</v>
          </cell>
          <cell r="I1121">
            <v>876.78</v>
          </cell>
          <cell r="J1121" t="str">
            <v>USD</v>
          </cell>
        </row>
        <row r="1122">
          <cell r="B1122" t="str">
            <v>M003WS09035C0</v>
          </cell>
          <cell r="C1122" t="str">
            <v>F/G</v>
          </cell>
          <cell r="D1122" t="str">
            <v>Wingspan</v>
          </cell>
          <cell r="E1122" t="str">
            <v>Stent</v>
          </cell>
          <cell r="F1122" t="str">
            <v>System,IDE</v>
          </cell>
          <cell r="I1122">
            <v>876.78</v>
          </cell>
          <cell r="J1122" t="str">
            <v>USD</v>
          </cell>
        </row>
        <row r="1123">
          <cell r="B1123" t="str">
            <v>M003WS09040C0</v>
          </cell>
          <cell r="C1123" t="str">
            <v>F/G</v>
          </cell>
          <cell r="D1123" t="str">
            <v>Wingspan</v>
          </cell>
          <cell r="E1123" t="str">
            <v>Stent</v>
          </cell>
          <cell r="F1123" t="str">
            <v>System,IDE</v>
          </cell>
          <cell r="I1123">
            <v>873.9</v>
          </cell>
          <cell r="J1123" t="str">
            <v>USD</v>
          </cell>
        </row>
        <row r="1124">
          <cell r="B1124" t="str">
            <v>M003WS09045C0</v>
          </cell>
          <cell r="C1124" t="str">
            <v>F/G</v>
          </cell>
          <cell r="D1124" t="str">
            <v>Wingspan</v>
          </cell>
          <cell r="E1124" t="str">
            <v>Stent</v>
          </cell>
          <cell r="F1124" t="str">
            <v>System,IDE</v>
          </cell>
          <cell r="I1124">
            <v>873.9</v>
          </cell>
          <cell r="J1124" t="str">
            <v>USD</v>
          </cell>
        </row>
        <row r="1125">
          <cell r="B1125" t="str">
            <v>M003WS15025C0</v>
          </cell>
          <cell r="C1125" t="str">
            <v>F/G</v>
          </cell>
          <cell r="D1125" t="str">
            <v>Wingspan</v>
          </cell>
          <cell r="E1125" t="str">
            <v>Stent</v>
          </cell>
          <cell r="F1125" t="str">
            <v>System,IDE</v>
          </cell>
          <cell r="I1125">
            <v>890.76</v>
          </cell>
          <cell r="J1125" t="str">
            <v>USD</v>
          </cell>
        </row>
        <row r="1126">
          <cell r="B1126" t="str">
            <v>M003WS15030C0</v>
          </cell>
          <cell r="C1126" t="str">
            <v>F/G</v>
          </cell>
          <cell r="D1126" t="str">
            <v>Wingspan</v>
          </cell>
          <cell r="E1126" t="str">
            <v>Stent</v>
          </cell>
          <cell r="F1126" t="str">
            <v>System,IDE</v>
          </cell>
          <cell r="I1126">
            <v>891.05</v>
          </cell>
          <cell r="J1126" t="str">
            <v>USD</v>
          </cell>
        </row>
        <row r="1127">
          <cell r="B1127" t="str">
            <v>M003WS15035C0</v>
          </cell>
          <cell r="C1127" t="str">
            <v>F/G</v>
          </cell>
          <cell r="D1127" t="str">
            <v>Wingspan</v>
          </cell>
          <cell r="E1127" t="str">
            <v>Stent</v>
          </cell>
          <cell r="F1127" t="str">
            <v>System,IDE</v>
          </cell>
          <cell r="I1127">
            <v>891.05</v>
          </cell>
          <cell r="J1127" t="str">
            <v>USD</v>
          </cell>
        </row>
        <row r="1128">
          <cell r="B1128" t="str">
            <v>M003WS15040C0</v>
          </cell>
          <cell r="C1128" t="str">
            <v>F/G</v>
          </cell>
          <cell r="D1128" t="str">
            <v>Wingspan</v>
          </cell>
          <cell r="E1128" t="str">
            <v>Stent</v>
          </cell>
          <cell r="F1128" t="str">
            <v>System,IDE</v>
          </cell>
          <cell r="I1128">
            <v>889.67</v>
          </cell>
          <cell r="J1128" t="str">
            <v>USD</v>
          </cell>
        </row>
        <row r="1129">
          <cell r="B1129" t="str">
            <v>M003WS15045C0</v>
          </cell>
          <cell r="C1129" t="str">
            <v>F/G</v>
          </cell>
          <cell r="D1129" t="str">
            <v>Wingspan</v>
          </cell>
          <cell r="E1129" t="str">
            <v>Stent</v>
          </cell>
          <cell r="F1129" t="str">
            <v>System,IDE</v>
          </cell>
          <cell r="I1129">
            <v>889.67</v>
          </cell>
          <cell r="J1129" t="str">
            <v>USD</v>
          </cell>
        </row>
        <row r="1130">
          <cell r="B1130" t="str">
            <v>M003WS20025C0</v>
          </cell>
          <cell r="C1130" t="str">
            <v>F/G</v>
          </cell>
          <cell r="D1130" t="str">
            <v>Wingspan</v>
          </cell>
          <cell r="E1130" t="str">
            <v>Stent</v>
          </cell>
          <cell r="F1130" t="str">
            <v>System,IDE</v>
          </cell>
          <cell r="I1130">
            <v>902.57</v>
          </cell>
          <cell r="J1130" t="str">
            <v>USD</v>
          </cell>
        </row>
        <row r="1131">
          <cell r="B1131" t="str">
            <v>M003WS20030C0</v>
          </cell>
          <cell r="C1131" t="str">
            <v>F/G</v>
          </cell>
          <cell r="D1131" t="str">
            <v>Wingspan</v>
          </cell>
          <cell r="E1131" t="str">
            <v>Stent</v>
          </cell>
          <cell r="F1131" t="str">
            <v>System,IDE</v>
          </cell>
          <cell r="I1131">
            <v>903.47</v>
          </cell>
          <cell r="J1131" t="str">
            <v>USD</v>
          </cell>
        </row>
        <row r="1132">
          <cell r="B1132" t="str">
            <v>M003WS20035C0</v>
          </cell>
          <cell r="C1132" t="str">
            <v>F/G</v>
          </cell>
          <cell r="D1132" t="str">
            <v>Wingspan</v>
          </cell>
          <cell r="E1132" t="str">
            <v>Stent</v>
          </cell>
          <cell r="F1132" t="str">
            <v>System,IDE</v>
          </cell>
          <cell r="I1132">
            <v>903.47</v>
          </cell>
          <cell r="J1132" t="str">
            <v>USD</v>
          </cell>
        </row>
        <row r="1133">
          <cell r="B1133" t="str">
            <v>M003WS20040C0</v>
          </cell>
          <cell r="C1133" t="str">
            <v>F/G</v>
          </cell>
          <cell r="D1133" t="str">
            <v>Wingspan</v>
          </cell>
          <cell r="E1133" t="str">
            <v>Stent</v>
          </cell>
          <cell r="F1133" t="str">
            <v>System,IDE</v>
          </cell>
          <cell r="I1133">
            <v>900.38</v>
          </cell>
          <cell r="J1133" t="str">
            <v>USD</v>
          </cell>
        </row>
        <row r="1134">
          <cell r="B1134" t="str">
            <v>M003WS20045C0</v>
          </cell>
          <cell r="C1134" t="str">
            <v>F/G</v>
          </cell>
          <cell r="D1134" t="str">
            <v>Wingspan</v>
          </cell>
          <cell r="E1134" t="str">
            <v>Stent</v>
          </cell>
          <cell r="F1134" t="str">
            <v>System,IDE</v>
          </cell>
          <cell r="I1134">
            <v>900.38</v>
          </cell>
          <cell r="J1134" t="str">
            <v>USD</v>
          </cell>
        </row>
      </sheetData>
      <sheetData sheetId="6" refreshError="1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12 Standards-1July (hardcode)"/>
      <sheetName val="2012 Standards -1July"/>
      <sheetName val="Stryker 2012 Detail"/>
      <sheetName val="Stryker 2011_2012 Detail"/>
      <sheetName val="NV Only Revised 0701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B2" t="str">
            <v>H965100420</v>
          </cell>
          <cell r="C2" t="str">
            <v>GUIDER/40DEG XF/6FR/90CM</v>
          </cell>
          <cell r="D2">
            <v>51.293599999999998</v>
          </cell>
        </row>
        <row r="3">
          <cell r="B3" t="str">
            <v>H965100430</v>
          </cell>
          <cell r="C3" t="str">
            <v>GUIDER/40DEG XF/7FR/90CM</v>
          </cell>
          <cell r="D3">
            <v>58.0351</v>
          </cell>
        </row>
        <row r="4">
          <cell r="B4" t="str">
            <v>H965100440</v>
          </cell>
          <cell r="C4" t="str">
            <v>GUIDER/40XF/8FR/90CM</v>
          </cell>
          <cell r="D4">
            <v>53.611899999999999</v>
          </cell>
        </row>
        <row r="5">
          <cell r="B5" t="str">
            <v>H965100450</v>
          </cell>
          <cell r="C5" t="str">
            <v>GUIDER/40DEG XF/9FR/90CM</v>
          </cell>
          <cell r="D5">
            <v>46.3369</v>
          </cell>
        </row>
        <row r="6">
          <cell r="B6" t="str">
            <v>H965100460</v>
          </cell>
          <cell r="C6" t="str">
            <v>GUIDER/MP XF/6FR/90CM</v>
          </cell>
          <cell r="D6">
            <v>51.293599999999998</v>
          </cell>
        </row>
        <row r="7">
          <cell r="B7" t="str">
            <v>H965100470</v>
          </cell>
          <cell r="C7" t="str">
            <v>GUIDER/MP XF/7FR/90CM</v>
          </cell>
          <cell r="D7">
            <v>58.0351</v>
          </cell>
        </row>
        <row r="8">
          <cell r="B8" t="str">
            <v>H965100480</v>
          </cell>
          <cell r="C8" t="str">
            <v>GUIDER/MP XF/8FR/90CM</v>
          </cell>
          <cell r="D8">
            <v>53.611899999999999</v>
          </cell>
        </row>
        <row r="9">
          <cell r="B9" t="str">
            <v>H965100490</v>
          </cell>
          <cell r="C9" t="str">
            <v>GUIDER/MP XF/9FR/90CM</v>
          </cell>
          <cell r="D9">
            <v>46.3369</v>
          </cell>
        </row>
        <row r="10">
          <cell r="B10" t="str">
            <v>H965100500</v>
          </cell>
          <cell r="C10" t="str">
            <v>GUIDER/ST XF/6FR/90CM</v>
          </cell>
          <cell r="D10">
            <v>51.293599999999998</v>
          </cell>
        </row>
        <row r="11">
          <cell r="B11" t="str">
            <v>H965100510</v>
          </cell>
          <cell r="C11" t="str">
            <v>GUIDER/ST XF/7FR/90CM</v>
          </cell>
          <cell r="D11">
            <v>58.0351</v>
          </cell>
        </row>
        <row r="12">
          <cell r="B12" t="str">
            <v>H965100520</v>
          </cell>
          <cell r="C12" t="str">
            <v>GUIDER/ST XF/8FR/90CM</v>
          </cell>
          <cell r="D12">
            <v>53.611899999999999</v>
          </cell>
        </row>
        <row r="13">
          <cell r="B13" t="str">
            <v>H965100530</v>
          </cell>
          <cell r="C13" t="str">
            <v>GUIDER/ST XF/9FR/90CM</v>
          </cell>
          <cell r="D13">
            <v>46.3369</v>
          </cell>
        </row>
        <row r="14">
          <cell r="B14" t="str">
            <v>M0011021070</v>
          </cell>
          <cell r="C14" t="str">
            <v>TRACKER-18 HI-FLOW 150CM/18CM</v>
          </cell>
          <cell r="D14">
            <v>49.664000000000001</v>
          </cell>
        </row>
        <row r="15">
          <cell r="B15" t="str">
            <v>M0011031020</v>
          </cell>
          <cell r="C15" t="str">
            <v>TRACKER-18 150CM/12CM</v>
          </cell>
          <cell r="D15">
            <v>60.8675</v>
          </cell>
        </row>
        <row r="16">
          <cell r="B16" t="str">
            <v>M0011031110</v>
          </cell>
          <cell r="C16" t="str">
            <v>TRACKER-18 150CM/18CM</v>
          </cell>
          <cell r="D16">
            <v>60.683199999999999</v>
          </cell>
        </row>
        <row r="17">
          <cell r="B17" t="str">
            <v>M0011031170</v>
          </cell>
          <cell r="C17" t="str">
            <v>TRACKER-18 150CM/25CM</v>
          </cell>
          <cell r="D17">
            <v>60.712299999999999</v>
          </cell>
        </row>
        <row r="18">
          <cell r="B18" t="str">
            <v>M0011031260</v>
          </cell>
          <cell r="C18" t="str">
            <v>TRACKER 18 150CM/16CM TIP EXTENSION</v>
          </cell>
          <cell r="D18">
            <v>55.435499999999998</v>
          </cell>
        </row>
        <row r="19">
          <cell r="B19" t="str">
            <v>M0011031410</v>
          </cell>
          <cell r="C19" t="str">
            <v>TRACKER 18 150CM/17.5CM TIP EX,</v>
          </cell>
          <cell r="D19">
            <v>60.683199999999999</v>
          </cell>
        </row>
        <row r="20">
          <cell r="B20" t="str">
            <v>M0011033110</v>
          </cell>
          <cell r="C20" t="str">
            <v>TRACKER-18 HYDROL 150CM/18CM</v>
          </cell>
          <cell r="D20">
            <v>76.096500000000006</v>
          </cell>
        </row>
        <row r="21">
          <cell r="B21" t="str">
            <v>M0011051170</v>
          </cell>
          <cell r="C21" t="str">
            <v>TRACKER-38 105CM/12CM</v>
          </cell>
          <cell r="D21">
            <v>79.462400000000002</v>
          </cell>
        </row>
        <row r="22">
          <cell r="B22" t="str">
            <v>M0011051200</v>
          </cell>
          <cell r="C22" t="str">
            <v>TRACKER-38 NYL 120CM/8CM,</v>
          </cell>
          <cell r="D22">
            <v>87.426099999999991</v>
          </cell>
        </row>
        <row r="23">
          <cell r="B23" t="str">
            <v>M0011061040</v>
          </cell>
          <cell r="C23" t="str">
            <v>TRACKER-25 135CM/12CM</v>
          </cell>
          <cell r="D23">
            <v>93.866899999999987</v>
          </cell>
        </row>
        <row r="24">
          <cell r="B24" t="str">
            <v>M0011061070</v>
          </cell>
          <cell r="C24" t="str">
            <v>TRACKER-25 150CM/18CM</v>
          </cell>
          <cell r="D24">
            <v>82.110500000000002</v>
          </cell>
        </row>
        <row r="25">
          <cell r="B25" t="str">
            <v>M0011161010</v>
          </cell>
          <cell r="C25" t="str">
            <v>MICRO-SOFT W/HYD 150CM/1 SIDE</v>
          </cell>
          <cell r="D25">
            <v>117.36999999999999</v>
          </cell>
        </row>
        <row r="26">
          <cell r="B26" t="str">
            <v>M0011161020</v>
          </cell>
          <cell r="C26" t="str">
            <v>MICRO-SOFT W/HYD 150CM/2 SIDE</v>
          </cell>
          <cell r="D26">
            <v>117.4961</v>
          </cell>
        </row>
        <row r="27">
          <cell r="B27" t="str">
            <v>M0011161030</v>
          </cell>
          <cell r="C27" t="str">
            <v>MICRO-SOFT W/HYD 150CM/1 SIDE</v>
          </cell>
          <cell r="D27">
            <v>117.36999999999999</v>
          </cell>
        </row>
        <row r="28">
          <cell r="B28" t="str">
            <v>M0011161040</v>
          </cell>
          <cell r="C28" t="str">
            <v>MICRO-SOFT W/HYD 150CM/2 SIDE</v>
          </cell>
          <cell r="D28">
            <v>117.4961</v>
          </cell>
        </row>
        <row r="29">
          <cell r="B29" t="str">
            <v>M0011224020</v>
          </cell>
          <cell r="C29" t="str">
            <v>FASSTEALTH 2.0MM/10MM</v>
          </cell>
          <cell r="D29">
            <v>289.15700000000004</v>
          </cell>
        </row>
        <row r="30">
          <cell r="B30" t="str">
            <v>M0011224030</v>
          </cell>
          <cell r="C30" t="str">
            <v>FASSTEALTH 2.0MM/15MM</v>
          </cell>
          <cell r="D30">
            <v>289.30250000000001</v>
          </cell>
        </row>
        <row r="31">
          <cell r="B31" t="str">
            <v>M0011224040</v>
          </cell>
          <cell r="C31" t="str">
            <v>FASSTEALTH 2.0MM/20MM</v>
          </cell>
          <cell r="D31">
            <v>288.12880000000001</v>
          </cell>
        </row>
        <row r="32">
          <cell r="B32" t="str">
            <v>M0011225020</v>
          </cell>
          <cell r="C32" t="str">
            <v>FASSTEALTH 2.5MM/10MM</v>
          </cell>
          <cell r="D32">
            <v>289.57409999999999</v>
          </cell>
        </row>
        <row r="33">
          <cell r="B33" t="str">
            <v>M0011225030</v>
          </cell>
          <cell r="C33" t="str">
            <v>FASSTEALTH 2.5MM/15MM</v>
          </cell>
          <cell r="D33">
            <v>289.71960000000001</v>
          </cell>
        </row>
        <row r="34">
          <cell r="B34" t="str">
            <v>M0011225040</v>
          </cell>
          <cell r="C34" t="str">
            <v>FASSTEALTH 2.5MM/20MM</v>
          </cell>
          <cell r="D34">
            <v>288.53619999999995</v>
          </cell>
        </row>
        <row r="35">
          <cell r="B35" t="str">
            <v>M0011226020</v>
          </cell>
          <cell r="C35" t="str">
            <v>FASSTEALTH 3.0MM/10MM</v>
          </cell>
          <cell r="D35">
            <v>289.5256</v>
          </cell>
        </row>
        <row r="36">
          <cell r="B36" t="str">
            <v>M0011226030</v>
          </cell>
          <cell r="C36" t="str">
            <v>FASSTEALTH 3.0MM/15MM</v>
          </cell>
          <cell r="D36">
            <v>289.67109999999997</v>
          </cell>
        </row>
        <row r="37">
          <cell r="B37" t="str">
            <v>M0011226040</v>
          </cell>
          <cell r="C37" t="str">
            <v>FASSTEALTH 3.0MM/20MM</v>
          </cell>
          <cell r="D37">
            <v>288.49740000000003</v>
          </cell>
        </row>
        <row r="38">
          <cell r="B38" t="str">
            <v>M0011227020</v>
          </cell>
          <cell r="C38" t="str">
            <v>FASSTEALTH 3.5MM/10MM</v>
          </cell>
          <cell r="D38">
            <v>289.32189999999997</v>
          </cell>
        </row>
        <row r="39">
          <cell r="B39" t="str">
            <v>M0011227030</v>
          </cell>
          <cell r="C39" t="str">
            <v>FASSTEALTH 3.5MM/15MM</v>
          </cell>
          <cell r="D39">
            <v>289.4674</v>
          </cell>
        </row>
        <row r="40">
          <cell r="B40" t="str">
            <v>M0011228030</v>
          </cell>
          <cell r="C40" t="str">
            <v>FASSTEALTH 4.0MM/15MM</v>
          </cell>
          <cell r="D40">
            <v>292.73630000000003</v>
          </cell>
        </row>
        <row r="41">
          <cell r="B41" t="str">
            <v>M0011228040</v>
          </cell>
          <cell r="C41" t="str">
            <v>FASSTEALTH 4.0MM/20MM</v>
          </cell>
          <cell r="D41">
            <v>292.73630000000003</v>
          </cell>
        </row>
        <row r="42">
          <cell r="B42" t="str">
            <v>M0011331010</v>
          </cell>
          <cell r="C42" t="str">
            <v>TRACKER-18 UNIBODY 150CM/20CM</v>
          </cell>
          <cell r="D42">
            <v>64.1267</v>
          </cell>
        </row>
        <row r="43">
          <cell r="B43" t="str">
            <v>M0011331050</v>
          </cell>
          <cell r="C43" t="str">
            <v>TRACKER-18 UNIBODY 150CM/18CM</v>
          </cell>
          <cell r="D43">
            <v>64.475899999999996</v>
          </cell>
        </row>
        <row r="44">
          <cell r="B44" t="str">
            <v>M0011331120</v>
          </cell>
          <cell r="C44" t="str">
            <v>TRACKER-18 UNIBODY 150CM/18CM</v>
          </cell>
          <cell r="D44">
            <v>61.420400000000001</v>
          </cell>
        </row>
        <row r="45">
          <cell r="B45" t="str">
            <v>M0011332090</v>
          </cell>
          <cell r="C45" t="str">
            <v>TRACKER 18 MX WITH TWO TIP,</v>
          </cell>
          <cell r="D45">
            <v>67.579899999999995</v>
          </cell>
        </row>
        <row r="46">
          <cell r="B46" t="str">
            <v>M0011341020</v>
          </cell>
          <cell r="C46" t="str">
            <v>FASTRACKER 18 150CM/18CM,</v>
          </cell>
          <cell r="D46">
            <v>60.1982</v>
          </cell>
        </row>
        <row r="47">
          <cell r="B47" t="str">
            <v>M0011341080</v>
          </cell>
          <cell r="C47" t="str">
            <v>FASTRACKER 18 150CM/20CM</v>
          </cell>
          <cell r="D47">
            <v>86.097200000000001</v>
          </cell>
        </row>
        <row r="48">
          <cell r="B48" t="str">
            <v>M0011341090</v>
          </cell>
          <cell r="C48" t="str">
            <v>FASTRACKER-18 150CM/18CM</v>
          </cell>
          <cell r="D48">
            <v>86.601600000000005</v>
          </cell>
        </row>
        <row r="49">
          <cell r="B49" t="str">
            <v>M0011342080</v>
          </cell>
          <cell r="C49" t="str">
            <v>FASTRACKER-18 MX 150CM/20CM</v>
          </cell>
          <cell r="D49">
            <v>88.114800000000002</v>
          </cell>
        </row>
        <row r="50">
          <cell r="B50" t="str">
            <v>M0011411010</v>
          </cell>
          <cell r="C50" t="str">
            <v>TRACKER-18 SOFT 150CM/5 SIDE</v>
          </cell>
          <cell r="D50">
            <v>98.784800000000004</v>
          </cell>
        </row>
        <row r="51">
          <cell r="B51" t="str">
            <v>M0011411020</v>
          </cell>
          <cell r="C51" t="str">
            <v>TRACKER-18 SOFT 150CM/3 SIDE</v>
          </cell>
          <cell r="D51">
            <v>98.784800000000004</v>
          </cell>
        </row>
        <row r="52">
          <cell r="B52" t="str">
            <v>M0011411030</v>
          </cell>
          <cell r="C52" t="str">
            <v>TRACKER-18 SOFT 150CM/ENDHOLE,</v>
          </cell>
          <cell r="D52">
            <v>98.7072</v>
          </cell>
        </row>
        <row r="53">
          <cell r="B53" t="str">
            <v>M0011411040</v>
          </cell>
          <cell r="C53" t="str">
            <v>TRACKER-18 SOFT 150CM/6 SIDE</v>
          </cell>
          <cell r="D53">
            <v>98.784800000000004</v>
          </cell>
        </row>
        <row r="54">
          <cell r="B54" t="str">
            <v>M0011411110</v>
          </cell>
          <cell r="C54" t="str">
            <v>TRACKER-18 SOFT 135CM/5 SIDE - M0011411110,</v>
          </cell>
          <cell r="D54">
            <v>107.23349999999999</v>
          </cell>
        </row>
        <row r="55">
          <cell r="B55" t="str">
            <v>M0011711110</v>
          </cell>
          <cell r="C55" t="str">
            <v>TURBOTRACKER-18 150CM/18CM</v>
          </cell>
          <cell r="D55">
            <v>177.316</v>
          </cell>
        </row>
        <row r="56">
          <cell r="B56" t="str">
            <v>M001182570</v>
          </cell>
          <cell r="C56" t="str">
            <v>F/G RENEGADE 150/10/2TIP</v>
          </cell>
          <cell r="D56">
            <v>118.1266</v>
          </cell>
        </row>
        <row r="57">
          <cell r="B57" t="str">
            <v>M001182590</v>
          </cell>
          <cell r="C57" t="str">
            <v>F/G RENEGADE 150/20/2TIP</v>
          </cell>
          <cell r="D57">
            <v>118.1266</v>
          </cell>
        </row>
        <row r="58">
          <cell r="B58" t="str">
            <v>M001182600</v>
          </cell>
          <cell r="C58" t="str">
            <v>F/G RENEGADE 130/30 2ro</v>
          </cell>
          <cell r="D58">
            <v>101.753</v>
          </cell>
        </row>
        <row r="59">
          <cell r="B59" t="str">
            <v>M001186000</v>
          </cell>
          <cell r="C59" t="str">
            <v>IN TIME INFUSION 160CM/1CM</v>
          </cell>
          <cell r="D59">
            <v>110.871</v>
          </cell>
        </row>
        <row r="60">
          <cell r="B60" t="str">
            <v>M0012242000</v>
          </cell>
          <cell r="C60" t="str">
            <v>.014 VALVE WIRE 0 TIP/175CM</v>
          </cell>
          <cell r="D60">
            <v>72.003100000000003</v>
          </cell>
        </row>
        <row r="61">
          <cell r="B61" t="str">
            <v>M0012242020</v>
          </cell>
          <cell r="C61" t="str">
            <v>.014 VALVE WIRE 2 TIP/175CM</v>
          </cell>
          <cell r="D61">
            <v>84.642200000000003</v>
          </cell>
        </row>
        <row r="62">
          <cell r="B62" t="str">
            <v>M0012242040</v>
          </cell>
          <cell r="C62" t="str">
            <v>.014 VALVE WIRE 4 TIP/175CM</v>
          </cell>
          <cell r="D62">
            <v>91.432200000000009</v>
          </cell>
        </row>
        <row r="63">
          <cell r="B63" t="str">
            <v>M0012242110</v>
          </cell>
          <cell r="C63" t="str">
            <v>.014 VALVE WIRE 1 TIP/175CM - M0012242110,</v>
          </cell>
          <cell r="D63">
            <v>90.646500000000003</v>
          </cell>
        </row>
        <row r="64">
          <cell r="B64" t="str">
            <v>M0012350520</v>
          </cell>
          <cell r="C64" t="str">
            <v>FASDASHER-14 195CM/50CM</v>
          </cell>
          <cell r="D64">
            <v>128.6414</v>
          </cell>
        </row>
        <row r="65">
          <cell r="B65" t="str">
            <v>M0013131050</v>
          </cell>
          <cell r="C65" t="str">
            <v>LIQUID COIL 18 5CM CD</v>
          </cell>
          <cell r="D65">
            <v>33.959699999999998</v>
          </cell>
        </row>
        <row r="66">
          <cell r="B66" t="str">
            <v>M0013131051</v>
          </cell>
          <cell r="C66" t="str">
            <v>LIQUID COIL 18 5CM CD BX/5</v>
          </cell>
          <cell r="D66">
            <v>225.4862</v>
          </cell>
        </row>
        <row r="67">
          <cell r="B67" t="str">
            <v>M0013132010</v>
          </cell>
          <cell r="C67" t="str">
            <v>BERENSTEIN-18 1.5/1 REVOL</v>
          </cell>
          <cell r="D67">
            <v>46.133200000000002</v>
          </cell>
        </row>
        <row r="68">
          <cell r="B68" t="str">
            <v>M0013132011</v>
          </cell>
          <cell r="C68" t="str">
            <v>BERENSTEIN-18 1.5/1 REVOL BX/5</v>
          </cell>
          <cell r="D68">
            <v>305.5985</v>
          </cell>
        </row>
        <row r="69">
          <cell r="B69" t="str">
            <v>M0013132020</v>
          </cell>
          <cell r="C69" t="str">
            <v>BERENSTEIN-18 2.2/2 REVOL</v>
          </cell>
          <cell r="D69">
            <v>49.392400000000002</v>
          </cell>
        </row>
        <row r="70">
          <cell r="B70" t="str">
            <v>M0013132021</v>
          </cell>
          <cell r="C70" t="str">
            <v>BERENSTEIN-18 2.2/2 REVOL BX/5</v>
          </cell>
          <cell r="D70">
            <v>386.44799999999998</v>
          </cell>
        </row>
        <row r="71">
          <cell r="B71" t="str">
            <v>M0013132050</v>
          </cell>
          <cell r="C71" t="str">
            <v>BERENSTEIN-18 5.0/4</v>
          </cell>
          <cell r="D71">
            <v>50.575800000000001</v>
          </cell>
        </row>
        <row r="72">
          <cell r="B72" t="str">
            <v>M0013132051</v>
          </cell>
          <cell r="C72" t="str">
            <v>BERENSTEIN-18 5.0/4 REVOL BX/5</v>
          </cell>
          <cell r="D72">
            <v>448.63469999999995</v>
          </cell>
        </row>
        <row r="73">
          <cell r="B73" t="str">
            <v>M0013132100</v>
          </cell>
          <cell r="C73" t="str">
            <v>BERENSTEIN-18 10/4 REVOL</v>
          </cell>
          <cell r="D73">
            <v>51.080199999999998</v>
          </cell>
        </row>
        <row r="74">
          <cell r="B74" t="str">
            <v>M0013132101</v>
          </cell>
          <cell r="C74" t="str">
            <v>BERENSTEIN-18 10/4 REVOL  BX/5</v>
          </cell>
          <cell r="D74">
            <v>503.01290000000006</v>
          </cell>
        </row>
        <row r="75">
          <cell r="B75" t="str">
            <v>M0013132200</v>
          </cell>
          <cell r="C75" t="str">
            <v>BERENSTEIN-18 20/4 REVOL</v>
          </cell>
          <cell r="D75">
            <v>52.8553</v>
          </cell>
        </row>
        <row r="76">
          <cell r="B76" t="str">
            <v>M0013132201</v>
          </cell>
          <cell r="C76" t="str">
            <v>BERENSTEIN-18 20/4 REVOL  BX/5</v>
          </cell>
          <cell r="D76">
            <v>531.56970000000001</v>
          </cell>
        </row>
        <row r="77">
          <cell r="B77" t="str">
            <v>M0013132300</v>
          </cell>
          <cell r="C77" t="str">
            <v>BERENSTEIN-18 30/4 REVOL</v>
          </cell>
          <cell r="D77">
            <v>54.756500000000003</v>
          </cell>
        </row>
        <row r="78">
          <cell r="B78" t="str">
            <v>M0013132301</v>
          </cell>
          <cell r="C78" t="str">
            <v>BERENSTEIN-18 30/4 REVOL  BX/5</v>
          </cell>
          <cell r="D78">
            <v>331.16770000000002</v>
          </cell>
        </row>
        <row r="79">
          <cell r="B79" t="str">
            <v>M0014013160</v>
          </cell>
          <cell r="C79" t="str">
            <v>COIL PUSHER-16 195CM</v>
          </cell>
          <cell r="D79">
            <v>43.426900000000003</v>
          </cell>
        </row>
        <row r="80">
          <cell r="B80" t="str">
            <v>M0014212420</v>
          </cell>
          <cell r="C80" t="str">
            <v>ROTATING HEMOSTASIS VALVE (SGL,</v>
          </cell>
          <cell r="D80">
            <v>2.6480999999999999</v>
          </cell>
        </row>
        <row r="81">
          <cell r="B81" t="str">
            <v>M0014212421</v>
          </cell>
          <cell r="C81" t="str">
            <v>ROTATING HEMOSTASIS VALVE BX/5</v>
          </cell>
          <cell r="D81">
            <v>41.855499999999999</v>
          </cell>
        </row>
        <row r="82">
          <cell r="B82" t="str">
            <v>M0014250181</v>
          </cell>
          <cell r="C82" t="str">
            <v>SHAPING MANDREL 18 BX/5</v>
          </cell>
          <cell r="D82">
            <v>18.9344</v>
          </cell>
        </row>
        <row r="83">
          <cell r="B83" t="str">
            <v>M0014301490</v>
          </cell>
          <cell r="C83" t="str">
            <v>TUBE VENT,</v>
          </cell>
          <cell r="D83">
            <v>47.161399999999993</v>
          </cell>
        </row>
        <row r="84">
          <cell r="B84" t="str">
            <v>M0014301700</v>
          </cell>
          <cell r="C84" t="str">
            <v>MANDREL VENT,</v>
          </cell>
          <cell r="D84">
            <v>44.154400000000003</v>
          </cell>
        </row>
        <row r="85">
          <cell r="B85" t="str">
            <v>M001462300</v>
          </cell>
          <cell r="C85" t="str">
            <v>GW GOLD 016/180/70 ANG - M001462300,</v>
          </cell>
          <cell r="D85">
            <v>77.231400000000008</v>
          </cell>
        </row>
        <row r="86">
          <cell r="B86" t="str">
            <v>M001462330</v>
          </cell>
          <cell r="C86" t="str">
            <v>GW GOLD 018/180/45 ANG - M001462330,</v>
          </cell>
          <cell r="D86">
            <v>77.231400000000008</v>
          </cell>
        </row>
        <row r="87">
          <cell r="B87" t="str">
            <v>M001462340</v>
          </cell>
          <cell r="C87" t="str">
            <v>GW GOLD 018/180/70 ANG - M001462340,</v>
          </cell>
          <cell r="D87">
            <v>77.231400000000008</v>
          </cell>
        </row>
        <row r="88">
          <cell r="B88" t="str">
            <v>M001462570</v>
          </cell>
          <cell r="C88" t="str">
            <v>GLIDEWIRE GOLD 011/70 ANG - M001462570,</v>
          </cell>
          <cell r="D88">
            <v>87.125399999999985</v>
          </cell>
        </row>
        <row r="89">
          <cell r="B89" t="str">
            <v>M001462660</v>
          </cell>
          <cell r="C89" t="str">
            <v>GLIDEWIRE GOLD 014/45 ANG - M001462660,</v>
          </cell>
          <cell r="D89">
            <v>77.231400000000008</v>
          </cell>
        </row>
        <row r="90">
          <cell r="B90" t="str">
            <v>M001462670</v>
          </cell>
          <cell r="C90" t="str">
            <v>GLIDEWIRE GOLD 014/70 ANG - M001462670,</v>
          </cell>
          <cell r="D90">
            <v>77.231400000000008</v>
          </cell>
        </row>
        <row r="91">
          <cell r="B91" t="str">
            <v>M001465650</v>
          </cell>
          <cell r="C91" t="str">
            <v>MAGNET EX/1</v>
          </cell>
          <cell r="D91">
            <v>21.601900000000001</v>
          </cell>
        </row>
        <row r="92">
          <cell r="B92" t="str">
            <v>M001468020</v>
          </cell>
          <cell r="C92" t="str">
            <v>TRANSEND 010/205</v>
          </cell>
          <cell r="D92">
            <v>0</v>
          </cell>
        </row>
        <row r="93">
          <cell r="B93" t="str">
            <v>M001468050</v>
          </cell>
          <cell r="C93" t="str">
            <v>TRANSEND EX 014</v>
          </cell>
          <cell r="D93">
            <v>42.602400000000003</v>
          </cell>
        </row>
        <row r="94">
          <cell r="B94" t="str">
            <v>M001468060</v>
          </cell>
          <cell r="C94" t="str">
            <v>TRANSEND EX 014/205 SOFT TIP</v>
          </cell>
          <cell r="D94">
            <v>43.727599999999995</v>
          </cell>
        </row>
        <row r="95">
          <cell r="B95" t="str">
            <v>M001468070</v>
          </cell>
          <cell r="C95" t="str">
            <v>TRANSEND EX 014/205 FLOPPY</v>
          </cell>
          <cell r="D95">
            <v>43.194099999999999</v>
          </cell>
        </row>
        <row r="96">
          <cell r="B96" t="str">
            <v>M001468080</v>
          </cell>
          <cell r="C96" t="str">
            <v>TRANSEND EX 014/205 PLATINUM</v>
          </cell>
          <cell r="D96">
            <v>49.179000000000002</v>
          </cell>
        </row>
        <row r="97">
          <cell r="B97" t="str">
            <v>M0016000020</v>
          </cell>
          <cell r="C97" t="str">
            <v>RETRIEVER-18 150CM/18CM</v>
          </cell>
          <cell r="D97">
            <v>145.4709</v>
          </cell>
        </row>
        <row r="98">
          <cell r="B98" t="str">
            <v>M0016100010</v>
          </cell>
          <cell r="C98" t="str">
            <v>ATTRACTER-18</v>
          </cell>
          <cell r="D98">
            <v>173.34870000000001</v>
          </cell>
        </row>
        <row r="99">
          <cell r="B99" t="str">
            <v>M0017501600</v>
          </cell>
          <cell r="C99" t="str">
            <v>CATH SET 2.0/4.2 FR</v>
          </cell>
          <cell r="D99">
            <v>75.805500000000009</v>
          </cell>
        </row>
        <row r="100">
          <cell r="B100" t="str">
            <v>M0017715510</v>
          </cell>
          <cell r="C100" t="str">
            <v>DSB .50CC VOLUME LOW,</v>
          </cell>
          <cell r="D100">
            <v>190.42070000000001</v>
          </cell>
        </row>
        <row r="101">
          <cell r="B101" t="str">
            <v>M0017715520</v>
          </cell>
          <cell r="C101" t="str">
            <v>DSB .50CC VOLUME MEDIUM,</v>
          </cell>
          <cell r="D101">
            <v>190.3528</v>
          </cell>
        </row>
        <row r="102">
          <cell r="B102" t="str">
            <v>M0017715530</v>
          </cell>
          <cell r="C102" t="str">
            <v>DSB .50CC VOLUME HIGH,</v>
          </cell>
          <cell r="D102">
            <v>190.3528</v>
          </cell>
        </row>
        <row r="103">
          <cell r="B103" t="str">
            <v>M0017715920</v>
          </cell>
          <cell r="C103" t="str">
            <v>DSB .90CC VOLUME MEDIUM,</v>
          </cell>
          <cell r="D103">
            <v>190.3528</v>
          </cell>
        </row>
        <row r="104">
          <cell r="B104" t="str">
            <v>M0017718110</v>
          </cell>
          <cell r="C104" t="str">
            <v>DSB 1.0CC VOLUME LOW,</v>
          </cell>
          <cell r="D104">
            <v>190.42070000000001</v>
          </cell>
        </row>
        <row r="105">
          <cell r="B105" t="str">
            <v>M0017718120</v>
          </cell>
          <cell r="C105" t="str">
            <v>DSB 1.0CC VOLUME MEDIUM,</v>
          </cell>
          <cell r="D105">
            <v>190.3528</v>
          </cell>
        </row>
        <row r="106">
          <cell r="B106" t="str">
            <v>M0017718510</v>
          </cell>
          <cell r="C106" t="str">
            <v>DSB 1.5CC VOLUME LOW,</v>
          </cell>
          <cell r="D106">
            <v>190.42070000000001</v>
          </cell>
        </row>
        <row r="107">
          <cell r="B107" t="str">
            <v>M0017718520</v>
          </cell>
          <cell r="C107" t="str">
            <v>DSB 1.5CC VOLUME MEDIUM,</v>
          </cell>
          <cell r="D107">
            <v>190.3528</v>
          </cell>
        </row>
        <row r="108">
          <cell r="B108" t="str">
            <v>M003100620</v>
          </cell>
          <cell r="C108" t="str">
            <v>GUIDER 40XF 5F 90CM</v>
          </cell>
          <cell r="D108">
            <v>53.844699999999996</v>
          </cell>
        </row>
        <row r="109">
          <cell r="B109" t="str">
            <v>M003100630</v>
          </cell>
          <cell r="C109" t="str">
            <v>GUIDER MPXF 5F 90CM</v>
          </cell>
          <cell r="D109">
            <v>53.844699999999996</v>
          </cell>
        </row>
        <row r="110">
          <cell r="B110" t="str">
            <v>M003100640</v>
          </cell>
          <cell r="C110" t="str">
            <v>GUIDER STRAIGHT XF 5F 90CM</v>
          </cell>
          <cell r="D110">
            <v>53.844699999999996</v>
          </cell>
        </row>
        <row r="111">
          <cell r="B111" t="str">
            <v>M003101420</v>
          </cell>
          <cell r="C111" t="str">
            <v>GUIDER/40 DEG XF/6FR/100 cm</v>
          </cell>
          <cell r="D111">
            <v>30.263999999999999</v>
          </cell>
        </row>
        <row r="112">
          <cell r="B112" t="str">
            <v>M003101430</v>
          </cell>
          <cell r="C112" t="str">
            <v>GUIDER/40 DEG XF/7FR/100 cm</v>
          </cell>
          <cell r="D112">
            <v>33.290399999999998</v>
          </cell>
        </row>
        <row r="113">
          <cell r="B113" t="str">
            <v>M003101440</v>
          </cell>
          <cell r="C113" t="str">
            <v>GUIDER/40 XF/8FR/100 cm</v>
          </cell>
          <cell r="D113">
            <v>30.942999999999998</v>
          </cell>
        </row>
        <row r="114">
          <cell r="B114" t="str">
            <v>M003101450</v>
          </cell>
          <cell r="C114" t="str">
            <v>GUIDER/40 DEG XF/9FR/100 cm</v>
          </cell>
          <cell r="D114">
            <v>33.290399999999998</v>
          </cell>
        </row>
        <row r="115">
          <cell r="B115" t="str">
            <v>M003101460</v>
          </cell>
          <cell r="C115" t="str">
            <v>GUIDER/MP XF/6FR/100 cm</v>
          </cell>
          <cell r="D115">
            <v>30.263999999999999</v>
          </cell>
        </row>
        <row r="116">
          <cell r="B116" t="str">
            <v>M003101470</v>
          </cell>
          <cell r="C116" t="str">
            <v>GUIDER/MP XF/7FR/100 cm</v>
          </cell>
          <cell r="D116">
            <v>33.290399999999998</v>
          </cell>
        </row>
        <row r="117">
          <cell r="B117" t="str">
            <v>M003101480</v>
          </cell>
          <cell r="C117" t="str">
            <v>GUIDER/MP XF/8FR/100 cm</v>
          </cell>
          <cell r="D117">
            <v>30.942999999999998</v>
          </cell>
        </row>
        <row r="118">
          <cell r="B118" t="str">
            <v>M003101490</v>
          </cell>
          <cell r="C118" t="str">
            <v>GUIDER/MP XF/9FR/100 cm</v>
          </cell>
          <cell r="D118">
            <v>33.290399999999998</v>
          </cell>
        </row>
        <row r="119">
          <cell r="B119" t="str">
            <v>M003101500</v>
          </cell>
          <cell r="C119" t="str">
            <v>GUIDER/ST XF/6FR/100 cm</v>
          </cell>
          <cell r="D119">
            <v>30.263999999999999</v>
          </cell>
        </row>
        <row r="120">
          <cell r="B120" t="str">
            <v>M003101510</v>
          </cell>
          <cell r="C120" t="str">
            <v>GUIDER/ST XF/7FR/100 cm</v>
          </cell>
          <cell r="D120">
            <v>33.290399999999998</v>
          </cell>
        </row>
        <row r="121">
          <cell r="B121" t="str">
            <v>M003101520</v>
          </cell>
          <cell r="C121" t="str">
            <v>GUIDER/ST XF/8FR/100 cm</v>
          </cell>
          <cell r="D121">
            <v>30.942999999999998</v>
          </cell>
        </row>
        <row r="122">
          <cell r="B122" t="str">
            <v>M003101530</v>
          </cell>
          <cell r="C122" t="str">
            <v>GUIDER/ST XF/9FR/100 cm</v>
          </cell>
          <cell r="D122">
            <v>33.290399999999998</v>
          </cell>
        </row>
        <row r="123">
          <cell r="B123" t="str">
            <v>M003101620</v>
          </cell>
          <cell r="C123" t="str">
            <v>GUIDER 40XF 5F 100CM</v>
          </cell>
          <cell r="D123">
            <v>53.844699999999996</v>
          </cell>
        </row>
        <row r="124">
          <cell r="B124" t="str">
            <v>M003101630</v>
          </cell>
          <cell r="C124" t="str">
            <v>GUIDER MPXF 5F 100CM</v>
          </cell>
          <cell r="D124">
            <v>53.844699999999996</v>
          </cell>
        </row>
        <row r="125">
          <cell r="B125" t="str">
            <v>M003101640</v>
          </cell>
          <cell r="C125" t="str">
            <v>GUIDER STRAIGHT XF 5F 100CM</v>
          </cell>
          <cell r="D125">
            <v>53.844699999999996</v>
          </cell>
        </row>
        <row r="126">
          <cell r="B126" t="str">
            <v>M0031041100</v>
          </cell>
          <cell r="C126" t="str">
            <v>TRACKER 10 UNIBODY 150CM/3CM</v>
          </cell>
          <cell r="D126">
            <v>80.859200000000001</v>
          </cell>
        </row>
        <row r="127">
          <cell r="B127" t="str">
            <v>M0031041140</v>
          </cell>
          <cell r="C127" t="str">
            <v>TRACKER 10 UNIBODY 155CM/15CM</v>
          </cell>
          <cell r="D127">
            <v>72.846999999999994</v>
          </cell>
        </row>
        <row r="128">
          <cell r="B128" t="str">
            <v>M0031051500</v>
          </cell>
          <cell r="C128" t="str">
            <v>TRACKER 38 NYL 150CM/15CM,</v>
          </cell>
          <cell r="D128">
            <v>87.426099999999991</v>
          </cell>
        </row>
        <row r="129">
          <cell r="B129" t="str">
            <v>M00313010</v>
          </cell>
          <cell r="C129" t="str">
            <v>Synchro .014"guide wire, 35 cm tip</v>
          </cell>
          <cell r="D129">
            <v>114.8965</v>
          </cell>
        </row>
        <row r="130">
          <cell r="B130" t="str">
            <v>M00313020</v>
          </cell>
          <cell r="C130" t="str">
            <v>Synchro .014"guide wire, 45 cm tip</v>
          </cell>
          <cell r="D130">
            <v>121.3664</v>
          </cell>
        </row>
        <row r="131">
          <cell r="B131" t="str">
            <v>M00313310</v>
          </cell>
          <cell r="C131" t="str">
            <v>Synchro .014"guide wire, 300 cm length</v>
          </cell>
          <cell r="D131">
            <v>117.5155</v>
          </cell>
        </row>
        <row r="132">
          <cell r="B132" t="str">
            <v>M00313320</v>
          </cell>
          <cell r="C132" t="str">
            <v>Synchro .014" guide wire, 300 cm length</v>
          </cell>
          <cell r="D132">
            <v>121.5701</v>
          </cell>
        </row>
        <row r="133">
          <cell r="B133" t="str">
            <v>M00313410</v>
          </cell>
          <cell r="C133" t="str">
            <v>Synchro-14S GW, 200 cm, 35 cm tip</v>
          </cell>
          <cell r="D133">
            <v>112.96619999999999</v>
          </cell>
        </row>
        <row r="134">
          <cell r="B134" t="str">
            <v>M0031341100</v>
          </cell>
          <cell r="C134" t="str">
            <v>FASTRACKER-18 175CM/25CM</v>
          </cell>
          <cell r="D134">
            <v>87.028399999999991</v>
          </cell>
        </row>
        <row r="135">
          <cell r="B135" t="str">
            <v>M0031342090</v>
          </cell>
          <cell r="C135" t="str">
            <v>FASTRACKER-18 MX with 2 TIPS 150-18 CM</v>
          </cell>
          <cell r="D135">
            <v>88.648299999999992</v>
          </cell>
        </row>
        <row r="136">
          <cell r="B136" t="str">
            <v>M0031342100</v>
          </cell>
          <cell r="C136" t="str">
            <v>FASTRACKER-18 MX 175/25  CM</v>
          </cell>
          <cell r="D136">
            <v>89.133299999999991</v>
          </cell>
        </row>
        <row r="137">
          <cell r="B137" t="str">
            <v>M00313510</v>
          </cell>
          <cell r="C137" t="str">
            <v>Synchro-14S , 300 cm, 35 cm tip</v>
          </cell>
          <cell r="D137">
            <v>113.10199999999999</v>
          </cell>
        </row>
        <row r="138">
          <cell r="B138" t="str">
            <v>M0031351020</v>
          </cell>
          <cell r="C138" t="str">
            <v>FASTRACKER 10 155CM/15CM</v>
          </cell>
          <cell r="D138">
            <v>87.542500000000004</v>
          </cell>
        </row>
        <row r="139">
          <cell r="B139" t="str">
            <v>M0031351040</v>
          </cell>
          <cell r="C139" t="str">
            <v>FASTRACKER-10 155cm/15cm w/TIP EXTENSION - M0031351040,</v>
          </cell>
          <cell r="D139">
            <v>64.17519999999999</v>
          </cell>
        </row>
        <row r="140">
          <cell r="B140" t="str">
            <v>M0031351090</v>
          </cell>
          <cell r="C140" t="str">
            <v>FASTRACKER 10 150CM/3CM</v>
          </cell>
          <cell r="D140">
            <v>87.707399999999993</v>
          </cell>
        </row>
        <row r="141">
          <cell r="B141" t="str">
            <v>M0031351100</v>
          </cell>
          <cell r="C141" t="str">
            <v>FASTRACKER-10 175CM/20CM</v>
          </cell>
          <cell r="D141">
            <v>88.910199999999989</v>
          </cell>
        </row>
        <row r="142">
          <cell r="B142" t="str">
            <v>M0031426010</v>
          </cell>
          <cell r="C142" t="str">
            <v>TrackerExcel 14 1-TIP 150cm/15cm</v>
          </cell>
          <cell r="D142">
            <v>144.51059999999998</v>
          </cell>
        </row>
        <row r="143">
          <cell r="B143" t="str">
            <v>M0031426090</v>
          </cell>
          <cell r="C143" t="str">
            <v>TrackerExcel-14 2-TIP 150cm/15cm</v>
          </cell>
          <cell r="D143">
            <v>137.1968</v>
          </cell>
        </row>
        <row r="144">
          <cell r="B144" t="str">
            <v>M0031426100</v>
          </cell>
          <cell r="C144" t="str">
            <v>TrackerExcel-14 Pre-Shaped 45 150cm/15cm</v>
          </cell>
          <cell r="D144">
            <v>149.5643</v>
          </cell>
        </row>
        <row r="145">
          <cell r="B145" t="str">
            <v>M0031426110</v>
          </cell>
          <cell r="C145" t="str">
            <v>TrackerExcel-14 Pre-Shaped 90 150cm/15cm</v>
          </cell>
          <cell r="D145">
            <v>149.5643</v>
          </cell>
        </row>
        <row r="146">
          <cell r="B146" t="str">
            <v>M0031426120</v>
          </cell>
          <cell r="C146" t="str">
            <v>TrackerExcel-14 Pre-Shaped J 150cm/15cm</v>
          </cell>
          <cell r="D146">
            <v>149.44789999999998</v>
          </cell>
        </row>
        <row r="147">
          <cell r="B147" t="str">
            <v>M0031426130</v>
          </cell>
          <cell r="C147" t="str">
            <v>TrackerExcel-14 Pre-Shaped C 150cm/15cm</v>
          </cell>
          <cell r="D147">
            <v>154.10390000000001</v>
          </cell>
        </row>
        <row r="148">
          <cell r="B148" t="str">
            <v>M0031426140</v>
          </cell>
          <cell r="C148" t="str">
            <v>TrackerExcel-14 Pre-Shaped S 150cm/15cm</v>
          </cell>
          <cell r="D148">
            <v>154.10390000000001</v>
          </cell>
        </row>
        <row r="149">
          <cell r="B149" t="str">
            <v>M0031427010</v>
          </cell>
          <cell r="C149" t="str">
            <v>TrackerExcel 14 1-TIP 150cm/7.5cm</v>
          </cell>
          <cell r="D149">
            <v>144.25839999999999</v>
          </cell>
        </row>
        <row r="150">
          <cell r="B150" t="str">
            <v>M0031427090</v>
          </cell>
          <cell r="C150" t="str">
            <v>TrackerExcel 14 2-TIP 150cm/7.5cm</v>
          </cell>
          <cell r="D150">
            <v>137.20649999999998</v>
          </cell>
        </row>
        <row r="151">
          <cell r="B151" t="str">
            <v>M0031427100</v>
          </cell>
          <cell r="C151" t="str">
            <v>TrackerExcel-14 Pre-Shaped 45 150/7.5cm</v>
          </cell>
          <cell r="D151">
            <v>149.58369999999999</v>
          </cell>
        </row>
        <row r="152">
          <cell r="B152" t="str">
            <v>M0031427110</v>
          </cell>
          <cell r="C152" t="str">
            <v>TrackerExcel-14 Pre-Shaped 90 150/7.5cm</v>
          </cell>
          <cell r="D152">
            <v>149.58369999999999</v>
          </cell>
        </row>
        <row r="153">
          <cell r="B153" t="str">
            <v>M0031427120</v>
          </cell>
          <cell r="C153" t="str">
            <v>TrackerExcel-14 Pre-Shaped J 150/7.5cm</v>
          </cell>
          <cell r="D153">
            <v>149.45760000000001</v>
          </cell>
        </row>
        <row r="154">
          <cell r="B154" t="str">
            <v>M0031427130</v>
          </cell>
          <cell r="C154" t="str">
            <v>TrackerExcel-14 Pre-Shaped C 150/7.5cm</v>
          </cell>
          <cell r="D154">
            <v>154.11359999999999</v>
          </cell>
        </row>
        <row r="155">
          <cell r="B155" t="str">
            <v>M0031427140</v>
          </cell>
          <cell r="C155" t="str">
            <v>TrackerExcel-14 Pre-Shaped S 150/7.5cm</v>
          </cell>
          <cell r="D155">
            <v>154.11359999999999</v>
          </cell>
        </row>
        <row r="156">
          <cell r="B156" t="str">
            <v>M0031441810</v>
          </cell>
          <cell r="C156" t="str">
            <v>EXCELSIOR 150 CM 1 TIP</v>
          </cell>
          <cell r="D156">
            <v>146.25659999999999</v>
          </cell>
        </row>
        <row r="157">
          <cell r="B157" t="str">
            <v>M0031441890</v>
          </cell>
          <cell r="C157" t="str">
            <v>EXCELSIOR 150 CM 2 TIP</v>
          </cell>
          <cell r="D157">
            <v>139.9419</v>
          </cell>
        </row>
        <row r="158">
          <cell r="B158" t="str">
            <v>M0031441900</v>
          </cell>
          <cell r="C158" t="str">
            <v>Excelsior 1018 Pre-Shaped 45 150cm</v>
          </cell>
          <cell r="D158">
            <v>179.65370000000001</v>
          </cell>
        </row>
        <row r="159">
          <cell r="B159" t="str">
            <v>M0031441910</v>
          </cell>
          <cell r="C159" t="str">
            <v>Excelsior 1018 Pre-Shaped 90 150cm</v>
          </cell>
          <cell r="D159">
            <v>179.65370000000001</v>
          </cell>
        </row>
        <row r="160">
          <cell r="B160" t="str">
            <v>M0031441920</v>
          </cell>
          <cell r="C160" t="str">
            <v>Excelsior 1018 Pre-Shaped J 150cm</v>
          </cell>
          <cell r="D160">
            <v>179.52760000000001</v>
          </cell>
        </row>
        <row r="161">
          <cell r="B161" t="str">
            <v>M0031441930</v>
          </cell>
          <cell r="C161" t="str">
            <v>Excelsior 1018 Pre-Shaped C 150cm</v>
          </cell>
          <cell r="D161">
            <v>184.18359999999998</v>
          </cell>
        </row>
        <row r="162">
          <cell r="B162" t="str">
            <v>M0031441940</v>
          </cell>
          <cell r="C162" t="str">
            <v>Excelsior 1018 Pre-Shaped S 150cm</v>
          </cell>
          <cell r="D162">
            <v>184.30969999999999</v>
          </cell>
        </row>
        <row r="163">
          <cell r="B163" t="str">
            <v>M0031443810</v>
          </cell>
          <cell r="C163" t="str">
            <v>EXCELSIOR 130 CM 1 TIP</v>
          </cell>
          <cell r="D163">
            <v>131.9588</v>
          </cell>
        </row>
        <row r="164">
          <cell r="B164" t="str">
            <v>M0031445810</v>
          </cell>
          <cell r="C164" t="str">
            <v>EXCELSIOR 105 CM 1 TIP</v>
          </cell>
          <cell r="D164">
            <v>131.91999999999999</v>
          </cell>
        </row>
        <row r="165">
          <cell r="B165" t="str">
            <v>M00316310</v>
          </cell>
          <cell r="C165" t="str">
            <v>SYNCHRO .010 WIRE SOFT STRAIGHT 200cm</v>
          </cell>
          <cell r="D165">
            <v>168.37260000000001</v>
          </cell>
        </row>
        <row r="166">
          <cell r="B166" t="str">
            <v>M00316330</v>
          </cell>
          <cell r="C166" t="str">
            <v>SYNCHRO .010 WIRE SOFT STRAIGHT 300cm</v>
          </cell>
          <cell r="D166">
            <v>168.87699999999998</v>
          </cell>
        </row>
        <row r="167">
          <cell r="B167" t="str">
            <v>M00316510</v>
          </cell>
          <cell r="C167" t="str">
            <v>SYNCHRO .010 WIRE SUPPORT STRAIGHT 200cm</v>
          </cell>
          <cell r="D167">
            <v>184.32909999999998</v>
          </cell>
        </row>
        <row r="168">
          <cell r="B168" t="str">
            <v>M00316530</v>
          </cell>
          <cell r="C168" t="str">
            <v>SYNCHRO .010 WIRE SUPPORT STRAIGHT 300cm</v>
          </cell>
          <cell r="D168">
            <v>224.03120000000001</v>
          </cell>
        </row>
        <row r="169">
          <cell r="B169" t="str">
            <v>M0031681810</v>
          </cell>
          <cell r="C169" t="str">
            <v>EXCELSIOR SL-10 150cm 1 TIP</v>
          </cell>
          <cell r="D169">
            <v>177.88829999999999</v>
          </cell>
        </row>
        <row r="170">
          <cell r="B170" t="str">
            <v>M0031681890</v>
          </cell>
          <cell r="C170" t="str">
            <v>EXCELSIOR SL-10 150cm 2 TIP</v>
          </cell>
          <cell r="D170">
            <v>173.24199999999999</v>
          </cell>
        </row>
        <row r="171">
          <cell r="B171" t="str">
            <v>M0031681900</v>
          </cell>
          <cell r="C171" t="str">
            <v>Excelsior SL-10 Pre-Shaped 45 150cm</v>
          </cell>
          <cell r="D171">
            <v>204.1559</v>
          </cell>
        </row>
        <row r="172">
          <cell r="B172" t="str">
            <v>M0031681910</v>
          </cell>
          <cell r="C172" t="str">
            <v>Excelsior SL-10 Pre-Shaped 90 150cm</v>
          </cell>
          <cell r="D172">
            <v>204.1559</v>
          </cell>
        </row>
        <row r="173">
          <cell r="B173" t="str">
            <v>M0031681920</v>
          </cell>
          <cell r="C173" t="str">
            <v>Excelsior SL-10 Pre-Shaped J 150cm</v>
          </cell>
          <cell r="D173">
            <v>204.02979999999999</v>
          </cell>
        </row>
        <row r="174">
          <cell r="B174" t="str">
            <v>M0031681930</v>
          </cell>
          <cell r="C174" t="str">
            <v>Excelsior SL-10 Pre-Shaped C 150cm</v>
          </cell>
          <cell r="D174">
            <v>208.68579999999997</v>
          </cell>
        </row>
        <row r="175">
          <cell r="B175" t="str">
            <v>M0031681940</v>
          </cell>
          <cell r="C175" t="str">
            <v>Excelsior SL-10 Pre-Shaped S 150cm</v>
          </cell>
          <cell r="D175">
            <v>208.68579999999997</v>
          </cell>
        </row>
        <row r="176">
          <cell r="B176" t="str">
            <v>M0031682890</v>
          </cell>
          <cell r="C176" t="str">
            <v>EXCELSIOR PETITE 150cm 2 TIP U,</v>
          </cell>
          <cell r="D176">
            <v>162.572</v>
          </cell>
        </row>
        <row r="177">
          <cell r="B177" t="str">
            <v>M0031683810</v>
          </cell>
          <cell r="C177" t="str">
            <v>EXCELSIOR SL-10 130cm 1 TIP</v>
          </cell>
          <cell r="D177">
            <v>158.02269999999999</v>
          </cell>
        </row>
        <row r="178">
          <cell r="B178" t="str">
            <v>M0031685810</v>
          </cell>
          <cell r="C178" t="str">
            <v>EXCELSIOR SL-10 105cm 1 TIP</v>
          </cell>
          <cell r="D178">
            <v>157.916</v>
          </cell>
        </row>
        <row r="179">
          <cell r="B179" t="str">
            <v>M0031711190</v>
          </cell>
          <cell r="C179" t="str">
            <v>TURBOTRACKER 18 150/18 2TM</v>
          </cell>
          <cell r="D179">
            <v>204.61179999999999</v>
          </cell>
        </row>
        <row r="180">
          <cell r="B180" t="str">
            <v>M00317210</v>
          </cell>
          <cell r="C180" t="str">
            <v>Pivot Steerable Microcatheter, Str. Tip</v>
          </cell>
          <cell r="D180">
            <v>375.94290000000001</v>
          </cell>
        </row>
        <row r="181">
          <cell r="B181" t="str">
            <v>M00317220</v>
          </cell>
          <cell r="C181" t="str">
            <v>Pivot MC Pre-Shaped 45, 2-Tip Marker</v>
          </cell>
          <cell r="D181">
            <v>382.93659999999994</v>
          </cell>
        </row>
        <row r="182">
          <cell r="B182" t="str">
            <v>M00317230</v>
          </cell>
          <cell r="C182" t="str">
            <v>Pivot MC Pre-Shaped 90, 2-Tip Marker</v>
          </cell>
          <cell r="D182">
            <v>382.93659999999994</v>
          </cell>
        </row>
        <row r="183">
          <cell r="B183" t="str">
            <v>M00317240</v>
          </cell>
          <cell r="C183" t="str">
            <v>Pivot MC Pre-Shaped J, 2-Tip Marker</v>
          </cell>
          <cell r="D183">
            <v>383.10149999999999</v>
          </cell>
        </row>
        <row r="184">
          <cell r="B184" t="str">
            <v>M003182880US0</v>
          </cell>
          <cell r="C184" t="str">
            <v>Neuro Renegade Hi Flo 135/10</v>
          </cell>
          <cell r="D184">
            <v>131.6387</v>
          </cell>
        </row>
        <row r="185">
          <cell r="B185" t="str">
            <v>M003182890US0</v>
          </cell>
          <cell r="C185" t="str">
            <v>Neuro Renegade Hi Flo 135/20</v>
          </cell>
          <cell r="D185">
            <v>131.71629999999999</v>
          </cell>
        </row>
        <row r="186">
          <cell r="B186" t="str">
            <v>M003182900US0</v>
          </cell>
          <cell r="C186" t="str">
            <v>Neuro Renegade Hi Flo 150/10</v>
          </cell>
          <cell r="D186">
            <v>134.81059999999999</v>
          </cell>
        </row>
        <row r="187">
          <cell r="B187" t="str">
            <v>M003182910US0</v>
          </cell>
          <cell r="C187" t="str">
            <v>Neuro Renegade Hi Flo 150/20</v>
          </cell>
          <cell r="D187">
            <v>134.89789999999999</v>
          </cell>
        </row>
        <row r="188">
          <cell r="B188" t="str">
            <v>M0032072009150</v>
          </cell>
          <cell r="C188" t="str">
            <v>9 X 1.5 GATEWAY</v>
          </cell>
          <cell r="D188">
            <v>43.630599999999994</v>
          </cell>
        </row>
        <row r="189">
          <cell r="B189" t="str">
            <v>M0032072009200</v>
          </cell>
          <cell r="C189" t="str">
            <v>9 X 2.0 GATEWAY</v>
          </cell>
          <cell r="D189">
            <v>43.785800000000002</v>
          </cell>
        </row>
        <row r="190">
          <cell r="B190" t="str">
            <v>M0032072009220</v>
          </cell>
          <cell r="C190" t="str">
            <v>9 X 2.25 GATEWAY</v>
          </cell>
          <cell r="D190">
            <v>44.1738</v>
          </cell>
        </row>
        <row r="191">
          <cell r="B191" t="str">
            <v>M0032072009250</v>
          </cell>
          <cell r="C191" t="str">
            <v>9 X 2.5 GATEWAY</v>
          </cell>
          <cell r="D191">
            <v>44.1738</v>
          </cell>
        </row>
        <row r="192">
          <cell r="B192" t="str">
            <v>M0032072009270</v>
          </cell>
          <cell r="C192" t="str">
            <v>9 X 2.75 GATEWAY</v>
          </cell>
          <cell r="D192">
            <v>44.1738</v>
          </cell>
        </row>
        <row r="193">
          <cell r="B193" t="str">
            <v>M0032072009300</v>
          </cell>
          <cell r="C193" t="str">
            <v>9 X 3.0 GATEWAY</v>
          </cell>
          <cell r="D193">
            <v>44.183499999999995</v>
          </cell>
        </row>
        <row r="194">
          <cell r="B194" t="str">
            <v>M0032072009320</v>
          </cell>
          <cell r="C194" t="str">
            <v>9 X 3.25 GATEWAY</v>
          </cell>
          <cell r="D194">
            <v>44.891599999999997</v>
          </cell>
        </row>
        <row r="195">
          <cell r="B195" t="str">
            <v>M0032072009350</v>
          </cell>
          <cell r="C195" t="str">
            <v>9 X 3.5 GATEWAY</v>
          </cell>
          <cell r="D195">
            <v>46.201100000000004</v>
          </cell>
        </row>
        <row r="196">
          <cell r="B196" t="str">
            <v>M0032072009370</v>
          </cell>
          <cell r="C196" t="str">
            <v>9 X 3.75 GATEWAY</v>
          </cell>
          <cell r="D196">
            <v>46.201100000000004</v>
          </cell>
        </row>
        <row r="197">
          <cell r="B197" t="str">
            <v>M0032072009400</v>
          </cell>
          <cell r="C197" t="str">
            <v>9 X 4.0 GATEWAY</v>
          </cell>
          <cell r="D197">
            <v>46.201100000000004</v>
          </cell>
        </row>
        <row r="198">
          <cell r="B198" t="str">
            <v>M0032072012200</v>
          </cell>
          <cell r="C198" t="str">
            <v>12 X 2.0 GATEWAY</v>
          </cell>
          <cell r="D198">
            <v>43.785800000000002</v>
          </cell>
        </row>
        <row r="199">
          <cell r="B199" t="str">
            <v>M0032072012220</v>
          </cell>
          <cell r="C199" t="str">
            <v>12 X 2.25 GATEWAY</v>
          </cell>
          <cell r="D199">
            <v>44.1738</v>
          </cell>
        </row>
        <row r="200">
          <cell r="B200" t="str">
            <v>M0032072012250</v>
          </cell>
          <cell r="C200" t="str">
            <v>12 X 2.5 GATEWAY</v>
          </cell>
          <cell r="D200">
            <v>44.164099999999998</v>
          </cell>
        </row>
        <row r="201">
          <cell r="B201" t="str">
            <v>M0032072012270</v>
          </cell>
          <cell r="C201" t="str">
            <v>12 X 2.75 GATEWAY</v>
          </cell>
          <cell r="D201">
            <v>44.1738</v>
          </cell>
        </row>
        <row r="202">
          <cell r="B202" t="str">
            <v>M0032072012300</v>
          </cell>
          <cell r="C202" t="str">
            <v>12 X 3.0 GATEWAY</v>
          </cell>
          <cell r="D202">
            <v>44.183499999999995</v>
          </cell>
        </row>
        <row r="203">
          <cell r="B203" t="str">
            <v>M0032072012320</v>
          </cell>
          <cell r="C203" t="str">
            <v>12 X 3.25 GATEWAY</v>
          </cell>
          <cell r="D203">
            <v>44.891599999999997</v>
          </cell>
        </row>
        <row r="204">
          <cell r="B204" t="str">
            <v>M0032072012350</v>
          </cell>
          <cell r="C204" t="str">
            <v>12 X 3.5 GATEWAY</v>
          </cell>
          <cell r="D204">
            <v>46.201100000000004</v>
          </cell>
        </row>
        <row r="205">
          <cell r="B205" t="str">
            <v>M0032072012370</v>
          </cell>
          <cell r="C205" t="str">
            <v>12 X 3.75 GATEWAY</v>
          </cell>
          <cell r="D205">
            <v>46.201100000000004</v>
          </cell>
        </row>
        <row r="206">
          <cell r="B206" t="str">
            <v>M0032072012400</v>
          </cell>
          <cell r="C206" t="str">
            <v>12 X 4.0 GATEWAY</v>
          </cell>
          <cell r="D206">
            <v>46.201100000000004</v>
          </cell>
        </row>
        <row r="207">
          <cell r="B207" t="str">
            <v>M0032072015150</v>
          </cell>
          <cell r="C207" t="str">
            <v>15 X 1.5 GATEWAY</v>
          </cell>
          <cell r="D207">
            <v>43.630599999999994</v>
          </cell>
        </row>
        <row r="208">
          <cell r="B208" t="str">
            <v>M0032072015200</v>
          </cell>
          <cell r="C208" t="str">
            <v>15 X 2.0 GATEWAY</v>
          </cell>
          <cell r="D208">
            <v>43.785800000000002</v>
          </cell>
        </row>
        <row r="209">
          <cell r="B209" t="str">
            <v>M0032072015220</v>
          </cell>
          <cell r="C209" t="str">
            <v>15 X 2.25 GATEWAY</v>
          </cell>
          <cell r="D209">
            <v>44.1738</v>
          </cell>
        </row>
        <row r="210">
          <cell r="B210" t="str">
            <v>M0032072015250</v>
          </cell>
          <cell r="C210" t="str">
            <v>15 X 2.5 GATEWAY</v>
          </cell>
          <cell r="D210">
            <v>44.164099999999998</v>
          </cell>
        </row>
        <row r="211">
          <cell r="B211" t="str">
            <v>M0032072015270</v>
          </cell>
          <cell r="C211" t="str">
            <v>15 X 2.75 GATEWAY</v>
          </cell>
          <cell r="D211">
            <v>44.1738</v>
          </cell>
        </row>
        <row r="212">
          <cell r="B212" t="str">
            <v>M0032072015300</v>
          </cell>
          <cell r="C212" t="str">
            <v>15 X 3.0 GATEWAY</v>
          </cell>
          <cell r="D212">
            <v>44.183499999999995</v>
          </cell>
        </row>
        <row r="213">
          <cell r="B213" t="str">
            <v>M0032072015320</v>
          </cell>
          <cell r="C213" t="str">
            <v>15 X 3.25 GATEWAY</v>
          </cell>
          <cell r="D213">
            <v>44.891599999999997</v>
          </cell>
        </row>
        <row r="214">
          <cell r="B214" t="str">
            <v>M0032072015350</v>
          </cell>
          <cell r="C214" t="str">
            <v>15 X 3.5 GATEWAY</v>
          </cell>
          <cell r="D214">
            <v>46.201100000000004</v>
          </cell>
        </row>
        <row r="215">
          <cell r="B215" t="str">
            <v>M0032072015370</v>
          </cell>
          <cell r="C215" t="str">
            <v>15 X 3.75 GATEWAY</v>
          </cell>
          <cell r="D215">
            <v>46.201100000000004</v>
          </cell>
        </row>
        <row r="216">
          <cell r="B216" t="str">
            <v>M0032072015400</v>
          </cell>
          <cell r="C216" t="str">
            <v>15 X 4.0 GATEWAY</v>
          </cell>
          <cell r="D216">
            <v>46.201100000000004</v>
          </cell>
        </row>
        <row r="217">
          <cell r="B217" t="str">
            <v>M00320720159C0</v>
          </cell>
          <cell r="C217" t="str">
            <v>9 x 1.50 Gateway IDE</v>
          </cell>
          <cell r="D217">
            <v>42.990400000000001</v>
          </cell>
        </row>
        <row r="218">
          <cell r="B218" t="str">
            <v>M0032072020150</v>
          </cell>
          <cell r="C218" t="str">
            <v>20 X 1.5 GATEWAY</v>
          </cell>
          <cell r="D218">
            <v>43.630599999999994</v>
          </cell>
        </row>
        <row r="219">
          <cell r="B219" t="str">
            <v>M0032072020200</v>
          </cell>
          <cell r="C219" t="str">
            <v>20 X 2.0 GATEWAY</v>
          </cell>
          <cell r="D219">
            <v>43.785800000000002</v>
          </cell>
        </row>
        <row r="220">
          <cell r="B220" t="str">
            <v>M0032072020220</v>
          </cell>
          <cell r="C220" t="str">
            <v>20 X 2.25 GATEWAY</v>
          </cell>
          <cell r="D220">
            <v>44.1738</v>
          </cell>
        </row>
        <row r="221">
          <cell r="B221" t="str">
            <v>M0032072020250</v>
          </cell>
          <cell r="C221" t="str">
            <v>20 X 2.5 GATEWAY</v>
          </cell>
          <cell r="D221">
            <v>44.164099999999998</v>
          </cell>
        </row>
        <row r="222">
          <cell r="B222" t="str">
            <v>M0032072020270</v>
          </cell>
          <cell r="C222" t="str">
            <v>20 X 2.75 GATEWAY</v>
          </cell>
          <cell r="D222">
            <v>44.1738</v>
          </cell>
        </row>
        <row r="223">
          <cell r="B223" t="str">
            <v>M0032072020300</v>
          </cell>
          <cell r="C223" t="str">
            <v>20 X 3.0 GATEWAY</v>
          </cell>
          <cell r="D223">
            <v>44.910999999999994</v>
          </cell>
        </row>
        <row r="224">
          <cell r="B224" t="str">
            <v>M0032072020320</v>
          </cell>
          <cell r="C224" t="str">
            <v>20 X 3.25 GATEWAY</v>
          </cell>
          <cell r="D224">
            <v>44.891599999999997</v>
          </cell>
        </row>
        <row r="225">
          <cell r="B225" t="str">
            <v>M0032072020350</v>
          </cell>
          <cell r="C225" t="str">
            <v>20 X 3.5 GATEWAY</v>
          </cell>
          <cell r="D225">
            <v>46.201100000000004</v>
          </cell>
        </row>
        <row r="226">
          <cell r="B226" t="str">
            <v>M0032072020370</v>
          </cell>
          <cell r="C226" t="str">
            <v>20 X 3.75 GATEWAY</v>
          </cell>
          <cell r="D226">
            <v>46.201100000000004</v>
          </cell>
        </row>
        <row r="227">
          <cell r="B227" t="str">
            <v>M0032072020400</v>
          </cell>
          <cell r="C227" t="str">
            <v>20 X 4.0 GATEWAY</v>
          </cell>
          <cell r="D227">
            <v>46.201100000000004</v>
          </cell>
        </row>
        <row r="228">
          <cell r="B228" t="str">
            <v>M00320720209C0</v>
          </cell>
          <cell r="C228" t="str">
            <v>9 x 2.00 Gateway IDE</v>
          </cell>
          <cell r="D228">
            <v>43.145599999999995</v>
          </cell>
        </row>
        <row r="229">
          <cell r="B229" t="str">
            <v>M00320720229C0</v>
          </cell>
          <cell r="C229" t="str">
            <v>9 x 2.25 Gateway IDE</v>
          </cell>
          <cell r="D229">
            <v>43.5336</v>
          </cell>
        </row>
        <row r="230">
          <cell r="B230" t="str">
            <v>M00320720259C0</v>
          </cell>
          <cell r="C230" t="str">
            <v>9 x 2.50 Gateway IDE</v>
          </cell>
          <cell r="D230">
            <v>43.5336</v>
          </cell>
        </row>
        <row r="231">
          <cell r="B231" t="str">
            <v>M00320720279C0</v>
          </cell>
          <cell r="C231" t="str">
            <v>9 x 2.75 Gateway IDE</v>
          </cell>
          <cell r="D231">
            <v>43.523899999999998</v>
          </cell>
        </row>
        <row r="232">
          <cell r="B232" t="str">
            <v>M0032072030200</v>
          </cell>
          <cell r="C232" t="str">
            <v>30 X 2.0 GATEWAY</v>
          </cell>
          <cell r="D232">
            <v>49.023800000000001</v>
          </cell>
        </row>
        <row r="233">
          <cell r="B233" t="str">
            <v>M0032072030220</v>
          </cell>
          <cell r="C233" t="str">
            <v>30 X 2.25 GATEWAY</v>
          </cell>
          <cell r="D233">
            <v>49.567</v>
          </cell>
        </row>
        <row r="234">
          <cell r="B234" t="str">
            <v>M0032072030250</v>
          </cell>
          <cell r="C234" t="str">
            <v>30 X 2.5 GATEWAY</v>
          </cell>
          <cell r="D234">
            <v>49.567</v>
          </cell>
        </row>
        <row r="235">
          <cell r="B235" t="str">
            <v>M0032072030300</v>
          </cell>
          <cell r="C235" t="str">
            <v>30 X 3.0 GATEWAY</v>
          </cell>
          <cell r="D235">
            <v>53.35</v>
          </cell>
        </row>
        <row r="236">
          <cell r="B236" t="str">
            <v>M0032072030320</v>
          </cell>
          <cell r="C236" t="str">
            <v>30 X 3.25 GATEWAY</v>
          </cell>
          <cell r="D236">
            <v>53.243299999999998</v>
          </cell>
        </row>
        <row r="237">
          <cell r="B237" t="str">
            <v>M0032072030350</v>
          </cell>
          <cell r="C237" t="str">
            <v>30 X 3.5 GATEWAY</v>
          </cell>
          <cell r="D237">
            <v>53.243299999999998</v>
          </cell>
        </row>
        <row r="238">
          <cell r="B238" t="str">
            <v>M0032072030370</v>
          </cell>
          <cell r="C238" t="str">
            <v>30 X 3.75 GATEWAY</v>
          </cell>
          <cell r="D238">
            <v>53.243299999999998</v>
          </cell>
        </row>
        <row r="239">
          <cell r="B239" t="str">
            <v>M0032072030400</v>
          </cell>
          <cell r="C239" t="str">
            <v>30 X 4.0 GATEWAY</v>
          </cell>
          <cell r="D239">
            <v>53.243299999999998</v>
          </cell>
        </row>
        <row r="240">
          <cell r="B240" t="str">
            <v>M00320720309C0</v>
          </cell>
          <cell r="C240" t="str">
            <v>9 x 3.00 Gateway IDE</v>
          </cell>
          <cell r="D240">
            <v>43.543300000000002</v>
          </cell>
        </row>
        <row r="241">
          <cell r="B241" t="str">
            <v>M00320720329C0</v>
          </cell>
          <cell r="C241" t="str">
            <v>9 x 3.25 Gateway IDE</v>
          </cell>
          <cell r="D241">
            <v>44.241700000000002</v>
          </cell>
        </row>
        <row r="242">
          <cell r="B242" t="str">
            <v>M00320720359C0</v>
          </cell>
          <cell r="C242" t="str">
            <v>9 x 3.50 Gateway IDE</v>
          </cell>
          <cell r="D242">
            <v>45.560899999999997</v>
          </cell>
        </row>
        <row r="243">
          <cell r="B243" t="str">
            <v>M00320720379C0</v>
          </cell>
          <cell r="C243" t="str">
            <v>9 x 3.75 Gateway IDE</v>
          </cell>
          <cell r="D243">
            <v>45.560899999999997</v>
          </cell>
        </row>
        <row r="244">
          <cell r="B244" t="str">
            <v>M00320720409C0</v>
          </cell>
          <cell r="C244" t="str">
            <v>9 x 4.00 Gateway IDE</v>
          </cell>
          <cell r="D244">
            <v>45.560899999999997</v>
          </cell>
        </row>
        <row r="245">
          <cell r="B245" t="str">
            <v>M0032072109200</v>
          </cell>
          <cell r="C245" t="str">
            <v>9 x 2.0 Gateway MR</v>
          </cell>
          <cell r="D245">
            <v>44.425999999999995</v>
          </cell>
        </row>
        <row r="246">
          <cell r="B246" t="str">
            <v>M0032072109220</v>
          </cell>
          <cell r="C246" t="str">
            <v>9 x 2.25 Gateway MR</v>
          </cell>
          <cell r="D246">
            <v>44.804299999999998</v>
          </cell>
        </row>
        <row r="247">
          <cell r="B247" t="str">
            <v>M0032072109250</v>
          </cell>
          <cell r="C247" t="str">
            <v>9 x 2.5 Gateway MR</v>
          </cell>
          <cell r="D247">
            <v>44.804299999999998</v>
          </cell>
        </row>
        <row r="248">
          <cell r="B248" t="str">
            <v>M0032072109270</v>
          </cell>
          <cell r="C248" t="str">
            <v>9 x 2.75 Gateway MR</v>
          </cell>
          <cell r="D248">
            <v>44.804299999999998</v>
          </cell>
        </row>
        <row r="249">
          <cell r="B249" t="str">
            <v>M0032072109300</v>
          </cell>
          <cell r="C249" t="str">
            <v>9 x 3.0 Gateway MR</v>
          </cell>
          <cell r="D249">
            <v>44.814</v>
          </cell>
        </row>
        <row r="250">
          <cell r="B250" t="str">
            <v>M0032072109320</v>
          </cell>
          <cell r="C250" t="str">
            <v>9 x 3.25 Gateway MR</v>
          </cell>
          <cell r="D250">
            <v>45.5124</v>
          </cell>
        </row>
        <row r="251">
          <cell r="B251" t="str">
            <v>M0032072109350</v>
          </cell>
          <cell r="C251" t="str">
            <v>9 x 3.5 Gateway MR</v>
          </cell>
          <cell r="D251">
            <v>46.462999999999994</v>
          </cell>
        </row>
        <row r="252">
          <cell r="B252" t="str">
            <v>M0032072109370</v>
          </cell>
          <cell r="C252" t="str">
            <v>9 x 3.75 Gateway MR</v>
          </cell>
          <cell r="D252">
            <v>46.462999999999994</v>
          </cell>
        </row>
        <row r="253">
          <cell r="B253" t="str">
            <v>M0032072109400</v>
          </cell>
          <cell r="C253" t="str">
            <v>9 x 4.0 Gateway MR</v>
          </cell>
          <cell r="D253">
            <v>46.462999999999994</v>
          </cell>
        </row>
        <row r="254">
          <cell r="B254" t="str">
            <v>M0032072112200</v>
          </cell>
          <cell r="C254" t="str">
            <v>12 x 2.0 Gateway MR</v>
          </cell>
          <cell r="D254">
            <v>44.425999999999995</v>
          </cell>
        </row>
        <row r="255">
          <cell r="B255" t="str">
            <v>M0032072112220</v>
          </cell>
          <cell r="C255" t="str">
            <v>12 x 2.25 Gateway MR</v>
          </cell>
          <cell r="D255">
            <v>44.804299999999998</v>
          </cell>
        </row>
        <row r="256">
          <cell r="B256" t="str">
            <v>M0032072112250</v>
          </cell>
          <cell r="C256" t="str">
            <v>12 x 2.5 Gateway MR</v>
          </cell>
          <cell r="D256">
            <v>44.804299999999998</v>
          </cell>
        </row>
        <row r="257">
          <cell r="B257" t="str">
            <v>M0032072112270</v>
          </cell>
          <cell r="C257" t="str">
            <v>12 x 2.75 Gateway MR</v>
          </cell>
          <cell r="D257">
            <v>44.804299999999998</v>
          </cell>
        </row>
        <row r="258">
          <cell r="B258" t="str">
            <v>M0032072112300</v>
          </cell>
          <cell r="C258" t="str">
            <v>12 x 3.0 Gateway MR</v>
          </cell>
          <cell r="D258">
            <v>44.814</v>
          </cell>
        </row>
        <row r="259">
          <cell r="B259" t="str">
            <v>M0032072112320</v>
          </cell>
          <cell r="C259" t="str">
            <v>12 x 3.25 Gateway MR</v>
          </cell>
          <cell r="D259">
            <v>45.5124</v>
          </cell>
        </row>
        <row r="260">
          <cell r="B260" t="str">
            <v>M0032072112350</v>
          </cell>
          <cell r="C260" t="str">
            <v>12 x 3.5 Gateway MR</v>
          </cell>
          <cell r="D260">
            <v>46.462999999999994</v>
          </cell>
        </row>
        <row r="261">
          <cell r="B261" t="str">
            <v>M0032072112370</v>
          </cell>
          <cell r="C261" t="str">
            <v>12 x 3.75 Gateway MR</v>
          </cell>
          <cell r="D261">
            <v>46.462999999999994</v>
          </cell>
        </row>
        <row r="262">
          <cell r="B262" t="str">
            <v>M0032072112400</v>
          </cell>
          <cell r="C262" t="str">
            <v>12 x 4.0 Gateway MR</v>
          </cell>
          <cell r="D262">
            <v>46.462999999999994</v>
          </cell>
        </row>
        <row r="263">
          <cell r="B263" t="str">
            <v>M0032072115150</v>
          </cell>
          <cell r="C263" t="str">
            <v>15 x 1.5 Gateway MR</v>
          </cell>
          <cell r="D263">
            <v>44.261099999999999</v>
          </cell>
        </row>
        <row r="264">
          <cell r="B264" t="str">
            <v>M0032072115200</v>
          </cell>
          <cell r="C264" t="str">
            <v>15 x 2.0 Gateway MR</v>
          </cell>
          <cell r="D264">
            <v>44.425999999999995</v>
          </cell>
        </row>
        <row r="265">
          <cell r="B265" t="str">
            <v>M0032072115220</v>
          </cell>
          <cell r="C265" t="str">
            <v>15 x 2.25 Gateway MR</v>
          </cell>
          <cell r="D265">
            <v>44.804299999999998</v>
          </cell>
        </row>
        <row r="266">
          <cell r="B266" t="str">
            <v>M0032072115250</v>
          </cell>
          <cell r="C266" t="str">
            <v>15 x 2.5 Gateway MR</v>
          </cell>
          <cell r="D266">
            <v>44.804299999999998</v>
          </cell>
        </row>
        <row r="267">
          <cell r="B267" t="str">
            <v>M0032072115270</v>
          </cell>
          <cell r="C267" t="str">
            <v>15 x 2.75 Gateway MR</v>
          </cell>
          <cell r="D267">
            <v>44.804299999999998</v>
          </cell>
        </row>
        <row r="268">
          <cell r="B268" t="str">
            <v>M0032072115300</v>
          </cell>
          <cell r="C268" t="str">
            <v>15 x 3.0 Gateway MR</v>
          </cell>
          <cell r="D268">
            <v>44.814</v>
          </cell>
        </row>
        <row r="269">
          <cell r="B269" t="str">
            <v>M0032072115320</v>
          </cell>
          <cell r="C269" t="str">
            <v>15 x 3.25 Gateway MR</v>
          </cell>
          <cell r="D269">
            <v>45.5124</v>
          </cell>
        </row>
        <row r="270">
          <cell r="B270" t="str">
            <v>M0032072115350</v>
          </cell>
          <cell r="C270" t="str">
            <v>15 x 3.5 Gateway MR</v>
          </cell>
          <cell r="D270">
            <v>46.462999999999994</v>
          </cell>
        </row>
        <row r="271">
          <cell r="B271" t="str">
            <v>M0032072115370</v>
          </cell>
          <cell r="C271" t="str">
            <v>15 x 3.75 Gateway MR</v>
          </cell>
          <cell r="D271">
            <v>46.462999999999994</v>
          </cell>
        </row>
        <row r="272">
          <cell r="B272" t="str">
            <v>M0032072115400</v>
          </cell>
          <cell r="C272" t="str">
            <v>15 x 4.0 Gateway MR</v>
          </cell>
          <cell r="D272">
            <v>46.462999999999994</v>
          </cell>
        </row>
        <row r="273">
          <cell r="B273" t="str">
            <v>M0032072120150</v>
          </cell>
          <cell r="C273" t="str">
            <v>20 x 1.5 Gateway MR</v>
          </cell>
          <cell r="D273">
            <v>44.261099999999999</v>
          </cell>
        </row>
        <row r="274">
          <cell r="B274" t="str">
            <v>M0032072120200</v>
          </cell>
          <cell r="C274" t="str">
            <v>20 x 2.0 Gateway MR</v>
          </cell>
          <cell r="D274">
            <v>44.425999999999995</v>
          </cell>
        </row>
        <row r="275">
          <cell r="B275" t="str">
            <v>M0032072120220</v>
          </cell>
          <cell r="C275" t="str">
            <v>20 x 2.25 Gateway MR</v>
          </cell>
          <cell r="D275">
            <v>44.804299999999998</v>
          </cell>
        </row>
        <row r="276">
          <cell r="B276" t="str">
            <v>M0032072120250</v>
          </cell>
          <cell r="C276" t="str">
            <v>20 x 2.5 Gateway MR</v>
          </cell>
          <cell r="D276">
            <v>44.804299999999998</v>
          </cell>
        </row>
        <row r="277">
          <cell r="B277" t="str">
            <v>M0032072120270</v>
          </cell>
          <cell r="C277" t="str">
            <v>20 x 2.75 Gateway MR</v>
          </cell>
          <cell r="D277">
            <v>44.804299999999998</v>
          </cell>
        </row>
        <row r="278">
          <cell r="B278" t="str">
            <v>M0032072120300</v>
          </cell>
          <cell r="C278" t="str">
            <v>20 x 3.0 Gateway MR</v>
          </cell>
          <cell r="D278">
            <v>45.541499999999999</v>
          </cell>
        </row>
        <row r="279">
          <cell r="B279" t="str">
            <v>M0032072120320</v>
          </cell>
          <cell r="C279" t="str">
            <v>20 x 3.25 Gateway MR</v>
          </cell>
          <cell r="D279">
            <v>45.5124</v>
          </cell>
        </row>
        <row r="280">
          <cell r="B280" t="str">
            <v>M0032072120350</v>
          </cell>
          <cell r="C280" t="str">
            <v>20 x 3.5 Gateway MR</v>
          </cell>
          <cell r="D280">
            <v>46.462999999999994</v>
          </cell>
        </row>
        <row r="281">
          <cell r="B281" t="str">
            <v>M0032072120370</v>
          </cell>
          <cell r="C281" t="str">
            <v>20 x 3.75 Gateway MR</v>
          </cell>
          <cell r="D281">
            <v>46.472699999999996</v>
          </cell>
        </row>
        <row r="282">
          <cell r="B282" t="str">
            <v>M0032072120400</v>
          </cell>
          <cell r="C282" t="str">
            <v>20 x 4.0 Gateway MR</v>
          </cell>
          <cell r="D282">
            <v>46.472699999999996</v>
          </cell>
        </row>
        <row r="283">
          <cell r="B283" t="str">
            <v>M00320721515C0</v>
          </cell>
          <cell r="C283" t="str">
            <v>15 x 1.50 Gateway IDE</v>
          </cell>
          <cell r="D283">
            <v>42.990400000000001</v>
          </cell>
        </row>
        <row r="284">
          <cell r="B284" t="str">
            <v>M00320721520C0</v>
          </cell>
          <cell r="C284" t="str">
            <v>20 x 1.50 Gateway IDE</v>
          </cell>
          <cell r="D284">
            <v>42.990400000000001</v>
          </cell>
        </row>
        <row r="285">
          <cell r="B285" t="str">
            <v>M00320722015C0</v>
          </cell>
          <cell r="C285" t="str">
            <v>15 x 2.00 Gateway IDE</v>
          </cell>
          <cell r="D285">
            <v>43.145599999999995</v>
          </cell>
        </row>
        <row r="286">
          <cell r="B286" t="str">
            <v>M00320722020C0</v>
          </cell>
          <cell r="C286" t="str">
            <v>20 x 2.00 Gateway IDE</v>
          </cell>
          <cell r="D286">
            <v>43.145599999999995</v>
          </cell>
        </row>
        <row r="287">
          <cell r="B287" t="str">
            <v>M0032072209150</v>
          </cell>
          <cell r="C287" t="str">
            <v>F/G, Gateway, OTW, US 9 x 1.5</v>
          </cell>
          <cell r="D287">
            <v>43.572400000000002</v>
          </cell>
        </row>
        <row r="288">
          <cell r="B288" t="str">
            <v>M0032072209200</v>
          </cell>
          <cell r="C288" t="str">
            <v>F/G, Gateway, OTW, US 9 x 2.0</v>
          </cell>
          <cell r="D288">
            <v>43.737300000000005</v>
          </cell>
        </row>
        <row r="289">
          <cell r="B289" t="str">
            <v>M0032072209220</v>
          </cell>
          <cell r="C289" t="str">
            <v>F/G, Gateway, OTW, US 9 x 2.25</v>
          </cell>
          <cell r="D289">
            <v>44.115599999999993</v>
          </cell>
        </row>
        <row r="290">
          <cell r="B290" t="str">
            <v>M0032072209250</v>
          </cell>
          <cell r="C290" t="str">
            <v>F/G, Gateway, OTW, US 9 x 2.5</v>
          </cell>
          <cell r="D290">
            <v>44.115599999999993</v>
          </cell>
        </row>
        <row r="291">
          <cell r="B291" t="str">
            <v>M0032072209270</v>
          </cell>
          <cell r="C291" t="str">
            <v>F/G, Gateway, OTW, US 9 x 2.75</v>
          </cell>
          <cell r="D291">
            <v>44.115599999999993</v>
          </cell>
        </row>
        <row r="292">
          <cell r="B292" t="str">
            <v>M0032072209300</v>
          </cell>
          <cell r="C292" t="str">
            <v>F/G, Gateway, OTW, US 9 x 3.0</v>
          </cell>
          <cell r="D292">
            <v>44.125300000000003</v>
          </cell>
        </row>
        <row r="293">
          <cell r="B293" t="str">
            <v>M0032072209320</v>
          </cell>
          <cell r="C293" t="str">
            <v>F/G, Gateway, OTW, US 9 x 3.25</v>
          </cell>
          <cell r="D293">
            <v>44.823700000000002</v>
          </cell>
        </row>
        <row r="294">
          <cell r="B294" t="str">
            <v>M0032072209350</v>
          </cell>
          <cell r="C294" t="str">
            <v>F/G, Gateway, OTW, US 9 x 3.5</v>
          </cell>
          <cell r="D294">
            <v>46.1526</v>
          </cell>
        </row>
        <row r="295">
          <cell r="B295" t="str">
            <v>M0032072209370</v>
          </cell>
          <cell r="C295" t="str">
            <v>F/G, Gateway, OTW, US 9 x 3.75</v>
          </cell>
          <cell r="D295">
            <v>46.1526</v>
          </cell>
        </row>
        <row r="296">
          <cell r="B296" t="str">
            <v>M0032072209400</v>
          </cell>
          <cell r="C296" t="str">
            <v>F/G, Gateway, OTW, US 9 x 4.0</v>
          </cell>
          <cell r="D296">
            <v>46.1526</v>
          </cell>
        </row>
        <row r="297">
          <cell r="B297" t="str">
            <v>M0032072212200</v>
          </cell>
          <cell r="C297" t="str">
            <v>F/G, Gateway, OTW, US 12 x 2.0</v>
          </cell>
          <cell r="D297">
            <v>43.737300000000005</v>
          </cell>
        </row>
        <row r="298">
          <cell r="B298" t="str">
            <v>M0032072212220</v>
          </cell>
          <cell r="C298" t="str">
            <v>F/G, Gateway, OTW, US 12 x 2.25</v>
          </cell>
          <cell r="D298">
            <v>44.115599999999993</v>
          </cell>
        </row>
        <row r="299">
          <cell r="B299" t="str">
            <v>M0032072212250</v>
          </cell>
          <cell r="C299" t="str">
            <v>F/G, Gateway, OTW, US 12 x 2.5</v>
          </cell>
          <cell r="D299">
            <v>44.115599999999993</v>
          </cell>
        </row>
        <row r="300">
          <cell r="B300" t="str">
            <v>M0032072212270</v>
          </cell>
          <cell r="C300" t="str">
            <v>F/G, Gateway, OTW, US 12 x 2.75</v>
          </cell>
          <cell r="D300">
            <v>44.115599999999993</v>
          </cell>
        </row>
        <row r="301">
          <cell r="B301" t="str">
            <v>M0032072212300</v>
          </cell>
          <cell r="C301" t="str">
            <v>F/G, Gateway, OTW, US 12 x 3.0</v>
          </cell>
          <cell r="D301">
            <v>44.125300000000003</v>
          </cell>
        </row>
        <row r="302">
          <cell r="B302" t="str">
            <v>M0032072212320</v>
          </cell>
          <cell r="C302" t="str">
            <v>F/G, Gateway, OTW, US 12 x 3.25</v>
          </cell>
          <cell r="D302">
            <v>44.823700000000002</v>
          </cell>
        </row>
        <row r="303">
          <cell r="B303" t="str">
            <v>M0032072212350</v>
          </cell>
          <cell r="C303" t="str">
            <v>F/G, Gateway, OTW, US 12 x 3.5</v>
          </cell>
          <cell r="D303">
            <v>46.1526</v>
          </cell>
        </row>
        <row r="304">
          <cell r="B304" t="str">
            <v>M0032072212370</v>
          </cell>
          <cell r="C304" t="str">
            <v>F/G, Gateway, OTW, US 12 x 3.75</v>
          </cell>
          <cell r="D304">
            <v>46.1526</v>
          </cell>
        </row>
        <row r="305">
          <cell r="B305" t="str">
            <v>M0032072212400</v>
          </cell>
          <cell r="C305" t="str">
            <v>F/G, Gateway, OTW, US 12 x 4.0</v>
          </cell>
          <cell r="D305">
            <v>46.1526</v>
          </cell>
        </row>
        <row r="306">
          <cell r="B306" t="str">
            <v>M0032072215150</v>
          </cell>
          <cell r="C306" t="str">
            <v>F/G, Gateway, OTW, US 15 x 1.5</v>
          </cell>
          <cell r="D306">
            <v>43.572400000000002</v>
          </cell>
        </row>
        <row r="307">
          <cell r="B307" t="str">
            <v>M0032072215200</v>
          </cell>
          <cell r="C307" t="str">
            <v>F/G, Gateway, OTW, US 15 x 2.0</v>
          </cell>
          <cell r="D307">
            <v>43.737300000000005</v>
          </cell>
        </row>
        <row r="308">
          <cell r="B308" t="str">
            <v>M0032072215220</v>
          </cell>
          <cell r="C308" t="str">
            <v>F/G, Gateway, OTW, US 15 x 2.25</v>
          </cell>
          <cell r="D308">
            <v>44.115599999999993</v>
          </cell>
        </row>
        <row r="309">
          <cell r="B309" t="str">
            <v>M0032072215250</v>
          </cell>
          <cell r="C309" t="str">
            <v>F/G, Gateway, OTW, US 15 x 2.5</v>
          </cell>
          <cell r="D309">
            <v>44.115599999999993</v>
          </cell>
        </row>
        <row r="310">
          <cell r="B310" t="str">
            <v>M0032072215270</v>
          </cell>
          <cell r="C310" t="str">
            <v>F/G, Gateway, OTW, US 15 x 2.75</v>
          </cell>
          <cell r="D310">
            <v>44.115599999999993</v>
          </cell>
        </row>
        <row r="311">
          <cell r="B311" t="str">
            <v>M0032072215300</v>
          </cell>
          <cell r="C311" t="str">
            <v>F/G, Gateway, OTW, US 15 x 3.0</v>
          </cell>
          <cell r="D311">
            <v>44.125300000000003</v>
          </cell>
        </row>
        <row r="312">
          <cell r="B312" t="str">
            <v>M0032072215320</v>
          </cell>
          <cell r="C312" t="str">
            <v>F/G, Gateway, OTW, US 15 x 3.25</v>
          </cell>
          <cell r="D312">
            <v>44.823700000000002</v>
          </cell>
        </row>
        <row r="313">
          <cell r="B313" t="str">
            <v>M0032072215350</v>
          </cell>
          <cell r="C313" t="str">
            <v>F/G, Gateway, OTW, US 15 x 3.5</v>
          </cell>
          <cell r="D313">
            <v>46.1526</v>
          </cell>
        </row>
        <row r="314">
          <cell r="B314" t="str">
            <v>M0032072215370</v>
          </cell>
          <cell r="C314" t="str">
            <v>F/G, Gateway, OTW, US 15 x 3.75</v>
          </cell>
          <cell r="D314">
            <v>46.1526</v>
          </cell>
        </row>
        <row r="315">
          <cell r="B315" t="str">
            <v>M0032072215400</v>
          </cell>
          <cell r="C315" t="str">
            <v>F/G, Gateway, OTW, US 15 x 4.0</v>
          </cell>
          <cell r="D315">
            <v>46.1526</v>
          </cell>
        </row>
        <row r="316">
          <cell r="B316" t="str">
            <v>M0032072220150</v>
          </cell>
          <cell r="C316" t="str">
            <v>F/G, Gateway, OTW, US 20 x 1.5</v>
          </cell>
          <cell r="D316">
            <v>43.572400000000002</v>
          </cell>
        </row>
        <row r="317">
          <cell r="B317" t="str">
            <v>M0032072220200</v>
          </cell>
          <cell r="C317" t="str">
            <v>F/G, Gateway, OTW, US 20 x 2.0</v>
          </cell>
          <cell r="D317">
            <v>43.737300000000005</v>
          </cell>
        </row>
        <row r="318">
          <cell r="B318" t="str">
            <v>M0032072220220</v>
          </cell>
          <cell r="C318" t="str">
            <v>F/G, Gateway, OTW, US 20 x 2.25</v>
          </cell>
          <cell r="D318">
            <v>44.115599999999993</v>
          </cell>
        </row>
        <row r="319">
          <cell r="B319" t="str">
            <v>M0032072220250</v>
          </cell>
          <cell r="C319" t="str">
            <v>F/G, Gateway, OTW, US 20 x 2.5</v>
          </cell>
          <cell r="D319">
            <v>44.552099999999996</v>
          </cell>
        </row>
        <row r="320">
          <cell r="B320" t="str">
            <v>M0032072220270</v>
          </cell>
          <cell r="C320" t="str">
            <v>F/G, Gateway, OTW, US 20 x 2.75</v>
          </cell>
          <cell r="D320">
            <v>44.115599999999993</v>
          </cell>
        </row>
        <row r="321">
          <cell r="B321" t="str">
            <v>M0032072220300</v>
          </cell>
          <cell r="C321" t="str">
            <v>F/G, Gateway, OTW, US 20 x 3.0</v>
          </cell>
          <cell r="D321">
            <v>44.852800000000002</v>
          </cell>
        </row>
        <row r="322">
          <cell r="B322" t="str">
            <v>M0032072220320</v>
          </cell>
          <cell r="C322" t="str">
            <v>F/G, Gateway, OTW, US 20 x 3.25</v>
          </cell>
          <cell r="D322">
            <v>44.823700000000002</v>
          </cell>
        </row>
        <row r="323">
          <cell r="B323" t="str">
            <v>M0032072220350</v>
          </cell>
          <cell r="C323" t="str">
            <v>F/G, Gateway, OTW, US 20 x 3.5</v>
          </cell>
          <cell r="D323">
            <v>46.1526</v>
          </cell>
        </row>
        <row r="324">
          <cell r="B324" t="str">
            <v>M0032072220370</v>
          </cell>
          <cell r="C324" t="str">
            <v>F/G, Gateway, OTW, US 20 x 3.75</v>
          </cell>
          <cell r="D324">
            <v>46.1526</v>
          </cell>
        </row>
        <row r="325">
          <cell r="B325" t="str">
            <v>M0032072220400</v>
          </cell>
          <cell r="C325" t="str">
            <v>F/G, Gateway, OTW, US 20 x 4.0</v>
          </cell>
          <cell r="D325">
            <v>46.1526</v>
          </cell>
        </row>
        <row r="326">
          <cell r="B326" t="str">
            <v>M00320722215C0</v>
          </cell>
          <cell r="C326" t="str">
            <v>15 x 2.25 Gateway IDE</v>
          </cell>
          <cell r="D326">
            <v>43.5336</v>
          </cell>
        </row>
        <row r="327">
          <cell r="B327" t="str">
            <v>M00320722220C0</v>
          </cell>
          <cell r="C327" t="str">
            <v>20 x 2.25 Gateway IDE</v>
          </cell>
          <cell r="D327">
            <v>43.5336</v>
          </cell>
        </row>
        <row r="328">
          <cell r="B328" t="str">
            <v>M00320722515C0</v>
          </cell>
          <cell r="C328" t="str">
            <v>15 x 2.50 Gateway IDE</v>
          </cell>
          <cell r="D328">
            <v>43.523899999999998</v>
          </cell>
        </row>
        <row r="329">
          <cell r="B329" t="str">
            <v>M00320722520C0</v>
          </cell>
          <cell r="C329" t="str">
            <v>20 x 2.50 Gateway IDE</v>
          </cell>
          <cell r="D329">
            <v>43.523899999999998</v>
          </cell>
        </row>
        <row r="330">
          <cell r="B330" t="str">
            <v>M00320722715C0</v>
          </cell>
          <cell r="C330" t="str">
            <v>15 x 2.75 Gateway IDE</v>
          </cell>
          <cell r="D330">
            <v>43.523899999999998</v>
          </cell>
        </row>
        <row r="331">
          <cell r="B331" t="str">
            <v>M00320722720C0</v>
          </cell>
          <cell r="C331" t="str">
            <v>20 x 2.75 Gateway IDE</v>
          </cell>
          <cell r="D331">
            <v>43.523899999999998</v>
          </cell>
        </row>
        <row r="332">
          <cell r="B332" t="str">
            <v>M00320723015C0</v>
          </cell>
          <cell r="C332" t="str">
            <v>15 x 3.00 Gateway IDE</v>
          </cell>
          <cell r="D332">
            <v>43.543300000000002</v>
          </cell>
        </row>
        <row r="333">
          <cell r="B333" t="str">
            <v>M00320723020C0</v>
          </cell>
          <cell r="C333" t="str">
            <v>20 x 3.00 Gateway IDE</v>
          </cell>
          <cell r="D333">
            <v>44.270800000000001</v>
          </cell>
        </row>
        <row r="334">
          <cell r="B334" t="str">
            <v>M0032072309200</v>
          </cell>
          <cell r="C334" t="str">
            <v>F/G, Gateway, MR, US 9 x 2.0</v>
          </cell>
          <cell r="D334">
            <v>45.250499999999995</v>
          </cell>
        </row>
        <row r="335">
          <cell r="B335" t="str">
            <v>M0032072309220</v>
          </cell>
          <cell r="C335" t="str">
            <v>F/G, Gateway, MR, US 9 x 2.25</v>
          </cell>
          <cell r="D335">
            <v>45.648200000000003</v>
          </cell>
        </row>
        <row r="336">
          <cell r="B336" t="str">
            <v>M0032072309250</v>
          </cell>
          <cell r="C336" t="str">
            <v>F/G, Gateway, MR, US 9 x 2.5</v>
          </cell>
          <cell r="D336">
            <v>45.648200000000003</v>
          </cell>
        </row>
        <row r="337">
          <cell r="B337" t="str">
            <v>M0032072309270</v>
          </cell>
          <cell r="C337" t="str">
            <v>F/G, Gateway, MR, US 9 x 2.75</v>
          </cell>
          <cell r="D337">
            <v>45.648200000000003</v>
          </cell>
        </row>
        <row r="338">
          <cell r="B338" t="str">
            <v>M0032072309300</v>
          </cell>
          <cell r="C338" t="str">
            <v>F/G, Gateway, MR, US 9 x 3.0</v>
          </cell>
          <cell r="D338">
            <v>45.657899999999998</v>
          </cell>
        </row>
        <row r="339">
          <cell r="B339" t="str">
            <v>M0032072309320</v>
          </cell>
          <cell r="C339" t="str">
            <v>F/G, Gateway, MR, US 9 x 3.25</v>
          </cell>
          <cell r="D339">
            <v>46.356299999999997</v>
          </cell>
        </row>
        <row r="340">
          <cell r="B340" t="str">
            <v>M0032072309350</v>
          </cell>
          <cell r="C340" t="str">
            <v>F/G, Gateway, MR, US 9 x 3.5</v>
          </cell>
          <cell r="D340">
            <v>47.306899999999999</v>
          </cell>
        </row>
        <row r="341">
          <cell r="B341" t="str">
            <v>M0032072309370</v>
          </cell>
          <cell r="C341" t="str">
            <v>F/G, Gateway, MR, US 9 x 3.75</v>
          </cell>
          <cell r="D341">
            <v>47.306899999999999</v>
          </cell>
        </row>
        <row r="342">
          <cell r="B342" t="str">
            <v>M0032072309400</v>
          </cell>
          <cell r="C342" t="str">
            <v>F/G, Gateway, MR, US 9 x 4.0</v>
          </cell>
          <cell r="D342">
            <v>47.306899999999999</v>
          </cell>
        </row>
        <row r="343">
          <cell r="B343" t="str">
            <v>M0032072312200</v>
          </cell>
          <cell r="C343" t="str">
            <v>F/G, Gateway, MR, US 12 x 2.0</v>
          </cell>
          <cell r="D343">
            <v>45.250499999999995</v>
          </cell>
        </row>
        <row r="344">
          <cell r="B344" t="str">
            <v>M0032072312220</v>
          </cell>
          <cell r="C344" t="str">
            <v>F/G, Gateway, MR, US 12 x 2.25</v>
          </cell>
          <cell r="D344">
            <v>45.648200000000003</v>
          </cell>
        </row>
        <row r="345">
          <cell r="B345" t="str">
            <v>M0032072312250</v>
          </cell>
          <cell r="C345" t="str">
            <v>F/G, Gateway, MR, US 12 x 2.5</v>
          </cell>
          <cell r="D345">
            <v>45.648200000000003</v>
          </cell>
        </row>
        <row r="346">
          <cell r="B346" t="str">
            <v>M0032072312270</v>
          </cell>
          <cell r="C346" t="str">
            <v>F/G, Gateway, MR, US 12 x 2.75</v>
          </cell>
          <cell r="D346">
            <v>45.648200000000003</v>
          </cell>
        </row>
        <row r="347">
          <cell r="B347" t="str">
            <v>M0032072312300</v>
          </cell>
          <cell r="C347" t="str">
            <v>F/G, Gateway, MR, US 12 x 3.0</v>
          </cell>
          <cell r="D347">
            <v>45.657899999999998</v>
          </cell>
        </row>
        <row r="348">
          <cell r="B348" t="str">
            <v>M0032072312320</v>
          </cell>
          <cell r="C348" t="str">
            <v>F/G, Gateway, MR, US 12 x 3.25</v>
          </cell>
          <cell r="D348">
            <v>46.356299999999997</v>
          </cell>
        </row>
        <row r="349">
          <cell r="B349" t="str">
            <v>M0032072312350</v>
          </cell>
          <cell r="C349" t="str">
            <v>F/G, Gateway, MR, US 12 x 3.5</v>
          </cell>
          <cell r="D349">
            <v>47.306899999999999</v>
          </cell>
        </row>
        <row r="350">
          <cell r="B350" t="str">
            <v>M0032072312370</v>
          </cell>
          <cell r="C350" t="str">
            <v>F/G, Gateway, MR, US 12 x 3.75</v>
          </cell>
          <cell r="D350">
            <v>47.306899999999999</v>
          </cell>
        </row>
        <row r="351">
          <cell r="B351" t="str">
            <v>M0032072312400</v>
          </cell>
          <cell r="C351" t="str">
            <v>F/G, Gateway, MR, US 12 x 4.0</v>
          </cell>
          <cell r="D351">
            <v>47.306899999999999</v>
          </cell>
        </row>
        <row r="352">
          <cell r="B352" t="str">
            <v>M0032072315150</v>
          </cell>
          <cell r="C352" t="str">
            <v>F/G, Gateway, MR, US 15 x 1.5</v>
          </cell>
          <cell r="D352">
            <v>45.104999999999997</v>
          </cell>
        </row>
        <row r="353">
          <cell r="B353" t="str">
            <v>M0032072315200</v>
          </cell>
          <cell r="C353" t="str">
            <v>F/G, Gateway, MR, US 15 x 2.0</v>
          </cell>
          <cell r="D353">
            <v>45.250499999999995</v>
          </cell>
        </row>
        <row r="354">
          <cell r="B354" t="str">
            <v>M0032072315220</v>
          </cell>
          <cell r="C354" t="str">
            <v>F/G, Gateway, MR, US 15 x 2.25</v>
          </cell>
          <cell r="D354">
            <v>45.648200000000003</v>
          </cell>
        </row>
        <row r="355">
          <cell r="B355" t="str">
            <v>M0032072315250</v>
          </cell>
          <cell r="C355" t="str">
            <v>F/G, Gateway, MR, US 15 x 2.5</v>
          </cell>
          <cell r="D355">
            <v>45.648200000000003</v>
          </cell>
        </row>
        <row r="356">
          <cell r="B356" t="str">
            <v>M0032072315270</v>
          </cell>
          <cell r="C356" t="str">
            <v>F/G, Gateway, MR, US 15 x 2.75</v>
          </cell>
          <cell r="D356">
            <v>45.648200000000003</v>
          </cell>
        </row>
        <row r="357">
          <cell r="B357" t="str">
            <v>M0032072315300</v>
          </cell>
          <cell r="C357" t="str">
            <v>F/G, Gateway, MR, US 15 x 3.0</v>
          </cell>
          <cell r="D357">
            <v>45.657899999999998</v>
          </cell>
        </row>
        <row r="358">
          <cell r="B358" t="str">
            <v>M0032072315320</v>
          </cell>
          <cell r="C358" t="str">
            <v>F/G, Gateway, MR, US 15 x 3.25</v>
          </cell>
          <cell r="D358">
            <v>46.356299999999997</v>
          </cell>
        </row>
        <row r="359">
          <cell r="B359" t="str">
            <v>M0032072315350</v>
          </cell>
          <cell r="C359" t="str">
            <v>F/G, Gateway, MR, US 15 x 3.5</v>
          </cell>
          <cell r="D359">
            <v>47.306899999999999</v>
          </cell>
        </row>
        <row r="360">
          <cell r="B360" t="str">
            <v>M0032072315370</v>
          </cell>
          <cell r="C360" t="str">
            <v>F/G, Gateway, MR, US 15 x 3.75</v>
          </cell>
          <cell r="D360">
            <v>47.306899999999999</v>
          </cell>
        </row>
        <row r="361">
          <cell r="B361" t="str">
            <v>M0032072315400</v>
          </cell>
          <cell r="C361" t="str">
            <v>F/G, Gateway, MR, US 15 x 4.0</v>
          </cell>
          <cell r="D361">
            <v>47.306899999999999</v>
          </cell>
        </row>
        <row r="362">
          <cell r="B362" t="str">
            <v>M0032072320150</v>
          </cell>
          <cell r="C362" t="str">
            <v>F/G, Gateway, MR, US 20 x 1.5</v>
          </cell>
          <cell r="D362">
            <v>45.104999999999997</v>
          </cell>
        </row>
        <row r="363">
          <cell r="B363" t="str">
            <v>M0032072320200</v>
          </cell>
          <cell r="C363" t="str">
            <v>F/G, Gateway, MR, US 20 x 2.0</v>
          </cell>
          <cell r="D363">
            <v>45.250499999999995</v>
          </cell>
        </row>
        <row r="364">
          <cell r="B364" t="str">
            <v>M0032072320220</v>
          </cell>
          <cell r="C364" t="str">
            <v>F/G, Gateway, MR, US 20 x 2.25</v>
          </cell>
          <cell r="D364">
            <v>45.648200000000003</v>
          </cell>
        </row>
        <row r="365">
          <cell r="B365" t="str">
            <v>M0032072320250</v>
          </cell>
          <cell r="C365" t="str">
            <v>F/G, Gateway, MR, US 20 x 2.5</v>
          </cell>
          <cell r="D365">
            <v>45.648200000000003</v>
          </cell>
        </row>
        <row r="366">
          <cell r="B366" t="str">
            <v>M0032072320270</v>
          </cell>
          <cell r="C366" t="str">
            <v>F/G, Gateway, MR, US 20 x 2.75</v>
          </cell>
          <cell r="D366">
            <v>45.648200000000003</v>
          </cell>
        </row>
        <row r="367">
          <cell r="B367" t="str">
            <v>M0032072320300</v>
          </cell>
          <cell r="C367" t="str">
            <v>F/G, Gateway, MR, US 20 x 3.0</v>
          </cell>
          <cell r="D367">
            <v>46.385399999999997</v>
          </cell>
        </row>
        <row r="368">
          <cell r="B368" t="str">
            <v>M0032072320320</v>
          </cell>
          <cell r="C368" t="str">
            <v>F/G, Gateway, MR, US 20 x 3.25</v>
          </cell>
          <cell r="D368">
            <v>46.356299999999997</v>
          </cell>
        </row>
        <row r="369">
          <cell r="B369" t="str">
            <v>M0032072320350</v>
          </cell>
          <cell r="C369" t="str">
            <v>F/G, Gateway, MR, US 20 x 3.5</v>
          </cell>
          <cell r="D369">
            <v>47.306899999999999</v>
          </cell>
        </row>
        <row r="370">
          <cell r="B370" t="str">
            <v>M0032072320370</v>
          </cell>
          <cell r="C370" t="str">
            <v>F/G, Gateway, MR, US 20 x 3.75</v>
          </cell>
          <cell r="D370">
            <v>47.306899999999999</v>
          </cell>
        </row>
        <row r="371">
          <cell r="B371" t="str">
            <v>M0032072320400</v>
          </cell>
          <cell r="C371" t="str">
            <v>F/G, Gateway, MR, US 20 x 4.0</v>
          </cell>
          <cell r="D371">
            <v>47.306899999999999</v>
          </cell>
        </row>
        <row r="372">
          <cell r="B372" t="str">
            <v>M00320723215C0</v>
          </cell>
          <cell r="C372" t="str">
            <v>15 x 3.25 Gateway IDE</v>
          </cell>
          <cell r="D372">
            <v>44.241700000000002</v>
          </cell>
        </row>
        <row r="373">
          <cell r="B373" t="str">
            <v>M00320723220C0</v>
          </cell>
          <cell r="C373" t="str">
            <v>20 x 3.25 Gateway IDE</v>
          </cell>
          <cell r="D373">
            <v>44.241700000000002</v>
          </cell>
        </row>
        <row r="374">
          <cell r="B374" t="str">
            <v>M00320723515C0</v>
          </cell>
          <cell r="C374" t="str">
            <v>15 x 3.50 Gateway IDE</v>
          </cell>
          <cell r="D374">
            <v>45.560899999999997</v>
          </cell>
        </row>
        <row r="375">
          <cell r="B375" t="str">
            <v>M00320723520C0</v>
          </cell>
          <cell r="C375" t="str">
            <v>20 x 3.50 Gateway IDE</v>
          </cell>
          <cell r="D375">
            <v>45.560899999999997</v>
          </cell>
        </row>
        <row r="376">
          <cell r="B376" t="str">
            <v>M00320723715C0</v>
          </cell>
          <cell r="C376" t="str">
            <v>15 x 3.75 Gateway IDE</v>
          </cell>
          <cell r="D376">
            <v>45.560899999999997</v>
          </cell>
        </row>
        <row r="377">
          <cell r="B377" t="str">
            <v>M00320723720C0</v>
          </cell>
          <cell r="C377" t="str">
            <v>20 x 3.75 Gateway IDE</v>
          </cell>
          <cell r="D377">
            <v>45.560899999999997</v>
          </cell>
        </row>
        <row r="378">
          <cell r="B378" t="str">
            <v>M00320724015C0</v>
          </cell>
          <cell r="C378" t="str">
            <v>15 x 4.00 Gateway IDE</v>
          </cell>
          <cell r="D378">
            <v>45.560899999999997</v>
          </cell>
        </row>
        <row r="379">
          <cell r="B379" t="str">
            <v>M00320724020C0</v>
          </cell>
          <cell r="C379" t="str">
            <v>20 x 4.00 Gateway IDE</v>
          </cell>
          <cell r="D379">
            <v>45.560899999999997</v>
          </cell>
        </row>
        <row r="380">
          <cell r="B380" t="str">
            <v>M0032072409150</v>
          </cell>
          <cell r="C380" t="str">
            <v>F/G, Gateway, OTW, OUS 9 x 1.5</v>
          </cell>
          <cell r="D380">
            <v>44.736399999999996</v>
          </cell>
        </row>
        <row r="381">
          <cell r="B381" t="str">
            <v>M0032072409200</v>
          </cell>
          <cell r="C381" t="str">
            <v>F/G, Gateway, OTW, OUS 9 x 2.0</v>
          </cell>
          <cell r="D381">
            <v>44.891599999999997</v>
          </cell>
        </row>
        <row r="382">
          <cell r="B382" t="str">
            <v>M0032072409220</v>
          </cell>
          <cell r="C382" t="str">
            <v>F/G, Gateway, OTW, OUS 9 x 2.25</v>
          </cell>
          <cell r="D382">
            <v>45.279599999999995</v>
          </cell>
        </row>
        <row r="383">
          <cell r="B383" t="str">
            <v>M0032072409250</v>
          </cell>
          <cell r="C383" t="str">
            <v>F/G, Gateway, OTW, OUS 9 x 2.5</v>
          </cell>
          <cell r="D383">
            <v>45.279599999999995</v>
          </cell>
        </row>
        <row r="384">
          <cell r="B384" t="str">
            <v>M0032072409270</v>
          </cell>
          <cell r="C384" t="str">
            <v>F/G, Gateway, OTW, OUS 9 x 2.75</v>
          </cell>
          <cell r="D384">
            <v>45.2699</v>
          </cell>
        </row>
        <row r="385">
          <cell r="B385" t="str">
            <v>M0032072409300</v>
          </cell>
          <cell r="C385" t="str">
            <v>F/G, Gateway, OTW, OUS 9 x 3.0</v>
          </cell>
          <cell r="D385">
            <v>45.289299999999997</v>
          </cell>
        </row>
        <row r="386">
          <cell r="B386" t="str">
            <v>M0032072409320</v>
          </cell>
          <cell r="C386" t="str">
            <v>F/G, Gateway, OTW, OUS 9 x 3.25</v>
          </cell>
          <cell r="D386">
            <v>45.987699999999997</v>
          </cell>
        </row>
        <row r="387">
          <cell r="B387" t="str">
            <v>M0032072409350</v>
          </cell>
          <cell r="C387" t="str">
            <v>F/G, Gateway, OTW, OUS 9 x 3.5</v>
          </cell>
          <cell r="D387">
            <v>47.306899999999999</v>
          </cell>
        </row>
        <row r="388">
          <cell r="B388" t="str">
            <v>M0032072409370</v>
          </cell>
          <cell r="C388" t="str">
            <v>F/G, Gateway, OTW, OUS 9 x 3.75</v>
          </cell>
          <cell r="D388">
            <v>47.306899999999999</v>
          </cell>
        </row>
        <row r="389">
          <cell r="B389" t="str">
            <v>M0032072409400</v>
          </cell>
          <cell r="C389" t="str">
            <v>F/G, Gateway, OTW, OUS 9 x 4.0</v>
          </cell>
          <cell r="D389">
            <v>47.306899999999999</v>
          </cell>
        </row>
        <row r="390">
          <cell r="B390" t="str">
            <v>M0032072412200</v>
          </cell>
          <cell r="C390" t="str">
            <v>F/G, Gateway, OTW, OUS 12 x 2.0</v>
          </cell>
          <cell r="D390">
            <v>44.891599999999997</v>
          </cell>
        </row>
        <row r="391">
          <cell r="B391" t="str">
            <v>M0032072412220</v>
          </cell>
          <cell r="C391" t="str">
            <v>F/G, Gateway, OTW, OUS 12 x 2.25</v>
          </cell>
          <cell r="D391">
            <v>45.279599999999995</v>
          </cell>
        </row>
        <row r="392">
          <cell r="B392" t="str">
            <v>M0032072412250</v>
          </cell>
          <cell r="C392" t="str">
            <v>F/G, Gateway, OTW, OUS 12 x 2.5</v>
          </cell>
          <cell r="D392">
            <v>45.2699</v>
          </cell>
        </row>
        <row r="393">
          <cell r="B393" t="str">
            <v>M0032072412270</v>
          </cell>
          <cell r="C393" t="str">
            <v>F/G, Gateway, OTW, OUS 12 x 2.75</v>
          </cell>
          <cell r="D393">
            <v>45.2699</v>
          </cell>
        </row>
        <row r="394">
          <cell r="B394" t="str">
            <v>M0032072412300</v>
          </cell>
          <cell r="C394" t="str">
            <v>F/G, Gateway, OTW, OUS 12 x 3.0</v>
          </cell>
          <cell r="D394">
            <v>45.289299999999997</v>
          </cell>
        </row>
        <row r="395">
          <cell r="B395" t="str">
            <v>M0032072412320</v>
          </cell>
          <cell r="C395" t="str">
            <v>F/G, Gateway, OTW, OUS 12 x 3.25</v>
          </cell>
          <cell r="D395">
            <v>45.987699999999997</v>
          </cell>
        </row>
        <row r="396">
          <cell r="B396" t="str">
            <v>M0032072412350</v>
          </cell>
          <cell r="C396" t="str">
            <v>F/G, Gateway, OTW, OUS 12 x 3.5</v>
          </cell>
          <cell r="D396">
            <v>47.306899999999999</v>
          </cell>
        </row>
        <row r="397">
          <cell r="B397" t="str">
            <v>M0032072412370</v>
          </cell>
          <cell r="C397" t="str">
            <v>F/G, Gateway, OTW, OUS 12 x 3.75</v>
          </cell>
          <cell r="D397">
            <v>47.306899999999999</v>
          </cell>
        </row>
        <row r="398">
          <cell r="B398" t="str">
            <v>M0032072412400</v>
          </cell>
          <cell r="C398" t="str">
            <v>F/G, Gateway, OTW, OUS 12 x 4.0</v>
          </cell>
          <cell r="D398">
            <v>47.306899999999999</v>
          </cell>
        </row>
        <row r="399">
          <cell r="B399" t="str">
            <v>M0032072415150</v>
          </cell>
          <cell r="C399" t="str">
            <v>F/G, Gateway, OTW, OUS 15 x 1.5</v>
          </cell>
          <cell r="D399">
            <v>44.736399999999996</v>
          </cell>
        </row>
        <row r="400">
          <cell r="B400" t="str">
            <v>M0032072415200</v>
          </cell>
          <cell r="C400" t="str">
            <v>F/G, Gateway, OTW, OUS 15 x 2.0</v>
          </cell>
          <cell r="D400">
            <v>44.891599999999997</v>
          </cell>
        </row>
        <row r="401">
          <cell r="B401" t="str">
            <v>M0032072415220</v>
          </cell>
          <cell r="C401" t="str">
            <v>F/G, Gateway, OTW, OUS 15 x 2.25</v>
          </cell>
          <cell r="D401">
            <v>45.279599999999995</v>
          </cell>
        </row>
        <row r="402">
          <cell r="B402" t="str">
            <v>M0032072415250</v>
          </cell>
          <cell r="C402" t="str">
            <v>F/G, Gateway, OTW, OUS 15 x 2.5</v>
          </cell>
          <cell r="D402">
            <v>45.2699</v>
          </cell>
        </row>
        <row r="403">
          <cell r="B403" t="str">
            <v>M0032072415270</v>
          </cell>
          <cell r="C403" t="str">
            <v>F/G, Gateway, OTW, OUS 15 x 2.75</v>
          </cell>
          <cell r="D403">
            <v>45.2699</v>
          </cell>
        </row>
        <row r="404">
          <cell r="B404" t="str">
            <v>M0032072415300</v>
          </cell>
          <cell r="C404" t="str">
            <v>F/G, Gateway, OTW, OUS 15 x 3.0</v>
          </cell>
          <cell r="D404">
            <v>45.289299999999997</v>
          </cell>
        </row>
        <row r="405">
          <cell r="B405" t="str">
            <v>M0032072415320</v>
          </cell>
          <cell r="C405" t="str">
            <v>F/G, Gateway, OTW, OUS 15 x 3.25</v>
          </cell>
          <cell r="D405">
            <v>45.987699999999997</v>
          </cell>
        </row>
        <row r="406">
          <cell r="B406" t="str">
            <v>M0032072415350</v>
          </cell>
          <cell r="C406" t="str">
            <v>F/G, Gateway, OTW, OUS 15 x 3.5</v>
          </cell>
          <cell r="D406">
            <v>47.306899999999999</v>
          </cell>
        </row>
        <row r="407">
          <cell r="B407" t="str">
            <v>M0032072415370</v>
          </cell>
          <cell r="C407" t="str">
            <v>F/G, Gateway, OTW, OUS 15 x 3.75</v>
          </cell>
          <cell r="D407">
            <v>47.306899999999999</v>
          </cell>
        </row>
        <row r="408">
          <cell r="B408" t="str">
            <v>M0032072415400</v>
          </cell>
          <cell r="C408" t="str">
            <v>F/G, Gateway, OTW, OUS 15 x 4.0</v>
          </cell>
          <cell r="D408">
            <v>47.306899999999999</v>
          </cell>
        </row>
        <row r="409">
          <cell r="B409" t="str">
            <v>M0032072420150</v>
          </cell>
          <cell r="C409" t="str">
            <v>F/G, Gateway, OTW, OUS 20 x 1.5</v>
          </cell>
          <cell r="D409">
            <v>44.736399999999996</v>
          </cell>
        </row>
        <row r="410">
          <cell r="B410" t="str">
            <v>M0032072420200</v>
          </cell>
          <cell r="C410" t="str">
            <v>F/G, Gateway, OTW, OUS 20 x 2.0</v>
          </cell>
          <cell r="D410">
            <v>44.891599999999997</v>
          </cell>
        </row>
        <row r="411">
          <cell r="B411" t="str">
            <v>M0032072420220</v>
          </cell>
          <cell r="C411" t="str">
            <v>F/G, Gateway, OTW, OUS 20 x 2.25</v>
          </cell>
          <cell r="D411">
            <v>45.279599999999995</v>
          </cell>
        </row>
        <row r="412">
          <cell r="B412" t="str">
            <v>M0032072420250</v>
          </cell>
          <cell r="C412" t="str">
            <v>F/G, Gateway, OTW, OUS 20 x 2.5</v>
          </cell>
          <cell r="D412">
            <v>45.2699</v>
          </cell>
        </row>
        <row r="413">
          <cell r="B413" t="str">
            <v>M0032072420270</v>
          </cell>
          <cell r="C413" t="str">
            <v>F/G, Gateway, OTW, OUS 20 x 2.75</v>
          </cell>
          <cell r="D413">
            <v>45.2699</v>
          </cell>
        </row>
        <row r="414">
          <cell r="B414" t="str">
            <v>M0032072420300</v>
          </cell>
          <cell r="C414" t="str">
            <v>F/G, Gateway, OTW, OUS 20 x 3.0</v>
          </cell>
          <cell r="D414">
            <v>46.016799999999996</v>
          </cell>
        </row>
        <row r="415">
          <cell r="B415" t="str">
            <v>M0032072420320</v>
          </cell>
          <cell r="C415" t="str">
            <v>F/G, Gateway, OTW, OUS 20 x 3.25</v>
          </cell>
          <cell r="D415">
            <v>45.987699999999997</v>
          </cell>
        </row>
        <row r="416">
          <cell r="B416" t="str">
            <v>M0032072420350</v>
          </cell>
          <cell r="C416" t="str">
            <v>F/G, Gateway, OTW, OUS 20 x 3.5</v>
          </cell>
          <cell r="D416">
            <v>47.306899999999999</v>
          </cell>
        </row>
        <row r="417">
          <cell r="B417" t="str">
            <v>M0032072420370</v>
          </cell>
          <cell r="C417" t="str">
            <v>F/G, Gateway, OTW, OUS 20 x 3.75</v>
          </cell>
          <cell r="D417">
            <v>47.306899999999999</v>
          </cell>
        </row>
        <row r="418">
          <cell r="B418" t="str">
            <v>M0032072420400</v>
          </cell>
          <cell r="C418" t="str">
            <v>F/G, Gateway, OTW, OUS 20 x 4.0</v>
          </cell>
          <cell r="D418">
            <v>47.306899999999999</v>
          </cell>
        </row>
        <row r="419">
          <cell r="B419" t="str">
            <v>M0032072509200</v>
          </cell>
          <cell r="C419" t="str">
            <v>F/G, Gateway, MR, OUS 9 x 2.0</v>
          </cell>
          <cell r="D419">
            <v>46.657000000000004</v>
          </cell>
        </row>
        <row r="420">
          <cell r="B420" t="str">
            <v>M0032072509220</v>
          </cell>
          <cell r="C420" t="str">
            <v>F/G, Gateway, MR, OUS 9 x 2.25</v>
          </cell>
          <cell r="D420">
            <v>47.045000000000002</v>
          </cell>
        </row>
        <row r="421">
          <cell r="B421" t="str">
            <v>M0032072509250</v>
          </cell>
          <cell r="C421" t="str">
            <v>F/G, Gateway, MR, OUS 9 x 2.5</v>
          </cell>
          <cell r="D421">
            <v>47.045000000000002</v>
          </cell>
        </row>
        <row r="422">
          <cell r="B422" t="str">
            <v>M0032072509270</v>
          </cell>
          <cell r="C422" t="str">
            <v>F/G, Gateway, MR, OUS 9 x 2.75</v>
          </cell>
          <cell r="D422">
            <v>47.035299999999999</v>
          </cell>
        </row>
        <row r="423">
          <cell r="B423" t="str">
            <v>M0032072509300</v>
          </cell>
          <cell r="C423" t="str">
            <v>F/G, Gateway, MR, OUS 9 x 3.0</v>
          </cell>
          <cell r="D423">
            <v>47.054699999999997</v>
          </cell>
        </row>
        <row r="424">
          <cell r="B424" t="str">
            <v>M0032072509320</v>
          </cell>
          <cell r="C424" t="str">
            <v>F/G, Gateway, MR, OUS 9 x 3.25</v>
          </cell>
          <cell r="D424">
            <v>47.753099999999996</v>
          </cell>
        </row>
        <row r="425">
          <cell r="B425" t="str">
            <v>M0032072509350</v>
          </cell>
          <cell r="C425" t="str">
            <v>F/G, Gateway, MR, OUS 9 x 3.5</v>
          </cell>
          <cell r="D425">
            <v>48.694000000000003</v>
          </cell>
        </row>
        <row r="426">
          <cell r="B426" t="str">
            <v>M0032072509370</v>
          </cell>
          <cell r="C426" t="str">
            <v>F/G, Gateway, MR, OUS 9 x 3.75</v>
          </cell>
          <cell r="D426">
            <v>48.703699999999998</v>
          </cell>
        </row>
        <row r="427">
          <cell r="B427" t="str">
            <v>M0032072509400</v>
          </cell>
          <cell r="C427" t="str">
            <v>F/G, Gateway, MR, OUS 9 x 4.0</v>
          </cell>
          <cell r="D427">
            <v>48.703699999999998</v>
          </cell>
        </row>
        <row r="428">
          <cell r="B428" t="str">
            <v>M0032072512200</v>
          </cell>
          <cell r="C428" t="str">
            <v>F/G, Gateway, MR, OUS 12 x 2.0</v>
          </cell>
          <cell r="D428">
            <v>46.657000000000004</v>
          </cell>
        </row>
        <row r="429">
          <cell r="B429" t="str">
            <v>M0032072512220</v>
          </cell>
          <cell r="C429" t="str">
            <v>F/G, Gateway, MR, OUS 12 x 2.25</v>
          </cell>
          <cell r="D429">
            <v>47.045000000000002</v>
          </cell>
        </row>
        <row r="430">
          <cell r="B430" t="str">
            <v>M0032072512250</v>
          </cell>
          <cell r="C430" t="str">
            <v>F/G, Gateway, MR, OUS 12 x 2.5</v>
          </cell>
          <cell r="D430">
            <v>47.035299999999999</v>
          </cell>
        </row>
        <row r="431">
          <cell r="B431" t="str">
            <v>M0032072512270</v>
          </cell>
          <cell r="C431" t="str">
            <v>F/G, Gateway, MR, OUS 12 x 2.75</v>
          </cell>
          <cell r="D431">
            <v>47.035299999999999</v>
          </cell>
        </row>
        <row r="432">
          <cell r="B432" t="str">
            <v>M0032072512300</v>
          </cell>
          <cell r="C432" t="str">
            <v>F/G, Gateway, MR, OUS 12 x 3.0</v>
          </cell>
          <cell r="D432">
            <v>47.054699999999997</v>
          </cell>
        </row>
        <row r="433">
          <cell r="B433" t="str">
            <v>M0032072512320</v>
          </cell>
          <cell r="C433" t="str">
            <v>F/G, Gateway, MR, OUS 12 x 3.25</v>
          </cell>
          <cell r="D433">
            <v>47.753099999999996</v>
          </cell>
        </row>
        <row r="434">
          <cell r="B434" t="str">
            <v>M0032072512350</v>
          </cell>
          <cell r="C434" t="str">
            <v>F/G, Gateway, MR, OUS 12 x 3.5</v>
          </cell>
          <cell r="D434">
            <v>48.694000000000003</v>
          </cell>
        </row>
        <row r="435">
          <cell r="B435" t="str">
            <v>M0032072512370</v>
          </cell>
          <cell r="C435" t="str">
            <v>F/G, Gateway, MR, OUS 12 x 3.75</v>
          </cell>
          <cell r="D435">
            <v>48.703699999999998</v>
          </cell>
        </row>
        <row r="436">
          <cell r="B436" t="str">
            <v>M0032072512400</v>
          </cell>
          <cell r="C436" t="str">
            <v>F/G, Gateway, MR, OUS 12 x 4.0</v>
          </cell>
          <cell r="D436">
            <v>48.703699999999998</v>
          </cell>
        </row>
        <row r="437">
          <cell r="B437" t="str">
            <v>M0032072515150</v>
          </cell>
          <cell r="C437" t="str">
            <v>F/G, Gateway, MR, OUS 15 x 1.5</v>
          </cell>
          <cell r="D437">
            <v>46.501799999999996</v>
          </cell>
        </row>
        <row r="438">
          <cell r="B438" t="str">
            <v>M0032072515200</v>
          </cell>
          <cell r="C438" t="str">
            <v>F/G, Gateway, MR, OUS 15 x 2.0</v>
          </cell>
          <cell r="D438">
            <v>46.657000000000004</v>
          </cell>
        </row>
        <row r="439">
          <cell r="B439" t="str">
            <v>M0032072515220</v>
          </cell>
          <cell r="C439" t="str">
            <v>F/G, Gateway, MR, OUS 15 x 2.25</v>
          </cell>
          <cell r="D439">
            <v>47.045000000000002</v>
          </cell>
        </row>
        <row r="440">
          <cell r="B440" t="str">
            <v>M0032072515250</v>
          </cell>
          <cell r="C440" t="str">
            <v>F/G, Gateway, MR, OUS 15 x 2.5</v>
          </cell>
          <cell r="D440">
            <v>47.035299999999999</v>
          </cell>
        </row>
        <row r="441">
          <cell r="B441" t="str">
            <v>M0032072515270</v>
          </cell>
          <cell r="C441" t="str">
            <v>F/G, Gateway, MR, OUS 15 x 2.75</v>
          </cell>
          <cell r="D441">
            <v>47.035299999999999</v>
          </cell>
        </row>
        <row r="442">
          <cell r="B442" t="str">
            <v>M0032072515300</v>
          </cell>
          <cell r="C442" t="str">
            <v>F/G, Gateway, MR, OUS 15 x 3.0</v>
          </cell>
          <cell r="D442">
            <v>47.054699999999997</v>
          </cell>
        </row>
        <row r="443">
          <cell r="B443" t="str">
            <v>M0032072515320</v>
          </cell>
          <cell r="C443" t="str">
            <v>F/G, Gateway, MR, OUS 15 x 3.25</v>
          </cell>
          <cell r="D443">
            <v>47.753099999999996</v>
          </cell>
        </row>
        <row r="444">
          <cell r="B444" t="str">
            <v>M0032072515350</v>
          </cell>
          <cell r="C444" t="str">
            <v>F/G, Gateway, MR, OUS 15 x 3.5</v>
          </cell>
          <cell r="D444">
            <v>48.694000000000003</v>
          </cell>
        </row>
        <row r="445">
          <cell r="B445" t="str">
            <v>M0032072515370</v>
          </cell>
          <cell r="C445" t="str">
            <v>F/G, Gateway, MR, OUS 15 x 3.75</v>
          </cell>
          <cell r="D445">
            <v>48.703699999999998</v>
          </cell>
        </row>
        <row r="446">
          <cell r="B446" t="str">
            <v>M0032072520150</v>
          </cell>
          <cell r="C446" t="str">
            <v>F/G, Gateway, MR, OUS 20 x 1.5</v>
          </cell>
          <cell r="D446">
            <v>46.501799999999996</v>
          </cell>
        </row>
        <row r="447">
          <cell r="B447" t="str">
            <v>M0032072520200</v>
          </cell>
          <cell r="C447" t="str">
            <v>F/G, Gateway, MR, OUS 20 x 2.0</v>
          </cell>
          <cell r="D447">
            <v>46.657000000000004</v>
          </cell>
        </row>
        <row r="448">
          <cell r="B448" t="str">
            <v>M0032072520220</v>
          </cell>
          <cell r="C448" t="str">
            <v>F/G, Gateway, MR, OUS 20 x 2.25</v>
          </cell>
          <cell r="D448">
            <v>47.045000000000002</v>
          </cell>
        </row>
        <row r="449">
          <cell r="B449" t="str">
            <v>M0032072520250</v>
          </cell>
          <cell r="C449" t="str">
            <v>F/G, Gateway, MR, OUS 20 x 2.5</v>
          </cell>
          <cell r="D449">
            <v>47.035299999999999</v>
          </cell>
        </row>
        <row r="450">
          <cell r="B450" t="str">
            <v>M0032072520270</v>
          </cell>
          <cell r="C450" t="str">
            <v>F/G, Gateway, MR, OUS 20 x 2.75</v>
          </cell>
          <cell r="D450">
            <v>47.035299999999999</v>
          </cell>
        </row>
        <row r="451">
          <cell r="B451" t="str">
            <v>M0032072520300</v>
          </cell>
          <cell r="C451" t="str">
            <v>F/G, Gateway, MR, OUS 20 x 3.0</v>
          </cell>
          <cell r="D451">
            <v>47.782199999999996</v>
          </cell>
        </row>
        <row r="452">
          <cell r="B452" t="str">
            <v>M0032072520320</v>
          </cell>
          <cell r="C452" t="str">
            <v>F/G, Gateway, MR, OUS 20 x 3.25</v>
          </cell>
          <cell r="D452">
            <v>47.753099999999996</v>
          </cell>
        </row>
        <row r="453">
          <cell r="B453" t="str">
            <v>M0032072520370</v>
          </cell>
          <cell r="C453" t="str">
            <v>F/G, Gateway, MR, OUS 20 x 3.75</v>
          </cell>
          <cell r="D453">
            <v>48.703699999999998</v>
          </cell>
        </row>
        <row r="454">
          <cell r="B454" t="str">
            <v>M0032072520400</v>
          </cell>
          <cell r="C454" t="str">
            <v>F/G, Gateway, MR, OUS 20 x 4.0</v>
          </cell>
          <cell r="D454">
            <v>48.703699999999998</v>
          </cell>
        </row>
        <row r="455">
          <cell r="B455" t="str">
            <v>M0032122140</v>
          </cell>
          <cell r="C455" t="str">
            <v>SEEKER-14 STANDARD 175CM XTRUS 25-3/10</v>
          </cell>
          <cell r="D455">
            <v>59.179699999999997</v>
          </cell>
        </row>
        <row r="456">
          <cell r="B456" t="str">
            <v>M0032122160</v>
          </cell>
          <cell r="C456" t="str">
            <v>SEEKER-16 FLEXIBLE 175CM XTRUS 25-3/10</v>
          </cell>
          <cell r="D456">
            <v>57.928399999999996</v>
          </cell>
        </row>
        <row r="457">
          <cell r="B457" t="str">
            <v>M0032127140</v>
          </cell>
          <cell r="C457" t="str">
            <v>SEEKER-14 STANDARD 195CM /2 - M0032127140,</v>
          </cell>
          <cell r="D457">
            <v>38.7515</v>
          </cell>
        </row>
        <row r="458">
          <cell r="B458" t="str">
            <v>M0032322100</v>
          </cell>
          <cell r="C458" t="str">
            <v>SEEKER LITE-10  175CM</v>
          </cell>
          <cell r="D458">
            <v>67.638100000000009</v>
          </cell>
        </row>
        <row r="459">
          <cell r="B459" t="str">
            <v>M0032367100</v>
          </cell>
          <cell r="C459" t="str">
            <v>DASHER-10 195CM</v>
          </cell>
          <cell r="D459">
            <v>58.684999999999995</v>
          </cell>
        </row>
        <row r="460">
          <cell r="B460" t="str">
            <v>M0032480010</v>
          </cell>
          <cell r="C460" t="str">
            <v>MIZZEN HIGH-SUPPORT</v>
          </cell>
          <cell r="D460">
            <v>162.7175</v>
          </cell>
        </row>
        <row r="461">
          <cell r="B461" t="str">
            <v>M0032480020</v>
          </cell>
          <cell r="C461" t="str">
            <v>MIZZEN  HYDROPHILIC GW</v>
          </cell>
          <cell r="D461">
            <v>163.67779999999999</v>
          </cell>
        </row>
        <row r="462">
          <cell r="B462" t="str">
            <v>M0032480030</v>
          </cell>
          <cell r="C462" t="str">
            <v>MIZZEN SOFT-SUPPORT</v>
          </cell>
          <cell r="D462">
            <v>163.67779999999999</v>
          </cell>
        </row>
        <row r="463">
          <cell r="B463" t="str">
            <v>M00326010</v>
          </cell>
          <cell r="C463" t="str">
            <v>Synchro 2/14 200 cm Soft</v>
          </cell>
          <cell r="D463">
            <v>115.20689999999999</v>
          </cell>
        </row>
        <row r="464">
          <cell r="B464" t="str">
            <v>M00326110</v>
          </cell>
          <cell r="C464" t="str">
            <v>Synchro 2/14 200 cm Soft Preshaped</v>
          </cell>
          <cell r="D464">
            <v>116.10899999999999</v>
          </cell>
        </row>
        <row r="465">
          <cell r="B465" t="str">
            <v>M00326310</v>
          </cell>
          <cell r="C465" t="str">
            <v>Synchro 2/14 300 cm Soft</v>
          </cell>
          <cell r="D465">
            <v>120.10539999999999</v>
          </cell>
        </row>
        <row r="466">
          <cell r="B466" t="str">
            <v>M00326320</v>
          </cell>
          <cell r="C466" t="str">
            <v>Synchro 2/14 300 cm Soft PreShaped</v>
          </cell>
          <cell r="D466">
            <v>120.377</v>
          </cell>
        </row>
        <row r="467">
          <cell r="B467" t="str">
            <v>M00326410</v>
          </cell>
          <cell r="C467" t="str">
            <v>Synchro 2/14 200 cm Standard</v>
          </cell>
          <cell r="D467">
            <v>120.02779999999998</v>
          </cell>
        </row>
        <row r="468">
          <cell r="B468" t="str">
            <v>M00326420</v>
          </cell>
          <cell r="C468" t="str">
            <v>Synchro 2/14 200 cm Standard Preshaped</v>
          </cell>
          <cell r="D468">
            <v>120.92019999999999</v>
          </cell>
        </row>
        <row r="469">
          <cell r="B469" t="str">
            <v>M00326510</v>
          </cell>
          <cell r="C469" t="str">
            <v>Syncho 2/14 300 cm Standard</v>
          </cell>
          <cell r="D469">
            <v>120.15390000000001</v>
          </cell>
        </row>
        <row r="470">
          <cell r="B470" t="str">
            <v>M00326520</v>
          </cell>
          <cell r="C470" t="str">
            <v>Synchro 2/14 300 cm Standard PreShaped</v>
          </cell>
          <cell r="D470">
            <v>121.18210000000001</v>
          </cell>
        </row>
        <row r="471">
          <cell r="B471" t="str">
            <v>M0033131021</v>
          </cell>
          <cell r="C471" t="str">
            <v>LIQUID COIL-18 2CM BX/5</v>
          </cell>
          <cell r="D471">
            <v>225.4862</v>
          </cell>
        </row>
        <row r="472">
          <cell r="B472" t="str">
            <v>M0033131101</v>
          </cell>
          <cell r="C472" t="str">
            <v>LIQUID COIL-18 10CM BX/5</v>
          </cell>
          <cell r="D472">
            <v>231.65539999999999</v>
          </cell>
        </row>
        <row r="473">
          <cell r="B473" t="str">
            <v>M0033143100</v>
          </cell>
          <cell r="C473" t="str">
            <v>30MM/100MM FBR COIL .018 BX/1</v>
          </cell>
          <cell r="D473">
            <v>41.147399999999998</v>
          </cell>
        </row>
        <row r="474">
          <cell r="B474" t="str">
            <v>M0033220020</v>
          </cell>
          <cell r="C474" t="str">
            <v>Straight Fibered Platinum Coil-10</v>
          </cell>
          <cell r="D474">
            <v>27.887499999999999</v>
          </cell>
        </row>
        <row r="475">
          <cell r="B475" t="str">
            <v>M0033220021</v>
          </cell>
          <cell r="C475" t="str">
            <v>2MM STR FIBER COIL .010 BX/5</v>
          </cell>
          <cell r="D475">
            <v>129.37860000000001</v>
          </cell>
        </row>
        <row r="476">
          <cell r="B476" t="str">
            <v>M0033220051</v>
          </cell>
          <cell r="C476" t="str">
            <v>5MM STR FIBER COIL  .010 BX/5</v>
          </cell>
          <cell r="D476">
            <v>129.37860000000001</v>
          </cell>
        </row>
        <row r="477">
          <cell r="B477" t="str">
            <v>M0033220370</v>
          </cell>
          <cell r="C477" t="str">
            <v>3MM/7MM FIBER COIL, .010</v>
          </cell>
          <cell r="D477">
            <v>0</v>
          </cell>
        </row>
        <row r="478">
          <cell r="B478" t="str">
            <v>M0033220371</v>
          </cell>
          <cell r="C478" t="str">
            <v>3MM/7MM FIBER COIL .010 BX/5</v>
          </cell>
          <cell r="D478">
            <v>41.341399999999993</v>
          </cell>
        </row>
        <row r="479">
          <cell r="B479" t="str">
            <v>M0033231020</v>
          </cell>
          <cell r="C479" t="str">
            <v>LIQUID COIL-10 2CM</v>
          </cell>
          <cell r="D479">
            <v>33.280700000000003</v>
          </cell>
        </row>
        <row r="480">
          <cell r="B480" t="str">
            <v>M0033231021</v>
          </cell>
          <cell r="C480" t="str">
            <v>LIQUID COIL - 10 2CM BX/5</v>
          </cell>
          <cell r="D480">
            <v>219.93780000000001</v>
          </cell>
        </row>
        <row r="481">
          <cell r="B481" t="str">
            <v>M0033231050</v>
          </cell>
          <cell r="C481" t="str">
            <v>LIQUID COIL-10 5CM</v>
          </cell>
          <cell r="D481">
            <v>33.494100000000003</v>
          </cell>
        </row>
        <row r="482">
          <cell r="B482" t="str">
            <v>M0033231051</v>
          </cell>
          <cell r="C482" t="str">
            <v>LIQUID COIL - 10 5CM BX/5</v>
          </cell>
          <cell r="D482">
            <v>221.6062</v>
          </cell>
        </row>
        <row r="483">
          <cell r="B483" t="str">
            <v>M0033231100</v>
          </cell>
          <cell r="C483" t="str">
            <v>LIQUID COIL-10 10CM</v>
          </cell>
          <cell r="D483">
            <v>17.7898</v>
          </cell>
        </row>
        <row r="484">
          <cell r="B484" t="str">
            <v>M0033231101</v>
          </cell>
          <cell r="C484" t="str">
            <v>LIQUID COIL - 10 10CM BX/5</v>
          </cell>
          <cell r="D484">
            <v>88.929600000000008</v>
          </cell>
        </row>
        <row r="485">
          <cell r="B485" t="str">
            <v>M0033231201</v>
          </cell>
          <cell r="C485" t="str">
            <v>LIQUID COIL-10 20CM BX/5</v>
          </cell>
          <cell r="D485">
            <v>232.02399999999997</v>
          </cell>
        </row>
        <row r="486">
          <cell r="B486" t="str">
            <v>M0033232010</v>
          </cell>
          <cell r="C486" t="str">
            <v>LIQUID COIL-10 1.5CM</v>
          </cell>
          <cell r="D486">
            <v>35.870599999999996</v>
          </cell>
        </row>
        <row r="487">
          <cell r="B487" t="str">
            <v>M0033232011</v>
          </cell>
          <cell r="C487" t="str">
            <v>LIQUID COIL - 10 1.5CM BX/5</v>
          </cell>
          <cell r="D487">
            <v>328.84939999999995</v>
          </cell>
        </row>
        <row r="488">
          <cell r="B488" t="str">
            <v>M0033232020</v>
          </cell>
          <cell r="C488" t="str">
            <v>LIQUID COIL-10 2.2CM</v>
          </cell>
          <cell r="D488">
            <v>35.802699999999994</v>
          </cell>
        </row>
        <row r="489">
          <cell r="B489" t="str">
            <v>M0033232021</v>
          </cell>
          <cell r="C489" t="str">
            <v>LIQUID COIL - 10 2.2CM BX/5</v>
          </cell>
          <cell r="D489">
            <v>222.21729999999999</v>
          </cell>
        </row>
        <row r="490">
          <cell r="B490" t="str">
            <v>M0033232050</v>
          </cell>
          <cell r="C490" t="str">
            <v>LIQUID COIL-10 5CM</v>
          </cell>
          <cell r="D490">
            <v>36.491399999999999</v>
          </cell>
        </row>
        <row r="491">
          <cell r="B491" t="str">
            <v>M0033232051</v>
          </cell>
          <cell r="C491" t="str">
            <v>LIQUID COIL - 10 5CM BX/5</v>
          </cell>
          <cell r="D491">
            <v>225.80629999999999</v>
          </cell>
        </row>
        <row r="492">
          <cell r="B492" t="str">
            <v>M0033232100</v>
          </cell>
          <cell r="C492" t="str">
            <v>LIQUID COIL-10 10CM</v>
          </cell>
          <cell r="D492">
            <v>37.102499999999999</v>
          </cell>
        </row>
        <row r="493">
          <cell r="B493" t="str">
            <v>M0033232101</v>
          </cell>
          <cell r="C493" t="str">
            <v>LIQUID COIL - 10 10CM BX/5</v>
          </cell>
          <cell r="D493">
            <v>263.61689999999999</v>
          </cell>
        </row>
        <row r="494">
          <cell r="B494" t="str">
            <v>M0033232200</v>
          </cell>
          <cell r="C494" t="str">
            <v>LIQUID COIL-10 20CM</v>
          </cell>
          <cell r="D494">
            <v>38.916399999999996</v>
          </cell>
        </row>
        <row r="495">
          <cell r="B495" t="str">
            <v>M0033232201</v>
          </cell>
          <cell r="C495" t="str">
            <v>LIQUID COIL - 10 20CM BX/5</v>
          </cell>
          <cell r="D495">
            <v>247.81559999999999</v>
          </cell>
        </row>
        <row r="496">
          <cell r="B496" t="str">
            <v>M0033232301</v>
          </cell>
          <cell r="C496" t="str">
            <v>LIQUID COIL - 10 30CM BX/5</v>
          </cell>
          <cell r="D496">
            <v>258.3886</v>
          </cell>
        </row>
        <row r="497">
          <cell r="B497" t="str">
            <v>M00334010330</v>
          </cell>
          <cell r="C497" t="str">
            <v>GDC-10 REGULAR 10MM X 30CM</v>
          </cell>
          <cell r="D497">
            <v>33.930599999999998</v>
          </cell>
        </row>
        <row r="498">
          <cell r="B498" t="str">
            <v>M00334010340</v>
          </cell>
          <cell r="C498" t="str">
            <v>GDC-10 Standard 10mm x 30cm</v>
          </cell>
          <cell r="D498">
            <v>80.1511</v>
          </cell>
        </row>
        <row r="499">
          <cell r="B499" t="str">
            <v>M00334020430</v>
          </cell>
          <cell r="C499" t="str">
            <v>GDC-10 REGULAR 2MM X 4CM</v>
          </cell>
          <cell r="D499">
            <v>33.930599999999998</v>
          </cell>
        </row>
        <row r="500">
          <cell r="B500" t="str">
            <v>M00334020440</v>
          </cell>
          <cell r="C500" t="str">
            <v>GDC-10 Standard 2mm x 4cm</v>
          </cell>
          <cell r="D500">
            <v>65.116099999999989</v>
          </cell>
        </row>
        <row r="501">
          <cell r="B501" t="str">
            <v>M00334020830</v>
          </cell>
          <cell r="C501" t="str">
            <v>GDC-10 REGULAR 2MM X 8CM</v>
          </cell>
          <cell r="D501">
            <v>33.930599999999998</v>
          </cell>
        </row>
        <row r="502">
          <cell r="B502" t="str">
            <v>M00334020840</v>
          </cell>
          <cell r="C502" t="str">
            <v>GDC-10 Standard 2mm x 8cm</v>
          </cell>
          <cell r="D502">
            <v>67.599299999999999</v>
          </cell>
        </row>
        <row r="503">
          <cell r="B503" t="str">
            <v>M00334030430</v>
          </cell>
          <cell r="C503" t="str">
            <v>GDC-10 REGULAR 3MM X 4CM</v>
          </cell>
          <cell r="D503">
            <v>57.453099999999992</v>
          </cell>
        </row>
        <row r="504">
          <cell r="B504" t="str">
            <v>M00334030440</v>
          </cell>
          <cell r="C504" t="str">
            <v>GDC-10 Standard 3mm x 4cm</v>
          </cell>
          <cell r="D504">
            <v>65.116099999999989</v>
          </cell>
        </row>
        <row r="505">
          <cell r="B505" t="str">
            <v>M00334030630</v>
          </cell>
          <cell r="C505" t="str">
            <v>GDC-10 REGULAR 3MM X 6CM</v>
          </cell>
          <cell r="D505">
            <v>33.930599999999998</v>
          </cell>
        </row>
        <row r="506">
          <cell r="B506" t="str">
            <v>M00334030640</v>
          </cell>
          <cell r="C506" t="str">
            <v>GDC-10 Standard 3mm x 6cm</v>
          </cell>
          <cell r="D506">
            <v>66.474099999999993</v>
          </cell>
        </row>
        <row r="507">
          <cell r="B507" t="str">
            <v>M00334030840</v>
          </cell>
          <cell r="C507" t="str">
            <v>GDC-10 Standard 3mm x 8cm</v>
          </cell>
          <cell r="D507">
            <v>67.599299999999999</v>
          </cell>
        </row>
        <row r="508">
          <cell r="B508" t="str">
            <v>M00334031230</v>
          </cell>
          <cell r="C508" t="str">
            <v>GDC-10 REGULAR 3MM X 12CM</v>
          </cell>
          <cell r="D508">
            <v>33.930599999999998</v>
          </cell>
        </row>
        <row r="509">
          <cell r="B509" t="str">
            <v>M00334031240</v>
          </cell>
          <cell r="C509" t="str">
            <v>GDC-10 Standard 3mm x 12cm</v>
          </cell>
          <cell r="D509">
            <v>69.927300000000002</v>
          </cell>
        </row>
        <row r="510">
          <cell r="B510" t="str">
            <v>M00334040630</v>
          </cell>
          <cell r="C510" t="str">
            <v>GDC-10 REGULAR 4MM X 6CM</v>
          </cell>
          <cell r="D510">
            <v>57.171799999999998</v>
          </cell>
        </row>
        <row r="511">
          <cell r="B511" t="str">
            <v>M00334040640</v>
          </cell>
          <cell r="C511" t="str">
            <v>GDC-10 Standard 4mm x 6cm</v>
          </cell>
          <cell r="D511">
            <v>66.474099999999993</v>
          </cell>
        </row>
        <row r="512">
          <cell r="B512" t="str">
            <v>M00334041030</v>
          </cell>
          <cell r="C512" t="str">
            <v>GDC-10 REGULAR 4MM X 10CM</v>
          </cell>
          <cell r="D512">
            <v>33.930599999999998</v>
          </cell>
        </row>
        <row r="513">
          <cell r="B513" t="str">
            <v>M00334041040</v>
          </cell>
          <cell r="C513" t="str">
            <v>GDC-10 Standard 4mm x 10cm</v>
          </cell>
          <cell r="D513">
            <v>68.123100000000008</v>
          </cell>
        </row>
        <row r="514">
          <cell r="B514" t="str">
            <v>M00334051030</v>
          </cell>
          <cell r="C514" t="str">
            <v>GDC-10 REGULAR 5MM X 10CM</v>
          </cell>
          <cell r="D514">
            <v>33.930599999999998</v>
          </cell>
        </row>
        <row r="515">
          <cell r="B515" t="str">
            <v>M00334051040</v>
          </cell>
          <cell r="C515" t="str">
            <v>GDC-10 Standard 5mm x 10cm</v>
          </cell>
          <cell r="D515">
            <v>68.123100000000008</v>
          </cell>
        </row>
        <row r="516">
          <cell r="B516" t="str">
            <v>M00334051530</v>
          </cell>
          <cell r="C516" t="str">
            <v>GDC-10 REGULAR 5MM X 15CM</v>
          </cell>
          <cell r="D516">
            <v>33.930599999999998</v>
          </cell>
        </row>
        <row r="517">
          <cell r="B517" t="str">
            <v>M00334051540</v>
          </cell>
          <cell r="C517" t="str">
            <v>GDC-10 Standard 5mm x 15cm</v>
          </cell>
          <cell r="D517">
            <v>71.120399999999989</v>
          </cell>
        </row>
        <row r="518">
          <cell r="B518" t="str">
            <v>M00334061030</v>
          </cell>
          <cell r="C518" t="str">
            <v>GDC-10 REGULAR 6MM X 10 CM</v>
          </cell>
          <cell r="D518">
            <v>33.930599999999998</v>
          </cell>
        </row>
        <row r="519">
          <cell r="B519" t="str">
            <v>M00334061040</v>
          </cell>
          <cell r="C519" t="str">
            <v>GDC-10 Standard 6mm x 10cm</v>
          </cell>
          <cell r="D519">
            <v>68.123100000000008</v>
          </cell>
        </row>
        <row r="520">
          <cell r="B520" t="str">
            <v>M00334062030</v>
          </cell>
          <cell r="C520" t="str">
            <v>GDC-10 REGULAR 6MM X 20CM</v>
          </cell>
          <cell r="D520">
            <v>33.930599999999998</v>
          </cell>
        </row>
        <row r="521">
          <cell r="B521" t="str">
            <v>M00334062040</v>
          </cell>
          <cell r="C521" t="str">
            <v>GDC-10 Standard 6mm x 20cm</v>
          </cell>
          <cell r="D521">
            <v>74.137100000000004</v>
          </cell>
        </row>
        <row r="522">
          <cell r="B522" t="str">
            <v>M00334071030</v>
          </cell>
          <cell r="C522" t="str">
            <v>GDC-10 REGULAR 7MM X 10CM</v>
          </cell>
          <cell r="D522">
            <v>59.790799999999997</v>
          </cell>
        </row>
        <row r="523">
          <cell r="B523" t="str">
            <v>M00334071040</v>
          </cell>
          <cell r="C523" t="str">
            <v>GDC-10 Standard 7mm x 10cm</v>
          </cell>
          <cell r="D523">
            <v>68.123100000000008</v>
          </cell>
        </row>
        <row r="524">
          <cell r="B524" t="str">
            <v>M00334073030</v>
          </cell>
          <cell r="C524" t="str">
            <v>GDC-10 REGULAR 7MM X 30CM</v>
          </cell>
          <cell r="D524">
            <v>33.930599999999998</v>
          </cell>
        </row>
        <row r="525">
          <cell r="B525" t="str">
            <v>M00334073040</v>
          </cell>
          <cell r="C525" t="str">
            <v>GDC-10 Standard 7mm x 30cm</v>
          </cell>
          <cell r="D525">
            <v>80.1511</v>
          </cell>
        </row>
        <row r="526">
          <cell r="B526" t="str">
            <v>M00334081030</v>
          </cell>
          <cell r="C526" t="str">
            <v>GDC-10 REGULAR 8MM X 10CM</v>
          </cell>
          <cell r="D526">
            <v>58.568600000000004</v>
          </cell>
        </row>
        <row r="527">
          <cell r="B527" t="str">
            <v>M00334081040</v>
          </cell>
          <cell r="C527" t="str">
            <v>GDC Standard 8mm x 10cm</v>
          </cell>
          <cell r="D527">
            <v>68.123100000000008</v>
          </cell>
        </row>
        <row r="528">
          <cell r="B528" t="str">
            <v>M00334082030</v>
          </cell>
          <cell r="C528" t="str">
            <v>GDC-10 REGULAR 8MM X 20CM</v>
          </cell>
          <cell r="D528">
            <v>33.930599999999998</v>
          </cell>
        </row>
        <row r="529">
          <cell r="B529" t="str">
            <v>M00334082040</v>
          </cell>
          <cell r="C529" t="str">
            <v>GDC-10 Standard 8mm x 20cm</v>
          </cell>
          <cell r="D529">
            <v>74.137100000000004</v>
          </cell>
        </row>
        <row r="530">
          <cell r="B530" t="str">
            <v>M00334083030</v>
          </cell>
          <cell r="C530" t="str">
            <v>GDC-10 REGULAR 8MM X 30CM</v>
          </cell>
          <cell r="D530">
            <v>33.930599999999998</v>
          </cell>
        </row>
        <row r="531">
          <cell r="B531" t="str">
            <v>M00334083040</v>
          </cell>
          <cell r="C531" t="str">
            <v>GDC-10 Standard 8mm x 30cm</v>
          </cell>
          <cell r="D531">
            <v>80.1511</v>
          </cell>
        </row>
        <row r="532">
          <cell r="B532" t="str">
            <v>M00334091530</v>
          </cell>
          <cell r="C532" t="str">
            <v>GDC-10 REGULAR 9MM X 15CM</v>
          </cell>
          <cell r="D532">
            <v>33.930599999999998</v>
          </cell>
        </row>
        <row r="533">
          <cell r="B533" t="str">
            <v>M00334091540</v>
          </cell>
          <cell r="C533" t="str">
            <v>GDC-10 Standard 9 mm x 15 cm</v>
          </cell>
          <cell r="D533">
            <v>71.120399999999989</v>
          </cell>
        </row>
        <row r="534">
          <cell r="B534" t="str">
            <v>M00334093030</v>
          </cell>
          <cell r="C534" t="str">
            <v>GDC-10 REGULAR 9MM X 30CM</v>
          </cell>
          <cell r="D534">
            <v>33.930599999999998</v>
          </cell>
        </row>
        <row r="535">
          <cell r="B535" t="str">
            <v>M00334093040</v>
          </cell>
          <cell r="C535" t="str">
            <v>GDC-10 Standard 9mm x 30cm</v>
          </cell>
          <cell r="D535">
            <v>80.1511</v>
          </cell>
        </row>
        <row r="536">
          <cell r="B536" t="str">
            <v>M003341201SR0</v>
          </cell>
          <cell r="C536" t="str">
            <v>GDC-10 SOFT STRETCH 2X1</v>
          </cell>
          <cell r="D536">
            <v>113.2863</v>
          </cell>
        </row>
        <row r="537">
          <cell r="B537" t="str">
            <v>M003341201SR40</v>
          </cell>
          <cell r="C537" t="str">
            <v>GDC-10 Soft SR 2mm x 1cm</v>
          </cell>
          <cell r="D537">
            <v>91.44189999999999</v>
          </cell>
        </row>
        <row r="538">
          <cell r="B538" t="str">
            <v>M00334120230</v>
          </cell>
          <cell r="C538" t="str">
            <v>GDC-10 SOFT 2MM X 2CM</v>
          </cell>
          <cell r="D538">
            <v>33.930599999999998</v>
          </cell>
        </row>
        <row r="539">
          <cell r="B539" t="str">
            <v>M00334120240</v>
          </cell>
          <cell r="C539" t="str">
            <v>GDC-10 Soft 2mm x 2cm</v>
          </cell>
          <cell r="D539">
            <v>64.029700000000005</v>
          </cell>
        </row>
        <row r="540">
          <cell r="B540" t="str">
            <v>M003341202SR0</v>
          </cell>
          <cell r="C540" t="str">
            <v>GDC-10 SOFT STRETCH 2MMX2CM</v>
          </cell>
          <cell r="D540">
            <v>114.14960000000001</v>
          </cell>
        </row>
        <row r="541">
          <cell r="B541" t="str">
            <v>M003341202SR40</v>
          </cell>
          <cell r="C541" t="str">
            <v>GDC-10 Soft SR 2mm x 2cm</v>
          </cell>
          <cell r="D541">
            <v>91.8202</v>
          </cell>
        </row>
        <row r="542">
          <cell r="B542" t="str">
            <v>M00334120330</v>
          </cell>
          <cell r="C542" t="str">
            <v>GDC-10 SOFT 2MM X 3 CM</v>
          </cell>
          <cell r="D542">
            <v>33.930599999999998</v>
          </cell>
        </row>
        <row r="543">
          <cell r="B543" t="str">
            <v>M00334120340</v>
          </cell>
          <cell r="C543" t="str">
            <v>GDC-10 Soft 2mm x 3cm</v>
          </cell>
          <cell r="D543">
            <v>64.592299999999994</v>
          </cell>
        </row>
        <row r="544">
          <cell r="B544" t="str">
            <v>M003341203SR0</v>
          </cell>
          <cell r="C544" t="str">
            <v>GDC-10 SOFT STRETCH 2MMX3CM</v>
          </cell>
          <cell r="D544">
            <v>113.69369999999999</v>
          </cell>
        </row>
        <row r="545">
          <cell r="B545" t="str">
            <v>M003341203SR40</v>
          </cell>
          <cell r="C545" t="str">
            <v>GDC-10 Soft SR 2mm x 3cm</v>
          </cell>
          <cell r="D545">
            <v>91.888099999999994</v>
          </cell>
        </row>
        <row r="546">
          <cell r="B546" t="str">
            <v>M00334120430</v>
          </cell>
          <cell r="C546" t="str">
            <v>GDC-10 SOFT 2MM X 4CM</v>
          </cell>
          <cell r="D546">
            <v>33.930599999999998</v>
          </cell>
        </row>
        <row r="547">
          <cell r="B547" t="str">
            <v>M00334120440</v>
          </cell>
          <cell r="C547" t="str">
            <v>GDC-10 Soft 2mm x 4cm</v>
          </cell>
          <cell r="D547">
            <v>64.951199999999986</v>
          </cell>
        </row>
        <row r="548">
          <cell r="B548" t="str">
            <v>M003341204SR0</v>
          </cell>
          <cell r="C548" t="str">
            <v>GDC-10 SOFT STRETCH 2MMX4CM</v>
          </cell>
          <cell r="D548">
            <v>114.3824</v>
          </cell>
        </row>
        <row r="549">
          <cell r="B549" t="str">
            <v>M003341204SR40</v>
          </cell>
          <cell r="C549" t="str">
            <v>GDC-10 Soft SR 2mm x 4cm</v>
          </cell>
          <cell r="D549">
            <v>103.95489999999999</v>
          </cell>
        </row>
        <row r="550">
          <cell r="B550" t="str">
            <v>M00334120630</v>
          </cell>
          <cell r="C550" t="str">
            <v>GDC-10 SOFT 2MM X 6CM - M00334120630,</v>
          </cell>
          <cell r="D550">
            <v>33.930599999999998</v>
          </cell>
        </row>
        <row r="551">
          <cell r="B551" t="str">
            <v>M00334120640</v>
          </cell>
          <cell r="C551" t="str">
            <v>GDC-10 Soft 2mm x 6cm</v>
          </cell>
          <cell r="D551">
            <v>66.221899999999991</v>
          </cell>
        </row>
        <row r="552">
          <cell r="B552" t="str">
            <v>M003341206SR0</v>
          </cell>
          <cell r="C552" t="str">
            <v>GDC-10 SOFT STRETCH 2X6</v>
          </cell>
          <cell r="D552">
            <v>114.94499999999999</v>
          </cell>
        </row>
        <row r="553">
          <cell r="B553" t="str">
            <v>M003341206SR40</v>
          </cell>
          <cell r="C553" t="str">
            <v>GDC-10 Soft SR 2mm x 6cm</v>
          </cell>
          <cell r="D553">
            <v>94.148200000000003</v>
          </cell>
        </row>
        <row r="554">
          <cell r="B554" t="str">
            <v>M00334120830</v>
          </cell>
          <cell r="C554" t="str">
            <v>GDC-10 SOFT 2MM X 8CM</v>
          </cell>
          <cell r="D554">
            <v>33.930599999999998</v>
          </cell>
        </row>
        <row r="555">
          <cell r="B555" t="str">
            <v>M00334120840</v>
          </cell>
          <cell r="C555" t="str">
            <v>GDC-10 Soft 2mm x 8cm</v>
          </cell>
          <cell r="D555">
            <v>67.288899999999998</v>
          </cell>
        </row>
        <row r="556">
          <cell r="B556" t="str">
            <v>M003341208SR0</v>
          </cell>
          <cell r="C556" t="str">
            <v>GDC-10 SOFT STRETCH 2X8</v>
          </cell>
          <cell r="D556">
            <v>116.0508</v>
          </cell>
        </row>
        <row r="557">
          <cell r="B557" t="str">
            <v>M003341208SR40</v>
          </cell>
          <cell r="C557" t="str">
            <v>GDC-10 Soft SR 2mm x 8cm</v>
          </cell>
          <cell r="D557">
            <v>96.291899999999998</v>
          </cell>
        </row>
        <row r="558">
          <cell r="B558" t="str">
            <v>M00334130330</v>
          </cell>
          <cell r="C558" t="str">
            <v>GDC-10 SOFT 3MM X 3CM</v>
          </cell>
          <cell r="D558">
            <v>33.930599999999998</v>
          </cell>
        </row>
        <row r="559">
          <cell r="B559" t="str">
            <v>M00334130340</v>
          </cell>
          <cell r="C559" t="str">
            <v>GDC-10 Soft 3mm x 3cm</v>
          </cell>
          <cell r="D559">
            <v>64.592299999999994</v>
          </cell>
        </row>
        <row r="560">
          <cell r="B560" t="str">
            <v>M00334130430</v>
          </cell>
          <cell r="C560" t="str">
            <v>GDC-10 SOFT 3MM X 4CM</v>
          </cell>
          <cell r="D560">
            <v>33.930599999999998</v>
          </cell>
        </row>
        <row r="561">
          <cell r="B561" t="str">
            <v>M00334130440</v>
          </cell>
          <cell r="C561" t="str">
            <v>GDC-10 Soft 3mm x 4cm</v>
          </cell>
          <cell r="D561">
            <v>64.951199999999986</v>
          </cell>
        </row>
        <row r="562">
          <cell r="B562" t="str">
            <v>M00334130630</v>
          </cell>
          <cell r="C562" t="str">
            <v>GDC-10 SOFT 3MM X 6CM</v>
          </cell>
          <cell r="D562">
            <v>33.930599999999998</v>
          </cell>
        </row>
        <row r="563">
          <cell r="B563" t="str">
            <v>M00334130640</v>
          </cell>
          <cell r="C563" t="str">
            <v>GDC-10 Soft 3mm x 6cm</v>
          </cell>
          <cell r="D563">
            <v>66.221899999999991</v>
          </cell>
        </row>
        <row r="564">
          <cell r="B564" t="str">
            <v>M00334130830</v>
          </cell>
          <cell r="C564" t="str">
            <v>GDC-10 SOFT 3MM X 8CM</v>
          </cell>
          <cell r="D564">
            <v>33.930599999999998</v>
          </cell>
        </row>
        <row r="565">
          <cell r="B565" t="str">
            <v>M00334130840</v>
          </cell>
          <cell r="C565" t="str">
            <v>GDC-10 Soft 3mm x 8cm</v>
          </cell>
          <cell r="D565">
            <v>67.288899999999998</v>
          </cell>
        </row>
        <row r="566">
          <cell r="B566" t="str">
            <v>M00334131030</v>
          </cell>
          <cell r="C566" t="str">
            <v>GDC-10 SOFT 3MM X 10CM</v>
          </cell>
          <cell r="D566">
            <v>33.930599999999998</v>
          </cell>
        </row>
        <row r="567">
          <cell r="B567" t="str">
            <v>M00334131040</v>
          </cell>
          <cell r="C567" t="str">
            <v>GDC-10 Soft 3mm x 10cm</v>
          </cell>
          <cell r="D567">
            <v>67.793300000000002</v>
          </cell>
        </row>
        <row r="568">
          <cell r="B568" t="str">
            <v>M00334140430</v>
          </cell>
          <cell r="C568" t="str">
            <v>GDC-10 SOFT 4MM X 4CM</v>
          </cell>
          <cell r="D568">
            <v>33.930599999999998</v>
          </cell>
        </row>
        <row r="569">
          <cell r="B569" t="str">
            <v>M00334140440</v>
          </cell>
          <cell r="C569" t="str">
            <v>GDC-10 Soft 4mm x 4cm</v>
          </cell>
          <cell r="D569">
            <v>64.951199999999986</v>
          </cell>
        </row>
        <row r="570">
          <cell r="B570" t="str">
            <v>M00334140630</v>
          </cell>
          <cell r="C570" t="str">
            <v>GDC-10 SOFT 4MM X 6CM</v>
          </cell>
          <cell r="D570">
            <v>33.930599999999998</v>
          </cell>
        </row>
        <row r="571">
          <cell r="B571" t="str">
            <v>M00334140640</v>
          </cell>
          <cell r="C571" t="str">
            <v>GDC-10 Soft 4mm x 6cm</v>
          </cell>
          <cell r="D571">
            <v>66.221899999999991</v>
          </cell>
        </row>
        <row r="572">
          <cell r="B572" t="str">
            <v>M00334140830</v>
          </cell>
          <cell r="C572" t="str">
            <v>GDC-10 SOFT 4MM X 8CM</v>
          </cell>
          <cell r="D572">
            <v>33.930599999999998</v>
          </cell>
        </row>
        <row r="573">
          <cell r="B573" t="str">
            <v>M00334140840</v>
          </cell>
          <cell r="C573" t="str">
            <v>GDC-10 Soft 4mm x 8cm</v>
          </cell>
          <cell r="D573">
            <v>67.288899999999998</v>
          </cell>
        </row>
        <row r="574">
          <cell r="B574" t="str">
            <v>M00334141040</v>
          </cell>
          <cell r="C574" t="str">
            <v>GDC-10 Soft 4mm x 10cm</v>
          </cell>
          <cell r="D574">
            <v>67.793300000000002</v>
          </cell>
        </row>
        <row r="575">
          <cell r="B575" t="str">
            <v>M00334210330</v>
          </cell>
          <cell r="C575" t="str">
            <v>GDC-10 2D 10MM X 30 CM</v>
          </cell>
          <cell r="D575">
            <v>65.125799999999998</v>
          </cell>
        </row>
        <row r="576">
          <cell r="B576" t="str">
            <v>M00334210340</v>
          </cell>
          <cell r="C576" t="str">
            <v>GDC-10 2D 10mm x 30cm</v>
          </cell>
          <cell r="D576">
            <v>90.947200000000009</v>
          </cell>
        </row>
        <row r="577">
          <cell r="B577" t="str">
            <v>M003342123040</v>
          </cell>
          <cell r="C577" t="str">
            <v>GDC -10 2D 12MM X 30CM</v>
          </cell>
          <cell r="D577">
            <v>59.949199999999998</v>
          </cell>
        </row>
        <row r="578">
          <cell r="B578" t="str">
            <v>M003342143040</v>
          </cell>
          <cell r="C578" t="str">
            <v>GDC -10 2D 14MM X 30CM</v>
          </cell>
          <cell r="D578">
            <v>59.949199999999998</v>
          </cell>
        </row>
        <row r="579">
          <cell r="B579" t="str">
            <v>M003342163040</v>
          </cell>
          <cell r="C579" t="str">
            <v>GDC -10-2D 16MM X 30CM</v>
          </cell>
          <cell r="D579">
            <v>59.949199999999998</v>
          </cell>
        </row>
        <row r="580">
          <cell r="B580" t="str">
            <v>M003342183040</v>
          </cell>
          <cell r="C580" t="str">
            <v>GDC -10-2D 18MM X 30CM</v>
          </cell>
          <cell r="D580">
            <v>59.949199999999998</v>
          </cell>
        </row>
        <row r="581">
          <cell r="B581" t="str">
            <v>M003342203040</v>
          </cell>
          <cell r="C581" t="str">
            <v>GDC -10-2D 20MM X 30CM</v>
          </cell>
          <cell r="D581">
            <v>59.949199999999998</v>
          </cell>
        </row>
        <row r="582">
          <cell r="B582" t="str">
            <v>M00334230830</v>
          </cell>
          <cell r="C582" t="str">
            <v>GDC-10 2D 3MM X 8CM - M00334230830,</v>
          </cell>
          <cell r="D582">
            <v>57.7926</v>
          </cell>
        </row>
        <row r="583">
          <cell r="B583" t="str">
            <v>M00334230840</v>
          </cell>
          <cell r="C583" t="str">
            <v>GDC-10 2D 3mm x 8cm</v>
          </cell>
          <cell r="D583">
            <v>78.919200000000004</v>
          </cell>
        </row>
        <row r="584">
          <cell r="B584" t="str">
            <v>M00334241030</v>
          </cell>
          <cell r="C584" t="str">
            <v>GDC-10 2D 4MM X 10CM</v>
          </cell>
          <cell r="D584">
            <v>58.587999999999994</v>
          </cell>
        </row>
        <row r="585">
          <cell r="B585" t="str">
            <v>M00334241040</v>
          </cell>
          <cell r="C585" t="str">
            <v>GDC-10 2D 4mm x 10cm</v>
          </cell>
          <cell r="D585">
            <v>78.919200000000004</v>
          </cell>
        </row>
        <row r="586">
          <cell r="B586" t="str">
            <v>M00334251530</v>
          </cell>
          <cell r="C586" t="str">
            <v>GDC-10 2D 5MM X 15CM</v>
          </cell>
          <cell r="D586">
            <v>64.223699999999994</v>
          </cell>
        </row>
        <row r="587">
          <cell r="B587" t="str">
            <v>M00334251540</v>
          </cell>
          <cell r="C587" t="str">
            <v>GDC-10 2D 5mm x 15cm</v>
          </cell>
          <cell r="D587">
            <v>81.916499999999999</v>
          </cell>
        </row>
        <row r="588">
          <cell r="B588" t="str">
            <v>M00334262030</v>
          </cell>
          <cell r="C588" t="str">
            <v>GDC-10 2D 6MM X 20CM</v>
          </cell>
          <cell r="D588">
            <v>65.086999999999989</v>
          </cell>
        </row>
        <row r="589">
          <cell r="B589" t="str">
            <v>M00334262040</v>
          </cell>
          <cell r="C589" t="str">
            <v>GDC-10 2D 6mm x 20cm</v>
          </cell>
          <cell r="D589">
            <v>84.933199999999999</v>
          </cell>
        </row>
        <row r="590">
          <cell r="B590" t="str">
            <v>M00334272530</v>
          </cell>
          <cell r="C590" t="str">
            <v>GDC-10 2D 7MM X 25CM</v>
          </cell>
          <cell r="D590">
            <v>66.095799999999997</v>
          </cell>
        </row>
        <row r="591">
          <cell r="B591" t="str">
            <v>M00334272540</v>
          </cell>
          <cell r="C591" t="str">
            <v>GDC-10 2D 7mm x 25cm</v>
          </cell>
          <cell r="D591">
            <v>87.930500000000009</v>
          </cell>
        </row>
        <row r="592">
          <cell r="B592" t="str">
            <v>M00334283030</v>
          </cell>
          <cell r="C592" t="str">
            <v>GDC-10 2D 8MM X 30CM</v>
          </cell>
          <cell r="D592">
            <v>68.239499999999992</v>
          </cell>
        </row>
        <row r="593">
          <cell r="B593" t="str">
            <v>M00334283040</v>
          </cell>
          <cell r="C593" t="str">
            <v>GDC-10 2D 8mm x 30cm</v>
          </cell>
          <cell r="D593">
            <v>90.947200000000009</v>
          </cell>
        </row>
        <row r="594">
          <cell r="B594" t="str">
            <v>M00334293030</v>
          </cell>
          <cell r="C594" t="str">
            <v>GDC-10 2D 9MM X 30CM</v>
          </cell>
          <cell r="D594">
            <v>65.067599999999999</v>
          </cell>
        </row>
        <row r="595">
          <cell r="B595" t="str">
            <v>M00334293040</v>
          </cell>
          <cell r="C595" t="str">
            <v>GDC-10 2D 9mm x 30cm</v>
          </cell>
          <cell r="D595">
            <v>90.947200000000009</v>
          </cell>
        </row>
        <row r="596">
          <cell r="B596" t="str">
            <v>M0033432010</v>
          </cell>
          <cell r="C596" t="str">
            <v>GDC-10 ULTRASOFT 2mm X 1cm</v>
          </cell>
          <cell r="D596">
            <v>93.081199999999995</v>
          </cell>
        </row>
        <row r="597">
          <cell r="B597" t="str">
            <v>M0033432020</v>
          </cell>
          <cell r="C597" t="str">
            <v>GDC-10 ULTRASOFT 2mm X 2cm</v>
          </cell>
          <cell r="D597">
            <v>93.401300000000006</v>
          </cell>
        </row>
        <row r="598">
          <cell r="B598" t="str">
            <v>M0033432030</v>
          </cell>
          <cell r="C598" t="str">
            <v>GDC-10 ULTRASOFT 2mm X 3cm</v>
          </cell>
          <cell r="D598">
            <v>93.566199999999995</v>
          </cell>
        </row>
        <row r="599">
          <cell r="B599" t="str">
            <v>M0033432040</v>
          </cell>
          <cell r="C599" t="str">
            <v>GDC-10 ULTRASOFT 2mm X 4cm</v>
          </cell>
          <cell r="D599">
            <v>93.595299999999995</v>
          </cell>
        </row>
        <row r="600">
          <cell r="B600" t="str">
            <v>M0033432060</v>
          </cell>
          <cell r="C600" t="str">
            <v>GDC-10 ULTRASOFT 2mm X 6cm</v>
          </cell>
          <cell r="D600">
            <v>95.380099999999999</v>
          </cell>
        </row>
        <row r="601">
          <cell r="B601" t="str">
            <v>M0033432520</v>
          </cell>
          <cell r="C601" t="str">
            <v>GDC-10 ULTRASOFT 2.5mm X 2cm</v>
          </cell>
          <cell r="D601">
            <v>93.430399999999992</v>
          </cell>
        </row>
        <row r="602">
          <cell r="B602" t="str">
            <v>M0033432530</v>
          </cell>
          <cell r="C602" t="str">
            <v>GDC-10 ULTRASOFT 2.5mm X 3cm</v>
          </cell>
          <cell r="D602">
            <v>93.643799999999999</v>
          </cell>
        </row>
        <row r="603">
          <cell r="B603" t="str">
            <v>M0033432540</v>
          </cell>
          <cell r="C603" t="str">
            <v>GDC-10 ULTRASOFT 2.5mm X 4cm</v>
          </cell>
          <cell r="D603">
            <v>93.478899999999996</v>
          </cell>
        </row>
        <row r="604">
          <cell r="B604" t="str">
            <v>M0033432560</v>
          </cell>
          <cell r="C604" t="str">
            <v>GDC-10 ULTRASOFT 2.5mm X 6cm</v>
          </cell>
          <cell r="D604">
            <v>95.176400000000001</v>
          </cell>
        </row>
        <row r="605">
          <cell r="B605" t="str">
            <v>M0033433040</v>
          </cell>
          <cell r="C605" t="str">
            <v>GDC-10 ULTRASOFT 3mm X 4cm</v>
          </cell>
          <cell r="D605">
            <v>93.149100000000004</v>
          </cell>
        </row>
        <row r="606">
          <cell r="B606" t="str">
            <v>M0033433060</v>
          </cell>
          <cell r="C606" t="str">
            <v>GDC-10 ULTRASOFT 3mm X 6cm</v>
          </cell>
          <cell r="D606">
            <v>95.477100000000007</v>
          </cell>
        </row>
        <row r="607">
          <cell r="B607" t="str">
            <v>M0033433080</v>
          </cell>
          <cell r="C607" t="str">
            <v>GDC-10 ULTRASOFT 3mm X 8cm</v>
          </cell>
          <cell r="D607">
            <v>95.826300000000003</v>
          </cell>
        </row>
        <row r="608">
          <cell r="B608" t="str">
            <v>M0033434040</v>
          </cell>
          <cell r="C608" t="str">
            <v>GDC-10 ULTRASOFT 4mm X 4cm</v>
          </cell>
          <cell r="D608">
            <v>93.304299999999998</v>
          </cell>
        </row>
        <row r="609">
          <cell r="B609" t="str">
            <v>M0033434060</v>
          </cell>
          <cell r="C609" t="str">
            <v>GDC-10 ULTRASOFT 4mm X 6cm</v>
          </cell>
          <cell r="D609">
            <v>95.612899999999996</v>
          </cell>
        </row>
        <row r="610">
          <cell r="B610" t="str">
            <v>M0033434080</v>
          </cell>
          <cell r="C610" t="str">
            <v>GDC-10 ULTRASOFT 4mm X 8cm</v>
          </cell>
          <cell r="D610">
            <v>95.739000000000004</v>
          </cell>
        </row>
        <row r="611">
          <cell r="B611" t="str">
            <v>M003344302SR0</v>
          </cell>
          <cell r="C611" t="str">
            <v>GDC-10 2DSFT STRETCH 3X2</v>
          </cell>
          <cell r="D611">
            <v>115.9538</v>
          </cell>
        </row>
        <row r="612">
          <cell r="B612" t="str">
            <v>M003344302SR40</v>
          </cell>
          <cell r="C612" t="str">
            <v>GDC-10 Soft 2D SR 3mm x 2cm</v>
          </cell>
          <cell r="D612">
            <v>100.80240000000001</v>
          </cell>
        </row>
        <row r="613">
          <cell r="B613" t="str">
            <v>M003344303SR0</v>
          </cell>
          <cell r="C613" t="str">
            <v>GDC-10 2DSFT STRETCH 3X3</v>
          </cell>
          <cell r="D613">
            <v>114.2272</v>
          </cell>
        </row>
        <row r="614">
          <cell r="B614" t="str">
            <v>M003344303SR40</v>
          </cell>
          <cell r="C614" t="str">
            <v>GDC-10 Soft 2D SR 3mm x 3cm</v>
          </cell>
          <cell r="D614">
            <v>100.96729999999999</v>
          </cell>
        </row>
        <row r="615">
          <cell r="B615" t="str">
            <v>M003344304SR0</v>
          </cell>
          <cell r="C615" t="str">
            <v>GDC-10 2DSFT STRETCH 3X4</v>
          </cell>
          <cell r="D615">
            <v>114.72189999999999</v>
          </cell>
        </row>
        <row r="616">
          <cell r="B616" t="str">
            <v>M003344304SR40</v>
          </cell>
          <cell r="C616" t="str">
            <v>GDC-10 Soft 2D SR 3mm x 4cm</v>
          </cell>
          <cell r="D616">
            <v>101.0158</v>
          </cell>
        </row>
        <row r="617">
          <cell r="B617" t="str">
            <v>M003344306SR0</v>
          </cell>
          <cell r="C617" t="str">
            <v>GDC-10 2D SOFT STRETCH 3mm x 6cm</v>
          </cell>
          <cell r="D617">
            <v>114.9547</v>
          </cell>
        </row>
        <row r="618">
          <cell r="B618" t="str">
            <v>M003344306SR40</v>
          </cell>
          <cell r="C618" t="str">
            <v>GDC-10 Soft 2D SR 3mm x 6cm</v>
          </cell>
          <cell r="D618">
            <v>103.1789</v>
          </cell>
        </row>
        <row r="619">
          <cell r="B619" t="str">
            <v>M003344308SR0</v>
          </cell>
          <cell r="C619" t="str">
            <v>GDC-10 2D SOFT STRETCH 3mm x 8cm</v>
          </cell>
          <cell r="D619">
            <v>114.91589999999999</v>
          </cell>
        </row>
        <row r="620">
          <cell r="B620" t="str">
            <v>M003344308SR40</v>
          </cell>
          <cell r="C620" t="str">
            <v>GDC-10 Soft 2D SR 3mm x 8cm</v>
          </cell>
          <cell r="D620">
            <v>103.18859999999999</v>
          </cell>
        </row>
        <row r="621">
          <cell r="B621" t="str">
            <v>M003344403SR0</v>
          </cell>
          <cell r="C621" t="str">
            <v>GDC-10 2DSFT STRETCH 4X3</v>
          </cell>
          <cell r="D621">
            <v>114.78009999999999</v>
          </cell>
        </row>
        <row r="622">
          <cell r="B622" t="str">
            <v>M003344403SR40</v>
          </cell>
          <cell r="C622" t="str">
            <v>GDC-10 Soft 2D SR 4mm x 3cm</v>
          </cell>
          <cell r="D622">
            <v>102.3738</v>
          </cell>
        </row>
        <row r="623">
          <cell r="B623" t="str">
            <v>M003344404SR0</v>
          </cell>
          <cell r="C623" t="str">
            <v>GDC-10 2D SOFT STRETCH 4mm x 4cm</v>
          </cell>
          <cell r="D623">
            <v>115.2748</v>
          </cell>
        </row>
        <row r="624">
          <cell r="B624" t="str">
            <v>M003344404SR40</v>
          </cell>
          <cell r="C624" t="str">
            <v>GDC-10 Soft 2D SR 4mm x 4cm</v>
          </cell>
          <cell r="D624">
            <v>102.43199999999999</v>
          </cell>
        </row>
        <row r="625">
          <cell r="B625" t="str">
            <v>M003344406SR0</v>
          </cell>
          <cell r="C625" t="str">
            <v>GDC-10 2D SOFT STRETCH 4mm x 6 cm</v>
          </cell>
          <cell r="D625">
            <v>114.9644</v>
          </cell>
        </row>
        <row r="626">
          <cell r="B626" t="str">
            <v>M003344406SR40</v>
          </cell>
          <cell r="C626" t="str">
            <v>GDC-10 Soft 2D SR 4mm x 6cm</v>
          </cell>
          <cell r="D626">
            <v>102.90730000000001</v>
          </cell>
        </row>
        <row r="627">
          <cell r="B627" t="str">
            <v>M003344408SR0</v>
          </cell>
          <cell r="C627" t="str">
            <v>GDC-10 2D SOFT STRETCH 4mm x 8cm</v>
          </cell>
          <cell r="D627">
            <v>115.74039999999999</v>
          </cell>
        </row>
        <row r="628">
          <cell r="B628" t="str">
            <v>M003344408SR40</v>
          </cell>
          <cell r="C628" t="str">
            <v>GDC-10 Soft 2D SR 4mm x 8cm</v>
          </cell>
          <cell r="D628">
            <v>103.36320000000001</v>
          </cell>
        </row>
        <row r="629">
          <cell r="B629" t="str">
            <v>M003344504SR0</v>
          </cell>
          <cell r="C629" t="str">
            <v>GDC-10 2DSFT STRETCH 5X4</v>
          </cell>
          <cell r="D629">
            <v>116.0993</v>
          </cell>
        </row>
        <row r="630">
          <cell r="B630" t="str">
            <v>M003344504SR40</v>
          </cell>
          <cell r="C630" t="str">
            <v>GDC-10 Soft 2D SR 5mm x 4cm</v>
          </cell>
          <cell r="D630">
            <v>102.5581</v>
          </cell>
        </row>
        <row r="631">
          <cell r="B631" t="str">
            <v>M003344506SR0</v>
          </cell>
          <cell r="C631" t="str">
            <v>GDC-10 2DSFT STRETCH 5X6</v>
          </cell>
          <cell r="D631">
            <v>116.0993</v>
          </cell>
        </row>
        <row r="632">
          <cell r="B632" t="str">
            <v>M003344506SR40</v>
          </cell>
          <cell r="C632" t="str">
            <v>GDC-10 Soft 2D SR 5mm x 6cm</v>
          </cell>
          <cell r="D632">
            <v>103.4699</v>
          </cell>
        </row>
        <row r="633">
          <cell r="B633" t="str">
            <v>M003344508SR0</v>
          </cell>
          <cell r="C633" t="str">
            <v>GDC-10 2DSFT STRETCH 5X8</v>
          </cell>
          <cell r="D633">
            <v>117.76769999999999</v>
          </cell>
        </row>
        <row r="634">
          <cell r="B634" t="str">
            <v>M003344508SR40</v>
          </cell>
          <cell r="C634" t="str">
            <v>GDC-10 Soft 2D SR 5mm x 8cm</v>
          </cell>
          <cell r="D634">
            <v>104.58539999999999</v>
          </cell>
        </row>
        <row r="635">
          <cell r="B635" t="str">
            <v>M003344510SR0</v>
          </cell>
          <cell r="C635" t="str">
            <v>GDC-10 2DSFT STRETCH5X10</v>
          </cell>
          <cell r="D635">
            <v>117.14689999999999</v>
          </cell>
        </row>
        <row r="636">
          <cell r="B636" t="str">
            <v>M003344510SR40</v>
          </cell>
          <cell r="C636" t="str">
            <v>GDC-10 Soft 2D SR 5mm x 10cm</v>
          </cell>
          <cell r="D636">
            <v>105.32259999999999</v>
          </cell>
        </row>
        <row r="637">
          <cell r="B637" t="str">
            <v>M003344606SR0</v>
          </cell>
          <cell r="C637" t="str">
            <v>GDC-10 2DSFT STRETCH 6X6 - M003344606SR0,</v>
          </cell>
          <cell r="D637">
            <v>116.69099999999999</v>
          </cell>
        </row>
        <row r="638">
          <cell r="B638" t="str">
            <v>M003344606SR40</v>
          </cell>
          <cell r="C638" t="str">
            <v>GDC-10 Soft 2D SR 6mm x 6cm</v>
          </cell>
          <cell r="D638">
            <v>103.2856</v>
          </cell>
        </row>
        <row r="639">
          <cell r="B639" t="str">
            <v>M003344608SR0</v>
          </cell>
          <cell r="C639" t="str">
            <v>GDC-10 2DSFT STRETCH 6X8</v>
          </cell>
          <cell r="D639">
            <v>118.81529999999999</v>
          </cell>
        </row>
        <row r="640">
          <cell r="B640" t="str">
            <v>M003344608SR40</v>
          </cell>
          <cell r="C640" t="str">
            <v>GDC-10 Soft 2D SR 6mm x 8cm</v>
          </cell>
          <cell r="D640">
            <v>105.35169999999999</v>
          </cell>
        </row>
        <row r="641">
          <cell r="B641" t="str">
            <v>M003344610SR0</v>
          </cell>
          <cell r="C641" t="str">
            <v>GDC-10 2DSFT STRETCH6X10</v>
          </cell>
          <cell r="D641">
            <v>116.42909999999999</v>
          </cell>
        </row>
        <row r="642">
          <cell r="B642" t="str">
            <v>M003344610SR40</v>
          </cell>
          <cell r="C642" t="str">
            <v>GDC-10 Soft 2D SR 6mm x 10cm</v>
          </cell>
          <cell r="D642">
            <v>107.185</v>
          </cell>
        </row>
        <row r="643">
          <cell r="B643" t="str">
            <v>M003344710SR0</v>
          </cell>
          <cell r="C643" t="str">
            <v>GDC-10 2DSFT STRETCH7X10</v>
          </cell>
          <cell r="D643">
            <v>116.42909999999999</v>
          </cell>
        </row>
        <row r="644">
          <cell r="B644" t="str">
            <v>M003344710SR40</v>
          </cell>
          <cell r="C644" t="str">
            <v>GDC-10 Soft 2D SR 7mm x 10cm</v>
          </cell>
          <cell r="D644">
            <v>107.8446</v>
          </cell>
        </row>
        <row r="645">
          <cell r="B645" t="str">
            <v>M003344715SR0</v>
          </cell>
          <cell r="C645" t="str">
            <v>GDC-10 2DSFT STRETCH7X15</v>
          </cell>
          <cell r="D645">
            <v>116.98199999999999</v>
          </cell>
        </row>
        <row r="646">
          <cell r="B646" t="str">
            <v>M003344715SR40</v>
          </cell>
          <cell r="C646" t="str">
            <v>GDC-10 Soft 2D SR 7mm x 15cm</v>
          </cell>
          <cell r="D646">
            <v>109.5518</v>
          </cell>
        </row>
        <row r="647">
          <cell r="B647" t="str">
            <v>M00334510330</v>
          </cell>
          <cell r="C647" t="str">
            <v>GDC-10 3D 10MM X 30CM</v>
          </cell>
          <cell r="D647">
            <v>84.457899999999995</v>
          </cell>
        </row>
        <row r="648">
          <cell r="B648" t="str">
            <v>M00334510340</v>
          </cell>
          <cell r="C648" t="str">
            <v>GDC-10 3D 10mm x 30cm</v>
          </cell>
          <cell r="D648">
            <v>97.184299999999993</v>
          </cell>
        </row>
        <row r="649">
          <cell r="B649" t="str">
            <v>M00334530430</v>
          </cell>
          <cell r="C649" t="str">
            <v>GDC-10 3D 3MM X 4CM</v>
          </cell>
          <cell r="D649">
            <v>78.162599999999998</v>
          </cell>
        </row>
        <row r="650">
          <cell r="B650" t="str">
            <v>M00334530440</v>
          </cell>
          <cell r="C650" t="str">
            <v>GDC-10 3D 3mm x 4cm</v>
          </cell>
          <cell r="D650">
            <v>82.896199999999993</v>
          </cell>
        </row>
        <row r="651">
          <cell r="B651" t="str">
            <v>M00334530630</v>
          </cell>
          <cell r="C651" t="str">
            <v>GDC-10 3D 3MM X 6CM</v>
          </cell>
          <cell r="D651">
            <v>78.628200000000007</v>
          </cell>
        </row>
        <row r="652">
          <cell r="B652" t="str">
            <v>M00334530640</v>
          </cell>
          <cell r="C652" t="str">
            <v>GDC-10 3D 3mm x 6cm</v>
          </cell>
          <cell r="D652">
            <v>83.953499999999991</v>
          </cell>
        </row>
        <row r="653">
          <cell r="B653" t="str">
            <v>M00334540630</v>
          </cell>
          <cell r="C653" t="str">
            <v>GDC-10 3D 4MM X 6CM</v>
          </cell>
          <cell r="D653">
            <v>78.725200000000001</v>
          </cell>
        </row>
        <row r="654">
          <cell r="B654" t="str">
            <v>M00334540640</v>
          </cell>
          <cell r="C654" t="str">
            <v>GDC-10 3D 4mm x 6cm</v>
          </cell>
          <cell r="D654">
            <v>84.176599999999993</v>
          </cell>
        </row>
        <row r="655">
          <cell r="B655" t="str">
            <v>M00334540830</v>
          </cell>
          <cell r="C655" t="str">
            <v>GDC-10 3D 4MM X 8CM</v>
          </cell>
          <cell r="D655">
            <v>79.25869999999999</v>
          </cell>
        </row>
        <row r="656">
          <cell r="B656" t="str">
            <v>M00334540840</v>
          </cell>
          <cell r="C656" t="str">
            <v>GDC-10 3D 4mm x 8cm</v>
          </cell>
          <cell r="D656">
            <v>85.389099999999999</v>
          </cell>
        </row>
        <row r="657">
          <cell r="B657" t="str">
            <v>M00334550830</v>
          </cell>
          <cell r="C657" t="str">
            <v>GDC-10 5mm x 8cm 3D</v>
          </cell>
          <cell r="D657">
            <v>79.28779999999999</v>
          </cell>
        </row>
        <row r="658">
          <cell r="B658" t="str">
            <v>M00334550840</v>
          </cell>
          <cell r="C658" t="str">
            <v>GDC-10 3D 5mm x 8cm</v>
          </cell>
          <cell r="D658">
            <v>85.156300000000002</v>
          </cell>
        </row>
        <row r="659">
          <cell r="B659" t="str">
            <v>M00334551030</v>
          </cell>
          <cell r="C659" t="str">
            <v>GDC-10 5mm x 10cm 3D</v>
          </cell>
          <cell r="D659">
            <v>84.42880000000001</v>
          </cell>
        </row>
        <row r="660">
          <cell r="B660" t="str">
            <v>M00334551040</v>
          </cell>
          <cell r="C660" t="str">
            <v>GDC-10 3D 5mm x 10cm</v>
          </cell>
          <cell r="D660">
            <v>86.514299999999992</v>
          </cell>
        </row>
        <row r="661">
          <cell r="B661" t="str">
            <v>M00334561030</v>
          </cell>
          <cell r="C661" t="str">
            <v>GDC-10 3D 6mm x 10cm</v>
          </cell>
          <cell r="D661">
            <v>79.617599999999996</v>
          </cell>
        </row>
        <row r="662">
          <cell r="B662" t="str">
            <v>M00334561040</v>
          </cell>
          <cell r="C662" t="str">
            <v>GDC-10 3D 6mm x 10cm</v>
          </cell>
          <cell r="D662">
            <v>86.2136</v>
          </cell>
        </row>
        <row r="663">
          <cell r="B663" t="str">
            <v>M00334561530</v>
          </cell>
          <cell r="C663" t="str">
            <v>GDC-10 3D 6MM X 15CM</v>
          </cell>
          <cell r="D663">
            <v>80.985299999999995</v>
          </cell>
        </row>
        <row r="664">
          <cell r="B664" t="str">
            <v>M00334561540</v>
          </cell>
          <cell r="C664" t="str">
            <v>GDC-10 3D 6mm x 15cm</v>
          </cell>
          <cell r="D664">
            <v>89.298199999999994</v>
          </cell>
        </row>
        <row r="665">
          <cell r="B665" t="str">
            <v>M00334571230</v>
          </cell>
          <cell r="C665" t="str">
            <v>GDC-10 7mm x 12cm 3D</v>
          </cell>
          <cell r="D665">
            <v>80.286899999999989</v>
          </cell>
        </row>
        <row r="666">
          <cell r="B666" t="str">
            <v>M00334571240</v>
          </cell>
          <cell r="C666" t="str">
            <v>GDC-10 3D 7mm x 12cm</v>
          </cell>
          <cell r="D666">
            <v>87.717100000000002</v>
          </cell>
        </row>
        <row r="667">
          <cell r="B667" t="str">
            <v>M00334571530</v>
          </cell>
          <cell r="C667" t="str">
            <v>GDC-10 7mm x 15cm 3D</v>
          </cell>
          <cell r="D667">
            <v>80.849499999999992</v>
          </cell>
        </row>
        <row r="668">
          <cell r="B668" t="str">
            <v>M00334571540</v>
          </cell>
          <cell r="C668" t="str">
            <v>GDC-10 3D 7mm x 15cm</v>
          </cell>
          <cell r="D668">
            <v>88.987799999999993</v>
          </cell>
        </row>
        <row r="669">
          <cell r="B669" t="str">
            <v>M00334582030</v>
          </cell>
          <cell r="C669" t="str">
            <v>GDC-10 3D 8MM X 20CM</v>
          </cell>
          <cell r="D669">
            <v>82.343299999999999</v>
          </cell>
        </row>
        <row r="670">
          <cell r="B670" t="str">
            <v>M00334582040</v>
          </cell>
          <cell r="C670" t="str">
            <v>GDC-10 3D 8mm x 20cm</v>
          </cell>
          <cell r="D670">
            <v>92.363399999999999</v>
          </cell>
        </row>
        <row r="671">
          <cell r="B671" t="str">
            <v>M0033461030SR0</v>
          </cell>
          <cell r="C671" t="str">
            <v>GDC-10 360 10mm x 30cm SR</v>
          </cell>
          <cell r="D671">
            <v>138.3511</v>
          </cell>
        </row>
        <row r="672">
          <cell r="B672" t="str">
            <v>M0033461130SR0</v>
          </cell>
          <cell r="C672" t="str">
            <v>GDC-10 360 11mm x 30cm SR</v>
          </cell>
          <cell r="D672">
            <v>142.38629999999998</v>
          </cell>
        </row>
        <row r="673">
          <cell r="B673" t="str">
            <v>M0033461230SR0</v>
          </cell>
          <cell r="C673" t="str">
            <v>GDC-10 360 12mm x 30cm SR</v>
          </cell>
          <cell r="D673">
            <v>142.38629999999998</v>
          </cell>
        </row>
        <row r="674">
          <cell r="B674" t="str">
            <v>M0033461330SR0</v>
          </cell>
          <cell r="C674" t="str">
            <v>GDC-10 360 13mm x 30cm SR</v>
          </cell>
          <cell r="D674">
            <v>158.8278</v>
          </cell>
        </row>
        <row r="675">
          <cell r="B675" t="str">
            <v>M0033461430SR0</v>
          </cell>
          <cell r="C675" t="str">
            <v>GDC-10 360 14mm x 30cm SR</v>
          </cell>
          <cell r="D675">
            <v>158.8278</v>
          </cell>
        </row>
        <row r="676">
          <cell r="B676" t="str">
            <v>M0033461530SR0</v>
          </cell>
          <cell r="C676" t="str">
            <v>GDC-10 360 15mm x 30cm SR</v>
          </cell>
          <cell r="D676">
            <v>158.8278</v>
          </cell>
        </row>
        <row r="677">
          <cell r="B677" t="str">
            <v>M0033461540SR0</v>
          </cell>
          <cell r="C677" t="str">
            <v>GDC-10 360 15mm x 40cm SR</v>
          </cell>
          <cell r="D677">
            <v>159.11879999999999</v>
          </cell>
        </row>
        <row r="678">
          <cell r="B678" t="str">
            <v>M003346305SR0</v>
          </cell>
          <cell r="C678" t="str">
            <v>GDC-10 360 3mm x 5cm SR</v>
          </cell>
          <cell r="D678">
            <v>109.68759999999999</v>
          </cell>
        </row>
        <row r="679">
          <cell r="B679" t="str">
            <v>M003346308SR0</v>
          </cell>
          <cell r="C679" t="str">
            <v>GDC-10 360 3mm x 8cm SR</v>
          </cell>
          <cell r="D679">
            <v>113.83919999999999</v>
          </cell>
        </row>
        <row r="680">
          <cell r="B680" t="str">
            <v>M003346407SR0</v>
          </cell>
          <cell r="C680" t="str">
            <v>GDC-10 360 4mm x 7 cm SR</v>
          </cell>
          <cell r="D680">
            <v>112.98560000000001</v>
          </cell>
        </row>
        <row r="681">
          <cell r="B681" t="str">
            <v>M003346509SR0</v>
          </cell>
          <cell r="C681" t="str">
            <v>GDC-10 360 5mm x 9cm SR</v>
          </cell>
          <cell r="D681">
            <v>114.0817</v>
          </cell>
        </row>
        <row r="682">
          <cell r="B682" t="str">
            <v>M003346515SR0</v>
          </cell>
          <cell r="C682" t="str">
            <v>GDC-10 360 5mm x 15cm SR</v>
          </cell>
          <cell r="D682">
            <v>120.7165</v>
          </cell>
        </row>
        <row r="683">
          <cell r="B683" t="str">
            <v>M003346611SR0</v>
          </cell>
          <cell r="C683" t="str">
            <v>GDC-10 360 6mm x 11cm SR</v>
          </cell>
          <cell r="D683">
            <v>123.4713</v>
          </cell>
        </row>
        <row r="684">
          <cell r="B684" t="str">
            <v>M003346615SR0</v>
          </cell>
          <cell r="C684" t="str">
            <v>GDC-10 360 6mm x 15cm SR</v>
          </cell>
          <cell r="D684">
            <v>126.4395</v>
          </cell>
        </row>
        <row r="685">
          <cell r="B685" t="str">
            <v>M003346715SR0</v>
          </cell>
          <cell r="C685" t="str">
            <v>GDC-10 360 7mm x 15cm SR</v>
          </cell>
          <cell r="D685">
            <v>130.756</v>
          </cell>
        </row>
        <row r="686">
          <cell r="B686" t="str">
            <v>M003346720SR0</v>
          </cell>
          <cell r="C686" t="str">
            <v>GDC-10 360 7mm x 20cm SR</v>
          </cell>
          <cell r="D686">
            <v>130.89179999999999</v>
          </cell>
        </row>
        <row r="687">
          <cell r="B687" t="str">
            <v>M003346815SR0</v>
          </cell>
          <cell r="C687" t="str">
            <v>GDC-10 360 8mm x 15cm SR</v>
          </cell>
          <cell r="D687">
            <v>130.756</v>
          </cell>
        </row>
        <row r="688">
          <cell r="B688" t="str">
            <v>M003346820SR0</v>
          </cell>
          <cell r="C688" t="str">
            <v>GDC-10 360 8mm x 20cm SR</v>
          </cell>
          <cell r="D688">
            <v>130.89179999999999</v>
          </cell>
        </row>
        <row r="689">
          <cell r="B689" t="str">
            <v>M003346920SR0</v>
          </cell>
          <cell r="C689" t="str">
            <v>GDC-10 360 9mm x 20cm SR</v>
          </cell>
          <cell r="D689">
            <v>130.89179999999999</v>
          </cell>
        </row>
        <row r="690">
          <cell r="B690" t="str">
            <v>M003346930SR0</v>
          </cell>
          <cell r="C690" t="str">
            <v>GDC-10 360 9mm x 30cm SR</v>
          </cell>
          <cell r="D690">
            <v>138.3511</v>
          </cell>
        </row>
        <row r="691">
          <cell r="B691" t="str">
            <v>M0033471020SR0</v>
          </cell>
          <cell r="C691" t="str">
            <v>GDC-10 360 Soft 10mm x 20cm SR</v>
          </cell>
          <cell r="D691">
            <v>124.6159</v>
          </cell>
        </row>
        <row r="692">
          <cell r="B692" t="str">
            <v>M0033471120SR0</v>
          </cell>
          <cell r="C692" t="str">
            <v>GDC-10 360 Soft 11mm x 20cm SR</v>
          </cell>
          <cell r="D692">
            <v>124.6159</v>
          </cell>
        </row>
        <row r="693">
          <cell r="B693" t="str">
            <v>M0033471220SR0</v>
          </cell>
          <cell r="C693" t="str">
            <v>GDC-10 360 Soft 12mm x 20cm SR</v>
          </cell>
          <cell r="D693">
            <v>124.6159</v>
          </cell>
        </row>
        <row r="694">
          <cell r="B694" t="str">
            <v>M0033471322SR0</v>
          </cell>
          <cell r="C694" t="str">
            <v>GDC-10 360 Soft 13mm x 22cm SR</v>
          </cell>
          <cell r="D694">
            <v>130.9015</v>
          </cell>
        </row>
        <row r="695">
          <cell r="B695" t="str">
            <v>M0033471423SR0</v>
          </cell>
          <cell r="C695" t="str">
            <v>GDC-10 360 Soft 14mm x 23cm SR</v>
          </cell>
          <cell r="D695">
            <v>130.9015</v>
          </cell>
        </row>
        <row r="696">
          <cell r="B696" t="str">
            <v>M003347204SR0</v>
          </cell>
          <cell r="C696" t="str">
            <v>GDC-10 360 Soft 2mm x 4cm SR</v>
          </cell>
          <cell r="D696">
            <v>109.8913</v>
          </cell>
        </row>
        <row r="697">
          <cell r="B697" t="str">
            <v>M003347306SR0</v>
          </cell>
          <cell r="C697" t="str">
            <v>GDC-10 360 Soft 3mm x 6cm SR</v>
          </cell>
          <cell r="D697">
            <v>111.86039999999998</v>
          </cell>
        </row>
        <row r="698">
          <cell r="B698" t="str">
            <v>M003347408SR0</v>
          </cell>
          <cell r="C698" t="str">
            <v>GDC-10 360 Soft 4mm x 8cm SR</v>
          </cell>
          <cell r="D698">
            <v>113.8974</v>
          </cell>
        </row>
        <row r="699">
          <cell r="B699" t="str">
            <v>M003347509SR0</v>
          </cell>
          <cell r="C699" t="str">
            <v>GDC-10 360 Soft 5mm x 9cm SR</v>
          </cell>
          <cell r="D699">
            <v>114.14960000000001</v>
          </cell>
        </row>
        <row r="700">
          <cell r="B700" t="str">
            <v>M003347611SR0</v>
          </cell>
          <cell r="C700" t="str">
            <v>GDC-10 360 Soft 6mm x 11cm SR</v>
          </cell>
          <cell r="D700">
            <v>118.1266</v>
          </cell>
        </row>
        <row r="701">
          <cell r="B701" t="str">
            <v>M003347715SR0</v>
          </cell>
          <cell r="C701" t="str">
            <v>GDC-10 360 Soft 7mm x 15cm SR</v>
          </cell>
          <cell r="D701">
            <v>124.47039999999998</v>
          </cell>
        </row>
        <row r="702">
          <cell r="B702" t="str">
            <v>M003347820SR0</v>
          </cell>
          <cell r="C702" t="str">
            <v>GDC-10 360 Soft 8mm x 20cm SR</v>
          </cell>
          <cell r="D702">
            <v>124.6159</v>
          </cell>
        </row>
        <row r="703">
          <cell r="B703" t="str">
            <v>M003347920SR0</v>
          </cell>
          <cell r="C703" t="str">
            <v>GDC-10 360 Soft 9mm x 20cm SR</v>
          </cell>
          <cell r="D703">
            <v>124.6159</v>
          </cell>
        </row>
        <row r="704">
          <cell r="B704" t="str">
            <v>M0033481030</v>
          </cell>
          <cell r="C704" t="str">
            <v>10 mm x 30 cm NG3D-18 framing coil</v>
          </cell>
          <cell r="D704">
            <v>102.8588</v>
          </cell>
        </row>
        <row r="705">
          <cell r="B705" t="str">
            <v>M00334810300</v>
          </cell>
          <cell r="C705" t="str">
            <v>GDC-18 360 10mm x 30cm</v>
          </cell>
          <cell r="D705">
            <v>115.06140000000001</v>
          </cell>
        </row>
        <row r="706">
          <cell r="B706" t="str">
            <v>M0033481130</v>
          </cell>
          <cell r="C706" t="str">
            <v>11 mm x 30 cm NG3D-18 framing coil</v>
          </cell>
          <cell r="D706">
            <v>105.2353</v>
          </cell>
        </row>
        <row r="707">
          <cell r="B707" t="str">
            <v>M00334811300</v>
          </cell>
          <cell r="C707" t="str">
            <v>GDC-18 360 11mm x 30cm</v>
          </cell>
          <cell r="D707">
            <v>115.06140000000001</v>
          </cell>
        </row>
        <row r="708">
          <cell r="B708" t="str">
            <v>M0033481230</v>
          </cell>
          <cell r="C708" t="str">
            <v>12 mm x 30 cm NG3D-18 framing coil</v>
          </cell>
          <cell r="D708">
            <v>105.2353</v>
          </cell>
        </row>
        <row r="709">
          <cell r="B709" t="str">
            <v>M00334812300</v>
          </cell>
          <cell r="C709" t="str">
            <v>GDC-18 360 12mm x 30cm</v>
          </cell>
          <cell r="D709">
            <v>115.06140000000001</v>
          </cell>
        </row>
        <row r="710">
          <cell r="B710" t="str">
            <v>M0033481330</v>
          </cell>
          <cell r="C710" t="str">
            <v>13 mm x 30 cm NG3D-18 framing coil</v>
          </cell>
          <cell r="D710">
            <v>105.2353</v>
          </cell>
        </row>
        <row r="711">
          <cell r="B711" t="str">
            <v>M00334813300</v>
          </cell>
          <cell r="C711" t="str">
            <v>GDC-18 360 13mm x 30cm</v>
          </cell>
          <cell r="D711">
            <v>115.06140000000001</v>
          </cell>
        </row>
        <row r="712">
          <cell r="B712" t="str">
            <v>M00334814300</v>
          </cell>
          <cell r="C712" t="str">
            <v>GDC-18 360 14mm x 30cm</v>
          </cell>
          <cell r="D712">
            <v>115.06140000000001</v>
          </cell>
        </row>
        <row r="713">
          <cell r="B713" t="str">
            <v>M0033481630</v>
          </cell>
          <cell r="C713" t="str">
            <v>16 mm x 30 cm NG3D-18 framing coil</v>
          </cell>
          <cell r="D713">
            <v>124.44129999999998</v>
          </cell>
        </row>
        <row r="714">
          <cell r="B714" t="str">
            <v>M00334816300</v>
          </cell>
          <cell r="C714" t="str">
            <v>GDC-18 360 16mm x 30cm</v>
          </cell>
          <cell r="D714">
            <v>141.3775</v>
          </cell>
        </row>
        <row r="715">
          <cell r="B715" t="str">
            <v>M0033481640</v>
          </cell>
          <cell r="C715" t="str">
            <v>16 mm x 40 cm NG3D-18 framing coil</v>
          </cell>
          <cell r="D715">
            <v>124.44129999999998</v>
          </cell>
        </row>
        <row r="716">
          <cell r="B716" t="str">
            <v>M00334816400</v>
          </cell>
          <cell r="C716" t="str">
            <v>GDC-18 360 16mm x 40cm</v>
          </cell>
          <cell r="D716">
            <v>141.3775</v>
          </cell>
        </row>
        <row r="717">
          <cell r="B717" t="str">
            <v>M0033481830</v>
          </cell>
          <cell r="C717" t="str">
            <v>18 mm x 30 cm NG3D-18 framing coil</v>
          </cell>
          <cell r="D717">
            <v>124.44129999999998</v>
          </cell>
        </row>
        <row r="718">
          <cell r="B718" t="str">
            <v>M00334818300</v>
          </cell>
          <cell r="C718" t="str">
            <v>GDC-18 360 18mm x 30cm</v>
          </cell>
          <cell r="D718">
            <v>141.3775</v>
          </cell>
        </row>
        <row r="719">
          <cell r="B719" t="str">
            <v>M0033481840</v>
          </cell>
          <cell r="C719" t="str">
            <v>18 mm x 40 cm NG3D-18 framing coil</v>
          </cell>
          <cell r="D719">
            <v>124.44129999999998</v>
          </cell>
        </row>
        <row r="720">
          <cell r="B720" t="str">
            <v>M00334818400</v>
          </cell>
          <cell r="C720" t="str">
            <v>GDC-18 360 18mm x 40cm</v>
          </cell>
          <cell r="D720">
            <v>141.3775</v>
          </cell>
        </row>
        <row r="721">
          <cell r="B721" t="str">
            <v>M0033482030</v>
          </cell>
          <cell r="C721" t="str">
            <v>20 mm x 33 cm NG3D-18 framing coil</v>
          </cell>
          <cell r="D721">
            <v>124.44129999999998</v>
          </cell>
        </row>
        <row r="722">
          <cell r="B722" t="str">
            <v>M00334820330</v>
          </cell>
          <cell r="C722" t="str">
            <v>GDC-18 360 20mm x 33cm</v>
          </cell>
          <cell r="D722">
            <v>141.3775</v>
          </cell>
        </row>
        <row r="723">
          <cell r="B723" t="str">
            <v>M0033482240</v>
          </cell>
          <cell r="C723" t="str">
            <v>22 mm x 40 cm NG3D-18 framing coil</v>
          </cell>
          <cell r="D723">
            <v>124.44129999999998</v>
          </cell>
        </row>
        <row r="724">
          <cell r="B724" t="str">
            <v>M00334822400</v>
          </cell>
          <cell r="C724" t="str">
            <v>GDC-18 360 22mm x 40cm</v>
          </cell>
          <cell r="D724">
            <v>141.3775</v>
          </cell>
        </row>
        <row r="725">
          <cell r="B725" t="str">
            <v>M0033482440</v>
          </cell>
          <cell r="C725" t="str">
            <v>24 mm x 40 cm NG3D-18 framing coil</v>
          </cell>
          <cell r="D725">
            <v>124.44129999999998</v>
          </cell>
        </row>
        <row r="726">
          <cell r="B726" t="str">
            <v>M00334824400</v>
          </cell>
          <cell r="C726" t="str">
            <v>GDC-18 360 24mm x 40cm</v>
          </cell>
          <cell r="D726">
            <v>141.3775</v>
          </cell>
        </row>
        <row r="727">
          <cell r="B727" t="str">
            <v>M0033486150</v>
          </cell>
          <cell r="C727" t="str">
            <v>GDC-18 360 6mm x 15cm</v>
          </cell>
          <cell r="D727">
            <v>100.589</v>
          </cell>
        </row>
        <row r="728">
          <cell r="B728" t="str">
            <v>M0033487150</v>
          </cell>
          <cell r="C728" t="str">
            <v>GDC-18 360 7mm x 15cm</v>
          </cell>
          <cell r="D728">
            <v>106.0307</v>
          </cell>
        </row>
        <row r="729">
          <cell r="B729" t="str">
            <v>M0033488200</v>
          </cell>
          <cell r="C729" t="str">
            <v>GDC-18 360 8mm x 20cm</v>
          </cell>
          <cell r="D729">
            <v>106.0307</v>
          </cell>
        </row>
        <row r="730">
          <cell r="B730" t="str">
            <v>M0033489020</v>
          </cell>
          <cell r="C730" t="str">
            <v>9 mm x 25 cm NG3D-18 framing coil</v>
          </cell>
          <cell r="D730">
            <v>98.833299999999994</v>
          </cell>
        </row>
        <row r="731">
          <cell r="B731" t="str">
            <v>M0033489200</v>
          </cell>
          <cell r="C731" t="str">
            <v>GDC-18 360 9mm x 20cm</v>
          </cell>
          <cell r="D731">
            <v>106.0307</v>
          </cell>
        </row>
        <row r="732">
          <cell r="B732" t="str">
            <v>M00335010330</v>
          </cell>
          <cell r="C732" t="str">
            <v>GDC-18 REGULAR 10MM X 30CM</v>
          </cell>
          <cell r="D732">
            <v>33.930599999999998</v>
          </cell>
        </row>
        <row r="733">
          <cell r="B733" t="str">
            <v>M00335010340</v>
          </cell>
          <cell r="C733" t="str">
            <v>GDC-18 Standard 10mm x 30cm</v>
          </cell>
          <cell r="D733">
            <v>89.792899999999989</v>
          </cell>
        </row>
        <row r="734">
          <cell r="B734" t="str">
            <v>M00335012340</v>
          </cell>
          <cell r="C734" t="str">
            <v>GDC-18 Standard 12mm x 30cm</v>
          </cell>
          <cell r="D734">
            <v>89.792899999999989</v>
          </cell>
        </row>
        <row r="735">
          <cell r="B735" t="str">
            <v>M00335014330</v>
          </cell>
          <cell r="C735" t="str">
            <v>GDC-18 REGULAR 14MM X 30CM</v>
          </cell>
          <cell r="D735">
            <v>33.930599999999998</v>
          </cell>
        </row>
        <row r="736">
          <cell r="B736" t="str">
            <v>M00335014340</v>
          </cell>
          <cell r="C736" t="str">
            <v>GDC-18 Standard 14mm x 30cm</v>
          </cell>
          <cell r="D736">
            <v>89.792899999999989</v>
          </cell>
        </row>
        <row r="737">
          <cell r="B737" t="str">
            <v>M00335016340</v>
          </cell>
          <cell r="C737" t="str">
            <v>GDC-18 Standard 16mm x 30cm</v>
          </cell>
          <cell r="D737">
            <v>93.682599999999994</v>
          </cell>
        </row>
        <row r="738">
          <cell r="B738" t="str">
            <v>M00335018340</v>
          </cell>
          <cell r="C738" t="str">
            <v>GDC-18 Standard 18mm x 30cm</v>
          </cell>
          <cell r="D738">
            <v>93.682599999999994</v>
          </cell>
        </row>
        <row r="739">
          <cell r="B739" t="str">
            <v>M00335020340</v>
          </cell>
          <cell r="C739" t="str">
            <v>GDC-18 Standard 20mm x 30cm</v>
          </cell>
          <cell r="D739">
            <v>93.682599999999994</v>
          </cell>
        </row>
        <row r="740">
          <cell r="B740" t="str">
            <v>M00335051530</v>
          </cell>
          <cell r="C740" t="str">
            <v>GDC-18 REGULAR 5MM X 15CM</v>
          </cell>
          <cell r="D740">
            <v>33.930599999999998</v>
          </cell>
        </row>
        <row r="741">
          <cell r="B741" t="str">
            <v>M00335051540</v>
          </cell>
          <cell r="C741" t="str">
            <v>GDC-18 Standard 5mm x 15cm</v>
          </cell>
          <cell r="D741">
            <v>76.72699999999999</v>
          </cell>
        </row>
        <row r="742">
          <cell r="B742" t="str">
            <v>M00335052030</v>
          </cell>
          <cell r="C742" t="str">
            <v>GDC-18 REGULAR 5MM X 20CM</v>
          </cell>
          <cell r="D742">
            <v>33.930599999999998</v>
          </cell>
        </row>
        <row r="743">
          <cell r="B743" t="str">
            <v>M00335052040</v>
          </cell>
          <cell r="C743" t="str">
            <v>GDC-18 Standard 5mm x 20cm</v>
          </cell>
          <cell r="D743">
            <v>81.072599999999994</v>
          </cell>
        </row>
        <row r="744">
          <cell r="B744" t="str">
            <v>M00335062030</v>
          </cell>
          <cell r="C744" t="str">
            <v>GDC-18 REGULAR 6MM X 20CM</v>
          </cell>
          <cell r="D744">
            <v>33.930599999999998</v>
          </cell>
        </row>
        <row r="745">
          <cell r="B745" t="str">
            <v>M00335062040</v>
          </cell>
          <cell r="C745" t="str">
            <v>GDC-18 Standard 6mm x 20cm</v>
          </cell>
          <cell r="D745">
            <v>81.072599999999994</v>
          </cell>
        </row>
        <row r="746">
          <cell r="B746" t="str">
            <v>M00335073030</v>
          </cell>
          <cell r="C746" t="str">
            <v>GDC-18 REGULAR 7MM X 30CM</v>
          </cell>
          <cell r="D746">
            <v>33.930599999999998</v>
          </cell>
        </row>
        <row r="747">
          <cell r="B747" t="str">
            <v>M00335073040</v>
          </cell>
          <cell r="C747" t="str">
            <v>GDC-18 Standard 7mm x 30cm</v>
          </cell>
          <cell r="D747">
            <v>89.792899999999989</v>
          </cell>
        </row>
        <row r="748">
          <cell r="B748" t="str">
            <v>M00335082030</v>
          </cell>
          <cell r="C748" t="str">
            <v>GDC-18 REGULAR 8MM X 20CM</v>
          </cell>
          <cell r="D748">
            <v>64.272199999999998</v>
          </cell>
        </row>
        <row r="749">
          <cell r="B749" t="str">
            <v>M00335082040</v>
          </cell>
          <cell r="C749" t="str">
            <v>GDC-18 Standard 8mm x 20cm</v>
          </cell>
          <cell r="D749">
            <v>81.072599999999994</v>
          </cell>
        </row>
        <row r="750">
          <cell r="B750" t="str">
            <v>M00335083030</v>
          </cell>
          <cell r="C750" t="str">
            <v>GDC-18 REGULAR 8MM X 30CM</v>
          </cell>
          <cell r="D750">
            <v>33.930599999999998</v>
          </cell>
        </row>
        <row r="751">
          <cell r="B751" t="str">
            <v>M00335083040</v>
          </cell>
          <cell r="C751" t="str">
            <v>GDC-18 Standard 8mm x 30cm</v>
          </cell>
          <cell r="D751">
            <v>89.792899999999989</v>
          </cell>
        </row>
        <row r="752">
          <cell r="B752" t="str">
            <v>M00335091530</v>
          </cell>
          <cell r="C752" t="str">
            <v>GDC-18 REGULAR 9MM X 15CM</v>
          </cell>
          <cell r="D752">
            <v>60.683199999999999</v>
          </cell>
        </row>
        <row r="753">
          <cell r="B753" t="str">
            <v>M00335091540</v>
          </cell>
          <cell r="C753" t="str">
            <v>GDC-18 Standard 9mm x 15cm</v>
          </cell>
          <cell r="D753">
            <v>76.72699999999999</v>
          </cell>
        </row>
        <row r="754">
          <cell r="B754" t="str">
            <v>M00335093030</v>
          </cell>
          <cell r="C754" t="str">
            <v>GDC-18 REGULAR 9MM X 30CM</v>
          </cell>
          <cell r="D754">
            <v>33.930599999999998</v>
          </cell>
        </row>
        <row r="755">
          <cell r="B755" t="str">
            <v>M00335093040</v>
          </cell>
          <cell r="C755" t="str">
            <v>GDC-18 Standard 9mm x 30cm</v>
          </cell>
          <cell r="D755">
            <v>89.792899999999989</v>
          </cell>
        </row>
        <row r="756">
          <cell r="B756" t="str">
            <v>M00335120430</v>
          </cell>
          <cell r="C756" t="str">
            <v>GDC-18 SOFT 2MM X 4CM</v>
          </cell>
          <cell r="D756">
            <v>33.930599999999998</v>
          </cell>
        </row>
        <row r="757">
          <cell r="B757" t="str">
            <v>M00335120440</v>
          </cell>
          <cell r="C757" t="str">
            <v>GDC-18 Soft 2mm x 4cm</v>
          </cell>
          <cell r="D757">
            <v>67.453800000000001</v>
          </cell>
        </row>
        <row r="758">
          <cell r="B758" t="str">
            <v>M00335120830</v>
          </cell>
          <cell r="C758" t="str">
            <v>GDC-18 SOFT 2MM X 8CM</v>
          </cell>
          <cell r="D758">
            <v>33.930599999999998</v>
          </cell>
        </row>
        <row r="759">
          <cell r="B759" t="str">
            <v>M00335120840</v>
          </cell>
          <cell r="C759" t="str">
            <v>GDC-18 Soft 2mm x 8cm</v>
          </cell>
          <cell r="D759">
            <v>70.577200000000005</v>
          </cell>
        </row>
        <row r="760">
          <cell r="B760" t="str">
            <v>M00335130430</v>
          </cell>
          <cell r="C760" t="str">
            <v>GDC-18 SOFT 3MM X 4CM</v>
          </cell>
          <cell r="D760">
            <v>33.930599999999998</v>
          </cell>
        </row>
        <row r="761">
          <cell r="B761" t="str">
            <v>M00335130440</v>
          </cell>
          <cell r="C761" t="str">
            <v>GDC-18 Soft 3mm x 4cm</v>
          </cell>
          <cell r="D761">
            <v>67.453800000000001</v>
          </cell>
        </row>
        <row r="762">
          <cell r="B762" t="str">
            <v>M00335130830</v>
          </cell>
          <cell r="C762" t="str">
            <v>GDC-18 SOFT 3MM X 8CM</v>
          </cell>
          <cell r="D762">
            <v>33.930599999999998</v>
          </cell>
        </row>
        <row r="763">
          <cell r="B763" t="str">
            <v>M00335130840</v>
          </cell>
          <cell r="C763" t="str">
            <v>GDC-18 Soft 3mm x 8cm</v>
          </cell>
          <cell r="D763">
            <v>70.577200000000005</v>
          </cell>
        </row>
        <row r="764">
          <cell r="B764" t="str">
            <v>M00335140630</v>
          </cell>
          <cell r="C764" t="str">
            <v>GDC-18 SOFT 4MM X 6CM</v>
          </cell>
          <cell r="D764">
            <v>33.930599999999998</v>
          </cell>
        </row>
        <row r="765">
          <cell r="B765" t="str">
            <v>M00335140640</v>
          </cell>
          <cell r="C765" t="str">
            <v>GDC-18 Soft 4mm x 6cm</v>
          </cell>
          <cell r="D765">
            <v>69.151300000000006</v>
          </cell>
        </row>
        <row r="766">
          <cell r="B766" t="str">
            <v>M00335141030</v>
          </cell>
          <cell r="C766" t="str">
            <v>GDC-18 SOFT 4MM X 10CM</v>
          </cell>
          <cell r="D766">
            <v>33.930599999999998</v>
          </cell>
        </row>
        <row r="767">
          <cell r="B767" t="str">
            <v>M00335141040</v>
          </cell>
          <cell r="C767" t="str">
            <v>GDC-18 Soft 4mm x 10cm</v>
          </cell>
          <cell r="D767">
            <v>71.236800000000002</v>
          </cell>
        </row>
        <row r="768">
          <cell r="B768" t="str">
            <v>M00335150830</v>
          </cell>
          <cell r="C768" t="str">
            <v>GDC-18 SOFT 5MM X 8CM</v>
          </cell>
          <cell r="D768">
            <v>58.946899999999999</v>
          </cell>
        </row>
        <row r="769">
          <cell r="B769" t="str">
            <v>M00335150840</v>
          </cell>
          <cell r="C769" t="str">
            <v>GDC-18 Soft 5mm x 8cm</v>
          </cell>
          <cell r="D769">
            <v>70.577200000000005</v>
          </cell>
        </row>
        <row r="770">
          <cell r="B770" t="str">
            <v>M00335151230</v>
          </cell>
          <cell r="C770" t="str">
            <v>GDC-18 SOFT 5MM X 12CM</v>
          </cell>
          <cell r="D770">
            <v>33.930599999999998</v>
          </cell>
        </row>
        <row r="771">
          <cell r="B771" t="str">
            <v>M00335151240</v>
          </cell>
          <cell r="C771" t="str">
            <v>GDC-18 Soft 5mm x 12cm</v>
          </cell>
          <cell r="D771">
            <v>73.138000000000005</v>
          </cell>
        </row>
        <row r="772">
          <cell r="B772" t="str">
            <v>M00335161030</v>
          </cell>
          <cell r="C772" t="str">
            <v>GDC-18 SOFT 6MM X 10CM</v>
          </cell>
          <cell r="D772">
            <v>59.412500000000001</v>
          </cell>
        </row>
        <row r="773">
          <cell r="B773" t="str">
            <v>M00335161040</v>
          </cell>
          <cell r="C773" t="str">
            <v>GDC-18 Soft 6mm x 10cm</v>
          </cell>
          <cell r="D773">
            <v>71.236800000000002</v>
          </cell>
        </row>
        <row r="774">
          <cell r="B774" t="str">
            <v>M00335161530</v>
          </cell>
          <cell r="C774" t="str">
            <v>GDC-18 SOFT 6MM X 15CM</v>
          </cell>
          <cell r="D774">
            <v>33.930599999999998</v>
          </cell>
        </row>
        <row r="775">
          <cell r="B775" t="str">
            <v>M00335161540</v>
          </cell>
          <cell r="C775" t="str">
            <v>GDC-18 Soft 6mm x 15cm</v>
          </cell>
          <cell r="D775">
            <v>75.029499999999999</v>
          </cell>
        </row>
        <row r="776">
          <cell r="B776" t="str">
            <v>M00335210330</v>
          </cell>
          <cell r="C776" t="str">
            <v>GDC-18 2D 10MM X 30CM</v>
          </cell>
          <cell r="D776">
            <v>69.122200000000007</v>
          </cell>
        </row>
        <row r="777">
          <cell r="B777" t="str">
            <v>M00335210340</v>
          </cell>
          <cell r="C777" t="str">
            <v>GDC-18 2D 10mm x 30cm</v>
          </cell>
          <cell r="D777">
            <v>100.589</v>
          </cell>
        </row>
        <row r="778">
          <cell r="B778" t="str">
            <v>M00335212330</v>
          </cell>
          <cell r="C778" t="str">
            <v>GDC-18 2D 12MM X 30CM</v>
          </cell>
          <cell r="D778">
            <v>70.111599999999996</v>
          </cell>
        </row>
        <row r="779">
          <cell r="B779" t="str">
            <v>M00335212340</v>
          </cell>
          <cell r="C779" t="str">
            <v>GDC-18 2D 12mm x 30cm</v>
          </cell>
          <cell r="D779">
            <v>100.589</v>
          </cell>
        </row>
        <row r="780">
          <cell r="B780" t="str">
            <v>M00335214330</v>
          </cell>
          <cell r="C780" t="str">
            <v>GDC-18 2D 14MM X 30CM</v>
          </cell>
          <cell r="D780">
            <v>70.23769999999999</v>
          </cell>
        </row>
        <row r="781">
          <cell r="B781" t="str">
            <v>M00335214340</v>
          </cell>
          <cell r="C781" t="str">
            <v>GDC-18 2D 14mm x 30cm</v>
          </cell>
          <cell r="D781">
            <v>100.589</v>
          </cell>
        </row>
        <row r="782">
          <cell r="B782" t="str">
            <v>M00335216330</v>
          </cell>
          <cell r="C782" t="str">
            <v>GDC-18 2D ODD 16MM X 30CM</v>
          </cell>
          <cell r="D782">
            <v>71.876999999999995</v>
          </cell>
        </row>
        <row r="783">
          <cell r="B783" t="str">
            <v>M00335216340</v>
          </cell>
          <cell r="C783" t="str">
            <v>GDC-18 2D 16mm x 30cm</v>
          </cell>
          <cell r="D783">
            <v>104.49810000000001</v>
          </cell>
        </row>
        <row r="784">
          <cell r="B784" t="str">
            <v>M00335218330</v>
          </cell>
          <cell r="C784" t="str">
            <v>GDC-18 2D ODD 18MM X 30 CM</v>
          </cell>
          <cell r="D784">
            <v>74.709399999999988</v>
          </cell>
        </row>
        <row r="785">
          <cell r="B785" t="str">
            <v>M00335218340</v>
          </cell>
          <cell r="C785" t="str">
            <v>GDC-18 2D 18mm x 30cm</v>
          </cell>
          <cell r="D785">
            <v>104.49810000000001</v>
          </cell>
        </row>
        <row r="786">
          <cell r="B786" t="str">
            <v>M00335220330</v>
          </cell>
          <cell r="C786" t="str">
            <v>GDC-18 2D ODD 20MM X 30CM</v>
          </cell>
          <cell r="D786">
            <v>72.420199999999994</v>
          </cell>
        </row>
        <row r="787">
          <cell r="B787" t="str">
            <v>M00335220340</v>
          </cell>
          <cell r="C787" t="str">
            <v>GDC-18 2D 20mm x 30cm</v>
          </cell>
          <cell r="D787">
            <v>104.49810000000001</v>
          </cell>
        </row>
        <row r="788">
          <cell r="B788" t="str">
            <v>M00335252030</v>
          </cell>
          <cell r="C788" t="str">
            <v>GDC-18 2D 5MM X 20CM</v>
          </cell>
          <cell r="D788">
            <v>64.689300000000003</v>
          </cell>
        </row>
        <row r="789">
          <cell r="B789" t="str">
            <v>M00335252040</v>
          </cell>
          <cell r="C789" t="str">
            <v>GDC-18 2D 5mm x 20cm</v>
          </cell>
          <cell r="D789">
            <v>91.86869999999999</v>
          </cell>
        </row>
        <row r="790">
          <cell r="B790" t="str">
            <v>M00335262030</v>
          </cell>
          <cell r="C790" t="str">
            <v>GDC-18 2D 6MM X 20CM</v>
          </cell>
          <cell r="D790">
            <v>64.9221</v>
          </cell>
        </row>
        <row r="791">
          <cell r="B791" t="str">
            <v>M00335262040</v>
          </cell>
          <cell r="C791" t="str">
            <v>GDC-18 2D 6mm x 20cm</v>
          </cell>
          <cell r="D791">
            <v>91.86869999999999</v>
          </cell>
        </row>
        <row r="792">
          <cell r="B792" t="str">
            <v>M00335273030</v>
          </cell>
          <cell r="C792" t="str">
            <v>GDC-18 2D 7MM X 30CM - M00335273030,</v>
          </cell>
          <cell r="D792">
            <v>69.267699999999991</v>
          </cell>
        </row>
        <row r="793">
          <cell r="B793" t="str">
            <v>M00335273040</v>
          </cell>
          <cell r="C793" t="str">
            <v>GDC-18 2D 7mm x 30cm</v>
          </cell>
          <cell r="D793">
            <v>100.589</v>
          </cell>
        </row>
        <row r="794">
          <cell r="B794" t="str">
            <v>M00335283030</v>
          </cell>
          <cell r="C794" t="str">
            <v>GDC-18 2D 8MM X 30CM</v>
          </cell>
          <cell r="D794">
            <v>70.276499999999999</v>
          </cell>
        </row>
        <row r="795">
          <cell r="B795" t="str">
            <v>M00335283040</v>
          </cell>
          <cell r="C795" t="str">
            <v>GDC-18 2D 8mm x 30cm</v>
          </cell>
          <cell r="D795">
            <v>100.589</v>
          </cell>
        </row>
        <row r="796">
          <cell r="B796" t="str">
            <v>M00335293030</v>
          </cell>
          <cell r="C796" t="str">
            <v>GDC-18 2D 9MM X 30CM</v>
          </cell>
          <cell r="D796">
            <v>69.684799999999996</v>
          </cell>
        </row>
        <row r="797">
          <cell r="B797" t="str">
            <v>M00335293040</v>
          </cell>
          <cell r="C797" t="str">
            <v>GDC-18 2D 9mm x 30cm</v>
          </cell>
          <cell r="D797">
            <v>100.589</v>
          </cell>
        </row>
        <row r="798">
          <cell r="B798" t="str">
            <v>M00335302330</v>
          </cell>
          <cell r="C798" t="str">
            <v>GDC VORTX 2MM-3MM MMTIP - M00335302330,</v>
          </cell>
          <cell r="D798">
            <v>99.803299999999993</v>
          </cell>
        </row>
        <row r="799">
          <cell r="B799" t="str">
            <v>M00335302340</v>
          </cell>
          <cell r="C799" t="str">
            <v>GDC VortX 2mm x 3mm</v>
          </cell>
          <cell r="D799">
            <v>125.76050000000001</v>
          </cell>
        </row>
        <row r="800">
          <cell r="B800" t="str">
            <v>M00335302430</v>
          </cell>
          <cell r="C800" t="str">
            <v>GDC VORTX 2MM-4MM MMTIP - M00335302430,</v>
          </cell>
          <cell r="D800">
            <v>106.14710000000001</v>
          </cell>
        </row>
        <row r="801">
          <cell r="B801" t="str">
            <v>M00335302440</v>
          </cell>
          <cell r="C801" t="str">
            <v>GDC VortX 2mm x 4mm</v>
          </cell>
          <cell r="D801">
            <v>127.24460000000001</v>
          </cell>
        </row>
        <row r="802">
          <cell r="B802" t="str">
            <v>M00335302530</v>
          </cell>
          <cell r="C802" t="str">
            <v>GDC VORTX 2MM-5MM MMTIP - M00335302530,</v>
          </cell>
          <cell r="D802">
            <v>101.81119999999999</v>
          </cell>
        </row>
        <row r="803">
          <cell r="B803" t="str">
            <v>M00335302540</v>
          </cell>
          <cell r="C803" t="str">
            <v>GDC VortX 2mm x 5mm</v>
          </cell>
          <cell r="D803">
            <v>129.41739999999999</v>
          </cell>
        </row>
        <row r="804">
          <cell r="B804" t="str">
            <v>M00335302630</v>
          </cell>
          <cell r="C804" t="str">
            <v>GDC VORTX 2MM-6MM MMTIP - M00335302630,</v>
          </cell>
          <cell r="D804">
            <v>102.46109999999999</v>
          </cell>
        </row>
        <row r="805">
          <cell r="B805" t="str">
            <v>M00335302640</v>
          </cell>
          <cell r="C805" t="str">
            <v>GDC VortX 2mm x 6mm</v>
          </cell>
          <cell r="D805">
            <v>131.79390000000001</v>
          </cell>
        </row>
        <row r="806">
          <cell r="B806" t="str">
            <v>M00335510330</v>
          </cell>
          <cell r="C806" t="str">
            <v>GDC-18 3D 10MM X 30CM</v>
          </cell>
          <cell r="D806">
            <v>91.218800000000002</v>
          </cell>
        </row>
        <row r="807">
          <cell r="B807" t="str">
            <v>M00335510340</v>
          </cell>
          <cell r="C807" t="str">
            <v>GDC-18 3D 10mm x 30cm</v>
          </cell>
          <cell r="D807">
            <v>112.9468</v>
          </cell>
        </row>
        <row r="808">
          <cell r="B808" t="str">
            <v>M00335512330</v>
          </cell>
          <cell r="C808" t="str">
            <v>GDC-18 3D 12MM X 30CM</v>
          </cell>
          <cell r="D808">
            <v>90.326400000000007</v>
          </cell>
        </row>
        <row r="809">
          <cell r="B809" t="str">
            <v>M00335512340</v>
          </cell>
          <cell r="C809" t="str">
            <v>GDC-18 3D 12mm x 30cm</v>
          </cell>
          <cell r="D809">
            <v>110.774</v>
          </cell>
        </row>
        <row r="810">
          <cell r="B810" t="str">
            <v>M00335514330</v>
          </cell>
          <cell r="C810" t="str">
            <v>GDC-18 3D 14MM X 30CM</v>
          </cell>
          <cell r="D810">
            <v>92.198499999999996</v>
          </cell>
        </row>
        <row r="811">
          <cell r="B811" t="str">
            <v>M00335514340</v>
          </cell>
          <cell r="C811" t="str">
            <v>GDC-18 3D 14mm x 30cm</v>
          </cell>
          <cell r="D811">
            <v>115.34269999999999</v>
          </cell>
        </row>
        <row r="812">
          <cell r="B812" t="str">
            <v>M00335516330</v>
          </cell>
          <cell r="C812" t="str">
            <v>GDC-18 3D 16MM X 30CM</v>
          </cell>
          <cell r="D812">
            <v>94.303399999999996</v>
          </cell>
        </row>
        <row r="813">
          <cell r="B813" t="str">
            <v>M00335516340</v>
          </cell>
          <cell r="C813" t="str">
            <v>GDC-18 3D 16mm x 30cm</v>
          </cell>
          <cell r="D813">
            <v>118.4564</v>
          </cell>
        </row>
        <row r="814">
          <cell r="B814" t="str">
            <v>M00335518330</v>
          </cell>
          <cell r="C814" t="str">
            <v>GDC-18 3D 18MM X 30CM</v>
          </cell>
          <cell r="D814">
            <v>93.9251</v>
          </cell>
        </row>
        <row r="815">
          <cell r="B815" t="str">
            <v>M00335518340</v>
          </cell>
          <cell r="C815" t="str">
            <v>GDC-18 3D 18mm x 30cm</v>
          </cell>
          <cell r="D815">
            <v>117.5834</v>
          </cell>
        </row>
        <row r="816">
          <cell r="B816" t="str">
            <v>M00335520330</v>
          </cell>
          <cell r="C816" t="str">
            <v>GDC-18 3D 20MM X 30CM</v>
          </cell>
          <cell r="D816">
            <v>94.788399999999996</v>
          </cell>
        </row>
        <row r="817">
          <cell r="B817" t="str">
            <v>M00335520340</v>
          </cell>
          <cell r="C817" t="str">
            <v>GDC-18 3D 20mm x 30cm</v>
          </cell>
          <cell r="D817">
            <v>119.58159999999999</v>
          </cell>
        </row>
        <row r="818">
          <cell r="B818" t="str">
            <v>M00335561530</v>
          </cell>
          <cell r="C818" t="str">
            <v>GDC-18 3D 6MM X 15CM</v>
          </cell>
          <cell r="D818">
            <v>88.415500000000009</v>
          </cell>
        </row>
        <row r="819">
          <cell r="B819" t="str">
            <v>M00335561540</v>
          </cell>
          <cell r="C819" t="str">
            <v>GDC-18 3D 6mm x 15cm</v>
          </cell>
          <cell r="D819">
            <v>103.4408</v>
          </cell>
        </row>
        <row r="820">
          <cell r="B820" t="str">
            <v>M00335582530</v>
          </cell>
          <cell r="C820" t="str">
            <v>GDC-18 3D 8MM X 25CM</v>
          </cell>
          <cell r="D820">
            <v>92.363399999999999</v>
          </cell>
        </row>
        <row r="821">
          <cell r="B821" t="str">
            <v>M00335582540</v>
          </cell>
          <cell r="C821" t="str">
            <v>GDC-18 3D 8mm x 25cm</v>
          </cell>
          <cell r="D821">
            <v>108.82429999999999</v>
          </cell>
        </row>
        <row r="822">
          <cell r="B822" t="str">
            <v>M00335T00640</v>
          </cell>
          <cell r="C822" t="str">
            <v>TRISPAN 6MM</v>
          </cell>
          <cell r="D822">
            <v>318.32490000000001</v>
          </cell>
        </row>
        <row r="823">
          <cell r="B823" t="str">
            <v>M00335T00840</v>
          </cell>
          <cell r="C823" t="str">
            <v>..ISPAN 8 MM</v>
          </cell>
          <cell r="D823">
            <v>318.43159999999995</v>
          </cell>
        </row>
        <row r="824">
          <cell r="B824" t="str">
            <v>M00335T01040</v>
          </cell>
          <cell r="C824" t="str">
            <v>TRISPAN 10 MM</v>
          </cell>
          <cell r="D824">
            <v>318.94569999999999</v>
          </cell>
        </row>
        <row r="825">
          <cell r="B825" t="str">
            <v>M00335T01240</v>
          </cell>
          <cell r="C825" t="str">
            <v>TRISPAN 12 MM</v>
          </cell>
          <cell r="D825">
            <v>320.52679999999998</v>
          </cell>
        </row>
        <row r="826">
          <cell r="B826" t="str">
            <v>M00335T01440</v>
          </cell>
          <cell r="C826" t="str">
            <v>TRISPAN 14 MM</v>
          </cell>
          <cell r="D826">
            <v>320.0127</v>
          </cell>
        </row>
        <row r="827">
          <cell r="B827" t="str">
            <v>M00335T01640</v>
          </cell>
          <cell r="C827" t="str">
            <v>TRISPAN 16 MM</v>
          </cell>
          <cell r="D827">
            <v>318.82929999999999</v>
          </cell>
        </row>
        <row r="828">
          <cell r="B828" t="str">
            <v>M003370102SR0</v>
          </cell>
          <cell r="C828" t="str">
            <v>MATRIX STANDARD-SR 2D 10mm X 20cm</v>
          </cell>
          <cell r="D828">
            <v>285.99479999999994</v>
          </cell>
        </row>
        <row r="829">
          <cell r="B829" t="str">
            <v>M0033701030</v>
          </cell>
          <cell r="C829" t="str">
            <v>MATRIX STANDARD 2D  10mm X 30cm</v>
          </cell>
          <cell r="D829">
            <v>119.6592</v>
          </cell>
        </row>
        <row r="830">
          <cell r="B830" t="str">
            <v>M003370103SR0</v>
          </cell>
          <cell r="C830" t="str">
            <v>MATRIX STANDARD-SR 2D 10mm X 30cm</v>
          </cell>
          <cell r="D830">
            <v>272.08499999999998</v>
          </cell>
        </row>
        <row r="831">
          <cell r="B831" t="str">
            <v>M0033703080</v>
          </cell>
          <cell r="C831" t="str">
            <v>MATRIX STANDARD 2D  3mm X 8cm</v>
          </cell>
          <cell r="D831">
            <v>103.2856</v>
          </cell>
        </row>
        <row r="832">
          <cell r="B832" t="str">
            <v>M003370308SR0</v>
          </cell>
          <cell r="C832" t="str">
            <v>MATRIX STANDARD-SR 2D 3mm X 8cm</v>
          </cell>
          <cell r="D832">
            <v>274.9271</v>
          </cell>
        </row>
        <row r="833">
          <cell r="B833" t="str">
            <v>M0033704080</v>
          </cell>
          <cell r="C833" t="str">
            <v>MATRIX STANDARD 2D  4mm X 8cm</v>
          </cell>
          <cell r="D833">
            <v>103.2856</v>
          </cell>
        </row>
        <row r="834">
          <cell r="B834" t="str">
            <v>M003370408SR0</v>
          </cell>
          <cell r="C834" t="str">
            <v>MATRIX STANDARD-SR 2D 4mm X 8cm</v>
          </cell>
          <cell r="D834">
            <v>255.55619999999996</v>
          </cell>
        </row>
        <row r="835">
          <cell r="B835" t="str">
            <v>M0033704100</v>
          </cell>
          <cell r="C835" t="str">
            <v>MATRIX STANDARD 2D  4mm X 10cm</v>
          </cell>
          <cell r="D835">
            <v>103.6639</v>
          </cell>
        </row>
        <row r="836">
          <cell r="B836" t="str">
            <v>M003370410SR0</v>
          </cell>
          <cell r="C836" t="str">
            <v>MATRIX STANDARD-SR 2D 4mm X 10cm</v>
          </cell>
          <cell r="D836">
            <v>276.62459999999999</v>
          </cell>
        </row>
        <row r="837">
          <cell r="B837" t="str">
            <v>M0033705100</v>
          </cell>
          <cell r="C837" t="str">
            <v>MATRIX STANDARD 2D  5mm X 10cm</v>
          </cell>
          <cell r="D837">
            <v>104.3235</v>
          </cell>
        </row>
        <row r="838">
          <cell r="B838" t="str">
            <v>M003370510SR0</v>
          </cell>
          <cell r="C838" t="str">
            <v>MATRIX STANDARD-SR 2D 5mm X 10cm</v>
          </cell>
          <cell r="D838">
            <v>276.62459999999999</v>
          </cell>
        </row>
        <row r="839">
          <cell r="B839" t="str">
            <v>M0033705150</v>
          </cell>
          <cell r="C839" t="str">
            <v>MATRIX STANDARD 2D  5mm X 15cm</v>
          </cell>
          <cell r="D839">
            <v>107.57300000000001</v>
          </cell>
        </row>
        <row r="840">
          <cell r="B840" t="str">
            <v>M003370515SR0</v>
          </cell>
          <cell r="C840" t="str">
            <v>MATRIX STANDARD-SR 2D 5mm X 15cm</v>
          </cell>
          <cell r="D840">
            <v>260.6293</v>
          </cell>
        </row>
        <row r="841">
          <cell r="B841" t="str">
            <v>M003370610SR0</v>
          </cell>
          <cell r="C841" t="str">
            <v>MATRIX STANDARD-SR 2D 6mm X 10cm</v>
          </cell>
          <cell r="D841">
            <v>276.62459999999999</v>
          </cell>
        </row>
        <row r="842">
          <cell r="B842" t="str">
            <v>M0033706150</v>
          </cell>
          <cell r="C842" t="str">
            <v>MATRIX STANDARD 2D  6mm X 15cm</v>
          </cell>
          <cell r="D842">
            <v>110.0271</v>
          </cell>
        </row>
        <row r="843">
          <cell r="B843" t="str">
            <v>M003370615SR0</v>
          </cell>
          <cell r="C843" t="str">
            <v>MATRIX STANDARD-SR 2D 6mm X 15cm</v>
          </cell>
          <cell r="D843">
            <v>280.94110000000001</v>
          </cell>
        </row>
        <row r="844">
          <cell r="B844" t="str">
            <v>M0033706200</v>
          </cell>
          <cell r="C844" t="str">
            <v>MATRIX STANDARD 2D  6mm X 20cm</v>
          </cell>
          <cell r="D844">
            <v>110.70609999999999</v>
          </cell>
        </row>
        <row r="845">
          <cell r="B845" t="str">
            <v>M003370620SR0</v>
          </cell>
          <cell r="C845" t="str">
            <v>MATRIX STANDARD-SR 2D 6mm X 20cm</v>
          </cell>
          <cell r="D845">
            <v>285.99479999999994</v>
          </cell>
        </row>
        <row r="846">
          <cell r="B846" t="str">
            <v>M003370715SR0</v>
          </cell>
          <cell r="C846" t="str">
            <v>MATRIX STANDARD-SR 2D 7mm X 15cm</v>
          </cell>
          <cell r="D846">
            <v>280.94110000000001</v>
          </cell>
        </row>
        <row r="847">
          <cell r="B847" t="str">
            <v>M0033707200</v>
          </cell>
          <cell r="C847" t="str">
            <v>MATRIX STANDARD 2D  7mm X 20cm</v>
          </cell>
          <cell r="D847">
            <v>110.70609999999999</v>
          </cell>
        </row>
        <row r="848">
          <cell r="B848" t="str">
            <v>M003370720SR0</v>
          </cell>
          <cell r="C848" t="str">
            <v>MATRIX STANDARD-SR 2D 7mm X 20cm</v>
          </cell>
          <cell r="D848">
            <v>285.99479999999994</v>
          </cell>
        </row>
        <row r="849">
          <cell r="B849" t="str">
            <v>M0033707300</v>
          </cell>
          <cell r="C849" t="str">
            <v>MATRIX STANDARD 2D  7mm X 30cm</v>
          </cell>
          <cell r="D849">
            <v>119.6592</v>
          </cell>
        </row>
        <row r="850">
          <cell r="B850" t="str">
            <v>M003370730SR0</v>
          </cell>
          <cell r="C850" t="str">
            <v>MATRIX STANDARD-SR 2D 7mm X 30cm</v>
          </cell>
          <cell r="D850">
            <v>294.57929999999999</v>
          </cell>
        </row>
        <row r="851">
          <cell r="B851" t="str">
            <v>M0033708200</v>
          </cell>
          <cell r="C851" t="str">
            <v>MATRIX STANDARD 2D  8mm X 20cm</v>
          </cell>
          <cell r="D851">
            <v>118.30119999999999</v>
          </cell>
        </row>
        <row r="852">
          <cell r="B852" t="str">
            <v>M003370820SR0</v>
          </cell>
          <cell r="C852" t="str">
            <v>MATRIX STANDARD-SR 2D 8mm X 20cm</v>
          </cell>
          <cell r="D852">
            <v>285.99479999999994</v>
          </cell>
        </row>
        <row r="853">
          <cell r="B853" t="str">
            <v>M0033708300</v>
          </cell>
          <cell r="C853" t="str">
            <v>MATRIX STANDARD 2D  8mm X 30cm</v>
          </cell>
          <cell r="D853">
            <v>119.6592</v>
          </cell>
        </row>
        <row r="854">
          <cell r="B854" t="str">
            <v>M003370830SR0</v>
          </cell>
          <cell r="C854" t="str">
            <v>MATRIX STANDARD-SR 2D 8mm X 30cm</v>
          </cell>
          <cell r="D854">
            <v>294.57929999999999</v>
          </cell>
        </row>
        <row r="855">
          <cell r="B855" t="str">
            <v>M003370915SR0</v>
          </cell>
          <cell r="C855" t="str">
            <v>MATRIX STANDARD-SR 2D 9mm X 15cm</v>
          </cell>
          <cell r="D855">
            <v>280.94110000000001</v>
          </cell>
        </row>
        <row r="856">
          <cell r="B856" t="str">
            <v>M0033709300</v>
          </cell>
          <cell r="C856" t="str">
            <v>MATRIX STANDARD 2D  9mm X 30cm</v>
          </cell>
          <cell r="D856">
            <v>119.6592</v>
          </cell>
        </row>
        <row r="857">
          <cell r="B857" t="str">
            <v>M003370930SR0</v>
          </cell>
          <cell r="C857" t="str">
            <v>MATRIX STANDARD-SR 2D 9mm X 30cm</v>
          </cell>
          <cell r="D857">
            <v>294.57929999999999</v>
          </cell>
        </row>
        <row r="858">
          <cell r="B858" t="str">
            <v>M0033712020</v>
          </cell>
          <cell r="C858" t="str">
            <v>MATRIX SOFT  2mm X 2cm</v>
          </cell>
          <cell r="D858">
            <v>98.260999999999996</v>
          </cell>
        </row>
        <row r="859">
          <cell r="B859" t="str">
            <v>M003371202SR0</v>
          </cell>
          <cell r="C859" t="str">
            <v>MATRIX SOFT SR 2mm X 2cm</v>
          </cell>
          <cell r="D859">
            <v>124.81960000000001</v>
          </cell>
        </row>
        <row r="860">
          <cell r="B860" t="str">
            <v>M0033712030</v>
          </cell>
          <cell r="C860" t="str">
            <v>MATRIX SOFT  2mm X 3cm</v>
          </cell>
          <cell r="D860">
            <v>98.843000000000004</v>
          </cell>
        </row>
        <row r="861">
          <cell r="B861" t="str">
            <v>M003371203SR0</v>
          </cell>
          <cell r="C861" t="str">
            <v>MATRIX SOFT SR 2mm X 3cm</v>
          </cell>
          <cell r="D861">
            <v>125.76050000000001</v>
          </cell>
        </row>
        <row r="862">
          <cell r="B862" t="str">
            <v>M0033712040</v>
          </cell>
          <cell r="C862" t="str">
            <v>MATRIX SOFT  2mm X 4cm</v>
          </cell>
          <cell r="D862">
            <v>99.386199999999988</v>
          </cell>
        </row>
        <row r="863">
          <cell r="B863" t="str">
            <v>M003371204SR0</v>
          </cell>
          <cell r="C863" t="str">
            <v>MATRIX SOFT SR 2mm X 4cm</v>
          </cell>
          <cell r="D863">
            <v>126.7693</v>
          </cell>
        </row>
        <row r="864">
          <cell r="B864" t="str">
            <v>M0033712060</v>
          </cell>
          <cell r="C864" t="str">
            <v>MATRIX SOFT  2mm X 6cm</v>
          </cell>
          <cell r="D864">
            <v>100.59869999999999</v>
          </cell>
        </row>
        <row r="865">
          <cell r="B865" t="str">
            <v>M003371206SR0</v>
          </cell>
          <cell r="C865" t="str">
            <v>MATRIX SOFT SR 2mm X 6cm</v>
          </cell>
          <cell r="D865">
            <v>102.11189999999999</v>
          </cell>
        </row>
        <row r="866">
          <cell r="B866" t="str">
            <v>M003371208SR0</v>
          </cell>
          <cell r="C866" t="str">
            <v>MATRIX SOFT SR 2mm X 8cm</v>
          </cell>
          <cell r="D866">
            <v>130.85300000000001</v>
          </cell>
        </row>
        <row r="867">
          <cell r="B867" t="str">
            <v>M0033713030</v>
          </cell>
          <cell r="C867" t="str">
            <v>MATRIX SOFT 2D  3mm X 3cm</v>
          </cell>
          <cell r="D867">
            <v>99.929399999999987</v>
          </cell>
        </row>
        <row r="868">
          <cell r="B868" t="str">
            <v>M003371303SR0</v>
          </cell>
          <cell r="C868" t="str">
            <v>MATRIX SOFT 2D SR 3mm X 3cm</v>
          </cell>
          <cell r="D868">
            <v>125.76050000000001</v>
          </cell>
        </row>
        <row r="869">
          <cell r="B869" t="str">
            <v>M0033713040</v>
          </cell>
          <cell r="C869" t="str">
            <v>MATRIX SOFT 2D  3mm X 4cm</v>
          </cell>
          <cell r="D869">
            <v>100.09429999999999</v>
          </cell>
        </row>
        <row r="870">
          <cell r="B870" t="str">
            <v>M003371304SR0</v>
          </cell>
          <cell r="C870" t="str">
            <v>MATRIX SOFT 2D SR 3mm X 4cm</v>
          </cell>
          <cell r="D870">
            <v>126.7693</v>
          </cell>
        </row>
        <row r="871">
          <cell r="B871" t="str">
            <v>M0033713060</v>
          </cell>
          <cell r="C871" t="str">
            <v>MATRIX SOFT 2D  3mm X 6cm</v>
          </cell>
          <cell r="D871">
            <v>103.42140000000001</v>
          </cell>
        </row>
        <row r="872">
          <cell r="B872" t="str">
            <v>M003371306SR0</v>
          </cell>
          <cell r="C872" t="str">
            <v>MATRIX SOFT 2D SR 3mm X 6cm</v>
          </cell>
          <cell r="D872">
            <v>102.11189999999999</v>
          </cell>
        </row>
        <row r="873">
          <cell r="B873" t="str">
            <v>M003371308SR0</v>
          </cell>
          <cell r="C873" t="str">
            <v>MATRIX SOFT 2D SR 3mm X 8cm</v>
          </cell>
          <cell r="D873">
            <v>130.85300000000001</v>
          </cell>
        </row>
        <row r="874">
          <cell r="B874" t="str">
            <v>M003371310SR0</v>
          </cell>
          <cell r="C874" t="str">
            <v>MATRIX SOFT 2D SR 3mm X 10cm</v>
          </cell>
          <cell r="D874">
            <v>132.9385</v>
          </cell>
        </row>
        <row r="875">
          <cell r="B875" t="str">
            <v>M0033714040</v>
          </cell>
          <cell r="C875" t="str">
            <v>MATRIX SOFT 2D  4mm X 4cm</v>
          </cell>
          <cell r="D875">
            <v>101.6948</v>
          </cell>
        </row>
        <row r="876">
          <cell r="B876" t="str">
            <v>M003371404SR0</v>
          </cell>
          <cell r="C876" t="str">
            <v>MATRIX SOFT 2D SR 4mm X 4cm</v>
          </cell>
          <cell r="D876">
            <v>126.7693</v>
          </cell>
        </row>
        <row r="877">
          <cell r="B877" t="str">
            <v>M0033714060</v>
          </cell>
          <cell r="C877" t="str">
            <v>MATRIX SOFT 2D  4mm X 6cm</v>
          </cell>
          <cell r="D877">
            <v>102.0149</v>
          </cell>
        </row>
        <row r="878">
          <cell r="B878" t="str">
            <v>M003371406SR0</v>
          </cell>
          <cell r="C878" t="str">
            <v>MATRIX SOFT 2D SR 4mm X 6cm</v>
          </cell>
          <cell r="D878">
            <v>128.6996</v>
          </cell>
        </row>
        <row r="879">
          <cell r="B879" t="str">
            <v>M0033714080</v>
          </cell>
          <cell r="C879" t="str">
            <v>MATRIX SOFT 2D  4mm X 8cm</v>
          </cell>
          <cell r="D879">
            <v>103.8288</v>
          </cell>
        </row>
        <row r="880">
          <cell r="B880" t="str">
            <v>M003371408SR0</v>
          </cell>
          <cell r="C880" t="str">
            <v>MATRIX SOFT 2D SR 4mm X 8cm</v>
          </cell>
          <cell r="D880">
            <v>130.85300000000001</v>
          </cell>
        </row>
        <row r="881">
          <cell r="B881" t="str">
            <v>M003371410SR0</v>
          </cell>
          <cell r="C881" t="str">
            <v>MATRIX SOFT 2D SR 4mm X 10cm</v>
          </cell>
          <cell r="D881">
            <v>132.9385</v>
          </cell>
        </row>
        <row r="882">
          <cell r="B882" t="str">
            <v>M0033715060</v>
          </cell>
          <cell r="C882" t="str">
            <v>MATRIX SOFT 2D  5mm X 6cm</v>
          </cell>
          <cell r="D882">
            <v>102.0149</v>
          </cell>
        </row>
        <row r="883">
          <cell r="B883" t="str">
            <v>M0033715080</v>
          </cell>
          <cell r="C883" t="str">
            <v>MATRIX SOFT 2D  5mm X 8cm</v>
          </cell>
          <cell r="D883">
            <v>102.42230000000001</v>
          </cell>
        </row>
        <row r="884">
          <cell r="B884" t="str">
            <v>M003371508SR0</v>
          </cell>
          <cell r="C884" t="str">
            <v>MATRIX SOFT 2D SR 5mm X 8cm</v>
          </cell>
          <cell r="D884">
            <v>130.85300000000001</v>
          </cell>
        </row>
        <row r="885">
          <cell r="B885" t="str">
            <v>M003371510SR0</v>
          </cell>
          <cell r="C885" t="str">
            <v>MATRIX SOFT 2D SR 5mm X 10cm</v>
          </cell>
          <cell r="D885">
            <v>132.9385</v>
          </cell>
        </row>
        <row r="886">
          <cell r="B886" t="str">
            <v>M003371515SR0</v>
          </cell>
          <cell r="C886" t="str">
            <v>MATRIX SOFT 2D SR 5mm X 15cm</v>
          </cell>
          <cell r="D886">
            <v>137.87579999999997</v>
          </cell>
        </row>
        <row r="887">
          <cell r="B887" t="str">
            <v>M003371608SR0</v>
          </cell>
          <cell r="C887" t="str">
            <v>MATRIX SOFT 2D SR 6mm X 8cm</v>
          </cell>
          <cell r="D887">
            <v>130.85300000000001</v>
          </cell>
        </row>
        <row r="888">
          <cell r="B888" t="str">
            <v>M003371610SR0</v>
          </cell>
          <cell r="C888" t="str">
            <v>MATRIX SOFT 2D SR 6mm X 10cm</v>
          </cell>
          <cell r="D888">
            <v>132.9385</v>
          </cell>
        </row>
        <row r="889">
          <cell r="B889" t="str">
            <v>M003371620SR0</v>
          </cell>
          <cell r="C889" t="str">
            <v>MATRIX SOFT 2D SR 6mm X 20cm</v>
          </cell>
          <cell r="D889">
            <v>143.7637</v>
          </cell>
        </row>
        <row r="890">
          <cell r="B890" t="str">
            <v>M003371710SR0</v>
          </cell>
          <cell r="C890" t="str">
            <v>MATRIX SOFT 2D SR 7mm X 10cm</v>
          </cell>
          <cell r="D890">
            <v>132.9385</v>
          </cell>
        </row>
        <row r="891">
          <cell r="B891" t="str">
            <v>M003371715SR0</v>
          </cell>
          <cell r="C891" t="str">
            <v>MATRIX SOFT 2D SR 7mm X 15cm</v>
          </cell>
          <cell r="D891">
            <v>137.87579999999997</v>
          </cell>
        </row>
        <row r="892">
          <cell r="B892" t="str">
            <v>M003371720SR0</v>
          </cell>
          <cell r="C892" t="str">
            <v>MATRIX SOFT 2D SR 7mm X 20cm</v>
          </cell>
          <cell r="D892">
            <v>143.7637</v>
          </cell>
        </row>
        <row r="893">
          <cell r="B893" t="str">
            <v>M0033751030</v>
          </cell>
          <cell r="C893" t="str">
            <v>MATRIX STANDARD 3D  10mm X 30cm</v>
          </cell>
          <cell r="D893">
            <v>160.16640000000001</v>
          </cell>
        </row>
        <row r="894">
          <cell r="B894" t="str">
            <v>M0033753040</v>
          </cell>
          <cell r="C894" t="str">
            <v>MATRIX STANDARD 3D  3mm X 4cm</v>
          </cell>
          <cell r="D894">
            <v>150.7089</v>
          </cell>
        </row>
        <row r="895">
          <cell r="B895" t="str">
            <v>M0033753060</v>
          </cell>
          <cell r="C895" t="str">
            <v>MATRIX STANDARD 3D  3mm X 6cm</v>
          </cell>
          <cell r="D895">
            <v>151.3879</v>
          </cell>
        </row>
        <row r="896">
          <cell r="B896" t="str">
            <v>M0033754060</v>
          </cell>
          <cell r="C896" t="str">
            <v>MATRIX STANDARD 3D  4mm X 6cm</v>
          </cell>
          <cell r="D896">
            <v>151.3879</v>
          </cell>
        </row>
        <row r="897">
          <cell r="B897" t="str">
            <v>M0033754080</v>
          </cell>
          <cell r="C897" t="str">
            <v>MATRIX STANDARD 3D  4mm X 8cm</v>
          </cell>
          <cell r="D897">
            <v>152.1251</v>
          </cell>
        </row>
        <row r="898">
          <cell r="B898" t="str">
            <v>M0033755080</v>
          </cell>
          <cell r="C898" t="str">
            <v>MATRIX STANDARD 3D  5mm X 8cm</v>
          </cell>
          <cell r="D898">
            <v>152.1251</v>
          </cell>
        </row>
        <row r="899">
          <cell r="B899" t="str">
            <v>M0033755100</v>
          </cell>
          <cell r="C899" t="str">
            <v>MATRIX STANDARD 3D  5mm X 10cm</v>
          </cell>
          <cell r="D899">
            <v>152.81379999999999</v>
          </cell>
        </row>
        <row r="900">
          <cell r="B900" t="str">
            <v>M0033756100</v>
          </cell>
          <cell r="C900" t="str">
            <v>MATRIX STANDARD 3D  6mm X 10cm</v>
          </cell>
          <cell r="D900">
            <v>152.81379999999999</v>
          </cell>
        </row>
        <row r="901">
          <cell r="B901" t="str">
            <v>M0033756150</v>
          </cell>
          <cell r="C901" t="str">
            <v>MATRIX STANDARD 3D  6mm X 15cm</v>
          </cell>
          <cell r="D901">
            <v>153.1242</v>
          </cell>
        </row>
        <row r="902">
          <cell r="B902" t="str">
            <v>M0033757150</v>
          </cell>
          <cell r="C902" t="str">
            <v>MATRIX STANDARD 3D  7mm X 15cm</v>
          </cell>
          <cell r="D902">
            <v>153.1242</v>
          </cell>
        </row>
        <row r="903">
          <cell r="B903" t="str">
            <v>M0033758200</v>
          </cell>
          <cell r="C903" t="str">
            <v>MATRIX STANDARD 3D  8mm X 20cm</v>
          </cell>
          <cell r="D903">
            <v>156.5386</v>
          </cell>
        </row>
        <row r="904">
          <cell r="B904" t="str">
            <v>M0033801030</v>
          </cell>
          <cell r="C904" t="str">
            <v>MATRIX FIRM 2D  10mm X 30cm</v>
          </cell>
          <cell r="D904">
            <v>121.4149</v>
          </cell>
        </row>
        <row r="905">
          <cell r="B905" t="str">
            <v>M0033801230</v>
          </cell>
          <cell r="C905" t="str">
            <v>MATRIX FIRM 2D  12mm X 30cm</v>
          </cell>
          <cell r="D905">
            <v>112.6849</v>
          </cell>
        </row>
        <row r="906">
          <cell r="B906" t="str">
            <v>M0033801430</v>
          </cell>
          <cell r="C906" t="str">
            <v>MATRIX FIRM 2D  14mm X 30cm</v>
          </cell>
          <cell r="D906">
            <v>121.4149</v>
          </cell>
        </row>
        <row r="907">
          <cell r="B907" t="str">
            <v>M0033801630</v>
          </cell>
          <cell r="C907" t="str">
            <v>MATRIX EXTRA FIRM 2D  16mm X 30cm</v>
          </cell>
          <cell r="D907">
            <v>124.1309</v>
          </cell>
        </row>
        <row r="908">
          <cell r="B908" t="str">
            <v>M0033801830</v>
          </cell>
          <cell r="C908" t="str">
            <v>MATRIX EXTRA FIRM 2D  18mm X 30cm</v>
          </cell>
          <cell r="D908">
            <v>124.1309</v>
          </cell>
        </row>
        <row r="909">
          <cell r="B909" t="str">
            <v>M0033802030</v>
          </cell>
          <cell r="C909" t="str">
            <v>MATRIX EXTRA FIRM 2D 20mm X 30cm</v>
          </cell>
          <cell r="D909">
            <v>124.1309</v>
          </cell>
        </row>
        <row r="910">
          <cell r="B910" t="str">
            <v>M0033805150</v>
          </cell>
          <cell r="C910" t="str">
            <v>MATRIX FIRM 2D  5mm X 15cm</v>
          </cell>
          <cell r="D910">
            <v>109.00859999999999</v>
          </cell>
        </row>
        <row r="911">
          <cell r="B911" t="str">
            <v>M0033805200</v>
          </cell>
          <cell r="C911" t="str">
            <v>MATRIX FIRM 2D  5mm X 20cm</v>
          </cell>
          <cell r="D911">
            <v>111.744</v>
          </cell>
        </row>
        <row r="912">
          <cell r="B912" t="str">
            <v>M0033806200</v>
          </cell>
          <cell r="C912" t="str">
            <v>MATRIX FIRM 2D  6mm X 20cm</v>
          </cell>
          <cell r="D912">
            <v>111.744</v>
          </cell>
        </row>
        <row r="913">
          <cell r="B913" t="str">
            <v>M0033807300</v>
          </cell>
          <cell r="C913" t="str">
            <v>MATRIX FIRM 2D  7mm X 30cm</v>
          </cell>
          <cell r="D913">
            <v>121.4149</v>
          </cell>
        </row>
        <row r="914">
          <cell r="B914" t="str">
            <v>M0033808300</v>
          </cell>
          <cell r="C914" t="str">
            <v>MATRIX FIRM 2D  8mm X 30cm</v>
          </cell>
          <cell r="D914">
            <v>121.4149</v>
          </cell>
        </row>
        <row r="915">
          <cell r="B915" t="str">
            <v>M0033809300</v>
          </cell>
          <cell r="C915" t="str">
            <v>MATRIX FIRM 2D  9mm X 30cm</v>
          </cell>
          <cell r="D915">
            <v>121.4149</v>
          </cell>
        </row>
        <row r="916">
          <cell r="B916" t="str">
            <v>M0033851030</v>
          </cell>
          <cell r="C916" t="str">
            <v>MATRIX FIRM 3D  10mm X 30cm</v>
          </cell>
          <cell r="D916">
            <v>163.1249</v>
          </cell>
        </row>
        <row r="917">
          <cell r="B917" t="str">
            <v>M0033851230</v>
          </cell>
          <cell r="C917" t="str">
            <v>MATRIX FIRM 3D  12mm X 30cm</v>
          </cell>
          <cell r="D917">
            <v>163.1249</v>
          </cell>
        </row>
        <row r="918">
          <cell r="B918" t="str">
            <v>M0033851430</v>
          </cell>
          <cell r="C918" t="str">
            <v>MATRIX FIRM 3D  14mm X 30cm</v>
          </cell>
          <cell r="D918">
            <v>163.1249</v>
          </cell>
        </row>
        <row r="919">
          <cell r="B919" t="str">
            <v>M0033851630</v>
          </cell>
          <cell r="C919" t="str">
            <v>MATRIX EXTRA FIRM 3D  16mm X 30cm</v>
          </cell>
          <cell r="D919">
            <v>164.8612</v>
          </cell>
        </row>
        <row r="920">
          <cell r="B920" t="str">
            <v>M0033851830</v>
          </cell>
          <cell r="C920" t="str">
            <v>MATRIX EXTRA FIRM 3D  18mm X 30cm</v>
          </cell>
          <cell r="D920">
            <v>164.8612</v>
          </cell>
        </row>
        <row r="921">
          <cell r="B921" t="str">
            <v>M0033852030</v>
          </cell>
          <cell r="C921" t="str">
            <v>MATRIX EXTRA FIRM 3D  20mm X 30cm</v>
          </cell>
          <cell r="D921">
            <v>164.8612</v>
          </cell>
        </row>
        <row r="922">
          <cell r="B922" t="str">
            <v>M0033855080</v>
          </cell>
          <cell r="C922" t="str">
            <v>MATRIX FIRM 3D 5mm X 8cm</v>
          </cell>
          <cell r="D922">
            <v>152.05719999999999</v>
          </cell>
        </row>
        <row r="923">
          <cell r="B923" t="str">
            <v>M0033855100</v>
          </cell>
          <cell r="C923" t="str">
            <v>MATRIX FIRM 3D 5mm X 10cm</v>
          </cell>
          <cell r="D923">
            <v>152.6489</v>
          </cell>
        </row>
        <row r="924">
          <cell r="B924" t="str">
            <v>M0033856100</v>
          </cell>
          <cell r="C924" t="str">
            <v>MATRIX FIRM 3D 6mm X 10cm</v>
          </cell>
          <cell r="D924">
            <v>152.6489</v>
          </cell>
        </row>
        <row r="925">
          <cell r="B925" t="str">
            <v>M0033856150</v>
          </cell>
          <cell r="C925" t="str">
            <v>MATRIX FIRM 3D  6mm X 15cm</v>
          </cell>
          <cell r="D925">
            <v>154.14269999999999</v>
          </cell>
        </row>
        <row r="926">
          <cell r="B926" t="str">
            <v>M0033857150</v>
          </cell>
          <cell r="C926" t="str">
            <v>MATRIX FIRM 3D 7mm X 15cm</v>
          </cell>
          <cell r="D926">
            <v>154.0942</v>
          </cell>
        </row>
        <row r="927">
          <cell r="B927" t="str">
            <v>M0033858250</v>
          </cell>
          <cell r="C927" t="str">
            <v>MATRIX FIRM 3D  8mm X 25cm</v>
          </cell>
          <cell r="D927">
            <v>158.37190000000001</v>
          </cell>
        </row>
        <row r="928">
          <cell r="B928" t="str">
            <v>M003397202SR0</v>
          </cell>
          <cell r="C928" t="str">
            <v>MATRIX ULTRASOFT 2mm X 2cm</v>
          </cell>
          <cell r="D928">
            <v>124.7032</v>
          </cell>
        </row>
        <row r="929">
          <cell r="B929" t="str">
            <v>M003397203SR0</v>
          </cell>
          <cell r="C929" t="str">
            <v>MATRIX ULTRASOFT 2mm X 3cm</v>
          </cell>
          <cell r="D929">
            <v>125.6053</v>
          </cell>
        </row>
        <row r="930">
          <cell r="B930" t="str">
            <v>M003397204SR0</v>
          </cell>
          <cell r="C930" t="str">
            <v>MATRIX ULTRASOFT 2mm X 4cm</v>
          </cell>
          <cell r="D930">
            <v>126.55589999999999</v>
          </cell>
        </row>
        <row r="931">
          <cell r="B931" t="str">
            <v>M003397206SR0</v>
          </cell>
          <cell r="C931" t="str">
            <v>MATRIX ULTRASOFT 2mm X 6cm</v>
          </cell>
          <cell r="D931">
            <v>128.38920000000002</v>
          </cell>
        </row>
        <row r="932">
          <cell r="B932" t="str">
            <v>M003397252SR0</v>
          </cell>
          <cell r="C932" t="str">
            <v>MATRIX ULTRASOFT 2.5mm X 2cm</v>
          </cell>
          <cell r="D932">
            <v>124.7032</v>
          </cell>
        </row>
        <row r="933">
          <cell r="B933" t="str">
            <v>M003397253SR0</v>
          </cell>
          <cell r="C933" t="str">
            <v>MATRIX ULTRASOFT 2.5mm X 3cm</v>
          </cell>
          <cell r="D933">
            <v>125.6053</v>
          </cell>
        </row>
        <row r="934">
          <cell r="B934" t="str">
            <v>M003397254SR0</v>
          </cell>
          <cell r="C934" t="str">
            <v>MATRIX ULTRASOFT 2.5mm X 4cm</v>
          </cell>
          <cell r="D934">
            <v>126.55589999999999</v>
          </cell>
        </row>
        <row r="935">
          <cell r="B935" t="str">
            <v>M003397256SR0</v>
          </cell>
          <cell r="C935" t="str">
            <v>MATRIX ULTRASOFT 2.5mm X 6cm</v>
          </cell>
          <cell r="D935">
            <v>128.38920000000002</v>
          </cell>
        </row>
        <row r="936">
          <cell r="B936" t="str">
            <v>M003397304SR0</v>
          </cell>
          <cell r="C936" t="str">
            <v>MATRIX ULTRASOFT 3mm X 4cm</v>
          </cell>
          <cell r="D936">
            <v>126.55589999999999</v>
          </cell>
        </row>
        <row r="937">
          <cell r="B937" t="str">
            <v>M003397306SR0</v>
          </cell>
          <cell r="C937" t="str">
            <v>MATRIX ULTRASOFT 3mm X 6cm</v>
          </cell>
          <cell r="D937">
            <v>128.38920000000002</v>
          </cell>
        </row>
        <row r="938">
          <cell r="B938" t="str">
            <v>M003397308SR0</v>
          </cell>
          <cell r="C938" t="str">
            <v>MATRIX ULTRASOFT 3mm X 8cm</v>
          </cell>
          <cell r="D938">
            <v>130.42619999999999</v>
          </cell>
        </row>
        <row r="939">
          <cell r="B939" t="str">
            <v>M003397404SR0</v>
          </cell>
          <cell r="C939" t="str">
            <v>MATRIX ULTRASOFT 4mm X 4cm</v>
          </cell>
          <cell r="D939">
            <v>126.55589999999999</v>
          </cell>
        </row>
        <row r="940">
          <cell r="B940" t="str">
            <v>M003397406SR0</v>
          </cell>
          <cell r="C940" t="str">
            <v>MATRIX ULTRASOFT 4mm X 6cm</v>
          </cell>
          <cell r="D940">
            <v>128.38920000000002</v>
          </cell>
        </row>
        <row r="941">
          <cell r="B941" t="str">
            <v>M003397408SR0</v>
          </cell>
          <cell r="C941" t="str">
            <v>MATRIX ULTRASOFT 4mm X 8cm</v>
          </cell>
          <cell r="D941">
            <v>130.42619999999999</v>
          </cell>
        </row>
        <row r="942">
          <cell r="B942" t="str">
            <v>M003398508SR0</v>
          </cell>
          <cell r="C942" t="str">
            <v>UPN CHANGE TO M003371508SR0</v>
          </cell>
          <cell r="D942">
            <v>0</v>
          </cell>
        </row>
        <row r="943">
          <cell r="B943" t="str">
            <v>M0034011950</v>
          </cell>
          <cell r="C943" t="str">
            <v>ACCUPUSH</v>
          </cell>
          <cell r="D943">
            <v>134.69420000000002</v>
          </cell>
        </row>
        <row r="944">
          <cell r="B944" t="str">
            <v>M0034012100</v>
          </cell>
          <cell r="C944" t="str">
            <v>COIL PUSHER-10 177CM</v>
          </cell>
          <cell r="D944">
            <v>43.223199999999999</v>
          </cell>
        </row>
        <row r="945">
          <cell r="B945" t="str">
            <v>M0034023230</v>
          </cell>
          <cell r="C945" t="str">
            <v>LIQUID COIL-10 ADAPTER</v>
          </cell>
          <cell r="D945">
            <v>114.03319999999999</v>
          </cell>
        </row>
        <row r="946">
          <cell r="B946" t="str">
            <v>M0034140300</v>
          </cell>
          <cell r="C946" t="str">
            <v>ELITE STYLET 0.008"</v>
          </cell>
          <cell r="D946">
            <v>127.8751</v>
          </cell>
        </row>
        <row r="947">
          <cell r="B947" t="str">
            <v>M0034202151</v>
          </cell>
          <cell r="C947" t="str">
            <v>TORQUE DEVICE (BOX OF 5)</v>
          </cell>
          <cell r="D947">
            <v>143.3175</v>
          </cell>
        </row>
        <row r="948">
          <cell r="B948" t="str">
            <v>M0034222900</v>
          </cell>
          <cell r="C948" t="str">
            <v>GWI SINGLE</v>
          </cell>
          <cell r="D948">
            <v>52.6419</v>
          </cell>
        </row>
        <row r="949">
          <cell r="B949" t="str">
            <v>M0034222901</v>
          </cell>
          <cell r="C949" t="str">
            <v>GWI (BOX OF 5)</v>
          </cell>
          <cell r="D949">
            <v>13.347199999999999</v>
          </cell>
        </row>
        <row r="950">
          <cell r="B950" t="str">
            <v>M0034240300</v>
          </cell>
          <cell r="C950" t="str">
            <v>STYLET MANDREL,175 CM,</v>
          </cell>
          <cell r="D950">
            <v>32.892699999999998</v>
          </cell>
        </row>
        <row r="951">
          <cell r="B951" t="str">
            <v>M0034250101</v>
          </cell>
          <cell r="C951" t="str">
            <v>SHAPING MANDREL-10 BX/5</v>
          </cell>
          <cell r="D951">
            <v>23.406099999999999</v>
          </cell>
        </row>
        <row r="952">
          <cell r="B952" t="str">
            <v>M0034500030</v>
          </cell>
          <cell r="C952" t="str">
            <v>GDC BATTERIES 12 PAK,</v>
          </cell>
          <cell r="D952">
            <v>50.469099999999997</v>
          </cell>
        </row>
        <row r="953">
          <cell r="B953" t="str">
            <v>M0034502010</v>
          </cell>
          <cell r="C953" t="str">
            <v>PATIENT RETURN ELECTRODE, SINGLE POUCH</v>
          </cell>
          <cell r="D953">
            <v>46.404800000000002</v>
          </cell>
        </row>
        <row r="954">
          <cell r="B954" t="str">
            <v>M0034502011</v>
          </cell>
          <cell r="C954" t="str">
            <v>PATIENT RETURN ELECTRODE BOX OF 10</v>
          </cell>
          <cell r="D954">
            <v>46.404800000000002</v>
          </cell>
        </row>
        <row r="955">
          <cell r="B955" t="str">
            <v>M00345100520</v>
          </cell>
          <cell r="C955" t="str">
            <v>GDC POWER SUPPLY</v>
          </cell>
          <cell r="D955">
            <v>462.68029999999999</v>
          </cell>
        </row>
        <row r="956">
          <cell r="B956" t="str">
            <v>M00345100640</v>
          </cell>
          <cell r="C956" t="str">
            <v>GDC SynerG Power Supply</v>
          </cell>
          <cell r="D956">
            <v>830.96989999999994</v>
          </cell>
        </row>
        <row r="957">
          <cell r="B957" t="str">
            <v>M0034510064Z0</v>
          </cell>
          <cell r="C957" t="str">
            <v xml:space="preserve">GDC SynerG Power Supply , 1mA </v>
          </cell>
          <cell r="D957">
            <v>1883.5944999999999</v>
          </cell>
        </row>
        <row r="958">
          <cell r="B958" t="str">
            <v>M00345100740</v>
          </cell>
          <cell r="C958" t="str">
            <v>BSC Detachable Coil Power Supply - 1mA</v>
          </cell>
          <cell r="D958">
            <v>1883.5944999999999</v>
          </cell>
        </row>
        <row r="959">
          <cell r="B959" t="str">
            <v>M0034510074Z0</v>
          </cell>
          <cell r="C959" t="str">
            <v>BSC Detachable Coil Power Supply - 1mA</v>
          </cell>
          <cell r="D959">
            <v>0</v>
          </cell>
        </row>
        <row r="960">
          <cell r="B960" t="str">
            <v>M00345100840</v>
          </cell>
          <cell r="C960" t="str">
            <v>ASSY SHIPPING UPGRADED DCPS</v>
          </cell>
          <cell r="D960">
            <v>1733.1571999999999</v>
          </cell>
        </row>
        <row r="961">
          <cell r="B961" t="str">
            <v>M00345100940</v>
          </cell>
          <cell r="C961" t="str">
            <v>InZone Detachment System</v>
          </cell>
          <cell r="D961">
            <v>114.8965</v>
          </cell>
        </row>
        <row r="962">
          <cell r="B962" t="str">
            <v>M00345100950</v>
          </cell>
          <cell r="C962" t="str">
            <v>InZone Detachment System</v>
          </cell>
          <cell r="D962">
            <v>123.96863217576187</v>
          </cell>
        </row>
        <row r="963">
          <cell r="B963" t="str">
            <v>M0034511010</v>
          </cell>
          <cell r="C963" t="str">
            <v>CONNECTING CABLES FOR GDC</v>
          </cell>
          <cell r="D963">
            <v>22.571899999999999</v>
          </cell>
        </row>
        <row r="964">
          <cell r="B964" t="str">
            <v>M00345110240</v>
          </cell>
          <cell r="C964" t="str">
            <v>Detachable Coil Connecting Cables</v>
          </cell>
          <cell r="D964">
            <v>20.224500000000003</v>
          </cell>
        </row>
        <row r="965">
          <cell r="B965" t="str">
            <v>M00345110250</v>
          </cell>
          <cell r="C965" t="str">
            <v>IZDS Connecting Cable</v>
          </cell>
          <cell r="D965">
            <v>15.035</v>
          </cell>
        </row>
        <row r="966">
          <cell r="B966" t="str">
            <v>M003463650</v>
          </cell>
          <cell r="C966" t="str">
            <v>Headliner 16  45 deg  200 cm,</v>
          </cell>
          <cell r="D966">
            <v>77.231400000000008</v>
          </cell>
        </row>
        <row r="967">
          <cell r="B967" t="str">
            <v>M003463660</v>
          </cell>
          <cell r="C967" t="str">
            <v>Headliner 16  90 deg  200 cm,</v>
          </cell>
          <cell r="D967">
            <v>77.231400000000008</v>
          </cell>
        </row>
        <row r="968">
          <cell r="B968" t="str">
            <v>M003463670</v>
          </cell>
          <cell r="C968" t="str">
            <v>Headliner 16  90/150 deg  200,</v>
          </cell>
          <cell r="D968">
            <v>77.231400000000008</v>
          </cell>
        </row>
        <row r="969">
          <cell r="B969" t="str">
            <v>M003463680</v>
          </cell>
          <cell r="C969" t="str">
            <v>Headliner 16  1.5 mm J  200 cm,</v>
          </cell>
          <cell r="D969">
            <v>77.231400000000008</v>
          </cell>
        </row>
        <row r="970">
          <cell r="B970" t="str">
            <v>M003463690</v>
          </cell>
          <cell r="C970" t="str">
            <v>Headliner 12   45 deg   200 cm,</v>
          </cell>
          <cell r="D970">
            <v>87.125399999999985</v>
          </cell>
        </row>
        <row r="971">
          <cell r="B971" t="str">
            <v>M003463700</v>
          </cell>
          <cell r="C971" t="str">
            <v>Headliner 12  90 deg  200 cm,</v>
          </cell>
          <cell r="D971">
            <v>87.125399999999985</v>
          </cell>
        </row>
        <row r="972">
          <cell r="B972" t="str">
            <v>M003463710</v>
          </cell>
          <cell r="C972" t="str">
            <v>Headliner 12  90/150 deg  200,</v>
          </cell>
          <cell r="D972">
            <v>87.125399999999985</v>
          </cell>
        </row>
        <row r="973">
          <cell r="B973" t="str">
            <v>M003463720</v>
          </cell>
          <cell r="C973" t="str">
            <v>Headliner 12  1.5 mm J  200 cm,</v>
          </cell>
          <cell r="D973">
            <v>87.125399999999985</v>
          </cell>
        </row>
        <row r="974">
          <cell r="B974" t="str">
            <v>M003468020</v>
          </cell>
          <cell r="C974" t="str">
            <v>MODEL-TRANSEND .010</v>
          </cell>
          <cell r="D974">
            <v>41.535399999999996</v>
          </cell>
        </row>
        <row r="975">
          <cell r="B975" t="str">
            <v>M003468120</v>
          </cell>
          <cell r="C975" t="str">
            <v>TRANSCEND 014 300cm ES EXCHANGE LENGTH</v>
          </cell>
          <cell r="D975">
            <v>0</v>
          </cell>
        </row>
        <row r="976">
          <cell r="B976" t="str">
            <v>M003468130</v>
          </cell>
          <cell r="C976" t="str">
            <v>TRANSCEND 014 300cm SOFT TIP EXCHANGE</v>
          </cell>
          <cell r="D976">
            <v>0</v>
          </cell>
        </row>
        <row r="977">
          <cell r="B977" t="str">
            <v>M003468140</v>
          </cell>
          <cell r="C977" t="str">
            <v>Transend .014 ES 300cm  ( IC 300 )</v>
          </cell>
          <cell r="D977">
            <v>36.9861</v>
          </cell>
        </row>
        <row r="978">
          <cell r="B978" t="str">
            <v>M003468150</v>
          </cell>
          <cell r="C978" t="str">
            <v>Transend .014 FLOPPY 300 cm  ( IC 300 )</v>
          </cell>
          <cell r="D978">
            <v>36.9861</v>
          </cell>
        </row>
        <row r="979">
          <cell r="B979" t="str">
            <v>M003470103SR0</v>
          </cell>
          <cell r="C979" t="str">
            <v>Matrix2 Standard 2D SR 10mm X 30cm</v>
          </cell>
          <cell r="D979">
            <v>152.9205</v>
          </cell>
        </row>
        <row r="980">
          <cell r="B980" t="str">
            <v>M003470308SR0</v>
          </cell>
          <cell r="C980" t="str">
            <v>Matrix2 Standard 2D SR 3mm X 8cm</v>
          </cell>
          <cell r="D980">
            <v>129.9897</v>
          </cell>
        </row>
        <row r="981">
          <cell r="B981" t="str">
            <v>M003470410SR0</v>
          </cell>
          <cell r="C981" t="str">
            <v>Matrix2 Standard 2D SR 4mm X 10cm</v>
          </cell>
          <cell r="D981">
            <v>132.05579999999998</v>
          </cell>
        </row>
        <row r="982">
          <cell r="B982" t="str">
            <v>M003470510SR0</v>
          </cell>
          <cell r="C982" t="str">
            <v>Matrix2 Standard 2D SR 5mm X 10cm</v>
          </cell>
          <cell r="D982">
            <v>132.05579999999998</v>
          </cell>
        </row>
        <row r="983">
          <cell r="B983" t="str">
            <v>M003470515SR0</v>
          </cell>
          <cell r="C983" t="str">
            <v>Matrix2 Standard 2D SR 5mm X 15cm</v>
          </cell>
          <cell r="D983">
            <v>137.1677</v>
          </cell>
        </row>
        <row r="984">
          <cell r="B984" t="str">
            <v>M003470610SR0</v>
          </cell>
          <cell r="C984" t="str">
            <v>Matrix2 Standard 2D SR 6mm X 10cm</v>
          </cell>
          <cell r="D984">
            <v>132.05579999999998</v>
          </cell>
        </row>
        <row r="985">
          <cell r="B985" t="str">
            <v>M003470615SR0</v>
          </cell>
          <cell r="C985" t="str">
            <v>Matrix2 Standard 2D SR 6mm X 15cm</v>
          </cell>
          <cell r="D985">
            <v>137.1677</v>
          </cell>
        </row>
        <row r="986">
          <cell r="B986" t="str">
            <v>M003470620SR0</v>
          </cell>
          <cell r="C986" t="str">
            <v>Matrix2 Standard 2D SR 6mm X 20cm</v>
          </cell>
          <cell r="D986">
            <v>143.23989999999998</v>
          </cell>
        </row>
        <row r="987">
          <cell r="B987" t="str">
            <v>M003470715SR0</v>
          </cell>
          <cell r="C987" t="str">
            <v>Matrix2 Standard 2D SR 7mm X 15cm</v>
          </cell>
          <cell r="D987">
            <v>137.1677</v>
          </cell>
        </row>
        <row r="988">
          <cell r="B988" t="str">
            <v>M003470720SR0</v>
          </cell>
          <cell r="C988" t="str">
            <v>Matrix2 Standard 2D SR 7mm X 20cm</v>
          </cell>
          <cell r="D988">
            <v>143.23989999999998</v>
          </cell>
        </row>
        <row r="989">
          <cell r="B989" t="str">
            <v>M003470730SR0</v>
          </cell>
          <cell r="C989" t="str">
            <v>Matrix2 Standard 2D SR 7mm X 30cm</v>
          </cell>
          <cell r="D989">
            <v>152.9205</v>
          </cell>
        </row>
        <row r="990">
          <cell r="B990" t="str">
            <v>M003470820SR0</v>
          </cell>
          <cell r="C990" t="str">
            <v>Matrix2 Standard 2D SR 8mm X 20cm</v>
          </cell>
          <cell r="D990">
            <v>143.23989999999998</v>
          </cell>
        </row>
        <row r="991">
          <cell r="B991" t="str">
            <v>M003470830SR0</v>
          </cell>
          <cell r="C991" t="str">
            <v>Matrix2 Standard 2D SR 8mm X 30cm</v>
          </cell>
          <cell r="D991">
            <v>152.9205</v>
          </cell>
        </row>
        <row r="992">
          <cell r="B992" t="str">
            <v>M003470920SR0</v>
          </cell>
          <cell r="C992" t="str">
            <v>Matrix2 Standard 2D SR 9mm X 20cm</v>
          </cell>
          <cell r="D992">
            <v>143.23989999999998</v>
          </cell>
        </row>
        <row r="993">
          <cell r="B993" t="str">
            <v>M003470930SR0</v>
          </cell>
          <cell r="C993" t="str">
            <v>Matrix2 Standard 2D SR 9mm X 30cm</v>
          </cell>
          <cell r="D993">
            <v>152.9205</v>
          </cell>
        </row>
        <row r="994">
          <cell r="B994" t="str">
            <v>M003471204SR0</v>
          </cell>
          <cell r="C994" t="str">
            <v>Matrix2 Soft SR 2mm X 4cm</v>
          </cell>
          <cell r="D994">
            <v>128.6414</v>
          </cell>
        </row>
        <row r="995">
          <cell r="B995" t="str">
            <v>M003471206SR0</v>
          </cell>
          <cell r="C995" t="str">
            <v>Matrix2 Soft SR 2mm X 6cm</v>
          </cell>
          <cell r="D995">
            <v>130.54260000000002</v>
          </cell>
        </row>
        <row r="996">
          <cell r="B996" t="str">
            <v>M003471208SR0</v>
          </cell>
          <cell r="C996" t="str">
            <v>Matrix2 Soft SR 2mm X 8cm</v>
          </cell>
          <cell r="D996">
            <v>132.44379999999998</v>
          </cell>
        </row>
        <row r="997">
          <cell r="B997" t="str">
            <v>M003471304SR0</v>
          </cell>
          <cell r="C997" t="str">
            <v>Matrix2 Soft 2D SR 3mm X 4cm</v>
          </cell>
          <cell r="D997">
            <v>125.65379999999999</v>
          </cell>
        </row>
        <row r="998">
          <cell r="B998" t="str">
            <v>M003471306SR0</v>
          </cell>
          <cell r="C998" t="str">
            <v>Matrix2 Soft 2D SR 3mm X 6cm</v>
          </cell>
          <cell r="D998">
            <v>127.56469999999999</v>
          </cell>
        </row>
        <row r="999">
          <cell r="B999" t="str">
            <v>M003471308SR0</v>
          </cell>
          <cell r="C999" t="str">
            <v>Matrix2 Soft 2D SR 3mm X 8cm</v>
          </cell>
          <cell r="D999">
            <v>129.4562</v>
          </cell>
        </row>
        <row r="1000">
          <cell r="B1000" t="str">
            <v>M003471310SR0</v>
          </cell>
          <cell r="C1000" t="str">
            <v>Matrix2 Soft 2D SR 3mm X 10cm</v>
          </cell>
          <cell r="D1000">
            <v>131.41559999999998</v>
          </cell>
        </row>
        <row r="1001">
          <cell r="B1001" t="str">
            <v>M003471406SR0</v>
          </cell>
          <cell r="C1001" t="str">
            <v>Matrix2 Soft 2D SR 4mm X 6cm</v>
          </cell>
          <cell r="D1001">
            <v>127.56469999999999</v>
          </cell>
        </row>
        <row r="1002">
          <cell r="B1002" t="str">
            <v>M003471408SR0</v>
          </cell>
          <cell r="C1002" t="str">
            <v>Matrix2 Soft 2D SR 4mm X 8cm</v>
          </cell>
          <cell r="D1002">
            <v>129.4562</v>
          </cell>
        </row>
        <row r="1003">
          <cell r="B1003" t="str">
            <v>M003471410SR0</v>
          </cell>
          <cell r="C1003" t="str">
            <v>Matrix2 Soft 2D SR 4mm X 10cm</v>
          </cell>
          <cell r="D1003">
            <v>131.41559999999998</v>
          </cell>
        </row>
        <row r="1004">
          <cell r="B1004" t="str">
            <v>M003471508SR0</v>
          </cell>
          <cell r="C1004" t="str">
            <v>Matrix2 Soft 2D SR 5mm X 8cm</v>
          </cell>
          <cell r="D1004">
            <v>129.4562</v>
          </cell>
        </row>
        <row r="1005">
          <cell r="B1005" t="str">
            <v>M003471510SR0</v>
          </cell>
          <cell r="C1005" t="str">
            <v>Matrix2 Soft 2D SR 5mm X 10cm</v>
          </cell>
          <cell r="D1005">
            <v>131.41559999999998</v>
          </cell>
        </row>
        <row r="1006">
          <cell r="B1006" t="str">
            <v>M003471515SR0</v>
          </cell>
          <cell r="C1006" t="str">
            <v>Matrix2 Soft 2D SR 5mm X 15cm</v>
          </cell>
          <cell r="D1006">
            <v>136.27530000000002</v>
          </cell>
        </row>
        <row r="1007">
          <cell r="B1007" t="str">
            <v>M003471610SR0</v>
          </cell>
          <cell r="C1007" t="str">
            <v>Matrix2 Soft 2D SR 6mm X 10cm</v>
          </cell>
          <cell r="D1007">
            <v>131.41559999999998</v>
          </cell>
        </row>
        <row r="1008">
          <cell r="B1008" t="str">
            <v>M003471615SR0</v>
          </cell>
          <cell r="C1008" t="str">
            <v>Matrix2 Soft 2D SR 6mm X 15cm</v>
          </cell>
          <cell r="D1008">
            <v>136.27530000000002</v>
          </cell>
        </row>
        <row r="1009">
          <cell r="B1009" t="str">
            <v>M003471620SR0</v>
          </cell>
          <cell r="C1009" t="str">
            <v>Matrix2 Soft 2D SR 6mm X 20cm</v>
          </cell>
          <cell r="D1009">
            <v>142.04679999999999</v>
          </cell>
        </row>
        <row r="1010">
          <cell r="B1010" t="str">
            <v>M003471710SR0</v>
          </cell>
          <cell r="C1010" t="str">
            <v>Matrix2 Soft 2D SR 7mm X 10cm</v>
          </cell>
          <cell r="D1010">
            <v>131.41559999999998</v>
          </cell>
        </row>
        <row r="1011">
          <cell r="B1011" t="str">
            <v>M003471715SR0</v>
          </cell>
          <cell r="C1011" t="str">
            <v>Matrix2 Soft 2D SR 7mm X 15cm</v>
          </cell>
          <cell r="D1011">
            <v>136.27530000000002</v>
          </cell>
        </row>
        <row r="1012">
          <cell r="B1012" t="str">
            <v>M003471720SR0</v>
          </cell>
          <cell r="C1012" t="str">
            <v>Matrix2 Soft 2D SR 7mm X 20cm</v>
          </cell>
          <cell r="D1012">
            <v>142.04679999999999</v>
          </cell>
        </row>
        <row r="1013">
          <cell r="B1013" t="str">
            <v>M003471820SR0</v>
          </cell>
          <cell r="C1013" t="str">
            <v>Matrix2 Soft 2D SR 8mm X 20cm</v>
          </cell>
          <cell r="D1013">
            <v>142.04679999999999</v>
          </cell>
        </row>
        <row r="1014">
          <cell r="B1014" t="str">
            <v>M003471830SR0</v>
          </cell>
          <cell r="C1014" t="str">
            <v>Matrix2 Soft 2D SR 8mm X 30cm</v>
          </cell>
          <cell r="D1014">
            <v>151.26179999999999</v>
          </cell>
        </row>
        <row r="1015">
          <cell r="B1015" t="str">
            <v>M0034751030</v>
          </cell>
          <cell r="C1015" t="str">
            <v>Matrix2 Standard 3D 10mm X 30cm</v>
          </cell>
          <cell r="D1015">
            <v>212.31359999999998</v>
          </cell>
        </row>
        <row r="1016">
          <cell r="B1016" t="str">
            <v>M0034753040</v>
          </cell>
          <cell r="C1016" t="str">
            <v>Matrix2 Standard 3D 3mm X 4cm</v>
          </cell>
          <cell r="D1016">
            <v>203.83579999999998</v>
          </cell>
        </row>
        <row r="1017">
          <cell r="B1017" t="str">
            <v>M0034753060</v>
          </cell>
          <cell r="C1017" t="str">
            <v>Matrix2 Standard 3D 3mm X 6cm</v>
          </cell>
          <cell r="D1017">
            <v>204.48570000000001</v>
          </cell>
        </row>
        <row r="1018">
          <cell r="B1018" t="str">
            <v>M0034754060</v>
          </cell>
          <cell r="C1018" t="str">
            <v>Matrix2 Standard 3D 4mm X 6cm</v>
          </cell>
          <cell r="D1018">
            <v>204.48570000000001</v>
          </cell>
        </row>
        <row r="1019">
          <cell r="B1019" t="str">
            <v>M0034754080</v>
          </cell>
          <cell r="C1019" t="str">
            <v>Matrix2 Standard 3D 4mm X 8cm</v>
          </cell>
          <cell r="D1019">
            <v>205.13559999999998</v>
          </cell>
        </row>
        <row r="1020">
          <cell r="B1020" t="str">
            <v>M0034755080</v>
          </cell>
          <cell r="C1020" t="str">
            <v>Matrix2 Standard 3D 5mm X 8cm</v>
          </cell>
          <cell r="D1020">
            <v>205.13559999999998</v>
          </cell>
        </row>
        <row r="1021">
          <cell r="B1021" t="str">
            <v>M0034755100</v>
          </cell>
          <cell r="C1021" t="str">
            <v>Matrix2 Standard 3D 5mm X 10cm</v>
          </cell>
          <cell r="D1021">
            <v>205.79519999999999</v>
          </cell>
        </row>
        <row r="1022">
          <cell r="B1022" t="str">
            <v>M0034756100</v>
          </cell>
          <cell r="C1022" t="str">
            <v>Matrix2 Standard 3D 6mm X 10cm</v>
          </cell>
          <cell r="D1022">
            <v>205.79519999999999</v>
          </cell>
        </row>
        <row r="1023">
          <cell r="B1023" t="str">
            <v>M0034756150</v>
          </cell>
          <cell r="C1023" t="str">
            <v>Matrix2 Standard 3D 6mm X 15cm</v>
          </cell>
          <cell r="D1023">
            <v>207.4248</v>
          </cell>
        </row>
        <row r="1024">
          <cell r="B1024" t="str">
            <v>M0034757150</v>
          </cell>
          <cell r="C1024" t="str">
            <v>Matrix2 Standard 3D 7mm X 15cm</v>
          </cell>
          <cell r="D1024">
            <v>207.4248</v>
          </cell>
        </row>
        <row r="1025">
          <cell r="B1025" t="str">
            <v>M0034758200</v>
          </cell>
          <cell r="C1025" t="str">
            <v>Matrix2 Standard 3D 8mm X 20cm</v>
          </cell>
          <cell r="D1025">
            <v>209.05440000000002</v>
          </cell>
        </row>
        <row r="1026">
          <cell r="B1026" t="str">
            <v>M0034801030</v>
          </cell>
          <cell r="C1026" t="str">
            <v>Matrix2 Firm 2D 10mm X 30cm</v>
          </cell>
          <cell r="D1026">
            <v>135.93579999999997</v>
          </cell>
        </row>
        <row r="1027">
          <cell r="B1027" t="str">
            <v>M0034801230</v>
          </cell>
          <cell r="C1027" t="str">
            <v>Matrix2 Firm 2D 12mm X 30cm</v>
          </cell>
          <cell r="D1027">
            <v>135.93579999999997</v>
          </cell>
        </row>
        <row r="1028">
          <cell r="B1028" t="str">
            <v>M0034801430</v>
          </cell>
          <cell r="C1028" t="str">
            <v>Matrix2 Firm 2D 14mm X 30cm</v>
          </cell>
          <cell r="D1028">
            <v>135.93579999999997</v>
          </cell>
        </row>
        <row r="1029">
          <cell r="B1029" t="str">
            <v>M0034801630</v>
          </cell>
          <cell r="C1029" t="str">
            <v>Matrix2 Firm 2D 16mm X 30cm</v>
          </cell>
          <cell r="D1029">
            <v>148.86589999999998</v>
          </cell>
        </row>
        <row r="1030">
          <cell r="B1030" t="str">
            <v>M0034801830</v>
          </cell>
          <cell r="C1030" t="str">
            <v>Matrix2 Firm 2D 18mm X 30cm</v>
          </cell>
          <cell r="D1030">
            <v>148.86589999999998</v>
          </cell>
        </row>
        <row r="1031">
          <cell r="B1031" t="str">
            <v>M0034802030</v>
          </cell>
          <cell r="C1031" t="str">
            <v>Matrix2 Firm 2D 20mm X 30cm</v>
          </cell>
          <cell r="D1031">
            <v>148.86589999999998</v>
          </cell>
        </row>
        <row r="1032">
          <cell r="B1032" t="str">
            <v>M0034805150</v>
          </cell>
          <cell r="C1032" t="str">
            <v>Matrix2 Firm 2D 5mm X 15cm</v>
          </cell>
          <cell r="D1032">
            <v>124.15029999999999</v>
          </cell>
        </row>
        <row r="1033">
          <cell r="B1033" t="str">
            <v>M0034806150</v>
          </cell>
          <cell r="C1033" t="str">
            <v>Matrix2 Firm 2D 6mm X 15cm</v>
          </cell>
          <cell r="D1033">
            <v>124.15029999999999</v>
          </cell>
        </row>
        <row r="1034">
          <cell r="B1034" t="str">
            <v>M0034807200</v>
          </cell>
          <cell r="C1034" t="str">
            <v>Matrix2 Firm 2D 7mm X 20cm</v>
          </cell>
          <cell r="D1034">
            <v>127.07</v>
          </cell>
        </row>
        <row r="1035">
          <cell r="B1035" t="str">
            <v>M0034808300</v>
          </cell>
          <cell r="C1035" t="str">
            <v>Matrix2 Firm 2D 8mm X 30cm</v>
          </cell>
          <cell r="D1035">
            <v>135.60599999999999</v>
          </cell>
        </row>
        <row r="1036">
          <cell r="B1036" t="str">
            <v>M0034809300</v>
          </cell>
          <cell r="C1036" t="str">
            <v>Matrix2 Firm 2D 9mm X 30cm</v>
          </cell>
          <cell r="D1036">
            <v>135.93579999999997</v>
          </cell>
        </row>
        <row r="1037">
          <cell r="B1037" t="str">
            <v>M0034851030</v>
          </cell>
          <cell r="C1037" t="str">
            <v>Matrix2 Firm 3D 10mm X 30cm</v>
          </cell>
          <cell r="D1037">
            <v>178.85829999999999</v>
          </cell>
        </row>
        <row r="1038">
          <cell r="B1038" t="str">
            <v>M0034851230</v>
          </cell>
          <cell r="C1038" t="str">
            <v>Matrix2 Firm 3D 12mm X 30cm</v>
          </cell>
          <cell r="D1038">
            <v>178.85829999999999</v>
          </cell>
        </row>
        <row r="1039">
          <cell r="B1039" t="str">
            <v>M0034851430</v>
          </cell>
          <cell r="C1039" t="str">
            <v>Matrix2 Firm 3D 14mm X 30cm</v>
          </cell>
          <cell r="D1039">
            <v>178.85829999999999</v>
          </cell>
        </row>
        <row r="1040">
          <cell r="B1040" t="str">
            <v>M0034851630</v>
          </cell>
          <cell r="C1040" t="str">
            <v>Matrix2 Firm 3D 16mm X 30cm</v>
          </cell>
          <cell r="D1040">
            <v>179.92529999999999</v>
          </cell>
        </row>
        <row r="1041">
          <cell r="B1041" t="str">
            <v>M0034851830</v>
          </cell>
          <cell r="C1041" t="str">
            <v>Matrix2 Firm 3D 18mm X 30cm,</v>
          </cell>
          <cell r="D1041">
            <v>0</v>
          </cell>
        </row>
        <row r="1042">
          <cell r="B1042" t="str">
            <v>M0034855100</v>
          </cell>
          <cell r="C1042" t="str">
            <v>Matrix2 Firm 3D 5mm X 10cm</v>
          </cell>
          <cell r="D1042">
            <v>216.59129999999999</v>
          </cell>
        </row>
        <row r="1043">
          <cell r="B1043" t="str">
            <v>M0034856150</v>
          </cell>
          <cell r="C1043" t="str">
            <v>Matrix2 Firm 3D 6mm X 15cm</v>
          </cell>
          <cell r="D1043">
            <v>218.2209</v>
          </cell>
        </row>
        <row r="1044">
          <cell r="B1044" t="str">
            <v>M0034857150</v>
          </cell>
          <cell r="C1044" t="str">
            <v>Matrix2 Firm 3D 7mm X 15cm</v>
          </cell>
          <cell r="D1044">
            <v>219.5498</v>
          </cell>
        </row>
        <row r="1045">
          <cell r="B1045" t="str">
            <v>M0034858250</v>
          </cell>
          <cell r="C1045" t="str">
            <v>Matrix2 Firm 3D 8mm X 25cm</v>
          </cell>
          <cell r="D1045">
            <v>221.48009999999999</v>
          </cell>
        </row>
        <row r="1046">
          <cell r="B1046" t="str">
            <v>M003490304SR0</v>
          </cell>
          <cell r="C1046" t="str">
            <v>Matrix2 Soft 360 SR 3mm X 4cm</v>
          </cell>
          <cell r="D1046">
            <v>119.4361</v>
          </cell>
        </row>
        <row r="1047">
          <cell r="B1047" t="str">
            <v>M003490306SR0</v>
          </cell>
          <cell r="C1047" t="str">
            <v>Matrix2 Soft 360 SR 3mm X 6cm</v>
          </cell>
          <cell r="D1047">
            <v>122.1133</v>
          </cell>
        </row>
        <row r="1048">
          <cell r="B1048" t="str">
            <v>M003490308SR0</v>
          </cell>
          <cell r="C1048" t="str">
            <v>Matrix2 Soft 360 SR 3mm X 8cm</v>
          </cell>
          <cell r="D1048">
            <v>124.0145</v>
          </cell>
        </row>
        <row r="1049">
          <cell r="B1049" t="str">
            <v>M003490406SR0</v>
          </cell>
          <cell r="C1049" t="str">
            <v>Matrix2 Soft 360 SR 4mm X 6cm</v>
          </cell>
          <cell r="D1049">
            <v>122.1133</v>
          </cell>
        </row>
        <row r="1050">
          <cell r="B1050" t="str">
            <v>M003490408SR0</v>
          </cell>
          <cell r="C1050" t="str">
            <v>Matrix2 Soft 360 SR 4mm X 8cm</v>
          </cell>
          <cell r="D1050">
            <v>124.0145</v>
          </cell>
        </row>
        <row r="1051">
          <cell r="B1051" t="str">
            <v>M003490510SR0</v>
          </cell>
          <cell r="C1051" t="str">
            <v>Matrix2 Soft 360 SR 5mm X 10cm</v>
          </cell>
          <cell r="D1051">
            <v>124.84870000000001</v>
          </cell>
        </row>
        <row r="1052">
          <cell r="B1052" t="str">
            <v>M003490515SR0</v>
          </cell>
          <cell r="C1052" t="str">
            <v>Matrix2 Soft 360 SR 5mm X 15cm</v>
          </cell>
          <cell r="D1052">
            <v>131.32829999999998</v>
          </cell>
        </row>
        <row r="1053">
          <cell r="B1053" t="str">
            <v>M003490610SR0</v>
          </cell>
          <cell r="C1053" t="str">
            <v>Matrix2 Soft 360 SR 6mm X 10cm</v>
          </cell>
          <cell r="D1053">
            <v>124.84870000000001</v>
          </cell>
        </row>
        <row r="1054">
          <cell r="B1054" t="str">
            <v>M003490615SR0</v>
          </cell>
          <cell r="C1054" t="str">
            <v>Matrix2 Soft 360 SR 6mm X 15cm</v>
          </cell>
          <cell r="D1054">
            <v>131.32829999999998</v>
          </cell>
        </row>
        <row r="1055">
          <cell r="B1055" t="str">
            <v>M003490710SR0</v>
          </cell>
          <cell r="C1055" t="str">
            <v>Matrix2 Soft 360 SR 7mm X 10cm</v>
          </cell>
          <cell r="D1055">
            <v>124.7032</v>
          </cell>
        </row>
        <row r="1056">
          <cell r="B1056" t="str">
            <v>M003490715SR0</v>
          </cell>
          <cell r="C1056" t="str">
            <v>Matrix2 Soft 360 SR 7mm X 15cm</v>
          </cell>
          <cell r="D1056">
            <v>131.12460000000002</v>
          </cell>
        </row>
        <row r="1057">
          <cell r="B1057" t="str">
            <v>M003490720SR0</v>
          </cell>
          <cell r="C1057" t="str">
            <v>Matrix2 Soft 360 SR 7mm X 20cm</v>
          </cell>
          <cell r="D1057">
            <v>137.60420000000002</v>
          </cell>
        </row>
        <row r="1058">
          <cell r="B1058" t="str">
            <v>M003490820SR0</v>
          </cell>
          <cell r="C1058" t="str">
            <v>Matrix2 Soft 360 SR 8mm X 20cm</v>
          </cell>
          <cell r="D1058">
            <v>137.60420000000002</v>
          </cell>
        </row>
        <row r="1059">
          <cell r="B1059" t="str">
            <v>M003490830SR0</v>
          </cell>
          <cell r="C1059" t="str">
            <v>Matrix2 Soft 360 SR 8mm X 30cm</v>
          </cell>
          <cell r="D1059">
            <v>147.95410000000001</v>
          </cell>
        </row>
        <row r="1060">
          <cell r="B1060" t="str">
            <v>M0034921030</v>
          </cell>
          <cell r="C1060" t="str">
            <v>Matrix2 Standard 360 10mm X 30cm</v>
          </cell>
          <cell r="D1060">
            <v>278.8168</v>
          </cell>
        </row>
        <row r="1061">
          <cell r="B1061" t="str">
            <v>M003492103SR0</v>
          </cell>
          <cell r="C1061" t="str">
            <v>Matrix2 Standard 360 SR 10mm X 30cm</v>
          </cell>
          <cell r="D1061">
            <v>149.74859999999998</v>
          </cell>
        </row>
        <row r="1062">
          <cell r="B1062" t="str">
            <v>M0034921230</v>
          </cell>
          <cell r="C1062" t="str">
            <v>Matrix2 Standard 360 12mm X 30cm</v>
          </cell>
          <cell r="D1062">
            <v>278.98169999999999</v>
          </cell>
        </row>
        <row r="1063">
          <cell r="B1063" t="str">
            <v>M003492123SR0</v>
          </cell>
          <cell r="C1063" t="str">
            <v>Matrix2 Standard 360 SR 12mm X 30cm</v>
          </cell>
          <cell r="D1063">
            <v>149.74859999999998</v>
          </cell>
        </row>
        <row r="1064">
          <cell r="B1064" t="str">
            <v>M0034923080</v>
          </cell>
          <cell r="C1064" t="str">
            <v>Matrix2 Standard 360 3mm X 8cm</v>
          </cell>
          <cell r="D1064">
            <v>234.09010000000001</v>
          </cell>
        </row>
        <row r="1065">
          <cell r="B1065" t="str">
            <v>M003492308SR0</v>
          </cell>
          <cell r="C1065" t="str">
            <v>Matrix2 Standard 360 SR 3mm X 8cm</v>
          </cell>
          <cell r="D1065">
            <v>124.53829999999998</v>
          </cell>
        </row>
        <row r="1066">
          <cell r="B1066" t="str">
            <v>M0034924080</v>
          </cell>
          <cell r="C1066" t="str">
            <v>Matrix2 Standard 360 4mm X 8cm</v>
          </cell>
          <cell r="D1066">
            <v>254.96450000000002</v>
          </cell>
        </row>
        <row r="1067">
          <cell r="B1067" t="str">
            <v>M003492408SR0</v>
          </cell>
          <cell r="C1067" t="str">
            <v>Matrix2 Standard 360 SR 4mm X 8cm</v>
          </cell>
          <cell r="D1067">
            <v>124.53829999999998</v>
          </cell>
        </row>
        <row r="1068">
          <cell r="B1068" t="str">
            <v>M0034925100</v>
          </cell>
          <cell r="C1068" t="str">
            <v>Matrix2 Standard 360 5mm X 10cm</v>
          </cell>
          <cell r="D1068">
            <v>255.8278</v>
          </cell>
        </row>
        <row r="1069">
          <cell r="B1069" t="str">
            <v>M003492510SR0</v>
          </cell>
          <cell r="C1069" t="str">
            <v>Matrix2 Standard 360 SR 5mm X 10cm</v>
          </cell>
          <cell r="D1069">
            <v>125.26579999999998</v>
          </cell>
        </row>
        <row r="1070">
          <cell r="B1070" t="str">
            <v>M0034925150</v>
          </cell>
          <cell r="C1070" t="str">
            <v>Matrix2 Standard 360 5mm X 15cm</v>
          </cell>
          <cell r="D1070">
            <v>260.18310000000002</v>
          </cell>
        </row>
        <row r="1071">
          <cell r="B1071" t="str">
            <v>M003492515SR0</v>
          </cell>
          <cell r="C1071" t="str">
            <v>Matrix2 Standard 360 SR 5mm X 15cm</v>
          </cell>
          <cell r="D1071">
            <v>132.017</v>
          </cell>
        </row>
        <row r="1072">
          <cell r="B1072" t="str">
            <v>M0034926100</v>
          </cell>
          <cell r="C1072" t="str">
            <v>Matrix2 Standard 360 6mm X 10cm</v>
          </cell>
          <cell r="D1072">
            <v>255.99270000000001</v>
          </cell>
        </row>
        <row r="1073">
          <cell r="B1073" t="str">
            <v>M003492610SR0</v>
          </cell>
          <cell r="C1073" t="str">
            <v>Matrix2 Standard 360 SR 6mm X 10cm</v>
          </cell>
          <cell r="D1073">
            <v>125.26579999999998</v>
          </cell>
        </row>
        <row r="1074">
          <cell r="B1074" t="str">
            <v>M0034926150</v>
          </cell>
          <cell r="C1074" t="str">
            <v>Matrix2 Standard 360 6mm X 15cm</v>
          </cell>
          <cell r="D1074">
            <v>260.34799999999996</v>
          </cell>
        </row>
        <row r="1075">
          <cell r="B1075" t="str">
            <v>M003492615SR0</v>
          </cell>
          <cell r="C1075" t="str">
            <v>Matrix2 Standard 360 SR 6mm X 15cm</v>
          </cell>
          <cell r="D1075">
            <v>132.017</v>
          </cell>
        </row>
        <row r="1076">
          <cell r="B1076" t="str">
            <v>M0034927150</v>
          </cell>
          <cell r="C1076" t="str">
            <v>Matrix2 Standard 360 7mm X 15cm</v>
          </cell>
          <cell r="D1076">
            <v>260.40619999999996</v>
          </cell>
        </row>
        <row r="1077">
          <cell r="B1077" t="str">
            <v>M003492715SR0</v>
          </cell>
          <cell r="C1077" t="str">
            <v>Matrix2 Standard 360 SR 7mm X 15cm</v>
          </cell>
          <cell r="D1077">
            <v>132.017</v>
          </cell>
        </row>
        <row r="1078">
          <cell r="B1078" t="str">
            <v>M0034927200</v>
          </cell>
          <cell r="C1078" t="str">
            <v>Matrix2 Standard 360 7mm X 20cm</v>
          </cell>
          <cell r="D1078">
            <v>266.3329</v>
          </cell>
        </row>
        <row r="1079">
          <cell r="B1079" t="str">
            <v>M003492720SR0</v>
          </cell>
          <cell r="C1079" t="str">
            <v>Matrix2 Standard 360 SR 7mm X 20cm</v>
          </cell>
          <cell r="D1079">
            <v>138.85550000000001</v>
          </cell>
        </row>
        <row r="1080">
          <cell r="B1080" t="str">
            <v>M0034928200</v>
          </cell>
          <cell r="C1080" t="str">
            <v>Matrix2 Standard 360 8mm X 20cm</v>
          </cell>
          <cell r="D1080">
            <v>266.44929999999999</v>
          </cell>
        </row>
        <row r="1081">
          <cell r="B1081" t="str">
            <v>M003492820SR0</v>
          </cell>
          <cell r="C1081" t="str">
            <v>Matrix2 Standard 360 SR 8mm X 20cm</v>
          </cell>
          <cell r="D1081">
            <v>138.85550000000001</v>
          </cell>
        </row>
        <row r="1082">
          <cell r="B1082" t="str">
            <v>M0034928300</v>
          </cell>
          <cell r="C1082" t="str">
            <v>Matrix2 Standard 360 8mm X 30cm</v>
          </cell>
          <cell r="D1082">
            <v>278.38029999999998</v>
          </cell>
        </row>
        <row r="1083">
          <cell r="B1083" t="str">
            <v>M003492830SR0</v>
          </cell>
          <cell r="C1083" t="str">
            <v>Matrix2 Standard 360 SR 8mm X 30cm</v>
          </cell>
          <cell r="D1083">
            <v>149.74859999999998</v>
          </cell>
        </row>
        <row r="1084">
          <cell r="B1084" t="str">
            <v>M0034929200</v>
          </cell>
          <cell r="C1084" t="str">
            <v>Matrix2 Standard 360 9mm X 20cm</v>
          </cell>
          <cell r="D1084">
            <v>243.5282</v>
          </cell>
        </row>
        <row r="1085">
          <cell r="B1085" t="str">
            <v>M003492920SR0</v>
          </cell>
          <cell r="C1085" t="str">
            <v>Matrix2 Standard 360 SR 9mm X 20cm</v>
          </cell>
          <cell r="D1085">
            <v>138.85550000000001</v>
          </cell>
        </row>
        <row r="1086">
          <cell r="B1086" t="str">
            <v>M0034929300</v>
          </cell>
          <cell r="C1086" t="str">
            <v>Matrix2 Standard 360 9mm X 30cm</v>
          </cell>
          <cell r="D1086">
            <v>278.65189999999996</v>
          </cell>
        </row>
        <row r="1087">
          <cell r="B1087" t="str">
            <v>M003492930SR0</v>
          </cell>
          <cell r="C1087" t="str">
            <v>Matrix2 Standard 360 SR 9mm X 30cm</v>
          </cell>
          <cell r="D1087">
            <v>149.74859999999998</v>
          </cell>
        </row>
        <row r="1088">
          <cell r="B1088" t="str">
            <v>M0034941030</v>
          </cell>
          <cell r="C1088" t="str">
            <v>Matrix2 Firm 360 10mm X 30cm</v>
          </cell>
          <cell r="D1088">
            <v>139.68</v>
          </cell>
        </row>
        <row r="1089">
          <cell r="B1089" t="str">
            <v>M0034941230</v>
          </cell>
          <cell r="C1089" t="str">
            <v>Matrix2 Firm 360 12mm X 30cm</v>
          </cell>
          <cell r="D1089">
            <v>139.68</v>
          </cell>
        </row>
        <row r="1090">
          <cell r="B1090" t="str">
            <v>M0034941430</v>
          </cell>
          <cell r="C1090" t="str">
            <v>Matrix2 Firm 360 14mm X 30cm</v>
          </cell>
          <cell r="D1090">
            <v>139.68</v>
          </cell>
        </row>
        <row r="1091">
          <cell r="B1091" t="str">
            <v>M0034941630</v>
          </cell>
          <cell r="C1091" t="str">
            <v>Matrix2 Firm 360 16mm X 30cm</v>
          </cell>
          <cell r="D1091">
            <v>153.2697</v>
          </cell>
        </row>
        <row r="1092">
          <cell r="B1092" t="str">
            <v>M0034941830</v>
          </cell>
          <cell r="C1092" t="str">
            <v>Matrix2 Firm 360 18mm X 30cm</v>
          </cell>
          <cell r="D1092">
            <v>153.2697</v>
          </cell>
        </row>
        <row r="1093">
          <cell r="B1093" t="str">
            <v>M0034942030</v>
          </cell>
          <cell r="C1093" t="str">
            <v>Matrix2 Firm 360 20mm X 30cm</v>
          </cell>
          <cell r="D1093">
            <v>153.2697</v>
          </cell>
        </row>
        <row r="1094">
          <cell r="B1094" t="str">
            <v>M0034942440</v>
          </cell>
          <cell r="C1094" t="str">
            <v>Matrix2 Firm 360 24mm X 40cm</v>
          </cell>
          <cell r="D1094">
            <v>169.3135</v>
          </cell>
        </row>
        <row r="1095">
          <cell r="B1095" t="str">
            <v>M0034945150</v>
          </cell>
          <cell r="C1095" t="str">
            <v>Matrix2 Firm 360 5mm X 15cm</v>
          </cell>
          <cell r="D1095">
            <v>127.49679999999999</v>
          </cell>
        </row>
        <row r="1096">
          <cell r="B1096" t="str">
            <v>M0034946150</v>
          </cell>
          <cell r="C1096" t="str">
            <v>Matrix2 Firm 360 6mm X 15cm</v>
          </cell>
          <cell r="D1096">
            <v>127.49679999999999</v>
          </cell>
        </row>
        <row r="1097">
          <cell r="B1097" t="str">
            <v>M0034947200</v>
          </cell>
          <cell r="C1097" t="str">
            <v>Matrix2 Firm 360 7mm X 20cm</v>
          </cell>
          <cell r="D1097">
            <v>131.7842</v>
          </cell>
        </row>
        <row r="1098">
          <cell r="B1098" t="str">
            <v>M0034948300</v>
          </cell>
          <cell r="C1098" t="str">
            <v>Matrix2 Firm 360 8mm X 30cm</v>
          </cell>
          <cell r="D1098">
            <v>139.33079999999998</v>
          </cell>
        </row>
        <row r="1099">
          <cell r="B1099" t="str">
            <v>M0034949300</v>
          </cell>
          <cell r="C1099" t="str">
            <v>Matrix2 Firm 360 9mm X 30cm</v>
          </cell>
          <cell r="D1099">
            <v>139.68</v>
          </cell>
        </row>
        <row r="1100">
          <cell r="B1100" t="str">
            <v>M003497202SR0</v>
          </cell>
          <cell r="C1100" t="str">
            <v>Matrix2 UltraSoft SR 2mm X 2cm</v>
          </cell>
          <cell r="D1100">
            <v>124.2764</v>
          </cell>
        </row>
        <row r="1101">
          <cell r="B1101" t="str">
            <v>M003497203SR0</v>
          </cell>
          <cell r="C1101" t="str">
            <v>Matrix2 UltraSoft SR 2mm X 3cm</v>
          </cell>
          <cell r="D1101">
            <v>125.34339999999999</v>
          </cell>
        </row>
        <row r="1102">
          <cell r="B1102" t="str">
            <v>M003497204SR0</v>
          </cell>
          <cell r="C1102" t="str">
            <v>Matrix2 UltraSoft SR 2mm X 4cm</v>
          </cell>
          <cell r="D1102">
            <v>125.9545</v>
          </cell>
        </row>
        <row r="1103">
          <cell r="B1103" t="str">
            <v>M003497206SR0</v>
          </cell>
          <cell r="C1103" t="str">
            <v>Matrix2 UltraSoft SR 2mm X 6cm</v>
          </cell>
          <cell r="D1103">
            <v>127.13789999999999</v>
          </cell>
        </row>
        <row r="1104">
          <cell r="B1104" t="str">
            <v>M003497208SR0</v>
          </cell>
          <cell r="C1104" t="str">
            <v>Matrix2 UltraSoft SR 2mm X 8cm</v>
          </cell>
          <cell r="D1104">
            <v>128.32129999999998</v>
          </cell>
        </row>
        <row r="1105">
          <cell r="B1105" t="str">
            <v>M003497210SR0</v>
          </cell>
          <cell r="C1105" t="str">
            <v>Matrix2 UltraSoft SR 2mm X 10cm</v>
          </cell>
          <cell r="D1105">
            <v>129.5532</v>
          </cell>
        </row>
        <row r="1106">
          <cell r="B1106" t="str">
            <v>M003497215SR0</v>
          </cell>
          <cell r="C1106" t="str">
            <v>Matrix2 UltraSoft SR 2mm X 15cm</v>
          </cell>
          <cell r="D1106">
            <v>132.56019999999998</v>
          </cell>
        </row>
        <row r="1107">
          <cell r="B1107" t="str">
            <v>M003497253SR0</v>
          </cell>
          <cell r="C1107" t="str">
            <v>Matrix2 UltraSoft SR 2.5mm X 3cm</v>
          </cell>
          <cell r="D1107">
            <v>125.34339999999999</v>
          </cell>
        </row>
        <row r="1108">
          <cell r="B1108" t="str">
            <v>M003497254SR0</v>
          </cell>
          <cell r="C1108" t="str">
            <v>Matrix2 UltraSoft SR 2.5mm X 4cm</v>
          </cell>
          <cell r="D1108">
            <v>125.9545</v>
          </cell>
        </row>
        <row r="1109">
          <cell r="B1109" t="str">
            <v>M003497256SR0</v>
          </cell>
          <cell r="C1109" t="str">
            <v>Matrix2 UltraSoft SR 2.5mm X 6cm</v>
          </cell>
          <cell r="D1109">
            <v>127.13789999999999</v>
          </cell>
        </row>
        <row r="1110">
          <cell r="B1110" t="str">
            <v>M003497304SR0</v>
          </cell>
          <cell r="C1110" t="str">
            <v>Matrix2 UltraSoft SR 3mm X 4cm</v>
          </cell>
          <cell r="D1110">
            <v>125.9545</v>
          </cell>
        </row>
        <row r="1111">
          <cell r="B1111" t="str">
            <v>M003497306SR0</v>
          </cell>
          <cell r="C1111" t="str">
            <v>Matrix2 UltraSoft SR 3mm X 6cm</v>
          </cell>
          <cell r="D1111">
            <v>127.13789999999999</v>
          </cell>
        </row>
        <row r="1112">
          <cell r="B1112" t="str">
            <v>M003497308SR0</v>
          </cell>
          <cell r="C1112" t="str">
            <v>Matrix2 UltraSoft SR 3mm X 8cm</v>
          </cell>
          <cell r="D1112">
            <v>128.32129999999998</v>
          </cell>
        </row>
        <row r="1113">
          <cell r="B1113" t="str">
            <v>M003497310SR0</v>
          </cell>
          <cell r="C1113" t="str">
            <v>Matrix2 UltraSoft SR 3mm X 10cm</v>
          </cell>
          <cell r="D1113">
            <v>129.5532</v>
          </cell>
        </row>
        <row r="1114">
          <cell r="B1114" t="str">
            <v>M003497315SR0</v>
          </cell>
          <cell r="C1114" t="str">
            <v>Matrix2 UltraSoft SR 3mm X 15cm</v>
          </cell>
          <cell r="D1114">
            <v>132.56019999999998</v>
          </cell>
        </row>
        <row r="1115">
          <cell r="B1115" t="str">
            <v>M003497320SR0</v>
          </cell>
          <cell r="C1115" t="str">
            <v>Matrix2 UltraSoft SR 3mm X 20cm</v>
          </cell>
          <cell r="D1115">
            <v>135.98429999999999</v>
          </cell>
        </row>
        <row r="1116">
          <cell r="B1116" t="str">
            <v>M003497406SR0</v>
          </cell>
          <cell r="C1116" t="str">
            <v>Matrix2 UltraSoft SR 4mm X 6cm</v>
          </cell>
          <cell r="D1116">
            <v>127.13789999999999</v>
          </cell>
        </row>
        <row r="1117">
          <cell r="B1117" t="str">
            <v>M003497408SR0</v>
          </cell>
          <cell r="C1117" t="str">
            <v>Matrix2 UltraSoft SR 4mm X 8cm</v>
          </cell>
          <cell r="D1117">
            <v>128.32129999999998</v>
          </cell>
        </row>
        <row r="1118">
          <cell r="B1118" t="str">
            <v>M003497410SR0</v>
          </cell>
          <cell r="C1118" t="str">
            <v>Matrix2 UltraSoft SR 4mm X 10cm</v>
          </cell>
          <cell r="D1118">
            <v>129.5532</v>
          </cell>
        </row>
        <row r="1119">
          <cell r="B1119" t="str">
            <v>M003497415SR0</v>
          </cell>
          <cell r="C1119" t="str">
            <v>Matrix2 UltraSoft SR 4mm X 15cm</v>
          </cell>
          <cell r="D1119">
            <v>132.56019999999998</v>
          </cell>
        </row>
        <row r="1120">
          <cell r="B1120" t="str">
            <v>M003497420SR0</v>
          </cell>
          <cell r="C1120" t="str">
            <v>Matrix2 UltraSoft SR 4mm X 20cm</v>
          </cell>
          <cell r="D1120">
            <v>135.98429999999999</v>
          </cell>
        </row>
        <row r="1121">
          <cell r="B1121" t="str">
            <v>M003497510SR0</v>
          </cell>
          <cell r="C1121" t="str">
            <v>Matrix2 UltraSoft SR 5mm X 10cm</v>
          </cell>
          <cell r="D1121">
            <v>129.5532</v>
          </cell>
        </row>
        <row r="1122">
          <cell r="B1122" t="str">
            <v>M003497515SR0</v>
          </cell>
          <cell r="C1122" t="str">
            <v>Matrix2 UltraSoft SR 5mm X 15cm</v>
          </cell>
          <cell r="D1122">
            <v>132.56019999999998</v>
          </cell>
        </row>
        <row r="1123">
          <cell r="B1123" t="str">
            <v>M003497520SR0</v>
          </cell>
          <cell r="C1123" t="str">
            <v>Matrix2 UltraSoft SR 5mm X 20cm</v>
          </cell>
          <cell r="D1123">
            <v>135.98429999999999</v>
          </cell>
        </row>
        <row r="1124">
          <cell r="B1124" t="str">
            <v>M003497610SR0</v>
          </cell>
          <cell r="C1124" t="str">
            <v>Matrix2 UltraSoft SR 6mm X 10cm</v>
          </cell>
          <cell r="D1124">
            <v>129.5532</v>
          </cell>
        </row>
        <row r="1125">
          <cell r="B1125" t="str">
            <v>M003497615SR0</v>
          </cell>
          <cell r="C1125" t="str">
            <v>Matrix2 UltraSoft SR 6mm X 15cm</v>
          </cell>
          <cell r="D1125">
            <v>132.56019999999998</v>
          </cell>
        </row>
        <row r="1126">
          <cell r="B1126" t="str">
            <v>M003497620SR0</v>
          </cell>
          <cell r="C1126" t="str">
            <v>Matrix2 UltraSoft SR 6mm X 20cm</v>
          </cell>
          <cell r="D1126">
            <v>135.98429999999999</v>
          </cell>
        </row>
        <row r="1127">
          <cell r="B1127" t="str">
            <v>M003498204SR0</v>
          </cell>
          <cell r="C1127" t="str">
            <v>Matrix2 UltraSoft 360 SR 2mm X 4cm</v>
          </cell>
          <cell r="D1127">
            <v>117.1857</v>
          </cell>
        </row>
        <row r="1128">
          <cell r="B1128" t="str">
            <v>M003498206SR0</v>
          </cell>
          <cell r="C1128" t="str">
            <v>Matrix2 UltraSoft 360 SR 2mm X 6cm</v>
          </cell>
          <cell r="D1128">
            <v>118.7183</v>
          </cell>
        </row>
        <row r="1129">
          <cell r="B1129" t="str">
            <v>M003498304SR0</v>
          </cell>
          <cell r="C1129" t="str">
            <v>Matrix2 UltraSoft 360 SR 3mm X 4cm</v>
          </cell>
          <cell r="D1129">
            <v>117.1857</v>
          </cell>
        </row>
        <row r="1130">
          <cell r="B1130" t="str">
            <v>M003498306SR0</v>
          </cell>
          <cell r="C1130" t="str">
            <v>Matrix2 UltraSoft 360 SR 3mm X 6cm</v>
          </cell>
          <cell r="D1130">
            <v>118.7183</v>
          </cell>
        </row>
        <row r="1131">
          <cell r="B1131" t="str">
            <v>M003498308SR0</v>
          </cell>
          <cell r="C1131" t="str">
            <v>Matrix2 UltraSoft 360 SR 3mm X 8cm</v>
          </cell>
          <cell r="D1131">
            <v>119.90169999999999</v>
          </cell>
        </row>
        <row r="1132">
          <cell r="B1132" t="str">
            <v>M003498406SR0</v>
          </cell>
          <cell r="C1132" t="str">
            <v>Matrix2 UltraSoft 360 SR 4mm X 6cm</v>
          </cell>
          <cell r="D1132">
            <v>118.7183</v>
          </cell>
        </row>
        <row r="1133">
          <cell r="B1133" t="str">
            <v>M003498408SR0</v>
          </cell>
          <cell r="C1133" t="str">
            <v>Matrix2 UltraSoft 360 SR 4mm X 8cm</v>
          </cell>
          <cell r="D1133">
            <v>119.90169999999999</v>
          </cell>
        </row>
        <row r="1134">
          <cell r="B1134" t="str">
            <v>M003498510SR0</v>
          </cell>
          <cell r="C1134" t="str">
            <v>Matrix2 UltraSoft 360 SR 5mm X 10cm</v>
          </cell>
          <cell r="D1134">
            <v>120.571</v>
          </cell>
        </row>
        <row r="1135">
          <cell r="B1135" t="str">
            <v>M003498515SR0</v>
          </cell>
          <cell r="C1135" t="str">
            <v>Matrix2 UltraSoft 360 SR 5mm X 15cm</v>
          </cell>
          <cell r="D1135">
            <v>124.26670000000001</v>
          </cell>
        </row>
        <row r="1136">
          <cell r="B1136" t="str">
            <v>M003498610SR0</v>
          </cell>
          <cell r="C1136" t="str">
            <v>Matrix2 UltraSoft 360 SR 6mm X 10cm</v>
          </cell>
          <cell r="D1136">
            <v>120.571</v>
          </cell>
        </row>
        <row r="1137">
          <cell r="B1137" t="str">
            <v>M003498615SR0</v>
          </cell>
          <cell r="C1137" t="str">
            <v>Matrix2 UltraSoft 360 SR 6mm X 15cm</v>
          </cell>
          <cell r="D1137">
            <v>124.26670000000001</v>
          </cell>
        </row>
        <row r="1138">
          <cell r="B1138" t="str">
            <v>M0035421020</v>
          </cell>
          <cell r="C1138" t="str">
            <v>Target 360 Ultra 1 mm x 2 cm</v>
          </cell>
          <cell r="D1138">
            <v>259.3</v>
          </cell>
        </row>
        <row r="1139">
          <cell r="B1139" t="str">
            <v>M0035421030</v>
          </cell>
          <cell r="C1139" t="str">
            <v>Target 360 Ultra 1 mm x 3 cm</v>
          </cell>
          <cell r="D1139">
            <v>259.3</v>
          </cell>
        </row>
        <row r="1140">
          <cell r="B1140" t="str">
            <v>M0035421520</v>
          </cell>
          <cell r="C1140" t="str">
            <v>Target 360 Ultra 1.5 mm x 2 cm</v>
          </cell>
          <cell r="D1140">
            <v>259.3</v>
          </cell>
        </row>
        <row r="1141">
          <cell r="B1141" t="str">
            <v>M0035421530</v>
          </cell>
          <cell r="C1141" t="str">
            <v>Target 360 Ultra 1.5 mm x 3 cm</v>
          </cell>
          <cell r="D1141">
            <v>259.3</v>
          </cell>
        </row>
        <row r="1142">
          <cell r="B1142" t="str">
            <v>M0035421540</v>
          </cell>
          <cell r="C1142" t="str">
            <v>Target 360 Ultra 1.5 mm x 4 cm</v>
          </cell>
          <cell r="D1142">
            <v>259.3</v>
          </cell>
        </row>
        <row r="1143">
          <cell r="B1143" t="str">
            <v>M0035422030</v>
          </cell>
          <cell r="C1143" t="str">
            <v>Target 360 Ultra 2mm x 3cm</v>
          </cell>
          <cell r="D1143">
            <v>225</v>
          </cell>
        </row>
        <row r="1144">
          <cell r="B1144" t="str">
            <v>M0035422040</v>
          </cell>
          <cell r="C1144" t="str">
            <v>Target 360 Ultra 2mm x 4cm</v>
          </cell>
          <cell r="D1144">
            <v>225</v>
          </cell>
        </row>
        <row r="1145">
          <cell r="B1145" t="str">
            <v>M0035422060</v>
          </cell>
          <cell r="C1145" t="str">
            <v>Target 360 Ultra 2mm x 6cm</v>
          </cell>
          <cell r="D1145">
            <v>229</v>
          </cell>
        </row>
        <row r="1146">
          <cell r="B1146" t="str">
            <v>M0035422540</v>
          </cell>
          <cell r="C1146" t="str">
            <v>Target 360 Ultra 2.5mm x 4cm</v>
          </cell>
          <cell r="D1146">
            <v>225</v>
          </cell>
        </row>
        <row r="1147">
          <cell r="B1147" t="str">
            <v>M0035423040</v>
          </cell>
          <cell r="C1147" t="str">
            <v>Target 360 Ultra 3mm x 4cm</v>
          </cell>
          <cell r="D1147">
            <v>225</v>
          </cell>
        </row>
        <row r="1148">
          <cell r="B1148" t="str">
            <v>M0035423060</v>
          </cell>
          <cell r="C1148" t="str">
            <v>Target 360 Ultra 3mm x 6cm</v>
          </cell>
          <cell r="D1148">
            <v>225</v>
          </cell>
        </row>
        <row r="1149">
          <cell r="B1149" t="str">
            <v>M0035423080</v>
          </cell>
          <cell r="C1149" t="str">
            <v>Target 360 Ultra 3mm x 8cm</v>
          </cell>
          <cell r="D1149">
            <v>225</v>
          </cell>
        </row>
        <row r="1150">
          <cell r="B1150" t="str">
            <v>M0035423100</v>
          </cell>
          <cell r="C1150" t="str">
            <v>Target 360 Ultra 3MM x 10CM</v>
          </cell>
          <cell r="D1150">
            <v>229</v>
          </cell>
        </row>
        <row r="1151">
          <cell r="B1151" t="str">
            <v>M0035424060</v>
          </cell>
          <cell r="C1151" t="str">
            <v>Target 360 Ultra 4MM x 6CM</v>
          </cell>
          <cell r="D1151">
            <v>225</v>
          </cell>
        </row>
        <row r="1152">
          <cell r="B1152" t="str">
            <v>M0035424080</v>
          </cell>
          <cell r="C1152" t="str">
            <v>Target 360 Ultra 4MM x 8CM</v>
          </cell>
          <cell r="D1152">
            <v>225</v>
          </cell>
        </row>
        <row r="1153">
          <cell r="B1153" t="str">
            <v>M0035424100</v>
          </cell>
          <cell r="C1153" t="str">
            <v>Target 360 Ultra 4MM x 10CM</v>
          </cell>
          <cell r="D1153">
            <v>225</v>
          </cell>
        </row>
        <row r="1154">
          <cell r="B1154" t="str">
            <v>M0035424150</v>
          </cell>
          <cell r="C1154" t="str">
            <v>Target 360 Ultra 4MM x 15CM</v>
          </cell>
          <cell r="D1154">
            <v>229</v>
          </cell>
        </row>
        <row r="1155">
          <cell r="B1155" t="str">
            <v>M0035425100</v>
          </cell>
          <cell r="C1155" t="str">
            <v>Target 360 Ultra 5MM x 10CM</v>
          </cell>
          <cell r="D1155">
            <v>225</v>
          </cell>
        </row>
        <row r="1156">
          <cell r="B1156" t="str">
            <v>M0035425150</v>
          </cell>
          <cell r="C1156" t="str">
            <v>Target 360 Ultra 5MM x 15CM</v>
          </cell>
          <cell r="D1156">
            <v>229</v>
          </cell>
        </row>
        <row r="1157">
          <cell r="B1157" t="str">
            <v>M0035431010</v>
          </cell>
          <cell r="C1157" t="str">
            <v>Target Helical Ultra 1 mm x 1 cm</v>
          </cell>
          <cell r="D1157">
            <v>259.3</v>
          </cell>
        </row>
        <row r="1158">
          <cell r="B1158" t="str">
            <v>M0035431020</v>
          </cell>
          <cell r="C1158" t="str">
            <v>Target Helical Ultra 1 mm x 2 cm</v>
          </cell>
          <cell r="D1158">
            <v>259.3</v>
          </cell>
        </row>
        <row r="1159">
          <cell r="B1159" t="str">
            <v>M0035431030</v>
          </cell>
          <cell r="C1159" t="str">
            <v>Target Helical Ultra 1 mm x 3 cm</v>
          </cell>
          <cell r="D1159">
            <v>259.3</v>
          </cell>
        </row>
        <row r="1160">
          <cell r="B1160" t="str">
            <v>M0035431510</v>
          </cell>
          <cell r="C1160" t="str">
            <v>Target Helical Ultra 1.5 mm x 1 cm</v>
          </cell>
          <cell r="D1160">
            <v>259.3</v>
          </cell>
        </row>
        <row r="1161">
          <cell r="B1161" t="str">
            <v>M0035431520</v>
          </cell>
          <cell r="C1161" t="str">
            <v>Target Helical Ultra 1.5 mm x 2 cm</v>
          </cell>
          <cell r="D1161">
            <v>259.3</v>
          </cell>
        </row>
        <row r="1162">
          <cell r="B1162" t="str">
            <v>M0035431530</v>
          </cell>
          <cell r="C1162" t="str">
            <v>Target Helical Ultra 1.5 mm x 3 cm</v>
          </cell>
          <cell r="D1162">
            <v>259.3</v>
          </cell>
        </row>
        <row r="1163">
          <cell r="B1163" t="str">
            <v>M0035431540</v>
          </cell>
          <cell r="C1163" t="str">
            <v>Target Helical Ultra 1.5 mm x 4 cm</v>
          </cell>
          <cell r="D1163">
            <v>259.3</v>
          </cell>
        </row>
        <row r="1164">
          <cell r="B1164" t="str">
            <v>M0035432010</v>
          </cell>
          <cell r="C1164" t="str">
            <v>Target Helical Ultra 2mm x 1cm</v>
          </cell>
          <cell r="D1164">
            <v>225</v>
          </cell>
        </row>
        <row r="1165">
          <cell r="B1165" t="str">
            <v>M0035432020</v>
          </cell>
          <cell r="C1165" t="str">
            <v>Target Helical Ultra 2 MM x 2 CM</v>
          </cell>
          <cell r="D1165">
            <v>225</v>
          </cell>
        </row>
        <row r="1166">
          <cell r="B1166" t="str">
            <v>M0035432030</v>
          </cell>
          <cell r="C1166" t="str">
            <v>Target Helical Ultra 2 MM x 3 CM</v>
          </cell>
          <cell r="D1166">
            <v>225</v>
          </cell>
        </row>
        <row r="1167">
          <cell r="B1167" t="str">
            <v>M0035432040</v>
          </cell>
          <cell r="C1167" t="str">
            <v>Target Helical Ultra 2 MM x 4 CM</v>
          </cell>
          <cell r="D1167">
            <v>225</v>
          </cell>
        </row>
        <row r="1168">
          <cell r="B1168" t="str">
            <v>M0035432060</v>
          </cell>
          <cell r="C1168" t="str">
            <v>Target Helical Ultra 2 mm x 6 cm</v>
          </cell>
          <cell r="D1168">
            <v>225</v>
          </cell>
        </row>
        <row r="1169">
          <cell r="B1169" t="str">
            <v>M0035432080</v>
          </cell>
          <cell r="C1169" t="str">
            <v>Target Helical Ultra 2mm x 8cm</v>
          </cell>
          <cell r="D1169">
            <v>229</v>
          </cell>
        </row>
        <row r="1170">
          <cell r="B1170" t="str">
            <v>M0035432530</v>
          </cell>
          <cell r="C1170" t="str">
            <v>Target Helical Ultra 2.5 MM x 3 CM</v>
          </cell>
          <cell r="D1170">
            <v>225</v>
          </cell>
        </row>
        <row r="1171">
          <cell r="B1171" t="str">
            <v>M0035432540</v>
          </cell>
          <cell r="C1171" t="str">
            <v>Target Helical Ultra 2.5 mm x 4 cm</v>
          </cell>
          <cell r="D1171">
            <v>225</v>
          </cell>
        </row>
        <row r="1172">
          <cell r="B1172" t="str">
            <v>M0035432560</v>
          </cell>
          <cell r="C1172" t="str">
            <v>Target Helical Ultra 2.5 mm x 6 cm</v>
          </cell>
          <cell r="D1172">
            <v>225</v>
          </cell>
        </row>
        <row r="1173">
          <cell r="B1173" t="str">
            <v>M0035433040</v>
          </cell>
          <cell r="C1173" t="str">
            <v>Target Helical Ultra 3 mm x 4 cm</v>
          </cell>
          <cell r="D1173">
            <v>225</v>
          </cell>
        </row>
        <row r="1174">
          <cell r="B1174" t="str">
            <v>M0035433060</v>
          </cell>
          <cell r="C1174" t="str">
            <v>Target Helical Ultra 3 mm x 6 cm</v>
          </cell>
          <cell r="D1174">
            <v>225</v>
          </cell>
        </row>
        <row r="1175">
          <cell r="B1175" t="str">
            <v>M0035433080</v>
          </cell>
          <cell r="C1175" t="str">
            <v>Target Helical Ultra 3 mm x 8 cm</v>
          </cell>
          <cell r="D1175">
            <v>225</v>
          </cell>
        </row>
        <row r="1176">
          <cell r="B1176" t="str">
            <v>M0035433100</v>
          </cell>
          <cell r="C1176" t="str">
            <v>Target Helical Ultra 3 mm x 10 cm</v>
          </cell>
          <cell r="D1176">
            <v>229</v>
          </cell>
        </row>
        <row r="1177">
          <cell r="B1177" t="str">
            <v>M0035434060</v>
          </cell>
          <cell r="C1177" t="str">
            <v>Target Helical Ultra 4 mm x 6 cm</v>
          </cell>
          <cell r="D1177">
            <v>225</v>
          </cell>
        </row>
        <row r="1178">
          <cell r="B1178" t="str">
            <v>M0035434080</v>
          </cell>
          <cell r="C1178" t="str">
            <v>Target Helical Ultra 4 mm x 8 cm</v>
          </cell>
          <cell r="D1178">
            <v>225</v>
          </cell>
        </row>
        <row r="1179">
          <cell r="B1179" t="str">
            <v>M0035434150</v>
          </cell>
          <cell r="C1179" t="str">
            <v>Target Helical Ultra 4 mm x 15 cm</v>
          </cell>
          <cell r="D1179">
            <v>229</v>
          </cell>
        </row>
        <row r="1180">
          <cell r="B1180" t="str">
            <v>M0035461030</v>
          </cell>
          <cell r="C1180" t="str">
            <v>Target 360 Standard 10mm x 30cm</v>
          </cell>
          <cell r="D1180">
            <v>225</v>
          </cell>
        </row>
        <row r="1181">
          <cell r="B1181" t="str">
            <v>M0035461130</v>
          </cell>
          <cell r="C1181" t="str">
            <v>Target 360 Standard 11mm x 30cm</v>
          </cell>
          <cell r="D1181">
            <v>225</v>
          </cell>
        </row>
        <row r="1182">
          <cell r="B1182" t="str">
            <v>M0035461230</v>
          </cell>
          <cell r="C1182" t="str">
            <v>Target 360 Standard 12mm x 30 cm</v>
          </cell>
          <cell r="D1182">
            <v>225</v>
          </cell>
        </row>
        <row r="1183">
          <cell r="B1183" t="str">
            <v>M0035461330</v>
          </cell>
          <cell r="C1183" t="str">
            <v>Target 360 Standard 13mm x 30cm</v>
          </cell>
          <cell r="D1183">
            <v>225</v>
          </cell>
        </row>
        <row r="1184">
          <cell r="B1184" t="str">
            <v>M0035461430</v>
          </cell>
          <cell r="C1184" t="str">
            <v>Target 360 Standard 14 mm x 30 cm</v>
          </cell>
          <cell r="D1184">
            <v>225</v>
          </cell>
        </row>
        <row r="1185">
          <cell r="B1185" t="str">
            <v>M0035461540</v>
          </cell>
          <cell r="C1185" t="str">
            <v>Target 360 Standard 15 MM x 40 CM</v>
          </cell>
          <cell r="D1185">
            <v>225</v>
          </cell>
        </row>
        <row r="1186">
          <cell r="B1186" t="str">
            <v>M0035463060</v>
          </cell>
          <cell r="C1186" t="str">
            <v>Target 360 Standard 3mmx6cm</v>
          </cell>
          <cell r="D1186">
            <v>225</v>
          </cell>
        </row>
        <row r="1187">
          <cell r="B1187" t="str">
            <v>M0035463080</v>
          </cell>
          <cell r="C1187" t="str">
            <v>Target 360 Standard 3mmx8cm</v>
          </cell>
          <cell r="D1187">
            <v>225</v>
          </cell>
        </row>
        <row r="1188">
          <cell r="B1188" t="str">
            <v>M0035464080</v>
          </cell>
          <cell r="C1188" t="str">
            <v>Target 360 Standard 4mmx8cm</v>
          </cell>
          <cell r="D1188">
            <v>225</v>
          </cell>
        </row>
        <row r="1189">
          <cell r="B1189" t="str">
            <v>M0035464100</v>
          </cell>
          <cell r="C1189" t="str">
            <v>Target 360 Standard 4mmx10cm</v>
          </cell>
          <cell r="D1189">
            <v>225</v>
          </cell>
        </row>
        <row r="1190">
          <cell r="B1190" t="str">
            <v>M0035464150</v>
          </cell>
          <cell r="C1190" t="str">
            <v>Target 360 Standard 4mmx15cm</v>
          </cell>
          <cell r="D1190">
            <v>229</v>
          </cell>
        </row>
        <row r="1191">
          <cell r="B1191" t="str">
            <v>M0035465150</v>
          </cell>
          <cell r="C1191" t="str">
            <v>Target 360 Standard 5mmx15cm</v>
          </cell>
          <cell r="D1191">
            <v>225</v>
          </cell>
        </row>
        <row r="1192">
          <cell r="B1192" t="str">
            <v>M0035465200</v>
          </cell>
          <cell r="C1192" t="str">
            <v>Target 360 Standard 5mmx20cm</v>
          </cell>
          <cell r="D1192">
            <v>229</v>
          </cell>
        </row>
        <row r="1193">
          <cell r="B1193" t="str">
            <v>M0035466150</v>
          </cell>
          <cell r="C1193" t="str">
            <v>Target 360 Standard 6 mm x 15 cm</v>
          </cell>
          <cell r="D1193">
            <v>225</v>
          </cell>
        </row>
        <row r="1194">
          <cell r="B1194" t="str">
            <v>M0035466200</v>
          </cell>
          <cell r="C1194" t="str">
            <v>Target 360 Standard 6mm x 20 cm</v>
          </cell>
          <cell r="D1194">
            <v>229</v>
          </cell>
        </row>
        <row r="1195">
          <cell r="B1195" t="str">
            <v>M0035466300</v>
          </cell>
          <cell r="C1195" t="str">
            <v>Target 360 Standard 6mm x 30cm</v>
          </cell>
          <cell r="D1195">
            <v>229</v>
          </cell>
        </row>
        <row r="1196">
          <cell r="B1196" t="str">
            <v>M0035467150</v>
          </cell>
          <cell r="C1196" t="str">
            <v>Target 360 Standard 7mm x 15cm</v>
          </cell>
          <cell r="D1196">
            <v>225</v>
          </cell>
        </row>
        <row r="1197">
          <cell r="B1197" t="str">
            <v>M0035467200</v>
          </cell>
          <cell r="C1197" t="str">
            <v>Target 360 Standard 7mm x 20cm</v>
          </cell>
          <cell r="D1197">
            <v>225</v>
          </cell>
        </row>
        <row r="1198">
          <cell r="B1198" t="str">
            <v>M0035467300</v>
          </cell>
          <cell r="C1198" t="str">
            <v>Target 360 Standard 7mm x 30cm</v>
          </cell>
          <cell r="D1198">
            <v>229</v>
          </cell>
        </row>
        <row r="1199">
          <cell r="B1199" t="str">
            <v>M0035468200</v>
          </cell>
          <cell r="C1199" t="str">
            <v>Target 360 Standard 8mm x 20cm</v>
          </cell>
          <cell r="D1199">
            <v>225</v>
          </cell>
        </row>
        <row r="1200">
          <cell r="B1200" t="str">
            <v>M0035468300</v>
          </cell>
          <cell r="C1200" t="str">
            <v>Target 360 Standard 8mm x 30cm</v>
          </cell>
          <cell r="D1200">
            <v>229</v>
          </cell>
        </row>
        <row r="1201">
          <cell r="B1201" t="str">
            <v>M0035469200</v>
          </cell>
          <cell r="C1201" t="str">
            <v>Target 360 Standard 9mm x 20cm</v>
          </cell>
          <cell r="D1201">
            <v>225</v>
          </cell>
        </row>
        <row r="1202">
          <cell r="B1202" t="str">
            <v>M0035469300</v>
          </cell>
          <cell r="C1202" t="str">
            <v>Target 360 Standard 9mm x 30cm</v>
          </cell>
          <cell r="D1202">
            <v>225</v>
          </cell>
        </row>
        <row r="1203">
          <cell r="B1203" t="str">
            <v>M0035471030</v>
          </cell>
          <cell r="C1203" t="str">
            <v>Target 360 Soft 10mm x 30cm</v>
          </cell>
          <cell r="D1203">
            <v>225</v>
          </cell>
        </row>
        <row r="1204">
          <cell r="B1204" t="str">
            <v>M0035471130</v>
          </cell>
          <cell r="C1204" t="str">
            <v>Target 360 Soft 11mm x 30cm</v>
          </cell>
          <cell r="D1204">
            <v>225</v>
          </cell>
        </row>
        <row r="1205">
          <cell r="B1205" t="str">
            <v>M0035471230</v>
          </cell>
          <cell r="C1205" t="str">
            <v>Target 360 Soft 12mm x 30cm</v>
          </cell>
          <cell r="D1205">
            <v>225</v>
          </cell>
        </row>
        <row r="1206">
          <cell r="B1206" t="str">
            <v>M0035471330</v>
          </cell>
          <cell r="C1206" t="str">
            <v>Target 360 Soft 13mm x 30cm</v>
          </cell>
          <cell r="D1206">
            <v>225</v>
          </cell>
        </row>
        <row r="1207">
          <cell r="B1207" t="str">
            <v>M0035471430</v>
          </cell>
          <cell r="C1207" t="str">
            <v>Target 360 Soft 14mm x 30cm</v>
          </cell>
          <cell r="D1207">
            <v>225</v>
          </cell>
        </row>
        <row r="1208">
          <cell r="B1208" t="str">
            <v>M0035472040</v>
          </cell>
          <cell r="C1208" t="str">
            <v>Target 360 Soft 2mm x 4cm</v>
          </cell>
          <cell r="D1208">
            <v>225</v>
          </cell>
        </row>
        <row r="1209">
          <cell r="B1209" t="str">
            <v>M0035473060</v>
          </cell>
          <cell r="C1209" t="str">
            <v>Target 360 Soft 3mm x 6cm</v>
          </cell>
          <cell r="D1209">
            <v>225</v>
          </cell>
        </row>
        <row r="1210">
          <cell r="B1210" t="str">
            <v>M0035473080</v>
          </cell>
          <cell r="C1210" t="str">
            <v>Target 360 Soft 3mm x 8cm</v>
          </cell>
          <cell r="D1210">
            <v>225</v>
          </cell>
        </row>
        <row r="1211">
          <cell r="B1211" t="str">
            <v>M0035473100</v>
          </cell>
          <cell r="C1211" t="str">
            <v>Target 360 Soft 3mm x 10cm</v>
          </cell>
          <cell r="D1211">
            <v>229</v>
          </cell>
        </row>
        <row r="1212">
          <cell r="B1212" t="str">
            <v>M0035474060</v>
          </cell>
          <cell r="C1212" t="str">
            <v>Target 360 Soft 4mm x 6cm</v>
          </cell>
          <cell r="D1212">
            <v>225</v>
          </cell>
        </row>
        <row r="1213">
          <cell r="B1213" t="str">
            <v>M0035474080</v>
          </cell>
          <cell r="C1213" t="str">
            <v>Target 360 Soft 4mm x 8cm</v>
          </cell>
          <cell r="D1213">
            <v>225</v>
          </cell>
        </row>
        <row r="1214">
          <cell r="B1214" t="str">
            <v>M0035474100</v>
          </cell>
          <cell r="C1214" t="str">
            <v>Target 360 Soft 4mm x 10cm</v>
          </cell>
          <cell r="D1214">
            <v>225</v>
          </cell>
        </row>
        <row r="1215">
          <cell r="B1215" t="str">
            <v>M0035474150</v>
          </cell>
          <cell r="C1215" t="str">
            <v>Target 360 Soft 4mm x 15cm</v>
          </cell>
          <cell r="D1215">
            <v>229</v>
          </cell>
        </row>
        <row r="1216">
          <cell r="B1216" t="str">
            <v>M0035475100</v>
          </cell>
          <cell r="C1216" t="str">
            <v>Target 360 Soft 5 mm x 10 cm</v>
          </cell>
          <cell r="D1216">
            <v>225</v>
          </cell>
        </row>
        <row r="1217">
          <cell r="B1217" t="str">
            <v>M0035475150</v>
          </cell>
          <cell r="C1217" t="str">
            <v>Target 360 Soft 5mm x 15cm</v>
          </cell>
          <cell r="D1217">
            <v>225</v>
          </cell>
        </row>
        <row r="1218">
          <cell r="B1218" t="str">
            <v>M0035475200</v>
          </cell>
          <cell r="C1218" t="str">
            <v>Target 360 Soft 5mm x 20cm</v>
          </cell>
          <cell r="D1218">
            <v>229</v>
          </cell>
        </row>
        <row r="1219">
          <cell r="B1219" t="str">
            <v>M0035476100</v>
          </cell>
          <cell r="C1219" t="str">
            <v>Target 360 Soft 6mm x 10cm</v>
          </cell>
          <cell r="D1219">
            <v>225</v>
          </cell>
        </row>
        <row r="1220">
          <cell r="B1220" t="str">
            <v>M0035476150</v>
          </cell>
          <cell r="C1220" t="str">
            <v>Target 360 Soft 6mm x15cm</v>
          </cell>
          <cell r="D1220">
            <v>225</v>
          </cell>
        </row>
        <row r="1221">
          <cell r="B1221" t="str">
            <v>M0035476200</v>
          </cell>
          <cell r="C1221" t="str">
            <v>Target 360 Soft 6mm x 20cm</v>
          </cell>
          <cell r="D1221">
            <v>229</v>
          </cell>
        </row>
        <row r="1222">
          <cell r="B1222" t="str">
            <v>M0035476300</v>
          </cell>
          <cell r="C1222" t="str">
            <v>Target 360 Soft 6mm x 30cm</v>
          </cell>
          <cell r="D1222">
            <v>229</v>
          </cell>
        </row>
        <row r="1223">
          <cell r="B1223" t="str">
            <v>M0035477150</v>
          </cell>
          <cell r="C1223" t="str">
            <v>Target 360 Soft 7mm x 15cm</v>
          </cell>
          <cell r="D1223">
            <v>225</v>
          </cell>
        </row>
        <row r="1224">
          <cell r="B1224" t="str">
            <v>M0035477200</v>
          </cell>
          <cell r="C1224" t="str">
            <v>Target 360 Soft 7mm x 20cm</v>
          </cell>
          <cell r="D1224">
            <v>225</v>
          </cell>
        </row>
        <row r="1225">
          <cell r="B1225" t="str">
            <v>M0035477300</v>
          </cell>
          <cell r="C1225" t="str">
            <v>Target 360 Soft 7mm x 30cm</v>
          </cell>
          <cell r="D1225">
            <v>229</v>
          </cell>
        </row>
        <row r="1226">
          <cell r="B1226" t="str">
            <v>M0035478200</v>
          </cell>
          <cell r="C1226" t="str">
            <v>Target 360 Soft 8mm x 20cm</v>
          </cell>
          <cell r="D1226">
            <v>225</v>
          </cell>
        </row>
        <row r="1227">
          <cell r="B1227" t="str">
            <v>M0035478300</v>
          </cell>
          <cell r="C1227" t="str">
            <v>Target 360 Soft 8mm x 30cm</v>
          </cell>
          <cell r="D1227">
            <v>229</v>
          </cell>
        </row>
        <row r="1228">
          <cell r="B1228" t="str">
            <v>M0035479200</v>
          </cell>
          <cell r="C1228" t="str">
            <v>Target 360 Soft 9mm x 20cm</v>
          </cell>
          <cell r="D1228">
            <v>225</v>
          </cell>
        </row>
        <row r="1229">
          <cell r="B1229" t="str">
            <v>M0035479300</v>
          </cell>
          <cell r="C1229" t="str">
            <v>Target 360 Soft 9mm x 30cm</v>
          </cell>
          <cell r="D1229">
            <v>225</v>
          </cell>
        </row>
        <row r="1230">
          <cell r="B1230" t="str">
            <v>M0035490150</v>
          </cell>
          <cell r="C1230" t="str">
            <v>SPINNAKER 1.5F 165/15 CM</v>
          </cell>
          <cell r="D1230">
            <v>131.64840000000001</v>
          </cell>
        </row>
        <row r="1231">
          <cell r="B1231" t="str">
            <v>M00354901520</v>
          </cell>
          <cell r="C1231" t="str">
            <v>Spinnaker Elite 1.5F S</v>
          </cell>
          <cell r="D1231">
            <v>114.7898</v>
          </cell>
        </row>
        <row r="1232">
          <cell r="B1232" t="str">
            <v>M0035490200</v>
          </cell>
          <cell r="C1232" t="str">
            <v>SPINNAKER 1.5F 165/20 CM</v>
          </cell>
          <cell r="D1232">
            <v>131.70660000000001</v>
          </cell>
        </row>
        <row r="1233">
          <cell r="B1233" t="str">
            <v>M00354902020</v>
          </cell>
          <cell r="C1233" t="str">
            <v>Spinnaker elite 1.5F L</v>
          </cell>
          <cell r="D1233">
            <v>114.7898</v>
          </cell>
        </row>
        <row r="1234">
          <cell r="B1234" t="str">
            <v>M0035490300</v>
          </cell>
          <cell r="C1234" t="str">
            <v>SPINNAKER 1.5F 165/30 CM</v>
          </cell>
          <cell r="D1234">
            <v>131.70660000000001</v>
          </cell>
        </row>
        <row r="1235">
          <cell r="B1235" t="str">
            <v>M00354903020</v>
          </cell>
          <cell r="C1235" t="str">
            <v>Spinnaker Elite 1.5F XL</v>
          </cell>
          <cell r="D1235">
            <v>114.7898</v>
          </cell>
        </row>
        <row r="1236">
          <cell r="B1236" t="str">
            <v>M0035590100</v>
          </cell>
          <cell r="C1236" t="str">
            <v>SPINNAKER 1.8F 165/10</v>
          </cell>
          <cell r="D1236">
            <v>150.059</v>
          </cell>
        </row>
        <row r="1237">
          <cell r="B1237" t="str">
            <v>M00355901020</v>
          </cell>
          <cell r="C1237" t="str">
            <v>Spinnaker Elite 1.8 F S</v>
          </cell>
          <cell r="D1237">
            <v>116.73949999999999</v>
          </cell>
        </row>
        <row r="1238">
          <cell r="B1238" t="str">
            <v>M0035590200</v>
          </cell>
          <cell r="C1238" t="str">
            <v>SPINNAKER 1.8F 165/20</v>
          </cell>
          <cell r="D1238">
            <v>150.1172</v>
          </cell>
        </row>
        <row r="1239">
          <cell r="B1239" t="str">
            <v>M00355902020</v>
          </cell>
          <cell r="C1239" t="str">
            <v>Spinnaker Elite 1.8F L</v>
          </cell>
          <cell r="D1239">
            <v>116.73949999999999</v>
          </cell>
        </row>
        <row r="1240">
          <cell r="B1240" t="str">
            <v>M0035590300</v>
          </cell>
          <cell r="C1240" t="str">
            <v>SPINNAKER 1.8F 165/30</v>
          </cell>
          <cell r="D1240">
            <v>150.1172</v>
          </cell>
        </row>
        <row r="1241">
          <cell r="B1241" t="str">
            <v>M00355903020</v>
          </cell>
          <cell r="C1241" t="str">
            <v>Spinnaker Elite 1.8F XL</v>
          </cell>
          <cell r="D1241">
            <v>116.73949999999999</v>
          </cell>
        </row>
        <row r="1242">
          <cell r="B1242" t="str">
            <v>M0036000010</v>
          </cell>
          <cell r="C1242" t="str">
            <v>RETRIEVER 10 150CM       CORE</v>
          </cell>
          <cell r="D1242">
            <v>189.64469999999997</v>
          </cell>
        </row>
        <row r="1243">
          <cell r="B1243" t="str">
            <v>M0037035100</v>
          </cell>
          <cell r="C1243" t="str">
            <v>SENTRY Balloon Catheter 3.5/10</v>
          </cell>
          <cell r="D1243">
            <v>86.203900000000004</v>
          </cell>
        </row>
        <row r="1244">
          <cell r="B1244" t="str">
            <v>M0037035150</v>
          </cell>
          <cell r="C1244" t="str">
            <v>SENTRY Balloon Catheter 3.5/15</v>
          </cell>
          <cell r="D1244">
            <v>86.203900000000004</v>
          </cell>
        </row>
        <row r="1245">
          <cell r="B1245" t="str">
            <v>M0037106010</v>
          </cell>
          <cell r="C1245" t="str">
            <v>FasGuide 6F 90/3/2cm     1000)</v>
          </cell>
          <cell r="D1245">
            <v>280.86349999999999</v>
          </cell>
        </row>
        <row r="1246">
          <cell r="B1246" t="str">
            <v>M0037106020</v>
          </cell>
          <cell r="C1246" t="str">
            <v>FasGuide 6F 90/3/7cm     1000)</v>
          </cell>
          <cell r="D1246">
            <v>281.1739</v>
          </cell>
        </row>
        <row r="1247">
          <cell r="B1247" t="str">
            <v>M0037106030</v>
          </cell>
          <cell r="C1247" t="str">
            <v>FasGuide 6F 100/3/2cm    1000)</v>
          </cell>
          <cell r="D1247">
            <v>280.86349999999999</v>
          </cell>
        </row>
        <row r="1248">
          <cell r="B1248" t="str">
            <v>M0037106040</v>
          </cell>
          <cell r="C1248" t="str">
            <v>FasGuide 6F 100/3/7cm    1000)</v>
          </cell>
          <cell r="D1248">
            <v>281.1739</v>
          </cell>
        </row>
        <row r="1249">
          <cell r="B1249" t="str">
            <v>M0037117140</v>
          </cell>
          <cell r="C1249" t="str">
            <v>FASGUIDE 6F 100/10CM 45  1000)</v>
          </cell>
          <cell r="D1249">
            <v>44.678200000000004</v>
          </cell>
        </row>
        <row r="1250">
          <cell r="B1250" t="str">
            <v>M0037501500</v>
          </cell>
          <cell r="C1250" t="str">
            <v>CATH SET 1.5/3.6 FR,</v>
          </cell>
          <cell r="D1250">
            <v>76.416600000000003</v>
          </cell>
        </row>
        <row r="1251">
          <cell r="B1251" t="str">
            <v>M0037715910</v>
          </cell>
          <cell r="C1251" t="str">
            <v>DSB  .90cc VOLUME LOW</v>
          </cell>
          <cell r="D1251">
            <v>145.36420000000001</v>
          </cell>
        </row>
        <row r="1252">
          <cell r="B1252" t="str">
            <v>M0037715930</v>
          </cell>
          <cell r="C1252" t="str">
            <v>DSB .90cc VOLUME HIGH,</v>
          </cell>
          <cell r="D1252">
            <v>190.3528</v>
          </cell>
        </row>
        <row r="1253">
          <cell r="B1253" t="str">
            <v>M0037718130</v>
          </cell>
          <cell r="C1253" t="str">
            <v>DSB 1.0cc VOLUME HIGH,</v>
          </cell>
          <cell r="D1253">
            <v>190.3528</v>
          </cell>
        </row>
        <row r="1254">
          <cell r="B1254" t="str">
            <v>M0037718530</v>
          </cell>
          <cell r="C1254" t="str">
            <v>DSB 1.5cc VOLUME HIGH,</v>
          </cell>
          <cell r="D1254">
            <v>190.3528</v>
          </cell>
        </row>
        <row r="1255">
          <cell r="B1255" t="str">
            <v>M0037785110</v>
          </cell>
          <cell r="C1255" t="str">
            <v>DSB .10 cc VOLUME LOW,</v>
          </cell>
          <cell r="D1255">
            <v>190.3528</v>
          </cell>
        </row>
        <row r="1256">
          <cell r="B1256" t="str">
            <v>M0037785120</v>
          </cell>
          <cell r="C1256" t="str">
            <v>DSB .10 cc VOLUME MED,</v>
          </cell>
          <cell r="D1256">
            <v>190.27519999999998</v>
          </cell>
        </row>
        <row r="1257">
          <cell r="B1257" t="str">
            <v>M0037815120</v>
          </cell>
          <cell r="C1257" t="str">
            <v>NDSB 0.1cc MAX VOLUME ON</v>
          </cell>
          <cell r="D1257">
            <v>192.642</v>
          </cell>
        </row>
        <row r="1258">
          <cell r="B1258" t="str">
            <v>M0037815510</v>
          </cell>
          <cell r="C1258" t="str">
            <v>NDSB .05cc MAX VOLUME ON</v>
          </cell>
          <cell r="D1258">
            <v>128.93239999999997</v>
          </cell>
        </row>
        <row r="1259">
          <cell r="B1259" t="str">
            <v>M0037815520</v>
          </cell>
          <cell r="C1259" t="str">
            <v>NDSB 0.5cc MAX VOLUME ON</v>
          </cell>
          <cell r="D1259">
            <v>192.642</v>
          </cell>
        </row>
        <row r="1260">
          <cell r="B1260" t="str">
            <v>M0037815530</v>
          </cell>
          <cell r="C1260" t="str">
            <v>NDSB 0.5cc MAX VOLUME ON</v>
          </cell>
          <cell r="D1260">
            <v>129.86359999999999</v>
          </cell>
        </row>
        <row r="1261">
          <cell r="B1261" t="str">
            <v>M0037815920</v>
          </cell>
          <cell r="C1261" t="str">
            <v>NDSB 0.9cc MAX VOLUME ON</v>
          </cell>
          <cell r="D1261">
            <v>192.642</v>
          </cell>
        </row>
        <row r="1262">
          <cell r="B1262" t="str">
            <v>M0037815930</v>
          </cell>
          <cell r="C1262" t="str">
            <v>NDSB 0.9cc MAX VOLUME ON</v>
          </cell>
          <cell r="D1262">
            <v>129.86359999999999</v>
          </cell>
        </row>
        <row r="1263">
          <cell r="B1263" t="str">
            <v>M0037818110</v>
          </cell>
          <cell r="C1263" t="str">
            <v>NDSB 1.8cc COAXL CATH 2FR</v>
          </cell>
          <cell r="D1263">
            <v>128.93239999999997</v>
          </cell>
        </row>
        <row r="1264">
          <cell r="B1264" t="str">
            <v>M0037818130</v>
          </cell>
          <cell r="C1264" t="str">
            <v>NDSB  1.0cc MAX VOLUME</v>
          </cell>
          <cell r="D1264">
            <v>129.86359999999999</v>
          </cell>
        </row>
        <row r="1265">
          <cell r="B1265" t="str">
            <v>M0037818520</v>
          </cell>
          <cell r="C1265" t="str">
            <v>NDSB 1.5cc MAX VOLUME ON SPCL</v>
          </cell>
          <cell r="D1265">
            <v>192.642</v>
          </cell>
        </row>
        <row r="1266">
          <cell r="B1266" t="str">
            <v>M0037885110</v>
          </cell>
          <cell r="C1266" t="str">
            <v>NDSB 0.85CC COAXL CTH 2FR</v>
          </cell>
          <cell r="D1266">
            <v>128.0497</v>
          </cell>
        </row>
        <row r="1267">
          <cell r="B1267" t="str">
            <v>M0037885120</v>
          </cell>
          <cell r="C1267" t="str">
            <v>NDSB 0.1cc MAX VOLUME ON</v>
          </cell>
          <cell r="D1267">
            <v>192.63229999999999</v>
          </cell>
        </row>
        <row r="1268">
          <cell r="B1268" t="str">
            <v>M0037885130</v>
          </cell>
          <cell r="C1268" t="str">
            <v>NDSB 0.1cc MAX VOLUME ON</v>
          </cell>
          <cell r="D1268">
            <v>128.97120000000001</v>
          </cell>
        </row>
        <row r="1269">
          <cell r="B1269" t="str">
            <v>M0038035100</v>
          </cell>
          <cell r="C1269" t="str">
            <v>SENTRY BALLOON CATHETER 3.5/10</v>
          </cell>
          <cell r="D1269">
            <v>87.988699999999994</v>
          </cell>
        </row>
        <row r="1270">
          <cell r="B1270" t="str">
            <v>M0038035150</v>
          </cell>
          <cell r="C1270" t="str">
            <v>SENTRY BALLOON CATHETER 3.5/15</v>
          </cell>
          <cell r="D1270">
            <v>87.988699999999994</v>
          </cell>
        </row>
        <row r="1271">
          <cell r="B1271" t="str">
            <v>M0038815510</v>
          </cell>
          <cell r="C1271" t="str">
            <v>DSB .50CC VOLUME LOW,</v>
          </cell>
          <cell r="D1271">
            <v>183.3785</v>
          </cell>
        </row>
        <row r="1272">
          <cell r="B1272" t="str">
            <v>M0038815520</v>
          </cell>
          <cell r="C1272" t="str">
            <v>DSB .5 CC VOL M,</v>
          </cell>
          <cell r="D1272">
            <v>183.3203</v>
          </cell>
        </row>
        <row r="1273">
          <cell r="B1273" t="str">
            <v>M0038815530</v>
          </cell>
          <cell r="C1273" t="str">
            <v>DSB .5 CC VOL H,</v>
          </cell>
          <cell r="D1273">
            <v>183.3203</v>
          </cell>
        </row>
        <row r="1274">
          <cell r="B1274" t="str">
            <v>M0038815910</v>
          </cell>
          <cell r="C1274" t="str">
            <v>DSB .9 cc vol L,</v>
          </cell>
          <cell r="D1274">
            <v>183.3785</v>
          </cell>
        </row>
        <row r="1275">
          <cell r="B1275" t="str">
            <v>M0038815920</v>
          </cell>
          <cell r="C1275" t="str">
            <v>DSB .9 cc vol M,</v>
          </cell>
          <cell r="D1275">
            <v>183.3203</v>
          </cell>
        </row>
        <row r="1276">
          <cell r="B1276" t="str">
            <v>M0038815930</v>
          </cell>
          <cell r="C1276" t="str">
            <v>DSB .9 cc vol H,</v>
          </cell>
          <cell r="D1276">
            <v>183.3203</v>
          </cell>
        </row>
        <row r="1277">
          <cell r="B1277" t="str">
            <v>M0038818110</v>
          </cell>
          <cell r="C1277" t="str">
            <v>DSB 1.0 cc vol L,</v>
          </cell>
          <cell r="D1277">
            <v>183.3785</v>
          </cell>
        </row>
        <row r="1278">
          <cell r="B1278" t="str">
            <v>M0038818120</v>
          </cell>
          <cell r="C1278" t="str">
            <v>DSB 1.0 cc vol M,</v>
          </cell>
          <cell r="D1278">
            <v>183.3203</v>
          </cell>
        </row>
        <row r="1279">
          <cell r="B1279" t="str">
            <v>M0038818130</v>
          </cell>
          <cell r="C1279" t="str">
            <v>DSB 1.0 cc vol H,</v>
          </cell>
          <cell r="D1279">
            <v>183.3203</v>
          </cell>
        </row>
        <row r="1280">
          <cell r="B1280" t="str">
            <v>M0038818510</v>
          </cell>
          <cell r="C1280" t="str">
            <v>DSB 1.5 cc vol L,</v>
          </cell>
          <cell r="D1280">
            <v>183.3785</v>
          </cell>
        </row>
        <row r="1281">
          <cell r="B1281" t="str">
            <v>M0038818520</v>
          </cell>
          <cell r="C1281" t="str">
            <v>DSB 1.5 cc vol M,</v>
          </cell>
          <cell r="D1281">
            <v>183.3203</v>
          </cell>
        </row>
        <row r="1282">
          <cell r="B1282" t="str">
            <v>M0038818530</v>
          </cell>
          <cell r="C1282" t="str">
            <v>DSB 1.5 cc vol H,</v>
          </cell>
          <cell r="D1282">
            <v>183.3203</v>
          </cell>
        </row>
        <row r="1283">
          <cell r="B1283" t="str">
            <v>M0038885110</v>
          </cell>
          <cell r="C1283" t="str">
            <v>DSB .1 cc vol L,</v>
          </cell>
          <cell r="D1283">
            <v>183.0196</v>
          </cell>
        </row>
        <row r="1284">
          <cell r="B1284" t="str">
            <v>M0038885120</v>
          </cell>
          <cell r="C1284" t="str">
            <v>DSB .1 cc vol M,</v>
          </cell>
          <cell r="D1284">
            <v>183.3203</v>
          </cell>
        </row>
        <row r="1285">
          <cell r="B1285" t="str">
            <v>M0038885210</v>
          </cell>
          <cell r="C1285" t="str">
            <v>DSB .2 cc vol L,</v>
          </cell>
          <cell r="D1285">
            <v>67.667200000000008</v>
          </cell>
        </row>
        <row r="1286">
          <cell r="B1286" t="str">
            <v>M0039110040</v>
          </cell>
          <cell r="C1286" t="str">
            <v>In-Time Retrieval Device 4-Strand Basket</v>
          </cell>
          <cell r="D1286">
            <v>656.14679999999998</v>
          </cell>
        </row>
        <row r="1287">
          <cell r="B1287" t="str">
            <v>M0039110060</v>
          </cell>
          <cell r="C1287" t="str">
            <v>In-Time Retrieval Device 6-Strand Basket</v>
          </cell>
          <cell r="D1287">
            <v>658.03829999999994</v>
          </cell>
        </row>
        <row r="1288">
          <cell r="B1288" t="str">
            <v>M003E0250100</v>
          </cell>
          <cell r="C1288" t="str">
            <v>2.5 X 10mm NEUROFORM MICRODELVERY STENT</v>
          </cell>
          <cell r="D1288">
            <v>733.20359999999994</v>
          </cell>
        </row>
        <row r="1289">
          <cell r="B1289" t="str">
            <v>M003E0250150</v>
          </cell>
          <cell r="C1289" t="str">
            <v>2.5 X 15mm NEUROFORM MICRODELIVERY STENT</v>
          </cell>
          <cell r="D1289">
            <v>733.20359999999994</v>
          </cell>
        </row>
        <row r="1290">
          <cell r="B1290" t="str">
            <v>M003E0250200</v>
          </cell>
          <cell r="C1290" t="str">
            <v>2.5 X 20mm NEUROFORM MICRODELIVERY STENT</v>
          </cell>
          <cell r="D1290">
            <v>733.20359999999994</v>
          </cell>
        </row>
        <row r="1291">
          <cell r="B1291" t="str">
            <v>M003E0300100</v>
          </cell>
          <cell r="C1291" t="str">
            <v>3.0 X 10mm NEUROFORM MICRODELIVERY STENT</v>
          </cell>
          <cell r="D1291">
            <v>733.20359999999994</v>
          </cell>
        </row>
        <row r="1292">
          <cell r="B1292" t="str">
            <v>M003E0300150</v>
          </cell>
          <cell r="C1292" t="str">
            <v>3.0 X 15mm NEUROFORM MICRODELIVERY STENT</v>
          </cell>
          <cell r="D1292">
            <v>733.20359999999994</v>
          </cell>
        </row>
        <row r="1293">
          <cell r="B1293" t="str">
            <v>M003E0300200</v>
          </cell>
          <cell r="C1293" t="str">
            <v>3.0 X 20mm NEUROFORM MICRODELIVERY STENT</v>
          </cell>
          <cell r="D1293">
            <v>733.20359999999994</v>
          </cell>
        </row>
        <row r="1294">
          <cell r="B1294" t="str">
            <v>M003E0350100</v>
          </cell>
          <cell r="C1294" t="str">
            <v>3.5 X 10mm NEUROFORM MICRODELIVERY STENT</v>
          </cell>
          <cell r="D1294">
            <v>733.20359999999994</v>
          </cell>
        </row>
        <row r="1295">
          <cell r="B1295" t="str">
            <v>M003E0350150</v>
          </cell>
          <cell r="C1295" t="str">
            <v>3.5 X 15mm NEUROFORM MICRODELIVERY STENT</v>
          </cell>
          <cell r="D1295">
            <v>733.20359999999994</v>
          </cell>
        </row>
        <row r="1296">
          <cell r="B1296" t="str">
            <v>M003E0350200</v>
          </cell>
          <cell r="C1296" t="str">
            <v>3.5 X 20mm NEUROFORM MICRODELIVERY STENT</v>
          </cell>
          <cell r="D1296">
            <v>733.20359999999994</v>
          </cell>
        </row>
        <row r="1297">
          <cell r="B1297" t="str">
            <v>M003E0400100</v>
          </cell>
          <cell r="C1297" t="str">
            <v>4.0 X 10mm NEUROFORM MICRODELIVERY STENT</v>
          </cell>
          <cell r="D1297">
            <v>733.20359999999994</v>
          </cell>
        </row>
        <row r="1298">
          <cell r="B1298" t="str">
            <v>M003E0400150</v>
          </cell>
          <cell r="C1298" t="str">
            <v>4.0 X 15mm NEUROFORM MICRODELIVERY STENT</v>
          </cell>
          <cell r="D1298">
            <v>733.20359999999994</v>
          </cell>
        </row>
        <row r="1299">
          <cell r="B1299" t="str">
            <v>M003E0400200</v>
          </cell>
          <cell r="C1299" t="str">
            <v>4.0 X 20mm NEUROFORM MICRODELIVERY STENT</v>
          </cell>
          <cell r="D1299">
            <v>733.20359999999994</v>
          </cell>
        </row>
        <row r="1300">
          <cell r="B1300" t="str">
            <v>M003E0450100</v>
          </cell>
          <cell r="C1300" t="str">
            <v>4.5 X 10mm NEUROFORM MICRODELIVERY STENT</v>
          </cell>
          <cell r="D1300">
            <v>733.20359999999994</v>
          </cell>
        </row>
        <row r="1301">
          <cell r="B1301" t="str">
            <v>M003E0450150</v>
          </cell>
          <cell r="C1301" t="str">
            <v>4.5 X 15mm NEUROFORM MICRODELIVERY STENT</v>
          </cell>
          <cell r="D1301">
            <v>733.20359999999994</v>
          </cell>
        </row>
        <row r="1302">
          <cell r="B1302" t="str">
            <v>M003E0450200</v>
          </cell>
          <cell r="C1302" t="str">
            <v>4.5 X 20mm NEUROFORM MICRODELIVERY STENT</v>
          </cell>
          <cell r="D1302">
            <v>733.20359999999994</v>
          </cell>
        </row>
        <row r="1303">
          <cell r="B1303" t="str">
            <v>M003E2250100</v>
          </cell>
          <cell r="C1303" t="str">
            <v>2.5 X 10mm NEUROFORM 2 M/D STENT 2</v>
          </cell>
          <cell r="D1303">
            <v>895.71739999999988</v>
          </cell>
        </row>
        <row r="1304">
          <cell r="B1304" t="str">
            <v>M003E2250150</v>
          </cell>
          <cell r="C1304" t="str">
            <v>2.5 X 15mm NEUROFORM 2 M/D STENT 2</v>
          </cell>
          <cell r="D1304">
            <v>735.56069999999988</v>
          </cell>
        </row>
        <row r="1305">
          <cell r="B1305" t="str">
            <v>M003E2250200</v>
          </cell>
          <cell r="C1305" t="str">
            <v>2.5 X 20mm NEUROFORM 2 M/D STENT 2</v>
          </cell>
          <cell r="D1305">
            <v>792.39299999999992</v>
          </cell>
        </row>
        <row r="1306">
          <cell r="B1306" t="str">
            <v>M003E2250300</v>
          </cell>
          <cell r="C1306" t="str">
            <v>2.5 X 30mm NEUROFORM 2 MICRODELIVERY STE</v>
          </cell>
          <cell r="D1306">
            <v>109.20259999999999</v>
          </cell>
        </row>
        <row r="1307">
          <cell r="B1307" t="str">
            <v>M003E2300100</v>
          </cell>
          <cell r="C1307" t="str">
            <v>3.0 X 10mm NEUROFORM 2 M/D STENT 2</v>
          </cell>
          <cell r="D1307">
            <v>756.21199999999999</v>
          </cell>
        </row>
        <row r="1308">
          <cell r="B1308" t="str">
            <v>M003E2300150</v>
          </cell>
          <cell r="C1308" t="str">
            <v>3.0 X 15mm NEUROFORM 2 M/D STENT 2</v>
          </cell>
          <cell r="D1308">
            <v>776.65959999999995</v>
          </cell>
        </row>
        <row r="1309">
          <cell r="B1309" t="str">
            <v>M003E2300200</v>
          </cell>
          <cell r="C1309" t="str">
            <v>3.0 X 20mm NEUROFORM 2 M/D STENT 2</v>
          </cell>
          <cell r="D1309">
            <v>784.08979999999997</v>
          </cell>
        </row>
        <row r="1310">
          <cell r="B1310" t="str">
            <v>M003E2300300</v>
          </cell>
          <cell r="C1310" t="str">
            <v>3.0 X 30mm NEUROFORM 2 MICRODELIVERY STE</v>
          </cell>
          <cell r="D1310">
            <v>806.22519999999997</v>
          </cell>
        </row>
        <row r="1311">
          <cell r="B1311" t="str">
            <v>M003E2350100</v>
          </cell>
          <cell r="C1311" t="str">
            <v>3.5 X 10mm NEUROFORM 2 M/D STENT 2</v>
          </cell>
          <cell r="D1311">
            <v>756.21199999999999</v>
          </cell>
        </row>
        <row r="1312">
          <cell r="B1312" t="str">
            <v>M003E2350150</v>
          </cell>
          <cell r="C1312" t="str">
            <v>3.5 X 15mm NEUROFORM 2 M/D STENT 2</v>
          </cell>
          <cell r="D1312">
            <v>772.94449999999995</v>
          </cell>
        </row>
        <row r="1313">
          <cell r="B1313" t="str">
            <v>M003E2350200</v>
          </cell>
          <cell r="C1313" t="str">
            <v>3.5 X 20mm NEUROFORM 2 M/D STENT 2</v>
          </cell>
          <cell r="D1313">
            <v>783.65329999999994</v>
          </cell>
        </row>
        <row r="1314">
          <cell r="B1314" t="str">
            <v>M003E2350300</v>
          </cell>
          <cell r="C1314" t="str">
            <v>3.5 X 30mm NEUROFORM 2 MICRODELIVERY STE</v>
          </cell>
          <cell r="D1314">
            <v>806.22519999999997</v>
          </cell>
        </row>
        <row r="1315">
          <cell r="B1315" t="str">
            <v>M003E2400100</v>
          </cell>
          <cell r="C1315" t="str">
            <v>4.0 X 10mm NEUROFORM 2 M/D STENT 2</v>
          </cell>
          <cell r="D1315">
            <v>734.66829999999993</v>
          </cell>
        </row>
        <row r="1316">
          <cell r="B1316" t="str">
            <v>M003E2400150</v>
          </cell>
          <cell r="C1316" t="str">
            <v>4.0 X 15mm NEUROFORM 2 M/D STENT 2</v>
          </cell>
          <cell r="D1316">
            <v>773.80780000000004</v>
          </cell>
        </row>
        <row r="1317">
          <cell r="B1317" t="str">
            <v>M003E2400200</v>
          </cell>
          <cell r="C1317" t="str">
            <v>4.0 X 20mm NEUROFORM 2 M/D STENT 2</v>
          </cell>
          <cell r="D1317">
            <v>785.3605</v>
          </cell>
        </row>
        <row r="1318">
          <cell r="B1318" t="str">
            <v>M003E2400300</v>
          </cell>
          <cell r="C1318" t="str">
            <v>4.0 X 30mm NEUROFORM 2 MICRODELIVERY STE</v>
          </cell>
          <cell r="D1318">
            <v>807.11760000000004</v>
          </cell>
        </row>
        <row r="1319">
          <cell r="B1319" t="str">
            <v>M003E2450100</v>
          </cell>
          <cell r="C1319" t="str">
            <v>4.5 X 10mm NEUROFORM 2 M/D STENT 2</v>
          </cell>
          <cell r="D1319">
            <v>734.66829999999993</v>
          </cell>
        </row>
        <row r="1320">
          <cell r="B1320" t="str">
            <v>M003E2450150</v>
          </cell>
          <cell r="C1320" t="str">
            <v>4.5 X 15mm NEUROFORM 2 M/D STENT 2</v>
          </cell>
          <cell r="D1320">
            <v>773.80780000000004</v>
          </cell>
        </row>
        <row r="1321">
          <cell r="B1321" t="str">
            <v>M003E2450200</v>
          </cell>
          <cell r="C1321" t="str">
            <v>4.5 X 20mm NEUROFORM 2 M/D STENT 2</v>
          </cell>
          <cell r="D1321">
            <v>785.3605</v>
          </cell>
        </row>
        <row r="1322">
          <cell r="B1322" t="str">
            <v>M003E2450300</v>
          </cell>
          <cell r="C1322" t="str">
            <v>4.5 X 30mm NEUROFORM 2 MICRODELIVERY STE</v>
          </cell>
          <cell r="D1322">
            <v>807.11760000000004</v>
          </cell>
        </row>
        <row r="1323">
          <cell r="B1323" t="str">
            <v>M003E3250100</v>
          </cell>
          <cell r="C1323" t="str">
            <v>Neuroform 3 - 2.5 X 10mm</v>
          </cell>
          <cell r="D1323">
            <v>637.16390000000001</v>
          </cell>
        </row>
        <row r="1324">
          <cell r="B1324" t="str">
            <v>M003E3250150</v>
          </cell>
          <cell r="C1324" t="str">
            <v>Neuroform 3 - 2.5 X 15mm</v>
          </cell>
          <cell r="D1324">
            <v>767.58040000000005</v>
          </cell>
        </row>
        <row r="1325">
          <cell r="B1325" t="str">
            <v>M003E3250200</v>
          </cell>
          <cell r="C1325" t="str">
            <v>Neuroform 3 - 2.5 X 20mm</v>
          </cell>
          <cell r="D1325">
            <v>778.2989</v>
          </cell>
        </row>
        <row r="1326">
          <cell r="B1326" t="str">
            <v>M003E3300100</v>
          </cell>
          <cell r="C1326" t="str">
            <v>Neuroform 3 - 3.0 X 10mm</v>
          </cell>
          <cell r="D1326">
            <v>753.64150000000006</v>
          </cell>
        </row>
        <row r="1327">
          <cell r="B1327" t="str">
            <v>M003E3300150</v>
          </cell>
          <cell r="C1327" t="str">
            <v>Neuroform 3 - 3.0 X 15mm</v>
          </cell>
          <cell r="D1327">
            <v>764.82560000000001</v>
          </cell>
        </row>
        <row r="1328">
          <cell r="B1328" t="str">
            <v>M003E3300200</v>
          </cell>
          <cell r="C1328" t="str">
            <v>Neuroform 3 - 3.0 X 20mm</v>
          </cell>
          <cell r="D1328">
            <v>773.93389999999999</v>
          </cell>
        </row>
        <row r="1329">
          <cell r="B1329" t="str">
            <v>M003E3300300</v>
          </cell>
          <cell r="C1329" t="str">
            <v>Neuroform 3 - 3.0 X 30mm</v>
          </cell>
          <cell r="D1329">
            <v>800.57979999999998</v>
          </cell>
        </row>
        <row r="1330">
          <cell r="B1330" t="str">
            <v>M003E3350100</v>
          </cell>
          <cell r="C1330" t="str">
            <v>Neuroform 3 - 3.5 X 10mm</v>
          </cell>
          <cell r="D1330">
            <v>758.8309999999999</v>
          </cell>
        </row>
        <row r="1331">
          <cell r="B1331" t="str">
            <v>M003E3350150</v>
          </cell>
          <cell r="C1331" t="str">
            <v>Neuroform 3 - 3.5 X 15mm</v>
          </cell>
          <cell r="D1331">
            <v>764.82560000000001</v>
          </cell>
        </row>
        <row r="1332">
          <cell r="B1332" t="str">
            <v>M003E3350200</v>
          </cell>
          <cell r="C1332" t="str">
            <v>Neuroform 3 - 3.5 X 20mm</v>
          </cell>
          <cell r="D1332">
            <v>773.98239999999998</v>
          </cell>
        </row>
        <row r="1333">
          <cell r="B1333" t="str">
            <v>M003E3350300</v>
          </cell>
          <cell r="C1333" t="str">
            <v>Neuroform 3 - 3.5 X 30mm</v>
          </cell>
          <cell r="D1333">
            <v>800.57979999999998</v>
          </cell>
        </row>
        <row r="1334">
          <cell r="B1334" t="str">
            <v>M003E3400100</v>
          </cell>
          <cell r="C1334" t="str">
            <v>Neuroform 3 - 4.0 X 10mm</v>
          </cell>
          <cell r="D1334">
            <v>752.08950000000004</v>
          </cell>
        </row>
        <row r="1335">
          <cell r="B1335" t="str">
            <v>M003E3400150</v>
          </cell>
          <cell r="C1335" t="str">
            <v>Neuroform 3 - 4.0 X 15mm</v>
          </cell>
          <cell r="D1335">
            <v>765.99930000000006</v>
          </cell>
        </row>
        <row r="1336">
          <cell r="B1336" t="str">
            <v>M003E3400200</v>
          </cell>
          <cell r="C1336" t="str">
            <v>Neuroform 3 - 4.0 X 20mm</v>
          </cell>
          <cell r="D1336">
            <v>780.12249999999995</v>
          </cell>
        </row>
        <row r="1337">
          <cell r="B1337" t="str">
            <v>M003E3400300</v>
          </cell>
          <cell r="C1337" t="str">
            <v>Neuroform 3 - 4.0 X 30mm</v>
          </cell>
          <cell r="D1337">
            <v>796.07900000000006</v>
          </cell>
        </row>
        <row r="1338">
          <cell r="B1338" t="str">
            <v>M003E3450100</v>
          </cell>
          <cell r="C1338" t="str">
            <v>Neuroform 3 - 4.5 X 10mm</v>
          </cell>
          <cell r="D1338">
            <v>757.56029999999998</v>
          </cell>
        </row>
        <row r="1339">
          <cell r="B1339" t="str">
            <v>M003E3450150</v>
          </cell>
          <cell r="C1339" t="str">
            <v>Neuroform 3 - 4.5 X 15mm</v>
          </cell>
          <cell r="D1339">
            <v>765.99930000000006</v>
          </cell>
        </row>
        <row r="1340">
          <cell r="B1340" t="str">
            <v>M003E3450200</v>
          </cell>
          <cell r="C1340" t="str">
            <v>Neuroform 3 - 4.5 X 20mm</v>
          </cell>
          <cell r="D1340">
            <v>780.12249999999995</v>
          </cell>
        </row>
        <row r="1341">
          <cell r="B1341" t="str">
            <v>M003E3450300</v>
          </cell>
          <cell r="C1341" t="str">
            <v>Neuroform 3 - 4.5 X 30mm</v>
          </cell>
          <cell r="D1341">
            <v>796.07900000000006</v>
          </cell>
        </row>
        <row r="1342">
          <cell r="B1342" t="str">
            <v>M003EN2E35150</v>
          </cell>
          <cell r="C1342" t="str">
            <v>Neuroform 2 EZ- 3.5 x 15mm</v>
          </cell>
          <cell r="D1342">
            <v>516.89359999999999</v>
          </cell>
        </row>
        <row r="1343">
          <cell r="B1343" t="str">
            <v>M003EN2E35200</v>
          </cell>
          <cell r="C1343" t="str">
            <v>Neuroform 2 EZ- 3.5 x 20mm</v>
          </cell>
          <cell r="D1343">
            <v>524.00369999999998</v>
          </cell>
        </row>
        <row r="1344">
          <cell r="B1344" t="str">
            <v>M003EN2E35300</v>
          </cell>
          <cell r="C1344" t="str">
            <v>Neuroform 2 EZ- 3.5 x 30mm</v>
          </cell>
          <cell r="D1344">
            <v>547.66200000000003</v>
          </cell>
        </row>
        <row r="1345">
          <cell r="B1345" t="str">
            <v>M003EN2E40150</v>
          </cell>
          <cell r="C1345" t="str">
            <v>Neuroform 2 EZ- 4.0 x 15mm</v>
          </cell>
          <cell r="D1345">
            <v>517.68900000000008</v>
          </cell>
        </row>
        <row r="1346">
          <cell r="B1346" t="str">
            <v>M003EN2E40200</v>
          </cell>
          <cell r="C1346" t="str">
            <v>Neuroform 2 EZ- 4.0 x 20mm</v>
          </cell>
          <cell r="D1346">
            <v>525.18709999999999</v>
          </cell>
        </row>
        <row r="1347">
          <cell r="B1347" t="str">
            <v>M003EN2E40300</v>
          </cell>
          <cell r="C1347" t="str">
            <v>Neuroform 2 EZ- 4.0 x 30mm</v>
          </cell>
          <cell r="D1347">
            <v>548.48649999999998</v>
          </cell>
        </row>
        <row r="1348">
          <cell r="B1348" t="str">
            <v>M003EN2E45150</v>
          </cell>
          <cell r="C1348" t="str">
            <v>Neuroform 2 EZ- 4.5 x 15mm</v>
          </cell>
          <cell r="D1348">
            <v>517.68900000000008</v>
          </cell>
        </row>
        <row r="1349">
          <cell r="B1349" t="str">
            <v>M003EN2E45200</v>
          </cell>
          <cell r="C1349" t="str">
            <v>Neuroform 2 EZ- 4.5 x 20mm</v>
          </cell>
          <cell r="D1349">
            <v>525.18709999999999</v>
          </cell>
        </row>
        <row r="1350">
          <cell r="B1350" t="str">
            <v>M003EN2E45300</v>
          </cell>
          <cell r="C1350" t="str">
            <v>Neuroform 2 EZ- 4.5 x 30mm</v>
          </cell>
          <cell r="D1350">
            <v>548.48649999999998</v>
          </cell>
        </row>
        <row r="1351">
          <cell r="B1351" t="str">
            <v>M003EN3E25150</v>
          </cell>
          <cell r="C1351" t="str">
            <v>Neuroform 3 EZ- 2.5 x 15mm</v>
          </cell>
          <cell r="D1351">
            <v>517.24279999999999</v>
          </cell>
        </row>
        <row r="1352">
          <cell r="B1352" t="str">
            <v>M003EN3E25200</v>
          </cell>
          <cell r="C1352" t="str">
            <v>Neuroform 3 EZ- 2.5 x 20mm</v>
          </cell>
          <cell r="D1352">
            <v>523.96489999999994</v>
          </cell>
        </row>
        <row r="1353">
          <cell r="B1353" t="str">
            <v>M003EN3E30150</v>
          </cell>
          <cell r="C1353" t="str">
            <v>Neuroform 3 EZ- 3.0 x 15mm</v>
          </cell>
          <cell r="D1353">
            <v>514.69169999999997</v>
          </cell>
        </row>
        <row r="1354">
          <cell r="B1354" t="str">
            <v>M003EN3E30200</v>
          </cell>
          <cell r="C1354" t="str">
            <v>Neuroform 3 EZ- 3.0 x 20mm</v>
          </cell>
          <cell r="D1354">
            <v>519.9781999999999</v>
          </cell>
        </row>
        <row r="1355">
          <cell r="B1355" t="str">
            <v>M003EN3E30300</v>
          </cell>
          <cell r="C1355" t="str">
            <v>Neuroform 3 EZ- 3.0 x 30mm</v>
          </cell>
          <cell r="D1355">
            <v>547.76869999999997</v>
          </cell>
        </row>
        <row r="1356">
          <cell r="B1356" t="str">
            <v>M003EN3E35100</v>
          </cell>
          <cell r="C1356" t="str">
            <v>Neuroform 3 EZ- 3.5 x 10mm</v>
          </cell>
          <cell r="D1356">
            <v>515.14760000000001</v>
          </cell>
        </row>
        <row r="1357">
          <cell r="B1357" t="str">
            <v>M003EN3E35150</v>
          </cell>
          <cell r="C1357" t="str">
            <v>Neuroform 3 EZ- 3.5 x 15mm</v>
          </cell>
          <cell r="D1357">
            <v>514.69169999999997</v>
          </cell>
        </row>
        <row r="1358">
          <cell r="B1358" t="str">
            <v>M003EN3E35200</v>
          </cell>
          <cell r="C1358" t="str">
            <v>Neuroform 3 EZ- 3.5 x 20mm</v>
          </cell>
          <cell r="D1358">
            <v>519.9781999999999</v>
          </cell>
        </row>
        <row r="1359">
          <cell r="B1359" t="str">
            <v>M003EN3E35300</v>
          </cell>
          <cell r="C1359" t="str">
            <v>Neuroform 3 EZ- 3.5 x 30mm</v>
          </cell>
          <cell r="D1359">
            <v>547.76869999999997</v>
          </cell>
        </row>
        <row r="1360">
          <cell r="B1360" t="str">
            <v>M003EN3E40150</v>
          </cell>
          <cell r="C1360" t="str">
            <v>Neuroform 3 EZ- 4.0 x 15mm</v>
          </cell>
          <cell r="D1360">
            <v>515.76840000000004</v>
          </cell>
        </row>
        <row r="1361">
          <cell r="B1361" t="str">
            <v>M003EN3E40200</v>
          </cell>
          <cell r="C1361" t="str">
            <v>Neuroform 3 EZ- 4.0 x 20mm</v>
          </cell>
          <cell r="D1361">
            <v>525.65269999999998</v>
          </cell>
        </row>
        <row r="1362">
          <cell r="B1362" t="str">
            <v>M003EN3E40300</v>
          </cell>
          <cell r="C1362" t="str">
            <v>Neuroform 3 EZ- 4.0 x 30mm</v>
          </cell>
          <cell r="D1362">
            <v>543.58799999999997</v>
          </cell>
        </row>
        <row r="1363">
          <cell r="B1363" t="str">
            <v>M003EN3E45100</v>
          </cell>
          <cell r="C1363" t="str">
            <v>Neuroform 3 EZ- 4.5 x 10mm</v>
          </cell>
          <cell r="D1363">
            <v>513.98360000000002</v>
          </cell>
        </row>
        <row r="1364">
          <cell r="B1364" t="str">
            <v>M003EN3E45150</v>
          </cell>
          <cell r="C1364" t="str">
            <v>Neuroform 3 EZ- 4.5 x 15mm</v>
          </cell>
          <cell r="D1364">
            <v>515.76840000000004</v>
          </cell>
        </row>
        <row r="1365">
          <cell r="B1365" t="str">
            <v>M003EN3E45200</v>
          </cell>
          <cell r="C1365" t="str">
            <v>Neuroform 3 EZ- 4.5 x 20mm</v>
          </cell>
          <cell r="D1365">
            <v>525.65269999999998</v>
          </cell>
        </row>
        <row r="1366">
          <cell r="B1366" t="str">
            <v>M003EN3E45300</v>
          </cell>
          <cell r="C1366" t="str">
            <v>Neuroform 3 EZ- 4.5 x 30mm</v>
          </cell>
          <cell r="D1366">
            <v>469.47030000000001</v>
          </cell>
        </row>
        <row r="1367">
          <cell r="B1367" t="str">
            <v>M003ENF3STA0</v>
          </cell>
          <cell r="C1367" t="str">
            <v>Neuroform 3 Stabilizer</v>
          </cell>
          <cell r="D1367">
            <v>273.17140000000001</v>
          </cell>
        </row>
        <row r="1368">
          <cell r="B1368" t="str">
            <v>M003ERC02100</v>
          </cell>
          <cell r="D1368" t="str">
            <v>x</v>
          </cell>
        </row>
        <row r="1369">
          <cell r="B1369" t="str">
            <v>M003ERC02150</v>
          </cell>
          <cell r="D1369" t="str">
            <v>x</v>
          </cell>
        </row>
        <row r="1370">
          <cell r="B1370" t="str">
            <v>M003ERC03100</v>
          </cell>
          <cell r="D1370" t="str">
            <v>x</v>
          </cell>
        </row>
        <row r="1371">
          <cell r="B1371" t="str">
            <v>M003ERC03150</v>
          </cell>
          <cell r="D1371" t="str">
            <v>x</v>
          </cell>
        </row>
        <row r="1372">
          <cell r="B1372" t="str">
            <v>M003ERC03200</v>
          </cell>
          <cell r="D1372" t="str">
            <v>x</v>
          </cell>
        </row>
        <row r="1373">
          <cell r="B1373" t="str">
            <v>M003ERC03300</v>
          </cell>
          <cell r="D1373" t="str">
            <v>x</v>
          </cell>
        </row>
        <row r="1374">
          <cell r="B1374" t="str">
            <v>M003ERC04100</v>
          </cell>
          <cell r="D1374" t="str">
            <v>x</v>
          </cell>
        </row>
        <row r="1375">
          <cell r="B1375" t="str">
            <v>M003ERC04150</v>
          </cell>
          <cell r="D1375" t="str">
            <v>x</v>
          </cell>
        </row>
        <row r="1376">
          <cell r="B1376" t="str">
            <v>M003ERC04200</v>
          </cell>
          <cell r="D1376" t="str">
            <v>x</v>
          </cell>
        </row>
        <row r="1377">
          <cell r="B1377" t="str">
            <v>M003ERC04300</v>
          </cell>
          <cell r="D1377" t="str">
            <v>x</v>
          </cell>
        </row>
        <row r="1378">
          <cell r="B1378" t="str">
            <v>M003ERC05150</v>
          </cell>
          <cell r="D1378" t="str">
            <v>x</v>
          </cell>
        </row>
        <row r="1379">
          <cell r="B1379" t="str">
            <v>M003ERC05200</v>
          </cell>
          <cell r="D1379" t="str">
            <v>x</v>
          </cell>
        </row>
        <row r="1380">
          <cell r="B1380" t="str">
            <v>M003ERC05300</v>
          </cell>
          <cell r="D1380" t="str">
            <v>x</v>
          </cell>
        </row>
        <row r="1381">
          <cell r="B1381" t="str">
            <v>M003ERC07200</v>
          </cell>
          <cell r="D1381" t="str">
            <v>x</v>
          </cell>
        </row>
        <row r="1382">
          <cell r="B1382" t="str">
            <v>M003ERC07300</v>
          </cell>
          <cell r="D1382" t="str">
            <v>x</v>
          </cell>
        </row>
        <row r="1383">
          <cell r="B1383" t="str">
            <v>M003ESC03100</v>
          </cell>
          <cell r="D1383" t="str">
            <v>x</v>
          </cell>
        </row>
        <row r="1384">
          <cell r="B1384" t="str">
            <v>M003ESC04100</v>
          </cell>
          <cell r="D1384" t="str">
            <v>x</v>
          </cell>
        </row>
        <row r="1385">
          <cell r="B1385" t="str">
            <v>M003ESC04150</v>
          </cell>
          <cell r="D1385" t="str">
            <v>x</v>
          </cell>
        </row>
        <row r="1386">
          <cell r="B1386" t="str">
            <v>M003ESC07100</v>
          </cell>
          <cell r="D1386" t="str">
            <v>x</v>
          </cell>
        </row>
        <row r="1387">
          <cell r="B1387" t="str">
            <v>M003ESC07150</v>
          </cell>
          <cell r="D1387" t="str">
            <v>x</v>
          </cell>
        </row>
        <row r="1388">
          <cell r="B1388" t="str">
            <v>M003ESC07200</v>
          </cell>
          <cell r="D1388" t="str">
            <v>x</v>
          </cell>
        </row>
        <row r="1389">
          <cell r="B1389" t="str">
            <v>M003EU13510R0</v>
          </cell>
          <cell r="C1389" t="str">
            <v>Neuro Renegade Hi Flo 135/10</v>
          </cell>
          <cell r="D1389">
            <v>126.49769999999999</v>
          </cell>
        </row>
        <row r="1390">
          <cell r="B1390" t="str">
            <v>M003EU13520R0</v>
          </cell>
          <cell r="C1390" t="str">
            <v>Neuro Renegade Hi Flo 135/20</v>
          </cell>
          <cell r="D1390">
            <v>126.58499999999999</v>
          </cell>
        </row>
        <row r="1391">
          <cell r="B1391" t="str">
            <v>M003EU15010R0</v>
          </cell>
          <cell r="C1391" t="str">
            <v>Neuro Renegade Hi Flo 150/10</v>
          </cell>
          <cell r="D1391">
            <v>129.67929999999998</v>
          </cell>
        </row>
        <row r="1392">
          <cell r="B1392" t="str">
            <v>M003EU15020R0</v>
          </cell>
          <cell r="C1392" t="str">
            <v>Neuro Renegade Hi Flo 150/20</v>
          </cell>
          <cell r="D1392">
            <v>129.76660000000001</v>
          </cell>
        </row>
        <row r="1393">
          <cell r="B1393" t="str">
            <v>M003N3EZ25150</v>
          </cell>
          <cell r="C1393" t="str">
            <v>Neuroform 3 EZ 2.5 x 15mm</v>
          </cell>
          <cell r="D1393">
            <v>518.81420000000003</v>
          </cell>
        </row>
        <row r="1394">
          <cell r="B1394" t="str">
            <v>M003N3EZ25200</v>
          </cell>
          <cell r="C1394" t="str">
            <v>Neuroform 3 EZ 2.5 x 20mm</v>
          </cell>
          <cell r="D1394">
            <v>525.54599999999994</v>
          </cell>
        </row>
        <row r="1395">
          <cell r="B1395" t="str">
            <v>M003N3EZ30150</v>
          </cell>
          <cell r="C1395" t="str">
            <v>Neuroform 3 EZ 3.0 x 15mm</v>
          </cell>
          <cell r="D1395">
            <v>516.26310000000001</v>
          </cell>
        </row>
        <row r="1396">
          <cell r="B1396" t="str">
            <v>M003N3EZ30200</v>
          </cell>
          <cell r="C1396" t="str">
            <v>Neuroform 3 EZ 3.0 x 20mm</v>
          </cell>
          <cell r="D1396">
            <v>521.54959999999994</v>
          </cell>
        </row>
        <row r="1397">
          <cell r="B1397" t="str">
            <v>M003N3EZ30300</v>
          </cell>
          <cell r="C1397" t="str">
            <v>Neuroform 3 EZ 3.0 x 30mm</v>
          </cell>
          <cell r="D1397">
            <v>549.34010000000001</v>
          </cell>
        </row>
        <row r="1398">
          <cell r="B1398" t="str">
            <v>M003N3EZ35100</v>
          </cell>
          <cell r="C1398" t="str">
            <v>Neuroform 3 EZ 3.5 x 10mm</v>
          </cell>
          <cell r="D1398">
            <v>516.7287</v>
          </cell>
        </row>
        <row r="1399">
          <cell r="B1399" t="str">
            <v>M003N3EZ35150</v>
          </cell>
          <cell r="C1399" t="str">
            <v>Neuroform 3 EZ 3.5 x 15mm</v>
          </cell>
          <cell r="D1399">
            <v>516.26310000000001</v>
          </cell>
        </row>
        <row r="1400">
          <cell r="B1400" t="str">
            <v>M003N3EZ35200</v>
          </cell>
          <cell r="C1400" t="str">
            <v>Neuroform 3 EZ 3.5 x 20mm</v>
          </cell>
          <cell r="D1400">
            <v>521.54959999999994</v>
          </cell>
        </row>
        <row r="1401">
          <cell r="B1401" t="str">
            <v>M003N3EZ35300</v>
          </cell>
          <cell r="C1401" t="str">
            <v>Neuroform 3 EZ 3.5 x 30mm</v>
          </cell>
          <cell r="D1401">
            <v>549.34010000000001</v>
          </cell>
        </row>
        <row r="1402">
          <cell r="B1402" t="str">
            <v>M003N3EZ40150</v>
          </cell>
          <cell r="C1402" t="str">
            <v>Neuroform 3 EZ 4.0 x 15mm</v>
          </cell>
          <cell r="D1402">
            <v>517.34950000000003</v>
          </cell>
        </row>
        <row r="1403">
          <cell r="B1403" t="str">
            <v>M003N3EZ40200</v>
          </cell>
          <cell r="C1403" t="str">
            <v>Neuroform 3 EZ 4.0 x 20mm</v>
          </cell>
          <cell r="D1403">
            <v>527.23379999999997</v>
          </cell>
        </row>
        <row r="1404">
          <cell r="B1404" t="str">
            <v>M003N3EZ40300</v>
          </cell>
          <cell r="C1404" t="str">
            <v>Neuroform 3 EZ 4.0 x 30mm</v>
          </cell>
          <cell r="D1404">
            <v>545.16909999999996</v>
          </cell>
        </row>
        <row r="1405">
          <cell r="B1405" t="str">
            <v>M003N3EZ45100</v>
          </cell>
          <cell r="C1405" t="str">
            <v>Neuroform 3 EZ 4.5 x 10mm</v>
          </cell>
          <cell r="D1405">
            <v>515.55499999999995</v>
          </cell>
        </row>
        <row r="1406">
          <cell r="B1406" t="str">
            <v>M003N3EZ45150</v>
          </cell>
          <cell r="C1406" t="str">
            <v>Neuroform 3 EZ 4.5 x 15mm</v>
          </cell>
          <cell r="D1406">
            <v>517.34950000000003</v>
          </cell>
        </row>
        <row r="1407">
          <cell r="B1407" t="str">
            <v>M003N3EZ45200</v>
          </cell>
          <cell r="C1407" t="str">
            <v>Neuroform 3 EZ 4.5 x 20mm</v>
          </cell>
          <cell r="D1407">
            <v>527.23379999999997</v>
          </cell>
        </row>
        <row r="1408">
          <cell r="B1408" t="str">
            <v>M003N3EZ45300</v>
          </cell>
          <cell r="C1408" t="str">
            <v>Neuroform 3 EZ 4.5 x 30mm</v>
          </cell>
          <cell r="D1408">
            <v>545.16909999999996</v>
          </cell>
        </row>
        <row r="1409">
          <cell r="B1409" t="str">
            <v>M003S0250100</v>
          </cell>
          <cell r="C1409" t="str">
            <v>2.5 X 10mm NEUROFORM MICRODEL STENT</v>
          </cell>
          <cell r="D1409">
            <v>733.20359999999994</v>
          </cell>
        </row>
        <row r="1410">
          <cell r="B1410" t="str">
            <v>M003S0250150</v>
          </cell>
          <cell r="C1410" t="str">
            <v>2.5X 15mm NEUROFORM MICRODEL STENT</v>
          </cell>
          <cell r="D1410">
            <v>733.20359999999994</v>
          </cell>
        </row>
        <row r="1411">
          <cell r="B1411" t="str">
            <v>M003S0250200</v>
          </cell>
          <cell r="C1411" t="str">
            <v>2.5  X 20mm NEUROFORM MICRODEL STENT</v>
          </cell>
          <cell r="D1411">
            <v>733.20359999999994</v>
          </cell>
        </row>
        <row r="1412">
          <cell r="B1412" t="str">
            <v>M003S0300100</v>
          </cell>
          <cell r="C1412" t="str">
            <v>3.0 X 10mm NEUROFORM MICRODEL STENT</v>
          </cell>
          <cell r="D1412">
            <v>733.20359999999994</v>
          </cell>
        </row>
        <row r="1413">
          <cell r="B1413" t="str">
            <v>M003S0300150</v>
          </cell>
          <cell r="C1413" t="str">
            <v>3.0 X 15mm NEUROFORM MICRODEL STENT</v>
          </cell>
          <cell r="D1413">
            <v>733.20359999999994</v>
          </cell>
        </row>
        <row r="1414">
          <cell r="B1414" t="str">
            <v>M003S0300200</v>
          </cell>
          <cell r="C1414" t="str">
            <v>3.0 X 20mm NEUROFORM MICRODEL STENT</v>
          </cell>
          <cell r="D1414">
            <v>733.20359999999994</v>
          </cell>
        </row>
        <row r="1415">
          <cell r="B1415" t="str">
            <v>M003S0350100</v>
          </cell>
          <cell r="C1415" t="str">
            <v>3.5 X 10mm NEUROFORM MICRODEL STENT</v>
          </cell>
          <cell r="D1415">
            <v>733.20359999999994</v>
          </cell>
        </row>
        <row r="1416">
          <cell r="B1416" t="str">
            <v>M003S0350150</v>
          </cell>
          <cell r="C1416" t="str">
            <v>3.5 X 15mm NEUROFORM MICRODEL STENT</v>
          </cell>
          <cell r="D1416">
            <v>733.20359999999994</v>
          </cell>
        </row>
        <row r="1417">
          <cell r="B1417" t="str">
            <v>M003S0350200</v>
          </cell>
          <cell r="C1417" t="str">
            <v>3.5 X 20mm NEUROFORM MICRODEL STENT</v>
          </cell>
          <cell r="D1417">
            <v>733.20359999999994</v>
          </cell>
        </row>
        <row r="1418">
          <cell r="B1418" t="str">
            <v>M003S0400100</v>
          </cell>
          <cell r="C1418" t="str">
            <v>4.0 X 10mm NEUROFORM MICRODEL STENT</v>
          </cell>
          <cell r="D1418">
            <v>733.20359999999994</v>
          </cell>
        </row>
        <row r="1419">
          <cell r="B1419" t="str">
            <v>M003S0400150</v>
          </cell>
          <cell r="C1419" t="str">
            <v>4.0 X 15mm NEUROFORM MICRODEL STENT</v>
          </cell>
          <cell r="D1419">
            <v>733.20359999999994</v>
          </cell>
        </row>
        <row r="1420">
          <cell r="B1420" t="str">
            <v>M003S0400200</v>
          </cell>
          <cell r="C1420" t="str">
            <v>4.0 X 20mm NEUROFORM MICRODEL STENT</v>
          </cell>
          <cell r="D1420">
            <v>733.20359999999994</v>
          </cell>
        </row>
        <row r="1421">
          <cell r="B1421" t="str">
            <v>M003S0450100</v>
          </cell>
          <cell r="C1421" t="str">
            <v>4.5 X 10mm NEUROFORM MICRODEL STENT</v>
          </cell>
          <cell r="D1421">
            <v>733.20359999999994</v>
          </cell>
        </row>
        <row r="1422">
          <cell r="B1422" t="str">
            <v>M003S0450150</v>
          </cell>
          <cell r="C1422" t="str">
            <v>4.5 X 15mm NEUROFORM MICRODEL STENT</v>
          </cell>
          <cell r="D1422">
            <v>733.20359999999994</v>
          </cell>
        </row>
        <row r="1423">
          <cell r="B1423" t="str">
            <v>M003S0450200</v>
          </cell>
          <cell r="C1423" t="str">
            <v>4.5 X 20mm NEUROFORM MICRODEL STENT</v>
          </cell>
          <cell r="D1423">
            <v>733.20359999999994</v>
          </cell>
        </row>
        <row r="1424">
          <cell r="B1424" t="str">
            <v>M003S2250100</v>
          </cell>
          <cell r="C1424" t="str">
            <v>2.5 X 10mm NEUROFORM 2 M/D STENT 2</v>
          </cell>
          <cell r="D1424">
            <v>734.92049999999995</v>
          </cell>
        </row>
        <row r="1425">
          <cell r="B1425" t="str">
            <v>M003S2250150</v>
          </cell>
          <cell r="C1425" t="str">
            <v>2.5 X 15mm NEUROFORM 2 M/D STENT 2</v>
          </cell>
          <cell r="D1425">
            <v>736.93809999999996</v>
          </cell>
        </row>
        <row r="1426">
          <cell r="B1426" t="str">
            <v>M003S2250200</v>
          </cell>
          <cell r="C1426" t="str">
            <v>2.5 X 20mm NEUROFORM 2 M/D STENT 2</v>
          </cell>
          <cell r="D1426">
            <v>793.78010000000006</v>
          </cell>
        </row>
        <row r="1427">
          <cell r="B1427" t="str">
            <v>M003S2250300</v>
          </cell>
          <cell r="C1427" t="str">
            <v>2.5 X 30mm NEUROFORM 2 MICRODELIVERY STE</v>
          </cell>
          <cell r="D1427">
            <v>109.20259999999999</v>
          </cell>
        </row>
        <row r="1428">
          <cell r="B1428" t="str">
            <v>M003S2300100</v>
          </cell>
          <cell r="C1428" t="str">
            <v>3.0 X 10mm NEUROFORM 2 M/D STENT 2</v>
          </cell>
          <cell r="D1428">
            <v>757.58939999999996</v>
          </cell>
        </row>
        <row r="1429">
          <cell r="B1429" t="str">
            <v>M003S2300150</v>
          </cell>
          <cell r="C1429" t="str">
            <v>3.0 X 15mm NEUROFORM 2 M/D STENT 2</v>
          </cell>
          <cell r="D1429">
            <v>778.03700000000003</v>
          </cell>
        </row>
        <row r="1430">
          <cell r="B1430" t="str">
            <v>M003S2300200</v>
          </cell>
          <cell r="C1430" t="str">
            <v>3.0 X 20mm NEUROFORM 2 M/D STENT 2</v>
          </cell>
          <cell r="D1430">
            <v>785.4769</v>
          </cell>
        </row>
        <row r="1431">
          <cell r="B1431" t="str">
            <v>M003S2300300</v>
          </cell>
          <cell r="C1431" t="str">
            <v>3.0 X 30mm NEUROFORM 2 MICRODELIVERY STE</v>
          </cell>
          <cell r="D1431">
            <v>807.59289999999999</v>
          </cell>
        </row>
        <row r="1432">
          <cell r="B1432" t="str">
            <v>M003S2350100</v>
          </cell>
          <cell r="C1432" t="str">
            <v>3.5 X 10mm NEUROFORM 2 M/D STENT 2</v>
          </cell>
          <cell r="D1432">
            <v>757.58939999999996</v>
          </cell>
        </row>
        <row r="1433">
          <cell r="B1433" t="str">
            <v>M003S2350150</v>
          </cell>
          <cell r="C1433" t="str">
            <v>3.5 X 15mm NEUROFORM 2 M/D STENT 2</v>
          </cell>
          <cell r="D1433">
            <v>774.33159999999998</v>
          </cell>
        </row>
        <row r="1434">
          <cell r="B1434" t="str">
            <v>M003S2350200</v>
          </cell>
          <cell r="C1434" t="str">
            <v>3.5 X 20mm NEUROFORM 2 M/D STENT 2</v>
          </cell>
          <cell r="D1434">
            <v>785.03069999999991</v>
          </cell>
        </row>
        <row r="1435">
          <cell r="B1435" t="str">
            <v>M003S2350300</v>
          </cell>
          <cell r="C1435" t="str">
            <v>3.5 X 30mm NEUROFORM 2 MICRODELIVERY STE</v>
          </cell>
          <cell r="D1435">
            <v>807.59289999999999</v>
          </cell>
        </row>
        <row r="1436">
          <cell r="B1436" t="str">
            <v>M003S2400100</v>
          </cell>
          <cell r="C1436" t="str">
            <v>4.0 X 10mm NEUROFORM 2 M/D STENT 2</v>
          </cell>
          <cell r="D1436">
            <v>736.0456999999999</v>
          </cell>
        </row>
        <row r="1437">
          <cell r="B1437" t="str">
            <v>M003S2400150</v>
          </cell>
          <cell r="C1437" t="str">
            <v>4.0 X 15mm NEUROFORM 2 M/D STENT 2</v>
          </cell>
          <cell r="D1437">
            <v>775.19489999999996</v>
          </cell>
        </row>
        <row r="1438">
          <cell r="B1438" t="str">
            <v>M003S2400200</v>
          </cell>
          <cell r="C1438" t="str">
            <v>4.0 X 20mm NEUROFORM 2 M/D STENT 2</v>
          </cell>
          <cell r="D1438">
            <v>786.74760000000003</v>
          </cell>
        </row>
        <row r="1439">
          <cell r="B1439" t="str">
            <v>M003S2400300</v>
          </cell>
          <cell r="C1439" t="str">
            <v>4.0 X 30mm NEUROFORM 2 MICRODELIVERY STE</v>
          </cell>
          <cell r="D1439">
            <v>808.495</v>
          </cell>
        </row>
        <row r="1440">
          <cell r="B1440" t="str">
            <v>M003S2450100</v>
          </cell>
          <cell r="C1440" t="str">
            <v>4.5 X 10mm NEUROFORM 2 M/D STENT 2</v>
          </cell>
          <cell r="D1440">
            <v>736.0456999999999</v>
          </cell>
        </row>
        <row r="1441">
          <cell r="B1441" t="str">
            <v>M003S2450150</v>
          </cell>
          <cell r="C1441" t="str">
            <v>4.5 X 15mm NEUROFORM 2 M/D STENT 2</v>
          </cell>
          <cell r="D1441">
            <v>775.19489999999996</v>
          </cell>
        </row>
        <row r="1442">
          <cell r="B1442" t="str">
            <v>M003S2450200</v>
          </cell>
          <cell r="C1442" t="str">
            <v>4.5 X 20mm NEUROFORM 2 M/D STENT 2</v>
          </cell>
          <cell r="D1442">
            <v>786.74760000000003</v>
          </cell>
        </row>
        <row r="1443">
          <cell r="B1443" t="str">
            <v>M003S2450300</v>
          </cell>
          <cell r="C1443" t="str">
            <v>4.5 X 30mm NEUROFORM 2 MICRODELIVERY STE</v>
          </cell>
          <cell r="D1443">
            <v>808.495</v>
          </cell>
        </row>
        <row r="1444">
          <cell r="B1444" t="str">
            <v>M003S3250100</v>
          </cell>
          <cell r="C1444" t="str">
            <v>2.5 X 10mm NEUROFORM 2 TREO MICRODELVERY</v>
          </cell>
          <cell r="D1444">
            <v>971.70719999999994</v>
          </cell>
        </row>
        <row r="1445">
          <cell r="B1445" t="str">
            <v>M003S3250150</v>
          </cell>
          <cell r="C1445" t="str">
            <v>2.5 X 15mm NEUROFORM 2 TREO MICRODELVERY</v>
          </cell>
          <cell r="D1445">
            <v>978.04129999999998</v>
          </cell>
        </row>
        <row r="1446">
          <cell r="B1446" t="str">
            <v>M003S3250200</v>
          </cell>
          <cell r="C1446" t="str">
            <v>2.5 X 20mm NEUROFORM 2 TREO MICRODELVERY</v>
          </cell>
          <cell r="D1446">
            <v>988.75980000000004</v>
          </cell>
        </row>
        <row r="1447">
          <cell r="B1447" t="str">
            <v>M003S3300100</v>
          </cell>
          <cell r="C1447" t="str">
            <v>3.0 X 10mm NEUROFORM 2 TREO MICRODELVERY</v>
          </cell>
          <cell r="D1447">
            <v>964.10239999999999</v>
          </cell>
        </row>
        <row r="1448">
          <cell r="B1448" t="str">
            <v>M003S3300150</v>
          </cell>
          <cell r="C1448" t="str">
            <v>3.0 X 15mm NEUROFORM 2 TREO MICRODELVERY</v>
          </cell>
          <cell r="D1448">
            <v>975.2962</v>
          </cell>
        </row>
        <row r="1449">
          <cell r="B1449" t="str">
            <v>M003S3300200</v>
          </cell>
          <cell r="C1449" t="str">
            <v>3.0 X 20mm NEUROFORM 2 TREO MICRODELVERY</v>
          </cell>
          <cell r="D1449">
            <v>984.45299999999997</v>
          </cell>
        </row>
        <row r="1450">
          <cell r="B1450" t="str">
            <v>M003S3300300</v>
          </cell>
          <cell r="C1450" t="str">
            <v>3.0 X 30mm NEUROFORM 2 TREO MICRODELVERY</v>
          </cell>
          <cell r="D1450">
            <v>1011.0406999999999</v>
          </cell>
        </row>
        <row r="1451">
          <cell r="B1451" t="str">
            <v>M003S3350100</v>
          </cell>
          <cell r="C1451" t="str">
            <v>3.5 X 10mm NEUROFORM 2 TREO MICRODELVERY</v>
          </cell>
          <cell r="D1451">
            <v>969.29189999999994</v>
          </cell>
        </row>
        <row r="1452">
          <cell r="B1452" t="str">
            <v>M003S3350150</v>
          </cell>
          <cell r="C1452" t="str">
            <v>3.5 X 15mm NEUROFORM 2 TREO MICRODELVERY</v>
          </cell>
          <cell r="D1452">
            <v>975.2962</v>
          </cell>
        </row>
        <row r="1453">
          <cell r="B1453" t="str">
            <v>M003S3350200</v>
          </cell>
          <cell r="C1453" t="str">
            <v>3.5 X 20mm NEUROFORM 2 TREO MICRODELVERY</v>
          </cell>
          <cell r="D1453">
            <v>984.45299999999997</v>
          </cell>
        </row>
        <row r="1454">
          <cell r="B1454" t="str">
            <v>M003S3350300</v>
          </cell>
          <cell r="C1454" t="str">
            <v>3.5 X 30mm NEUROFORM 2 TREO MICRODELVERY</v>
          </cell>
          <cell r="D1454">
            <v>1011.0406999999999</v>
          </cell>
        </row>
        <row r="1455">
          <cell r="B1455" t="str">
            <v>M003S3400100</v>
          </cell>
          <cell r="C1455" t="str">
            <v>4.0 X 10mm NEUROFORM 2 TREO MICRODELVERY</v>
          </cell>
          <cell r="D1455">
            <v>962.56979999999999</v>
          </cell>
        </row>
        <row r="1456">
          <cell r="B1456" t="str">
            <v>M003S3400150</v>
          </cell>
          <cell r="C1456" t="str">
            <v>4.0 X 15mm NEUROFORM 2 TREO MICRODELVERY</v>
          </cell>
          <cell r="D1456">
            <v>976.46019999999999</v>
          </cell>
        </row>
        <row r="1457">
          <cell r="B1457" t="str">
            <v>M003S3400200</v>
          </cell>
          <cell r="C1457" t="str">
            <v>4.0 X 20mm NEUROFORM 2 TREO MICRODELVERY</v>
          </cell>
          <cell r="D1457">
            <v>990.59309999999994</v>
          </cell>
        </row>
        <row r="1458">
          <cell r="B1458" t="str">
            <v>M003S3400300</v>
          </cell>
          <cell r="C1458" t="str">
            <v>4.0 X 30mm NEUROFORM 2 TREO MICRODELVERY</v>
          </cell>
          <cell r="D1458">
            <v>1006.5399</v>
          </cell>
        </row>
        <row r="1459">
          <cell r="B1459" t="str">
            <v>M003S3450100</v>
          </cell>
          <cell r="C1459" t="str">
            <v>4.5 X 10mm NEUROFORM 2 TREO MICRODELVERY</v>
          </cell>
          <cell r="D1459">
            <v>968.02120000000002</v>
          </cell>
        </row>
        <row r="1460">
          <cell r="B1460" t="str">
            <v>M003S3450150</v>
          </cell>
          <cell r="C1460" t="str">
            <v>4.5 X 15mm NEUROFORM 2 TREO MICRODELVERY</v>
          </cell>
          <cell r="D1460">
            <v>976.46019999999999</v>
          </cell>
        </row>
        <row r="1461">
          <cell r="B1461" t="str">
            <v>M003S3450200</v>
          </cell>
          <cell r="C1461" t="str">
            <v>4.5 X 20mm NEUROFORM 2 TREO MICRODELVERY</v>
          </cell>
          <cell r="D1461">
            <v>990.59309999999994</v>
          </cell>
        </row>
        <row r="1462">
          <cell r="B1462" t="str">
            <v>M003S3450300</v>
          </cell>
          <cell r="C1462" t="str">
            <v>4.5 X 30mm NEUROFORM 2 TREO MICRODELVERY</v>
          </cell>
          <cell r="D1462">
            <v>1006.5399</v>
          </cell>
        </row>
        <row r="1463">
          <cell r="B1463" t="str">
            <v>M003SN2E35150</v>
          </cell>
          <cell r="C1463" t="str">
            <v>Neuroform 2 EZ- 3.5 x 15mm</v>
          </cell>
          <cell r="D1463">
            <v>518.45529999999997</v>
          </cell>
        </row>
        <row r="1464">
          <cell r="B1464" t="str">
            <v>M003SN2E35200</v>
          </cell>
          <cell r="C1464" t="str">
            <v>Neuroform 2 EZ- 3.5 x 20mm</v>
          </cell>
          <cell r="D1464">
            <v>525.58479999999997</v>
          </cell>
        </row>
        <row r="1465">
          <cell r="B1465" t="str">
            <v>M003SN2E35300</v>
          </cell>
          <cell r="C1465" t="str">
            <v>Neuroform 2 EZ- 3.5 x 30mm</v>
          </cell>
          <cell r="D1465">
            <v>549.24310000000003</v>
          </cell>
        </row>
        <row r="1466">
          <cell r="B1466" t="str">
            <v>M003SN2E40150</v>
          </cell>
          <cell r="C1466" t="str">
            <v>Neuroform 2 EZ- 4.0 x 15mm</v>
          </cell>
          <cell r="D1466">
            <v>519.2604</v>
          </cell>
        </row>
        <row r="1467">
          <cell r="B1467" t="str">
            <v>M003SN2E40200</v>
          </cell>
          <cell r="C1467" t="str">
            <v>Neuroform 2 EZ- 4.0 x 20mm</v>
          </cell>
          <cell r="D1467">
            <v>526.75849999999991</v>
          </cell>
        </row>
        <row r="1468">
          <cell r="B1468" t="str">
            <v>M003SN2E40300</v>
          </cell>
          <cell r="C1468" t="str">
            <v>Neuroform 2 EZ- 4.0 x 30mm</v>
          </cell>
          <cell r="D1468">
            <v>550.06759999999997</v>
          </cell>
        </row>
        <row r="1469">
          <cell r="B1469" t="str">
            <v>M003SN2E45150</v>
          </cell>
          <cell r="C1469" t="str">
            <v>Neuroform 2 EZ- 4.5 x 15mm</v>
          </cell>
          <cell r="D1469">
            <v>519.2604</v>
          </cell>
        </row>
        <row r="1470">
          <cell r="B1470" t="str">
            <v>M003SN2E45200</v>
          </cell>
          <cell r="C1470" t="str">
            <v>Neuroform 2 EZ- 4.5 x 20mm</v>
          </cell>
          <cell r="D1470">
            <v>526.75849999999991</v>
          </cell>
        </row>
        <row r="1471">
          <cell r="B1471" t="str">
            <v>M003SN2E45300</v>
          </cell>
          <cell r="C1471" t="str">
            <v>Neuroform 2 EZ- 4.5 x 30mm</v>
          </cell>
          <cell r="D1471">
            <v>550.06759999999997</v>
          </cell>
        </row>
        <row r="1472">
          <cell r="B1472" t="str">
            <v>M003SN3E25150</v>
          </cell>
          <cell r="C1472" t="str">
            <v>Neuroform 3 EZ- 2.5 x 15mm</v>
          </cell>
          <cell r="D1472">
            <v>108.3781</v>
          </cell>
        </row>
        <row r="1473">
          <cell r="B1473" t="str">
            <v>M003SN3E25200</v>
          </cell>
          <cell r="C1473" t="str">
            <v>Neuroform 3 EZ- 2.5 x 20mm</v>
          </cell>
          <cell r="D1473">
            <v>108.3781</v>
          </cell>
        </row>
        <row r="1474">
          <cell r="B1474" t="str">
            <v>M003SN3E40150</v>
          </cell>
          <cell r="C1474" t="str">
            <v>Neuroform 3 EZ- 4.0 x 15mm</v>
          </cell>
          <cell r="D1474">
            <v>108.3781</v>
          </cell>
        </row>
        <row r="1475">
          <cell r="B1475" t="str">
            <v>M003SNF325100</v>
          </cell>
          <cell r="C1475" t="str">
            <v>Neuroform 3- 2.5 x 10mm</v>
          </cell>
          <cell r="D1475">
            <v>762.62369999999999</v>
          </cell>
        </row>
        <row r="1476">
          <cell r="B1476" t="str">
            <v>M003SNF325150</v>
          </cell>
          <cell r="C1476" t="str">
            <v>Neuroform 3- 2.5 x 15mm</v>
          </cell>
          <cell r="D1476">
            <v>768.96749999999997</v>
          </cell>
        </row>
        <row r="1477">
          <cell r="B1477" t="str">
            <v>M003SNF325200</v>
          </cell>
          <cell r="C1477" t="str">
            <v>Neuroform 3- 2.5 x 20mm</v>
          </cell>
          <cell r="D1477">
            <v>779.48230000000001</v>
          </cell>
        </row>
        <row r="1478">
          <cell r="B1478" t="str">
            <v>M003SNF330100</v>
          </cell>
          <cell r="C1478" t="str">
            <v>Neuroform 3- 3.0 x 10mm</v>
          </cell>
          <cell r="D1478">
            <v>754.82489999999996</v>
          </cell>
        </row>
        <row r="1479">
          <cell r="B1479" t="str">
            <v>M003SNF330150</v>
          </cell>
          <cell r="C1479" t="str">
            <v>Neuroform 3- 3.0 x 15mm</v>
          </cell>
          <cell r="D1479">
            <v>766.20299999999997</v>
          </cell>
        </row>
        <row r="1480">
          <cell r="B1480" t="str">
            <v>M003SNF330200</v>
          </cell>
          <cell r="C1480" t="str">
            <v>Neuroform 3- 3.0 x 20mm</v>
          </cell>
          <cell r="D1480">
            <v>775.35980000000006</v>
          </cell>
        </row>
        <row r="1481">
          <cell r="B1481" t="str">
            <v>M003SNF330300</v>
          </cell>
          <cell r="C1481" t="str">
            <v>Neuroform 3- 3.0 x 30mm</v>
          </cell>
          <cell r="D1481">
            <v>801.96690000000001</v>
          </cell>
        </row>
        <row r="1482">
          <cell r="B1482" t="str">
            <v>M003SNF335100</v>
          </cell>
          <cell r="C1482" t="str">
            <v>Neuroform 3- 3.5 x 10mm</v>
          </cell>
          <cell r="D1482">
            <v>760.19870000000003</v>
          </cell>
        </row>
        <row r="1483">
          <cell r="B1483" t="str">
            <v>M003SNF335150</v>
          </cell>
          <cell r="C1483" t="str">
            <v>Neuroform 3- 3.5 x 15mm</v>
          </cell>
          <cell r="D1483">
            <v>766.20299999999997</v>
          </cell>
        </row>
        <row r="1484">
          <cell r="B1484" t="str">
            <v>M003SNF335200</v>
          </cell>
          <cell r="C1484" t="str">
            <v>Neuroform 3- 3.5 x 20mm</v>
          </cell>
          <cell r="D1484">
            <v>775.35980000000006</v>
          </cell>
        </row>
        <row r="1485">
          <cell r="B1485" t="str">
            <v>M003SNF335300</v>
          </cell>
          <cell r="C1485" t="str">
            <v>Neuroform 3- 3.5 x 30mm</v>
          </cell>
          <cell r="D1485">
            <v>801.7826</v>
          </cell>
        </row>
        <row r="1486">
          <cell r="B1486" t="str">
            <v>M003SNF340100</v>
          </cell>
          <cell r="C1486" t="str">
            <v>Neuroform 3- 4.0 x 10mm</v>
          </cell>
          <cell r="D1486">
            <v>753.47659999999996</v>
          </cell>
        </row>
        <row r="1487">
          <cell r="B1487" t="str">
            <v>M003SNF340150</v>
          </cell>
          <cell r="C1487" t="str">
            <v>Neuroform 3- 4.0 x 15mm</v>
          </cell>
          <cell r="D1487">
            <v>767.36699999999996</v>
          </cell>
        </row>
        <row r="1488">
          <cell r="B1488" t="str">
            <v>M003SNF340200</v>
          </cell>
          <cell r="C1488" t="str">
            <v>Neuroform 3- 4.0 x 20mm</v>
          </cell>
          <cell r="D1488">
            <v>781.49989999999991</v>
          </cell>
        </row>
        <row r="1489">
          <cell r="B1489" t="str">
            <v>M003SNF340300</v>
          </cell>
          <cell r="C1489" t="str">
            <v>Neuroform 3- 4.0 x 30mm</v>
          </cell>
          <cell r="D1489">
            <v>797.44669999999996</v>
          </cell>
        </row>
        <row r="1490">
          <cell r="B1490" t="str">
            <v>M003SNF345100</v>
          </cell>
          <cell r="C1490" t="str">
            <v>Neuroform 3- 4.5 x 10mm</v>
          </cell>
          <cell r="D1490">
            <v>758.93769999999995</v>
          </cell>
        </row>
        <row r="1491">
          <cell r="B1491" t="str">
            <v>M003SNF345150</v>
          </cell>
          <cell r="C1491" t="str">
            <v>Neuroform 3- 4.5 x 15mm</v>
          </cell>
          <cell r="D1491">
            <v>767.36699999999996</v>
          </cell>
        </row>
        <row r="1492">
          <cell r="B1492" t="str">
            <v>M003SNF345200</v>
          </cell>
          <cell r="C1492" t="str">
            <v>Neuroform 3- 4.5 x 20mm</v>
          </cell>
          <cell r="D1492">
            <v>781.49989999999991</v>
          </cell>
        </row>
        <row r="1493">
          <cell r="B1493" t="str">
            <v>M003SNF345300</v>
          </cell>
          <cell r="C1493" t="str">
            <v>Neuroform 3- 4.5 x 30mm</v>
          </cell>
          <cell r="D1493">
            <v>797.44669999999996</v>
          </cell>
        </row>
        <row r="1494">
          <cell r="B1494" t="str">
            <v>M003SNF3STA0</v>
          </cell>
          <cell r="C1494" t="str">
            <v>Neuroform 3 Stabilizer</v>
          </cell>
          <cell r="D1494">
            <v>274.44209999999998</v>
          </cell>
        </row>
        <row r="1495">
          <cell r="B1495" t="str">
            <v>M003SRC02100</v>
          </cell>
          <cell r="D1495" t="str">
            <v>x</v>
          </cell>
        </row>
        <row r="1496">
          <cell r="B1496" t="str">
            <v>M003SRC02150</v>
          </cell>
          <cell r="D1496" t="str">
            <v>x</v>
          </cell>
        </row>
        <row r="1497">
          <cell r="B1497" t="str">
            <v>M003SRC03100</v>
          </cell>
          <cell r="D1497" t="str">
            <v>x</v>
          </cell>
        </row>
        <row r="1498">
          <cell r="B1498" t="str">
            <v>M003SRC03150</v>
          </cell>
          <cell r="D1498" t="str">
            <v>x</v>
          </cell>
        </row>
        <row r="1499">
          <cell r="B1499" t="str">
            <v>M003SRC03200</v>
          </cell>
          <cell r="D1499" t="str">
            <v>x</v>
          </cell>
        </row>
        <row r="1500">
          <cell r="B1500" t="str">
            <v>M003SRC03300</v>
          </cell>
          <cell r="D1500" t="str">
            <v>x</v>
          </cell>
        </row>
        <row r="1501">
          <cell r="B1501" t="str">
            <v>M003SRC04100</v>
          </cell>
          <cell r="D1501" t="str">
            <v>x</v>
          </cell>
        </row>
        <row r="1502">
          <cell r="B1502" t="str">
            <v>M003SRC04150</v>
          </cell>
          <cell r="D1502" t="str">
            <v>x</v>
          </cell>
        </row>
        <row r="1503">
          <cell r="B1503" t="str">
            <v>M003SRC04200</v>
          </cell>
          <cell r="D1503" t="str">
            <v>x</v>
          </cell>
        </row>
        <row r="1504">
          <cell r="B1504" t="str">
            <v>M003SRC04300</v>
          </cell>
          <cell r="D1504" t="str">
            <v>x</v>
          </cell>
        </row>
        <row r="1505">
          <cell r="B1505" t="str">
            <v>M003SRC05150</v>
          </cell>
          <cell r="D1505" t="str">
            <v>x</v>
          </cell>
        </row>
        <row r="1506">
          <cell r="B1506" t="str">
            <v>M003SRC05200</v>
          </cell>
          <cell r="D1506" t="str">
            <v>x</v>
          </cell>
        </row>
        <row r="1507">
          <cell r="B1507" t="str">
            <v>M003SRC05300</v>
          </cell>
          <cell r="D1507" t="str">
            <v>x</v>
          </cell>
        </row>
        <row r="1508">
          <cell r="B1508" t="str">
            <v>M003SRC07200</v>
          </cell>
          <cell r="D1508" t="str">
            <v>x</v>
          </cell>
        </row>
        <row r="1509">
          <cell r="B1509" t="str">
            <v>M003SRC07300</v>
          </cell>
          <cell r="D1509" t="str">
            <v>x</v>
          </cell>
        </row>
        <row r="1510">
          <cell r="B1510" t="str">
            <v>M003SSC03100</v>
          </cell>
          <cell r="D1510" t="str">
            <v>x</v>
          </cell>
        </row>
        <row r="1511">
          <cell r="B1511" t="str">
            <v>M003SSC04100</v>
          </cell>
          <cell r="D1511" t="str">
            <v>x</v>
          </cell>
        </row>
        <row r="1512">
          <cell r="B1512" t="str">
            <v>M003SSC04150</v>
          </cell>
          <cell r="D1512" t="str">
            <v>x</v>
          </cell>
        </row>
        <row r="1513">
          <cell r="B1513" t="str">
            <v>M003SSC07100</v>
          </cell>
          <cell r="D1513" t="str">
            <v>x</v>
          </cell>
        </row>
        <row r="1514">
          <cell r="B1514" t="str">
            <v>M003SSC07150</v>
          </cell>
          <cell r="D1514" t="str">
            <v>x</v>
          </cell>
        </row>
        <row r="1515">
          <cell r="B1515" t="str">
            <v>M003SSC07200</v>
          </cell>
          <cell r="D1515" t="str">
            <v>x</v>
          </cell>
        </row>
        <row r="1516">
          <cell r="B1516" t="str">
            <v>M003WE0250090</v>
          </cell>
          <cell r="C1516" t="str">
            <v>F/G Wingspan Stent System, 2.5 x 9mm</v>
          </cell>
          <cell r="D1516">
            <v>853.24109999999996</v>
          </cell>
        </row>
        <row r="1517">
          <cell r="B1517" t="str">
            <v>M003WE0250150</v>
          </cell>
          <cell r="C1517" t="str">
            <v>F/G Wingspan Stent System, 2.5 x 15mm</v>
          </cell>
          <cell r="D1517">
            <v>870.4876999999999</v>
          </cell>
        </row>
        <row r="1518">
          <cell r="B1518" t="str">
            <v>M003WE0250200</v>
          </cell>
          <cell r="C1518" t="str">
            <v>F/G Wingspan Stent System, 2.5 x 20mm</v>
          </cell>
          <cell r="D1518">
            <v>881.95309999999995</v>
          </cell>
        </row>
        <row r="1519">
          <cell r="B1519" t="str">
            <v>M003WE0300090</v>
          </cell>
          <cell r="C1519" t="str">
            <v>F/G Wingspan Stent System, 3.0 x 9mm</v>
          </cell>
          <cell r="D1519">
            <v>856.93680000000006</v>
          </cell>
        </row>
        <row r="1520">
          <cell r="B1520" t="str">
            <v>M003WE0300150</v>
          </cell>
          <cell r="C1520" t="str">
            <v>F/G Wingspan Stent System, 3.0 x 15mm</v>
          </cell>
          <cell r="D1520">
            <v>870.78840000000002</v>
          </cell>
        </row>
        <row r="1521">
          <cell r="B1521" t="str">
            <v>M003WE0300200</v>
          </cell>
          <cell r="C1521" t="str">
            <v>F/G Wingspan Stent System, 3.0 x 20mm</v>
          </cell>
          <cell r="D1521">
            <v>882.83579999999995</v>
          </cell>
        </row>
        <row r="1522">
          <cell r="B1522" t="str">
            <v>M003WE0350090</v>
          </cell>
          <cell r="C1522" t="str">
            <v>F/G Wingspan Stent System, 3.5 x 9mm</v>
          </cell>
          <cell r="D1522">
            <v>856.93680000000006</v>
          </cell>
        </row>
        <row r="1523">
          <cell r="B1523" t="str">
            <v>M003WE0350150</v>
          </cell>
          <cell r="C1523" t="str">
            <v>F/G Wingspan Stent System, 3.5 x 15mm</v>
          </cell>
          <cell r="D1523">
            <v>870.78840000000002</v>
          </cell>
        </row>
        <row r="1524">
          <cell r="B1524" t="str">
            <v>M003WE0350200</v>
          </cell>
          <cell r="C1524" t="str">
            <v>F/G Wingspan Stent System, 3.5 x 20mm</v>
          </cell>
          <cell r="D1524">
            <v>882.83579999999995</v>
          </cell>
        </row>
        <row r="1525">
          <cell r="B1525" t="str">
            <v>M003WE0400090</v>
          </cell>
          <cell r="C1525" t="str">
            <v>F/G Wingspan Stent System, 4.0 x 9mm</v>
          </cell>
          <cell r="D1525">
            <v>854.13349999999991</v>
          </cell>
        </row>
        <row r="1526">
          <cell r="B1526" t="str">
            <v>M003WE0400150</v>
          </cell>
          <cell r="C1526" t="str">
            <v>F/G Wingspan Stent System, 4.0 x 15mm</v>
          </cell>
          <cell r="D1526">
            <v>869.44010000000003</v>
          </cell>
        </row>
        <row r="1527">
          <cell r="B1527" t="str">
            <v>M003WE0400200</v>
          </cell>
          <cell r="C1527" t="str">
            <v>F/G Wingspan Stent System, 4.0 x 20mm</v>
          </cell>
          <cell r="D1527">
            <v>879.81909999999993</v>
          </cell>
        </row>
        <row r="1528">
          <cell r="B1528" t="str">
            <v>M003WE0450090</v>
          </cell>
          <cell r="C1528" t="str">
            <v>F/G Wingspan Stent System, 4.5 x 9mm</v>
          </cell>
          <cell r="D1528">
            <v>854.13349999999991</v>
          </cell>
        </row>
        <row r="1529">
          <cell r="B1529" t="str">
            <v>M003WE0450150</v>
          </cell>
          <cell r="C1529" t="str">
            <v>F/G Wingspan Stent System, 4.5 x 15mm</v>
          </cell>
          <cell r="D1529">
            <v>869.44010000000003</v>
          </cell>
        </row>
        <row r="1530">
          <cell r="B1530" t="str">
            <v>M003WE0450200</v>
          </cell>
          <cell r="C1530" t="str">
            <v>F/G Wingspan Stent System, 4.5 x 20mm</v>
          </cell>
          <cell r="D1530">
            <v>879.81909999999993</v>
          </cell>
        </row>
        <row r="1531">
          <cell r="B1531" t="str">
            <v>M003WS0250090</v>
          </cell>
          <cell r="C1531" t="str">
            <v>F/G Wingspan Stent System, 2.5 x 9mm</v>
          </cell>
          <cell r="D1531">
            <v>853.91039999999998</v>
          </cell>
        </row>
        <row r="1532">
          <cell r="B1532" t="str">
            <v>M003WS0250150</v>
          </cell>
          <cell r="C1532" t="str">
            <v>F/G Wingspan Stent System, 2.5 x 15mm</v>
          </cell>
          <cell r="D1532">
            <v>871.15700000000004</v>
          </cell>
        </row>
        <row r="1533">
          <cell r="B1533" t="str">
            <v>M003WS0250200</v>
          </cell>
          <cell r="C1533" t="str">
            <v>F/G Wingspan Stent System, 2.5 x 20mm</v>
          </cell>
          <cell r="D1533">
            <v>882.62239999999997</v>
          </cell>
        </row>
        <row r="1534">
          <cell r="B1534" t="str">
            <v>M003WS0300090</v>
          </cell>
          <cell r="C1534" t="str">
            <v>F/G Wingspan Stent System, 3 x 9mm</v>
          </cell>
          <cell r="D1534">
            <v>857.59640000000002</v>
          </cell>
        </row>
        <row r="1535">
          <cell r="B1535" t="str">
            <v>M003WS0300150</v>
          </cell>
          <cell r="C1535" t="str">
            <v>F/G Wingspan Stent System, 3.0 x 15mm</v>
          </cell>
          <cell r="D1535">
            <v>871.45769999999993</v>
          </cell>
        </row>
        <row r="1536">
          <cell r="B1536" t="str">
            <v>M003WS0300200</v>
          </cell>
          <cell r="C1536" t="str">
            <v>F/G Wingspan Stent System, 3.0 x 20mm</v>
          </cell>
          <cell r="D1536">
            <v>883.50509999999997</v>
          </cell>
        </row>
        <row r="1537">
          <cell r="B1537" t="str">
            <v>M003WS0350090</v>
          </cell>
          <cell r="C1537" t="str">
            <v>F/G Wingspan Stent System, 3.5 x 9mm</v>
          </cell>
          <cell r="D1537">
            <v>857.59640000000002</v>
          </cell>
        </row>
        <row r="1538">
          <cell r="B1538" t="str">
            <v>M003WS0350150</v>
          </cell>
          <cell r="C1538" t="str">
            <v>F/G Wingspan Stent System, 3.5 x 15mm</v>
          </cell>
          <cell r="D1538">
            <v>871.45769999999993</v>
          </cell>
        </row>
        <row r="1539">
          <cell r="B1539" t="str">
            <v>M003WS0350200</v>
          </cell>
          <cell r="C1539" t="str">
            <v>F/G Wingspan Stent System, 3.5 x 20mm</v>
          </cell>
          <cell r="D1539">
            <v>883.50509999999997</v>
          </cell>
        </row>
        <row r="1540">
          <cell r="B1540" t="str">
            <v>M003WS0400090</v>
          </cell>
          <cell r="C1540" t="str">
            <v>F/G Wingspan Stent System, 4.0 x 9mm</v>
          </cell>
          <cell r="D1540">
            <v>854.80279999999993</v>
          </cell>
        </row>
        <row r="1541">
          <cell r="B1541" t="str">
            <v>M003WS0400150</v>
          </cell>
          <cell r="C1541" t="str">
            <v>F/G Wingspan Stent System, 4.0 x 15mm</v>
          </cell>
          <cell r="D1541">
            <v>870.10939999999994</v>
          </cell>
        </row>
        <row r="1542">
          <cell r="B1542" t="str">
            <v>M003WS0400200</v>
          </cell>
          <cell r="C1542" t="str">
            <v>F/G Wingspan Stent System, 4.0 x 20mm</v>
          </cell>
          <cell r="D1542">
            <v>880.48839999999996</v>
          </cell>
        </row>
        <row r="1543">
          <cell r="B1543" t="str">
            <v>M003WS0450090</v>
          </cell>
          <cell r="C1543" t="str">
            <v>F/G Wingspan Stent System, 4.5 x 9mm</v>
          </cell>
          <cell r="D1543">
            <v>854.80279999999993</v>
          </cell>
        </row>
        <row r="1544">
          <cell r="B1544" t="str">
            <v>M003WS0450150</v>
          </cell>
          <cell r="C1544" t="str">
            <v>F/G Wingspan Stent System, 4.5 x 15mm</v>
          </cell>
          <cell r="D1544">
            <v>870.10939999999994</v>
          </cell>
        </row>
        <row r="1545">
          <cell r="B1545" t="str">
            <v>M003WS0450200</v>
          </cell>
          <cell r="C1545" t="str">
            <v>F/G Wingspan Stent System, 4.5 x 20mm</v>
          </cell>
          <cell r="D1545">
            <v>879.81909999999993</v>
          </cell>
        </row>
        <row r="1546">
          <cell r="B1546" t="str">
            <v>M003WS09025C0</v>
          </cell>
          <cell r="C1546" t="str">
            <v>F/G Wingspan Stent System,IDE 2.5 x 09mm</v>
          </cell>
          <cell r="D1546">
            <v>846.78089999999997</v>
          </cell>
        </row>
        <row r="1547">
          <cell r="B1547" t="str">
            <v>M003WS09030C0</v>
          </cell>
          <cell r="C1547" t="str">
            <v>F/G Wingspan Stent System,IDE 3.0 x 09mm</v>
          </cell>
          <cell r="D1547">
            <v>850.47659999999996</v>
          </cell>
        </row>
        <row r="1548">
          <cell r="B1548" t="str">
            <v>M003WS09035C0</v>
          </cell>
          <cell r="C1548" t="str">
            <v>F/G Wingspan Stent System,IDE 3.5 x 09mm</v>
          </cell>
          <cell r="D1548">
            <v>850.47659999999996</v>
          </cell>
        </row>
        <row r="1549">
          <cell r="B1549" t="str">
            <v>M003WS09040C0</v>
          </cell>
          <cell r="C1549" t="str">
            <v>F/G Wingspan Stent System,IDE 4.0 x 09mm</v>
          </cell>
          <cell r="D1549">
            <v>847.68299999999999</v>
          </cell>
        </row>
        <row r="1550">
          <cell r="B1550" t="str">
            <v>M003WS09045C0</v>
          </cell>
          <cell r="C1550" t="str">
            <v>F/G Wingspan Stent System,IDE 4.5 x 09mm</v>
          </cell>
          <cell r="D1550">
            <v>847.68299999999999</v>
          </cell>
        </row>
        <row r="1551">
          <cell r="B1551" t="str">
            <v>M003WS15025C0</v>
          </cell>
          <cell r="C1551" t="str">
            <v>F/G Wingspan Stent System,IDE 2.5 x 15mm</v>
          </cell>
          <cell r="D1551">
            <v>864.03719999999998</v>
          </cell>
        </row>
        <row r="1552">
          <cell r="B1552" t="str">
            <v>M003WS15030C0</v>
          </cell>
          <cell r="C1552" t="str">
            <v>F/G Wingspan Stent System,IDE 3.0 x 15mm</v>
          </cell>
          <cell r="D1552">
            <v>864.31849999999997</v>
          </cell>
        </row>
        <row r="1553">
          <cell r="B1553" t="str">
            <v>M003WS15035C0</v>
          </cell>
          <cell r="C1553" t="str">
            <v>F/G Wingspan Stent System,IDE 3.5 x 15mm</v>
          </cell>
          <cell r="D1553">
            <v>864.31849999999997</v>
          </cell>
        </row>
        <row r="1554">
          <cell r="B1554" t="str">
            <v>M003WS15040C0</v>
          </cell>
          <cell r="C1554" t="str">
            <v>F/G Wingspan Stent System,IDE 4.0 x 15mm</v>
          </cell>
          <cell r="D1554">
            <v>862.97989999999993</v>
          </cell>
        </row>
        <row r="1555">
          <cell r="B1555" t="str">
            <v>M003WS15045C0</v>
          </cell>
          <cell r="C1555" t="str">
            <v>F/G Wingspan Stent System,IDE 4.5 x 15mm</v>
          </cell>
          <cell r="D1555">
            <v>862.97989999999993</v>
          </cell>
        </row>
        <row r="1556">
          <cell r="B1556" t="str">
            <v>M003WS20025C0</v>
          </cell>
          <cell r="C1556" t="str">
            <v>F/G Wingspan Stent System,IDE 2.5 x 20mm</v>
          </cell>
          <cell r="D1556">
            <v>875.49290000000008</v>
          </cell>
        </row>
        <row r="1557">
          <cell r="B1557" t="str">
            <v>M003WS20030C0</v>
          </cell>
          <cell r="C1557" t="str">
            <v>F/G Wingspan Stent System,IDE 3.0 x 20mm</v>
          </cell>
          <cell r="D1557">
            <v>876.36590000000001</v>
          </cell>
        </row>
        <row r="1558">
          <cell r="B1558" t="str">
            <v>M003WS20035C0</v>
          </cell>
          <cell r="C1558" t="str">
            <v>F/G Wingspan Stent System,IDE 3.5 x 20mm</v>
          </cell>
          <cell r="D1558">
            <v>876.36590000000001</v>
          </cell>
        </row>
        <row r="1559">
          <cell r="B1559" t="str">
            <v>M003WS20040C0</v>
          </cell>
          <cell r="C1559" t="str">
            <v>F/G Wingspan Stent System,IDE 4.0 x 20mm</v>
          </cell>
          <cell r="D1559">
            <v>873.36860000000001</v>
          </cell>
        </row>
        <row r="1560">
          <cell r="B1560" t="str">
            <v>M003WS20045C0</v>
          </cell>
          <cell r="C1560" t="str">
            <v>F/G Wingspan Stent System,IDE,</v>
          </cell>
          <cell r="D1560">
            <v>873.36860000000001</v>
          </cell>
        </row>
        <row r="1561">
          <cell r="B1561" t="str">
            <v>M003XT2135810</v>
          </cell>
          <cell r="C1561" t="str">
            <v>EXCELSIOR XT-21 MICROCATHETER</v>
          </cell>
          <cell r="D1561">
            <v>0.01</v>
          </cell>
        </row>
        <row r="1562">
          <cell r="B1562" t="str">
            <v>M003XT2135910</v>
          </cell>
          <cell r="C1562" t="str">
            <v>Excelsior XT-21 Pre-Shaped Microcatheter</v>
          </cell>
          <cell r="D1562">
            <v>0.01</v>
          </cell>
        </row>
        <row r="1563">
          <cell r="B1563" t="str">
            <v>M003XT2150810</v>
          </cell>
          <cell r="C1563" t="str">
            <v>EXCELSIOR XT-21 MICROCATHETER</v>
          </cell>
          <cell r="D1563">
            <v>0.01</v>
          </cell>
        </row>
        <row r="1564">
          <cell r="B1564" t="str">
            <v>M003XT2150910</v>
          </cell>
          <cell r="C1564" t="str">
            <v>Excelsior XT-21 Pre-Shaped Microcatheter</v>
          </cell>
          <cell r="D1564">
            <v>0.01</v>
          </cell>
        </row>
        <row r="1565">
          <cell r="B1565" t="str">
            <v>M003XT2165810</v>
          </cell>
          <cell r="C1565" t="str">
            <v>EXCELSIOR XT-21 MICROCATHETER</v>
          </cell>
          <cell r="D1565">
            <v>0.01</v>
          </cell>
        </row>
        <row r="1566">
          <cell r="B1566" t="str">
            <v>M003XT2165910</v>
          </cell>
          <cell r="C1566" t="str">
            <v>Excelsior XT-21 Pre-Shaped Microcatheter</v>
          </cell>
          <cell r="D1566">
            <v>0.01</v>
          </cell>
        </row>
        <row r="1567">
          <cell r="B1567" t="str">
            <v>M003XT2735810</v>
          </cell>
          <cell r="C1567" t="str">
            <v>EXCELSIOR XT 27 MICROCATHETER ST 135</v>
          </cell>
          <cell r="D1567">
            <v>235.64</v>
          </cell>
        </row>
        <row r="1568">
          <cell r="B1568" t="str">
            <v>M003XT2735820</v>
          </cell>
          <cell r="C1568" t="str">
            <v>EXCELSIOR XT 27 MC FLEX STRAIGHT 135</v>
          </cell>
          <cell r="D1568">
            <v>235.64</v>
          </cell>
        </row>
        <row r="1569">
          <cell r="B1569" t="str">
            <v>M003XT2735910</v>
          </cell>
          <cell r="C1569" t="str">
            <v>EXCELSIOR XT 27 MICROCATHETER PS 135</v>
          </cell>
          <cell r="D1569">
            <v>235.64</v>
          </cell>
        </row>
        <row r="1570">
          <cell r="B1570" t="str">
            <v>M003XT2735920</v>
          </cell>
          <cell r="C1570" t="str">
            <v>EXCELSIOR XT 27 MC FLEX PRESHAPED 135</v>
          </cell>
          <cell r="D1570">
            <v>235.64</v>
          </cell>
        </row>
        <row r="1571">
          <cell r="B1571" t="str">
            <v>M003XT2750810</v>
          </cell>
          <cell r="C1571" t="str">
            <v>EXCELSIOR XT 27 MICROCATHETER ST 150</v>
          </cell>
          <cell r="D1571">
            <v>235.64</v>
          </cell>
        </row>
        <row r="1572">
          <cell r="B1572" t="str">
            <v>M003XT2750820</v>
          </cell>
          <cell r="C1572" t="str">
            <v>EXCELSIOR XT 27 MC FLEX STRAIGHT 150</v>
          </cell>
          <cell r="D1572">
            <v>235.64</v>
          </cell>
        </row>
        <row r="1573">
          <cell r="B1573" t="str">
            <v>M003XT2750910</v>
          </cell>
          <cell r="C1573" t="str">
            <v>EXCELSIOR XT 27 MICROCATHETER PS 150</v>
          </cell>
          <cell r="D1573">
            <v>235.64</v>
          </cell>
        </row>
        <row r="1574">
          <cell r="B1574" t="str">
            <v>M003XT2750920</v>
          </cell>
          <cell r="C1574" t="str">
            <v>EXCELSIOR XT 27 MC FLEX PRESHAPED 150</v>
          </cell>
          <cell r="D1574">
            <v>235.64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Jul2011 Standards Update"/>
      <sheetName val="NV only Revised 070111"/>
      <sheetName val="3Jan2011 Standards Modified"/>
      <sheetName val="R &amp; D"/>
      <sheetName val="1Jul2011_Standards_Update"/>
      <sheetName val="NV_only_Revised_070111"/>
      <sheetName val="3Jan2011_Standards_Modified"/>
    </sheetNames>
    <sheetDataSet>
      <sheetData sheetId="0"/>
      <sheetData sheetId="1"/>
      <sheetData sheetId="2" refreshError="1">
        <row r="7">
          <cell r="A7" t="str">
            <v>H965100420</v>
          </cell>
          <cell r="B7" t="str">
            <v>GUIDER/40DEGXF/6FR/90CM</v>
          </cell>
          <cell r="C7" t="str">
            <v>USD</v>
          </cell>
          <cell r="D7">
            <v>45.98</v>
          </cell>
          <cell r="G7">
            <v>45.98</v>
          </cell>
        </row>
        <row r="8">
          <cell r="A8" t="str">
            <v>H965100430</v>
          </cell>
          <cell r="B8" t="str">
            <v>GUIDER/40DEGXF/7FR/90CM</v>
          </cell>
          <cell r="C8" t="str">
            <v>USD</v>
          </cell>
          <cell r="D8">
            <v>52.03</v>
          </cell>
          <cell r="G8">
            <v>52.03</v>
          </cell>
        </row>
        <row r="9">
          <cell r="A9" t="str">
            <v>H965100440</v>
          </cell>
          <cell r="B9" t="str">
            <v>GUIDER/40XF/8FR/90CM</v>
          </cell>
          <cell r="C9" t="str">
            <v>USD</v>
          </cell>
          <cell r="D9">
            <v>48.06</v>
          </cell>
          <cell r="G9">
            <v>48.06</v>
          </cell>
        </row>
        <row r="10">
          <cell r="A10" t="str">
            <v>H965100450</v>
          </cell>
          <cell r="B10" t="str">
            <v>GUIDER/40DEGXF/9FR/90CM</v>
          </cell>
          <cell r="C10" t="str">
            <v>USD</v>
          </cell>
          <cell r="D10">
            <v>41.54</v>
          </cell>
          <cell r="G10">
            <v>41.54</v>
          </cell>
        </row>
        <row r="11">
          <cell r="A11" t="str">
            <v>H965100460</v>
          </cell>
          <cell r="B11" t="str">
            <v>GUIDER/MPXF/6FR/90CM</v>
          </cell>
          <cell r="C11" t="str">
            <v>USD</v>
          </cell>
          <cell r="D11">
            <v>45.98</v>
          </cell>
          <cell r="G11">
            <v>45.98</v>
          </cell>
        </row>
        <row r="12">
          <cell r="A12" t="str">
            <v>H965100470</v>
          </cell>
          <cell r="B12" t="str">
            <v>GUIDER/MPXF/7FR/90CM</v>
          </cell>
          <cell r="C12" t="str">
            <v>USD</v>
          </cell>
          <cell r="D12">
            <v>52.03</v>
          </cell>
          <cell r="G12">
            <v>52.03</v>
          </cell>
        </row>
        <row r="13">
          <cell r="A13" t="str">
            <v>H965100480</v>
          </cell>
          <cell r="B13" t="str">
            <v>GUIDER/MPXF/8FR/90CM</v>
          </cell>
          <cell r="C13" t="str">
            <v>USD</v>
          </cell>
          <cell r="D13">
            <v>48.06</v>
          </cell>
          <cell r="G13">
            <v>48.06</v>
          </cell>
        </row>
        <row r="14">
          <cell r="A14" t="str">
            <v>H965100490</v>
          </cell>
          <cell r="B14" t="str">
            <v>GUIDER/MPXF/9FR/90CM</v>
          </cell>
          <cell r="C14" t="str">
            <v>USD</v>
          </cell>
          <cell r="D14">
            <v>41.54</v>
          </cell>
          <cell r="G14">
            <v>41.54</v>
          </cell>
        </row>
        <row r="15">
          <cell r="A15" t="str">
            <v>H965100500</v>
          </cell>
          <cell r="B15" t="str">
            <v>GUIDER/STXF/6FR/90CM</v>
          </cell>
          <cell r="C15" t="str">
            <v>USD</v>
          </cell>
          <cell r="D15">
            <v>45.98</v>
          </cell>
          <cell r="G15">
            <v>45.98</v>
          </cell>
        </row>
        <row r="16">
          <cell r="A16" t="str">
            <v>H965100510</v>
          </cell>
          <cell r="B16" t="str">
            <v>GUIDER/STXF/7FR/90CM</v>
          </cell>
          <cell r="C16" t="str">
            <v>USD</v>
          </cell>
          <cell r="D16">
            <v>52.03</v>
          </cell>
          <cell r="G16">
            <v>52.03</v>
          </cell>
        </row>
        <row r="17">
          <cell r="A17" t="str">
            <v>H965100520</v>
          </cell>
          <cell r="B17" t="str">
            <v>GUIDER/STXF/8FR/90CM</v>
          </cell>
          <cell r="C17" t="str">
            <v>USD</v>
          </cell>
          <cell r="D17">
            <v>48.06</v>
          </cell>
          <cell r="G17">
            <v>48.06</v>
          </cell>
        </row>
        <row r="18">
          <cell r="A18" t="str">
            <v>H965100530</v>
          </cell>
          <cell r="B18" t="str">
            <v>GUIDER/STXF/9FR/90CM</v>
          </cell>
          <cell r="C18" t="str">
            <v>USD</v>
          </cell>
          <cell r="D18">
            <v>41.54</v>
          </cell>
          <cell r="G18">
            <v>41.54</v>
          </cell>
        </row>
        <row r="19">
          <cell r="A19" t="str">
            <v>M0011224020</v>
          </cell>
          <cell r="B19" t="str">
            <v>FASSTEALTH2.0MM/10MM</v>
          </cell>
          <cell r="C19" t="str">
            <v>USD</v>
          </cell>
          <cell r="D19">
            <v>298.10000000000002</v>
          </cell>
          <cell r="G19">
            <v>298.10000000000002</v>
          </cell>
        </row>
        <row r="20">
          <cell r="A20" t="str">
            <v>M0011224030</v>
          </cell>
          <cell r="B20" t="str">
            <v>FASSTEALTH2.0MM/15MM</v>
          </cell>
          <cell r="C20" t="str">
            <v>USD</v>
          </cell>
          <cell r="D20">
            <v>298.25</v>
          </cell>
          <cell r="G20">
            <v>298.25</v>
          </cell>
        </row>
        <row r="21">
          <cell r="A21" t="str">
            <v>M0011224040</v>
          </cell>
          <cell r="B21" t="str">
            <v>FASSTEALTH2.0MM/20MM</v>
          </cell>
          <cell r="C21" t="str">
            <v>USD</v>
          </cell>
          <cell r="D21">
            <v>297.04000000000002</v>
          </cell>
          <cell r="G21">
            <v>297.04000000000002</v>
          </cell>
        </row>
        <row r="22">
          <cell r="A22" t="str">
            <v>M0011225020</v>
          </cell>
          <cell r="B22" t="str">
            <v>FASSTEALTH2.5MM/10MM</v>
          </cell>
          <cell r="C22" t="str">
            <v>USD</v>
          </cell>
          <cell r="D22">
            <v>298.52999999999997</v>
          </cell>
          <cell r="G22">
            <v>298.52999999999997</v>
          </cell>
        </row>
        <row r="23">
          <cell r="A23" t="str">
            <v>M0011225030</v>
          </cell>
          <cell r="B23" t="str">
            <v>FASSTEALTH2.5MM/15MM</v>
          </cell>
          <cell r="C23" t="str">
            <v>USD</v>
          </cell>
          <cell r="D23">
            <v>298.68</v>
          </cell>
          <cell r="G23">
            <v>298.68</v>
          </cell>
        </row>
        <row r="24">
          <cell r="A24" t="str">
            <v>M0011225040</v>
          </cell>
          <cell r="B24" t="str">
            <v>FASSTEALTH2.5MM/20MM</v>
          </cell>
          <cell r="C24" t="str">
            <v>USD</v>
          </cell>
          <cell r="D24">
            <v>297.45999999999998</v>
          </cell>
          <cell r="G24">
            <v>297.45999999999998</v>
          </cell>
        </row>
        <row r="25">
          <cell r="A25" t="str">
            <v>M0011226020</v>
          </cell>
          <cell r="B25" t="str">
            <v>FASSTEALTH3.0MM/10MM</v>
          </cell>
          <cell r="C25" t="str">
            <v>USD</v>
          </cell>
          <cell r="D25">
            <v>298.48</v>
          </cell>
          <cell r="G25">
            <v>298.48</v>
          </cell>
        </row>
        <row r="26">
          <cell r="A26" t="str">
            <v>M0011226030</v>
          </cell>
          <cell r="B26" t="str">
            <v>FASSTEALTH3.0MM/15MM</v>
          </cell>
          <cell r="C26" t="str">
            <v>USD</v>
          </cell>
          <cell r="D26">
            <v>298.63</v>
          </cell>
          <cell r="G26">
            <v>298.63</v>
          </cell>
        </row>
        <row r="27">
          <cell r="A27" t="str">
            <v>M0011226040</v>
          </cell>
          <cell r="B27" t="str">
            <v>FASSTEALTH3.0MM/20MM</v>
          </cell>
          <cell r="C27" t="str">
            <v>USD</v>
          </cell>
          <cell r="D27">
            <v>297.42</v>
          </cell>
          <cell r="G27">
            <v>297.42</v>
          </cell>
        </row>
        <row r="28">
          <cell r="A28" t="str">
            <v>M0011227020</v>
          </cell>
          <cell r="B28" t="str">
            <v>FASSTEALTH3.5MM/10MM</v>
          </cell>
          <cell r="C28" t="str">
            <v>USD</v>
          </cell>
          <cell r="D28">
            <v>298.27</v>
          </cell>
          <cell r="G28">
            <v>298.27</v>
          </cell>
        </row>
        <row r="29">
          <cell r="A29" t="str">
            <v>M0011227030</v>
          </cell>
          <cell r="B29" t="str">
            <v>FASSTEALTH3.5MM/15MM</v>
          </cell>
          <cell r="C29" t="str">
            <v>USD</v>
          </cell>
          <cell r="D29">
            <v>298.42</v>
          </cell>
          <cell r="G29">
            <v>298.42</v>
          </cell>
        </row>
        <row r="30">
          <cell r="A30" t="str">
            <v>M0011228030</v>
          </cell>
          <cell r="B30" t="str">
            <v>FASSTEALTH4.0MM/15MM</v>
          </cell>
          <cell r="C30" t="str">
            <v>USD</v>
          </cell>
          <cell r="D30">
            <v>301.79000000000002</v>
          </cell>
          <cell r="G30">
            <v>301.79000000000002</v>
          </cell>
        </row>
        <row r="31">
          <cell r="A31" t="str">
            <v>M0011228040</v>
          </cell>
          <cell r="B31" t="str">
            <v>FASSTEALTH4.0MM/20MM</v>
          </cell>
          <cell r="C31" t="str">
            <v>USD</v>
          </cell>
          <cell r="D31">
            <v>301.79000000000002</v>
          </cell>
          <cell r="G31">
            <v>301.79000000000002</v>
          </cell>
        </row>
        <row r="32">
          <cell r="A32" t="str">
            <v>M0011341080</v>
          </cell>
          <cell r="B32" t="str">
            <v>FASTRACKER18150CM/20CM€</v>
          </cell>
          <cell r="C32" t="str">
            <v>EUR</v>
          </cell>
          <cell r="D32">
            <v>62.13</v>
          </cell>
          <cell r="G32">
            <v>62.13</v>
          </cell>
        </row>
        <row r="33">
          <cell r="A33" t="str">
            <v>M0011341090</v>
          </cell>
          <cell r="B33" t="str">
            <v>FASTRACKER-18150CM/18CM€</v>
          </cell>
          <cell r="C33" t="str">
            <v>EUR</v>
          </cell>
          <cell r="D33">
            <v>62.5</v>
          </cell>
          <cell r="G33">
            <v>62.5</v>
          </cell>
        </row>
        <row r="34">
          <cell r="A34" t="str">
            <v>M0011342080</v>
          </cell>
          <cell r="B34" t="str">
            <v>FASTRACKER-18MX150CM/20CM€</v>
          </cell>
          <cell r="C34" t="str">
            <v>EUR</v>
          </cell>
          <cell r="D34">
            <v>63.59</v>
          </cell>
          <cell r="G34">
            <v>63.59</v>
          </cell>
        </row>
        <row r="35">
          <cell r="A35" t="str">
            <v>M0011711110</v>
          </cell>
          <cell r="B35" t="str">
            <v>TURBOTRACKER-18150CM/18CM€</v>
          </cell>
          <cell r="C35" t="str">
            <v>EUR</v>
          </cell>
          <cell r="D35">
            <v>127.96</v>
          </cell>
          <cell r="G35">
            <v>127.96</v>
          </cell>
        </row>
        <row r="36">
          <cell r="A36" t="str">
            <v>M001182570</v>
          </cell>
          <cell r="B36" t="str">
            <v>F/GRENEGADE150/10/2TIP€</v>
          </cell>
          <cell r="C36" t="str">
            <v>EUR</v>
          </cell>
          <cell r="D36">
            <v>74.13</v>
          </cell>
          <cell r="E36">
            <v>85.249499999999983</v>
          </cell>
          <cell r="G36">
            <v>85.249499999999983</v>
          </cell>
        </row>
        <row r="37">
          <cell r="A37" t="str">
            <v>M001182590</v>
          </cell>
          <cell r="B37" t="str">
            <v>F/GRENEGADE150/20/2TIP€</v>
          </cell>
          <cell r="C37" t="str">
            <v>EUR</v>
          </cell>
          <cell r="D37">
            <v>74.13</v>
          </cell>
          <cell r="E37">
            <v>85.249499999999983</v>
          </cell>
          <cell r="G37">
            <v>85.249499999999983</v>
          </cell>
        </row>
        <row r="38">
          <cell r="A38" t="str">
            <v>M001182600</v>
          </cell>
          <cell r="B38" t="str">
            <v>F/GRENEGADE130/302ro</v>
          </cell>
          <cell r="C38" t="str">
            <v>USD</v>
          </cell>
          <cell r="D38">
            <v>104.9</v>
          </cell>
          <cell r="E38">
            <v>120.63499999999999</v>
          </cell>
          <cell r="G38">
            <v>120.63499999999999</v>
          </cell>
        </row>
        <row r="39">
          <cell r="A39" t="str">
            <v>M001186000</v>
          </cell>
          <cell r="B39" t="str">
            <v>INTIMEINFUSION160CM/1CM</v>
          </cell>
          <cell r="C39" t="str">
            <v>USD</v>
          </cell>
          <cell r="D39">
            <v>114.3</v>
          </cell>
          <cell r="G39">
            <v>114.3</v>
          </cell>
        </row>
        <row r="40">
          <cell r="A40" t="str">
            <v>M0012242000</v>
          </cell>
          <cell r="B40" t="str">
            <v>0.014VALVEWIRE0TIP/175CM</v>
          </cell>
          <cell r="C40" t="str">
            <v>USD</v>
          </cell>
          <cell r="D40">
            <v>74.23</v>
          </cell>
          <cell r="G40">
            <v>74.23</v>
          </cell>
        </row>
        <row r="41">
          <cell r="A41" t="str">
            <v>M0012242020</v>
          </cell>
          <cell r="B41" t="str">
            <v>0.014VALVEWIRE2TIP/175CM</v>
          </cell>
          <cell r="C41" t="str">
            <v>USD</v>
          </cell>
          <cell r="D41">
            <v>87.26</v>
          </cell>
          <cell r="G41">
            <v>87.26</v>
          </cell>
        </row>
        <row r="42">
          <cell r="A42" t="str">
            <v>M0014212420</v>
          </cell>
          <cell r="B42" t="str">
            <v>ROTATINGHEMOSTASISVALVE(SGL</v>
          </cell>
          <cell r="C42" t="str">
            <v>EUR</v>
          </cell>
          <cell r="D42">
            <v>1.91</v>
          </cell>
          <cell r="G42">
            <v>1.91</v>
          </cell>
        </row>
        <row r="43">
          <cell r="A43" t="str">
            <v>M0014212421</v>
          </cell>
          <cell r="B43" t="str">
            <v>ROTATINGHEMOSTASISVALVEBX/5</v>
          </cell>
          <cell r="C43" t="str">
            <v>EUR</v>
          </cell>
          <cell r="D43">
            <v>30.21</v>
          </cell>
          <cell r="G43">
            <v>30.21</v>
          </cell>
        </row>
        <row r="44">
          <cell r="A44" t="str">
            <v>M0014250181</v>
          </cell>
          <cell r="B44" t="str">
            <v>SHAPINGMANDREL18BX/5</v>
          </cell>
          <cell r="C44" t="str">
            <v>USD</v>
          </cell>
          <cell r="D44">
            <v>19.52</v>
          </cell>
          <cell r="G44">
            <v>19.52</v>
          </cell>
        </row>
        <row r="45">
          <cell r="A45" t="str">
            <v>M0014301490</v>
          </cell>
          <cell r="B45" t="str">
            <v>TUBEVENT</v>
          </cell>
          <cell r="C45" t="str">
            <v>USD</v>
          </cell>
          <cell r="D45">
            <v>48.62</v>
          </cell>
          <cell r="G45">
            <v>48.62</v>
          </cell>
        </row>
        <row r="46">
          <cell r="A46" t="str">
            <v>M0014301700</v>
          </cell>
          <cell r="B46" t="str">
            <v>MANDRELVENT</v>
          </cell>
          <cell r="C46" t="str">
            <v>USD</v>
          </cell>
          <cell r="D46">
            <v>45.52</v>
          </cell>
          <cell r="G46">
            <v>45.52</v>
          </cell>
        </row>
        <row r="47">
          <cell r="A47" t="str">
            <v>M001468050</v>
          </cell>
          <cell r="B47" t="str">
            <v>TRANSENDEX14</v>
          </cell>
          <cell r="C47" t="str">
            <v>USD</v>
          </cell>
          <cell r="D47">
            <v>38.19</v>
          </cell>
          <cell r="E47">
            <v>43.918499999999995</v>
          </cell>
          <cell r="G47">
            <v>43.918499999999995</v>
          </cell>
        </row>
        <row r="48">
          <cell r="A48" t="str">
            <v>M001468060</v>
          </cell>
          <cell r="B48" t="str">
            <v>TRANSENDEX014/205SOFTTIP</v>
          </cell>
          <cell r="C48" t="str">
            <v>USD</v>
          </cell>
          <cell r="D48">
            <v>39.200000000000003</v>
          </cell>
          <cell r="E48">
            <v>45.08</v>
          </cell>
          <cell r="G48">
            <v>45.08</v>
          </cell>
        </row>
        <row r="49">
          <cell r="A49" t="str">
            <v>M001468070</v>
          </cell>
          <cell r="B49" t="str">
            <v>TRANSENDEX014/205FLOPPY</v>
          </cell>
          <cell r="C49" t="str">
            <v>USD</v>
          </cell>
          <cell r="D49">
            <v>38.72</v>
          </cell>
          <cell r="E49">
            <v>44.527999999999999</v>
          </cell>
          <cell r="G49">
            <v>44.527999999999999</v>
          </cell>
        </row>
        <row r="50">
          <cell r="A50" t="str">
            <v>M001468080</v>
          </cell>
          <cell r="B50" t="str">
            <v>TRANSENDEX014/205PLATINUM</v>
          </cell>
          <cell r="C50" t="str">
            <v>USD</v>
          </cell>
          <cell r="D50">
            <v>44.09</v>
          </cell>
          <cell r="E50">
            <v>50.703499999999998</v>
          </cell>
          <cell r="G50">
            <v>50.703499999999998</v>
          </cell>
        </row>
        <row r="51">
          <cell r="A51" t="str">
            <v>M0017501600</v>
          </cell>
          <cell r="B51" t="str">
            <v>CATHSET2.0/4.2FR</v>
          </cell>
          <cell r="C51" t="str">
            <v>USD</v>
          </cell>
          <cell r="D51">
            <v>78.150000000000006</v>
          </cell>
          <cell r="G51">
            <v>78.150000000000006</v>
          </cell>
        </row>
        <row r="52">
          <cell r="A52" t="str">
            <v>M0017501700</v>
          </cell>
          <cell r="B52" t="str">
            <v>CATHSET3.0/2.0FR</v>
          </cell>
          <cell r="C52" t="str">
            <v>USD</v>
          </cell>
          <cell r="D52">
            <v>90.84</v>
          </cell>
          <cell r="G52">
            <v>90.84</v>
          </cell>
        </row>
        <row r="53">
          <cell r="A53" t="str">
            <v>M0017715510</v>
          </cell>
          <cell r="B53" t="str">
            <v>DSB.50CCVOLUMELOW</v>
          </cell>
          <cell r="C53" t="str">
            <v>USD</v>
          </cell>
          <cell r="D53">
            <v>196.31</v>
          </cell>
          <cell r="G53">
            <v>196.31</v>
          </cell>
        </row>
        <row r="54">
          <cell r="A54" t="str">
            <v>M0017715520</v>
          </cell>
          <cell r="B54" t="str">
            <v>DSB.50CCVOLUMEMEDIUM</v>
          </cell>
          <cell r="C54" t="str">
            <v>USD</v>
          </cell>
          <cell r="D54">
            <v>196.24</v>
          </cell>
          <cell r="G54">
            <v>196.24</v>
          </cell>
        </row>
        <row r="55">
          <cell r="A55" t="str">
            <v>M0017715530</v>
          </cell>
          <cell r="B55" t="str">
            <v>DSB.50CCVOLUMEHIGH</v>
          </cell>
          <cell r="C55" t="str">
            <v>USD</v>
          </cell>
          <cell r="D55">
            <v>196.24</v>
          </cell>
          <cell r="G55">
            <v>196.24</v>
          </cell>
        </row>
        <row r="56">
          <cell r="A56" t="str">
            <v>M0017715920</v>
          </cell>
          <cell r="B56" t="str">
            <v>DSB.90CCVOLUMEMEDIUM</v>
          </cell>
          <cell r="C56" t="str">
            <v>USD</v>
          </cell>
          <cell r="D56">
            <v>196.24</v>
          </cell>
          <cell r="G56">
            <v>196.24</v>
          </cell>
        </row>
        <row r="57">
          <cell r="A57" t="str">
            <v>M0017718110</v>
          </cell>
          <cell r="B57" t="str">
            <v>DSB1.0CCVOLUMELOW</v>
          </cell>
          <cell r="C57" t="str">
            <v>USD</v>
          </cell>
          <cell r="D57">
            <v>196.31</v>
          </cell>
          <cell r="G57">
            <v>196.31</v>
          </cell>
        </row>
        <row r="58">
          <cell r="A58" t="str">
            <v>M0017718120</v>
          </cell>
          <cell r="B58" t="str">
            <v>DSB1.0CCVOLUMEMEDIUM</v>
          </cell>
          <cell r="C58" t="str">
            <v>USD</v>
          </cell>
          <cell r="D58">
            <v>196.24</v>
          </cell>
          <cell r="G58">
            <v>196.24</v>
          </cell>
        </row>
        <row r="59">
          <cell r="A59" t="str">
            <v>M0017718510</v>
          </cell>
          <cell r="B59" t="str">
            <v>DSB1.5CCVOLUMELOW</v>
          </cell>
          <cell r="C59" t="str">
            <v>USD</v>
          </cell>
          <cell r="D59">
            <v>196.31</v>
          </cell>
          <cell r="G59">
            <v>196.31</v>
          </cell>
        </row>
        <row r="60">
          <cell r="A60" t="str">
            <v>M0017718520</v>
          </cell>
          <cell r="B60" t="str">
            <v>DSB1.5CCVOLUMEMEDIUM</v>
          </cell>
          <cell r="C60" t="str">
            <v>USD</v>
          </cell>
          <cell r="D60">
            <v>196.24</v>
          </cell>
          <cell r="G60">
            <v>196.24</v>
          </cell>
        </row>
        <row r="61">
          <cell r="A61" t="str">
            <v>M003100620</v>
          </cell>
          <cell r="B61" t="str">
            <v>GUIDER40XF5F90CM</v>
          </cell>
          <cell r="C61" t="str">
            <v>USD</v>
          </cell>
          <cell r="D61">
            <v>48.27</v>
          </cell>
          <cell r="G61">
            <v>48.27</v>
          </cell>
        </row>
        <row r="62">
          <cell r="A62" t="str">
            <v>M003100630</v>
          </cell>
          <cell r="B62" t="str">
            <v>GUIDERMPXF5F90CM</v>
          </cell>
          <cell r="C62" t="str">
            <v>USD</v>
          </cell>
          <cell r="D62">
            <v>48.27</v>
          </cell>
          <cell r="G62">
            <v>48.27</v>
          </cell>
        </row>
        <row r="63">
          <cell r="A63" t="str">
            <v>M003100640</v>
          </cell>
          <cell r="B63" t="str">
            <v>GUIDERSTRAIGHTXF5F90CM</v>
          </cell>
          <cell r="C63" t="str">
            <v>USD</v>
          </cell>
          <cell r="D63">
            <v>48.27</v>
          </cell>
          <cell r="G63">
            <v>48.27</v>
          </cell>
        </row>
        <row r="64">
          <cell r="A64" t="str">
            <v>M003101420</v>
          </cell>
          <cell r="B64" t="str">
            <v>GUIDER/40DEGXF/6FR/100cm</v>
          </cell>
          <cell r="C64" t="str">
            <v>USD</v>
          </cell>
          <cell r="D64">
            <v>27.13</v>
          </cell>
          <cell r="G64">
            <v>27.13</v>
          </cell>
        </row>
        <row r="65">
          <cell r="A65" t="str">
            <v>M003101430</v>
          </cell>
          <cell r="B65" t="str">
            <v>GUIDER/40DEGXF/7FR/100cm</v>
          </cell>
          <cell r="C65" t="str">
            <v>USD</v>
          </cell>
          <cell r="D65">
            <v>29.84</v>
          </cell>
          <cell r="G65">
            <v>29.84</v>
          </cell>
        </row>
        <row r="66">
          <cell r="A66" t="str">
            <v>M003101440</v>
          </cell>
          <cell r="B66" t="str">
            <v>GUIDER/40XF/8FR/100cm</v>
          </cell>
          <cell r="C66" t="str">
            <v>USD</v>
          </cell>
          <cell r="D66">
            <v>27.74</v>
          </cell>
          <cell r="G66">
            <v>27.74</v>
          </cell>
        </row>
        <row r="67">
          <cell r="A67" t="str">
            <v>M003101450</v>
          </cell>
          <cell r="B67" t="str">
            <v>GUIDER/40DEGXF/9FR/100cm</v>
          </cell>
          <cell r="C67" t="str">
            <v>USD</v>
          </cell>
          <cell r="D67">
            <v>29.84</v>
          </cell>
          <cell r="G67">
            <v>29.84</v>
          </cell>
        </row>
        <row r="68">
          <cell r="A68" t="str">
            <v>M003101460</v>
          </cell>
          <cell r="B68" t="str">
            <v>GUIDER/MPXF/6FR/100cm</v>
          </cell>
          <cell r="C68" t="str">
            <v>USD</v>
          </cell>
          <cell r="D68">
            <v>27.13</v>
          </cell>
          <cell r="G68">
            <v>27.13</v>
          </cell>
        </row>
        <row r="69">
          <cell r="A69" t="str">
            <v>M003101470</v>
          </cell>
          <cell r="B69" t="str">
            <v>GUIDER/MPXF/7FR/100cm</v>
          </cell>
          <cell r="C69" t="str">
            <v>USD</v>
          </cell>
          <cell r="D69">
            <v>29.84</v>
          </cell>
          <cell r="G69">
            <v>29.84</v>
          </cell>
        </row>
        <row r="70">
          <cell r="A70" t="str">
            <v>M003101480</v>
          </cell>
          <cell r="B70" t="str">
            <v>GUIDER/MPXF/8FR/100cm</v>
          </cell>
          <cell r="C70" t="str">
            <v>USD</v>
          </cell>
          <cell r="D70">
            <v>27.74</v>
          </cell>
          <cell r="G70">
            <v>27.74</v>
          </cell>
        </row>
        <row r="71">
          <cell r="A71" t="str">
            <v>M003101490</v>
          </cell>
          <cell r="B71" t="str">
            <v>GUIDER/MPXF/9FR/100cm</v>
          </cell>
          <cell r="C71" t="str">
            <v>USD</v>
          </cell>
          <cell r="D71">
            <v>29.84</v>
          </cell>
          <cell r="G71">
            <v>29.84</v>
          </cell>
        </row>
        <row r="72">
          <cell r="A72" t="str">
            <v>M003101500</v>
          </cell>
          <cell r="B72" t="str">
            <v>GUIDER/STXF/6FR/100cm</v>
          </cell>
          <cell r="C72" t="str">
            <v>USD</v>
          </cell>
          <cell r="D72">
            <v>27.13</v>
          </cell>
          <cell r="G72">
            <v>27.13</v>
          </cell>
        </row>
        <row r="73">
          <cell r="A73" t="str">
            <v>M003101510</v>
          </cell>
          <cell r="B73" t="str">
            <v>GUIDER/STXF/7FR/100cm</v>
          </cell>
          <cell r="C73" t="str">
            <v>USD</v>
          </cell>
          <cell r="D73">
            <v>29.84</v>
          </cell>
          <cell r="G73">
            <v>29.84</v>
          </cell>
        </row>
        <row r="74">
          <cell r="A74" t="str">
            <v>M003101520</v>
          </cell>
          <cell r="B74" t="str">
            <v>GUIDER/STXF/8FR/100cm</v>
          </cell>
          <cell r="C74" t="str">
            <v>USD</v>
          </cell>
          <cell r="D74">
            <v>27.74</v>
          </cell>
          <cell r="G74">
            <v>27.74</v>
          </cell>
        </row>
        <row r="75">
          <cell r="A75" t="str">
            <v>M003101530</v>
          </cell>
          <cell r="B75" t="str">
            <v>GUIDER/STXF/9FR/100cm</v>
          </cell>
          <cell r="C75" t="str">
            <v>USD</v>
          </cell>
          <cell r="D75">
            <v>29.84</v>
          </cell>
          <cell r="G75">
            <v>29.84</v>
          </cell>
        </row>
        <row r="76">
          <cell r="A76" t="str">
            <v>M003101620</v>
          </cell>
          <cell r="B76" t="str">
            <v>GUIDER40XF5F100CM</v>
          </cell>
          <cell r="C76" t="str">
            <v>USD</v>
          </cell>
          <cell r="D76">
            <v>48.27</v>
          </cell>
          <cell r="G76">
            <v>48.27</v>
          </cell>
        </row>
        <row r="77">
          <cell r="A77" t="str">
            <v>M003101630</v>
          </cell>
          <cell r="B77" t="str">
            <v>GUIDERMPXF5F100CM</v>
          </cell>
          <cell r="C77" t="str">
            <v>USD</v>
          </cell>
          <cell r="D77">
            <v>48.27</v>
          </cell>
          <cell r="G77">
            <v>48.27</v>
          </cell>
        </row>
        <row r="78">
          <cell r="A78" t="str">
            <v>M003101640</v>
          </cell>
          <cell r="B78" t="str">
            <v>GUIDERSTRAIGHTXF5F100CM</v>
          </cell>
          <cell r="C78" t="str">
            <v>USD</v>
          </cell>
          <cell r="D78">
            <v>48.27</v>
          </cell>
          <cell r="G78">
            <v>48.27</v>
          </cell>
        </row>
        <row r="79">
          <cell r="A79" t="str">
            <v>M00313010</v>
          </cell>
          <cell r="B79" t="str">
            <v>Synchro.014"</v>
          </cell>
          <cell r="C79" t="str">
            <v>USD</v>
          </cell>
          <cell r="D79">
            <v>118.45</v>
          </cell>
          <cell r="G79">
            <v>118.45</v>
          </cell>
        </row>
        <row r="80">
          <cell r="A80" t="str">
            <v>M00313020</v>
          </cell>
          <cell r="B80" t="str">
            <v>Synchro.014"</v>
          </cell>
          <cell r="C80" t="str">
            <v>USD</v>
          </cell>
          <cell r="D80">
            <v>125.12</v>
          </cell>
          <cell r="G80">
            <v>125.12</v>
          </cell>
        </row>
        <row r="81">
          <cell r="A81" t="str">
            <v>M00313310</v>
          </cell>
          <cell r="B81" t="str">
            <v>Synchro.014"</v>
          </cell>
          <cell r="C81" t="str">
            <v>USD</v>
          </cell>
          <cell r="D81">
            <v>121.15</v>
          </cell>
          <cell r="G81">
            <v>121.15</v>
          </cell>
        </row>
        <row r="82">
          <cell r="A82" t="str">
            <v>M00313320</v>
          </cell>
          <cell r="B82" t="str">
            <v>Synchro.014"</v>
          </cell>
          <cell r="C82" t="str">
            <v>USD</v>
          </cell>
          <cell r="D82">
            <v>125.33</v>
          </cell>
          <cell r="G82">
            <v>125.33</v>
          </cell>
        </row>
        <row r="83">
          <cell r="A83" t="str">
            <v>M00313410</v>
          </cell>
          <cell r="B83" t="str">
            <v>Synchro-14SGW,200cm,35cm</v>
          </cell>
          <cell r="C83" t="str">
            <v>USD</v>
          </cell>
          <cell r="D83">
            <v>116.46</v>
          </cell>
          <cell r="G83">
            <v>116.46</v>
          </cell>
        </row>
        <row r="84">
          <cell r="A84" t="str">
            <v>M0031341100</v>
          </cell>
          <cell r="B84" t="str">
            <v>FASTRACKER-18175CM/25CM€</v>
          </cell>
          <cell r="C84" t="str">
            <v>EUR</v>
          </cell>
          <cell r="D84">
            <v>62.8</v>
          </cell>
          <cell r="G84">
            <v>62.8</v>
          </cell>
        </row>
        <row r="85">
          <cell r="A85" t="str">
            <v>M0031342090</v>
          </cell>
          <cell r="B85" t="str">
            <v>FASTRACKER-18MXwith2TIPS</v>
          </cell>
          <cell r="C85" t="str">
            <v>EUR</v>
          </cell>
          <cell r="D85">
            <v>63.97</v>
          </cell>
          <cell r="G85">
            <v>63.97</v>
          </cell>
        </row>
        <row r="86">
          <cell r="A86" t="str">
            <v>M0031342100</v>
          </cell>
          <cell r="B86" t="str">
            <v>FASTRACKER-18MX175/25CM</v>
          </cell>
          <cell r="C86" t="str">
            <v>EUR</v>
          </cell>
          <cell r="D86">
            <v>64.319999999999993</v>
          </cell>
          <cell r="G86">
            <v>64.319999999999993</v>
          </cell>
        </row>
        <row r="87">
          <cell r="A87" t="str">
            <v>M00313510</v>
          </cell>
          <cell r="B87" t="str">
            <v>Synchro-14S,300cm,35cm</v>
          </cell>
          <cell r="C87" t="str">
            <v>USD</v>
          </cell>
          <cell r="D87">
            <v>116.6</v>
          </cell>
          <cell r="G87">
            <v>116.6</v>
          </cell>
        </row>
        <row r="88">
          <cell r="A88" t="str">
            <v>M0031351020</v>
          </cell>
          <cell r="B88" t="str">
            <v>FASTRACKER10155CM/15CM€</v>
          </cell>
          <cell r="C88" t="str">
            <v>EUR</v>
          </cell>
          <cell r="D88">
            <v>63.17</v>
          </cell>
          <cell r="G88">
            <v>63.17</v>
          </cell>
        </row>
        <row r="89">
          <cell r="A89" t="str">
            <v>M0031351090</v>
          </cell>
          <cell r="B89" t="str">
            <v>FASTRACKER10150CM/3CM€</v>
          </cell>
          <cell r="C89" t="str">
            <v>EUR</v>
          </cell>
          <cell r="D89">
            <v>63.29</v>
          </cell>
          <cell r="G89">
            <v>63.29</v>
          </cell>
        </row>
        <row r="90">
          <cell r="A90" t="str">
            <v>M0031351100</v>
          </cell>
          <cell r="B90" t="str">
            <v>FASTRACKER-10175CM/20CM€</v>
          </cell>
          <cell r="C90" t="str">
            <v>EUR</v>
          </cell>
          <cell r="D90">
            <v>64.16</v>
          </cell>
          <cell r="G90">
            <v>64.16</v>
          </cell>
        </row>
        <row r="91">
          <cell r="A91" t="str">
            <v>M0031426010</v>
          </cell>
          <cell r="B91" t="str">
            <v>TrackerExcel141-TIP150cm/15€</v>
          </cell>
          <cell r="C91" t="str">
            <v>EUR</v>
          </cell>
          <cell r="D91">
            <v>104.28</v>
          </cell>
          <cell r="G91">
            <v>104.28</v>
          </cell>
        </row>
        <row r="92">
          <cell r="A92" t="str">
            <v>M0031426090</v>
          </cell>
          <cell r="B92" t="str">
            <v>TrackerExcel-142-TIP150cm/15€99.01</v>
          </cell>
          <cell r="C92" t="str">
            <v>EUR</v>
          </cell>
          <cell r="D92">
            <v>99.01</v>
          </cell>
          <cell r="G92">
            <v>99.01</v>
          </cell>
        </row>
        <row r="93">
          <cell r="A93" t="str">
            <v>M0031426100</v>
          </cell>
          <cell r="B93" t="str">
            <v>TrackerExcel-14Pre-Shaped45€107.94</v>
          </cell>
          <cell r="C93" t="str">
            <v>EUR</v>
          </cell>
          <cell r="D93">
            <v>107.94</v>
          </cell>
          <cell r="G93">
            <v>107.94</v>
          </cell>
        </row>
        <row r="94">
          <cell r="A94" t="str">
            <v>M0031426110</v>
          </cell>
          <cell r="B94" t="str">
            <v>TrackerExcel-14Pre-Shaped90€107.94</v>
          </cell>
          <cell r="C94" t="str">
            <v>EUR</v>
          </cell>
          <cell r="D94">
            <v>107.94</v>
          </cell>
          <cell r="G94">
            <v>107.94</v>
          </cell>
        </row>
        <row r="95">
          <cell r="A95" t="str">
            <v>M0031426120</v>
          </cell>
          <cell r="B95" t="str">
            <v>TrackerExcel-14Pre-ShapedJ1€</v>
          </cell>
          <cell r="C95" t="str">
            <v>EUR</v>
          </cell>
          <cell r="D95">
            <v>107.85</v>
          </cell>
          <cell r="G95">
            <v>107.85</v>
          </cell>
        </row>
        <row r="96">
          <cell r="A96" t="str">
            <v>M0031426130</v>
          </cell>
          <cell r="B96" t="str">
            <v>TrackerExcel-14Pre-ShapedC1€</v>
          </cell>
          <cell r="C96" t="str">
            <v>EUR</v>
          </cell>
          <cell r="D96">
            <v>111.21</v>
          </cell>
          <cell r="G96">
            <v>111.21</v>
          </cell>
        </row>
        <row r="97">
          <cell r="A97" t="str">
            <v>M0031426140</v>
          </cell>
          <cell r="B97" t="str">
            <v>TrackerExcel-14Pre-ShapedS1€</v>
          </cell>
          <cell r="C97" t="str">
            <v>EUR</v>
          </cell>
          <cell r="D97">
            <v>111.21</v>
          </cell>
          <cell r="G97">
            <v>111.21</v>
          </cell>
        </row>
        <row r="98">
          <cell r="A98" t="str">
            <v>M0031427010</v>
          </cell>
          <cell r="B98" t="str">
            <v>TrackerExcel141-TIP150cm/7.€</v>
          </cell>
          <cell r="C98" t="str">
            <v>EUR</v>
          </cell>
          <cell r="D98">
            <v>104.1</v>
          </cell>
          <cell r="G98">
            <v>104.1</v>
          </cell>
        </row>
        <row r="99">
          <cell r="A99" t="str">
            <v>M0031427090</v>
          </cell>
          <cell r="B99" t="str">
            <v>TrackerExcel142-TIP150cm/7.€</v>
          </cell>
          <cell r="C99" t="str">
            <v>EUR</v>
          </cell>
          <cell r="D99">
            <v>99.01</v>
          </cell>
          <cell r="G99">
            <v>99.01</v>
          </cell>
        </row>
        <row r="100">
          <cell r="A100" t="str">
            <v>M0031427100</v>
          </cell>
          <cell r="B100" t="str">
            <v>TrackerExcel-14Pre-Shaped45€</v>
          </cell>
          <cell r="C100" t="str">
            <v>EUR</v>
          </cell>
          <cell r="D100">
            <v>107.94</v>
          </cell>
          <cell r="G100">
            <v>107.94</v>
          </cell>
        </row>
        <row r="101">
          <cell r="A101" t="str">
            <v>M0031427110</v>
          </cell>
          <cell r="B101" t="str">
            <v>TrackerExcel-14Pre-Shaped90€</v>
          </cell>
          <cell r="C101" t="str">
            <v>EUR</v>
          </cell>
          <cell r="D101">
            <v>107.94</v>
          </cell>
          <cell r="G101">
            <v>107.94</v>
          </cell>
        </row>
        <row r="102">
          <cell r="A102" t="str">
            <v>M0031427120</v>
          </cell>
          <cell r="B102" t="str">
            <v>TrackerExcel-14Pre-ShapedJ1€</v>
          </cell>
          <cell r="C102" t="str">
            <v>EUR</v>
          </cell>
          <cell r="D102">
            <v>107.85</v>
          </cell>
          <cell r="G102">
            <v>107.85</v>
          </cell>
        </row>
        <row r="103">
          <cell r="A103" t="str">
            <v>M0031427130</v>
          </cell>
          <cell r="B103" t="str">
            <v>TrackerExcel-14Pre-ShapedC1€</v>
          </cell>
          <cell r="C103" t="str">
            <v>EUR</v>
          </cell>
          <cell r="D103">
            <v>111.22</v>
          </cell>
          <cell r="G103">
            <v>111.22</v>
          </cell>
        </row>
        <row r="104">
          <cell r="A104" t="str">
            <v>M0031427140</v>
          </cell>
          <cell r="B104" t="str">
            <v>TrackerExcel-14Pre-ShapedS1€</v>
          </cell>
          <cell r="C104" t="str">
            <v>EUR</v>
          </cell>
          <cell r="D104">
            <v>111.22</v>
          </cell>
          <cell r="G104">
            <v>111.22</v>
          </cell>
        </row>
        <row r="105">
          <cell r="A105" t="str">
            <v>M0031441810</v>
          </cell>
          <cell r="B105" t="str">
            <v>EXCELSIOR150CM1TIP</v>
          </cell>
          <cell r="C105" t="str">
            <v>EUR</v>
          </cell>
          <cell r="D105">
            <v>105.55</v>
          </cell>
          <cell r="G105">
            <v>105.55</v>
          </cell>
        </row>
        <row r="106">
          <cell r="A106" t="str">
            <v>M0031441890</v>
          </cell>
          <cell r="B106" t="str">
            <v>EXCELSIOR150CM2TIP</v>
          </cell>
          <cell r="C106" t="str">
            <v>EUR</v>
          </cell>
          <cell r="D106">
            <v>100.99</v>
          </cell>
          <cell r="G106">
            <v>100.99</v>
          </cell>
        </row>
        <row r="107">
          <cell r="A107" t="str">
            <v>M0031441900</v>
          </cell>
          <cell r="B107" t="str">
            <v>Excelsior1018Pre-Shaped451</v>
          </cell>
          <cell r="C107" t="str">
            <v>EUR</v>
          </cell>
          <cell r="D107">
            <v>129.63999999999999</v>
          </cell>
          <cell r="G107">
            <v>129.63999999999999</v>
          </cell>
        </row>
        <row r="108">
          <cell r="A108" t="str">
            <v>M0031441910</v>
          </cell>
          <cell r="B108" t="str">
            <v>Excelsior1018Pre-Shaped901</v>
          </cell>
          <cell r="C108" t="str">
            <v>EUR</v>
          </cell>
          <cell r="D108">
            <v>129.63999999999999</v>
          </cell>
          <cell r="G108">
            <v>129.63999999999999</v>
          </cell>
        </row>
        <row r="109">
          <cell r="A109" t="str">
            <v>M0031441920</v>
          </cell>
          <cell r="B109" t="str">
            <v>Excelsior1018Pre-ShapedJ15</v>
          </cell>
          <cell r="C109" t="str">
            <v>EUR</v>
          </cell>
          <cell r="D109">
            <v>129.55000000000001</v>
          </cell>
          <cell r="G109">
            <v>129.55000000000001</v>
          </cell>
        </row>
        <row r="110">
          <cell r="A110" t="str">
            <v>M0031441930</v>
          </cell>
          <cell r="B110" t="str">
            <v>Excelsior1018Pre-ShapedC15</v>
          </cell>
          <cell r="C110" t="str">
            <v>EUR</v>
          </cell>
          <cell r="D110">
            <v>132.91999999999999</v>
          </cell>
          <cell r="G110">
            <v>132.91999999999999</v>
          </cell>
        </row>
        <row r="111">
          <cell r="A111" t="str">
            <v>M0031441940</v>
          </cell>
          <cell r="B111" t="str">
            <v>Excelsior1018Pre-ShapedS15</v>
          </cell>
          <cell r="C111" t="str">
            <v>EUR</v>
          </cell>
          <cell r="D111">
            <v>133.01</v>
          </cell>
          <cell r="G111">
            <v>133.01</v>
          </cell>
        </row>
        <row r="112">
          <cell r="A112" t="str">
            <v>M0031443810</v>
          </cell>
          <cell r="B112" t="str">
            <v>EXCELSIOR130CM1TIP</v>
          </cell>
          <cell r="C112" t="str">
            <v>USD</v>
          </cell>
          <cell r="D112">
            <v>136.04</v>
          </cell>
          <cell r="G112">
            <v>136.04</v>
          </cell>
        </row>
        <row r="113">
          <cell r="A113" t="str">
            <v>M0031445810</v>
          </cell>
          <cell r="B113" t="str">
            <v>EXCELSIOR105CM1TIP</v>
          </cell>
          <cell r="C113" t="str">
            <v>USD</v>
          </cell>
          <cell r="D113">
            <v>136</v>
          </cell>
          <cell r="G113">
            <v>136</v>
          </cell>
        </row>
        <row r="114">
          <cell r="A114" t="str">
            <v>M00316310</v>
          </cell>
          <cell r="B114" t="str">
            <v>SYNCHRO0.01WIRESOFTSTRAIGH</v>
          </cell>
          <cell r="C114" t="str">
            <v>USD</v>
          </cell>
          <cell r="D114">
            <v>173.58</v>
          </cell>
          <cell r="G114">
            <v>173.58</v>
          </cell>
        </row>
        <row r="115">
          <cell r="A115" t="str">
            <v>M00316330</v>
          </cell>
          <cell r="B115" t="str">
            <v>SYNCHRO0.01WIRESOFTSTRAIGH</v>
          </cell>
          <cell r="C115" t="str">
            <v>USD</v>
          </cell>
          <cell r="D115">
            <v>174.1</v>
          </cell>
          <cell r="G115">
            <v>174.1</v>
          </cell>
        </row>
        <row r="116">
          <cell r="A116" t="str">
            <v>M00316510</v>
          </cell>
          <cell r="B116" t="str">
            <v>SYNCHRO0.01WIRESUPPORTSTRA</v>
          </cell>
          <cell r="C116" t="str">
            <v>USD</v>
          </cell>
          <cell r="D116">
            <v>190.03</v>
          </cell>
          <cell r="G116">
            <v>190.03</v>
          </cell>
        </row>
        <row r="117">
          <cell r="A117" t="str">
            <v>M00316530</v>
          </cell>
          <cell r="B117" t="str">
            <v>SYNCHRO0.01WIRESUPPORTSTRA</v>
          </cell>
          <cell r="C117" t="str">
            <v>USD</v>
          </cell>
          <cell r="D117">
            <v>230.96</v>
          </cell>
          <cell r="G117">
            <v>230.96</v>
          </cell>
        </row>
        <row r="118">
          <cell r="A118" t="str">
            <v>M0031681810</v>
          </cell>
          <cell r="B118" t="str">
            <v>EXCELSIORSL-10150cm1TIP</v>
          </cell>
          <cell r="C118" t="str">
            <v>EUR</v>
          </cell>
          <cell r="D118">
            <v>128.37</v>
          </cell>
          <cell r="G118">
            <v>128.37</v>
          </cell>
        </row>
        <row r="119">
          <cell r="A119" t="str">
            <v>M0031681890</v>
          </cell>
          <cell r="B119" t="str">
            <v>EXCELSIORSL-10150cm2TIP</v>
          </cell>
          <cell r="C119" t="str">
            <v>EUR</v>
          </cell>
          <cell r="D119">
            <v>125.02</v>
          </cell>
          <cell r="G119">
            <v>125.02</v>
          </cell>
        </row>
        <row r="120">
          <cell r="A120" t="str">
            <v>M0031681900</v>
          </cell>
          <cell r="B120" t="str">
            <v>ExcelsiorSL-10Pre-Shaped45</v>
          </cell>
          <cell r="C120" t="str">
            <v>EUR</v>
          </cell>
          <cell r="D120">
            <v>147.33000000000001</v>
          </cell>
          <cell r="G120">
            <v>147.33000000000001</v>
          </cell>
        </row>
        <row r="121">
          <cell r="A121" t="str">
            <v>M0031681910</v>
          </cell>
          <cell r="B121" t="str">
            <v>ExcelsiorSL-10Pre-Shaped90</v>
          </cell>
          <cell r="C121" t="str">
            <v>EUR</v>
          </cell>
          <cell r="D121">
            <v>147.33000000000001</v>
          </cell>
          <cell r="G121">
            <v>147.33000000000001</v>
          </cell>
        </row>
        <row r="122">
          <cell r="A122" t="str">
            <v>M0031681920</v>
          </cell>
          <cell r="B122" t="str">
            <v>ExcelsiorSL-10Pre-ShapedJ1</v>
          </cell>
          <cell r="C122" t="str">
            <v>EUR</v>
          </cell>
          <cell r="D122">
            <v>147.24</v>
          </cell>
          <cell r="G122">
            <v>147.24</v>
          </cell>
        </row>
        <row r="123">
          <cell r="A123" t="str">
            <v>M0031681930</v>
          </cell>
          <cell r="B123" t="str">
            <v>ExcelsiorSL-10Pre-ShapedC1</v>
          </cell>
          <cell r="C123" t="str">
            <v>EUR</v>
          </cell>
          <cell r="D123">
            <v>150.6</v>
          </cell>
          <cell r="G123">
            <v>150.6</v>
          </cell>
        </row>
        <row r="124">
          <cell r="A124" t="str">
            <v>M0031681940</v>
          </cell>
          <cell r="B124" t="str">
            <v>ExcelsiorSL-10Pre-ShapedS1</v>
          </cell>
          <cell r="C124" t="str">
            <v>EUR</v>
          </cell>
          <cell r="D124">
            <v>150.6</v>
          </cell>
          <cell r="G124">
            <v>150.6</v>
          </cell>
        </row>
        <row r="125">
          <cell r="A125" t="str">
            <v>M0031682890</v>
          </cell>
          <cell r="B125" t="str">
            <v>EXCELSIORPETITE150cm2TIP</v>
          </cell>
          <cell r="C125" t="str">
            <v>USD</v>
          </cell>
          <cell r="D125">
            <v>167.6</v>
          </cell>
          <cell r="G125">
            <v>167.6</v>
          </cell>
        </row>
        <row r="126">
          <cell r="A126" t="str">
            <v>M0031683810</v>
          </cell>
          <cell r="B126" t="str">
            <v>EXCELSIORSL-10130cm1TIP</v>
          </cell>
          <cell r="C126" t="str">
            <v>USD</v>
          </cell>
          <cell r="D126">
            <v>162.91</v>
          </cell>
          <cell r="G126">
            <v>162.91</v>
          </cell>
        </row>
        <row r="127">
          <cell r="A127" t="str">
            <v>M0031685810</v>
          </cell>
          <cell r="B127" t="str">
            <v>EXCELSIORSL-10105cm1TIP</v>
          </cell>
          <cell r="C127" t="str">
            <v>USD</v>
          </cell>
          <cell r="D127">
            <v>162.80000000000001</v>
          </cell>
          <cell r="G127">
            <v>162.80000000000001</v>
          </cell>
        </row>
        <row r="128">
          <cell r="A128" t="str">
            <v>M0031711190</v>
          </cell>
          <cell r="B128" t="str">
            <v>TURBOTRACKER18150/182TM</v>
          </cell>
          <cell r="C128" t="str">
            <v>EUR</v>
          </cell>
          <cell r="D128">
            <v>147.66</v>
          </cell>
          <cell r="G128">
            <v>147.66</v>
          </cell>
        </row>
        <row r="129">
          <cell r="A129" t="str">
            <v>M00317210</v>
          </cell>
          <cell r="B129" t="str">
            <v>PivotSteerableMicrocatheter,</v>
          </cell>
          <cell r="C129" t="str">
            <v>USD</v>
          </cell>
          <cell r="D129">
            <v>387.57</v>
          </cell>
          <cell r="G129">
            <v>387.57</v>
          </cell>
        </row>
        <row r="130">
          <cell r="A130" t="str">
            <v>M00317220</v>
          </cell>
          <cell r="B130" t="str">
            <v>PivotMCPre-Shaped45,2-Tip</v>
          </cell>
          <cell r="C130" t="str">
            <v>USD</v>
          </cell>
          <cell r="D130">
            <v>394.78</v>
          </cell>
          <cell r="G130">
            <v>394.78</v>
          </cell>
        </row>
        <row r="131">
          <cell r="A131" t="str">
            <v>M00317230</v>
          </cell>
          <cell r="B131" t="str">
            <v>PivotMCPre-Shaped90,2-Tip</v>
          </cell>
          <cell r="C131" t="str">
            <v>USD</v>
          </cell>
          <cell r="D131">
            <v>394.78</v>
          </cell>
          <cell r="G131">
            <v>394.78</v>
          </cell>
        </row>
        <row r="132">
          <cell r="A132" t="str">
            <v>M00317240</v>
          </cell>
          <cell r="B132" t="str">
            <v>PivotMCPre-ShapedJ,2-Tip</v>
          </cell>
          <cell r="C132" t="str">
            <v>USD</v>
          </cell>
          <cell r="D132">
            <v>394.95</v>
          </cell>
          <cell r="G132">
            <v>394.95</v>
          </cell>
        </row>
        <row r="133">
          <cell r="A133" t="str">
            <v>M003182880US0</v>
          </cell>
          <cell r="B133" t="str">
            <v>RenegadeHiFlo135/10(Neuro)</v>
          </cell>
          <cell r="C133" t="str">
            <v>EUR</v>
          </cell>
          <cell r="D133">
            <v>82.6</v>
          </cell>
          <cell r="E133">
            <v>94.989999999999981</v>
          </cell>
          <cell r="G133">
            <v>94.989999999999981</v>
          </cell>
        </row>
        <row r="134">
          <cell r="A134" t="str">
            <v>M003182890US0</v>
          </cell>
          <cell r="B134" t="str">
            <v>RenegadeHiFlo135/20(Neuro)</v>
          </cell>
          <cell r="C134" t="str">
            <v>EUR</v>
          </cell>
          <cell r="D134">
            <v>82.66</v>
          </cell>
          <cell r="E134">
            <v>95.058999999999983</v>
          </cell>
          <cell r="G134">
            <v>95.058999999999983</v>
          </cell>
        </row>
        <row r="135">
          <cell r="A135" t="str">
            <v>M003182900US0</v>
          </cell>
          <cell r="B135" t="str">
            <v>RenegadeHiFlo150/10(Neuro)</v>
          </cell>
          <cell r="C135" t="str">
            <v>EUR</v>
          </cell>
          <cell r="D135">
            <v>84.6</v>
          </cell>
          <cell r="E135">
            <v>97.289999999999992</v>
          </cell>
          <cell r="G135">
            <v>97.289999999999992</v>
          </cell>
        </row>
        <row r="136">
          <cell r="A136" t="str">
            <v>M003182910US0</v>
          </cell>
          <cell r="B136" t="str">
            <v>RenegadeHiFlo150/20(Neuro)</v>
          </cell>
          <cell r="C136" t="str">
            <v>EUR</v>
          </cell>
          <cell r="D136">
            <v>84.65</v>
          </cell>
          <cell r="E136">
            <v>97.347499999999997</v>
          </cell>
          <cell r="G136">
            <v>97.347499999999997</v>
          </cell>
        </row>
        <row r="137">
          <cell r="A137" t="str">
            <v>M0032072009150</v>
          </cell>
          <cell r="B137" t="str">
            <v>9X1.5GATEWAY</v>
          </cell>
          <cell r="C137" t="str">
            <v>USD</v>
          </cell>
          <cell r="D137">
            <v>39.11</v>
          </cell>
          <cell r="E137">
            <v>44.976499999999994</v>
          </cell>
          <cell r="G137">
            <v>44.976499999999994</v>
          </cell>
        </row>
        <row r="138">
          <cell r="A138" t="str">
            <v>M0032072009200</v>
          </cell>
          <cell r="B138" t="str">
            <v>9X2GATEWAY</v>
          </cell>
          <cell r="C138" t="str">
            <v>USD</v>
          </cell>
          <cell r="D138">
            <v>39.25</v>
          </cell>
          <cell r="E138">
            <v>45.137499999999996</v>
          </cell>
          <cell r="G138">
            <v>45.137499999999996</v>
          </cell>
        </row>
        <row r="139">
          <cell r="A139" t="str">
            <v>M0032072009220</v>
          </cell>
          <cell r="B139" t="str">
            <v>9X2.25GATEWAY</v>
          </cell>
          <cell r="C139" t="str">
            <v>USD</v>
          </cell>
          <cell r="D139">
            <v>39.6</v>
          </cell>
          <cell r="E139">
            <v>45.54</v>
          </cell>
          <cell r="G139">
            <v>45.54</v>
          </cell>
        </row>
        <row r="140">
          <cell r="A140" t="str">
            <v>M0032072009250</v>
          </cell>
          <cell r="B140" t="str">
            <v>9X2.5GATEWAY</v>
          </cell>
          <cell r="C140" t="str">
            <v>USD</v>
          </cell>
          <cell r="D140">
            <v>39.6</v>
          </cell>
          <cell r="E140">
            <v>45.54</v>
          </cell>
          <cell r="G140">
            <v>45.54</v>
          </cell>
        </row>
        <row r="141">
          <cell r="A141" t="str">
            <v>M0032072009270</v>
          </cell>
          <cell r="B141" t="str">
            <v>9X2.75GATEWAY</v>
          </cell>
          <cell r="C141" t="str">
            <v>USD</v>
          </cell>
          <cell r="D141">
            <v>39.6</v>
          </cell>
          <cell r="E141">
            <v>45.54</v>
          </cell>
          <cell r="G141">
            <v>45.54</v>
          </cell>
        </row>
        <row r="142">
          <cell r="A142" t="str">
            <v>M0032072009300</v>
          </cell>
          <cell r="B142" t="str">
            <v>9X3GATEWAY</v>
          </cell>
          <cell r="C142" t="str">
            <v>USD</v>
          </cell>
          <cell r="D142">
            <v>39.61</v>
          </cell>
          <cell r="E142">
            <v>45.551499999999997</v>
          </cell>
          <cell r="G142">
            <v>45.551499999999997</v>
          </cell>
        </row>
        <row r="143">
          <cell r="A143" t="str">
            <v>M0032072009320</v>
          </cell>
          <cell r="B143" t="str">
            <v>9X3.25GATEWAY</v>
          </cell>
          <cell r="C143" t="str">
            <v>USD</v>
          </cell>
          <cell r="D143">
            <v>40.24</v>
          </cell>
          <cell r="E143">
            <v>46.275999999999996</v>
          </cell>
          <cell r="G143">
            <v>46.275999999999996</v>
          </cell>
        </row>
        <row r="144">
          <cell r="A144" t="str">
            <v>M0032072009350</v>
          </cell>
          <cell r="B144" t="str">
            <v>9X3.5GATEWAY</v>
          </cell>
          <cell r="C144" t="str">
            <v>USD</v>
          </cell>
          <cell r="D144">
            <v>41.42</v>
          </cell>
          <cell r="E144">
            <v>47.632999999999996</v>
          </cell>
          <cell r="G144">
            <v>47.632999999999996</v>
          </cell>
        </row>
        <row r="145">
          <cell r="A145" t="str">
            <v>M0032072009370</v>
          </cell>
          <cell r="B145" t="str">
            <v>9X3.75GATEWAY</v>
          </cell>
          <cell r="C145" t="str">
            <v>USD</v>
          </cell>
          <cell r="D145">
            <v>41.42</v>
          </cell>
          <cell r="E145">
            <v>47.632999999999996</v>
          </cell>
          <cell r="G145">
            <v>47.632999999999996</v>
          </cell>
        </row>
        <row r="146">
          <cell r="A146" t="str">
            <v>M0032072009400</v>
          </cell>
          <cell r="B146" t="str">
            <v>9X4GATEWAY</v>
          </cell>
          <cell r="C146" t="str">
            <v>USD</v>
          </cell>
          <cell r="D146">
            <v>41.42</v>
          </cell>
          <cell r="E146">
            <v>47.632999999999996</v>
          </cell>
          <cell r="G146">
            <v>47.632999999999996</v>
          </cell>
        </row>
        <row r="147">
          <cell r="A147" t="str">
            <v>M0032072012200</v>
          </cell>
          <cell r="B147" t="str">
            <v>12X2GATEWAY</v>
          </cell>
          <cell r="C147" t="str">
            <v>USD</v>
          </cell>
          <cell r="D147">
            <v>39.25</v>
          </cell>
          <cell r="E147">
            <v>45.137499999999996</v>
          </cell>
          <cell r="G147">
            <v>45.137499999999996</v>
          </cell>
        </row>
        <row r="148">
          <cell r="A148" t="str">
            <v>M0032072012220</v>
          </cell>
          <cell r="B148" t="str">
            <v>12X2.25GATEWAY</v>
          </cell>
          <cell r="C148" t="str">
            <v>USD</v>
          </cell>
          <cell r="D148">
            <v>39.6</v>
          </cell>
          <cell r="E148">
            <v>45.54</v>
          </cell>
          <cell r="G148">
            <v>45.54</v>
          </cell>
        </row>
        <row r="149">
          <cell r="A149" t="str">
            <v>M0032072012250</v>
          </cell>
          <cell r="B149" t="str">
            <v>12X2.5GATEWAY</v>
          </cell>
          <cell r="C149" t="str">
            <v>USD</v>
          </cell>
          <cell r="D149">
            <v>39.590000000000003</v>
          </cell>
          <cell r="E149">
            <v>45.528500000000001</v>
          </cell>
          <cell r="G149">
            <v>45.528500000000001</v>
          </cell>
        </row>
        <row r="150">
          <cell r="A150" t="str">
            <v>M0032072012270</v>
          </cell>
          <cell r="B150" t="str">
            <v>12X2.75GATEWAY</v>
          </cell>
          <cell r="C150" t="str">
            <v>USD</v>
          </cell>
          <cell r="D150">
            <v>39.6</v>
          </cell>
          <cell r="E150">
            <v>45.54</v>
          </cell>
          <cell r="G150">
            <v>45.54</v>
          </cell>
        </row>
        <row r="151">
          <cell r="A151" t="str">
            <v>M0032072012300</v>
          </cell>
          <cell r="B151" t="str">
            <v>12X3GATEWAY</v>
          </cell>
          <cell r="C151" t="str">
            <v>USD</v>
          </cell>
          <cell r="D151">
            <v>39.61</v>
          </cell>
          <cell r="E151">
            <v>45.551499999999997</v>
          </cell>
          <cell r="G151">
            <v>45.551499999999997</v>
          </cell>
        </row>
        <row r="152">
          <cell r="A152" t="str">
            <v>M0032072012320</v>
          </cell>
          <cell r="B152" t="str">
            <v>12X3.25GATEWAY</v>
          </cell>
          <cell r="C152" t="str">
            <v>USD</v>
          </cell>
          <cell r="D152">
            <v>40.24</v>
          </cell>
          <cell r="E152">
            <v>46.275999999999996</v>
          </cell>
          <cell r="G152">
            <v>46.275999999999996</v>
          </cell>
        </row>
        <row r="153">
          <cell r="A153" t="str">
            <v>M0032072012350</v>
          </cell>
          <cell r="B153" t="str">
            <v>12X3.5GATEWAY</v>
          </cell>
          <cell r="C153" t="str">
            <v>USD</v>
          </cell>
          <cell r="D153">
            <v>41.42</v>
          </cell>
          <cell r="E153">
            <v>47.632999999999996</v>
          </cell>
          <cell r="G153">
            <v>47.632999999999996</v>
          </cell>
        </row>
        <row r="154">
          <cell r="A154" t="str">
            <v>M0032072012370</v>
          </cell>
          <cell r="B154" t="str">
            <v>12X3.75GATEWAY</v>
          </cell>
          <cell r="C154" t="str">
            <v>USD</v>
          </cell>
          <cell r="D154">
            <v>41.42</v>
          </cell>
          <cell r="E154">
            <v>47.632999999999996</v>
          </cell>
          <cell r="G154">
            <v>47.632999999999996</v>
          </cell>
        </row>
        <row r="155">
          <cell r="A155" t="str">
            <v>M0032072012400</v>
          </cell>
          <cell r="B155" t="str">
            <v>12X4GATEWAY</v>
          </cell>
          <cell r="C155" t="str">
            <v>USD</v>
          </cell>
          <cell r="D155">
            <v>41.42</v>
          </cell>
          <cell r="E155">
            <v>47.632999999999996</v>
          </cell>
          <cell r="G155">
            <v>47.632999999999996</v>
          </cell>
        </row>
        <row r="156">
          <cell r="A156" t="str">
            <v>M0032072015150</v>
          </cell>
          <cell r="B156" t="str">
            <v>15X1.5GATEWAY</v>
          </cell>
          <cell r="C156" t="str">
            <v>USD</v>
          </cell>
          <cell r="D156">
            <v>39.11</v>
          </cell>
          <cell r="E156">
            <v>44.976499999999994</v>
          </cell>
          <cell r="G156">
            <v>44.976499999999994</v>
          </cell>
        </row>
        <row r="157">
          <cell r="A157" t="str">
            <v>M0032072015200</v>
          </cell>
          <cell r="B157" t="str">
            <v>15X2GATEWAY</v>
          </cell>
          <cell r="C157" t="str">
            <v>USD</v>
          </cell>
          <cell r="D157">
            <v>39.25</v>
          </cell>
          <cell r="E157">
            <v>45.137499999999996</v>
          </cell>
          <cell r="G157">
            <v>45.137499999999996</v>
          </cell>
        </row>
        <row r="158">
          <cell r="A158" t="str">
            <v>M0032072015220</v>
          </cell>
          <cell r="B158" t="str">
            <v>15X2.25GATEWAY</v>
          </cell>
          <cell r="C158" t="str">
            <v>USD</v>
          </cell>
          <cell r="D158">
            <v>39.6</v>
          </cell>
          <cell r="E158">
            <v>45.54</v>
          </cell>
          <cell r="G158">
            <v>45.54</v>
          </cell>
        </row>
        <row r="159">
          <cell r="A159" t="str">
            <v>M0032072015250</v>
          </cell>
          <cell r="B159" t="str">
            <v>15X2.5GATEWAY</v>
          </cell>
          <cell r="C159" t="str">
            <v>USD</v>
          </cell>
          <cell r="D159">
            <v>39.590000000000003</v>
          </cell>
          <cell r="E159">
            <v>45.528500000000001</v>
          </cell>
          <cell r="G159">
            <v>45.528500000000001</v>
          </cell>
        </row>
        <row r="160">
          <cell r="A160" t="str">
            <v>M0032072015270</v>
          </cell>
          <cell r="B160" t="str">
            <v>15X2.75GATEWAY</v>
          </cell>
          <cell r="C160" t="str">
            <v>USD</v>
          </cell>
          <cell r="D160">
            <v>39.6</v>
          </cell>
          <cell r="E160">
            <v>45.54</v>
          </cell>
          <cell r="G160">
            <v>45.54</v>
          </cell>
        </row>
        <row r="161">
          <cell r="A161" t="str">
            <v>M0032072015300</v>
          </cell>
          <cell r="B161" t="str">
            <v>15X3GATEWAY</v>
          </cell>
          <cell r="C161" t="str">
            <v>USD</v>
          </cell>
          <cell r="D161">
            <v>39.61</v>
          </cell>
          <cell r="E161">
            <v>45.551499999999997</v>
          </cell>
          <cell r="G161">
            <v>45.551499999999997</v>
          </cell>
        </row>
        <row r="162">
          <cell r="A162" t="str">
            <v>M0032072015320</v>
          </cell>
          <cell r="B162" t="str">
            <v>15X3.25GATEWAY</v>
          </cell>
          <cell r="C162" t="str">
            <v>USD</v>
          </cell>
          <cell r="D162">
            <v>40.24</v>
          </cell>
          <cell r="E162">
            <v>46.275999999999996</v>
          </cell>
          <cell r="G162">
            <v>46.275999999999996</v>
          </cell>
        </row>
        <row r="163">
          <cell r="A163" t="str">
            <v>M0032072015350</v>
          </cell>
          <cell r="B163" t="str">
            <v>15X3.5GATEWAY</v>
          </cell>
          <cell r="C163" t="str">
            <v>USD</v>
          </cell>
          <cell r="D163">
            <v>41.42</v>
          </cell>
          <cell r="E163">
            <v>47.632999999999996</v>
          </cell>
          <cell r="G163">
            <v>47.632999999999996</v>
          </cell>
        </row>
        <row r="164">
          <cell r="A164" t="str">
            <v>M0032072015370</v>
          </cell>
          <cell r="B164" t="str">
            <v>15X3.75GATEWAY</v>
          </cell>
          <cell r="C164" t="str">
            <v>USD</v>
          </cell>
          <cell r="D164">
            <v>41.42</v>
          </cell>
          <cell r="E164">
            <v>47.632999999999996</v>
          </cell>
          <cell r="G164">
            <v>47.632999999999996</v>
          </cell>
        </row>
        <row r="165">
          <cell r="A165" t="str">
            <v>M0032072015400</v>
          </cell>
          <cell r="B165" t="str">
            <v>15X4GATEWAY</v>
          </cell>
          <cell r="C165" t="str">
            <v>USD</v>
          </cell>
          <cell r="D165">
            <v>41.42</v>
          </cell>
          <cell r="E165">
            <v>47.632999999999996</v>
          </cell>
          <cell r="G165">
            <v>47.632999999999996</v>
          </cell>
        </row>
        <row r="166">
          <cell r="A166" t="str">
            <v>M00320720159C0</v>
          </cell>
          <cell r="B166" t="str">
            <v>9x1.5GatewayIDE</v>
          </cell>
          <cell r="C166" t="str">
            <v>USD</v>
          </cell>
          <cell r="D166">
            <v>38.54</v>
          </cell>
          <cell r="E166">
            <v>44.320999999999998</v>
          </cell>
          <cell r="G166">
            <v>44.320999999999998</v>
          </cell>
        </row>
        <row r="167">
          <cell r="A167" t="str">
            <v>M0032072020150</v>
          </cell>
          <cell r="B167" t="str">
            <v>20X1.5GATEWAY</v>
          </cell>
          <cell r="C167" t="str">
            <v>USD</v>
          </cell>
          <cell r="D167">
            <v>39.11</v>
          </cell>
          <cell r="E167">
            <v>44.976499999999994</v>
          </cell>
          <cell r="G167">
            <v>44.976499999999994</v>
          </cell>
        </row>
        <row r="168">
          <cell r="A168" t="str">
            <v>M0032072020200</v>
          </cell>
          <cell r="B168" t="str">
            <v>20X2GATEWAY</v>
          </cell>
          <cell r="C168" t="str">
            <v>USD</v>
          </cell>
          <cell r="D168">
            <v>39.25</v>
          </cell>
          <cell r="E168">
            <v>45.137499999999996</v>
          </cell>
          <cell r="G168">
            <v>45.137499999999996</v>
          </cell>
        </row>
        <row r="169">
          <cell r="A169" t="str">
            <v>M0032072020220</v>
          </cell>
          <cell r="B169" t="str">
            <v>20X2.25GATEWAY</v>
          </cell>
          <cell r="C169" t="str">
            <v>USD</v>
          </cell>
          <cell r="D169">
            <v>39.6</v>
          </cell>
          <cell r="E169">
            <v>45.54</v>
          </cell>
          <cell r="G169">
            <v>45.54</v>
          </cell>
        </row>
        <row r="170">
          <cell r="A170" t="str">
            <v>M0032072020250</v>
          </cell>
          <cell r="B170" t="str">
            <v>20X2.5GATEWAY</v>
          </cell>
          <cell r="C170" t="str">
            <v>USD</v>
          </cell>
          <cell r="D170">
            <v>39.590000000000003</v>
          </cell>
          <cell r="E170">
            <v>45.528500000000001</v>
          </cell>
          <cell r="G170">
            <v>45.528500000000001</v>
          </cell>
        </row>
        <row r="171">
          <cell r="A171" t="str">
            <v>M0032072020270</v>
          </cell>
          <cell r="B171" t="str">
            <v>20X2.75GATEWAY</v>
          </cell>
          <cell r="C171" t="str">
            <v>USD</v>
          </cell>
          <cell r="D171">
            <v>39.6</v>
          </cell>
          <cell r="E171">
            <v>45.54</v>
          </cell>
          <cell r="G171">
            <v>45.54</v>
          </cell>
        </row>
        <row r="172">
          <cell r="A172" t="str">
            <v>M0032072020300</v>
          </cell>
          <cell r="B172" t="str">
            <v>20X3GATEWAY</v>
          </cell>
          <cell r="C172" t="str">
            <v>USD</v>
          </cell>
          <cell r="D172">
            <v>40.26</v>
          </cell>
          <cell r="E172">
            <v>46.298999999999992</v>
          </cell>
          <cell r="G172">
            <v>46.298999999999992</v>
          </cell>
        </row>
        <row r="173">
          <cell r="A173" t="str">
            <v>M0032072020320</v>
          </cell>
          <cell r="B173" t="str">
            <v>20X3.25GATEWAY</v>
          </cell>
          <cell r="C173" t="str">
            <v>USD</v>
          </cell>
          <cell r="D173">
            <v>40.24</v>
          </cell>
          <cell r="E173">
            <v>46.275999999999996</v>
          </cell>
          <cell r="G173">
            <v>46.275999999999996</v>
          </cell>
        </row>
        <row r="174">
          <cell r="A174" t="str">
            <v>M0032072020350</v>
          </cell>
          <cell r="B174" t="str">
            <v>20X3.5GATEWAY</v>
          </cell>
          <cell r="C174" t="str">
            <v>USD</v>
          </cell>
          <cell r="D174">
            <v>41.42</v>
          </cell>
          <cell r="E174">
            <v>47.632999999999996</v>
          </cell>
          <cell r="G174">
            <v>47.632999999999996</v>
          </cell>
        </row>
        <row r="175">
          <cell r="A175" t="str">
            <v>M0032072020370</v>
          </cell>
          <cell r="B175" t="str">
            <v>20X3.75GATEWAY</v>
          </cell>
          <cell r="C175" t="str">
            <v>USD</v>
          </cell>
          <cell r="D175">
            <v>41.42</v>
          </cell>
          <cell r="E175">
            <v>47.632999999999996</v>
          </cell>
          <cell r="G175">
            <v>47.632999999999996</v>
          </cell>
        </row>
        <row r="176">
          <cell r="A176" t="str">
            <v>M0032072020400</v>
          </cell>
          <cell r="B176" t="str">
            <v>20X4GATEWAY</v>
          </cell>
          <cell r="C176" t="str">
            <v>USD</v>
          </cell>
          <cell r="D176">
            <v>41.42</v>
          </cell>
          <cell r="E176">
            <v>47.632999999999996</v>
          </cell>
          <cell r="G176">
            <v>47.632999999999996</v>
          </cell>
        </row>
        <row r="177">
          <cell r="A177" t="str">
            <v>M00320720209C0</v>
          </cell>
          <cell r="B177" t="str">
            <v>9x2GatewayIDE</v>
          </cell>
          <cell r="C177" t="str">
            <v>USD</v>
          </cell>
          <cell r="D177">
            <v>38.68</v>
          </cell>
          <cell r="E177">
            <v>44.481999999999999</v>
          </cell>
          <cell r="G177">
            <v>44.481999999999999</v>
          </cell>
        </row>
        <row r="178">
          <cell r="A178" t="str">
            <v>M00320720229C0</v>
          </cell>
          <cell r="B178" t="str">
            <v>9x2.25GatewayIDE</v>
          </cell>
          <cell r="C178" t="str">
            <v>USD</v>
          </cell>
          <cell r="D178">
            <v>39.03</v>
          </cell>
          <cell r="E178">
            <v>44.884499999999996</v>
          </cell>
          <cell r="G178">
            <v>44.884499999999996</v>
          </cell>
        </row>
        <row r="179">
          <cell r="A179" t="str">
            <v>M00320720259C0</v>
          </cell>
          <cell r="B179" t="str">
            <v>9x2.5GatewayIDE</v>
          </cell>
          <cell r="C179" t="str">
            <v>USD</v>
          </cell>
          <cell r="D179">
            <v>39.03</v>
          </cell>
          <cell r="E179">
            <v>44.884499999999996</v>
          </cell>
          <cell r="G179">
            <v>44.884499999999996</v>
          </cell>
        </row>
        <row r="180">
          <cell r="A180" t="str">
            <v>M00320720279C0</v>
          </cell>
          <cell r="B180" t="str">
            <v>9x2.75GatewayIDE</v>
          </cell>
          <cell r="C180" t="str">
            <v>USD</v>
          </cell>
          <cell r="D180">
            <v>39.020000000000003</v>
          </cell>
          <cell r="E180">
            <v>44.872999999999998</v>
          </cell>
          <cell r="G180">
            <v>44.872999999999998</v>
          </cell>
        </row>
        <row r="181">
          <cell r="A181" t="str">
            <v>M0032072030200</v>
          </cell>
          <cell r="B181" t="str">
            <v>30X2GATEWAY</v>
          </cell>
          <cell r="C181" t="str">
            <v>USD</v>
          </cell>
          <cell r="D181">
            <v>43.95</v>
          </cell>
          <cell r="E181">
            <v>50.542499999999997</v>
          </cell>
          <cell r="G181">
            <v>50.542499999999997</v>
          </cell>
        </row>
        <row r="182">
          <cell r="A182" t="str">
            <v>M0032072030220</v>
          </cell>
          <cell r="B182" t="str">
            <v>30X2.25GATEWAY</v>
          </cell>
          <cell r="C182" t="str">
            <v>USD</v>
          </cell>
          <cell r="D182">
            <v>44.44</v>
          </cell>
          <cell r="E182">
            <v>51.105999999999995</v>
          </cell>
          <cell r="G182">
            <v>51.105999999999995</v>
          </cell>
        </row>
        <row r="183">
          <cell r="A183" t="str">
            <v>M0032072030250</v>
          </cell>
          <cell r="B183" t="str">
            <v>30X2.5GATEWAY</v>
          </cell>
          <cell r="C183" t="str">
            <v>USD</v>
          </cell>
          <cell r="D183">
            <v>44.44</v>
          </cell>
          <cell r="E183">
            <v>51.105999999999995</v>
          </cell>
          <cell r="G183">
            <v>51.105999999999995</v>
          </cell>
        </row>
        <row r="184">
          <cell r="A184" t="str">
            <v>M0032072030300</v>
          </cell>
          <cell r="B184" t="str">
            <v>30X3GATEWAY</v>
          </cell>
          <cell r="C184" t="str">
            <v>USD</v>
          </cell>
          <cell r="D184">
            <v>47.83</v>
          </cell>
          <cell r="E184">
            <v>55.004499999999993</v>
          </cell>
          <cell r="G184">
            <v>55.004499999999993</v>
          </cell>
        </row>
        <row r="185">
          <cell r="A185" t="str">
            <v>M0032072030320</v>
          </cell>
          <cell r="B185" t="str">
            <v>30X3.25GATEWAY</v>
          </cell>
          <cell r="C185" t="str">
            <v>USD</v>
          </cell>
          <cell r="D185">
            <v>47.73</v>
          </cell>
          <cell r="E185">
            <v>54.889499999999991</v>
          </cell>
          <cell r="G185">
            <v>54.889499999999991</v>
          </cell>
        </row>
        <row r="186">
          <cell r="A186" t="str">
            <v>M0032072030350</v>
          </cell>
          <cell r="B186" t="str">
            <v>30X3.5GATEWAY</v>
          </cell>
          <cell r="C186" t="str">
            <v>USD</v>
          </cell>
          <cell r="D186">
            <v>47.73</v>
          </cell>
          <cell r="E186">
            <v>54.889499999999991</v>
          </cell>
          <cell r="G186">
            <v>54.889499999999991</v>
          </cell>
        </row>
        <row r="187">
          <cell r="A187" t="str">
            <v>M0032072030370</v>
          </cell>
          <cell r="B187" t="str">
            <v>30X3.75GATEWAY</v>
          </cell>
          <cell r="C187" t="str">
            <v>USD</v>
          </cell>
          <cell r="D187">
            <v>47.73</v>
          </cell>
          <cell r="E187">
            <v>54.889499999999991</v>
          </cell>
          <cell r="G187">
            <v>54.889499999999991</v>
          </cell>
        </row>
        <row r="188">
          <cell r="A188" t="str">
            <v>M0032072030400</v>
          </cell>
          <cell r="B188" t="str">
            <v>30X4GATEWAY</v>
          </cell>
          <cell r="C188" t="str">
            <v>USD</v>
          </cell>
          <cell r="D188">
            <v>47.73</v>
          </cell>
          <cell r="E188">
            <v>54.889499999999991</v>
          </cell>
          <cell r="G188">
            <v>54.889499999999991</v>
          </cell>
        </row>
        <row r="189">
          <cell r="A189" t="str">
            <v>M00320720309C0</v>
          </cell>
          <cell r="B189" t="str">
            <v>9x3GatewayIDE</v>
          </cell>
          <cell r="C189" t="str">
            <v>USD</v>
          </cell>
          <cell r="D189">
            <v>39.04</v>
          </cell>
          <cell r="E189">
            <v>44.895999999999994</v>
          </cell>
          <cell r="G189">
            <v>44.895999999999994</v>
          </cell>
        </row>
        <row r="190">
          <cell r="A190" t="str">
            <v>M00320720329C0</v>
          </cell>
          <cell r="B190" t="str">
            <v>9x3.25GatewayIDE</v>
          </cell>
          <cell r="C190" t="str">
            <v>USD</v>
          </cell>
          <cell r="D190">
            <v>39.67</v>
          </cell>
          <cell r="E190">
            <v>45.6205</v>
          </cell>
          <cell r="G190">
            <v>45.6205</v>
          </cell>
        </row>
        <row r="191">
          <cell r="A191" t="str">
            <v>M00320720359C0</v>
          </cell>
          <cell r="B191" t="str">
            <v>9x3.5GatewayIDE</v>
          </cell>
          <cell r="C191" t="str">
            <v>USD</v>
          </cell>
          <cell r="D191">
            <v>40.85</v>
          </cell>
          <cell r="E191">
            <v>46.977499999999999</v>
          </cell>
          <cell r="G191">
            <v>46.977499999999999</v>
          </cell>
        </row>
        <row r="192">
          <cell r="A192" t="str">
            <v>M00320720379C0</v>
          </cell>
          <cell r="B192" t="str">
            <v>9x3.75GatewayIDE</v>
          </cell>
          <cell r="C192" t="str">
            <v>USD</v>
          </cell>
          <cell r="D192">
            <v>40.85</v>
          </cell>
          <cell r="E192">
            <v>46.977499999999999</v>
          </cell>
          <cell r="G192">
            <v>46.977499999999999</v>
          </cell>
        </row>
        <row r="193">
          <cell r="A193" t="str">
            <v>M00320720409C0</v>
          </cell>
          <cell r="B193" t="str">
            <v>9x4GatewayIDE</v>
          </cell>
          <cell r="C193" t="str">
            <v>USD</v>
          </cell>
          <cell r="D193">
            <v>40.85</v>
          </cell>
          <cell r="E193">
            <v>46.977499999999999</v>
          </cell>
          <cell r="G193">
            <v>46.977499999999999</v>
          </cell>
        </row>
        <row r="194">
          <cell r="A194" t="str">
            <v>M0032072109200</v>
          </cell>
          <cell r="B194" t="str">
            <v>9x2GatewayMR</v>
          </cell>
          <cell r="C194" t="str">
            <v>USD</v>
          </cell>
          <cell r="D194">
            <v>39.82</v>
          </cell>
          <cell r="E194">
            <v>45.792999999999999</v>
          </cell>
          <cell r="G194">
            <v>45.792999999999999</v>
          </cell>
        </row>
        <row r="195">
          <cell r="A195" t="str">
            <v>M0032072109220</v>
          </cell>
          <cell r="B195" t="str">
            <v>9x2.25GatewayMR</v>
          </cell>
          <cell r="C195" t="str">
            <v>USD</v>
          </cell>
          <cell r="D195">
            <v>40.159999999999997</v>
          </cell>
          <cell r="E195">
            <v>46.18399999999999</v>
          </cell>
          <cell r="G195">
            <v>46.18399999999999</v>
          </cell>
        </row>
        <row r="196">
          <cell r="A196" t="str">
            <v>M0032072109250</v>
          </cell>
          <cell r="B196" t="str">
            <v>9x2.5GatewayMR</v>
          </cell>
          <cell r="C196" t="str">
            <v>USD</v>
          </cell>
          <cell r="D196">
            <v>40.159999999999997</v>
          </cell>
          <cell r="E196">
            <v>46.18399999999999</v>
          </cell>
          <cell r="G196">
            <v>46.18399999999999</v>
          </cell>
        </row>
        <row r="197">
          <cell r="A197" t="str">
            <v>M0032072109270</v>
          </cell>
          <cell r="B197" t="str">
            <v>9x2.75GatewayMR</v>
          </cell>
          <cell r="C197" t="str">
            <v>USD</v>
          </cell>
          <cell r="D197">
            <v>40.159999999999997</v>
          </cell>
          <cell r="E197">
            <v>46.18399999999999</v>
          </cell>
          <cell r="G197">
            <v>46.18399999999999</v>
          </cell>
        </row>
        <row r="198">
          <cell r="A198" t="str">
            <v>M0032072109300</v>
          </cell>
          <cell r="B198" t="str">
            <v>9x3GatewayMR</v>
          </cell>
          <cell r="C198" t="str">
            <v>USD</v>
          </cell>
          <cell r="D198">
            <v>40.18</v>
          </cell>
          <cell r="E198">
            <v>46.206999999999994</v>
          </cell>
          <cell r="G198">
            <v>46.206999999999994</v>
          </cell>
        </row>
        <row r="199">
          <cell r="A199" t="str">
            <v>M0032072109320</v>
          </cell>
          <cell r="B199" t="str">
            <v>9x3.25GatewayMR</v>
          </cell>
          <cell r="C199" t="str">
            <v>USD</v>
          </cell>
          <cell r="D199">
            <v>40.799999999999997</v>
          </cell>
          <cell r="E199">
            <v>46.919999999999995</v>
          </cell>
          <cell r="G199">
            <v>46.919999999999995</v>
          </cell>
        </row>
        <row r="200">
          <cell r="A200" t="str">
            <v>M0032072109350</v>
          </cell>
          <cell r="B200" t="str">
            <v>9x3.5GatewayMR</v>
          </cell>
          <cell r="C200" t="str">
            <v>USD</v>
          </cell>
          <cell r="D200">
            <v>41.65</v>
          </cell>
          <cell r="E200">
            <v>47.897499999999994</v>
          </cell>
          <cell r="G200">
            <v>47.897499999999994</v>
          </cell>
        </row>
        <row r="201">
          <cell r="A201" t="str">
            <v>M0032072109370</v>
          </cell>
          <cell r="B201" t="str">
            <v>9x3.75GatewayMR</v>
          </cell>
          <cell r="C201" t="str">
            <v>USD</v>
          </cell>
          <cell r="D201">
            <v>41.65</v>
          </cell>
          <cell r="E201">
            <v>47.897499999999994</v>
          </cell>
          <cell r="G201">
            <v>47.897499999999994</v>
          </cell>
        </row>
        <row r="202">
          <cell r="A202" t="str">
            <v>M0032072109400</v>
          </cell>
          <cell r="B202" t="str">
            <v>9x4GatewayMR</v>
          </cell>
          <cell r="C202" t="str">
            <v>USD</v>
          </cell>
          <cell r="D202">
            <v>41.65</v>
          </cell>
          <cell r="E202">
            <v>47.897499999999994</v>
          </cell>
          <cell r="G202">
            <v>47.897499999999994</v>
          </cell>
        </row>
        <row r="203">
          <cell r="A203" t="str">
            <v>M0032072112200</v>
          </cell>
          <cell r="B203" t="str">
            <v>12x2GatewayMR</v>
          </cell>
          <cell r="C203" t="str">
            <v>USD</v>
          </cell>
          <cell r="D203">
            <v>39.82</v>
          </cell>
          <cell r="E203">
            <v>45.792999999999999</v>
          </cell>
          <cell r="G203">
            <v>45.792999999999999</v>
          </cell>
        </row>
        <row r="204">
          <cell r="A204" t="str">
            <v>M0032072112220</v>
          </cell>
          <cell r="B204" t="str">
            <v>12x2.25GatewayMR</v>
          </cell>
          <cell r="C204" t="str">
            <v>USD</v>
          </cell>
          <cell r="D204">
            <v>40.159999999999997</v>
          </cell>
          <cell r="E204">
            <v>46.18399999999999</v>
          </cell>
          <cell r="G204">
            <v>46.18399999999999</v>
          </cell>
        </row>
        <row r="205">
          <cell r="A205" t="str">
            <v>M0032072112250</v>
          </cell>
          <cell r="B205" t="str">
            <v>12x2.5GatewayMR</v>
          </cell>
          <cell r="C205" t="str">
            <v>USD</v>
          </cell>
          <cell r="D205">
            <v>40.159999999999997</v>
          </cell>
          <cell r="E205">
            <v>46.18399999999999</v>
          </cell>
          <cell r="G205">
            <v>46.18399999999999</v>
          </cell>
        </row>
        <row r="206">
          <cell r="A206" t="str">
            <v>M0032072112270</v>
          </cell>
          <cell r="B206" t="str">
            <v>12x2.75GatewayMR</v>
          </cell>
          <cell r="C206" t="str">
            <v>USD</v>
          </cell>
          <cell r="D206">
            <v>40.159999999999997</v>
          </cell>
          <cell r="E206">
            <v>46.18399999999999</v>
          </cell>
          <cell r="G206">
            <v>46.18399999999999</v>
          </cell>
        </row>
        <row r="207">
          <cell r="A207" t="str">
            <v>M0032072112300</v>
          </cell>
          <cell r="B207" t="str">
            <v>12x3GatewayMR</v>
          </cell>
          <cell r="C207" t="str">
            <v>USD</v>
          </cell>
          <cell r="D207">
            <v>40.18</v>
          </cell>
          <cell r="E207">
            <v>46.206999999999994</v>
          </cell>
          <cell r="G207">
            <v>46.206999999999994</v>
          </cell>
        </row>
        <row r="208">
          <cell r="A208" t="str">
            <v>M0032072112320</v>
          </cell>
          <cell r="B208" t="str">
            <v>12x3.25GatewayMR</v>
          </cell>
          <cell r="C208" t="str">
            <v>USD</v>
          </cell>
          <cell r="D208">
            <v>40.799999999999997</v>
          </cell>
          <cell r="E208">
            <v>46.919999999999995</v>
          </cell>
          <cell r="G208">
            <v>46.919999999999995</v>
          </cell>
        </row>
        <row r="209">
          <cell r="A209" t="str">
            <v>M0032072112350</v>
          </cell>
          <cell r="B209" t="str">
            <v>12x3.5GatewayMR</v>
          </cell>
          <cell r="C209" t="str">
            <v>USD</v>
          </cell>
          <cell r="D209">
            <v>41.65</v>
          </cell>
          <cell r="E209">
            <v>47.897499999999994</v>
          </cell>
          <cell r="G209">
            <v>47.897499999999994</v>
          </cell>
        </row>
        <row r="210">
          <cell r="A210" t="str">
            <v>M0032072112370</v>
          </cell>
          <cell r="B210" t="str">
            <v>12x3.75GatewayMR</v>
          </cell>
          <cell r="C210" t="str">
            <v>USD</v>
          </cell>
          <cell r="D210">
            <v>41.65</v>
          </cell>
          <cell r="E210">
            <v>47.897499999999994</v>
          </cell>
          <cell r="G210">
            <v>47.897499999999994</v>
          </cell>
        </row>
        <row r="211">
          <cell r="A211" t="str">
            <v>M0032072112400</v>
          </cell>
          <cell r="B211" t="str">
            <v>12x4GatewayMR</v>
          </cell>
          <cell r="C211" t="str">
            <v>USD</v>
          </cell>
          <cell r="D211">
            <v>41.65</v>
          </cell>
          <cell r="E211">
            <v>47.897499999999994</v>
          </cell>
          <cell r="G211">
            <v>47.897499999999994</v>
          </cell>
        </row>
        <row r="212">
          <cell r="A212" t="str">
            <v>M0032072115150</v>
          </cell>
          <cell r="B212" t="str">
            <v>15x1.5GatewayMR</v>
          </cell>
          <cell r="C212" t="str">
            <v>USD</v>
          </cell>
          <cell r="D212">
            <v>39.68</v>
          </cell>
          <cell r="E212">
            <v>45.631999999999998</v>
          </cell>
          <cell r="G212">
            <v>45.631999999999998</v>
          </cell>
        </row>
        <row r="213">
          <cell r="A213" t="str">
            <v>M0032072115200</v>
          </cell>
          <cell r="B213" t="str">
            <v>15x2GatewayMR</v>
          </cell>
          <cell r="C213" t="str">
            <v>USD</v>
          </cell>
          <cell r="D213">
            <v>39.82</v>
          </cell>
          <cell r="E213">
            <v>45.792999999999999</v>
          </cell>
          <cell r="G213">
            <v>45.792999999999999</v>
          </cell>
        </row>
        <row r="214">
          <cell r="A214" t="str">
            <v>M0032072115220</v>
          </cell>
          <cell r="B214" t="str">
            <v>15x2.25GatewayMR</v>
          </cell>
          <cell r="C214" t="str">
            <v>USD</v>
          </cell>
          <cell r="D214">
            <v>40.159999999999997</v>
          </cell>
          <cell r="E214">
            <v>46.18399999999999</v>
          </cell>
          <cell r="G214">
            <v>46.18399999999999</v>
          </cell>
        </row>
        <row r="215">
          <cell r="A215" t="str">
            <v>M0032072115250</v>
          </cell>
          <cell r="B215" t="str">
            <v>15x2.5GatewayMR</v>
          </cell>
          <cell r="C215" t="str">
            <v>USD</v>
          </cell>
          <cell r="D215">
            <v>40.159999999999997</v>
          </cell>
          <cell r="E215">
            <v>46.18399999999999</v>
          </cell>
          <cell r="G215">
            <v>46.18399999999999</v>
          </cell>
        </row>
        <row r="216">
          <cell r="A216" t="str">
            <v>M0032072115270</v>
          </cell>
          <cell r="B216" t="str">
            <v>15x2.75GatewayMR</v>
          </cell>
          <cell r="C216" t="str">
            <v>USD</v>
          </cell>
          <cell r="D216">
            <v>40.159999999999997</v>
          </cell>
          <cell r="E216">
            <v>46.18399999999999</v>
          </cell>
          <cell r="G216">
            <v>46.18399999999999</v>
          </cell>
        </row>
        <row r="217">
          <cell r="A217" t="str">
            <v>M0032072115300</v>
          </cell>
          <cell r="B217" t="str">
            <v>15x3GatewayMR</v>
          </cell>
          <cell r="C217" t="str">
            <v>USD</v>
          </cell>
          <cell r="D217">
            <v>40.18</v>
          </cell>
          <cell r="E217">
            <v>46.206999999999994</v>
          </cell>
          <cell r="G217">
            <v>46.206999999999994</v>
          </cell>
        </row>
        <row r="218">
          <cell r="A218" t="str">
            <v>M0032072115320</v>
          </cell>
          <cell r="B218" t="str">
            <v>15x3.25GatewayMR</v>
          </cell>
          <cell r="C218" t="str">
            <v>USD</v>
          </cell>
          <cell r="D218">
            <v>40.799999999999997</v>
          </cell>
          <cell r="E218">
            <v>46.919999999999995</v>
          </cell>
          <cell r="G218">
            <v>46.919999999999995</v>
          </cell>
        </row>
        <row r="219">
          <cell r="A219" t="str">
            <v>M0032072115350</v>
          </cell>
          <cell r="B219" t="str">
            <v>15x3.5GatewayMR</v>
          </cell>
          <cell r="C219" t="str">
            <v>USD</v>
          </cell>
          <cell r="D219">
            <v>41.65</v>
          </cell>
          <cell r="E219">
            <v>47.897499999999994</v>
          </cell>
          <cell r="G219">
            <v>47.897499999999994</v>
          </cell>
        </row>
        <row r="220">
          <cell r="A220" t="str">
            <v>M0032072115370</v>
          </cell>
          <cell r="B220" t="str">
            <v>15x3.75GatewayMR</v>
          </cell>
          <cell r="C220" t="str">
            <v>USD</v>
          </cell>
          <cell r="D220">
            <v>41.65</v>
          </cell>
          <cell r="E220">
            <v>47.897499999999994</v>
          </cell>
          <cell r="G220">
            <v>47.897499999999994</v>
          </cell>
        </row>
        <row r="221">
          <cell r="A221" t="str">
            <v>M0032072115400</v>
          </cell>
          <cell r="B221" t="str">
            <v>15x4GatewayMR</v>
          </cell>
          <cell r="C221" t="str">
            <v>USD</v>
          </cell>
          <cell r="D221">
            <v>41.65</v>
          </cell>
          <cell r="E221">
            <v>47.897499999999994</v>
          </cell>
          <cell r="G221">
            <v>47.897499999999994</v>
          </cell>
        </row>
        <row r="222">
          <cell r="A222" t="str">
            <v>M0032072120150</v>
          </cell>
          <cell r="B222" t="str">
            <v>20x1.5GatewayMR</v>
          </cell>
          <cell r="C222" t="str">
            <v>USD</v>
          </cell>
          <cell r="D222">
            <v>39.68</v>
          </cell>
          <cell r="E222">
            <v>45.631999999999998</v>
          </cell>
          <cell r="G222">
            <v>45.631999999999998</v>
          </cell>
        </row>
        <row r="223">
          <cell r="A223" t="str">
            <v>M0032072120200</v>
          </cell>
          <cell r="B223" t="str">
            <v>20x2GatewayMR</v>
          </cell>
          <cell r="C223" t="str">
            <v>USD</v>
          </cell>
          <cell r="D223">
            <v>39.82</v>
          </cell>
          <cell r="E223">
            <v>45.792999999999999</v>
          </cell>
          <cell r="G223">
            <v>45.792999999999999</v>
          </cell>
        </row>
        <row r="224">
          <cell r="A224" t="str">
            <v>M0032072120220</v>
          </cell>
          <cell r="B224" t="str">
            <v>20x2.25GatewayMR</v>
          </cell>
          <cell r="C224" t="str">
            <v>USD</v>
          </cell>
          <cell r="D224">
            <v>40.159999999999997</v>
          </cell>
          <cell r="E224">
            <v>46.18399999999999</v>
          </cell>
          <cell r="G224">
            <v>46.18399999999999</v>
          </cell>
        </row>
        <row r="225">
          <cell r="A225" t="str">
            <v>M0032072120250</v>
          </cell>
          <cell r="B225" t="str">
            <v>20x2.5GatewayMR</v>
          </cell>
          <cell r="C225" t="str">
            <v>USD</v>
          </cell>
          <cell r="D225">
            <v>40.159999999999997</v>
          </cell>
          <cell r="E225">
            <v>46.18399999999999</v>
          </cell>
          <cell r="G225">
            <v>46.18399999999999</v>
          </cell>
        </row>
        <row r="226">
          <cell r="A226" t="str">
            <v>M0032072120270</v>
          </cell>
          <cell r="B226" t="str">
            <v>20x2.75GatewayMR</v>
          </cell>
          <cell r="C226" t="str">
            <v>USD</v>
          </cell>
          <cell r="D226">
            <v>40.159999999999997</v>
          </cell>
          <cell r="E226">
            <v>46.18399999999999</v>
          </cell>
          <cell r="G226">
            <v>46.18399999999999</v>
          </cell>
        </row>
        <row r="227">
          <cell r="A227" t="str">
            <v>M0032072120300</v>
          </cell>
          <cell r="B227" t="str">
            <v>20x3GatewayMR</v>
          </cell>
          <cell r="C227" t="str">
            <v>USD</v>
          </cell>
          <cell r="D227">
            <v>40.82</v>
          </cell>
          <cell r="E227">
            <v>46.942999999999998</v>
          </cell>
          <cell r="G227">
            <v>46.942999999999998</v>
          </cell>
        </row>
        <row r="228">
          <cell r="A228" t="str">
            <v>M0032072120320</v>
          </cell>
          <cell r="B228" t="str">
            <v>20x3.25GatewayMR</v>
          </cell>
          <cell r="C228" t="str">
            <v>USD</v>
          </cell>
          <cell r="D228">
            <v>40.799999999999997</v>
          </cell>
          <cell r="E228">
            <v>46.919999999999995</v>
          </cell>
          <cell r="G228">
            <v>46.919999999999995</v>
          </cell>
        </row>
        <row r="229">
          <cell r="A229" t="str">
            <v>M0032072120350</v>
          </cell>
          <cell r="B229" t="str">
            <v>20x3.5GatewayMR</v>
          </cell>
          <cell r="C229" t="str">
            <v>USD</v>
          </cell>
          <cell r="D229">
            <v>41.65</v>
          </cell>
          <cell r="E229">
            <v>47.897499999999994</v>
          </cell>
          <cell r="G229">
            <v>47.897499999999994</v>
          </cell>
        </row>
        <row r="230">
          <cell r="A230" t="str">
            <v>M0032072120370</v>
          </cell>
          <cell r="B230" t="str">
            <v>20x3.75GatewayMR</v>
          </cell>
          <cell r="C230" t="str">
            <v>USD</v>
          </cell>
          <cell r="D230">
            <v>41.66</v>
          </cell>
          <cell r="E230">
            <v>47.908999999999992</v>
          </cell>
          <cell r="G230">
            <v>47.908999999999992</v>
          </cell>
        </row>
        <row r="231">
          <cell r="A231" t="str">
            <v>M0032072120400</v>
          </cell>
          <cell r="B231" t="str">
            <v>20x4GatewayMR</v>
          </cell>
          <cell r="C231" t="str">
            <v>USD</v>
          </cell>
          <cell r="D231">
            <v>41.66</v>
          </cell>
          <cell r="E231">
            <v>47.908999999999992</v>
          </cell>
          <cell r="G231">
            <v>47.908999999999992</v>
          </cell>
        </row>
        <row r="232">
          <cell r="A232" t="str">
            <v>M00320721515C0</v>
          </cell>
          <cell r="B232" t="str">
            <v>15x1.5GatewayIDE</v>
          </cell>
          <cell r="C232" t="str">
            <v>USD</v>
          </cell>
          <cell r="D232">
            <v>38.54</v>
          </cell>
          <cell r="E232">
            <v>44.320999999999998</v>
          </cell>
          <cell r="G232">
            <v>44.320999999999998</v>
          </cell>
        </row>
        <row r="233">
          <cell r="A233" t="str">
            <v>M00320721520C0</v>
          </cell>
          <cell r="B233" t="str">
            <v>20x1.5GatewayIDE</v>
          </cell>
          <cell r="C233" t="str">
            <v>USD</v>
          </cell>
          <cell r="D233">
            <v>38.54</v>
          </cell>
          <cell r="E233">
            <v>44.320999999999998</v>
          </cell>
          <cell r="G233">
            <v>44.320999999999998</v>
          </cell>
        </row>
        <row r="234">
          <cell r="A234" t="str">
            <v>M00320722015C0</v>
          </cell>
          <cell r="B234" t="str">
            <v>15x2GatewayIDE</v>
          </cell>
          <cell r="C234" t="str">
            <v>USD</v>
          </cell>
          <cell r="D234">
            <v>38.68</v>
          </cell>
          <cell r="E234">
            <v>44.481999999999999</v>
          </cell>
          <cell r="G234">
            <v>44.481999999999999</v>
          </cell>
        </row>
        <row r="235">
          <cell r="A235" t="str">
            <v>M00320722020C0</v>
          </cell>
          <cell r="B235" t="str">
            <v>20x2GatewayIDE</v>
          </cell>
          <cell r="C235" t="str">
            <v>USD</v>
          </cell>
          <cell r="D235">
            <v>38.68</v>
          </cell>
          <cell r="E235">
            <v>44.481999999999999</v>
          </cell>
          <cell r="G235">
            <v>44.481999999999999</v>
          </cell>
        </row>
        <row r="236">
          <cell r="A236" t="str">
            <v>M0032072209150</v>
          </cell>
          <cell r="B236" t="str">
            <v>F/G,Gateway,OTW,US9</v>
          </cell>
          <cell r="C236" t="str">
            <v>USD</v>
          </cell>
          <cell r="D236">
            <v>39.06</v>
          </cell>
          <cell r="E236">
            <v>44.918999999999997</v>
          </cell>
          <cell r="G236">
            <v>44.918999999999997</v>
          </cell>
        </row>
        <row r="237">
          <cell r="A237" t="str">
            <v>M0032072209200</v>
          </cell>
          <cell r="B237" t="str">
            <v>F/G,Gateway,OTW,US9</v>
          </cell>
          <cell r="C237" t="str">
            <v>USD</v>
          </cell>
          <cell r="D237">
            <v>39.21</v>
          </cell>
          <cell r="E237">
            <v>45.091499999999996</v>
          </cell>
          <cell r="G237">
            <v>45.091499999999996</v>
          </cell>
        </row>
        <row r="238">
          <cell r="A238" t="str">
            <v>M0032072209220</v>
          </cell>
          <cell r="B238" t="str">
            <v>F/G,Gateway,OTW,US9</v>
          </cell>
          <cell r="C238" t="str">
            <v>USD</v>
          </cell>
          <cell r="D238">
            <v>39.549999999999997</v>
          </cell>
          <cell r="E238">
            <v>45.482499999999995</v>
          </cell>
          <cell r="G238">
            <v>45.482499999999995</v>
          </cell>
        </row>
        <row r="239">
          <cell r="A239" t="str">
            <v>M0032072209250</v>
          </cell>
          <cell r="B239" t="str">
            <v>F/G,Gateway,OTW,US9</v>
          </cell>
          <cell r="C239" t="str">
            <v>USD</v>
          </cell>
          <cell r="D239">
            <v>39.549999999999997</v>
          </cell>
          <cell r="E239">
            <v>45.482499999999995</v>
          </cell>
          <cell r="G239">
            <v>45.482499999999995</v>
          </cell>
        </row>
        <row r="240">
          <cell r="A240" t="str">
            <v>M0032072209270</v>
          </cell>
          <cell r="B240" t="str">
            <v>F/G,Gateway,OTW,US9</v>
          </cell>
          <cell r="C240" t="str">
            <v>USD</v>
          </cell>
          <cell r="D240">
            <v>39.549999999999997</v>
          </cell>
          <cell r="E240">
            <v>45.482499999999995</v>
          </cell>
          <cell r="G240">
            <v>45.482499999999995</v>
          </cell>
        </row>
        <row r="241">
          <cell r="A241" t="str">
            <v>M0032072209300</v>
          </cell>
          <cell r="B241" t="str">
            <v>F/G,Gateway,OTW,US9</v>
          </cell>
          <cell r="C241" t="str">
            <v>USD</v>
          </cell>
          <cell r="D241">
            <v>39.56</v>
          </cell>
          <cell r="E241">
            <v>45.494</v>
          </cell>
          <cell r="G241">
            <v>45.494</v>
          </cell>
        </row>
        <row r="242">
          <cell r="A242" t="str">
            <v>M0032072209320</v>
          </cell>
          <cell r="B242" t="str">
            <v>F/G,Gateway,OTW,US9</v>
          </cell>
          <cell r="C242" t="str">
            <v>USD</v>
          </cell>
          <cell r="D242">
            <v>40.19</v>
          </cell>
          <cell r="E242">
            <v>46.218499999999992</v>
          </cell>
          <cell r="G242">
            <v>46.218499999999992</v>
          </cell>
        </row>
        <row r="243">
          <cell r="A243" t="str">
            <v>M0032072209350</v>
          </cell>
          <cell r="B243" t="str">
            <v>F/G,Gateway,OTW,US9</v>
          </cell>
          <cell r="C243" t="str">
            <v>USD</v>
          </cell>
          <cell r="D243">
            <v>41.38</v>
          </cell>
          <cell r="E243">
            <v>47.586999999999996</v>
          </cell>
          <cell r="G243">
            <v>47.586999999999996</v>
          </cell>
        </row>
        <row r="244">
          <cell r="A244" t="str">
            <v>M0032072209370</v>
          </cell>
          <cell r="B244" t="str">
            <v>F/G,Gateway,OTW,US9</v>
          </cell>
          <cell r="C244" t="str">
            <v>USD</v>
          </cell>
          <cell r="D244">
            <v>41.38</v>
          </cell>
          <cell r="E244">
            <v>47.586999999999996</v>
          </cell>
          <cell r="G244">
            <v>47.586999999999996</v>
          </cell>
        </row>
        <row r="245">
          <cell r="A245" t="str">
            <v>M0032072209400</v>
          </cell>
          <cell r="B245" t="str">
            <v>F/G,Gateway,OTW,US9</v>
          </cell>
          <cell r="C245" t="str">
            <v>USD</v>
          </cell>
          <cell r="D245">
            <v>41.38</v>
          </cell>
          <cell r="E245">
            <v>47.586999999999996</v>
          </cell>
          <cell r="G245">
            <v>47.586999999999996</v>
          </cell>
        </row>
        <row r="246">
          <cell r="A246" t="str">
            <v>M0032072212200</v>
          </cell>
          <cell r="B246" t="str">
            <v>F/G,Gateway,OTW,US12</v>
          </cell>
          <cell r="C246" t="str">
            <v>USD</v>
          </cell>
          <cell r="D246">
            <v>39.21</v>
          </cell>
          <cell r="E246">
            <v>45.091499999999996</v>
          </cell>
          <cell r="G246">
            <v>45.091499999999996</v>
          </cell>
        </row>
        <row r="247">
          <cell r="A247" t="str">
            <v>M0032072212220</v>
          </cell>
          <cell r="B247" t="str">
            <v>F/G,Gateway,OTW,US12</v>
          </cell>
          <cell r="C247" t="str">
            <v>USD</v>
          </cell>
          <cell r="D247">
            <v>39.549999999999997</v>
          </cell>
          <cell r="E247">
            <v>45.482499999999995</v>
          </cell>
          <cell r="G247">
            <v>45.482499999999995</v>
          </cell>
        </row>
        <row r="248">
          <cell r="A248" t="str">
            <v>M0032072212250</v>
          </cell>
          <cell r="B248" t="str">
            <v>F/G,Gateway,OTW,US12</v>
          </cell>
          <cell r="C248" t="str">
            <v>USD</v>
          </cell>
          <cell r="D248">
            <v>39.549999999999997</v>
          </cell>
          <cell r="E248">
            <v>45.482499999999995</v>
          </cell>
          <cell r="G248">
            <v>45.482499999999995</v>
          </cell>
        </row>
        <row r="249">
          <cell r="A249" t="str">
            <v>M0032072212270</v>
          </cell>
          <cell r="B249" t="str">
            <v>F/G,Gateway,OTW,US12</v>
          </cell>
          <cell r="C249" t="str">
            <v>USD</v>
          </cell>
          <cell r="D249">
            <v>39.549999999999997</v>
          </cell>
          <cell r="E249">
            <v>45.482499999999995</v>
          </cell>
          <cell r="G249">
            <v>45.482499999999995</v>
          </cell>
        </row>
        <row r="250">
          <cell r="A250" t="str">
            <v>M0032072212300</v>
          </cell>
          <cell r="B250" t="str">
            <v>F/G,Gateway,OTW,US12</v>
          </cell>
          <cell r="C250" t="str">
            <v>USD</v>
          </cell>
          <cell r="D250">
            <v>39.56</v>
          </cell>
          <cell r="E250">
            <v>45.494</v>
          </cell>
          <cell r="G250">
            <v>45.494</v>
          </cell>
        </row>
        <row r="251">
          <cell r="A251" t="str">
            <v>M0032072212320</v>
          </cell>
          <cell r="B251" t="str">
            <v>F/G,Gateway,OTW,US12</v>
          </cell>
          <cell r="C251" t="str">
            <v>USD</v>
          </cell>
          <cell r="D251">
            <v>40.19</v>
          </cell>
          <cell r="E251">
            <v>46.218499999999992</v>
          </cell>
          <cell r="G251">
            <v>46.218499999999992</v>
          </cell>
        </row>
        <row r="252">
          <cell r="A252" t="str">
            <v>M0032072212350</v>
          </cell>
          <cell r="B252" t="str">
            <v>F/G,Gateway,OTW,US12</v>
          </cell>
          <cell r="C252" t="str">
            <v>USD</v>
          </cell>
          <cell r="D252">
            <v>41.38</v>
          </cell>
          <cell r="E252">
            <v>47.586999999999996</v>
          </cell>
          <cell r="G252">
            <v>47.586999999999996</v>
          </cell>
        </row>
        <row r="253">
          <cell r="A253" t="str">
            <v>M0032072212370</v>
          </cell>
          <cell r="B253" t="str">
            <v>F/G,Gateway,OTW,US12</v>
          </cell>
          <cell r="C253" t="str">
            <v>USD</v>
          </cell>
          <cell r="D253">
            <v>41.38</v>
          </cell>
          <cell r="E253">
            <v>47.586999999999996</v>
          </cell>
          <cell r="G253">
            <v>47.586999999999996</v>
          </cell>
        </row>
        <row r="254">
          <cell r="A254" t="str">
            <v>M0032072212400</v>
          </cell>
          <cell r="B254" t="str">
            <v>F/G,Gateway,OTW,US12</v>
          </cell>
          <cell r="C254" t="str">
            <v>USD</v>
          </cell>
          <cell r="D254">
            <v>41.38</v>
          </cell>
          <cell r="E254">
            <v>47.586999999999996</v>
          </cell>
          <cell r="G254">
            <v>47.586999999999996</v>
          </cell>
        </row>
        <row r="255">
          <cell r="A255" t="str">
            <v>M0032072215150</v>
          </cell>
          <cell r="B255" t="str">
            <v>F/G,Gateway,OTW,US15</v>
          </cell>
          <cell r="C255" t="str">
            <v>USD</v>
          </cell>
          <cell r="D255">
            <v>39.06</v>
          </cell>
          <cell r="E255">
            <v>44.918999999999997</v>
          </cell>
          <cell r="G255">
            <v>44.918999999999997</v>
          </cell>
        </row>
        <row r="256">
          <cell r="A256" t="str">
            <v>M0032072215200</v>
          </cell>
          <cell r="B256" t="str">
            <v>F/G,Gateway,OTW,US15</v>
          </cell>
          <cell r="C256" t="str">
            <v>USD</v>
          </cell>
          <cell r="D256">
            <v>39.21</v>
          </cell>
          <cell r="E256">
            <v>45.091499999999996</v>
          </cell>
          <cell r="G256">
            <v>45.091499999999996</v>
          </cell>
        </row>
        <row r="257">
          <cell r="A257" t="str">
            <v>M0032072215220</v>
          </cell>
          <cell r="B257" t="str">
            <v>F/G,Gateway,OTW,US15</v>
          </cell>
          <cell r="C257" t="str">
            <v>USD</v>
          </cell>
          <cell r="D257">
            <v>39.549999999999997</v>
          </cell>
          <cell r="E257">
            <v>45.482499999999995</v>
          </cell>
          <cell r="G257">
            <v>45.482499999999995</v>
          </cell>
        </row>
        <row r="258">
          <cell r="A258" t="str">
            <v>M0032072215250</v>
          </cell>
          <cell r="B258" t="str">
            <v>F/G,Gateway,OTW,US15</v>
          </cell>
          <cell r="C258" t="str">
            <v>USD</v>
          </cell>
          <cell r="D258">
            <v>39.549999999999997</v>
          </cell>
          <cell r="E258">
            <v>45.482499999999995</v>
          </cell>
          <cell r="G258">
            <v>45.482499999999995</v>
          </cell>
        </row>
        <row r="259">
          <cell r="A259" t="str">
            <v>M0032072215270</v>
          </cell>
          <cell r="B259" t="str">
            <v>F/G,Gateway,OTW,US15</v>
          </cell>
          <cell r="C259" t="str">
            <v>USD</v>
          </cell>
          <cell r="D259">
            <v>39.549999999999997</v>
          </cell>
          <cell r="E259">
            <v>45.482499999999995</v>
          </cell>
          <cell r="G259">
            <v>45.482499999999995</v>
          </cell>
        </row>
        <row r="260">
          <cell r="A260" t="str">
            <v>M0032072215300</v>
          </cell>
          <cell r="B260" t="str">
            <v>F/G,Gateway,OTW,US15</v>
          </cell>
          <cell r="C260" t="str">
            <v>USD</v>
          </cell>
          <cell r="D260">
            <v>39.56</v>
          </cell>
          <cell r="E260">
            <v>45.494</v>
          </cell>
          <cell r="G260">
            <v>45.494</v>
          </cell>
        </row>
        <row r="261">
          <cell r="A261" t="str">
            <v>M0032072215320</v>
          </cell>
          <cell r="B261" t="str">
            <v>F/G,Gateway,OTW,US15</v>
          </cell>
          <cell r="C261" t="str">
            <v>USD</v>
          </cell>
          <cell r="D261">
            <v>40.19</v>
          </cell>
          <cell r="E261">
            <v>46.218499999999992</v>
          </cell>
          <cell r="G261">
            <v>46.218499999999992</v>
          </cell>
        </row>
        <row r="262">
          <cell r="A262" t="str">
            <v>M0032072215350</v>
          </cell>
          <cell r="B262" t="str">
            <v>F/G,Gateway,OTW,US15</v>
          </cell>
          <cell r="C262" t="str">
            <v>USD</v>
          </cell>
          <cell r="D262">
            <v>41.38</v>
          </cell>
          <cell r="E262">
            <v>47.586999999999996</v>
          </cell>
          <cell r="G262">
            <v>47.586999999999996</v>
          </cell>
        </row>
        <row r="263">
          <cell r="A263" t="str">
            <v>M0032072215370</v>
          </cell>
          <cell r="B263" t="str">
            <v>F/G,Gateway,OTW,US15</v>
          </cell>
          <cell r="C263" t="str">
            <v>USD</v>
          </cell>
          <cell r="D263">
            <v>41.38</v>
          </cell>
          <cell r="E263">
            <v>47.586999999999996</v>
          </cell>
          <cell r="G263">
            <v>47.586999999999996</v>
          </cell>
        </row>
        <row r="264">
          <cell r="A264" t="str">
            <v>M0032072215400</v>
          </cell>
          <cell r="B264" t="str">
            <v>F/G,Gateway,OTW,US15</v>
          </cell>
          <cell r="C264" t="str">
            <v>USD</v>
          </cell>
          <cell r="D264">
            <v>41.38</v>
          </cell>
          <cell r="E264">
            <v>47.586999999999996</v>
          </cell>
          <cell r="G264">
            <v>47.586999999999996</v>
          </cell>
        </row>
        <row r="265">
          <cell r="A265" t="str">
            <v>M0032072220150</v>
          </cell>
          <cell r="B265" t="str">
            <v>F/G,Gateway,OTW,US20</v>
          </cell>
          <cell r="C265" t="str">
            <v>USD</v>
          </cell>
          <cell r="D265">
            <v>39.06</v>
          </cell>
          <cell r="E265">
            <v>44.918999999999997</v>
          </cell>
          <cell r="G265">
            <v>44.918999999999997</v>
          </cell>
        </row>
        <row r="266">
          <cell r="A266" t="str">
            <v>M0032072220200</v>
          </cell>
          <cell r="B266" t="str">
            <v>F/G,Gateway,OTW,US20</v>
          </cell>
          <cell r="C266" t="str">
            <v>USD</v>
          </cell>
          <cell r="D266">
            <v>39.21</v>
          </cell>
          <cell r="E266">
            <v>45.091499999999996</v>
          </cell>
          <cell r="G266">
            <v>45.091499999999996</v>
          </cell>
        </row>
        <row r="267">
          <cell r="A267" t="str">
            <v>M0032072220220</v>
          </cell>
          <cell r="B267" t="str">
            <v>F/G,Gateway,OTW,US20</v>
          </cell>
          <cell r="C267" t="str">
            <v>USD</v>
          </cell>
          <cell r="D267">
            <v>39.549999999999997</v>
          </cell>
          <cell r="E267">
            <v>45.482499999999995</v>
          </cell>
          <cell r="G267">
            <v>45.482499999999995</v>
          </cell>
        </row>
        <row r="268">
          <cell r="A268" t="str">
            <v>M0032072220250</v>
          </cell>
          <cell r="B268" t="str">
            <v>F/G,Gateway,OTW,US20</v>
          </cell>
          <cell r="C268" t="str">
            <v>USD</v>
          </cell>
          <cell r="D268">
            <v>39.94</v>
          </cell>
          <cell r="E268">
            <v>45.930999999999997</v>
          </cell>
          <cell r="G268">
            <v>45.930999999999997</v>
          </cell>
        </row>
        <row r="269">
          <cell r="A269" t="str">
            <v>M0032072220270</v>
          </cell>
          <cell r="B269" t="str">
            <v>F/G,Gateway,OTW,US20</v>
          </cell>
          <cell r="C269" t="str">
            <v>USD</v>
          </cell>
          <cell r="D269">
            <v>39.549999999999997</v>
          </cell>
          <cell r="E269">
            <v>45.482499999999995</v>
          </cell>
          <cell r="G269">
            <v>45.482499999999995</v>
          </cell>
        </row>
        <row r="270">
          <cell r="A270" t="str">
            <v>M0032072220300</v>
          </cell>
          <cell r="B270" t="str">
            <v>F/G,Gateway,OTW,US20</v>
          </cell>
          <cell r="C270" t="str">
            <v>USD</v>
          </cell>
          <cell r="D270">
            <v>40.21</v>
          </cell>
          <cell r="E270">
            <v>46.241499999999995</v>
          </cell>
          <cell r="G270">
            <v>46.241499999999995</v>
          </cell>
        </row>
        <row r="271">
          <cell r="A271" t="str">
            <v>M0032072220320</v>
          </cell>
          <cell r="B271" t="str">
            <v>F/G,Gateway,OTW,US20</v>
          </cell>
          <cell r="C271" t="str">
            <v>USD</v>
          </cell>
          <cell r="D271">
            <v>40.19</v>
          </cell>
          <cell r="E271">
            <v>46.218499999999992</v>
          </cell>
          <cell r="G271">
            <v>46.218499999999992</v>
          </cell>
        </row>
        <row r="272">
          <cell r="A272" t="str">
            <v>M0032072220350</v>
          </cell>
          <cell r="B272" t="str">
            <v>F/G,Gateway,OTW,US20</v>
          </cell>
          <cell r="C272" t="str">
            <v>USD</v>
          </cell>
          <cell r="D272">
            <v>41.38</v>
          </cell>
          <cell r="E272">
            <v>47.586999999999996</v>
          </cell>
          <cell r="G272">
            <v>47.586999999999996</v>
          </cell>
        </row>
        <row r="273">
          <cell r="A273" t="str">
            <v>M0032072220370</v>
          </cell>
          <cell r="B273" t="str">
            <v>F/G,Gateway,OTW,US20</v>
          </cell>
          <cell r="C273" t="str">
            <v>USD</v>
          </cell>
          <cell r="D273">
            <v>41.38</v>
          </cell>
          <cell r="E273">
            <v>47.586999999999996</v>
          </cell>
          <cell r="G273">
            <v>47.586999999999996</v>
          </cell>
        </row>
        <row r="274">
          <cell r="A274" t="str">
            <v>M0032072220400</v>
          </cell>
          <cell r="B274" t="str">
            <v>F/G,Gateway,OTW,US20</v>
          </cell>
          <cell r="C274" t="str">
            <v>USD</v>
          </cell>
          <cell r="D274">
            <v>41.38</v>
          </cell>
          <cell r="E274">
            <v>47.586999999999996</v>
          </cell>
          <cell r="G274">
            <v>47.586999999999996</v>
          </cell>
        </row>
        <row r="275">
          <cell r="A275" t="str">
            <v>M00320722215C0</v>
          </cell>
          <cell r="B275" t="str">
            <v>15x2.25GatewayIDE</v>
          </cell>
          <cell r="C275" t="str">
            <v>USD</v>
          </cell>
          <cell r="D275">
            <v>39.03</v>
          </cell>
          <cell r="E275">
            <v>44.884499999999996</v>
          </cell>
          <cell r="G275">
            <v>44.884499999999996</v>
          </cell>
        </row>
        <row r="276">
          <cell r="A276" t="str">
            <v>M00320722220C0</v>
          </cell>
          <cell r="B276" t="str">
            <v>20x2.25GatewayIDE</v>
          </cell>
          <cell r="C276" t="str">
            <v>USD</v>
          </cell>
          <cell r="D276">
            <v>39.03</v>
          </cell>
          <cell r="E276">
            <v>44.884499999999996</v>
          </cell>
          <cell r="G276">
            <v>44.884499999999996</v>
          </cell>
        </row>
        <row r="277">
          <cell r="A277" t="str">
            <v>M00320722515C0</v>
          </cell>
          <cell r="B277" t="str">
            <v>15x2.5GatewayIDE</v>
          </cell>
          <cell r="C277" t="str">
            <v>USD</v>
          </cell>
          <cell r="D277">
            <v>39.020000000000003</v>
          </cell>
          <cell r="E277">
            <v>44.872999999999998</v>
          </cell>
          <cell r="G277">
            <v>44.872999999999998</v>
          </cell>
        </row>
        <row r="278">
          <cell r="A278" t="str">
            <v>M00320722520C0</v>
          </cell>
          <cell r="B278" t="str">
            <v>20x2.5GatewayIDE</v>
          </cell>
          <cell r="C278" t="str">
            <v>USD</v>
          </cell>
          <cell r="D278">
            <v>39.020000000000003</v>
          </cell>
          <cell r="E278">
            <v>44.872999999999998</v>
          </cell>
          <cell r="G278">
            <v>44.872999999999998</v>
          </cell>
        </row>
        <row r="279">
          <cell r="A279" t="str">
            <v>M00320722715C0</v>
          </cell>
          <cell r="B279" t="str">
            <v>15x2.75GatewayIDE</v>
          </cell>
          <cell r="C279" t="str">
            <v>USD</v>
          </cell>
          <cell r="D279">
            <v>39.020000000000003</v>
          </cell>
          <cell r="E279">
            <v>44.872999999999998</v>
          </cell>
          <cell r="G279">
            <v>44.872999999999998</v>
          </cell>
        </row>
        <row r="280">
          <cell r="A280" t="str">
            <v>M00320722720C0</v>
          </cell>
          <cell r="B280" t="str">
            <v>20x2.75GatewayIDE</v>
          </cell>
          <cell r="C280" t="str">
            <v>USD</v>
          </cell>
          <cell r="D280">
            <v>39.020000000000003</v>
          </cell>
          <cell r="E280">
            <v>44.872999999999998</v>
          </cell>
          <cell r="G280">
            <v>44.872999999999998</v>
          </cell>
        </row>
        <row r="281">
          <cell r="A281" t="str">
            <v>M00320723015C0</v>
          </cell>
          <cell r="B281" t="str">
            <v>15x3GatewayIDE</v>
          </cell>
          <cell r="C281" t="str">
            <v>USD</v>
          </cell>
          <cell r="D281">
            <v>39.04</v>
          </cell>
          <cell r="E281">
            <v>44.895999999999994</v>
          </cell>
          <cell r="G281">
            <v>44.895999999999994</v>
          </cell>
        </row>
        <row r="282">
          <cell r="A282" t="str">
            <v>M00320723020C0</v>
          </cell>
          <cell r="B282" t="str">
            <v>20x3GatewayIDE</v>
          </cell>
          <cell r="C282" t="str">
            <v>USD</v>
          </cell>
          <cell r="D282">
            <v>39.69</v>
          </cell>
          <cell r="E282">
            <v>45.643499999999996</v>
          </cell>
          <cell r="G282">
            <v>45.643499999999996</v>
          </cell>
        </row>
        <row r="283">
          <cell r="A283" t="str">
            <v>M0032072309200</v>
          </cell>
          <cell r="B283" t="str">
            <v>F/G,Gateway,MR,US9</v>
          </cell>
          <cell r="C283" t="str">
            <v>USD</v>
          </cell>
          <cell r="D283">
            <v>40.57</v>
          </cell>
          <cell r="E283">
            <v>46.655499999999996</v>
          </cell>
          <cell r="G283">
            <v>46.655499999999996</v>
          </cell>
        </row>
        <row r="284">
          <cell r="A284" t="str">
            <v>M0032072309220</v>
          </cell>
          <cell r="B284" t="str">
            <v>F/G,Gateway,MR,US9</v>
          </cell>
          <cell r="C284" t="str">
            <v>USD</v>
          </cell>
          <cell r="D284">
            <v>40.92</v>
          </cell>
          <cell r="E284">
            <v>47.058</v>
          </cell>
          <cell r="G284">
            <v>47.058</v>
          </cell>
        </row>
        <row r="285">
          <cell r="A285" t="str">
            <v>M0032072309250</v>
          </cell>
          <cell r="B285" t="str">
            <v>F/G,Gateway,MR,US9</v>
          </cell>
          <cell r="C285" t="str">
            <v>USD</v>
          </cell>
          <cell r="D285">
            <v>40.92</v>
          </cell>
          <cell r="E285">
            <v>47.058</v>
          </cell>
          <cell r="G285">
            <v>47.058</v>
          </cell>
        </row>
        <row r="286">
          <cell r="A286" t="str">
            <v>M0032072309270</v>
          </cell>
          <cell r="B286" t="str">
            <v>F/G,Gateway,MR,US9</v>
          </cell>
          <cell r="C286" t="str">
            <v>USD</v>
          </cell>
          <cell r="D286">
            <v>40.92</v>
          </cell>
          <cell r="E286">
            <v>47.058</v>
          </cell>
          <cell r="G286">
            <v>47.058</v>
          </cell>
        </row>
        <row r="287">
          <cell r="A287" t="str">
            <v>M0032072309300</v>
          </cell>
          <cell r="B287" t="str">
            <v>F/G,Gateway,MR,US9</v>
          </cell>
          <cell r="C287" t="str">
            <v>USD</v>
          </cell>
          <cell r="D287">
            <v>40.93</v>
          </cell>
          <cell r="E287">
            <v>47.069499999999998</v>
          </cell>
          <cell r="G287">
            <v>47.069499999999998</v>
          </cell>
        </row>
        <row r="288">
          <cell r="A288" t="str">
            <v>M0032072309320</v>
          </cell>
          <cell r="B288" t="str">
            <v>F/G,Gateway,MR,US9</v>
          </cell>
          <cell r="C288" t="str">
            <v>USD</v>
          </cell>
          <cell r="D288">
            <v>41.56</v>
          </cell>
          <cell r="E288">
            <v>47.793999999999997</v>
          </cell>
          <cell r="G288">
            <v>47.793999999999997</v>
          </cell>
        </row>
        <row r="289">
          <cell r="A289" t="str">
            <v>M0032072309350</v>
          </cell>
          <cell r="B289" t="str">
            <v>F/G,Gateway,MR,US9</v>
          </cell>
          <cell r="C289" t="str">
            <v>USD</v>
          </cell>
          <cell r="D289">
            <v>42.41</v>
          </cell>
          <cell r="E289">
            <v>48.771499999999989</v>
          </cell>
          <cell r="G289">
            <v>48.771499999999989</v>
          </cell>
        </row>
        <row r="290">
          <cell r="A290" t="str">
            <v>M0032072309370</v>
          </cell>
          <cell r="B290" t="str">
            <v>F/G,Gateway,MR,US9</v>
          </cell>
          <cell r="C290" t="str">
            <v>USD</v>
          </cell>
          <cell r="D290">
            <v>42.41</v>
          </cell>
          <cell r="E290">
            <v>48.771499999999989</v>
          </cell>
          <cell r="G290">
            <v>48.771499999999989</v>
          </cell>
        </row>
        <row r="291">
          <cell r="A291" t="str">
            <v>M0032072309400</v>
          </cell>
          <cell r="B291" t="str">
            <v>F/G,Gateway,MR,US9</v>
          </cell>
          <cell r="C291" t="str">
            <v>USD</v>
          </cell>
          <cell r="D291">
            <v>42.41</v>
          </cell>
          <cell r="E291">
            <v>48.771499999999989</v>
          </cell>
          <cell r="G291">
            <v>48.771499999999989</v>
          </cell>
        </row>
        <row r="292">
          <cell r="A292" t="str">
            <v>M0032072312200</v>
          </cell>
          <cell r="B292" t="str">
            <v>F/G,Gateway,MR,US12</v>
          </cell>
          <cell r="C292" t="str">
            <v>USD</v>
          </cell>
          <cell r="D292">
            <v>40.57</v>
          </cell>
          <cell r="E292">
            <v>46.655499999999996</v>
          </cell>
          <cell r="G292">
            <v>46.655499999999996</v>
          </cell>
        </row>
        <row r="293">
          <cell r="A293" t="str">
            <v>M0032072312220</v>
          </cell>
          <cell r="B293" t="str">
            <v>F/G,Gateway,MR,US12</v>
          </cell>
          <cell r="C293" t="str">
            <v>USD</v>
          </cell>
          <cell r="D293">
            <v>40.92</v>
          </cell>
          <cell r="E293">
            <v>47.058</v>
          </cell>
          <cell r="G293">
            <v>47.058</v>
          </cell>
        </row>
        <row r="294">
          <cell r="A294" t="str">
            <v>M0032072312250</v>
          </cell>
          <cell r="B294" t="str">
            <v>F/G,Gateway,MR,US12</v>
          </cell>
          <cell r="C294" t="str">
            <v>USD</v>
          </cell>
          <cell r="D294">
            <v>40.92</v>
          </cell>
          <cell r="E294">
            <v>47.058</v>
          </cell>
          <cell r="G294">
            <v>47.058</v>
          </cell>
        </row>
        <row r="295">
          <cell r="A295" t="str">
            <v>M0032072312270</v>
          </cell>
          <cell r="B295" t="str">
            <v>F/G,Gateway,MR,US12</v>
          </cell>
          <cell r="C295" t="str">
            <v>USD</v>
          </cell>
          <cell r="D295">
            <v>40.92</v>
          </cell>
          <cell r="E295">
            <v>47.058</v>
          </cell>
          <cell r="G295">
            <v>47.058</v>
          </cell>
        </row>
        <row r="296">
          <cell r="A296" t="str">
            <v>M0032072312300</v>
          </cell>
          <cell r="B296" t="str">
            <v>F/G,Gateway,MR,US12</v>
          </cell>
          <cell r="C296" t="str">
            <v>USD</v>
          </cell>
          <cell r="D296">
            <v>40.93</v>
          </cell>
          <cell r="E296">
            <v>47.069499999999998</v>
          </cell>
          <cell r="G296">
            <v>47.069499999999998</v>
          </cell>
        </row>
        <row r="297">
          <cell r="A297" t="str">
            <v>M0032072312320</v>
          </cell>
          <cell r="B297" t="str">
            <v>F/G,Gateway,MR,US12</v>
          </cell>
          <cell r="C297" t="str">
            <v>USD</v>
          </cell>
          <cell r="D297">
            <v>41.56</v>
          </cell>
          <cell r="E297">
            <v>47.793999999999997</v>
          </cell>
          <cell r="G297">
            <v>47.793999999999997</v>
          </cell>
        </row>
        <row r="298">
          <cell r="A298" t="str">
            <v>M0032072312350</v>
          </cell>
          <cell r="B298" t="str">
            <v>F/G,Gateway,MR,US12</v>
          </cell>
          <cell r="C298" t="str">
            <v>USD</v>
          </cell>
          <cell r="D298">
            <v>42.41</v>
          </cell>
          <cell r="E298">
            <v>48.771499999999989</v>
          </cell>
          <cell r="G298">
            <v>48.771499999999989</v>
          </cell>
        </row>
        <row r="299">
          <cell r="A299" t="str">
            <v>M0032072312370</v>
          </cell>
          <cell r="B299" t="str">
            <v>F/G,Gateway,MR,US12</v>
          </cell>
          <cell r="C299" t="str">
            <v>USD</v>
          </cell>
          <cell r="D299">
            <v>42.41</v>
          </cell>
          <cell r="E299">
            <v>48.771499999999989</v>
          </cell>
          <cell r="G299">
            <v>48.771499999999989</v>
          </cell>
        </row>
        <row r="300">
          <cell r="A300" t="str">
            <v>M0032072312400</v>
          </cell>
          <cell r="B300" t="str">
            <v>F/G,Gateway,MR,US12</v>
          </cell>
          <cell r="C300" t="str">
            <v>USD</v>
          </cell>
          <cell r="D300">
            <v>42.41</v>
          </cell>
          <cell r="E300">
            <v>48.771499999999989</v>
          </cell>
          <cell r="G300">
            <v>48.771499999999989</v>
          </cell>
        </row>
        <row r="301">
          <cell r="A301" t="str">
            <v>M0032072315150</v>
          </cell>
          <cell r="B301" t="str">
            <v>F/G,Gateway,MR,US15</v>
          </cell>
          <cell r="C301" t="str">
            <v>USD</v>
          </cell>
          <cell r="D301">
            <v>40.43</v>
          </cell>
          <cell r="E301">
            <v>46.494499999999995</v>
          </cell>
          <cell r="G301">
            <v>46.494499999999995</v>
          </cell>
        </row>
        <row r="302">
          <cell r="A302" t="str">
            <v>M0032072315200</v>
          </cell>
          <cell r="B302" t="str">
            <v>F/G,Gateway,MR,US15</v>
          </cell>
          <cell r="C302" t="str">
            <v>USD</v>
          </cell>
          <cell r="D302">
            <v>40.57</v>
          </cell>
          <cell r="E302">
            <v>46.655499999999996</v>
          </cell>
          <cell r="G302">
            <v>46.655499999999996</v>
          </cell>
        </row>
        <row r="303">
          <cell r="A303" t="str">
            <v>M0032072315220</v>
          </cell>
          <cell r="B303" t="str">
            <v>F/G,Gateway,MR,US15</v>
          </cell>
          <cell r="C303" t="str">
            <v>USD</v>
          </cell>
          <cell r="D303">
            <v>40.92</v>
          </cell>
          <cell r="E303">
            <v>47.058</v>
          </cell>
          <cell r="G303">
            <v>47.058</v>
          </cell>
        </row>
        <row r="304">
          <cell r="A304" t="str">
            <v>M0032072315250</v>
          </cell>
          <cell r="B304" t="str">
            <v>F/G,Gateway,MR,US15</v>
          </cell>
          <cell r="C304" t="str">
            <v>USD</v>
          </cell>
          <cell r="D304">
            <v>40.92</v>
          </cell>
          <cell r="E304">
            <v>47.058</v>
          </cell>
          <cell r="G304">
            <v>47.058</v>
          </cell>
        </row>
        <row r="305">
          <cell r="A305" t="str">
            <v>M0032072315270</v>
          </cell>
          <cell r="B305" t="str">
            <v>F/G,Gateway,MR,US15</v>
          </cell>
          <cell r="C305" t="str">
            <v>USD</v>
          </cell>
          <cell r="D305">
            <v>40.92</v>
          </cell>
          <cell r="E305">
            <v>47.058</v>
          </cell>
          <cell r="G305">
            <v>47.058</v>
          </cell>
        </row>
        <row r="306">
          <cell r="A306" t="str">
            <v>M0032072315300</v>
          </cell>
          <cell r="B306" t="str">
            <v>F/G,Gateway,MR,US15</v>
          </cell>
          <cell r="C306" t="str">
            <v>USD</v>
          </cell>
          <cell r="D306">
            <v>40.93</v>
          </cell>
          <cell r="E306">
            <v>47.069499999999998</v>
          </cell>
          <cell r="G306">
            <v>47.069499999999998</v>
          </cell>
        </row>
        <row r="307">
          <cell r="A307" t="str">
            <v>M0032072315320</v>
          </cell>
          <cell r="B307" t="str">
            <v>F/G,Gateway,MR,US15</v>
          </cell>
          <cell r="C307" t="str">
            <v>USD</v>
          </cell>
          <cell r="D307">
            <v>41.56</v>
          </cell>
          <cell r="E307">
            <v>47.793999999999997</v>
          </cell>
          <cell r="G307">
            <v>47.793999999999997</v>
          </cell>
        </row>
        <row r="308">
          <cell r="A308" t="str">
            <v>M0032072315350</v>
          </cell>
          <cell r="B308" t="str">
            <v>F/G,Gateway,MR,US15</v>
          </cell>
          <cell r="C308" t="str">
            <v>USD</v>
          </cell>
          <cell r="D308">
            <v>42.41</v>
          </cell>
          <cell r="E308">
            <v>48.771499999999989</v>
          </cell>
          <cell r="G308">
            <v>48.771499999999989</v>
          </cell>
        </row>
        <row r="309">
          <cell r="A309" t="str">
            <v>M0032072315370</v>
          </cell>
          <cell r="B309" t="str">
            <v>F/G,Gateway,MR,US15</v>
          </cell>
          <cell r="C309" t="str">
            <v>USD</v>
          </cell>
          <cell r="D309">
            <v>42.41</v>
          </cell>
          <cell r="E309">
            <v>48.771499999999989</v>
          </cell>
          <cell r="G309">
            <v>48.771499999999989</v>
          </cell>
        </row>
        <row r="310">
          <cell r="A310" t="str">
            <v>M0032072315400</v>
          </cell>
          <cell r="B310" t="str">
            <v>F/G,Gateway,MR,US15</v>
          </cell>
          <cell r="C310" t="str">
            <v>USD</v>
          </cell>
          <cell r="D310">
            <v>42.41</v>
          </cell>
          <cell r="E310">
            <v>48.771499999999989</v>
          </cell>
          <cell r="G310">
            <v>48.771499999999989</v>
          </cell>
        </row>
        <row r="311">
          <cell r="A311" t="str">
            <v>M0032072320150</v>
          </cell>
          <cell r="B311" t="str">
            <v>F/G,Gateway,MR,US20</v>
          </cell>
          <cell r="C311" t="str">
            <v>USD</v>
          </cell>
          <cell r="D311">
            <v>40.43</v>
          </cell>
          <cell r="E311">
            <v>46.494499999999995</v>
          </cell>
          <cell r="G311">
            <v>46.494499999999995</v>
          </cell>
        </row>
        <row r="312">
          <cell r="A312" t="str">
            <v>M0032072320200</v>
          </cell>
          <cell r="B312" t="str">
            <v>F/G,Gateway,MR,US20</v>
          </cell>
          <cell r="C312" t="str">
            <v>USD</v>
          </cell>
          <cell r="D312">
            <v>40.57</v>
          </cell>
          <cell r="E312">
            <v>46.655499999999996</v>
          </cell>
          <cell r="G312">
            <v>46.655499999999996</v>
          </cell>
        </row>
        <row r="313">
          <cell r="A313" t="str">
            <v>M0032072320220</v>
          </cell>
          <cell r="B313" t="str">
            <v>F/G,Gateway,MR,US20</v>
          </cell>
          <cell r="C313" t="str">
            <v>USD</v>
          </cell>
          <cell r="D313">
            <v>40.92</v>
          </cell>
          <cell r="E313">
            <v>47.058</v>
          </cell>
          <cell r="G313">
            <v>47.058</v>
          </cell>
        </row>
        <row r="314">
          <cell r="A314" t="str">
            <v>M0032072320250</v>
          </cell>
          <cell r="B314" t="str">
            <v>F/G,Gateway,MR,US20</v>
          </cell>
          <cell r="C314" t="str">
            <v>USD</v>
          </cell>
          <cell r="D314">
            <v>40.92</v>
          </cell>
          <cell r="E314">
            <v>47.058</v>
          </cell>
          <cell r="G314">
            <v>47.058</v>
          </cell>
        </row>
        <row r="315">
          <cell r="A315" t="str">
            <v>M0032072320270</v>
          </cell>
          <cell r="B315" t="str">
            <v>F/G,Gateway,MR,US20</v>
          </cell>
          <cell r="C315" t="str">
            <v>USD</v>
          </cell>
          <cell r="D315">
            <v>40.92</v>
          </cell>
          <cell r="E315">
            <v>47.058</v>
          </cell>
          <cell r="G315">
            <v>47.058</v>
          </cell>
        </row>
        <row r="316">
          <cell r="A316" t="str">
            <v>M0032072320300</v>
          </cell>
          <cell r="B316" t="str">
            <v>F/G,Gateway,MR,US20</v>
          </cell>
          <cell r="C316" t="str">
            <v>USD</v>
          </cell>
          <cell r="D316">
            <v>41.58</v>
          </cell>
          <cell r="E316">
            <v>47.816999999999993</v>
          </cell>
          <cell r="G316">
            <v>47.816999999999993</v>
          </cell>
        </row>
        <row r="317">
          <cell r="A317" t="str">
            <v>M0032072320320</v>
          </cell>
          <cell r="B317" t="str">
            <v>F/G,Gateway,MR,US20</v>
          </cell>
          <cell r="C317" t="str">
            <v>USD</v>
          </cell>
          <cell r="D317">
            <v>41.56</v>
          </cell>
          <cell r="E317">
            <v>47.793999999999997</v>
          </cell>
          <cell r="G317">
            <v>47.793999999999997</v>
          </cell>
        </row>
        <row r="318">
          <cell r="A318" t="str">
            <v>M0032072320350</v>
          </cell>
          <cell r="B318" t="str">
            <v>F/G,Gateway,MR,US20</v>
          </cell>
          <cell r="C318" t="str">
            <v>USD</v>
          </cell>
          <cell r="D318">
            <v>42.41</v>
          </cell>
          <cell r="E318">
            <v>48.771499999999989</v>
          </cell>
          <cell r="G318">
            <v>48.771499999999989</v>
          </cell>
        </row>
        <row r="319">
          <cell r="A319" t="str">
            <v>M0032072320370</v>
          </cell>
          <cell r="B319" t="str">
            <v>F/G,Gateway,MR,US20</v>
          </cell>
          <cell r="C319" t="str">
            <v>USD</v>
          </cell>
          <cell r="D319">
            <v>42.41</v>
          </cell>
          <cell r="E319">
            <v>48.771499999999989</v>
          </cell>
          <cell r="G319">
            <v>48.771499999999989</v>
          </cell>
        </row>
        <row r="320">
          <cell r="A320" t="str">
            <v>M0032072320400</v>
          </cell>
          <cell r="B320" t="str">
            <v>F/G,Gateway,MR,US20</v>
          </cell>
          <cell r="C320" t="str">
            <v>USD</v>
          </cell>
          <cell r="D320">
            <v>42.41</v>
          </cell>
          <cell r="E320">
            <v>48.771499999999989</v>
          </cell>
          <cell r="G320">
            <v>48.771499999999989</v>
          </cell>
        </row>
        <row r="321">
          <cell r="A321" t="str">
            <v>M00320723215C0</v>
          </cell>
          <cell r="B321" t="str">
            <v>15x3.25GatewayIDE</v>
          </cell>
          <cell r="C321" t="str">
            <v>USD</v>
          </cell>
          <cell r="D321">
            <v>39.67</v>
          </cell>
          <cell r="E321">
            <v>45.6205</v>
          </cell>
          <cell r="G321">
            <v>45.6205</v>
          </cell>
        </row>
        <row r="322">
          <cell r="A322" t="str">
            <v>M00320723220C0</v>
          </cell>
          <cell r="B322" t="str">
            <v>20x3.25GatewayIDE</v>
          </cell>
          <cell r="C322" t="str">
            <v>USD</v>
          </cell>
          <cell r="D322">
            <v>39.67</v>
          </cell>
          <cell r="E322">
            <v>45.6205</v>
          </cell>
          <cell r="G322">
            <v>45.6205</v>
          </cell>
        </row>
        <row r="323">
          <cell r="A323" t="str">
            <v>M00320723515C0</v>
          </cell>
          <cell r="B323" t="str">
            <v>15x3.5GatewayIDE</v>
          </cell>
          <cell r="C323" t="str">
            <v>USD</v>
          </cell>
          <cell r="D323">
            <v>40.85</v>
          </cell>
          <cell r="E323">
            <v>46.977499999999999</v>
          </cell>
          <cell r="G323">
            <v>46.977499999999999</v>
          </cell>
        </row>
        <row r="324">
          <cell r="A324" t="str">
            <v>M00320723520C0</v>
          </cell>
          <cell r="B324" t="str">
            <v>20x3.5GatewayIDE</v>
          </cell>
          <cell r="C324" t="str">
            <v>USD</v>
          </cell>
          <cell r="D324">
            <v>40.85</v>
          </cell>
          <cell r="E324">
            <v>46.977499999999999</v>
          </cell>
          <cell r="G324">
            <v>46.977499999999999</v>
          </cell>
        </row>
        <row r="325">
          <cell r="A325" t="str">
            <v>M00320723715C0</v>
          </cell>
          <cell r="B325" t="str">
            <v>15x3.75GatewayIDE</v>
          </cell>
          <cell r="C325" t="str">
            <v>USD</v>
          </cell>
          <cell r="D325">
            <v>40.85</v>
          </cell>
          <cell r="E325">
            <v>46.977499999999999</v>
          </cell>
          <cell r="G325">
            <v>46.977499999999999</v>
          </cell>
        </row>
        <row r="326">
          <cell r="A326" t="str">
            <v>M00320723720C0</v>
          </cell>
          <cell r="B326" t="str">
            <v>20x3.75GatewayIDE</v>
          </cell>
          <cell r="C326" t="str">
            <v>USD</v>
          </cell>
          <cell r="D326">
            <v>40.85</v>
          </cell>
          <cell r="E326">
            <v>46.977499999999999</v>
          </cell>
          <cell r="G326">
            <v>46.977499999999999</v>
          </cell>
        </row>
        <row r="327">
          <cell r="A327" t="str">
            <v>M00320724015C0</v>
          </cell>
          <cell r="B327" t="str">
            <v>15x4GatewayIDE</v>
          </cell>
          <cell r="C327" t="str">
            <v>USD</v>
          </cell>
          <cell r="D327">
            <v>40.85</v>
          </cell>
          <cell r="E327">
            <v>46.977499999999999</v>
          </cell>
          <cell r="G327">
            <v>46.977499999999999</v>
          </cell>
        </row>
        <row r="328">
          <cell r="A328" t="str">
            <v>M00320724020C0</v>
          </cell>
          <cell r="B328" t="str">
            <v>20x4GatewayIDE</v>
          </cell>
          <cell r="C328" t="str">
            <v>USD</v>
          </cell>
          <cell r="D328">
            <v>40.85</v>
          </cell>
          <cell r="E328">
            <v>46.977499999999999</v>
          </cell>
          <cell r="G328">
            <v>46.977499999999999</v>
          </cell>
        </row>
        <row r="329">
          <cell r="A329" t="str">
            <v>M0032072409150</v>
          </cell>
          <cell r="B329" t="str">
            <v>F/G,Gateway,OTW,OUS9</v>
          </cell>
          <cell r="C329" t="str">
            <v>USD</v>
          </cell>
          <cell r="D329">
            <v>40.1</v>
          </cell>
          <cell r="E329">
            <v>46.114999999999995</v>
          </cell>
          <cell r="G329">
            <v>46.114999999999995</v>
          </cell>
        </row>
        <row r="330">
          <cell r="A330" t="str">
            <v>M0032072409200</v>
          </cell>
          <cell r="B330" t="str">
            <v>F/G,Gateway,OTW,OUS9</v>
          </cell>
          <cell r="C330" t="str">
            <v>USD</v>
          </cell>
          <cell r="D330">
            <v>40.24</v>
          </cell>
          <cell r="E330">
            <v>46.275999999999996</v>
          </cell>
          <cell r="G330">
            <v>46.275999999999996</v>
          </cell>
        </row>
        <row r="331">
          <cell r="A331" t="str">
            <v>M0032072409220</v>
          </cell>
          <cell r="B331" t="str">
            <v>F/G,Gateway,OTW,OUS9</v>
          </cell>
          <cell r="C331" t="str">
            <v>USD</v>
          </cell>
          <cell r="D331">
            <v>40.590000000000003</v>
          </cell>
          <cell r="E331">
            <v>46.6785</v>
          </cell>
          <cell r="G331">
            <v>46.6785</v>
          </cell>
        </row>
        <row r="332">
          <cell r="A332" t="str">
            <v>M0032072409250</v>
          </cell>
          <cell r="B332" t="str">
            <v>F/G,Gateway,OTW,OUS9</v>
          </cell>
          <cell r="C332" t="str">
            <v>USD</v>
          </cell>
          <cell r="D332">
            <v>40.590000000000003</v>
          </cell>
          <cell r="E332">
            <v>46.6785</v>
          </cell>
          <cell r="G332">
            <v>46.6785</v>
          </cell>
        </row>
        <row r="333">
          <cell r="A333" t="str">
            <v>M0032072409270</v>
          </cell>
          <cell r="B333" t="str">
            <v>F/G,Gateway,OTW,OUS9</v>
          </cell>
          <cell r="C333" t="str">
            <v>USD</v>
          </cell>
          <cell r="D333">
            <v>40.58</v>
          </cell>
          <cell r="E333">
            <v>46.666999999999994</v>
          </cell>
          <cell r="G333">
            <v>46.666999999999994</v>
          </cell>
        </row>
        <row r="334">
          <cell r="A334" t="str">
            <v>M0032072409300</v>
          </cell>
          <cell r="B334" t="str">
            <v>F/G,Gateway,OTW,OUS9</v>
          </cell>
          <cell r="C334" t="str">
            <v>USD</v>
          </cell>
          <cell r="D334">
            <v>40.6</v>
          </cell>
          <cell r="E334">
            <v>46.69</v>
          </cell>
          <cell r="G334">
            <v>46.69</v>
          </cell>
        </row>
        <row r="335">
          <cell r="A335" t="str">
            <v>M0032072409320</v>
          </cell>
          <cell r="B335" t="str">
            <v>F/G,Gateway,OTW,OUS9</v>
          </cell>
          <cell r="C335" t="str">
            <v>USD</v>
          </cell>
          <cell r="D335">
            <v>41.23</v>
          </cell>
          <cell r="E335">
            <v>47.41449999999999</v>
          </cell>
          <cell r="G335">
            <v>47.41449999999999</v>
          </cell>
        </row>
        <row r="336">
          <cell r="A336" t="str">
            <v>M0032072409350</v>
          </cell>
          <cell r="B336" t="str">
            <v>F/G,Gateway,OTW,OUS9</v>
          </cell>
          <cell r="C336" t="str">
            <v>USD</v>
          </cell>
          <cell r="D336">
            <v>42.41</v>
          </cell>
          <cell r="E336">
            <v>48.771499999999989</v>
          </cell>
          <cell r="G336">
            <v>48.771499999999989</v>
          </cell>
        </row>
        <row r="337">
          <cell r="A337" t="str">
            <v>M0032072409370</v>
          </cell>
          <cell r="B337" t="str">
            <v>F/G,Gateway,OTW,OUS9</v>
          </cell>
          <cell r="C337" t="str">
            <v>USD</v>
          </cell>
          <cell r="D337">
            <v>42.41</v>
          </cell>
          <cell r="E337">
            <v>48.771499999999989</v>
          </cell>
          <cell r="G337">
            <v>48.771499999999989</v>
          </cell>
        </row>
        <row r="338">
          <cell r="A338" t="str">
            <v>M0032072409400</v>
          </cell>
          <cell r="B338" t="str">
            <v>F/G,Gateway,OTW,OUS9</v>
          </cell>
          <cell r="C338" t="str">
            <v>USD</v>
          </cell>
          <cell r="D338">
            <v>42.41</v>
          </cell>
          <cell r="E338">
            <v>48.771499999999989</v>
          </cell>
          <cell r="G338">
            <v>48.771499999999989</v>
          </cell>
        </row>
        <row r="339">
          <cell r="A339" t="str">
            <v>M0032072412200</v>
          </cell>
          <cell r="B339" t="str">
            <v>F/G,Gateway,OTW,OUS12</v>
          </cell>
          <cell r="C339" t="str">
            <v>USD</v>
          </cell>
          <cell r="D339">
            <v>40.24</v>
          </cell>
          <cell r="E339">
            <v>46.275999999999996</v>
          </cell>
          <cell r="G339">
            <v>46.275999999999996</v>
          </cell>
        </row>
        <row r="340">
          <cell r="A340" t="str">
            <v>M0032072412220</v>
          </cell>
          <cell r="B340" t="str">
            <v>F/G,Gateway,OTW,OUS12</v>
          </cell>
          <cell r="C340" t="str">
            <v>USD</v>
          </cell>
          <cell r="D340">
            <v>40.590000000000003</v>
          </cell>
          <cell r="E340">
            <v>46.6785</v>
          </cell>
          <cell r="G340">
            <v>46.6785</v>
          </cell>
        </row>
        <row r="341">
          <cell r="A341" t="str">
            <v>M0032072412250</v>
          </cell>
          <cell r="B341" t="str">
            <v>F/G,Gateway,OTW,OUS12</v>
          </cell>
          <cell r="C341" t="str">
            <v>USD</v>
          </cell>
          <cell r="D341">
            <v>40.58</v>
          </cell>
          <cell r="E341">
            <v>46.666999999999994</v>
          </cell>
          <cell r="G341">
            <v>46.666999999999994</v>
          </cell>
        </row>
        <row r="342">
          <cell r="A342" t="str">
            <v>M0032072412270</v>
          </cell>
          <cell r="B342" t="str">
            <v>F/G,Gateway,OTW,OUS12</v>
          </cell>
          <cell r="C342" t="str">
            <v>USD</v>
          </cell>
          <cell r="D342">
            <v>40.58</v>
          </cell>
          <cell r="E342">
            <v>46.666999999999994</v>
          </cell>
          <cell r="G342">
            <v>46.666999999999994</v>
          </cell>
        </row>
        <row r="343">
          <cell r="A343" t="str">
            <v>M0032072412300</v>
          </cell>
          <cell r="B343" t="str">
            <v>F/G,Gateway,OTW,OUS12</v>
          </cell>
          <cell r="C343" t="str">
            <v>USD</v>
          </cell>
          <cell r="D343">
            <v>40.6</v>
          </cell>
          <cell r="E343">
            <v>46.69</v>
          </cell>
          <cell r="G343">
            <v>46.69</v>
          </cell>
        </row>
        <row r="344">
          <cell r="A344" t="str">
            <v>M0032072412320</v>
          </cell>
          <cell r="B344" t="str">
            <v>F/G,Gateway,OTW,OUS12</v>
          </cell>
          <cell r="C344" t="str">
            <v>USD</v>
          </cell>
          <cell r="D344">
            <v>41.23</v>
          </cell>
          <cell r="E344">
            <v>47.41449999999999</v>
          </cell>
          <cell r="G344">
            <v>47.41449999999999</v>
          </cell>
        </row>
        <row r="345">
          <cell r="A345" t="str">
            <v>M0032072412350</v>
          </cell>
          <cell r="B345" t="str">
            <v>F/G,Gateway,OTW,OUS12</v>
          </cell>
          <cell r="C345" t="str">
            <v>USD</v>
          </cell>
          <cell r="D345">
            <v>42.41</v>
          </cell>
          <cell r="E345">
            <v>48.771499999999989</v>
          </cell>
          <cell r="G345">
            <v>48.771499999999989</v>
          </cell>
        </row>
        <row r="346">
          <cell r="A346" t="str">
            <v>M0032072412370</v>
          </cell>
          <cell r="B346" t="str">
            <v>F/G,Gateway,OTW,OUS12</v>
          </cell>
          <cell r="C346" t="str">
            <v>USD</v>
          </cell>
          <cell r="D346">
            <v>42.41</v>
          </cell>
          <cell r="E346">
            <v>48.771499999999989</v>
          </cell>
          <cell r="G346">
            <v>48.771499999999989</v>
          </cell>
        </row>
        <row r="347">
          <cell r="A347" t="str">
            <v>M0032072412400</v>
          </cell>
          <cell r="B347" t="str">
            <v>F/G,Gateway,OTW,OUS12</v>
          </cell>
          <cell r="C347" t="str">
            <v>USD</v>
          </cell>
          <cell r="D347">
            <v>42.41</v>
          </cell>
          <cell r="E347">
            <v>48.771499999999989</v>
          </cell>
          <cell r="G347">
            <v>48.771499999999989</v>
          </cell>
        </row>
        <row r="348">
          <cell r="A348" t="str">
            <v>M0032072415150</v>
          </cell>
          <cell r="B348" t="str">
            <v>F/G,Gateway,OTW,OUS15</v>
          </cell>
          <cell r="C348" t="str">
            <v>USD</v>
          </cell>
          <cell r="D348">
            <v>40.1</v>
          </cell>
          <cell r="E348">
            <v>46.114999999999995</v>
          </cell>
          <cell r="G348">
            <v>46.114999999999995</v>
          </cell>
        </row>
        <row r="349">
          <cell r="A349" t="str">
            <v>M0032072415200</v>
          </cell>
          <cell r="B349" t="str">
            <v>F/G,Gateway,OTW,OUS15</v>
          </cell>
          <cell r="C349" t="str">
            <v>USD</v>
          </cell>
          <cell r="D349">
            <v>40.24</v>
          </cell>
          <cell r="E349">
            <v>46.275999999999996</v>
          </cell>
          <cell r="G349">
            <v>46.275999999999996</v>
          </cell>
        </row>
        <row r="350">
          <cell r="A350" t="str">
            <v>M0032072415220</v>
          </cell>
          <cell r="B350" t="str">
            <v>F/G,Gateway,OTW,OUS15</v>
          </cell>
          <cell r="C350" t="str">
            <v>USD</v>
          </cell>
          <cell r="D350">
            <v>40.590000000000003</v>
          </cell>
          <cell r="E350">
            <v>46.6785</v>
          </cell>
          <cell r="G350">
            <v>46.6785</v>
          </cell>
        </row>
        <row r="351">
          <cell r="A351" t="str">
            <v>M0032072415250</v>
          </cell>
          <cell r="B351" t="str">
            <v>F/G,Gateway,OTW,OUS15</v>
          </cell>
          <cell r="C351" t="str">
            <v>USD</v>
          </cell>
          <cell r="D351">
            <v>40.58</v>
          </cell>
          <cell r="E351">
            <v>46.666999999999994</v>
          </cell>
          <cell r="G351">
            <v>46.666999999999994</v>
          </cell>
        </row>
        <row r="352">
          <cell r="A352" t="str">
            <v>M0032072415270</v>
          </cell>
          <cell r="B352" t="str">
            <v>F/G,Gateway,OTW,OUS15</v>
          </cell>
          <cell r="C352" t="str">
            <v>USD</v>
          </cell>
          <cell r="D352">
            <v>40.58</v>
          </cell>
          <cell r="E352">
            <v>46.666999999999994</v>
          </cell>
          <cell r="G352">
            <v>46.666999999999994</v>
          </cell>
        </row>
        <row r="353">
          <cell r="A353" t="str">
            <v>M0032072415300</v>
          </cell>
          <cell r="B353" t="str">
            <v>F/G,Gateway,OTW,OUS15</v>
          </cell>
          <cell r="C353" t="str">
            <v>USD</v>
          </cell>
          <cell r="D353">
            <v>40.6</v>
          </cell>
          <cell r="E353">
            <v>46.69</v>
          </cell>
          <cell r="G353">
            <v>46.69</v>
          </cell>
        </row>
        <row r="354">
          <cell r="A354" t="str">
            <v>M0032072415320</v>
          </cell>
          <cell r="B354" t="str">
            <v>F/G,Gateway,OTW,OUS15</v>
          </cell>
          <cell r="C354" t="str">
            <v>USD</v>
          </cell>
          <cell r="D354">
            <v>41.23</v>
          </cell>
          <cell r="E354">
            <v>47.41449999999999</v>
          </cell>
          <cell r="G354">
            <v>47.41449999999999</v>
          </cell>
        </row>
        <row r="355">
          <cell r="A355" t="str">
            <v>M0032072415350</v>
          </cell>
          <cell r="B355" t="str">
            <v>F/G,Gateway,OTW,OUS15</v>
          </cell>
          <cell r="C355" t="str">
            <v>USD</v>
          </cell>
          <cell r="D355">
            <v>42.41</v>
          </cell>
          <cell r="E355">
            <v>48.771499999999989</v>
          </cell>
          <cell r="G355">
            <v>48.771499999999989</v>
          </cell>
        </row>
        <row r="356">
          <cell r="A356" t="str">
            <v>M0032072415370</v>
          </cell>
          <cell r="B356" t="str">
            <v>F/G,Gateway,OTW,OUS15</v>
          </cell>
          <cell r="C356" t="str">
            <v>USD</v>
          </cell>
          <cell r="D356">
            <v>42.41</v>
          </cell>
          <cell r="E356">
            <v>48.771499999999989</v>
          </cell>
          <cell r="G356">
            <v>48.771499999999989</v>
          </cell>
        </row>
        <row r="357">
          <cell r="A357" t="str">
            <v>M0032072415400</v>
          </cell>
          <cell r="B357" t="str">
            <v>F/G,Gateway,OTW,OUS15</v>
          </cell>
          <cell r="C357" t="str">
            <v>USD</v>
          </cell>
          <cell r="D357">
            <v>42.41</v>
          </cell>
          <cell r="E357">
            <v>48.771499999999989</v>
          </cell>
          <cell r="G357">
            <v>48.771499999999989</v>
          </cell>
        </row>
        <row r="358">
          <cell r="A358" t="str">
            <v>M0032072420150</v>
          </cell>
          <cell r="B358" t="str">
            <v>F/G,Gateway,OTW,OUS20</v>
          </cell>
          <cell r="C358" t="str">
            <v>USD</v>
          </cell>
          <cell r="D358">
            <v>40.1</v>
          </cell>
          <cell r="E358">
            <v>46.114999999999995</v>
          </cell>
          <cell r="G358">
            <v>46.114999999999995</v>
          </cell>
        </row>
        <row r="359">
          <cell r="A359" t="str">
            <v>M0032072420200</v>
          </cell>
          <cell r="B359" t="str">
            <v>F/G,Gateway,OTW,OUS20</v>
          </cell>
          <cell r="C359" t="str">
            <v>USD</v>
          </cell>
          <cell r="D359">
            <v>40.24</v>
          </cell>
          <cell r="E359">
            <v>46.275999999999996</v>
          </cell>
          <cell r="G359">
            <v>46.275999999999996</v>
          </cell>
        </row>
        <row r="360">
          <cell r="A360" t="str">
            <v>M0032072420220</v>
          </cell>
          <cell r="B360" t="str">
            <v>F/G,Gateway,OTW,OUS20</v>
          </cell>
          <cell r="C360" t="str">
            <v>USD</v>
          </cell>
          <cell r="D360">
            <v>40.590000000000003</v>
          </cell>
          <cell r="E360">
            <v>46.6785</v>
          </cell>
          <cell r="G360">
            <v>46.6785</v>
          </cell>
        </row>
        <row r="361">
          <cell r="A361" t="str">
            <v>M0032072420250</v>
          </cell>
          <cell r="B361" t="str">
            <v>F/G,Gateway,OTW,OUS20</v>
          </cell>
          <cell r="C361" t="str">
            <v>USD</v>
          </cell>
          <cell r="D361">
            <v>40.58</v>
          </cell>
          <cell r="E361">
            <v>46.666999999999994</v>
          </cell>
          <cell r="G361">
            <v>46.666999999999994</v>
          </cell>
        </row>
        <row r="362">
          <cell r="A362" t="str">
            <v>M0032072420270</v>
          </cell>
          <cell r="B362" t="str">
            <v>F/G,Gateway,OTW,OUS20</v>
          </cell>
          <cell r="C362" t="str">
            <v>USD</v>
          </cell>
          <cell r="D362">
            <v>40.58</v>
          </cell>
          <cell r="E362">
            <v>46.666999999999994</v>
          </cell>
          <cell r="G362">
            <v>46.666999999999994</v>
          </cell>
        </row>
        <row r="363">
          <cell r="A363" t="str">
            <v>M0032072420300</v>
          </cell>
          <cell r="B363" t="str">
            <v>F/G,Gateway,OTW,OUS20</v>
          </cell>
          <cell r="C363" t="str">
            <v>USD</v>
          </cell>
          <cell r="D363">
            <v>41.25</v>
          </cell>
          <cell r="E363">
            <v>47.437499999999993</v>
          </cell>
          <cell r="G363">
            <v>47.437499999999993</v>
          </cell>
        </row>
        <row r="364">
          <cell r="A364" t="str">
            <v>M0032072420320</v>
          </cell>
          <cell r="B364" t="str">
            <v>F/G,Gateway,OTW,OUS20</v>
          </cell>
          <cell r="C364" t="str">
            <v>USD</v>
          </cell>
          <cell r="D364">
            <v>41.23</v>
          </cell>
          <cell r="E364">
            <v>47.41449999999999</v>
          </cell>
          <cell r="G364">
            <v>47.41449999999999</v>
          </cell>
        </row>
        <row r="365">
          <cell r="A365" t="str">
            <v>M0032072420350</v>
          </cell>
          <cell r="B365" t="str">
            <v>F/G,Gateway,OTW,OUS20</v>
          </cell>
          <cell r="C365" t="str">
            <v>USD</v>
          </cell>
          <cell r="D365">
            <v>42.41</v>
          </cell>
          <cell r="E365">
            <v>48.771499999999989</v>
          </cell>
          <cell r="G365">
            <v>48.771499999999989</v>
          </cell>
        </row>
        <row r="366">
          <cell r="A366" t="str">
            <v>M0032072420370</v>
          </cell>
          <cell r="B366" t="str">
            <v>F/G,Gateway,OTW,OUS20</v>
          </cell>
          <cell r="C366" t="str">
            <v>USD</v>
          </cell>
          <cell r="D366">
            <v>42.41</v>
          </cell>
          <cell r="E366">
            <v>48.771499999999989</v>
          </cell>
          <cell r="G366">
            <v>48.771499999999989</v>
          </cell>
        </row>
        <row r="367">
          <cell r="A367" t="str">
            <v>M0032072420400</v>
          </cell>
          <cell r="B367" t="str">
            <v>F/G,Gateway,OTW,OUS20</v>
          </cell>
          <cell r="C367" t="str">
            <v>USD</v>
          </cell>
          <cell r="D367">
            <v>42.41</v>
          </cell>
          <cell r="E367">
            <v>48.771499999999989</v>
          </cell>
          <cell r="G367">
            <v>48.771499999999989</v>
          </cell>
        </row>
        <row r="368">
          <cell r="A368" t="str">
            <v>M0032072509200</v>
          </cell>
          <cell r="B368" t="str">
            <v>F/G,Gateway,MR,OUS9</v>
          </cell>
          <cell r="C368" t="str">
            <v>USD</v>
          </cell>
          <cell r="D368">
            <v>41.82</v>
          </cell>
          <cell r="E368">
            <v>48.092999999999996</v>
          </cell>
          <cell r="G368">
            <v>48.092999999999996</v>
          </cell>
        </row>
        <row r="369">
          <cell r="A369" t="str">
            <v>M0032072509220</v>
          </cell>
          <cell r="B369" t="str">
            <v>F/G,Gateway,MR,OUS9</v>
          </cell>
          <cell r="C369" t="str">
            <v>USD</v>
          </cell>
          <cell r="D369">
            <v>42.17</v>
          </cell>
          <cell r="E369">
            <v>48.4955</v>
          </cell>
          <cell r="G369">
            <v>48.4955</v>
          </cell>
        </row>
        <row r="370">
          <cell r="A370" t="str">
            <v>M0032072509250</v>
          </cell>
          <cell r="B370" t="str">
            <v>F/G,Gateway,MR,OUS9</v>
          </cell>
          <cell r="C370" t="str">
            <v>USD</v>
          </cell>
          <cell r="D370">
            <v>42.17</v>
          </cell>
          <cell r="E370">
            <v>48.4955</v>
          </cell>
          <cell r="G370">
            <v>48.4955</v>
          </cell>
        </row>
        <row r="371">
          <cell r="A371" t="str">
            <v>M0032072509270</v>
          </cell>
          <cell r="B371" t="str">
            <v>F/G,Gateway,MR,OUS9</v>
          </cell>
          <cell r="C371" t="str">
            <v>USD</v>
          </cell>
          <cell r="D371">
            <v>42.16</v>
          </cell>
          <cell r="E371">
            <v>48.483999999999995</v>
          </cell>
          <cell r="G371">
            <v>48.483999999999995</v>
          </cell>
        </row>
        <row r="372">
          <cell r="A372" t="str">
            <v>M0032072509300</v>
          </cell>
          <cell r="B372" t="str">
            <v>F/G,Gateway,MR,OUS9</v>
          </cell>
          <cell r="C372" t="str">
            <v>USD</v>
          </cell>
          <cell r="D372">
            <v>42.18</v>
          </cell>
          <cell r="E372">
            <v>48.506999999999998</v>
          </cell>
          <cell r="G372">
            <v>48.506999999999998</v>
          </cell>
        </row>
        <row r="373">
          <cell r="A373" t="str">
            <v>M0032072509320</v>
          </cell>
          <cell r="B373" t="str">
            <v>F/G,Gateway,MR,OUS9</v>
          </cell>
          <cell r="C373" t="str">
            <v>USD</v>
          </cell>
          <cell r="D373">
            <v>42.81</v>
          </cell>
          <cell r="E373">
            <v>49.231499999999997</v>
          </cell>
          <cell r="G373">
            <v>49.231499999999997</v>
          </cell>
        </row>
        <row r="374">
          <cell r="A374" t="str">
            <v>M0032072509350</v>
          </cell>
          <cell r="B374" t="str">
            <v>F/G,Gateway,MR,OUS9</v>
          </cell>
          <cell r="C374" t="str">
            <v>USD</v>
          </cell>
          <cell r="D374">
            <v>43.65</v>
          </cell>
          <cell r="E374">
            <v>50.197499999999998</v>
          </cell>
          <cell r="G374">
            <v>50.197499999999998</v>
          </cell>
        </row>
        <row r="375">
          <cell r="A375" t="str">
            <v>M0032072509370</v>
          </cell>
          <cell r="B375" t="str">
            <v>F/G,Gateway,MR,OUS9</v>
          </cell>
          <cell r="C375" t="str">
            <v>USD</v>
          </cell>
          <cell r="D375">
            <v>43.66</v>
          </cell>
          <cell r="E375">
            <v>50.208999999999989</v>
          </cell>
          <cell r="G375">
            <v>50.208999999999989</v>
          </cell>
        </row>
        <row r="376">
          <cell r="A376" t="str">
            <v>M0032072509400</v>
          </cell>
          <cell r="B376" t="str">
            <v>F/G,Gateway,MR,OUS9</v>
          </cell>
          <cell r="C376" t="str">
            <v>USD</v>
          </cell>
          <cell r="D376">
            <v>43.66</v>
          </cell>
          <cell r="E376">
            <v>50.208999999999989</v>
          </cell>
          <cell r="G376">
            <v>50.208999999999989</v>
          </cell>
        </row>
        <row r="377">
          <cell r="A377" t="str">
            <v>M0032072512200</v>
          </cell>
          <cell r="B377" t="str">
            <v>F/G,Gateway,MR,OUS12</v>
          </cell>
          <cell r="C377" t="str">
            <v>USD</v>
          </cell>
          <cell r="D377">
            <v>41.82</v>
          </cell>
          <cell r="E377">
            <v>48.092999999999996</v>
          </cell>
          <cell r="G377">
            <v>48.092999999999996</v>
          </cell>
        </row>
        <row r="378">
          <cell r="A378" t="str">
            <v>M0032072512220</v>
          </cell>
          <cell r="B378" t="str">
            <v>F/G,Gateway,MR,OUS12</v>
          </cell>
          <cell r="C378" t="str">
            <v>USD</v>
          </cell>
          <cell r="D378">
            <v>42.17</v>
          </cell>
          <cell r="E378">
            <v>48.4955</v>
          </cell>
          <cell r="G378">
            <v>48.4955</v>
          </cell>
        </row>
        <row r="379">
          <cell r="A379" t="str">
            <v>M0032072512250</v>
          </cell>
          <cell r="B379" t="str">
            <v>F/G,Gateway,MR,OUS12</v>
          </cell>
          <cell r="C379" t="str">
            <v>USD</v>
          </cell>
          <cell r="D379">
            <v>42.16</v>
          </cell>
          <cell r="E379">
            <v>48.483999999999995</v>
          </cell>
          <cell r="G379">
            <v>48.483999999999995</v>
          </cell>
        </row>
        <row r="380">
          <cell r="A380" t="str">
            <v>M0032072512270</v>
          </cell>
          <cell r="B380" t="str">
            <v>F/G,Gateway,MR,OUS12</v>
          </cell>
          <cell r="C380" t="str">
            <v>USD</v>
          </cell>
          <cell r="D380">
            <v>42.16</v>
          </cell>
          <cell r="E380">
            <v>48.483999999999995</v>
          </cell>
          <cell r="G380">
            <v>48.483999999999995</v>
          </cell>
        </row>
        <row r="381">
          <cell r="A381" t="str">
            <v>M0032072512300</v>
          </cell>
          <cell r="B381" t="str">
            <v>F/G,Gateway,MR,OUS12</v>
          </cell>
          <cell r="C381" t="str">
            <v>USD</v>
          </cell>
          <cell r="D381">
            <v>42.18</v>
          </cell>
          <cell r="E381">
            <v>48.506999999999998</v>
          </cell>
          <cell r="G381">
            <v>48.506999999999998</v>
          </cell>
        </row>
        <row r="382">
          <cell r="A382" t="str">
            <v>M0032072512320</v>
          </cell>
          <cell r="B382" t="str">
            <v>F/G,Gateway,MR,OUS12</v>
          </cell>
          <cell r="C382" t="str">
            <v>USD</v>
          </cell>
          <cell r="D382">
            <v>42.81</v>
          </cell>
          <cell r="E382">
            <v>49.231499999999997</v>
          </cell>
          <cell r="G382">
            <v>49.231499999999997</v>
          </cell>
        </row>
        <row r="383">
          <cell r="A383" t="str">
            <v>M0032072512350</v>
          </cell>
          <cell r="B383" t="str">
            <v>F/G,Gateway,MR,OUS12</v>
          </cell>
          <cell r="C383" t="str">
            <v>USD</v>
          </cell>
          <cell r="D383">
            <v>43.65</v>
          </cell>
          <cell r="E383">
            <v>50.197499999999998</v>
          </cell>
          <cell r="G383">
            <v>50.197499999999998</v>
          </cell>
        </row>
        <row r="384">
          <cell r="A384" t="str">
            <v>M0032072512370</v>
          </cell>
          <cell r="B384" t="str">
            <v>F/G,Gateway,MR,OUS12</v>
          </cell>
          <cell r="C384" t="str">
            <v>USD</v>
          </cell>
          <cell r="D384">
            <v>43.66</v>
          </cell>
          <cell r="E384">
            <v>50.208999999999989</v>
          </cell>
          <cell r="G384">
            <v>50.208999999999989</v>
          </cell>
        </row>
        <row r="385">
          <cell r="A385" t="str">
            <v>M0032072512400</v>
          </cell>
          <cell r="B385" t="str">
            <v>F/G,Gateway,MR,OUS12</v>
          </cell>
          <cell r="C385" t="str">
            <v>USD</v>
          </cell>
          <cell r="D385">
            <v>43.66</v>
          </cell>
          <cell r="E385">
            <v>50.208999999999989</v>
          </cell>
          <cell r="G385">
            <v>50.208999999999989</v>
          </cell>
        </row>
        <row r="386">
          <cell r="A386" t="str">
            <v>M0032072515150</v>
          </cell>
          <cell r="B386" t="str">
            <v>F/G,Gateway,MR,OUS15</v>
          </cell>
          <cell r="C386" t="str">
            <v>USD</v>
          </cell>
          <cell r="D386">
            <v>41.68</v>
          </cell>
          <cell r="E386">
            <v>47.931999999999995</v>
          </cell>
          <cell r="G386">
            <v>47.931999999999995</v>
          </cell>
        </row>
        <row r="387">
          <cell r="A387" t="str">
            <v>M0032072515200</v>
          </cell>
          <cell r="B387" t="str">
            <v>F/G,Gateway,MR,OUS15</v>
          </cell>
          <cell r="C387" t="str">
            <v>USD</v>
          </cell>
          <cell r="D387">
            <v>41.82</v>
          </cell>
          <cell r="E387">
            <v>48.092999999999996</v>
          </cell>
          <cell r="G387">
            <v>48.092999999999996</v>
          </cell>
        </row>
        <row r="388">
          <cell r="A388" t="str">
            <v>M0032072515220</v>
          </cell>
          <cell r="B388" t="str">
            <v>F/G,Gateway,MR,OUS15</v>
          </cell>
          <cell r="C388" t="str">
            <v>USD</v>
          </cell>
          <cell r="D388">
            <v>42.17</v>
          </cell>
          <cell r="E388">
            <v>48.4955</v>
          </cell>
          <cell r="G388">
            <v>48.4955</v>
          </cell>
        </row>
        <row r="389">
          <cell r="A389" t="str">
            <v>M0032072515250</v>
          </cell>
          <cell r="B389" t="str">
            <v>F/G,Gateway,MR,OUS15</v>
          </cell>
          <cell r="C389" t="str">
            <v>USD</v>
          </cell>
          <cell r="D389">
            <v>42.16</v>
          </cell>
          <cell r="E389">
            <v>48.483999999999995</v>
          </cell>
          <cell r="G389">
            <v>48.483999999999995</v>
          </cell>
        </row>
        <row r="390">
          <cell r="A390" t="str">
            <v>M0032072515270</v>
          </cell>
          <cell r="B390" t="str">
            <v>F/G,Gateway,MR,OUS15</v>
          </cell>
          <cell r="C390" t="str">
            <v>USD</v>
          </cell>
          <cell r="D390">
            <v>42.16</v>
          </cell>
          <cell r="E390">
            <v>48.483999999999995</v>
          </cell>
          <cell r="G390">
            <v>48.483999999999995</v>
          </cell>
        </row>
        <row r="391">
          <cell r="A391" t="str">
            <v>M0032072515300</v>
          </cell>
          <cell r="B391" t="str">
            <v>F/G,Gateway,MR,OUS15</v>
          </cell>
          <cell r="C391" t="str">
            <v>USD</v>
          </cell>
          <cell r="D391">
            <v>42.18</v>
          </cell>
          <cell r="E391">
            <v>48.506999999999998</v>
          </cell>
          <cell r="G391">
            <v>48.506999999999998</v>
          </cell>
        </row>
        <row r="392">
          <cell r="A392" t="str">
            <v>M0032072515320</v>
          </cell>
          <cell r="B392" t="str">
            <v>F/G,Gateway,MR,OUS15</v>
          </cell>
          <cell r="C392" t="str">
            <v>USD</v>
          </cell>
          <cell r="D392">
            <v>42.81</v>
          </cell>
          <cell r="E392">
            <v>49.231499999999997</v>
          </cell>
          <cell r="G392">
            <v>49.231499999999997</v>
          </cell>
        </row>
        <row r="393">
          <cell r="A393" t="str">
            <v>M0032072515350</v>
          </cell>
          <cell r="B393" t="str">
            <v>F/G,Gateway,MR,OUS15</v>
          </cell>
          <cell r="C393" t="str">
            <v>USD</v>
          </cell>
          <cell r="D393">
            <v>43.65</v>
          </cell>
          <cell r="E393">
            <v>50.197499999999998</v>
          </cell>
          <cell r="G393">
            <v>50.197499999999998</v>
          </cell>
        </row>
        <row r="394">
          <cell r="A394" t="str">
            <v>M0032072515370</v>
          </cell>
          <cell r="B394" t="str">
            <v>F/G,Gateway,MR,OUS15</v>
          </cell>
          <cell r="C394" t="str">
            <v>USD</v>
          </cell>
          <cell r="D394">
            <v>43.66</v>
          </cell>
          <cell r="E394">
            <v>50.208999999999989</v>
          </cell>
          <cell r="G394">
            <v>50.208999999999989</v>
          </cell>
        </row>
        <row r="395">
          <cell r="A395" t="str">
            <v>M0032072520150</v>
          </cell>
          <cell r="B395" t="str">
            <v>F/G,Gateway,MR,OUS20</v>
          </cell>
          <cell r="C395" t="str">
            <v>USD</v>
          </cell>
          <cell r="D395">
            <v>41.68</v>
          </cell>
          <cell r="E395">
            <v>47.931999999999995</v>
          </cell>
          <cell r="G395">
            <v>47.931999999999995</v>
          </cell>
        </row>
        <row r="396">
          <cell r="A396" t="str">
            <v>M0032072520200</v>
          </cell>
          <cell r="B396" t="str">
            <v>F/G,Gateway,MR,OUS20</v>
          </cell>
          <cell r="C396" t="str">
            <v>USD</v>
          </cell>
          <cell r="D396">
            <v>41.82</v>
          </cell>
          <cell r="E396">
            <v>48.092999999999996</v>
          </cell>
          <cell r="G396">
            <v>48.092999999999996</v>
          </cell>
        </row>
        <row r="397">
          <cell r="A397" t="str">
            <v>M0032072520220</v>
          </cell>
          <cell r="B397" t="str">
            <v>F/G,Gateway,MR,OUS20</v>
          </cell>
          <cell r="C397" t="str">
            <v>USD</v>
          </cell>
          <cell r="D397">
            <v>42.17</v>
          </cell>
          <cell r="E397">
            <v>48.4955</v>
          </cell>
          <cell r="G397">
            <v>48.4955</v>
          </cell>
        </row>
        <row r="398">
          <cell r="A398" t="str">
            <v>M0032072520250</v>
          </cell>
          <cell r="B398" t="str">
            <v>F/G,Gateway,MR,OUS20</v>
          </cell>
          <cell r="C398" t="str">
            <v>USD</v>
          </cell>
          <cell r="D398">
            <v>42.16</v>
          </cell>
          <cell r="E398">
            <v>48.483999999999995</v>
          </cell>
          <cell r="G398">
            <v>48.483999999999995</v>
          </cell>
        </row>
        <row r="399">
          <cell r="A399" t="str">
            <v>M0032072520270</v>
          </cell>
          <cell r="B399" t="str">
            <v>F/G,Gateway,MR,OUS20</v>
          </cell>
          <cell r="C399" t="str">
            <v>USD</v>
          </cell>
          <cell r="D399">
            <v>42.16</v>
          </cell>
          <cell r="E399">
            <v>48.483999999999995</v>
          </cell>
          <cell r="G399">
            <v>48.483999999999995</v>
          </cell>
        </row>
        <row r="400">
          <cell r="A400" t="str">
            <v>M0032072520300</v>
          </cell>
          <cell r="B400" t="str">
            <v>F/G,Gateway,MR,OUS20</v>
          </cell>
          <cell r="C400" t="str">
            <v>USD</v>
          </cell>
          <cell r="D400">
            <v>42.83</v>
          </cell>
          <cell r="E400">
            <v>49.254499999999993</v>
          </cell>
          <cell r="G400">
            <v>49.254499999999993</v>
          </cell>
        </row>
        <row r="401">
          <cell r="A401" t="str">
            <v>M0032072520320</v>
          </cell>
          <cell r="B401" t="str">
            <v>F/G,Gateway,MR,OUS20</v>
          </cell>
          <cell r="C401" t="str">
            <v>USD</v>
          </cell>
          <cell r="D401">
            <v>42.81</v>
          </cell>
          <cell r="E401">
            <v>49.231499999999997</v>
          </cell>
          <cell r="G401">
            <v>49.231499999999997</v>
          </cell>
        </row>
        <row r="402">
          <cell r="A402" t="str">
            <v>M0032072520370</v>
          </cell>
          <cell r="B402" t="str">
            <v>F/G,Gateway,MR,OUS20</v>
          </cell>
          <cell r="C402" t="str">
            <v>USD</v>
          </cell>
          <cell r="D402">
            <v>43.66</v>
          </cell>
          <cell r="E402">
            <v>50.208999999999989</v>
          </cell>
          <cell r="G402">
            <v>50.208999999999989</v>
          </cell>
        </row>
        <row r="403">
          <cell r="A403" t="str">
            <v>M0032072520400</v>
          </cell>
          <cell r="B403" t="str">
            <v>F/G,Gateway,MR,OUS20</v>
          </cell>
          <cell r="C403" t="str">
            <v>USD</v>
          </cell>
          <cell r="D403">
            <v>43.66</v>
          </cell>
          <cell r="E403">
            <v>50.208999999999989</v>
          </cell>
          <cell r="G403">
            <v>50.208999999999989</v>
          </cell>
        </row>
        <row r="404">
          <cell r="A404" t="str">
            <v>M00326010</v>
          </cell>
          <cell r="B404" t="str">
            <v>Synchro40588200cmSoft</v>
          </cell>
          <cell r="C404" t="str">
            <v>USD</v>
          </cell>
          <cell r="D404">
            <v>118.77</v>
          </cell>
          <cell r="G404">
            <v>118.77</v>
          </cell>
        </row>
        <row r="405">
          <cell r="A405" t="str">
            <v>M00326110</v>
          </cell>
          <cell r="B405" t="str">
            <v>Synchro40588200cmSoft</v>
          </cell>
          <cell r="C405" t="str">
            <v>USD</v>
          </cell>
          <cell r="D405">
            <v>119.7</v>
          </cell>
          <cell r="G405">
            <v>119.7</v>
          </cell>
        </row>
        <row r="406">
          <cell r="A406" t="str">
            <v>M00326310</v>
          </cell>
          <cell r="B406" t="str">
            <v>Synchro40588300cmSoft</v>
          </cell>
          <cell r="C406" t="str">
            <v>USD</v>
          </cell>
          <cell r="D406">
            <v>123.82</v>
          </cell>
          <cell r="G406">
            <v>123.82</v>
          </cell>
        </row>
        <row r="407">
          <cell r="A407" t="str">
            <v>M00326320</v>
          </cell>
          <cell r="B407" t="str">
            <v>Synchro40588300cmSoft</v>
          </cell>
          <cell r="C407" t="str">
            <v>USD</v>
          </cell>
          <cell r="D407">
            <v>124.1</v>
          </cell>
          <cell r="G407">
            <v>124.1</v>
          </cell>
        </row>
        <row r="408">
          <cell r="A408" t="str">
            <v>M00326410</v>
          </cell>
          <cell r="B408" t="str">
            <v>Synchro40588200cmStandard</v>
          </cell>
          <cell r="C408" t="str">
            <v>USD</v>
          </cell>
          <cell r="D408">
            <v>123.74</v>
          </cell>
          <cell r="G408">
            <v>123.74</v>
          </cell>
        </row>
        <row r="409">
          <cell r="A409" t="str">
            <v>M00326420</v>
          </cell>
          <cell r="B409" t="str">
            <v>Synchro40588200cmStandard</v>
          </cell>
          <cell r="C409" t="str">
            <v>USD</v>
          </cell>
          <cell r="D409">
            <v>124.66</v>
          </cell>
          <cell r="G409">
            <v>124.66</v>
          </cell>
        </row>
        <row r="410">
          <cell r="A410" t="str">
            <v>M00326510</v>
          </cell>
          <cell r="B410" t="str">
            <v>Syncho40588300cmStandard</v>
          </cell>
          <cell r="C410" t="str">
            <v>USD</v>
          </cell>
          <cell r="D410">
            <v>123.87</v>
          </cell>
          <cell r="G410">
            <v>123.87</v>
          </cell>
        </row>
        <row r="411">
          <cell r="A411" t="str">
            <v>M00326520</v>
          </cell>
          <cell r="B411" t="str">
            <v>Synchro40588300cmStandard</v>
          </cell>
          <cell r="C411" t="str">
            <v>USD</v>
          </cell>
          <cell r="D411">
            <v>124.93</v>
          </cell>
          <cell r="G411">
            <v>124.93</v>
          </cell>
        </row>
        <row r="412">
          <cell r="A412" t="str">
            <v>M00334010340</v>
          </cell>
          <cell r="B412" t="str">
            <v>GDC-10Standard10mmx30cm</v>
          </cell>
          <cell r="C412" t="str">
            <v>EUR</v>
          </cell>
          <cell r="D412">
            <v>57.84</v>
          </cell>
          <cell r="G412">
            <v>57.84</v>
          </cell>
        </row>
        <row r="413">
          <cell r="A413" t="str">
            <v>M00334020440</v>
          </cell>
          <cell r="B413" t="str">
            <v>GDC-10Standard2mmx4cm</v>
          </cell>
          <cell r="C413" t="str">
            <v>EUR</v>
          </cell>
          <cell r="D413">
            <v>46.99</v>
          </cell>
          <cell r="G413">
            <v>46.99</v>
          </cell>
        </row>
        <row r="414">
          <cell r="A414" t="str">
            <v>M00334020840</v>
          </cell>
          <cell r="B414" t="str">
            <v>GDC-10Standard2mmx8cm</v>
          </cell>
          <cell r="C414" t="str">
            <v>EUR</v>
          </cell>
          <cell r="D414">
            <v>48.78</v>
          </cell>
          <cell r="G414">
            <v>48.78</v>
          </cell>
        </row>
        <row r="415">
          <cell r="A415" t="str">
            <v>M00334030440</v>
          </cell>
          <cell r="B415" t="str">
            <v>GDC-10Standard3mmx4cm</v>
          </cell>
          <cell r="C415" t="str">
            <v>EUR</v>
          </cell>
          <cell r="D415">
            <v>46.99</v>
          </cell>
          <cell r="G415">
            <v>46.99</v>
          </cell>
        </row>
        <row r="416">
          <cell r="A416" t="str">
            <v>M00334030640</v>
          </cell>
          <cell r="B416" t="str">
            <v>GDC-10Standard3mmx6cm</v>
          </cell>
          <cell r="C416" t="str">
            <v>EUR</v>
          </cell>
          <cell r="D416">
            <v>47.97</v>
          </cell>
          <cell r="G416">
            <v>47.97</v>
          </cell>
        </row>
        <row r="417">
          <cell r="A417" t="str">
            <v>M00334030840</v>
          </cell>
          <cell r="B417" t="str">
            <v>GDC-10Standard3mmx8cm</v>
          </cell>
          <cell r="C417" t="str">
            <v>EUR</v>
          </cell>
          <cell r="D417">
            <v>48.78</v>
          </cell>
          <cell r="G417">
            <v>48.78</v>
          </cell>
        </row>
        <row r="418">
          <cell r="A418" t="str">
            <v>M00334031240</v>
          </cell>
          <cell r="B418" t="str">
            <v>GDC-10Standard3mmx12cm</v>
          </cell>
          <cell r="C418" t="str">
            <v>EUR</v>
          </cell>
          <cell r="D418">
            <v>50.46</v>
          </cell>
          <cell r="G418">
            <v>50.46</v>
          </cell>
        </row>
        <row r="419">
          <cell r="A419" t="str">
            <v>M00334040640</v>
          </cell>
          <cell r="B419" t="str">
            <v>GDC-10Standard4mmx6cm</v>
          </cell>
          <cell r="C419" t="str">
            <v>EUR</v>
          </cell>
          <cell r="D419">
            <v>47.97</v>
          </cell>
          <cell r="G419">
            <v>47.97</v>
          </cell>
        </row>
        <row r="420">
          <cell r="A420" t="str">
            <v>M00334041040</v>
          </cell>
          <cell r="B420" t="str">
            <v>GDC-10Standard4mmx10cm</v>
          </cell>
          <cell r="C420" t="str">
            <v>EUR</v>
          </cell>
          <cell r="D420">
            <v>49.16</v>
          </cell>
          <cell r="G420">
            <v>49.16</v>
          </cell>
        </row>
        <row r="421">
          <cell r="A421" t="str">
            <v>M00334051040</v>
          </cell>
          <cell r="B421" t="str">
            <v>GDC-10Standard5mmx10cm</v>
          </cell>
          <cell r="C421" t="str">
            <v>EUR</v>
          </cell>
          <cell r="D421">
            <v>49.16</v>
          </cell>
          <cell r="G421">
            <v>49.16</v>
          </cell>
        </row>
        <row r="422">
          <cell r="A422" t="str">
            <v>M00334051540</v>
          </cell>
          <cell r="B422" t="str">
            <v>GDC-10Standard5mmx15cm</v>
          </cell>
          <cell r="C422" t="str">
            <v>EUR</v>
          </cell>
          <cell r="D422">
            <v>51.33</v>
          </cell>
          <cell r="G422">
            <v>51.33</v>
          </cell>
        </row>
        <row r="423">
          <cell r="A423" t="str">
            <v>M00334061040</v>
          </cell>
          <cell r="B423" t="str">
            <v>GDC-10Standard6mmx10cm</v>
          </cell>
          <cell r="C423" t="str">
            <v>EUR</v>
          </cell>
          <cell r="D423">
            <v>49.16</v>
          </cell>
          <cell r="G423">
            <v>49.16</v>
          </cell>
        </row>
        <row r="424">
          <cell r="A424" t="str">
            <v>M00334062040</v>
          </cell>
          <cell r="B424" t="str">
            <v>GDC-10Standard6mmx20cm</v>
          </cell>
          <cell r="C424" t="str">
            <v>EUR</v>
          </cell>
          <cell r="D424">
            <v>53.5</v>
          </cell>
          <cell r="G424">
            <v>53.5</v>
          </cell>
        </row>
        <row r="425">
          <cell r="A425" t="str">
            <v>M00334071040</v>
          </cell>
          <cell r="B425" t="str">
            <v>GDC-10Standard7mmx10cm</v>
          </cell>
          <cell r="C425" t="str">
            <v>EUR</v>
          </cell>
          <cell r="D425">
            <v>49.16</v>
          </cell>
          <cell r="G425">
            <v>49.16</v>
          </cell>
        </row>
        <row r="426">
          <cell r="A426" t="str">
            <v>M00334073040</v>
          </cell>
          <cell r="B426" t="str">
            <v>GDC-10Standard7mmx30cm</v>
          </cell>
          <cell r="C426" t="str">
            <v>EUR</v>
          </cell>
          <cell r="D426">
            <v>57.84</v>
          </cell>
          <cell r="G426">
            <v>57.84</v>
          </cell>
        </row>
        <row r="427">
          <cell r="A427" t="str">
            <v>M00334081040</v>
          </cell>
          <cell r="B427" t="str">
            <v>GDCStandard8mmx10cm</v>
          </cell>
          <cell r="C427" t="str">
            <v>EUR</v>
          </cell>
          <cell r="D427">
            <v>49.16</v>
          </cell>
          <cell r="G427">
            <v>49.16</v>
          </cell>
        </row>
        <row r="428">
          <cell r="A428" t="str">
            <v>M00334082040</v>
          </cell>
          <cell r="B428" t="str">
            <v>GDC-10Standard8mmx20cm</v>
          </cell>
          <cell r="C428" t="str">
            <v>EUR</v>
          </cell>
          <cell r="D428">
            <v>53.5</v>
          </cell>
          <cell r="G428">
            <v>53.5</v>
          </cell>
        </row>
        <row r="429">
          <cell r="A429" t="str">
            <v>M00334083040</v>
          </cell>
          <cell r="B429" t="str">
            <v>GDC-10Standard8mmx30cm</v>
          </cell>
          <cell r="C429" t="str">
            <v>EUR</v>
          </cell>
          <cell r="D429">
            <v>57.84</v>
          </cell>
          <cell r="G429">
            <v>57.84</v>
          </cell>
        </row>
        <row r="430">
          <cell r="A430" t="str">
            <v>M00334091540</v>
          </cell>
          <cell r="B430" t="str">
            <v>GDC-10Standard9mm15cm</v>
          </cell>
          <cell r="C430" t="str">
            <v>EUR</v>
          </cell>
          <cell r="D430">
            <v>51.33</v>
          </cell>
          <cell r="G430">
            <v>51.33</v>
          </cell>
        </row>
        <row r="431">
          <cell r="A431" t="str">
            <v>M00334093040</v>
          </cell>
          <cell r="B431" t="str">
            <v>GDC-10Standard9mmx30cm</v>
          </cell>
          <cell r="C431" t="str">
            <v>EUR</v>
          </cell>
          <cell r="D431">
            <v>57.84</v>
          </cell>
          <cell r="G431">
            <v>57.84</v>
          </cell>
        </row>
        <row r="432">
          <cell r="A432" t="str">
            <v>M003341201SR40</v>
          </cell>
          <cell r="B432" t="str">
            <v>GDC-10SoftSR2mm1cm</v>
          </cell>
          <cell r="C432" t="str">
            <v>EUR</v>
          </cell>
          <cell r="D432">
            <v>65.989999999999995</v>
          </cell>
          <cell r="G432">
            <v>65.989999999999995</v>
          </cell>
        </row>
        <row r="433">
          <cell r="A433" t="str">
            <v>M00334120240</v>
          </cell>
          <cell r="B433" t="str">
            <v>GDC-10Soft2mmx2cm</v>
          </cell>
          <cell r="C433" t="str">
            <v>EUR</v>
          </cell>
          <cell r="D433">
            <v>46.21</v>
          </cell>
          <cell r="G433">
            <v>46.21</v>
          </cell>
        </row>
        <row r="434">
          <cell r="A434" t="str">
            <v>M003341202SR40</v>
          </cell>
          <cell r="B434" t="str">
            <v>GDC-10SoftSR2mm2cm</v>
          </cell>
          <cell r="C434" t="str">
            <v>EUR</v>
          </cell>
          <cell r="D434">
            <v>66.260000000000005</v>
          </cell>
          <cell r="G434">
            <v>66.260000000000005</v>
          </cell>
        </row>
        <row r="435">
          <cell r="A435" t="str">
            <v>M00334120340</v>
          </cell>
          <cell r="B435" t="str">
            <v>GDC-10Soft2mmx3cm</v>
          </cell>
          <cell r="C435" t="str">
            <v>EUR</v>
          </cell>
          <cell r="D435">
            <v>46.62</v>
          </cell>
          <cell r="G435">
            <v>46.62</v>
          </cell>
        </row>
        <row r="436">
          <cell r="A436" t="str">
            <v>M003341203SR40</v>
          </cell>
          <cell r="B436" t="str">
            <v>GDC-10SoftSR2mm3cm</v>
          </cell>
          <cell r="C436" t="str">
            <v>EUR</v>
          </cell>
          <cell r="D436">
            <v>66.31</v>
          </cell>
          <cell r="G436">
            <v>66.31</v>
          </cell>
        </row>
        <row r="437">
          <cell r="A437" t="str">
            <v>M00334120440</v>
          </cell>
          <cell r="B437" t="str">
            <v>GDC-10Soft2mmx4cm</v>
          </cell>
          <cell r="C437" t="str">
            <v>EUR</v>
          </cell>
          <cell r="D437">
            <v>46.87</v>
          </cell>
          <cell r="G437">
            <v>46.87</v>
          </cell>
        </row>
        <row r="438">
          <cell r="A438" t="str">
            <v>M003341204SR40</v>
          </cell>
          <cell r="B438" t="str">
            <v>GDC-10SoftSR2mm4cm</v>
          </cell>
          <cell r="C438" t="str">
            <v>EUR</v>
          </cell>
          <cell r="D438">
            <v>75.02</v>
          </cell>
          <cell r="G438">
            <v>75.02</v>
          </cell>
        </row>
        <row r="439">
          <cell r="A439" t="str">
            <v>M00334120640</v>
          </cell>
          <cell r="B439" t="str">
            <v>GDC-10Soft2mmx6cm</v>
          </cell>
          <cell r="C439" t="str">
            <v>EUR</v>
          </cell>
          <cell r="D439">
            <v>47.79</v>
          </cell>
          <cell r="G439">
            <v>47.79</v>
          </cell>
        </row>
        <row r="440">
          <cell r="A440" t="str">
            <v>M003341206SR40</v>
          </cell>
          <cell r="B440" t="str">
            <v>GDC-10SoftSR2mm6cm</v>
          </cell>
          <cell r="C440" t="str">
            <v>EUR</v>
          </cell>
          <cell r="D440">
            <v>67.94</v>
          </cell>
          <cell r="G440">
            <v>67.94</v>
          </cell>
        </row>
        <row r="441">
          <cell r="A441" t="str">
            <v>M00334120840</v>
          </cell>
          <cell r="B441" t="str">
            <v>GDC-10Soft2mmx8cm</v>
          </cell>
          <cell r="C441" t="str">
            <v>EUR</v>
          </cell>
          <cell r="D441">
            <v>48.56</v>
          </cell>
          <cell r="G441">
            <v>48.56</v>
          </cell>
        </row>
        <row r="442">
          <cell r="A442" t="str">
            <v>M003341208SR40</v>
          </cell>
          <cell r="B442" t="str">
            <v>GDC-10SoftSR2mm8cm</v>
          </cell>
          <cell r="C442" t="str">
            <v>EUR</v>
          </cell>
          <cell r="D442">
            <v>69.489999999999995</v>
          </cell>
          <cell r="G442">
            <v>69.489999999999995</v>
          </cell>
        </row>
        <row r="443">
          <cell r="A443" t="str">
            <v>M00334130340</v>
          </cell>
          <cell r="B443" t="str">
            <v>GDC-10Soft3mmx3cm</v>
          </cell>
          <cell r="C443" t="str">
            <v>EUR</v>
          </cell>
          <cell r="D443">
            <v>46.62</v>
          </cell>
          <cell r="G443">
            <v>46.62</v>
          </cell>
        </row>
        <row r="444">
          <cell r="A444" t="str">
            <v>M00334130440</v>
          </cell>
          <cell r="B444" t="str">
            <v>GDC-10Soft3mmx4cm</v>
          </cell>
          <cell r="C444" t="str">
            <v>EUR</v>
          </cell>
          <cell r="D444">
            <v>46.87</v>
          </cell>
          <cell r="G444">
            <v>46.87</v>
          </cell>
        </row>
        <row r="445">
          <cell r="A445" t="str">
            <v>M00334130640</v>
          </cell>
          <cell r="B445" t="str">
            <v>GDC-10Soft3mmx6cm</v>
          </cell>
          <cell r="C445" t="str">
            <v>EUR</v>
          </cell>
          <cell r="D445">
            <v>47.79</v>
          </cell>
          <cell r="G445">
            <v>47.79</v>
          </cell>
        </row>
        <row r="446">
          <cell r="A446" t="str">
            <v>M00334130840</v>
          </cell>
          <cell r="B446" t="str">
            <v>GDC-10Soft3mmx8cm</v>
          </cell>
          <cell r="C446" t="str">
            <v>EUR</v>
          </cell>
          <cell r="D446">
            <v>48.56</v>
          </cell>
          <cell r="G446">
            <v>48.56</v>
          </cell>
        </row>
        <row r="447">
          <cell r="A447" t="str">
            <v>M00334131040</v>
          </cell>
          <cell r="B447" t="str">
            <v>GDC-10Soft3mmx10cm</v>
          </cell>
          <cell r="C447" t="str">
            <v>EUR</v>
          </cell>
          <cell r="D447">
            <v>48.92</v>
          </cell>
          <cell r="G447">
            <v>48.92</v>
          </cell>
        </row>
        <row r="448">
          <cell r="A448" t="str">
            <v>M00334140440</v>
          </cell>
          <cell r="B448" t="str">
            <v>GDC-10Soft4mmx4cm</v>
          </cell>
          <cell r="C448" t="str">
            <v>EUR</v>
          </cell>
          <cell r="D448">
            <v>46.87</v>
          </cell>
          <cell r="G448">
            <v>46.87</v>
          </cell>
        </row>
        <row r="449">
          <cell r="A449" t="str">
            <v>M00334140640</v>
          </cell>
          <cell r="B449" t="str">
            <v>GDC-10Soft4mmx6cm</v>
          </cell>
          <cell r="C449" t="str">
            <v>EUR</v>
          </cell>
          <cell r="D449">
            <v>47.79</v>
          </cell>
          <cell r="G449">
            <v>47.79</v>
          </cell>
        </row>
        <row r="450">
          <cell r="A450" t="str">
            <v>M00334140840</v>
          </cell>
          <cell r="B450" t="str">
            <v>GDC-10Soft4mmx8cm</v>
          </cell>
          <cell r="C450" t="str">
            <v>EUR</v>
          </cell>
          <cell r="D450">
            <v>48.56</v>
          </cell>
          <cell r="G450">
            <v>48.56</v>
          </cell>
        </row>
        <row r="451">
          <cell r="A451" t="str">
            <v>M00334141040</v>
          </cell>
          <cell r="B451" t="str">
            <v>GDC-10Soft4mmx10cm</v>
          </cell>
          <cell r="C451" t="str">
            <v>EUR</v>
          </cell>
          <cell r="D451">
            <v>48.92</v>
          </cell>
          <cell r="G451">
            <v>48.92</v>
          </cell>
        </row>
        <row r="452">
          <cell r="A452" t="str">
            <v>M00334210340</v>
          </cell>
          <cell r="B452" t="str">
            <v>GDC-102D10mmx30cm</v>
          </cell>
          <cell r="C452" t="str">
            <v>EUR</v>
          </cell>
          <cell r="D452">
            <v>65.63</v>
          </cell>
          <cell r="G452">
            <v>65.63</v>
          </cell>
        </row>
        <row r="453">
          <cell r="A453" t="str">
            <v>M00334230840</v>
          </cell>
          <cell r="B453" t="str">
            <v>GDC-102D3mmx8cm</v>
          </cell>
          <cell r="C453" t="str">
            <v>EUR</v>
          </cell>
          <cell r="D453">
            <v>56.95</v>
          </cell>
          <cell r="G453">
            <v>56.95</v>
          </cell>
        </row>
        <row r="454">
          <cell r="A454" t="str">
            <v>M00334241040</v>
          </cell>
          <cell r="B454" t="str">
            <v>GDC-102D4mmx10cm</v>
          </cell>
          <cell r="C454" t="str">
            <v>EUR</v>
          </cell>
          <cell r="D454">
            <v>56.95</v>
          </cell>
          <cell r="G454">
            <v>56.95</v>
          </cell>
        </row>
        <row r="455">
          <cell r="A455" t="str">
            <v>M00334251540</v>
          </cell>
          <cell r="B455" t="str">
            <v>GDC-102D5mmx15cm</v>
          </cell>
          <cell r="C455" t="str">
            <v>EUR</v>
          </cell>
          <cell r="D455">
            <v>59.12</v>
          </cell>
          <cell r="G455">
            <v>59.12</v>
          </cell>
        </row>
        <row r="456">
          <cell r="A456" t="str">
            <v>M00334262040</v>
          </cell>
          <cell r="B456" t="str">
            <v>GDC-102D6mmx20cm</v>
          </cell>
          <cell r="C456" t="str">
            <v>EUR</v>
          </cell>
          <cell r="D456">
            <v>61.29</v>
          </cell>
          <cell r="G456">
            <v>61.29</v>
          </cell>
        </row>
        <row r="457">
          <cell r="A457" t="str">
            <v>M00334272540</v>
          </cell>
          <cell r="B457" t="str">
            <v>GDC-102D7mmx25cm</v>
          </cell>
          <cell r="C457" t="str">
            <v>EUR</v>
          </cell>
          <cell r="D457">
            <v>63.46</v>
          </cell>
          <cell r="G457">
            <v>63.46</v>
          </cell>
        </row>
        <row r="458">
          <cell r="A458" t="str">
            <v>M00334283040</v>
          </cell>
          <cell r="B458" t="str">
            <v>GDC-102D8mmx30cm</v>
          </cell>
          <cell r="C458" t="str">
            <v>EUR</v>
          </cell>
          <cell r="D458">
            <v>65.63</v>
          </cell>
          <cell r="G458">
            <v>65.63</v>
          </cell>
        </row>
        <row r="459">
          <cell r="A459" t="str">
            <v>M00334293040</v>
          </cell>
          <cell r="B459" t="str">
            <v>GDC-102D9mmx30cm</v>
          </cell>
          <cell r="C459" t="str">
            <v>EUR</v>
          </cell>
          <cell r="D459">
            <v>65.63</v>
          </cell>
          <cell r="G459">
            <v>65.63</v>
          </cell>
        </row>
        <row r="460">
          <cell r="A460" t="str">
            <v>M0033432010</v>
          </cell>
          <cell r="B460" t="str">
            <v>GDC-10ULTRASOFT2mmX1cm</v>
          </cell>
          <cell r="C460" t="str">
            <v>EUR</v>
          </cell>
          <cell r="D460">
            <v>67.17</v>
          </cell>
          <cell r="G460">
            <v>67.17</v>
          </cell>
        </row>
        <row r="461">
          <cell r="A461" t="str">
            <v>M0033432020</v>
          </cell>
          <cell r="B461" t="str">
            <v>GDC-10ULTRASOFT2mmX2cm</v>
          </cell>
          <cell r="C461" t="str">
            <v>EUR</v>
          </cell>
          <cell r="D461">
            <v>67.400000000000006</v>
          </cell>
          <cell r="G461">
            <v>67.400000000000006</v>
          </cell>
        </row>
        <row r="462">
          <cell r="A462" t="str">
            <v>M0033432030</v>
          </cell>
          <cell r="B462" t="str">
            <v>GDC-10ULTRASOFT2mmX3cm</v>
          </cell>
          <cell r="C462" t="str">
            <v>EUR</v>
          </cell>
          <cell r="D462">
            <v>67.52</v>
          </cell>
          <cell r="G462">
            <v>67.52</v>
          </cell>
        </row>
        <row r="463">
          <cell r="A463" t="str">
            <v>M0033432040</v>
          </cell>
          <cell r="B463" t="str">
            <v>GDC-10ULTRASOFT2mmX4cm</v>
          </cell>
          <cell r="C463" t="str">
            <v>EUR</v>
          </cell>
          <cell r="D463">
            <v>67.540000000000006</v>
          </cell>
          <cell r="G463">
            <v>67.540000000000006</v>
          </cell>
        </row>
        <row r="464">
          <cell r="A464" t="str">
            <v>M0033432060</v>
          </cell>
          <cell r="B464" t="str">
            <v>GDC-10ULTRASOFT2mmX6cm</v>
          </cell>
          <cell r="C464" t="str">
            <v>EUR</v>
          </cell>
          <cell r="D464">
            <v>68.83</v>
          </cell>
          <cell r="G464">
            <v>68.83</v>
          </cell>
        </row>
        <row r="465">
          <cell r="A465" t="str">
            <v>M0033432520</v>
          </cell>
          <cell r="B465" t="str">
            <v>GDC-10ULTRASOFT2.5mmX2cm</v>
          </cell>
          <cell r="C465" t="str">
            <v>EUR</v>
          </cell>
          <cell r="D465">
            <v>67.42</v>
          </cell>
          <cell r="G465">
            <v>67.42</v>
          </cell>
        </row>
        <row r="466">
          <cell r="A466" t="str">
            <v>M0033432530</v>
          </cell>
          <cell r="B466" t="str">
            <v>GDC-10ULTRASOFT2.5mmX3cm</v>
          </cell>
          <cell r="C466" t="str">
            <v>EUR</v>
          </cell>
          <cell r="D466">
            <v>67.58</v>
          </cell>
          <cell r="G466">
            <v>67.58</v>
          </cell>
        </row>
        <row r="467">
          <cell r="A467" t="str">
            <v>M0033432540</v>
          </cell>
          <cell r="B467" t="str">
            <v>GDC-10ULTRASOFT2.5mmX4cm</v>
          </cell>
          <cell r="C467" t="str">
            <v>EUR</v>
          </cell>
          <cell r="D467">
            <v>67.459999999999994</v>
          </cell>
          <cell r="G467">
            <v>67.459999999999994</v>
          </cell>
        </row>
        <row r="468">
          <cell r="A468" t="str">
            <v>M0033432560</v>
          </cell>
          <cell r="B468" t="str">
            <v>GDC-10ULTRASOFT2.5mmX6cm</v>
          </cell>
          <cell r="C468" t="str">
            <v>EUR</v>
          </cell>
          <cell r="D468">
            <v>68.680000000000007</v>
          </cell>
          <cell r="G468">
            <v>68.680000000000007</v>
          </cell>
        </row>
        <row r="469">
          <cell r="A469" t="str">
            <v>M0033433040</v>
          </cell>
          <cell r="B469" t="str">
            <v>GDC-10ULTRASOFT3mmX4cm</v>
          </cell>
          <cell r="C469" t="str">
            <v>EUR</v>
          </cell>
          <cell r="D469">
            <v>67.22</v>
          </cell>
          <cell r="G469">
            <v>67.22</v>
          </cell>
        </row>
        <row r="470">
          <cell r="A470" t="str">
            <v>M0033433060</v>
          </cell>
          <cell r="B470" t="str">
            <v>GDC-10ULTRASOFT3mmX6cm</v>
          </cell>
          <cell r="C470" t="str">
            <v>EUR</v>
          </cell>
          <cell r="D470">
            <v>68.900000000000006</v>
          </cell>
          <cell r="G470">
            <v>68.900000000000006</v>
          </cell>
        </row>
        <row r="471">
          <cell r="A471" t="str">
            <v>M0033433080</v>
          </cell>
          <cell r="B471" t="str">
            <v>GDC-10ULTRASOFT3mmX8cm</v>
          </cell>
          <cell r="C471" t="str">
            <v>EUR</v>
          </cell>
          <cell r="D471">
            <v>69.150000000000006</v>
          </cell>
          <cell r="G471">
            <v>69.150000000000006</v>
          </cell>
        </row>
        <row r="472">
          <cell r="A472" t="str">
            <v>M0033434040</v>
          </cell>
          <cell r="B472" t="str">
            <v>GDC-10ULTRASOFT4mmX4cm</v>
          </cell>
          <cell r="C472" t="str">
            <v>EUR</v>
          </cell>
          <cell r="D472">
            <v>67.33</v>
          </cell>
          <cell r="G472">
            <v>67.33</v>
          </cell>
        </row>
        <row r="473">
          <cell r="A473" t="str">
            <v>M0033434060</v>
          </cell>
          <cell r="B473" t="str">
            <v>GDC-10ULTRASOFT4mmX6cm</v>
          </cell>
          <cell r="C473" t="str">
            <v>EUR</v>
          </cell>
          <cell r="D473">
            <v>69</v>
          </cell>
          <cell r="G473">
            <v>69</v>
          </cell>
        </row>
        <row r="474">
          <cell r="A474" t="str">
            <v>M0033434080</v>
          </cell>
          <cell r="B474" t="str">
            <v>GDC-10ULTRASOFT4mmX8cm</v>
          </cell>
          <cell r="C474" t="str">
            <v>EUR</v>
          </cell>
          <cell r="D474">
            <v>69.09</v>
          </cell>
          <cell r="G474">
            <v>69.09</v>
          </cell>
        </row>
        <row r="475">
          <cell r="A475" t="str">
            <v>M003344302SR40</v>
          </cell>
          <cell r="B475" t="str">
            <v>GDC-10Soft2D3mm2cm</v>
          </cell>
          <cell r="C475" t="str">
            <v>EUR</v>
          </cell>
          <cell r="D475">
            <v>72.739999999999995</v>
          </cell>
          <cell r="G475">
            <v>72.739999999999995</v>
          </cell>
        </row>
        <row r="476">
          <cell r="A476" t="str">
            <v>M003344303SR40</v>
          </cell>
          <cell r="B476" t="str">
            <v>GDC-10Soft2D3mm3cm</v>
          </cell>
          <cell r="C476" t="str">
            <v>EUR</v>
          </cell>
          <cell r="D476">
            <v>72.86</v>
          </cell>
          <cell r="G476">
            <v>72.86</v>
          </cell>
        </row>
        <row r="477">
          <cell r="A477" t="str">
            <v>M003344304SR40</v>
          </cell>
          <cell r="B477" t="str">
            <v>GDC-10Soft2D3mm4cm</v>
          </cell>
          <cell r="C477" t="str">
            <v>EUR</v>
          </cell>
          <cell r="D477">
            <v>72.900000000000006</v>
          </cell>
          <cell r="G477">
            <v>72.900000000000006</v>
          </cell>
        </row>
        <row r="478">
          <cell r="A478" t="str">
            <v>M003344306SR40</v>
          </cell>
          <cell r="B478" t="str">
            <v>GDC-10Soft2D3mm6cm</v>
          </cell>
          <cell r="C478" t="str">
            <v>EUR</v>
          </cell>
          <cell r="D478">
            <v>74.459999999999994</v>
          </cell>
          <cell r="G478">
            <v>74.459999999999994</v>
          </cell>
        </row>
        <row r="479">
          <cell r="A479" t="str">
            <v>M003344308SR40</v>
          </cell>
          <cell r="B479" t="str">
            <v>GDC-10Soft2D3mm8cm</v>
          </cell>
          <cell r="C479" t="str">
            <v>EUR</v>
          </cell>
          <cell r="D479">
            <v>74.459999999999994</v>
          </cell>
          <cell r="G479">
            <v>74.459999999999994</v>
          </cell>
        </row>
        <row r="480">
          <cell r="A480" t="str">
            <v>M003344403SR40</v>
          </cell>
          <cell r="B480" t="str">
            <v>GDC-10Soft2D4mm3cm</v>
          </cell>
          <cell r="C480" t="str">
            <v>EUR</v>
          </cell>
          <cell r="D480">
            <v>73.88</v>
          </cell>
          <cell r="G480">
            <v>73.88</v>
          </cell>
        </row>
        <row r="481">
          <cell r="A481" t="str">
            <v>M003344404SR40</v>
          </cell>
          <cell r="B481" t="str">
            <v>GDC-10Soft2D4mm4cm</v>
          </cell>
          <cell r="C481" t="str">
            <v>EUR</v>
          </cell>
          <cell r="D481">
            <v>73.92</v>
          </cell>
          <cell r="G481">
            <v>73.92</v>
          </cell>
        </row>
        <row r="482">
          <cell r="A482" t="str">
            <v>M003344406SR40</v>
          </cell>
          <cell r="B482" t="str">
            <v>GDC-10Soft2D4mm6cm</v>
          </cell>
          <cell r="C482" t="str">
            <v>EUR</v>
          </cell>
          <cell r="D482">
            <v>74.260000000000005</v>
          </cell>
          <cell r="G482">
            <v>74.260000000000005</v>
          </cell>
        </row>
        <row r="483">
          <cell r="A483" t="str">
            <v>M003344408SR40</v>
          </cell>
          <cell r="B483" t="str">
            <v>GDC-10Soft2D4mm8cm</v>
          </cell>
          <cell r="C483" t="str">
            <v>EUR</v>
          </cell>
          <cell r="D483">
            <v>74.59</v>
          </cell>
          <cell r="G483">
            <v>74.59</v>
          </cell>
        </row>
        <row r="484">
          <cell r="A484" t="str">
            <v>M003344504SR40</v>
          </cell>
          <cell r="B484" t="str">
            <v>GDC-10Soft2D5mm4cm</v>
          </cell>
          <cell r="C484" t="str">
            <v>EUR</v>
          </cell>
          <cell r="D484">
            <v>74.010000000000005</v>
          </cell>
          <cell r="G484">
            <v>74.010000000000005</v>
          </cell>
        </row>
        <row r="485">
          <cell r="A485" t="str">
            <v>M003344506SR40</v>
          </cell>
          <cell r="B485" t="str">
            <v>GDC-10Soft2D5mm6cm</v>
          </cell>
          <cell r="C485" t="str">
            <v>EUR</v>
          </cell>
          <cell r="D485">
            <v>74.67</v>
          </cell>
          <cell r="G485">
            <v>74.67</v>
          </cell>
        </row>
        <row r="486">
          <cell r="A486" t="str">
            <v>M003344508SR40</v>
          </cell>
          <cell r="B486" t="str">
            <v>GDC-10Soft2D5mm8cm</v>
          </cell>
          <cell r="C486" t="str">
            <v>EUR</v>
          </cell>
          <cell r="D486">
            <v>75.48</v>
          </cell>
          <cell r="G486">
            <v>75.48</v>
          </cell>
        </row>
        <row r="487">
          <cell r="A487" t="str">
            <v>M003344510SR40</v>
          </cell>
          <cell r="B487" t="str">
            <v>GDC-10Soft2D5mm10cm</v>
          </cell>
          <cell r="C487" t="str">
            <v>EUR</v>
          </cell>
          <cell r="D487">
            <v>76</v>
          </cell>
          <cell r="G487">
            <v>76</v>
          </cell>
        </row>
        <row r="488">
          <cell r="A488" t="str">
            <v>M003344606SR40</v>
          </cell>
          <cell r="B488" t="str">
            <v>GDC-10Soft2D6mm6cm</v>
          </cell>
          <cell r="C488" t="str">
            <v>EUR</v>
          </cell>
          <cell r="D488">
            <v>74.540000000000006</v>
          </cell>
          <cell r="G488">
            <v>74.540000000000006</v>
          </cell>
        </row>
        <row r="489">
          <cell r="A489" t="str">
            <v>M003344608SR40</v>
          </cell>
          <cell r="B489" t="str">
            <v>GDC-10Soft2D6mm8cm</v>
          </cell>
          <cell r="C489" t="str">
            <v>EUR</v>
          </cell>
          <cell r="D489">
            <v>76.03</v>
          </cell>
          <cell r="G489">
            <v>76.03</v>
          </cell>
        </row>
        <row r="490">
          <cell r="A490" t="str">
            <v>M003344610SR40</v>
          </cell>
          <cell r="B490" t="str">
            <v>GDC-10Soft2D6mm10cm</v>
          </cell>
          <cell r="C490" t="str">
            <v>EUR</v>
          </cell>
          <cell r="D490">
            <v>77.349999999999994</v>
          </cell>
          <cell r="G490">
            <v>77.349999999999994</v>
          </cell>
        </row>
        <row r="491">
          <cell r="A491" t="str">
            <v>M003344710SR40</v>
          </cell>
          <cell r="B491" t="str">
            <v>GDC-10Soft2D7mm10cm</v>
          </cell>
          <cell r="C491" t="str">
            <v>EUR</v>
          </cell>
          <cell r="D491">
            <v>77.83</v>
          </cell>
          <cell r="G491">
            <v>77.83</v>
          </cell>
        </row>
        <row r="492">
          <cell r="A492" t="str">
            <v>M003344715SR40</v>
          </cell>
          <cell r="B492" t="str">
            <v>GDC-10Soft2D7mm15cm</v>
          </cell>
          <cell r="C492" t="str">
            <v>EUR</v>
          </cell>
          <cell r="D492">
            <v>79.05</v>
          </cell>
          <cell r="G492">
            <v>79.05</v>
          </cell>
        </row>
        <row r="493">
          <cell r="A493" t="str">
            <v>M00334510340</v>
          </cell>
          <cell r="B493" t="str">
            <v>GDC-103D10mmx30cm</v>
          </cell>
          <cell r="C493" t="str">
            <v>EUR</v>
          </cell>
          <cell r="D493">
            <v>70.13</v>
          </cell>
          <cell r="G493">
            <v>70.13</v>
          </cell>
        </row>
        <row r="494">
          <cell r="A494" t="str">
            <v>M00334530440</v>
          </cell>
          <cell r="B494" t="str">
            <v>GDC-103D3mmx4cm</v>
          </cell>
          <cell r="C494" t="str">
            <v>EUR</v>
          </cell>
          <cell r="D494">
            <v>59.82</v>
          </cell>
          <cell r="G494">
            <v>59.82</v>
          </cell>
        </row>
        <row r="495">
          <cell r="A495" t="str">
            <v>M00334530640</v>
          </cell>
          <cell r="B495" t="str">
            <v>GDC-103D3mmx6cm</v>
          </cell>
          <cell r="C495" t="str">
            <v>EUR</v>
          </cell>
          <cell r="D495">
            <v>60.58</v>
          </cell>
          <cell r="G495">
            <v>60.58</v>
          </cell>
        </row>
        <row r="496">
          <cell r="A496" t="str">
            <v>M00334540640</v>
          </cell>
          <cell r="B496" t="str">
            <v>GDC-103D4mmx6cm</v>
          </cell>
          <cell r="C496" t="str">
            <v>EUR</v>
          </cell>
          <cell r="D496">
            <v>60.75</v>
          </cell>
          <cell r="G496">
            <v>60.75</v>
          </cell>
        </row>
        <row r="497">
          <cell r="A497" t="str">
            <v>M00334540840</v>
          </cell>
          <cell r="B497" t="str">
            <v>GDC-103D4mmx8cm</v>
          </cell>
          <cell r="C497" t="str">
            <v>EUR</v>
          </cell>
          <cell r="D497">
            <v>61.62</v>
          </cell>
          <cell r="G497">
            <v>61.62</v>
          </cell>
        </row>
        <row r="498">
          <cell r="A498" t="str">
            <v>M00334550840</v>
          </cell>
          <cell r="B498" t="str">
            <v>GDC-103D5mmx8cm</v>
          </cell>
          <cell r="C498" t="str">
            <v>EUR</v>
          </cell>
          <cell r="D498">
            <v>61.45</v>
          </cell>
          <cell r="G498">
            <v>61.45</v>
          </cell>
        </row>
        <row r="499">
          <cell r="A499" t="str">
            <v>M00334551040</v>
          </cell>
          <cell r="B499" t="str">
            <v>GDC-103D5mmx10cm</v>
          </cell>
          <cell r="C499" t="str">
            <v>EUR</v>
          </cell>
          <cell r="D499">
            <v>62.43</v>
          </cell>
          <cell r="G499">
            <v>62.43</v>
          </cell>
        </row>
        <row r="500">
          <cell r="A500" t="str">
            <v>M00334561040</v>
          </cell>
          <cell r="B500" t="str">
            <v>GDC-103D6mmx10cm</v>
          </cell>
          <cell r="C500" t="str">
            <v>EUR</v>
          </cell>
          <cell r="D500">
            <v>62.21</v>
          </cell>
          <cell r="G500">
            <v>62.21</v>
          </cell>
        </row>
        <row r="501">
          <cell r="A501" t="str">
            <v>M00334561540</v>
          </cell>
          <cell r="B501" t="str">
            <v>GDC-103D6mmx15cm</v>
          </cell>
          <cell r="C501" t="str">
            <v>EUR</v>
          </cell>
          <cell r="D501">
            <v>64.44</v>
          </cell>
          <cell r="G501">
            <v>64.44</v>
          </cell>
        </row>
        <row r="502">
          <cell r="A502" t="str">
            <v>M00334571240</v>
          </cell>
          <cell r="B502" t="str">
            <v>GDC-103D7mmx12cm</v>
          </cell>
          <cell r="C502" t="str">
            <v>EUR</v>
          </cell>
          <cell r="D502">
            <v>63.3</v>
          </cell>
          <cell r="G502">
            <v>63.3</v>
          </cell>
        </row>
        <row r="503">
          <cell r="A503" t="str">
            <v>M00334571540</v>
          </cell>
          <cell r="B503" t="str">
            <v>GDC-103D7mmx15cm</v>
          </cell>
          <cell r="C503" t="str">
            <v>EUR</v>
          </cell>
          <cell r="D503">
            <v>64.22</v>
          </cell>
          <cell r="G503">
            <v>64.22</v>
          </cell>
        </row>
        <row r="504">
          <cell r="A504" t="str">
            <v>M00334582040</v>
          </cell>
          <cell r="B504" t="str">
            <v>GDC-103D8mmx20cm</v>
          </cell>
          <cell r="C504" t="str">
            <v>EUR</v>
          </cell>
          <cell r="D504">
            <v>66.66</v>
          </cell>
          <cell r="G504">
            <v>66.66</v>
          </cell>
        </row>
        <row r="505">
          <cell r="A505" t="str">
            <v>M0033461030SR0</v>
          </cell>
          <cell r="B505" t="str">
            <v>GDC-1036010mm30cmSR</v>
          </cell>
          <cell r="C505" t="str">
            <v>EUR</v>
          </cell>
          <cell r="D505">
            <v>99.84</v>
          </cell>
          <cell r="G505">
            <v>99.84</v>
          </cell>
        </row>
        <row r="506">
          <cell r="A506" t="str">
            <v>M0033461130SR0</v>
          </cell>
          <cell r="B506" t="str">
            <v>GDC-1036011mm30cmSR</v>
          </cell>
          <cell r="C506" t="str">
            <v>EUR</v>
          </cell>
          <cell r="D506">
            <v>102.75</v>
          </cell>
          <cell r="G506">
            <v>102.75</v>
          </cell>
        </row>
        <row r="507">
          <cell r="A507" t="str">
            <v>M0033461230SR0</v>
          </cell>
          <cell r="B507" t="str">
            <v>GDC-1036012mm30cmSR</v>
          </cell>
          <cell r="C507" t="str">
            <v>EUR</v>
          </cell>
          <cell r="D507">
            <v>102.75</v>
          </cell>
          <cell r="G507">
            <v>102.75</v>
          </cell>
        </row>
        <row r="508">
          <cell r="A508" t="str">
            <v>M0033461330SR0</v>
          </cell>
          <cell r="B508" t="str">
            <v>GDC-1036013mm30cmSR</v>
          </cell>
          <cell r="C508" t="str">
            <v>EUR</v>
          </cell>
          <cell r="D508">
            <v>114.62</v>
          </cell>
          <cell r="G508">
            <v>114.62</v>
          </cell>
        </row>
        <row r="509">
          <cell r="A509" t="str">
            <v>M0033461430SR0</v>
          </cell>
          <cell r="B509" t="str">
            <v>GDC-1036014mm30cmSR</v>
          </cell>
          <cell r="C509" t="str">
            <v>EUR</v>
          </cell>
          <cell r="D509">
            <v>114.62</v>
          </cell>
          <cell r="G509">
            <v>114.62</v>
          </cell>
        </row>
        <row r="510">
          <cell r="A510" t="str">
            <v>M0033461530SR0</v>
          </cell>
          <cell r="B510" t="str">
            <v>GDC-1036015mm30cmSR</v>
          </cell>
          <cell r="C510" t="str">
            <v>EUR</v>
          </cell>
          <cell r="D510">
            <v>114.62</v>
          </cell>
          <cell r="G510">
            <v>114.62</v>
          </cell>
        </row>
        <row r="511">
          <cell r="A511" t="str">
            <v>M0033461540SR0</v>
          </cell>
          <cell r="B511" t="str">
            <v>GDC-1036015mm40cmSR</v>
          </cell>
          <cell r="C511" t="str">
            <v>EUR</v>
          </cell>
          <cell r="D511">
            <v>114.83</v>
          </cell>
          <cell r="G511">
            <v>114.83</v>
          </cell>
        </row>
        <row r="512">
          <cell r="A512" t="str">
            <v>M003346305SR0</v>
          </cell>
          <cell r="B512" t="str">
            <v>GDC-103603mm5cmSR</v>
          </cell>
          <cell r="C512" t="str">
            <v>EUR</v>
          </cell>
          <cell r="D512">
            <v>79.16</v>
          </cell>
          <cell r="G512">
            <v>79.16</v>
          </cell>
        </row>
        <row r="513">
          <cell r="A513" t="str">
            <v>M003346308SR0</v>
          </cell>
          <cell r="B513" t="str">
            <v>GDC-103603mm8cmSR</v>
          </cell>
          <cell r="C513" t="str">
            <v>EUR</v>
          </cell>
          <cell r="D513">
            <v>82.15</v>
          </cell>
          <cell r="G513">
            <v>82.15</v>
          </cell>
        </row>
        <row r="514">
          <cell r="A514" t="str">
            <v>M003346407SR0</v>
          </cell>
          <cell r="B514" t="str">
            <v>GDC-103604mm7SR</v>
          </cell>
          <cell r="C514" t="str">
            <v>EUR</v>
          </cell>
          <cell r="D514">
            <v>81.53</v>
          </cell>
          <cell r="G514">
            <v>81.53</v>
          </cell>
        </row>
        <row r="515">
          <cell r="A515" t="str">
            <v>M003346509SR0</v>
          </cell>
          <cell r="B515" t="str">
            <v>GDC-103605mm9cmSR</v>
          </cell>
          <cell r="C515" t="str">
            <v>EUR</v>
          </cell>
          <cell r="D515">
            <v>82.33</v>
          </cell>
          <cell r="G515">
            <v>82.33</v>
          </cell>
        </row>
        <row r="516">
          <cell r="A516" t="str">
            <v>M003346515SR0</v>
          </cell>
          <cell r="B516" t="str">
            <v>GDC-103605mm15cmSR</v>
          </cell>
          <cell r="C516" t="str">
            <v>EUR</v>
          </cell>
          <cell r="D516">
            <v>87.11</v>
          </cell>
          <cell r="G516">
            <v>87.11</v>
          </cell>
        </row>
        <row r="517">
          <cell r="A517" t="str">
            <v>M003346611SR0</v>
          </cell>
          <cell r="B517" t="str">
            <v>GDC-103606mm11cmSR</v>
          </cell>
          <cell r="C517" t="str">
            <v>EUR</v>
          </cell>
          <cell r="D517">
            <v>89.1</v>
          </cell>
          <cell r="G517">
            <v>89.1</v>
          </cell>
        </row>
        <row r="518">
          <cell r="A518" t="str">
            <v>M003346615SR0</v>
          </cell>
          <cell r="B518" t="str">
            <v>GDC-103606mm15cmSR</v>
          </cell>
          <cell r="C518" t="str">
            <v>EUR</v>
          </cell>
          <cell r="D518">
            <v>91.24</v>
          </cell>
          <cell r="G518">
            <v>91.24</v>
          </cell>
        </row>
        <row r="519">
          <cell r="A519" t="str">
            <v>M003346715SR0</v>
          </cell>
          <cell r="B519" t="str">
            <v>GDC-103607mm15cmSR</v>
          </cell>
          <cell r="C519" t="str">
            <v>EUR</v>
          </cell>
          <cell r="D519">
            <v>94.36</v>
          </cell>
          <cell r="G519">
            <v>94.36</v>
          </cell>
        </row>
        <row r="520">
          <cell r="A520" t="str">
            <v>M003346720SR0</v>
          </cell>
          <cell r="B520" t="str">
            <v>GDC-103607mm20cmSR</v>
          </cell>
          <cell r="C520" t="str">
            <v>EUR</v>
          </cell>
          <cell r="D520">
            <v>94.46</v>
          </cell>
          <cell r="G520">
            <v>94.46</v>
          </cell>
        </row>
        <row r="521">
          <cell r="A521" t="str">
            <v>M003346815SR0</v>
          </cell>
          <cell r="B521" t="str">
            <v>GDC-103608mm15cmSR</v>
          </cell>
          <cell r="C521" t="str">
            <v>EUR</v>
          </cell>
          <cell r="D521">
            <v>94.36</v>
          </cell>
          <cell r="G521">
            <v>94.36</v>
          </cell>
        </row>
        <row r="522">
          <cell r="A522" t="str">
            <v>M003346820SR0</v>
          </cell>
          <cell r="B522" t="str">
            <v>GDC-103608mm20cmSR</v>
          </cell>
          <cell r="C522" t="str">
            <v>EUR</v>
          </cell>
          <cell r="D522">
            <v>94.46</v>
          </cell>
          <cell r="G522">
            <v>94.46</v>
          </cell>
        </row>
        <row r="523">
          <cell r="A523" t="str">
            <v>M003346920SR0</v>
          </cell>
          <cell r="B523" t="str">
            <v>GDC-103609mm20cmSR</v>
          </cell>
          <cell r="C523" t="str">
            <v>EUR</v>
          </cell>
          <cell r="D523">
            <v>94.46</v>
          </cell>
          <cell r="G523">
            <v>94.46</v>
          </cell>
        </row>
        <row r="524">
          <cell r="A524" t="str">
            <v>M003346930SR0</v>
          </cell>
          <cell r="B524" t="str">
            <v>GDC-103609mm30cmSR</v>
          </cell>
          <cell r="C524" t="str">
            <v>EUR</v>
          </cell>
          <cell r="D524">
            <v>99.84</v>
          </cell>
          <cell r="G524">
            <v>99.84</v>
          </cell>
        </row>
        <row r="525">
          <cell r="A525" t="str">
            <v>M0033471020SR0</v>
          </cell>
          <cell r="B525" t="str">
            <v>GDC-10360Soft10mm20cm</v>
          </cell>
          <cell r="C525" t="str">
            <v>EUR</v>
          </cell>
          <cell r="D525">
            <v>89.93</v>
          </cell>
          <cell r="G525">
            <v>89.93</v>
          </cell>
        </row>
        <row r="526">
          <cell r="A526" t="str">
            <v>M0033471120SR0</v>
          </cell>
          <cell r="B526" t="str">
            <v>GDC-10360Soft11mm20cm</v>
          </cell>
          <cell r="C526" t="str">
            <v>EUR</v>
          </cell>
          <cell r="D526">
            <v>89.93</v>
          </cell>
          <cell r="G526">
            <v>89.93</v>
          </cell>
        </row>
        <row r="527">
          <cell r="A527" t="str">
            <v>M0033471220SR0</v>
          </cell>
          <cell r="B527" t="str">
            <v>GDC-10360Soft12mm20cm</v>
          </cell>
          <cell r="C527" t="str">
            <v>EUR</v>
          </cell>
          <cell r="D527">
            <v>89.93</v>
          </cell>
          <cell r="G527">
            <v>89.93</v>
          </cell>
        </row>
        <row r="528">
          <cell r="A528" t="str">
            <v>M0033471322SR0</v>
          </cell>
          <cell r="B528" t="str">
            <v>GDC-10360Soft13mm22cm</v>
          </cell>
          <cell r="C528" t="str">
            <v>EUR</v>
          </cell>
          <cell r="D528">
            <v>94.47</v>
          </cell>
          <cell r="G528">
            <v>94.47</v>
          </cell>
        </row>
        <row r="529">
          <cell r="A529" t="str">
            <v>M0033471423SR0</v>
          </cell>
          <cell r="B529" t="str">
            <v>GDC-10360Soft14mm23cm</v>
          </cell>
          <cell r="C529" t="str">
            <v>EUR</v>
          </cell>
          <cell r="D529">
            <v>94.47</v>
          </cell>
          <cell r="G529">
            <v>94.47</v>
          </cell>
        </row>
        <row r="530">
          <cell r="A530" t="str">
            <v>M003347204SR0</v>
          </cell>
          <cell r="B530" t="str">
            <v>GDC-10360Soft2mm4cm</v>
          </cell>
          <cell r="C530" t="str">
            <v>EUR</v>
          </cell>
          <cell r="D530">
            <v>79.3</v>
          </cell>
          <cell r="G530">
            <v>79.3</v>
          </cell>
        </row>
        <row r="531">
          <cell r="A531" t="str">
            <v>M003347306SR0</v>
          </cell>
          <cell r="B531" t="str">
            <v>GDC-10360Soft3mm6cm</v>
          </cell>
          <cell r="C531" t="str">
            <v>EUR</v>
          </cell>
          <cell r="D531">
            <v>80.72</v>
          </cell>
          <cell r="G531">
            <v>80.72</v>
          </cell>
        </row>
        <row r="532">
          <cell r="A532" t="str">
            <v>M003347408SR0</v>
          </cell>
          <cell r="B532" t="str">
            <v>GDC-10360Soft4mm8cm</v>
          </cell>
          <cell r="C532" t="str">
            <v>EUR</v>
          </cell>
          <cell r="D532">
            <v>82.2</v>
          </cell>
          <cell r="G532">
            <v>82.2</v>
          </cell>
        </row>
        <row r="533">
          <cell r="A533" t="str">
            <v>M003347509SR0</v>
          </cell>
          <cell r="B533" t="str">
            <v>GDC-10360Soft5mm9cm</v>
          </cell>
          <cell r="C533" t="str">
            <v>EUR</v>
          </cell>
          <cell r="D533">
            <v>82.37</v>
          </cell>
          <cell r="G533">
            <v>82.37</v>
          </cell>
        </row>
        <row r="534">
          <cell r="A534" t="str">
            <v>M003347611SR0</v>
          </cell>
          <cell r="B534" t="str">
            <v>GDC-10360Soft6mm11cm</v>
          </cell>
          <cell r="C534" t="str">
            <v>EUR</v>
          </cell>
          <cell r="D534">
            <v>85.25</v>
          </cell>
          <cell r="G534">
            <v>85.25</v>
          </cell>
        </row>
        <row r="535">
          <cell r="A535" t="str">
            <v>M003347715SR0</v>
          </cell>
          <cell r="B535" t="str">
            <v>GDC-10360Soft7mm15cm</v>
          </cell>
          <cell r="C535" t="str">
            <v>EUR</v>
          </cell>
          <cell r="D535">
            <v>89.82</v>
          </cell>
          <cell r="G535">
            <v>89.82</v>
          </cell>
        </row>
        <row r="536">
          <cell r="A536" t="str">
            <v>M003347820SR0</v>
          </cell>
          <cell r="B536" t="str">
            <v>GDC-10360Soft8mm20cm</v>
          </cell>
          <cell r="C536" t="str">
            <v>EUR</v>
          </cell>
          <cell r="D536">
            <v>89.93</v>
          </cell>
          <cell r="G536">
            <v>89.93</v>
          </cell>
        </row>
        <row r="537">
          <cell r="A537" t="str">
            <v>M003347920SR0</v>
          </cell>
          <cell r="B537" t="str">
            <v>GDC-10360Soft9mm20cm</v>
          </cell>
          <cell r="C537" t="str">
            <v>EUR</v>
          </cell>
          <cell r="D537">
            <v>89.93</v>
          </cell>
          <cell r="G537">
            <v>89.93</v>
          </cell>
        </row>
        <row r="538">
          <cell r="A538" t="str">
            <v>M0033481030</v>
          </cell>
          <cell r="B538" t="str">
            <v>10mm30cmNG3D-18</v>
          </cell>
          <cell r="C538" t="str">
            <v>USD</v>
          </cell>
          <cell r="D538">
            <v>106.04</v>
          </cell>
          <cell r="G538">
            <v>106.04</v>
          </cell>
        </row>
        <row r="539">
          <cell r="A539" t="str">
            <v>M00334810300</v>
          </cell>
          <cell r="B539" t="str">
            <v>GDC-1836010mmx30cm</v>
          </cell>
          <cell r="C539" t="str">
            <v>EUR</v>
          </cell>
          <cell r="D539">
            <v>83.04</v>
          </cell>
          <cell r="G539">
            <v>83.04</v>
          </cell>
        </row>
        <row r="540">
          <cell r="A540" t="str">
            <v>M0033481130</v>
          </cell>
          <cell r="B540" t="str">
            <v>11mm30cmNG3D-18</v>
          </cell>
          <cell r="C540" t="str">
            <v>USD</v>
          </cell>
          <cell r="D540">
            <v>108.49</v>
          </cell>
          <cell r="G540">
            <v>108.49</v>
          </cell>
        </row>
        <row r="541">
          <cell r="A541" t="str">
            <v>M00334811300</v>
          </cell>
          <cell r="B541" t="str">
            <v>GDC-1836011mmx30cm</v>
          </cell>
          <cell r="C541" t="str">
            <v>EUR</v>
          </cell>
          <cell r="D541">
            <v>83.04</v>
          </cell>
          <cell r="G541">
            <v>83.04</v>
          </cell>
        </row>
        <row r="542">
          <cell r="A542" t="str">
            <v>M0033481230</v>
          </cell>
          <cell r="B542" t="str">
            <v>12mm30cmNG3D-18</v>
          </cell>
          <cell r="C542" t="str">
            <v>USD</v>
          </cell>
          <cell r="D542">
            <v>108.49</v>
          </cell>
          <cell r="G542">
            <v>108.49</v>
          </cell>
        </row>
        <row r="543">
          <cell r="A543" t="str">
            <v>M00334812300</v>
          </cell>
          <cell r="B543" t="str">
            <v>GDC-1836012mmx30cm</v>
          </cell>
          <cell r="C543" t="str">
            <v>EUR</v>
          </cell>
          <cell r="D543">
            <v>83.04</v>
          </cell>
          <cell r="G543">
            <v>83.04</v>
          </cell>
        </row>
        <row r="544">
          <cell r="A544" t="str">
            <v>M0033481330</v>
          </cell>
          <cell r="B544" t="str">
            <v>13mm30cmNG3D-18</v>
          </cell>
          <cell r="C544" t="str">
            <v>USD</v>
          </cell>
          <cell r="D544">
            <v>108.49</v>
          </cell>
          <cell r="G544">
            <v>108.49</v>
          </cell>
        </row>
        <row r="545">
          <cell r="A545" t="str">
            <v>M00334813300</v>
          </cell>
          <cell r="B545" t="str">
            <v>GDC-1836013mmx30cm</v>
          </cell>
          <cell r="C545" t="str">
            <v>EUR</v>
          </cell>
          <cell r="D545">
            <v>83.04</v>
          </cell>
          <cell r="G545">
            <v>83.04</v>
          </cell>
        </row>
        <row r="546">
          <cell r="A546" t="str">
            <v>M00334814300</v>
          </cell>
          <cell r="B546" t="str">
            <v>GDC-1836014mmx30cm</v>
          </cell>
          <cell r="C546" t="str">
            <v>EUR</v>
          </cell>
          <cell r="D546">
            <v>83.04</v>
          </cell>
          <cell r="G546">
            <v>83.04</v>
          </cell>
        </row>
        <row r="547">
          <cell r="A547" t="str">
            <v>M0033481630</v>
          </cell>
          <cell r="B547" t="str">
            <v>16mm30cmNG3D-18</v>
          </cell>
          <cell r="C547" t="str">
            <v>USD</v>
          </cell>
          <cell r="D547">
            <v>128.29</v>
          </cell>
          <cell r="G547">
            <v>128.29</v>
          </cell>
        </row>
        <row r="548">
          <cell r="A548" t="str">
            <v>M00334816300</v>
          </cell>
          <cell r="B548" t="str">
            <v>GDC-1836016mmx30cm</v>
          </cell>
          <cell r="C548" t="str">
            <v>EUR</v>
          </cell>
          <cell r="D548">
            <v>102.03</v>
          </cell>
          <cell r="G548">
            <v>102.03</v>
          </cell>
        </row>
        <row r="549">
          <cell r="A549" t="str">
            <v>M0033481640</v>
          </cell>
          <cell r="B549" t="str">
            <v>16mm40cmNG3D-18</v>
          </cell>
          <cell r="C549" t="str">
            <v>USD</v>
          </cell>
          <cell r="D549">
            <v>128.29</v>
          </cell>
          <cell r="G549">
            <v>128.29</v>
          </cell>
        </row>
        <row r="550">
          <cell r="A550" t="str">
            <v>M00334816400</v>
          </cell>
          <cell r="B550" t="str">
            <v>GDC-1836016mmx40cm</v>
          </cell>
          <cell r="C550" t="str">
            <v>EUR</v>
          </cell>
          <cell r="D550">
            <v>102.03</v>
          </cell>
          <cell r="G550">
            <v>102.03</v>
          </cell>
        </row>
        <row r="551">
          <cell r="A551" t="str">
            <v>M0033481830</v>
          </cell>
          <cell r="B551" t="str">
            <v>18mm30cmNG3D-18</v>
          </cell>
          <cell r="C551" t="str">
            <v>USD</v>
          </cell>
          <cell r="D551">
            <v>128.29</v>
          </cell>
          <cell r="G551">
            <v>128.29</v>
          </cell>
        </row>
        <row r="552">
          <cell r="A552" t="str">
            <v>M00334818300</v>
          </cell>
          <cell r="B552" t="str">
            <v>GDC-1836018mmx30cm</v>
          </cell>
          <cell r="C552" t="str">
            <v>EUR</v>
          </cell>
          <cell r="D552">
            <v>102.03</v>
          </cell>
          <cell r="G552">
            <v>102.03</v>
          </cell>
        </row>
        <row r="553">
          <cell r="A553" t="str">
            <v>M0033481840</v>
          </cell>
          <cell r="B553" t="str">
            <v>18mm40cmNG3D-18</v>
          </cell>
          <cell r="C553" t="str">
            <v>USD</v>
          </cell>
          <cell r="D553">
            <v>128.29</v>
          </cell>
          <cell r="G553">
            <v>128.29</v>
          </cell>
        </row>
        <row r="554">
          <cell r="A554" t="str">
            <v>M00334818400</v>
          </cell>
          <cell r="B554" t="str">
            <v>GDC-1836018mmx40cm</v>
          </cell>
          <cell r="C554" t="str">
            <v>EUR</v>
          </cell>
          <cell r="D554">
            <v>102.03</v>
          </cell>
          <cell r="G554">
            <v>102.03</v>
          </cell>
        </row>
        <row r="555">
          <cell r="A555" t="str">
            <v>M0033482030</v>
          </cell>
          <cell r="B555" t="str">
            <v>20mm33cmNG3D-18</v>
          </cell>
          <cell r="C555" t="str">
            <v>USD</v>
          </cell>
          <cell r="D555">
            <v>128.29</v>
          </cell>
          <cell r="G555">
            <v>128.29</v>
          </cell>
        </row>
        <row r="556">
          <cell r="A556" t="str">
            <v>M00334820330</v>
          </cell>
          <cell r="B556" t="str">
            <v>GDC-1836020mmx33cm</v>
          </cell>
          <cell r="C556" t="str">
            <v>EUR</v>
          </cell>
          <cell r="D556">
            <v>102.03</v>
          </cell>
          <cell r="G556">
            <v>102.03</v>
          </cell>
        </row>
        <row r="557">
          <cell r="A557" t="str">
            <v>M0033482240</v>
          </cell>
          <cell r="B557" t="str">
            <v>22mm40cmNG3D-18</v>
          </cell>
          <cell r="C557" t="str">
            <v>USD</v>
          </cell>
          <cell r="D557">
            <v>128.29</v>
          </cell>
          <cell r="G557">
            <v>128.29</v>
          </cell>
        </row>
        <row r="558">
          <cell r="A558" t="str">
            <v>M00334822400</v>
          </cell>
          <cell r="B558" t="str">
            <v>GDC-1836022mmx40cm</v>
          </cell>
          <cell r="C558" t="str">
            <v>EUR</v>
          </cell>
          <cell r="D558">
            <v>102.03</v>
          </cell>
          <cell r="G558">
            <v>102.03</v>
          </cell>
        </row>
        <row r="559">
          <cell r="A559" t="str">
            <v>M0033482440</v>
          </cell>
          <cell r="B559" t="str">
            <v>24mm40cmNG3D-18</v>
          </cell>
          <cell r="C559" t="str">
            <v>USD</v>
          </cell>
          <cell r="D559">
            <v>128.29</v>
          </cell>
          <cell r="G559">
            <v>128.29</v>
          </cell>
        </row>
        <row r="560">
          <cell r="A560" t="str">
            <v>M00334824400</v>
          </cell>
          <cell r="B560" t="str">
            <v>GDC-1836024mmx40cm</v>
          </cell>
          <cell r="C560" t="str">
            <v>EUR</v>
          </cell>
          <cell r="D560">
            <v>102.03</v>
          </cell>
          <cell r="G560">
            <v>102.03</v>
          </cell>
        </row>
        <row r="561">
          <cell r="A561" t="str">
            <v>M0033486150</v>
          </cell>
          <cell r="B561" t="str">
            <v>GDC-183606mmx15cm</v>
          </cell>
          <cell r="C561" t="str">
            <v>EUR</v>
          </cell>
          <cell r="D561">
            <v>72.59</v>
          </cell>
          <cell r="G561">
            <v>72.59</v>
          </cell>
        </row>
        <row r="562">
          <cell r="A562" t="str">
            <v>M0033487150</v>
          </cell>
          <cell r="B562" t="str">
            <v>GDC-183607mmx15cm</v>
          </cell>
          <cell r="C562" t="str">
            <v>EUR</v>
          </cell>
          <cell r="D562">
            <v>76.52</v>
          </cell>
          <cell r="G562">
            <v>76.52</v>
          </cell>
        </row>
        <row r="563">
          <cell r="A563" t="str">
            <v>M0033488200</v>
          </cell>
          <cell r="B563" t="str">
            <v>GDC-183608mmx20cm</v>
          </cell>
          <cell r="C563" t="str">
            <v>EUR</v>
          </cell>
          <cell r="D563">
            <v>76.52</v>
          </cell>
          <cell r="G563">
            <v>76.52</v>
          </cell>
        </row>
        <row r="564">
          <cell r="A564" t="str">
            <v>M0033489020</v>
          </cell>
          <cell r="B564" t="str">
            <v>9mm25cmNG3D-18</v>
          </cell>
          <cell r="C564" t="str">
            <v>USD</v>
          </cell>
          <cell r="D564">
            <v>101.89</v>
          </cell>
          <cell r="G564">
            <v>101.89</v>
          </cell>
        </row>
        <row r="565">
          <cell r="A565" t="str">
            <v>M0033489200</v>
          </cell>
          <cell r="B565" t="str">
            <v>GDC-183609mmx20cm</v>
          </cell>
          <cell r="C565" t="str">
            <v>EUR</v>
          </cell>
          <cell r="D565">
            <v>76.52</v>
          </cell>
          <cell r="G565">
            <v>76.52</v>
          </cell>
        </row>
        <row r="566">
          <cell r="A566" t="str">
            <v>M00335010340</v>
          </cell>
          <cell r="B566" t="str">
            <v>GDC-18Standard10mmx30cm</v>
          </cell>
          <cell r="C566" t="str">
            <v>EUR</v>
          </cell>
          <cell r="D566">
            <v>64.8</v>
          </cell>
          <cell r="G566">
            <v>64.8</v>
          </cell>
        </row>
        <row r="567">
          <cell r="A567" t="str">
            <v>M00335012340</v>
          </cell>
          <cell r="B567" t="str">
            <v>GDC-18Standard12mmx30cm</v>
          </cell>
          <cell r="C567" t="str">
            <v>EUR</v>
          </cell>
          <cell r="D567">
            <v>64.8</v>
          </cell>
          <cell r="G567">
            <v>64.8</v>
          </cell>
        </row>
        <row r="568">
          <cell r="A568" t="str">
            <v>M00335014340</v>
          </cell>
          <cell r="B568" t="str">
            <v>GDC-18Standard14mmx30cm</v>
          </cell>
          <cell r="C568" t="str">
            <v>EUR</v>
          </cell>
          <cell r="D568">
            <v>64.8</v>
          </cell>
          <cell r="G568">
            <v>64.8</v>
          </cell>
        </row>
        <row r="569">
          <cell r="A569" t="str">
            <v>M00335016340</v>
          </cell>
          <cell r="B569" t="str">
            <v>GDC-18Standard16mmx30cm</v>
          </cell>
          <cell r="C569" t="str">
            <v>EUR</v>
          </cell>
          <cell r="D569">
            <v>67.61</v>
          </cell>
          <cell r="G569">
            <v>67.61</v>
          </cell>
        </row>
        <row r="570">
          <cell r="A570" t="str">
            <v>M00335018340</v>
          </cell>
          <cell r="B570" t="str">
            <v>GDC-18Standard18mmx30cm</v>
          </cell>
          <cell r="C570" t="str">
            <v>EUR</v>
          </cell>
          <cell r="D570">
            <v>67.61</v>
          </cell>
          <cell r="G570">
            <v>67.61</v>
          </cell>
        </row>
        <row r="571">
          <cell r="A571" t="str">
            <v>M00335020340</v>
          </cell>
          <cell r="B571" t="str">
            <v>GDC-18Standard20mmx30cm</v>
          </cell>
          <cell r="C571" t="str">
            <v>EUR</v>
          </cell>
          <cell r="D571">
            <v>67.61</v>
          </cell>
          <cell r="G571">
            <v>67.61</v>
          </cell>
        </row>
        <row r="572">
          <cell r="A572" t="str">
            <v>M00335051540</v>
          </cell>
          <cell r="B572" t="str">
            <v>GDC-18Standard5mmx15cm</v>
          </cell>
          <cell r="C572" t="str">
            <v>EUR</v>
          </cell>
          <cell r="D572">
            <v>55.37</v>
          </cell>
          <cell r="G572">
            <v>55.37</v>
          </cell>
        </row>
        <row r="573">
          <cell r="A573" t="str">
            <v>M00335052040</v>
          </cell>
          <cell r="B573" t="str">
            <v>GDC-18Standard5mmx20cm</v>
          </cell>
          <cell r="C573" t="str">
            <v>EUR</v>
          </cell>
          <cell r="D573">
            <v>58.51</v>
          </cell>
          <cell r="G573">
            <v>58.51</v>
          </cell>
        </row>
        <row r="574">
          <cell r="A574" t="str">
            <v>M00335062040</v>
          </cell>
          <cell r="B574" t="str">
            <v>GDC-18Standard6mmx20cm</v>
          </cell>
          <cell r="C574" t="str">
            <v>EUR</v>
          </cell>
          <cell r="D574">
            <v>58.51</v>
          </cell>
          <cell r="G574">
            <v>58.51</v>
          </cell>
        </row>
        <row r="575">
          <cell r="A575" t="str">
            <v>M00335073040</v>
          </cell>
          <cell r="B575" t="str">
            <v>GDC-18Standard7mmx30cm</v>
          </cell>
          <cell r="C575" t="str">
            <v>EUR</v>
          </cell>
          <cell r="D575">
            <v>64.8</v>
          </cell>
          <cell r="G575">
            <v>64.8</v>
          </cell>
        </row>
        <row r="576">
          <cell r="A576" t="str">
            <v>M00335082040</v>
          </cell>
          <cell r="B576" t="str">
            <v>GDC-18Standard8mmx20cm</v>
          </cell>
          <cell r="C576" t="str">
            <v>EUR</v>
          </cell>
          <cell r="D576">
            <v>58.51</v>
          </cell>
          <cell r="G576">
            <v>58.51</v>
          </cell>
        </row>
        <row r="577">
          <cell r="A577" t="str">
            <v>M00335083040</v>
          </cell>
          <cell r="B577" t="str">
            <v>GDC-18Standard8mmx30cm</v>
          </cell>
          <cell r="C577" t="str">
            <v>EUR</v>
          </cell>
          <cell r="D577">
            <v>64.8</v>
          </cell>
          <cell r="G577">
            <v>64.8</v>
          </cell>
        </row>
        <row r="578">
          <cell r="A578" t="str">
            <v>M00335091540</v>
          </cell>
          <cell r="B578" t="str">
            <v>GDC-18Standard9mmx15cm</v>
          </cell>
          <cell r="C578" t="str">
            <v>EUR</v>
          </cell>
          <cell r="D578">
            <v>55.37</v>
          </cell>
          <cell r="G578">
            <v>55.37</v>
          </cell>
        </row>
        <row r="579">
          <cell r="A579" t="str">
            <v>M00335093040</v>
          </cell>
          <cell r="B579" t="str">
            <v>GDC-18Standard9mmx30cm</v>
          </cell>
          <cell r="C579" t="str">
            <v>EUR</v>
          </cell>
          <cell r="D579">
            <v>64.8</v>
          </cell>
          <cell r="G579">
            <v>64.8</v>
          </cell>
        </row>
        <row r="580">
          <cell r="A580" t="str">
            <v>M00335120440</v>
          </cell>
          <cell r="B580" t="str">
            <v>GDC-18Soft2mmx4cm</v>
          </cell>
          <cell r="C580" t="str">
            <v>EUR</v>
          </cell>
          <cell r="D580">
            <v>48.68</v>
          </cell>
          <cell r="G580">
            <v>48.68</v>
          </cell>
        </row>
        <row r="581">
          <cell r="A581" t="str">
            <v>M00335120840</v>
          </cell>
          <cell r="B581" t="str">
            <v>GDC-18Soft2mmx8cm</v>
          </cell>
          <cell r="C581" t="str">
            <v>EUR</v>
          </cell>
          <cell r="D581">
            <v>50.93</v>
          </cell>
          <cell r="G581">
            <v>50.93</v>
          </cell>
        </row>
        <row r="582">
          <cell r="A582" t="str">
            <v>M00335130440</v>
          </cell>
          <cell r="B582" t="str">
            <v>GDC-18Soft3mmx4cm</v>
          </cell>
          <cell r="C582" t="str">
            <v>EUR</v>
          </cell>
          <cell r="D582">
            <v>48.68</v>
          </cell>
          <cell r="G582">
            <v>48.68</v>
          </cell>
        </row>
        <row r="583">
          <cell r="A583" t="str">
            <v>M00335130840</v>
          </cell>
          <cell r="B583" t="str">
            <v>GDC-18Soft3mmx8cm</v>
          </cell>
          <cell r="C583" t="str">
            <v>EUR</v>
          </cell>
          <cell r="D583">
            <v>50.93</v>
          </cell>
          <cell r="G583">
            <v>50.93</v>
          </cell>
        </row>
        <row r="584">
          <cell r="A584" t="str">
            <v>M00335140640</v>
          </cell>
          <cell r="B584" t="str">
            <v>GDC-18Soft4mmx6cm</v>
          </cell>
          <cell r="C584" t="str">
            <v>EUR</v>
          </cell>
          <cell r="D584">
            <v>49.9</v>
          </cell>
          <cell r="G584">
            <v>49.9</v>
          </cell>
        </row>
        <row r="585">
          <cell r="A585" t="str">
            <v>M00335141040</v>
          </cell>
          <cell r="B585" t="str">
            <v>GDC-18Soft4mmx10cm</v>
          </cell>
          <cell r="C585" t="str">
            <v>EUR</v>
          </cell>
          <cell r="D585">
            <v>51.41</v>
          </cell>
          <cell r="G585">
            <v>51.41</v>
          </cell>
        </row>
        <row r="586">
          <cell r="A586" t="str">
            <v>M00335150840</v>
          </cell>
          <cell r="B586" t="str">
            <v>GDC-18Soft5mmx8cm</v>
          </cell>
          <cell r="C586" t="str">
            <v>EUR</v>
          </cell>
          <cell r="D586">
            <v>50.93</v>
          </cell>
          <cell r="G586">
            <v>50.93</v>
          </cell>
        </row>
        <row r="587">
          <cell r="A587" t="str">
            <v>M00335151240</v>
          </cell>
          <cell r="B587" t="str">
            <v>GDC-18Soft5mmx12cm</v>
          </cell>
          <cell r="C587" t="str">
            <v>EUR</v>
          </cell>
          <cell r="D587">
            <v>52.78</v>
          </cell>
          <cell r="G587">
            <v>52.78</v>
          </cell>
        </row>
        <row r="588">
          <cell r="A588" t="str">
            <v>M00335161040</v>
          </cell>
          <cell r="B588" t="str">
            <v>GDC-18Soft6mmx10cm</v>
          </cell>
          <cell r="C588" t="str">
            <v>EUR</v>
          </cell>
          <cell r="D588">
            <v>51.41</v>
          </cell>
          <cell r="G588">
            <v>51.41</v>
          </cell>
        </row>
        <row r="589">
          <cell r="A589" t="str">
            <v>M00335161540</v>
          </cell>
          <cell r="B589" t="str">
            <v>GDC-18Soft6mmx15cm</v>
          </cell>
          <cell r="C589" t="str">
            <v>EUR</v>
          </cell>
          <cell r="D589">
            <v>54.15</v>
          </cell>
          <cell r="G589">
            <v>54.15</v>
          </cell>
        </row>
        <row r="590">
          <cell r="A590" t="str">
            <v>M00335210340</v>
          </cell>
          <cell r="B590" t="str">
            <v>GDC-182D10mmx30cm</v>
          </cell>
          <cell r="C590" t="str">
            <v>EUR</v>
          </cell>
          <cell r="D590">
            <v>72.59</v>
          </cell>
          <cell r="G590">
            <v>72.59</v>
          </cell>
        </row>
        <row r="591">
          <cell r="A591" t="str">
            <v>M00335212340</v>
          </cell>
          <cell r="B591" t="str">
            <v>GDC-182D12mmx30cm</v>
          </cell>
          <cell r="C591" t="str">
            <v>EUR</v>
          </cell>
          <cell r="D591">
            <v>72.59</v>
          </cell>
          <cell r="G591">
            <v>72.59</v>
          </cell>
        </row>
        <row r="592">
          <cell r="A592" t="str">
            <v>M00335214340</v>
          </cell>
          <cell r="B592" t="str">
            <v>GDC-182D14mmx30cm</v>
          </cell>
          <cell r="C592" t="str">
            <v>EUR</v>
          </cell>
          <cell r="D592">
            <v>72.59</v>
          </cell>
          <cell r="G592">
            <v>72.59</v>
          </cell>
        </row>
        <row r="593">
          <cell r="A593" t="str">
            <v>M00335216340</v>
          </cell>
          <cell r="B593" t="str">
            <v>GDC-182D16mmx30cm</v>
          </cell>
          <cell r="C593" t="str">
            <v>EUR</v>
          </cell>
          <cell r="D593">
            <v>75.41</v>
          </cell>
          <cell r="G593">
            <v>75.41</v>
          </cell>
        </row>
        <row r="594">
          <cell r="A594" t="str">
            <v>M00335218340</v>
          </cell>
          <cell r="B594" t="str">
            <v>GDC-182D18mmx30cm</v>
          </cell>
          <cell r="C594" t="str">
            <v>EUR</v>
          </cell>
          <cell r="D594">
            <v>75.41</v>
          </cell>
          <cell r="G594">
            <v>75.41</v>
          </cell>
        </row>
        <row r="595">
          <cell r="A595" t="str">
            <v>M00335220340</v>
          </cell>
          <cell r="B595" t="str">
            <v>GDC-182D20mmx30cm</v>
          </cell>
          <cell r="C595" t="str">
            <v>EUR</v>
          </cell>
          <cell r="D595">
            <v>75.41</v>
          </cell>
          <cell r="G595">
            <v>75.41</v>
          </cell>
        </row>
        <row r="596">
          <cell r="A596" t="str">
            <v>M00335252040</v>
          </cell>
          <cell r="B596" t="str">
            <v>GDC-182D5mmx20cm</v>
          </cell>
          <cell r="C596" t="str">
            <v>EUR</v>
          </cell>
          <cell r="D596">
            <v>66.3</v>
          </cell>
          <cell r="G596">
            <v>66.3</v>
          </cell>
        </row>
        <row r="597">
          <cell r="A597" t="str">
            <v>M00335262040</v>
          </cell>
          <cell r="B597" t="str">
            <v>GDC-182D6mmx20cm</v>
          </cell>
          <cell r="C597" t="str">
            <v>EUR</v>
          </cell>
          <cell r="D597">
            <v>66.3</v>
          </cell>
          <cell r="G597">
            <v>66.3</v>
          </cell>
        </row>
        <row r="598">
          <cell r="A598" t="str">
            <v>M00335273040</v>
          </cell>
          <cell r="B598" t="str">
            <v>GDC-182D7mmx30cm</v>
          </cell>
          <cell r="C598" t="str">
            <v>EUR</v>
          </cell>
          <cell r="D598">
            <v>72.59</v>
          </cell>
          <cell r="G598">
            <v>72.59</v>
          </cell>
        </row>
        <row r="599">
          <cell r="A599" t="str">
            <v>M00335283040</v>
          </cell>
          <cell r="B599" t="str">
            <v>GDC-182D8mmx30cm</v>
          </cell>
          <cell r="C599" t="str">
            <v>EUR</v>
          </cell>
          <cell r="D599">
            <v>72.59</v>
          </cell>
          <cell r="G599">
            <v>72.59</v>
          </cell>
        </row>
        <row r="600">
          <cell r="A600" t="str">
            <v>M00335293040</v>
          </cell>
          <cell r="B600" t="str">
            <v>GDC-182D9mmx30cm</v>
          </cell>
          <cell r="C600" t="str">
            <v>EUR</v>
          </cell>
          <cell r="D600">
            <v>72.59</v>
          </cell>
          <cell r="G600">
            <v>72.59</v>
          </cell>
        </row>
        <row r="601">
          <cell r="A601" t="str">
            <v>M00335302340</v>
          </cell>
          <cell r="B601" t="str">
            <v>GDCVortX2mmx3mm</v>
          </cell>
          <cell r="C601" t="str">
            <v>EUR</v>
          </cell>
          <cell r="D601">
            <v>90.75</v>
          </cell>
          <cell r="G601">
            <v>90.75</v>
          </cell>
        </row>
        <row r="602">
          <cell r="A602" t="str">
            <v>M00335302440</v>
          </cell>
          <cell r="B602" t="str">
            <v>GDCVortX2mmx4mm</v>
          </cell>
          <cell r="C602" t="str">
            <v>EUR</v>
          </cell>
          <cell r="D602">
            <v>91.82</v>
          </cell>
          <cell r="G602">
            <v>91.82</v>
          </cell>
        </row>
        <row r="603">
          <cell r="A603" t="str">
            <v>M00335302540</v>
          </cell>
          <cell r="B603" t="str">
            <v>GDCVortX2mmx5mm</v>
          </cell>
          <cell r="C603" t="str">
            <v>EUR</v>
          </cell>
          <cell r="D603">
            <v>93.4</v>
          </cell>
          <cell r="G603">
            <v>93.4</v>
          </cell>
        </row>
        <row r="604">
          <cell r="A604" t="str">
            <v>M00335302640</v>
          </cell>
          <cell r="B604" t="str">
            <v>GDCVortX2mmx6mm</v>
          </cell>
          <cell r="C604" t="str">
            <v>EUR</v>
          </cell>
          <cell r="D604">
            <v>95.11</v>
          </cell>
          <cell r="G604">
            <v>95.11</v>
          </cell>
        </row>
        <row r="605">
          <cell r="A605" t="str">
            <v>M00335510340</v>
          </cell>
          <cell r="B605" t="str">
            <v>GDC-183D10mmx30cm</v>
          </cell>
          <cell r="C605" t="str">
            <v>EUR</v>
          </cell>
          <cell r="D605">
            <v>81.510000000000005</v>
          </cell>
          <cell r="G605">
            <v>81.510000000000005</v>
          </cell>
        </row>
        <row r="606">
          <cell r="A606" t="str">
            <v>M00335512340</v>
          </cell>
          <cell r="B606" t="str">
            <v>GDC-183D12mmx30cm</v>
          </cell>
          <cell r="C606" t="str">
            <v>EUR</v>
          </cell>
          <cell r="D606">
            <v>79.94</v>
          </cell>
          <cell r="G606">
            <v>79.94</v>
          </cell>
        </row>
        <row r="607">
          <cell r="A607" t="str">
            <v>M00335514340</v>
          </cell>
          <cell r="B607" t="str">
            <v>GDC-183D14mmx30cm</v>
          </cell>
          <cell r="C607" t="str">
            <v>EUR</v>
          </cell>
          <cell r="D607">
            <v>83.24</v>
          </cell>
          <cell r="G607">
            <v>83.24</v>
          </cell>
        </row>
        <row r="608">
          <cell r="A608" t="str">
            <v>M00335516340</v>
          </cell>
          <cell r="B608" t="str">
            <v>GDC-183D16mmx30cm</v>
          </cell>
          <cell r="C608" t="str">
            <v>EUR</v>
          </cell>
          <cell r="D608">
            <v>85.48</v>
          </cell>
          <cell r="G608">
            <v>85.48</v>
          </cell>
        </row>
        <row r="609">
          <cell r="A609" t="str">
            <v>M00335518340</v>
          </cell>
          <cell r="B609" t="str">
            <v>GDC-183D18mmx30cm</v>
          </cell>
          <cell r="C609" t="str">
            <v>EUR</v>
          </cell>
          <cell r="D609">
            <v>84.85</v>
          </cell>
          <cell r="G609">
            <v>84.85</v>
          </cell>
        </row>
        <row r="610">
          <cell r="A610" t="str">
            <v>M00335520340</v>
          </cell>
          <cell r="B610" t="str">
            <v>GDC-183D20mmx30cm</v>
          </cell>
          <cell r="C610" t="str">
            <v>EUR</v>
          </cell>
          <cell r="D610">
            <v>86.3</v>
          </cell>
          <cell r="G610">
            <v>86.3</v>
          </cell>
        </row>
        <row r="611">
          <cell r="A611" t="str">
            <v>M00335561540</v>
          </cell>
          <cell r="B611" t="str">
            <v>GDC-183D6mmx15cm</v>
          </cell>
          <cell r="C611" t="str">
            <v>EUR</v>
          </cell>
          <cell r="D611">
            <v>74.650000000000006</v>
          </cell>
          <cell r="G611">
            <v>74.650000000000006</v>
          </cell>
        </row>
        <row r="612">
          <cell r="A612" t="str">
            <v>M00335582540</v>
          </cell>
          <cell r="B612" t="str">
            <v>GDC-183D8mmx25cm</v>
          </cell>
          <cell r="C612" t="str">
            <v>EUR</v>
          </cell>
          <cell r="D612">
            <v>78.53</v>
          </cell>
          <cell r="G612">
            <v>78.53</v>
          </cell>
        </row>
        <row r="613">
          <cell r="A613" t="str">
            <v>M003371508SR0</v>
          </cell>
          <cell r="B613">
            <v>0</v>
          </cell>
          <cell r="D613">
            <v>0</v>
          </cell>
          <cell r="G613">
            <v>0</v>
          </cell>
        </row>
        <row r="614">
          <cell r="A614" t="str">
            <v>M003398508SR0</v>
          </cell>
          <cell r="B614" t="str">
            <v>UPNCHANGETOM003371508SR0</v>
          </cell>
          <cell r="C614" t="str">
            <v>EUR</v>
          </cell>
          <cell r="D614">
            <v>0</v>
          </cell>
          <cell r="G614">
            <v>0</v>
          </cell>
        </row>
        <row r="615">
          <cell r="A615" t="str">
            <v>M0034140300</v>
          </cell>
          <cell r="B615" t="str">
            <v>ELITESTYLET0.008"</v>
          </cell>
          <cell r="C615" t="str">
            <v>EUR</v>
          </cell>
          <cell r="D615">
            <v>92.28</v>
          </cell>
          <cell r="G615">
            <v>92.28</v>
          </cell>
        </row>
        <row r="616">
          <cell r="A616" t="str">
            <v>M0034202151</v>
          </cell>
          <cell r="B616" t="str">
            <v>TORQUEDEVICE(BOXOF5)</v>
          </cell>
          <cell r="C616" t="str">
            <v>USD</v>
          </cell>
          <cell r="D616">
            <v>147.75</v>
          </cell>
          <cell r="G616">
            <v>147.75</v>
          </cell>
        </row>
        <row r="617">
          <cell r="A617" t="str">
            <v>M0034222901</v>
          </cell>
          <cell r="B617" t="str">
            <v>GWI(BOXOF5)</v>
          </cell>
          <cell r="C617" t="str">
            <v>USD</v>
          </cell>
          <cell r="D617">
            <v>13.76</v>
          </cell>
          <cell r="G617">
            <v>13.76</v>
          </cell>
        </row>
        <row r="618">
          <cell r="A618" t="str">
            <v>M0034240300</v>
          </cell>
          <cell r="B618" t="str">
            <v>STYLETMANDREL,175CM</v>
          </cell>
          <cell r="C618" t="str">
            <v>USD</v>
          </cell>
          <cell r="D618">
            <v>33.909999999999997</v>
          </cell>
          <cell r="G618">
            <v>33.909999999999997</v>
          </cell>
        </row>
        <row r="619">
          <cell r="A619" t="str">
            <v>M0034250101</v>
          </cell>
          <cell r="B619" t="str">
            <v>SHAPINGMANDREL-10BX/5</v>
          </cell>
          <cell r="C619" t="str">
            <v>USD</v>
          </cell>
          <cell r="D619">
            <v>24.13</v>
          </cell>
          <cell r="G619">
            <v>24.13</v>
          </cell>
        </row>
        <row r="620">
          <cell r="A620" t="str">
            <v>M0034500030</v>
          </cell>
          <cell r="B620" t="str">
            <v>GDCBATTERIES12PAK</v>
          </cell>
          <cell r="C620" t="str">
            <v>USD</v>
          </cell>
          <cell r="D620">
            <v>52.03</v>
          </cell>
          <cell r="G620">
            <v>52.03</v>
          </cell>
        </row>
        <row r="621">
          <cell r="A621" t="str">
            <v>M0034502010</v>
          </cell>
          <cell r="B621" t="str">
            <v>PATIENTRETURNELECTRODE,SING</v>
          </cell>
          <cell r="C621" t="str">
            <v>USD</v>
          </cell>
          <cell r="D621">
            <v>47.84</v>
          </cell>
          <cell r="G621">
            <v>47.84</v>
          </cell>
        </row>
        <row r="622">
          <cell r="A622" t="str">
            <v>M0034502011</v>
          </cell>
          <cell r="B622" t="str">
            <v>PATIENTRETURNELECTRODEBOXO</v>
          </cell>
          <cell r="C622" t="str">
            <v>USD</v>
          </cell>
          <cell r="D622">
            <v>47.84</v>
          </cell>
          <cell r="G622">
            <v>47.84</v>
          </cell>
        </row>
        <row r="623">
          <cell r="A623" t="str">
            <v>M00345100520</v>
          </cell>
          <cell r="B623" t="str">
            <v>GDCPOWERSUPPLY</v>
          </cell>
          <cell r="C623" t="str">
            <v>USD</v>
          </cell>
          <cell r="D623">
            <v>476.99</v>
          </cell>
          <cell r="G623">
            <v>476.99</v>
          </cell>
        </row>
        <row r="624">
          <cell r="A624" t="str">
            <v>M00345100640</v>
          </cell>
          <cell r="B624" t="str">
            <v>GDCSynerGPowerSupply</v>
          </cell>
          <cell r="C624" t="str">
            <v>USD</v>
          </cell>
          <cell r="D624">
            <v>856.67</v>
          </cell>
          <cell r="G624">
            <v>856.67</v>
          </cell>
        </row>
        <row r="625">
          <cell r="A625" t="str">
            <v>M00345100740</v>
          </cell>
          <cell r="B625" t="str">
            <v>BSCDetachableCoilPowerSupp</v>
          </cell>
          <cell r="C625" t="str">
            <v>USD</v>
          </cell>
          <cell r="D625">
            <v>1941.85</v>
          </cell>
          <cell r="G625">
            <v>1941.85</v>
          </cell>
        </row>
        <row r="626">
          <cell r="A626" t="str">
            <v>M00345100840</v>
          </cell>
          <cell r="B626" t="str">
            <v>ASSYSHIPPINGUPGRADEDDCPS</v>
          </cell>
          <cell r="C626" t="str">
            <v>USD</v>
          </cell>
          <cell r="D626">
            <v>1786.76</v>
          </cell>
          <cell r="G626">
            <v>1786.76</v>
          </cell>
        </row>
        <row r="627">
          <cell r="A627" t="str">
            <v>M00345100940</v>
          </cell>
          <cell r="B627" t="str">
            <v>InZoneDetachmentSystem118.45</v>
          </cell>
          <cell r="C627" t="str">
            <v>USD</v>
          </cell>
          <cell r="D627">
            <v>118.45</v>
          </cell>
          <cell r="G627">
            <v>118.45</v>
          </cell>
        </row>
        <row r="628">
          <cell r="A628" t="str">
            <v>M00345110240</v>
          </cell>
          <cell r="B628" t="str">
            <v>DetachableCoilConnectingCab</v>
          </cell>
          <cell r="C628" t="str">
            <v>USD</v>
          </cell>
          <cell r="D628">
            <v>20.85</v>
          </cell>
          <cell r="G628">
            <v>20.85</v>
          </cell>
        </row>
        <row r="629">
          <cell r="A629" t="str">
            <v>M00345110250</v>
          </cell>
          <cell r="B629" t="str">
            <v>IZDSConnectingCable</v>
          </cell>
          <cell r="C629" t="str">
            <v>USD</v>
          </cell>
          <cell r="D629">
            <v>15.5</v>
          </cell>
          <cell r="G629">
            <v>15.5</v>
          </cell>
        </row>
        <row r="630">
          <cell r="A630" t="str">
            <v>M003468020</v>
          </cell>
          <cell r="B630" t="str">
            <v>MODEL-TRANSEND0.01</v>
          </cell>
          <cell r="C630" t="str">
            <v>USD</v>
          </cell>
          <cell r="D630">
            <v>37.229999999999997</v>
          </cell>
          <cell r="E630">
            <v>42.814499999999995</v>
          </cell>
          <cell r="G630">
            <v>42.814499999999995</v>
          </cell>
        </row>
        <row r="631">
          <cell r="A631" t="str">
            <v>M003468140</v>
          </cell>
          <cell r="B631" t="str">
            <v>Transend0.014ES300cmIC</v>
          </cell>
          <cell r="C631" t="str">
            <v>USD</v>
          </cell>
          <cell r="D631">
            <v>33.159999999999997</v>
          </cell>
          <cell r="E631">
            <v>38.133999999999993</v>
          </cell>
          <cell r="G631">
            <v>38.133999999999993</v>
          </cell>
        </row>
        <row r="632">
          <cell r="A632" t="str">
            <v>M003468150</v>
          </cell>
          <cell r="B632" t="str">
            <v>Transend0.014FLOPPY300cm</v>
          </cell>
          <cell r="C632" t="str">
            <v>USD</v>
          </cell>
          <cell r="D632">
            <v>33.159999999999997</v>
          </cell>
          <cell r="E632">
            <v>38.133999999999993</v>
          </cell>
          <cell r="G632">
            <v>38.133999999999993</v>
          </cell>
        </row>
        <row r="633">
          <cell r="A633" t="str">
            <v>M003470103SR0</v>
          </cell>
          <cell r="B633" t="str">
            <v>Matrix2Standard2D10mm</v>
          </cell>
          <cell r="C633" t="str">
            <v>EUR</v>
          </cell>
          <cell r="D633">
            <v>110.36</v>
          </cell>
          <cell r="G633">
            <v>110.36</v>
          </cell>
        </row>
        <row r="634">
          <cell r="A634" t="str">
            <v>M003470308SR0</v>
          </cell>
          <cell r="B634" t="str">
            <v>Matrix2Standard2D3mm8</v>
          </cell>
          <cell r="C634" t="str">
            <v>EUR</v>
          </cell>
          <cell r="D634">
            <v>93.8</v>
          </cell>
          <cell r="G634">
            <v>93.8</v>
          </cell>
        </row>
        <row r="635">
          <cell r="A635" t="str">
            <v>M003470410SR0</v>
          </cell>
          <cell r="B635" t="str">
            <v>Matrix2Standard2D4mm1</v>
          </cell>
          <cell r="C635" t="str">
            <v>EUR</v>
          </cell>
          <cell r="D635">
            <v>95.3</v>
          </cell>
          <cell r="G635">
            <v>95.3</v>
          </cell>
        </row>
        <row r="636">
          <cell r="A636" t="str">
            <v>M003470510SR0</v>
          </cell>
          <cell r="B636" t="str">
            <v>Matrix2Standard2D5mm1</v>
          </cell>
          <cell r="C636" t="str">
            <v>EUR</v>
          </cell>
          <cell r="D636">
            <v>95.3</v>
          </cell>
          <cell r="G636">
            <v>95.3</v>
          </cell>
        </row>
        <row r="637">
          <cell r="A637" t="str">
            <v>M003470515SR0</v>
          </cell>
          <cell r="B637" t="str">
            <v>Matrix2Standard2D5mm1</v>
          </cell>
          <cell r="C637" t="str">
            <v>EUR</v>
          </cell>
          <cell r="D637">
            <v>98.98</v>
          </cell>
          <cell r="G637">
            <v>98.98</v>
          </cell>
        </row>
        <row r="638">
          <cell r="A638" t="str">
            <v>M003470610SR0</v>
          </cell>
          <cell r="B638" t="str">
            <v>Matrix2Standard2D6mm1</v>
          </cell>
          <cell r="C638" t="str">
            <v>EUR</v>
          </cell>
          <cell r="D638">
            <v>95.3</v>
          </cell>
          <cell r="G638">
            <v>95.3</v>
          </cell>
        </row>
        <row r="639">
          <cell r="A639" t="str">
            <v>M003470615SR0</v>
          </cell>
          <cell r="B639" t="str">
            <v>Matrix2Standard2D6mm1</v>
          </cell>
          <cell r="C639" t="str">
            <v>EUR</v>
          </cell>
          <cell r="D639">
            <v>98.98</v>
          </cell>
          <cell r="G639">
            <v>98.98</v>
          </cell>
        </row>
        <row r="640">
          <cell r="A640" t="str">
            <v>M003470620SR0</v>
          </cell>
          <cell r="B640" t="str">
            <v>Matrix2Standard2D6mm2</v>
          </cell>
          <cell r="C640" t="str">
            <v>EUR</v>
          </cell>
          <cell r="D640">
            <v>103.37</v>
          </cell>
          <cell r="G640">
            <v>103.37</v>
          </cell>
        </row>
        <row r="641">
          <cell r="A641" t="str">
            <v>M003470715SR0</v>
          </cell>
          <cell r="B641" t="str">
            <v>Matrix2Standard2D7mm1</v>
          </cell>
          <cell r="C641" t="str">
            <v>EUR</v>
          </cell>
          <cell r="D641">
            <v>98.98</v>
          </cell>
          <cell r="G641">
            <v>98.98</v>
          </cell>
        </row>
        <row r="642">
          <cell r="A642" t="str">
            <v>M003470720SR0</v>
          </cell>
          <cell r="B642" t="str">
            <v>Matrix2Standard2D7mm2</v>
          </cell>
          <cell r="C642" t="str">
            <v>EUR</v>
          </cell>
          <cell r="D642">
            <v>103.37</v>
          </cell>
          <cell r="G642">
            <v>103.37</v>
          </cell>
        </row>
        <row r="643">
          <cell r="A643" t="str">
            <v>M003470730SR0</v>
          </cell>
          <cell r="B643" t="str">
            <v>Matrix2Standard2D7mm3</v>
          </cell>
          <cell r="C643" t="str">
            <v>EUR</v>
          </cell>
          <cell r="D643">
            <v>110.36</v>
          </cell>
          <cell r="G643">
            <v>110.36</v>
          </cell>
        </row>
        <row r="644">
          <cell r="A644" t="str">
            <v>M003470820SR0</v>
          </cell>
          <cell r="B644" t="str">
            <v>Matrix2Standard2D8mm2</v>
          </cell>
          <cell r="C644" t="str">
            <v>EUR</v>
          </cell>
          <cell r="D644">
            <v>103.37</v>
          </cell>
          <cell r="G644">
            <v>103.37</v>
          </cell>
        </row>
        <row r="645">
          <cell r="A645" t="str">
            <v>M003470830SR0</v>
          </cell>
          <cell r="B645" t="str">
            <v>Matrix2Standard2D8mm3</v>
          </cell>
          <cell r="C645" t="str">
            <v>EUR</v>
          </cell>
          <cell r="D645">
            <v>110.36</v>
          </cell>
          <cell r="G645">
            <v>110.36</v>
          </cell>
        </row>
        <row r="646">
          <cell r="A646" t="str">
            <v>M003470920SR0</v>
          </cell>
          <cell r="B646" t="str">
            <v>Matrix2Standard2D9mm2</v>
          </cell>
          <cell r="C646" t="str">
            <v>EUR</v>
          </cell>
          <cell r="D646">
            <v>103.37</v>
          </cell>
          <cell r="G646">
            <v>103.37</v>
          </cell>
        </row>
        <row r="647">
          <cell r="A647" t="str">
            <v>M003470930SR0</v>
          </cell>
          <cell r="B647" t="str">
            <v>Matrix2Standard2D9mm3</v>
          </cell>
          <cell r="C647" t="str">
            <v>EUR</v>
          </cell>
          <cell r="D647">
            <v>110.36</v>
          </cell>
          <cell r="G647">
            <v>110.36</v>
          </cell>
        </row>
        <row r="648">
          <cell r="A648" t="str">
            <v>M003471204SR0</v>
          </cell>
          <cell r="B648" t="str">
            <v>Matrix2SoftSR2mm4cm</v>
          </cell>
          <cell r="C648" t="str">
            <v>EUR</v>
          </cell>
          <cell r="D648">
            <v>92.84</v>
          </cell>
          <cell r="G648">
            <v>92.84</v>
          </cell>
        </row>
        <row r="649">
          <cell r="A649" t="str">
            <v>M003471206SR0</v>
          </cell>
          <cell r="B649" t="str">
            <v>Matrix2SoftSR2mm6cm</v>
          </cell>
          <cell r="C649" t="str">
            <v>EUR</v>
          </cell>
          <cell r="D649">
            <v>94.21</v>
          </cell>
          <cell r="G649">
            <v>94.21</v>
          </cell>
        </row>
        <row r="650">
          <cell r="A650" t="str">
            <v>M003471208SR0</v>
          </cell>
          <cell r="B650" t="str">
            <v>Matrix2SoftSR2mm8cm</v>
          </cell>
          <cell r="C650" t="str">
            <v>EUR</v>
          </cell>
          <cell r="D650">
            <v>95.58</v>
          </cell>
          <cell r="G650">
            <v>95.58</v>
          </cell>
        </row>
        <row r="651">
          <cell r="A651" t="str">
            <v>M003471304SR0</v>
          </cell>
          <cell r="B651" t="str">
            <v>Matrix2Soft2D3mm4cm</v>
          </cell>
          <cell r="C651" t="str">
            <v>EUR</v>
          </cell>
          <cell r="D651">
            <v>90.68</v>
          </cell>
          <cell r="G651">
            <v>90.68</v>
          </cell>
        </row>
        <row r="652">
          <cell r="A652" t="str">
            <v>M003471306SR0</v>
          </cell>
          <cell r="B652" t="str">
            <v>Matrix2Soft2D3mm6cm</v>
          </cell>
          <cell r="C652" t="str">
            <v>EUR</v>
          </cell>
          <cell r="D652">
            <v>92.06</v>
          </cell>
          <cell r="G652">
            <v>92.06</v>
          </cell>
        </row>
        <row r="653">
          <cell r="A653" t="str">
            <v>M003471308SR0</v>
          </cell>
          <cell r="B653" t="str">
            <v>Matrix2Soft2D3mm8cm</v>
          </cell>
          <cell r="C653" t="str">
            <v>EUR</v>
          </cell>
          <cell r="D653">
            <v>93.42</v>
          </cell>
          <cell r="G653">
            <v>93.42</v>
          </cell>
        </row>
        <row r="654">
          <cell r="A654" t="str">
            <v>M003471310SR0</v>
          </cell>
          <cell r="B654" t="str">
            <v>Matrix2Soft2D3mm10cm</v>
          </cell>
          <cell r="C654" t="str">
            <v>EUR</v>
          </cell>
          <cell r="D654">
            <v>94.84</v>
          </cell>
          <cell r="G654">
            <v>94.84</v>
          </cell>
        </row>
        <row r="655">
          <cell r="A655" t="str">
            <v>M003471406SR0</v>
          </cell>
          <cell r="B655" t="str">
            <v>Matrix2Soft2D4mm6cm</v>
          </cell>
          <cell r="C655" t="str">
            <v>EUR</v>
          </cell>
          <cell r="D655">
            <v>92.06</v>
          </cell>
          <cell r="G655">
            <v>92.06</v>
          </cell>
        </row>
        <row r="656">
          <cell r="A656" t="str">
            <v>M003471408SR0</v>
          </cell>
          <cell r="B656" t="str">
            <v>Matrix2Soft2D4mm8cm</v>
          </cell>
          <cell r="C656" t="str">
            <v>EUR</v>
          </cell>
          <cell r="D656">
            <v>93.42</v>
          </cell>
          <cell r="G656">
            <v>93.42</v>
          </cell>
        </row>
        <row r="657">
          <cell r="A657" t="str">
            <v>M003471410SR0</v>
          </cell>
          <cell r="B657" t="str">
            <v>Matrix2Soft2D4mm10cm</v>
          </cell>
          <cell r="C657" t="str">
            <v>EUR</v>
          </cell>
          <cell r="D657">
            <v>94.84</v>
          </cell>
          <cell r="G657">
            <v>94.84</v>
          </cell>
        </row>
        <row r="658">
          <cell r="A658" t="str">
            <v>M003471508SR0</v>
          </cell>
          <cell r="B658" t="str">
            <v>Matrix2Soft2D5mm8cm</v>
          </cell>
          <cell r="C658" t="str">
            <v>EUR</v>
          </cell>
          <cell r="D658">
            <v>93.42</v>
          </cell>
          <cell r="G658">
            <v>93.42</v>
          </cell>
        </row>
        <row r="659">
          <cell r="A659" t="str">
            <v>M003471510SR0</v>
          </cell>
          <cell r="B659" t="str">
            <v>Matrix2Soft2D5mm10cm</v>
          </cell>
          <cell r="C659" t="str">
            <v>EUR</v>
          </cell>
          <cell r="D659">
            <v>94.84</v>
          </cell>
          <cell r="G659">
            <v>94.84</v>
          </cell>
        </row>
        <row r="660">
          <cell r="A660" t="str">
            <v>M003471515SR0</v>
          </cell>
          <cell r="B660" t="str">
            <v>Matrix2Soft2D5mm15cm</v>
          </cell>
          <cell r="C660" t="str">
            <v>EUR</v>
          </cell>
          <cell r="D660">
            <v>98.34</v>
          </cell>
          <cell r="G660">
            <v>98.34</v>
          </cell>
        </row>
        <row r="661">
          <cell r="A661" t="str">
            <v>M003471610SR0</v>
          </cell>
          <cell r="B661" t="str">
            <v>Matrix2Soft2D6mm10cm</v>
          </cell>
          <cell r="C661" t="str">
            <v>EUR</v>
          </cell>
          <cell r="D661">
            <v>94.84</v>
          </cell>
          <cell r="G661">
            <v>94.84</v>
          </cell>
        </row>
        <row r="662">
          <cell r="A662" t="str">
            <v>M003471615SR0</v>
          </cell>
          <cell r="B662" t="str">
            <v>Matrix2Soft2D6mm15cm</v>
          </cell>
          <cell r="C662" t="str">
            <v>EUR</v>
          </cell>
          <cell r="D662">
            <v>98.34</v>
          </cell>
          <cell r="G662">
            <v>98.34</v>
          </cell>
        </row>
        <row r="663">
          <cell r="A663" t="str">
            <v>M003471620SR0</v>
          </cell>
          <cell r="B663" t="str">
            <v>Matrix2Soft2D6mm20cm</v>
          </cell>
          <cell r="C663" t="str">
            <v>EUR</v>
          </cell>
          <cell r="D663">
            <v>102.51</v>
          </cell>
          <cell r="G663">
            <v>102.51</v>
          </cell>
        </row>
        <row r="664">
          <cell r="A664" t="str">
            <v>M003471710SR0</v>
          </cell>
          <cell r="B664" t="str">
            <v>Matrix2Soft2D7mm10cm</v>
          </cell>
          <cell r="C664" t="str">
            <v>EUR</v>
          </cell>
          <cell r="D664">
            <v>94.84</v>
          </cell>
          <cell r="G664">
            <v>94.84</v>
          </cell>
        </row>
        <row r="665">
          <cell r="A665" t="str">
            <v>M003471715SR0</v>
          </cell>
          <cell r="B665" t="str">
            <v>Matrix2Soft2D7mm15cm</v>
          </cell>
          <cell r="C665" t="str">
            <v>EUR</v>
          </cell>
          <cell r="D665">
            <v>98.34</v>
          </cell>
          <cell r="G665">
            <v>98.34</v>
          </cell>
        </row>
        <row r="666">
          <cell r="A666" t="str">
            <v>M003471720SR0</v>
          </cell>
          <cell r="B666" t="str">
            <v>Matrix2Soft2D7mm20cm</v>
          </cell>
          <cell r="C666" t="str">
            <v>EUR</v>
          </cell>
          <cell r="D666">
            <v>102.51</v>
          </cell>
          <cell r="G666">
            <v>102.51</v>
          </cell>
        </row>
        <row r="667">
          <cell r="A667" t="str">
            <v>M003471820SR0</v>
          </cell>
          <cell r="B667" t="str">
            <v>Matrix2Soft2D8mm20cm</v>
          </cell>
          <cell r="C667" t="str">
            <v>EUR</v>
          </cell>
          <cell r="D667">
            <v>102.51</v>
          </cell>
          <cell r="G667">
            <v>102.51</v>
          </cell>
        </row>
        <row r="668">
          <cell r="A668" t="str">
            <v>M003471830SR0</v>
          </cell>
          <cell r="B668" t="str">
            <v>Matrix2Soft2D8mm30cm</v>
          </cell>
          <cell r="C668" t="str">
            <v>EUR</v>
          </cell>
          <cell r="D668">
            <v>109.16</v>
          </cell>
          <cell r="G668">
            <v>109.16</v>
          </cell>
        </row>
        <row r="669">
          <cell r="A669" t="str">
            <v>M0034751030</v>
          </cell>
          <cell r="B669" t="str">
            <v>Matrix2Standard3D10mm30c</v>
          </cell>
          <cell r="C669" t="str">
            <v>EUR</v>
          </cell>
          <cell r="D669">
            <v>153.21</v>
          </cell>
          <cell r="G669">
            <v>153.21</v>
          </cell>
        </row>
        <row r="670">
          <cell r="A670" t="str">
            <v>M0034753040</v>
          </cell>
          <cell r="B670" t="str">
            <v>Matrix2Standard3D3mm4cm</v>
          </cell>
          <cell r="C670" t="str">
            <v>EUR</v>
          </cell>
          <cell r="D670">
            <v>147.1</v>
          </cell>
          <cell r="G670">
            <v>147.1</v>
          </cell>
        </row>
        <row r="671">
          <cell r="A671" t="str">
            <v>M0034753060</v>
          </cell>
          <cell r="B671" t="str">
            <v>Matrix2Standard3D3mm6cm</v>
          </cell>
          <cell r="C671" t="str">
            <v>EUR</v>
          </cell>
          <cell r="D671">
            <v>147.56</v>
          </cell>
          <cell r="G671">
            <v>147.56</v>
          </cell>
        </row>
        <row r="672">
          <cell r="A672" t="str">
            <v>M0034754060</v>
          </cell>
          <cell r="B672" t="str">
            <v>Matrix2Standard3D4mm6cm</v>
          </cell>
          <cell r="C672" t="str">
            <v>EUR</v>
          </cell>
          <cell r="D672">
            <v>147.56</v>
          </cell>
          <cell r="G672">
            <v>147.56</v>
          </cell>
        </row>
        <row r="673">
          <cell r="A673" t="str">
            <v>M0034754080</v>
          </cell>
          <cell r="B673" t="str">
            <v>Matrix2Standard3D4mm8cm</v>
          </cell>
          <cell r="C673" t="str">
            <v>EUR</v>
          </cell>
          <cell r="D673">
            <v>148.03</v>
          </cell>
          <cell r="G673">
            <v>148.03</v>
          </cell>
        </row>
        <row r="674">
          <cell r="A674" t="str">
            <v>M0034755080</v>
          </cell>
          <cell r="B674" t="str">
            <v>Matrix2Standard3D5mm8cm</v>
          </cell>
          <cell r="C674" t="str">
            <v>EUR</v>
          </cell>
          <cell r="D674">
            <v>148.03</v>
          </cell>
          <cell r="G674">
            <v>148.03</v>
          </cell>
        </row>
        <row r="675">
          <cell r="A675" t="str">
            <v>M0034755100</v>
          </cell>
          <cell r="B675" t="str">
            <v>Matrix2Standard3D5mm10cm</v>
          </cell>
          <cell r="C675" t="str">
            <v>EUR</v>
          </cell>
          <cell r="D675">
            <v>148.51</v>
          </cell>
          <cell r="G675">
            <v>148.51</v>
          </cell>
        </row>
        <row r="676">
          <cell r="A676" t="str">
            <v>M0034756100</v>
          </cell>
          <cell r="B676" t="str">
            <v>Matrix2Standard3D6mm10cm</v>
          </cell>
          <cell r="C676" t="str">
            <v>EUR</v>
          </cell>
          <cell r="D676">
            <v>148.51</v>
          </cell>
          <cell r="G676">
            <v>148.51</v>
          </cell>
        </row>
        <row r="677">
          <cell r="A677" t="str">
            <v>M0034756150</v>
          </cell>
          <cell r="B677" t="str">
            <v>Matrix2Standard3D6mm15cm</v>
          </cell>
          <cell r="C677" t="str">
            <v>EUR</v>
          </cell>
          <cell r="D677">
            <v>149.69</v>
          </cell>
          <cell r="G677">
            <v>149.69</v>
          </cell>
        </row>
        <row r="678">
          <cell r="A678" t="str">
            <v>M0034757150</v>
          </cell>
          <cell r="B678" t="str">
            <v>Matrix2Standard3D7mm15cm</v>
          </cell>
          <cell r="C678" t="str">
            <v>EUR</v>
          </cell>
          <cell r="D678">
            <v>149.69</v>
          </cell>
          <cell r="G678">
            <v>149.69</v>
          </cell>
        </row>
        <row r="679">
          <cell r="A679" t="str">
            <v>M0034758200</v>
          </cell>
          <cell r="B679" t="str">
            <v>Matrix2Standard3D8mm20cm</v>
          </cell>
          <cell r="C679" t="str">
            <v>EUR</v>
          </cell>
          <cell r="D679">
            <v>150.86000000000001</v>
          </cell>
          <cell r="G679">
            <v>150.86000000000001</v>
          </cell>
        </row>
        <row r="680">
          <cell r="A680" t="str">
            <v>M0034801030</v>
          </cell>
          <cell r="B680" t="str">
            <v>Matrix2Firm2D10mm30cm</v>
          </cell>
          <cell r="C680" t="str">
            <v>EUR</v>
          </cell>
          <cell r="D680">
            <v>98.1</v>
          </cell>
          <cell r="G680">
            <v>98.1</v>
          </cell>
        </row>
        <row r="681">
          <cell r="A681" t="str">
            <v>M0034801230</v>
          </cell>
          <cell r="B681" t="str">
            <v>Matrix2Firm2D12mm30cm</v>
          </cell>
          <cell r="C681" t="str">
            <v>EUR</v>
          </cell>
          <cell r="D681">
            <v>98.1</v>
          </cell>
          <cell r="G681">
            <v>98.1</v>
          </cell>
        </row>
        <row r="682">
          <cell r="A682" t="str">
            <v>M0034801430</v>
          </cell>
          <cell r="B682" t="str">
            <v>Matrix2Firm2D14mm30cm</v>
          </cell>
          <cell r="C682" t="str">
            <v>EUR</v>
          </cell>
          <cell r="D682">
            <v>98.1</v>
          </cell>
          <cell r="G682">
            <v>98.1</v>
          </cell>
        </row>
        <row r="683">
          <cell r="A683" t="str">
            <v>M0034801630</v>
          </cell>
          <cell r="B683" t="str">
            <v>Matrix2Firm2D16mm30cm</v>
          </cell>
          <cell r="C683" t="str">
            <v>EUR</v>
          </cell>
          <cell r="D683">
            <v>107.43</v>
          </cell>
          <cell r="G683">
            <v>107.43</v>
          </cell>
        </row>
        <row r="684">
          <cell r="A684" t="str">
            <v>M0034801830</v>
          </cell>
          <cell r="B684" t="str">
            <v>Matrix2Firm2D18mm30cm</v>
          </cell>
          <cell r="C684" t="str">
            <v>EUR</v>
          </cell>
          <cell r="D684">
            <v>107.43</v>
          </cell>
          <cell r="G684">
            <v>107.43</v>
          </cell>
        </row>
        <row r="685">
          <cell r="A685" t="str">
            <v>M0034802030</v>
          </cell>
          <cell r="B685" t="str">
            <v>Matrix2Firm2D20mm30cm</v>
          </cell>
          <cell r="C685" t="str">
            <v>EUR</v>
          </cell>
          <cell r="D685">
            <v>107.43</v>
          </cell>
          <cell r="G685">
            <v>107.43</v>
          </cell>
        </row>
        <row r="686">
          <cell r="A686" t="str">
            <v>M0034805150</v>
          </cell>
          <cell r="B686" t="str">
            <v>Matrix2Firm2D5mm15cm</v>
          </cell>
          <cell r="C686" t="str">
            <v>EUR</v>
          </cell>
          <cell r="D686">
            <v>89.59</v>
          </cell>
          <cell r="G686">
            <v>89.59</v>
          </cell>
        </row>
        <row r="687">
          <cell r="A687" t="str">
            <v>M0034806150</v>
          </cell>
          <cell r="B687" t="str">
            <v>Matrix2Firm2D6mm15cm</v>
          </cell>
          <cell r="C687" t="str">
            <v>EUR</v>
          </cell>
          <cell r="D687">
            <v>89.59</v>
          </cell>
          <cell r="G687">
            <v>89.59</v>
          </cell>
        </row>
        <row r="688">
          <cell r="A688" t="str">
            <v>M0034807200</v>
          </cell>
          <cell r="B688" t="str">
            <v>Matrix2Firm2D7mm20cm</v>
          </cell>
          <cell r="C688" t="str">
            <v>EUR</v>
          </cell>
          <cell r="D688">
            <v>91.7</v>
          </cell>
          <cell r="G688">
            <v>91.7</v>
          </cell>
        </row>
        <row r="689">
          <cell r="A689" t="str">
            <v>M0034808300</v>
          </cell>
          <cell r="B689" t="str">
            <v>Matrix2Firm2D8mm30cm</v>
          </cell>
          <cell r="C689" t="str">
            <v>EUR</v>
          </cell>
          <cell r="D689">
            <v>97.86</v>
          </cell>
          <cell r="G689">
            <v>97.86</v>
          </cell>
        </row>
        <row r="690">
          <cell r="A690" t="str">
            <v>M0034809300</v>
          </cell>
          <cell r="B690" t="str">
            <v>Matrix2Firm2D9mm30cm</v>
          </cell>
          <cell r="C690" t="str">
            <v>EUR</v>
          </cell>
          <cell r="D690">
            <v>98.1</v>
          </cell>
          <cell r="G690">
            <v>98.1</v>
          </cell>
        </row>
        <row r="691">
          <cell r="A691" t="str">
            <v>M0034851030</v>
          </cell>
          <cell r="B691" t="str">
            <v>Matrix2Firm3D10mm30cm</v>
          </cell>
          <cell r="C691" t="str">
            <v>EUR</v>
          </cell>
          <cell r="D691">
            <v>129.07</v>
          </cell>
          <cell r="G691">
            <v>129.07</v>
          </cell>
        </row>
        <row r="692">
          <cell r="A692" t="str">
            <v>M0034851230</v>
          </cell>
          <cell r="B692" t="str">
            <v>Matrix2Firm3D12mm30cm</v>
          </cell>
          <cell r="C692" t="str">
            <v>EUR</v>
          </cell>
          <cell r="D692">
            <v>129.07</v>
          </cell>
          <cell r="G692">
            <v>129.07</v>
          </cell>
        </row>
        <row r="693">
          <cell r="A693" t="str">
            <v>M0034851430</v>
          </cell>
          <cell r="B693" t="str">
            <v>Matrix2Firm3D14mm30cm</v>
          </cell>
          <cell r="C693" t="str">
            <v>EUR</v>
          </cell>
          <cell r="D693">
            <v>129.07</v>
          </cell>
          <cell r="G693">
            <v>129.07</v>
          </cell>
        </row>
        <row r="694">
          <cell r="A694" t="str">
            <v>M0034851630</v>
          </cell>
          <cell r="B694" t="str">
            <v>Matrix2Firm3D16mm30cm</v>
          </cell>
          <cell r="C694" t="str">
            <v>EUR</v>
          </cell>
          <cell r="D694">
            <v>129.85</v>
          </cell>
          <cell r="G694">
            <v>129.85</v>
          </cell>
        </row>
        <row r="695">
          <cell r="A695" t="str">
            <v>M0034855100</v>
          </cell>
          <cell r="B695" t="str">
            <v>Matrix2Firm3D5mm10cm</v>
          </cell>
          <cell r="C695" t="str">
            <v>EUR</v>
          </cell>
          <cell r="D695">
            <v>156.30000000000001</v>
          </cell>
          <cell r="G695">
            <v>156.30000000000001</v>
          </cell>
        </row>
        <row r="696">
          <cell r="A696" t="str">
            <v>M0034856150</v>
          </cell>
          <cell r="B696" t="str">
            <v>Matrix2Firm3D6mm15cm</v>
          </cell>
          <cell r="C696" t="str">
            <v>EUR</v>
          </cell>
          <cell r="D696">
            <v>157.47999999999999</v>
          </cell>
          <cell r="G696">
            <v>157.47999999999999</v>
          </cell>
        </row>
        <row r="697">
          <cell r="A697" t="str">
            <v>M0034857150</v>
          </cell>
          <cell r="B697" t="str">
            <v>Matrix2Firm3D7mm15cm</v>
          </cell>
          <cell r="C697" t="str">
            <v>EUR</v>
          </cell>
          <cell r="D697">
            <v>158.44</v>
          </cell>
          <cell r="G697">
            <v>158.44</v>
          </cell>
        </row>
        <row r="698">
          <cell r="A698" t="str">
            <v>M0034858250</v>
          </cell>
          <cell r="B698" t="str">
            <v>Matrix2Firm3D8mm25cm</v>
          </cell>
          <cell r="C698" t="str">
            <v>EUR</v>
          </cell>
          <cell r="D698">
            <v>159.83000000000001</v>
          </cell>
          <cell r="G698">
            <v>159.83000000000001</v>
          </cell>
        </row>
        <row r="699">
          <cell r="A699" t="str">
            <v>M003490304SR0</v>
          </cell>
          <cell r="B699" t="str">
            <v>Matrix2Soft3603mm4cm</v>
          </cell>
          <cell r="C699" t="str">
            <v>EUR</v>
          </cell>
          <cell r="D699">
            <v>86.19</v>
          </cell>
          <cell r="G699">
            <v>86.19</v>
          </cell>
        </row>
        <row r="700">
          <cell r="A700" t="str">
            <v>M003490306SR0</v>
          </cell>
          <cell r="B700" t="str">
            <v>Matrix2Soft3603mm6cm</v>
          </cell>
          <cell r="C700" t="str">
            <v>EUR</v>
          </cell>
          <cell r="D700">
            <v>88.13</v>
          </cell>
          <cell r="G700">
            <v>88.13</v>
          </cell>
        </row>
        <row r="701">
          <cell r="A701" t="str">
            <v>M003490308SR0</v>
          </cell>
          <cell r="B701" t="str">
            <v>Matrix2Soft3603mm8cm</v>
          </cell>
          <cell r="C701" t="str">
            <v>EUR</v>
          </cell>
          <cell r="D701">
            <v>89.5</v>
          </cell>
          <cell r="G701">
            <v>89.5</v>
          </cell>
        </row>
        <row r="702">
          <cell r="A702" t="str">
            <v>M003490406SR0</v>
          </cell>
          <cell r="B702" t="str">
            <v>Matrix2Soft3604mm6cm</v>
          </cell>
          <cell r="C702" t="str">
            <v>EUR</v>
          </cell>
          <cell r="D702">
            <v>88.13</v>
          </cell>
          <cell r="G702">
            <v>88.13</v>
          </cell>
        </row>
        <row r="703">
          <cell r="A703" t="str">
            <v>M003490408SR0</v>
          </cell>
          <cell r="B703" t="str">
            <v>Matrix2Soft3604mm8cm</v>
          </cell>
          <cell r="C703" t="str">
            <v>EUR</v>
          </cell>
          <cell r="D703">
            <v>89.5</v>
          </cell>
          <cell r="G703">
            <v>89.5</v>
          </cell>
        </row>
        <row r="704">
          <cell r="A704" t="str">
            <v>M003490510SR0</v>
          </cell>
          <cell r="B704" t="str">
            <v>Matrix2Soft3605mm10cm</v>
          </cell>
          <cell r="C704" t="str">
            <v>EUR</v>
          </cell>
          <cell r="D704">
            <v>90.1</v>
          </cell>
          <cell r="G704">
            <v>90.1</v>
          </cell>
        </row>
        <row r="705">
          <cell r="A705" t="str">
            <v>M003490515SR0</v>
          </cell>
          <cell r="B705" t="str">
            <v>Matrix2Soft3605mm15cm</v>
          </cell>
          <cell r="C705" t="str">
            <v>EUR</v>
          </cell>
          <cell r="D705">
            <v>94.77</v>
          </cell>
          <cell r="G705">
            <v>94.77</v>
          </cell>
        </row>
        <row r="706">
          <cell r="A706" t="str">
            <v>M003490610SR0</v>
          </cell>
          <cell r="B706" t="str">
            <v>Matrix2Soft3606mm10cm</v>
          </cell>
          <cell r="C706" t="str">
            <v>EUR</v>
          </cell>
          <cell r="D706">
            <v>90.1</v>
          </cell>
          <cell r="G706">
            <v>90.1</v>
          </cell>
        </row>
        <row r="707">
          <cell r="A707" t="str">
            <v>M003490615SR0</v>
          </cell>
          <cell r="B707" t="str">
            <v>Matrix2Soft3606mm15cm</v>
          </cell>
          <cell r="C707" t="str">
            <v>EUR</v>
          </cell>
          <cell r="D707">
            <v>94.77</v>
          </cell>
          <cell r="G707">
            <v>94.77</v>
          </cell>
        </row>
        <row r="708">
          <cell r="A708" t="str">
            <v>M003490710SR0</v>
          </cell>
          <cell r="B708" t="str">
            <v>Matrix2Soft3607mm10cm</v>
          </cell>
          <cell r="C708" t="str">
            <v>EUR</v>
          </cell>
          <cell r="D708">
            <v>89.99</v>
          </cell>
          <cell r="G708">
            <v>89.99</v>
          </cell>
        </row>
        <row r="709">
          <cell r="A709" t="str">
            <v>M003490715SR0</v>
          </cell>
          <cell r="B709" t="str">
            <v>Matrix2Soft3607mm15cm</v>
          </cell>
          <cell r="C709" t="str">
            <v>EUR</v>
          </cell>
          <cell r="D709">
            <v>94.62</v>
          </cell>
          <cell r="G709">
            <v>94.62</v>
          </cell>
        </row>
        <row r="710">
          <cell r="A710" t="str">
            <v>M003490720SR0</v>
          </cell>
          <cell r="B710" t="str">
            <v>Matrix2Soft3607mm20cm</v>
          </cell>
          <cell r="C710" t="str">
            <v>EUR</v>
          </cell>
          <cell r="D710">
            <v>99.3</v>
          </cell>
          <cell r="G710">
            <v>99.3</v>
          </cell>
        </row>
        <row r="711">
          <cell r="A711" t="str">
            <v>M003490820SR0</v>
          </cell>
          <cell r="B711" t="str">
            <v>Matrix2Soft3608mm20cm</v>
          </cell>
          <cell r="C711" t="str">
            <v>EUR</v>
          </cell>
          <cell r="D711">
            <v>99.3</v>
          </cell>
          <cell r="G711">
            <v>99.3</v>
          </cell>
        </row>
        <row r="712">
          <cell r="A712" t="str">
            <v>M003490830SR0</v>
          </cell>
          <cell r="B712" t="str">
            <v>Matrix2Soft3608mm30cm</v>
          </cell>
          <cell r="C712" t="str">
            <v>EUR</v>
          </cell>
          <cell r="D712">
            <v>106.77</v>
          </cell>
          <cell r="G712">
            <v>106.77</v>
          </cell>
        </row>
        <row r="713">
          <cell r="A713" t="str">
            <v>M0034921030</v>
          </cell>
          <cell r="B713" t="str">
            <v>Matrix2Standard36010mm30</v>
          </cell>
          <cell r="C713" t="str">
            <v>EUR</v>
          </cell>
          <cell r="D713">
            <v>201.21</v>
          </cell>
          <cell r="G713">
            <v>201.21</v>
          </cell>
        </row>
        <row r="714">
          <cell r="A714" t="str">
            <v>M003492103SR0</v>
          </cell>
          <cell r="B714" t="str">
            <v>Matrix2Standard360SR10mm</v>
          </cell>
          <cell r="C714" t="str">
            <v>EUR</v>
          </cell>
          <cell r="D714">
            <v>108.06</v>
          </cell>
          <cell r="G714">
            <v>108.06</v>
          </cell>
        </row>
        <row r="715">
          <cell r="A715" t="str">
            <v>M0034921230</v>
          </cell>
          <cell r="B715" t="str">
            <v>Matrix2Standard36012mm30</v>
          </cell>
          <cell r="C715" t="str">
            <v>EUR</v>
          </cell>
          <cell r="D715">
            <v>201.32</v>
          </cell>
          <cell r="G715">
            <v>201.32</v>
          </cell>
        </row>
        <row r="716">
          <cell r="A716" t="str">
            <v>M003492123SR0</v>
          </cell>
          <cell r="B716" t="str">
            <v>Matrix2Standard360SR12mm</v>
          </cell>
          <cell r="C716" t="str">
            <v>EUR</v>
          </cell>
          <cell r="D716">
            <v>108.06</v>
          </cell>
          <cell r="G716">
            <v>108.06</v>
          </cell>
        </row>
        <row r="717">
          <cell r="A717" t="str">
            <v>M0034923080</v>
          </cell>
          <cell r="B717" t="str">
            <v>Matrix2Standard3603mm8cm</v>
          </cell>
          <cell r="C717" t="str">
            <v>EUR</v>
          </cell>
          <cell r="D717">
            <v>168.93</v>
          </cell>
          <cell r="G717">
            <v>168.93</v>
          </cell>
        </row>
        <row r="718">
          <cell r="A718" t="str">
            <v>M003492308SR0</v>
          </cell>
          <cell r="B718" t="str">
            <v>Matrix2Standard360SR3mm</v>
          </cell>
          <cell r="C718" t="str">
            <v>EUR</v>
          </cell>
          <cell r="D718">
            <v>89.88</v>
          </cell>
          <cell r="G718">
            <v>89.88</v>
          </cell>
        </row>
        <row r="719">
          <cell r="A719" t="str">
            <v>M0034924080</v>
          </cell>
          <cell r="B719" t="str">
            <v>Matrix2Standard3604mm8cm</v>
          </cell>
          <cell r="C719" t="str">
            <v>EUR</v>
          </cell>
          <cell r="D719">
            <v>183.99</v>
          </cell>
          <cell r="G719">
            <v>183.99</v>
          </cell>
        </row>
        <row r="720">
          <cell r="A720" t="str">
            <v>M003492408SR0</v>
          </cell>
          <cell r="B720" t="str">
            <v>Matrix2Standard360SR4mm</v>
          </cell>
          <cell r="C720" t="str">
            <v>EUR</v>
          </cell>
          <cell r="D720">
            <v>89.88</v>
          </cell>
          <cell r="G720">
            <v>89.88</v>
          </cell>
        </row>
        <row r="721">
          <cell r="A721" t="str">
            <v>M0034925100</v>
          </cell>
          <cell r="B721" t="str">
            <v>Matrix2Standard3605mm10c</v>
          </cell>
          <cell r="C721" t="str">
            <v>EUR</v>
          </cell>
          <cell r="D721">
            <v>184.62</v>
          </cell>
          <cell r="G721">
            <v>184.62</v>
          </cell>
        </row>
        <row r="722">
          <cell r="A722" t="str">
            <v>M003492510SR0</v>
          </cell>
          <cell r="B722" t="str">
            <v>Matrix2Standard360SR5mm</v>
          </cell>
          <cell r="C722" t="str">
            <v>EUR</v>
          </cell>
          <cell r="D722">
            <v>90.4</v>
          </cell>
          <cell r="G722">
            <v>90.4</v>
          </cell>
        </row>
        <row r="723">
          <cell r="A723" t="str">
            <v>M0034925150</v>
          </cell>
          <cell r="B723" t="str">
            <v>Matrix2Standard3605mm15c</v>
          </cell>
          <cell r="C723" t="str">
            <v>EUR</v>
          </cell>
          <cell r="D723">
            <v>187.76</v>
          </cell>
          <cell r="G723">
            <v>187.76</v>
          </cell>
        </row>
        <row r="724">
          <cell r="A724" t="str">
            <v>M003492515SR0</v>
          </cell>
          <cell r="B724" t="str">
            <v>Matrix2Standard360SR5mm</v>
          </cell>
          <cell r="C724" t="str">
            <v>EUR</v>
          </cell>
          <cell r="D724">
            <v>95.27</v>
          </cell>
          <cell r="G724">
            <v>95.27</v>
          </cell>
        </row>
        <row r="725">
          <cell r="A725" t="str">
            <v>M0034926100</v>
          </cell>
          <cell r="B725" t="str">
            <v>Matrix2Standard3606mm10c</v>
          </cell>
          <cell r="C725" t="str">
            <v>EUR</v>
          </cell>
          <cell r="D725">
            <v>184.74</v>
          </cell>
          <cell r="G725">
            <v>184.74</v>
          </cell>
        </row>
        <row r="726">
          <cell r="A726" t="str">
            <v>M003492610SR0</v>
          </cell>
          <cell r="B726" t="str">
            <v>Matrix2Standard360SR6mm</v>
          </cell>
          <cell r="C726" t="str">
            <v>EUR</v>
          </cell>
          <cell r="D726">
            <v>90.4</v>
          </cell>
          <cell r="G726">
            <v>90.4</v>
          </cell>
        </row>
        <row r="727">
          <cell r="A727" t="str">
            <v>M0034926150</v>
          </cell>
          <cell r="B727" t="str">
            <v>Matrix2Standard3606mm15c</v>
          </cell>
          <cell r="C727" t="str">
            <v>EUR</v>
          </cell>
          <cell r="D727">
            <v>187.88</v>
          </cell>
          <cell r="G727">
            <v>187.88</v>
          </cell>
        </row>
        <row r="728">
          <cell r="A728" t="str">
            <v>M003492615SR0</v>
          </cell>
          <cell r="B728" t="str">
            <v>Matrix2Standard360SR6mm</v>
          </cell>
          <cell r="C728" t="str">
            <v>EUR</v>
          </cell>
          <cell r="D728">
            <v>95.27</v>
          </cell>
          <cell r="G728">
            <v>95.27</v>
          </cell>
        </row>
        <row r="729">
          <cell r="A729" t="str">
            <v>M0034927150</v>
          </cell>
          <cell r="B729" t="str">
            <v>Matrix2Standard3607mm15c</v>
          </cell>
          <cell r="C729" t="str">
            <v>EUR</v>
          </cell>
          <cell r="D729">
            <v>187.92</v>
          </cell>
          <cell r="G729">
            <v>187.92</v>
          </cell>
        </row>
        <row r="730">
          <cell r="A730" t="str">
            <v>M003492715SR0</v>
          </cell>
          <cell r="B730" t="str">
            <v>Matrix2Standard360SR7mm</v>
          </cell>
          <cell r="C730" t="str">
            <v>EUR</v>
          </cell>
          <cell r="D730">
            <v>95.27</v>
          </cell>
          <cell r="G730">
            <v>95.27</v>
          </cell>
        </row>
        <row r="731">
          <cell r="A731" t="str">
            <v>M0034927200</v>
          </cell>
          <cell r="B731" t="str">
            <v>Matrix2Standard3607mm20c</v>
          </cell>
          <cell r="C731" t="str">
            <v>EUR</v>
          </cell>
          <cell r="D731">
            <v>192.2</v>
          </cell>
          <cell r="G731">
            <v>192.2</v>
          </cell>
        </row>
        <row r="732">
          <cell r="A732" t="str">
            <v>M003492720SR0</v>
          </cell>
          <cell r="B732" t="str">
            <v>Matrix2Standard360SR7mm</v>
          </cell>
          <cell r="C732" t="str">
            <v>EUR</v>
          </cell>
          <cell r="D732">
            <v>100.2</v>
          </cell>
          <cell r="G732">
            <v>100.2</v>
          </cell>
        </row>
        <row r="733">
          <cell r="A733" t="str">
            <v>M0034928200</v>
          </cell>
          <cell r="B733" t="str">
            <v>Matrix2Standard3608mm20c</v>
          </cell>
          <cell r="C733" t="str">
            <v>EUR</v>
          </cell>
          <cell r="D733">
            <v>192.28</v>
          </cell>
          <cell r="G733">
            <v>192.28</v>
          </cell>
        </row>
        <row r="734">
          <cell r="A734" t="str">
            <v>M003492820SR0</v>
          </cell>
          <cell r="B734" t="str">
            <v>Matrix2Standard360SR8mm</v>
          </cell>
          <cell r="C734" t="str">
            <v>EUR</v>
          </cell>
          <cell r="D734">
            <v>100.2</v>
          </cell>
          <cell r="G734">
            <v>100.2</v>
          </cell>
        </row>
        <row r="735">
          <cell r="A735" t="str">
            <v>M0034928300</v>
          </cell>
          <cell r="B735" t="str">
            <v>Matrix2Standard3608mm30c</v>
          </cell>
          <cell r="C735" t="str">
            <v>EUR</v>
          </cell>
          <cell r="D735">
            <v>200.89</v>
          </cell>
          <cell r="G735">
            <v>200.89</v>
          </cell>
        </row>
        <row r="736">
          <cell r="A736" t="str">
            <v>M003492830SR0</v>
          </cell>
          <cell r="B736" t="str">
            <v>Matrix2Standard360SR8mm</v>
          </cell>
          <cell r="C736" t="str">
            <v>EUR</v>
          </cell>
          <cell r="D736">
            <v>108.06</v>
          </cell>
          <cell r="G736">
            <v>108.06</v>
          </cell>
        </row>
        <row r="737">
          <cell r="A737" t="str">
            <v>M0034929200</v>
          </cell>
          <cell r="B737" t="str">
            <v>Matrix2Standard3609mm20c</v>
          </cell>
          <cell r="C737" t="str">
            <v>EUR</v>
          </cell>
          <cell r="D737">
            <v>175.74</v>
          </cell>
          <cell r="G737">
            <v>175.74</v>
          </cell>
        </row>
        <row r="738">
          <cell r="A738" t="str">
            <v>M003492920SR0</v>
          </cell>
          <cell r="B738" t="str">
            <v>Matrix2Standard360SR9mm</v>
          </cell>
          <cell r="C738" t="str">
            <v>EUR</v>
          </cell>
          <cell r="D738">
            <v>100.2</v>
          </cell>
          <cell r="G738">
            <v>100.2</v>
          </cell>
        </row>
        <row r="739">
          <cell r="A739" t="str">
            <v>M0034929300</v>
          </cell>
          <cell r="B739" t="str">
            <v>Matrix2Standard3609mm30c</v>
          </cell>
          <cell r="C739" t="str">
            <v>EUR</v>
          </cell>
          <cell r="D739">
            <v>201.09</v>
          </cell>
          <cell r="G739">
            <v>201.09</v>
          </cell>
        </row>
        <row r="740">
          <cell r="A740" t="str">
            <v>M003492930SR0</v>
          </cell>
          <cell r="B740" t="str">
            <v>Matrix2Standard360SR9mm</v>
          </cell>
          <cell r="C740" t="str">
            <v>EUR</v>
          </cell>
          <cell r="D740">
            <v>108.06</v>
          </cell>
          <cell r="G740">
            <v>108.06</v>
          </cell>
        </row>
        <row r="741">
          <cell r="A741" t="str">
            <v>M0034941030</v>
          </cell>
          <cell r="B741" t="str">
            <v>Matrix2Firm36010mm30cm</v>
          </cell>
          <cell r="C741" t="str">
            <v>EUR</v>
          </cell>
          <cell r="D741">
            <v>100.8</v>
          </cell>
          <cell r="G741">
            <v>100.8</v>
          </cell>
        </row>
        <row r="742">
          <cell r="A742" t="str">
            <v>M0034941230</v>
          </cell>
          <cell r="B742" t="str">
            <v>Matrix2Firm36012mm30cm</v>
          </cell>
          <cell r="C742" t="str">
            <v>EUR</v>
          </cell>
          <cell r="D742">
            <v>100.8</v>
          </cell>
          <cell r="G742">
            <v>100.8</v>
          </cell>
        </row>
        <row r="743">
          <cell r="A743" t="str">
            <v>M0034941430</v>
          </cell>
          <cell r="B743" t="str">
            <v>Matrix2Firm36014mm30cm</v>
          </cell>
          <cell r="C743" t="str">
            <v>EUR</v>
          </cell>
          <cell r="D743">
            <v>100.8</v>
          </cell>
          <cell r="G743">
            <v>100.8</v>
          </cell>
        </row>
        <row r="744">
          <cell r="A744" t="str">
            <v>M0034941630</v>
          </cell>
          <cell r="B744" t="str">
            <v>Matrix2Firm36016mm30cm</v>
          </cell>
          <cell r="C744" t="str">
            <v>EUR</v>
          </cell>
          <cell r="D744">
            <v>110.61</v>
          </cell>
          <cell r="G744">
            <v>110.61</v>
          </cell>
        </row>
        <row r="745">
          <cell r="A745" t="str">
            <v>M0034941830</v>
          </cell>
          <cell r="B745" t="str">
            <v>Matrix2Firm36018mm30cm</v>
          </cell>
          <cell r="C745" t="str">
            <v>EUR</v>
          </cell>
          <cell r="D745">
            <v>110.61</v>
          </cell>
          <cell r="G745">
            <v>110.61</v>
          </cell>
        </row>
        <row r="746">
          <cell r="A746" t="str">
            <v>M0034942030</v>
          </cell>
          <cell r="B746" t="str">
            <v>Matrix2Firm36020mm30cm</v>
          </cell>
          <cell r="C746" t="str">
            <v>EUR</v>
          </cell>
          <cell r="D746">
            <v>110.61</v>
          </cell>
          <cell r="G746">
            <v>110.61</v>
          </cell>
        </row>
        <row r="747">
          <cell r="A747" t="str">
            <v>M0034942440</v>
          </cell>
          <cell r="B747" t="str">
            <v>Matrix2Firm36024mm40cm</v>
          </cell>
          <cell r="C747" t="str">
            <v>EUR</v>
          </cell>
          <cell r="D747">
            <v>122.19</v>
          </cell>
          <cell r="G747">
            <v>122.19</v>
          </cell>
        </row>
        <row r="748">
          <cell r="A748" t="str">
            <v>M0034945150</v>
          </cell>
          <cell r="B748" t="str">
            <v>Matrix2Firm3605mm15cm</v>
          </cell>
          <cell r="C748" t="str">
            <v>EUR</v>
          </cell>
          <cell r="D748">
            <v>92.01</v>
          </cell>
          <cell r="G748">
            <v>92.01</v>
          </cell>
        </row>
        <row r="749">
          <cell r="A749" t="str">
            <v>M0034946150</v>
          </cell>
          <cell r="B749" t="str">
            <v>Matrix2Firm3606mm15cm</v>
          </cell>
          <cell r="C749" t="str">
            <v>EUR</v>
          </cell>
          <cell r="D749">
            <v>92.01</v>
          </cell>
          <cell r="G749">
            <v>92.01</v>
          </cell>
        </row>
        <row r="750">
          <cell r="A750" t="str">
            <v>M0034947200</v>
          </cell>
          <cell r="B750" t="str">
            <v>Matrix2Firm3607mm20cm</v>
          </cell>
          <cell r="C750" t="str">
            <v>EUR</v>
          </cell>
          <cell r="D750">
            <v>95.1</v>
          </cell>
          <cell r="G750">
            <v>95.1</v>
          </cell>
        </row>
        <row r="751">
          <cell r="A751" t="str">
            <v>M0034948300</v>
          </cell>
          <cell r="B751" t="str">
            <v>Matrix2Firm3608mm30cm</v>
          </cell>
          <cell r="C751" t="str">
            <v>EUR</v>
          </cell>
          <cell r="D751">
            <v>100.55</v>
          </cell>
          <cell r="G751">
            <v>100.55</v>
          </cell>
        </row>
        <row r="752">
          <cell r="A752" t="str">
            <v>M0034949300</v>
          </cell>
          <cell r="B752" t="str">
            <v>Matrix2Firm3609mm30cm</v>
          </cell>
          <cell r="C752" t="str">
            <v>EUR</v>
          </cell>
          <cell r="D752">
            <v>100.8</v>
          </cell>
          <cell r="G752">
            <v>100.8</v>
          </cell>
        </row>
        <row r="753">
          <cell r="A753" t="str">
            <v>M003497202SR0</v>
          </cell>
          <cell r="B753" t="str">
            <v>Matrix2UltraSoftSR2mm2cm</v>
          </cell>
          <cell r="C753" t="str">
            <v>EUR</v>
          </cell>
          <cell r="D753">
            <v>89.68</v>
          </cell>
          <cell r="G753">
            <v>89.68</v>
          </cell>
        </row>
        <row r="754">
          <cell r="A754" t="str">
            <v>M003497203SR0</v>
          </cell>
          <cell r="B754" t="str">
            <v>Matrix2UltraSoftSR2mm3cm</v>
          </cell>
          <cell r="C754" t="str">
            <v>EUR</v>
          </cell>
          <cell r="D754">
            <v>90.46</v>
          </cell>
          <cell r="G754">
            <v>90.46</v>
          </cell>
        </row>
        <row r="755">
          <cell r="A755" t="str">
            <v>M003497204SR0</v>
          </cell>
          <cell r="B755" t="str">
            <v>Matrix2UltraSoftSR2mm4cm</v>
          </cell>
          <cell r="C755" t="str">
            <v>EUR</v>
          </cell>
          <cell r="D755">
            <v>90.89</v>
          </cell>
          <cell r="G755">
            <v>90.89</v>
          </cell>
        </row>
        <row r="756">
          <cell r="A756" t="str">
            <v>M003497206SR0</v>
          </cell>
          <cell r="B756" t="str">
            <v>Matrix2UltraSoftSR2mm6cm</v>
          </cell>
          <cell r="C756" t="str">
            <v>EUR</v>
          </cell>
          <cell r="D756">
            <v>91.75</v>
          </cell>
          <cell r="G756">
            <v>91.75</v>
          </cell>
        </row>
        <row r="757">
          <cell r="A757" t="str">
            <v>M003497208SR0</v>
          </cell>
          <cell r="B757" t="str">
            <v>Matrix2UltraSoftSR2mm8cm</v>
          </cell>
          <cell r="C757" t="str">
            <v>EUR</v>
          </cell>
          <cell r="D757">
            <v>92.61</v>
          </cell>
          <cell r="G757">
            <v>92.61</v>
          </cell>
        </row>
        <row r="758">
          <cell r="A758" t="str">
            <v>M003497210SR0</v>
          </cell>
          <cell r="B758" t="str">
            <v>Matrix2UltraSoftSR2mm10c</v>
          </cell>
          <cell r="C758" t="str">
            <v>EUR</v>
          </cell>
          <cell r="D758">
            <v>93.49</v>
          </cell>
          <cell r="G758">
            <v>93.49</v>
          </cell>
        </row>
        <row r="759">
          <cell r="A759" t="str">
            <v>M003497215SR0</v>
          </cell>
          <cell r="B759" t="str">
            <v>Matrix2UltraSoftSR2mm15c</v>
          </cell>
          <cell r="C759" t="str">
            <v>EUR</v>
          </cell>
          <cell r="D759">
            <v>95.66</v>
          </cell>
          <cell r="G759">
            <v>95.66</v>
          </cell>
        </row>
        <row r="760">
          <cell r="A760" t="str">
            <v>M003497253SR0</v>
          </cell>
          <cell r="B760" t="str">
            <v>Matrix2UltraSoftSR2.5mm3</v>
          </cell>
          <cell r="C760" t="str">
            <v>EUR</v>
          </cell>
          <cell r="D760">
            <v>90.46</v>
          </cell>
          <cell r="G760">
            <v>90.46</v>
          </cell>
        </row>
        <row r="761">
          <cell r="A761" t="str">
            <v>M003497254SR0</v>
          </cell>
          <cell r="B761" t="str">
            <v>Matrix2UltraSoftSR2.5mm4</v>
          </cell>
          <cell r="C761" t="str">
            <v>EUR</v>
          </cell>
          <cell r="D761">
            <v>90.89</v>
          </cell>
          <cell r="G761">
            <v>90.89</v>
          </cell>
        </row>
        <row r="762">
          <cell r="A762" t="str">
            <v>M003497256SR0</v>
          </cell>
          <cell r="B762" t="str">
            <v>Matrix2UltraSoftSR2.5mm6</v>
          </cell>
          <cell r="C762" t="str">
            <v>EUR</v>
          </cell>
          <cell r="D762">
            <v>91.75</v>
          </cell>
          <cell r="G762">
            <v>91.75</v>
          </cell>
        </row>
        <row r="763">
          <cell r="A763" t="str">
            <v>M003497304SR0</v>
          </cell>
          <cell r="B763" t="str">
            <v>Matrix2UltraSoftSR3mm4cm</v>
          </cell>
          <cell r="C763" t="str">
            <v>EUR</v>
          </cell>
          <cell r="D763">
            <v>90.89</v>
          </cell>
          <cell r="G763">
            <v>90.89</v>
          </cell>
        </row>
        <row r="764">
          <cell r="A764" t="str">
            <v>M003497306SR0</v>
          </cell>
          <cell r="B764" t="str">
            <v>Matrix2UltraSoftSR3mm6cm</v>
          </cell>
          <cell r="C764" t="str">
            <v>EUR</v>
          </cell>
          <cell r="D764">
            <v>91.75</v>
          </cell>
          <cell r="G764">
            <v>91.75</v>
          </cell>
        </row>
        <row r="765">
          <cell r="A765" t="str">
            <v>M003497308SR0</v>
          </cell>
          <cell r="B765" t="str">
            <v>Matrix2UltraSoftSR3mm8cm</v>
          </cell>
          <cell r="C765" t="str">
            <v>EUR</v>
          </cell>
          <cell r="D765">
            <v>92.61</v>
          </cell>
          <cell r="G765">
            <v>92.61</v>
          </cell>
        </row>
        <row r="766">
          <cell r="A766" t="str">
            <v>M003497310SR0</v>
          </cell>
          <cell r="B766" t="str">
            <v>Matrix2UltraSoftSR3mm10c</v>
          </cell>
          <cell r="C766" t="str">
            <v>EUR</v>
          </cell>
          <cell r="D766">
            <v>93.49</v>
          </cell>
          <cell r="G766">
            <v>93.49</v>
          </cell>
        </row>
        <row r="767">
          <cell r="A767" t="str">
            <v>M003497315SR0</v>
          </cell>
          <cell r="B767" t="str">
            <v>Matrix2UltraSoftSR3mm15c</v>
          </cell>
          <cell r="C767" t="str">
            <v>EUR</v>
          </cell>
          <cell r="D767">
            <v>95.66</v>
          </cell>
          <cell r="G767">
            <v>95.66</v>
          </cell>
        </row>
        <row r="768">
          <cell r="A768" t="str">
            <v>M003497320SR0</v>
          </cell>
          <cell r="B768" t="str">
            <v>Matrix2UltraSoftSR3mm20c</v>
          </cell>
          <cell r="C768" t="str">
            <v>EUR</v>
          </cell>
          <cell r="D768">
            <v>98.14</v>
          </cell>
          <cell r="G768">
            <v>98.14</v>
          </cell>
        </row>
        <row r="769">
          <cell r="A769" t="str">
            <v>M003497406SR0</v>
          </cell>
          <cell r="B769" t="str">
            <v>Matrix2UltraSoftSR4mm6cm</v>
          </cell>
          <cell r="C769" t="str">
            <v>EUR</v>
          </cell>
          <cell r="D769">
            <v>91.75</v>
          </cell>
          <cell r="G769">
            <v>91.75</v>
          </cell>
        </row>
        <row r="770">
          <cell r="A770" t="str">
            <v>M003497408SR0</v>
          </cell>
          <cell r="B770" t="str">
            <v>Matrix2UltraSoftSR4mm8cm</v>
          </cell>
          <cell r="C770" t="str">
            <v>EUR</v>
          </cell>
          <cell r="D770">
            <v>92.61</v>
          </cell>
          <cell r="G770">
            <v>92.61</v>
          </cell>
        </row>
        <row r="771">
          <cell r="A771" t="str">
            <v>M003497410SR0</v>
          </cell>
          <cell r="B771" t="str">
            <v>Matrix2UltraSoftSR4mm10c</v>
          </cell>
          <cell r="C771" t="str">
            <v>EUR</v>
          </cell>
          <cell r="D771">
            <v>93.49</v>
          </cell>
          <cell r="G771">
            <v>93.49</v>
          </cell>
        </row>
        <row r="772">
          <cell r="A772" t="str">
            <v>M003497415SR0</v>
          </cell>
          <cell r="B772" t="str">
            <v>Matrix2UltraSoftSR4mm15c</v>
          </cell>
          <cell r="C772" t="str">
            <v>EUR</v>
          </cell>
          <cell r="D772">
            <v>95.66</v>
          </cell>
          <cell r="G772">
            <v>95.66</v>
          </cell>
        </row>
        <row r="773">
          <cell r="A773" t="str">
            <v>M003497420SR0</v>
          </cell>
          <cell r="B773" t="str">
            <v>Matrix2UltraSoftSR4mm20c</v>
          </cell>
          <cell r="C773" t="str">
            <v>EUR</v>
          </cell>
          <cell r="D773">
            <v>98.14</v>
          </cell>
          <cell r="G773">
            <v>98.14</v>
          </cell>
        </row>
        <row r="774">
          <cell r="A774" t="str">
            <v>M003497510SR0</v>
          </cell>
          <cell r="B774" t="str">
            <v>Matrix2UltraSoftSR5mm10c</v>
          </cell>
          <cell r="C774" t="str">
            <v>EUR</v>
          </cell>
          <cell r="D774">
            <v>93.49</v>
          </cell>
          <cell r="G774">
            <v>93.49</v>
          </cell>
        </row>
        <row r="775">
          <cell r="A775" t="str">
            <v>M003497515SR0</v>
          </cell>
          <cell r="B775" t="str">
            <v>Matrix2UltraSoftSR5mm15c</v>
          </cell>
          <cell r="C775" t="str">
            <v>EUR</v>
          </cell>
          <cell r="D775">
            <v>95.66</v>
          </cell>
          <cell r="G775">
            <v>95.66</v>
          </cell>
        </row>
        <row r="776">
          <cell r="A776" t="str">
            <v>M003497520SR0</v>
          </cell>
          <cell r="B776" t="str">
            <v>Matrix2UltraSoftSR5mm20c</v>
          </cell>
          <cell r="C776" t="str">
            <v>EUR</v>
          </cell>
          <cell r="D776">
            <v>98.14</v>
          </cell>
          <cell r="G776">
            <v>98.14</v>
          </cell>
        </row>
        <row r="777">
          <cell r="A777" t="str">
            <v>M003497610SR0</v>
          </cell>
          <cell r="B777" t="str">
            <v>Matrix2UltraSoftSR6mm10c</v>
          </cell>
          <cell r="C777" t="str">
            <v>EUR</v>
          </cell>
          <cell r="D777">
            <v>93.49</v>
          </cell>
          <cell r="G777">
            <v>93.49</v>
          </cell>
        </row>
        <row r="778">
          <cell r="A778" t="str">
            <v>M003497615SR0</v>
          </cell>
          <cell r="B778" t="str">
            <v>Matrix2UltraSoftSR6mm15c</v>
          </cell>
          <cell r="C778" t="str">
            <v>EUR</v>
          </cell>
          <cell r="D778">
            <v>95.66</v>
          </cell>
          <cell r="G778">
            <v>95.66</v>
          </cell>
        </row>
        <row r="779">
          <cell r="A779" t="str">
            <v>M003497620SR0</v>
          </cell>
          <cell r="B779" t="str">
            <v>Matrix2UltraSoftSR6mm20c</v>
          </cell>
          <cell r="C779" t="str">
            <v>EUR</v>
          </cell>
          <cell r="D779">
            <v>98.14</v>
          </cell>
          <cell r="G779">
            <v>98.14</v>
          </cell>
        </row>
        <row r="780">
          <cell r="A780" t="str">
            <v>M003498204SR0</v>
          </cell>
          <cell r="B780" t="str">
            <v>Matrix2UltraSoft360SR2mm</v>
          </cell>
          <cell r="C780" t="str">
            <v>EUR</v>
          </cell>
          <cell r="D780">
            <v>84.57</v>
          </cell>
          <cell r="G780">
            <v>84.57</v>
          </cell>
        </row>
        <row r="781">
          <cell r="A781" t="str">
            <v>M003498206SR0</v>
          </cell>
          <cell r="B781" t="str">
            <v>Matrix2UltraSoft360SR2mm</v>
          </cell>
          <cell r="C781" t="str">
            <v>EUR</v>
          </cell>
          <cell r="D781">
            <v>85.67</v>
          </cell>
          <cell r="G781">
            <v>85.67</v>
          </cell>
        </row>
        <row r="782">
          <cell r="A782" t="str">
            <v>M003498304SR0</v>
          </cell>
          <cell r="B782" t="str">
            <v>Matrix2UltraSoft360SR3mm</v>
          </cell>
          <cell r="C782" t="str">
            <v>EUR</v>
          </cell>
          <cell r="D782">
            <v>84.57</v>
          </cell>
          <cell r="G782">
            <v>84.57</v>
          </cell>
        </row>
        <row r="783">
          <cell r="A783" t="str">
            <v>M003498306SR0</v>
          </cell>
          <cell r="B783" t="str">
            <v>Matrix2UltraSoft360SR3mm</v>
          </cell>
          <cell r="C783" t="str">
            <v>EUR</v>
          </cell>
          <cell r="D783">
            <v>85.67</v>
          </cell>
          <cell r="G783">
            <v>85.67</v>
          </cell>
        </row>
        <row r="784">
          <cell r="A784" t="str">
            <v>M003498308SR0</v>
          </cell>
          <cell r="B784" t="str">
            <v>Matrix2UltraSoft360SR3mm</v>
          </cell>
          <cell r="C784" t="str">
            <v>EUR</v>
          </cell>
          <cell r="D784">
            <v>86.53</v>
          </cell>
          <cell r="G784">
            <v>86.53</v>
          </cell>
        </row>
        <row r="785">
          <cell r="A785" t="str">
            <v>M003498406SR0</v>
          </cell>
          <cell r="B785" t="str">
            <v>Matrix2UltraSoft360SR4mm</v>
          </cell>
          <cell r="C785" t="str">
            <v>EUR</v>
          </cell>
          <cell r="D785">
            <v>85.67</v>
          </cell>
          <cell r="G785">
            <v>85.67</v>
          </cell>
        </row>
        <row r="786">
          <cell r="A786" t="str">
            <v>M003498408SR0</v>
          </cell>
          <cell r="B786" t="str">
            <v>Matrix2UltraSoft360SR4mm</v>
          </cell>
          <cell r="C786" t="str">
            <v>EUR</v>
          </cell>
          <cell r="D786">
            <v>86.53</v>
          </cell>
          <cell r="G786">
            <v>86.53</v>
          </cell>
        </row>
        <row r="787">
          <cell r="A787" t="str">
            <v>M003498510SR0</v>
          </cell>
          <cell r="B787" t="str">
            <v>Matrix2UltraSoft360SR5mm</v>
          </cell>
          <cell r="C787" t="str">
            <v>EUR</v>
          </cell>
          <cell r="D787">
            <v>87.01</v>
          </cell>
          <cell r="G787">
            <v>87.01</v>
          </cell>
        </row>
        <row r="788">
          <cell r="A788" t="str">
            <v>M003498515SR0</v>
          </cell>
          <cell r="B788" t="str">
            <v>Matrix2UltraSoft360SR5mm</v>
          </cell>
          <cell r="C788" t="str">
            <v>EUR</v>
          </cell>
          <cell r="D788">
            <v>89.67</v>
          </cell>
          <cell r="G788">
            <v>89.67</v>
          </cell>
        </row>
        <row r="789">
          <cell r="A789" t="str">
            <v>M003498610SR0</v>
          </cell>
          <cell r="B789" t="str">
            <v>Matrix2UltraSoft360SR6mm</v>
          </cell>
          <cell r="C789" t="str">
            <v>EUR</v>
          </cell>
          <cell r="D789">
            <v>87.01</v>
          </cell>
          <cell r="G789">
            <v>87.01</v>
          </cell>
        </row>
        <row r="790">
          <cell r="A790" t="str">
            <v>M003498615SR0</v>
          </cell>
          <cell r="B790" t="str">
            <v>Matrix2UltraSoft360SR6mm</v>
          </cell>
          <cell r="C790" t="str">
            <v>EUR</v>
          </cell>
          <cell r="D790">
            <v>89.67</v>
          </cell>
          <cell r="G790">
            <v>89.67</v>
          </cell>
        </row>
        <row r="791">
          <cell r="A791" t="str">
            <v>M0035422030</v>
          </cell>
          <cell r="B791" t="str">
            <v>Target360Ultra2mm3cm</v>
          </cell>
          <cell r="C791" t="str">
            <v>EUR</v>
          </cell>
          <cell r="D791">
            <v>210</v>
          </cell>
          <cell r="G791">
            <v>210</v>
          </cell>
        </row>
        <row r="792">
          <cell r="A792" t="str">
            <v>M0035422040</v>
          </cell>
          <cell r="B792" t="str">
            <v>Target360Ultra2mm4cm</v>
          </cell>
          <cell r="C792" t="str">
            <v>EUR</v>
          </cell>
          <cell r="D792">
            <v>210</v>
          </cell>
          <cell r="G792">
            <v>210</v>
          </cell>
        </row>
        <row r="793">
          <cell r="A793" t="str">
            <v>M0035422060</v>
          </cell>
          <cell r="B793" t="str">
            <v>Target360Ultra2mm6cm</v>
          </cell>
          <cell r="C793" t="str">
            <v>EUR</v>
          </cell>
          <cell r="D793">
            <v>210</v>
          </cell>
          <cell r="G793">
            <v>210</v>
          </cell>
        </row>
        <row r="794">
          <cell r="A794" t="str">
            <v>M0035422540</v>
          </cell>
          <cell r="B794" t="str">
            <v>Target360Ultra2.5mm4cm</v>
          </cell>
          <cell r="C794" t="str">
            <v>EUR</v>
          </cell>
          <cell r="D794">
            <v>210</v>
          </cell>
          <cell r="G794">
            <v>210</v>
          </cell>
        </row>
        <row r="795">
          <cell r="A795" t="str">
            <v>M0035423040</v>
          </cell>
          <cell r="B795" t="str">
            <v>Target360Ultra3mm4cm</v>
          </cell>
          <cell r="C795" t="str">
            <v>EUR</v>
          </cell>
          <cell r="D795">
            <v>210</v>
          </cell>
          <cell r="G795">
            <v>210</v>
          </cell>
        </row>
        <row r="796">
          <cell r="A796" t="str">
            <v>M0035423060</v>
          </cell>
          <cell r="B796" t="str">
            <v>Target360Ultra3mm6cm</v>
          </cell>
          <cell r="C796" t="str">
            <v>EUR</v>
          </cell>
          <cell r="D796">
            <v>210</v>
          </cell>
          <cell r="G796">
            <v>210</v>
          </cell>
        </row>
        <row r="797">
          <cell r="A797" t="str">
            <v>M0035423080</v>
          </cell>
          <cell r="B797" t="str">
            <v>Target360Ultra3mm8cm</v>
          </cell>
          <cell r="C797" t="str">
            <v>EUR</v>
          </cell>
          <cell r="D797">
            <v>210</v>
          </cell>
          <cell r="G797">
            <v>210</v>
          </cell>
        </row>
        <row r="798">
          <cell r="A798" t="str">
            <v>M0035423100</v>
          </cell>
          <cell r="B798" t="str">
            <v>Target360Ultra3MM10CM</v>
          </cell>
          <cell r="C798" t="str">
            <v>EUR</v>
          </cell>
          <cell r="D798">
            <v>210</v>
          </cell>
          <cell r="G798">
            <v>210</v>
          </cell>
        </row>
        <row r="799">
          <cell r="A799" t="str">
            <v>M0035424060</v>
          </cell>
          <cell r="B799" t="str">
            <v>Target360Ultra4MM6CM</v>
          </cell>
          <cell r="C799" t="str">
            <v>EUR</v>
          </cell>
          <cell r="D799">
            <v>210</v>
          </cell>
          <cell r="G799">
            <v>210</v>
          </cell>
        </row>
        <row r="800">
          <cell r="A800" t="str">
            <v>M0035424080</v>
          </cell>
          <cell r="B800" t="str">
            <v>Target360Ultra4MM8CM</v>
          </cell>
          <cell r="C800" t="str">
            <v>EUR</v>
          </cell>
          <cell r="D800">
            <v>210</v>
          </cell>
          <cell r="G800">
            <v>210</v>
          </cell>
        </row>
        <row r="801">
          <cell r="A801" t="str">
            <v>M0035424100</v>
          </cell>
          <cell r="B801" t="str">
            <v>Target360Ultra4MM10CM</v>
          </cell>
          <cell r="C801" t="str">
            <v>EUR</v>
          </cell>
          <cell r="D801">
            <v>210</v>
          </cell>
          <cell r="G801">
            <v>210</v>
          </cell>
        </row>
        <row r="802">
          <cell r="A802" t="str">
            <v>M0035424150</v>
          </cell>
          <cell r="B802" t="str">
            <v>Target360Ultra4MM15CM</v>
          </cell>
          <cell r="C802" t="str">
            <v>EUR</v>
          </cell>
          <cell r="D802">
            <v>210</v>
          </cell>
          <cell r="G802">
            <v>210</v>
          </cell>
        </row>
        <row r="803">
          <cell r="A803" t="str">
            <v>M0035425100</v>
          </cell>
          <cell r="B803" t="str">
            <v>Target360Ultra5MM10CM</v>
          </cell>
          <cell r="C803" t="str">
            <v>EUR</v>
          </cell>
          <cell r="D803">
            <v>210</v>
          </cell>
          <cell r="G803">
            <v>210</v>
          </cell>
        </row>
        <row r="804">
          <cell r="A804" t="str">
            <v>M0035425150</v>
          </cell>
          <cell r="B804" t="str">
            <v>Target360Ultra5MM15CM</v>
          </cell>
          <cell r="C804" t="str">
            <v>EUR</v>
          </cell>
          <cell r="D804">
            <v>210</v>
          </cell>
          <cell r="G804">
            <v>210</v>
          </cell>
        </row>
        <row r="805">
          <cell r="A805" t="str">
            <v>M0035432010</v>
          </cell>
          <cell r="B805" t="str">
            <v>TargetHelicalUltra2mm1cm</v>
          </cell>
          <cell r="C805" t="str">
            <v>EUR</v>
          </cell>
          <cell r="D805">
            <v>210</v>
          </cell>
          <cell r="G805">
            <v>210</v>
          </cell>
        </row>
        <row r="806">
          <cell r="A806" t="str">
            <v>M0035432020</v>
          </cell>
          <cell r="B806" t="str">
            <v>TargetHelicalUltra2mm2</v>
          </cell>
          <cell r="C806" t="str">
            <v>EUR</v>
          </cell>
          <cell r="D806">
            <v>210</v>
          </cell>
          <cell r="G806">
            <v>210</v>
          </cell>
        </row>
        <row r="807">
          <cell r="A807" t="str">
            <v>M0035432030</v>
          </cell>
          <cell r="B807" t="str">
            <v>TargetHelicalUltra2mm3</v>
          </cell>
          <cell r="C807" t="str">
            <v>EUR</v>
          </cell>
          <cell r="D807">
            <v>210</v>
          </cell>
          <cell r="G807">
            <v>210</v>
          </cell>
        </row>
        <row r="808">
          <cell r="A808" t="str">
            <v>M0035432040</v>
          </cell>
          <cell r="B808" t="str">
            <v>TargetHelicalUltra2mm4</v>
          </cell>
          <cell r="C808" t="str">
            <v>EUR</v>
          </cell>
          <cell r="D808">
            <v>210</v>
          </cell>
          <cell r="G808">
            <v>210</v>
          </cell>
        </row>
        <row r="809">
          <cell r="A809" t="str">
            <v>M0035432060</v>
          </cell>
          <cell r="B809" t="str">
            <v>TargetHelicalUltra2mm6</v>
          </cell>
          <cell r="C809" t="str">
            <v>EUR</v>
          </cell>
          <cell r="D809">
            <v>210</v>
          </cell>
          <cell r="G809">
            <v>210</v>
          </cell>
        </row>
        <row r="810">
          <cell r="A810" t="str">
            <v>M0035432080</v>
          </cell>
          <cell r="B810" t="str">
            <v>TargetHelicalUltra2mm8cm</v>
          </cell>
          <cell r="C810" t="str">
            <v>EUR</v>
          </cell>
          <cell r="D810">
            <v>210</v>
          </cell>
          <cell r="G810">
            <v>210</v>
          </cell>
        </row>
        <row r="811">
          <cell r="A811" t="str">
            <v>M0035432530</v>
          </cell>
          <cell r="B811" t="str">
            <v>TargetHelicalUltra2.5mmMM</v>
          </cell>
          <cell r="C811" t="str">
            <v>EUR</v>
          </cell>
          <cell r="D811">
            <v>210</v>
          </cell>
          <cell r="G811">
            <v>210</v>
          </cell>
        </row>
        <row r="812">
          <cell r="A812" t="str">
            <v>M0035432540</v>
          </cell>
          <cell r="B812" t="str">
            <v>TargetHelicalUltra2.5mmmm</v>
          </cell>
          <cell r="C812" t="str">
            <v>EUR</v>
          </cell>
          <cell r="D812">
            <v>210</v>
          </cell>
          <cell r="G812">
            <v>210</v>
          </cell>
        </row>
        <row r="813">
          <cell r="A813" t="str">
            <v>M0035432560</v>
          </cell>
          <cell r="B813" t="str">
            <v>TargetHelicalUltra2.5mmmm</v>
          </cell>
          <cell r="C813" t="str">
            <v>EUR</v>
          </cell>
          <cell r="D813">
            <v>210</v>
          </cell>
          <cell r="G813">
            <v>210</v>
          </cell>
        </row>
        <row r="814">
          <cell r="A814" t="str">
            <v>M0035433040</v>
          </cell>
          <cell r="B814" t="str">
            <v>TargetHelicalUltra3mm4</v>
          </cell>
          <cell r="C814" t="str">
            <v>EUR</v>
          </cell>
          <cell r="D814">
            <v>210</v>
          </cell>
          <cell r="G814">
            <v>210</v>
          </cell>
        </row>
        <row r="815">
          <cell r="A815" t="str">
            <v>M0035433060</v>
          </cell>
          <cell r="B815" t="str">
            <v>TargetHelicalUltra3mm6</v>
          </cell>
          <cell r="C815" t="str">
            <v>EUR</v>
          </cell>
          <cell r="D815">
            <v>210</v>
          </cell>
          <cell r="G815">
            <v>210</v>
          </cell>
        </row>
        <row r="816">
          <cell r="A816" t="str">
            <v>M0035433080</v>
          </cell>
          <cell r="B816" t="str">
            <v>TargetHelicalUltra3mm8</v>
          </cell>
          <cell r="C816" t="str">
            <v>EUR</v>
          </cell>
          <cell r="D816">
            <v>210</v>
          </cell>
          <cell r="G816">
            <v>210</v>
          </cell>
        </row>
        <row r="817">
          <cell r="A817" t="str">
            <v>M0035433100</v>
          </cell>
          <cell r="B817" t="str">
            <v>TargetHelicalUltra3mm10</v>
          </cell>
          <cell r="C817" t="str">
            <v>EUR</v>
          </cell>
          <cell r="D817">
            <v>210</v>
          </cell>
          <cell r="G817">
            <v>210</v>
          </cell>
        </row>
        <row r="818">
          <cell r="A818" t="str">
            <v>M0035434060</v>
          </cell>
          <cell r="B818" t="str">
            <v>TargetHelicalUltra4mm6</v>
          </cell>
          <cell r="C818" t="str">
            <v>EUR</v>
          </cell>
          <cell r="D818">
            <v>210</v>
          </cell>
          <cell r="G818">
            <v>210</v>
          </cell>
        </row>
        <row r="819">
          <cell r="A819" t="str">
            <v>M0035434080</v>
          </cell>
          <cell r="B819" t="str">
            <v>TargetHelicalUltra4mm8</v>
          </cell>
          <cell r="C819" t="str">
            <v>EUR</v>
          </cell>
          <cell r="D819">
            <v>210</v>
          </cell>
          <cell r="G819">
            <v>210</v>
          </cell>
        </row>
        <row r="820">
          <cell r="A820" t="str">
            <v>M0035434150</v>
          </cell>
          <cell r="B820" t="str">
            <v>TargetHelicalUltra4mm15</v>
          </cell>
          <cell r="C820" t="str">
            <v>EUR</v>
          </cell>
          <cell r="D820">
            <v>210</v>
          </cell>
          <cell r="G820">
            <v>210</v>
          </cell>
        </row>
        <row r="821">
          <cell r="A821" t="str">
            <v>M0035461030</v>
          </cell>
          <cell r="B821" t="str">
            <v>Target360Standard10mm30c</v>
          </cell>
          <cell r="C821" t="str">
            <v>EUR</v>
          </cell>
          <cell r="D821">
            <v>210</v>
          </cell>
          <cell r="G821">
            <v>210</v>
          </cell>
        </row>
        <row r="822">
          <cell r="A822" t="str">
            <v>M0035461130</v>
          </cell>
          <cell r="B822" t="str">
            <v>Target360Standard11mm30c</v>
          </cell>
          <cell r="C822" t="str">
            <v>EUR</v>
          </cell>
          <cell r="D822">
            <v>210</v>
          </cell>
          <cell r="G822">
            <v>210</v>
          </cell>
        </row>
        <row r="823">
          <cell r="A823" t="str">
            <v>M0035461230</v>
          </cell>
          <cell r="B823" t="str">
            <v>Target360Standard12mm30</v>
          </cell>
          <cell r="C823" t="str">
            <v>EUR</v>
          </cell>
          <cell r="D823">
            <v>210</v>
          </cell>
          <cell r="G823">
            <v>210</v>
          </cell>
        </row>
        <row r="824">
          <cell r="A824" t="str">
            <v>M0035461330</v>
          </cell>
          <cell r="B824" t="str">
            <v>Target360Standard13mm30c</v>
          </cell>
          <cell r="C824" t="str">
            <v>EUR</v>
          </cell>
          <cell r="D824">
            <v>210</v>
          </cell>
          <cell r="G824">
            <v>210</v>
          </cell>
        </row>
        <row r="825">
          <cell r="A825" t="str">
            <v>M0035461430</v>
          </cell>
          <cell r="B825" t="str">
            <v>Target360Standard1430</v>
          </cell>
          <cell r="C825" t="str">
            <v>EUR</v>
          </cell>
          <cell r="D825">
            <v>210</v>
          </cell>
          <cell r="G825">
            <v>210</v>
          </cell>
        </row>
        <row r="826">
          <cell r="A826" t="str">
            <v>M0035461540</v>
          </cell>
          <cell r="B826" t="str">
            <v>Target360Standard1540</v>
          </cell>
          <cell r="C826" t="str">
            <v>EUR</v>
          </cell>
          <cell r="D826">
            <v>210</v>
          </cell>
          <cell r="G826">
            <v>210</v>
          </cell>
        </row>
        <row r="827">
          <cell r="A827" t="str">
            <v>M0035463060</v>
          </cell>
          <cell r="B827" t="str">
            <v>Target360Standard3mmx6cm</v>
          </cell>
          <cell r="C827" t="str">
            <v>EUR</v>
          </cell>
          <cell r="D827">
            <v>210</v>
          </cell>
          <cell r="G827">
            <v>210</v>
          </cell>
        </row>
        <row r="828">
          <cell r="A828" t="str">
            <v>M0035463080</v>
          </cell>
          <cell r="B828" t="str">
            <v>Target360Standard3mmx8cm</v>
          </cell>
          <cell r="C828" t="str">
            <v>EUR</v>
          </cell>
          <cell r="D828">
            <v>210</v>
          </cell>
          <cell r="G828">
            <v>210</v>
          </cell>
        </row>
        <row r="829">
          <cell r="A829" t="str">
            <v>M0035464080</v>
          </cell>
          <cell r="B829" t="str">
            <v>Target360Standard4mmx8cm</v>
          </cell>
          <cell r="C829" t="str">
            <v>EUR</v>
          </cell>
          <cell r="D829">
            <v>210</v>
          </cell>
          <cell r="G829">
            <v>210</v>
          </cell>
        </row>
        <row r="830">
          <cell r="A830" t="str">
            <v>M0035464100</v>
          </cell>
          <cell r="B830" t="str">
            <v>Target360Standard4mmx10cm</v>
          </cell>
          <cell r="C830" t="str">
            <v>EUR</v>
          </cell>
          <cell r="D830">
            <v>210</v>
          </cell>
          <cell r="G830">
            <v>210</v>
          </cell>
        </row>
        <row r="831">
          <cell r="A831" t="str">
            <v>M0035464150</v>
          </cell>
          <cell r="B831" t="str">
            <v>Target360Standard4mmx15cm</v>
          </cell>
          <cell r="C831" t="str">
            <v>EUR</v>
          </cell>
          <cell r="D831">
            <v>210</v>
          </cell>
          <cell r="G831">
            <v>210</v>
          </cell>
        </row>
        <row r="832">
          <cell r="A832" t="str">
            <v>M0035465150</v>
          </cell>
          <cell r="B832" t="str">
            <v>Target360Standard5mmx15cm</v>
          </cell>
          <cell r="C832" t="str">
            <v>EUR</v>
          </cell>
          <cell r="D832">
            <v>210</v>
          </cell>
          <cell r="G832">
            <v>210</v>
          </cell>
        </row>
        <row r="833">
          <cell r="A833" t="str">
            <v>M0035465200</v>
          </cell>
          <cell r="B833" t="str">
            <v>Target360Standard5mmx20cm</v>
          </cell>
          <cell r="C833" t="str">
            <v>EUR</v>
          </cell>
          <cell r="D833">
            <v>210</v>
          </cell>
          <cell r="G833">
            <v>210</v>
          </cell>
        </row>
        <row r="834">
          <cell r="A834" t="str">
            <v>M0035466150</v>
          </cell>
          <cell r="B834" t="str">
            <v>Target360Standard6mm15</v>
          </cell>
          <cell r="C834" t="str">
            <v>EUR</v>
          </cell>
          <cell r="D834">
            <v>210</v>
          </cell>
          <cell r="G834">
            <v>210</v>
          </cell>
        </row>
        <row r="835">
          <cell r="A835" t="str">
            <v>M0035466200</v>
          </cell>
          <cell r="B835" t="str">
            <v>Target360Standard6mm20</v>
          </cell>
          <cell r="C835" t="str">
            <v>EUR</v>
          </cell>
          <cell r="D835">
            <v>210</v>
          </cell>
          <cell r="G835">
            <v>210</v>
          </cell>
        </row>
        <row r="836">
          <cell r="A836" t="str">
            <v>M0035466300</v>
          </cell>
          <cell r="B836" t="str">
            <v>Target360Standard6mm30cm</v>
          </cell>
          <cell r="C836" t="str">
            <v>EUR</v>
          </cell>
          <cell r="D836">
            <v>210</v>
          </cell>
          <cell r="G836">
            <v>210</v>
          </cell>
        </row>
        <row r="837">
          <cell r="A837" t="str">
            <v>M0035467150</v>
          </cell>
          <cell r="B837" t="str">
            <v>Target360Standard7mm15cm</v>
          </cell>
          <cell r="C837" t="str">
            <v>EUR</v>
          </cell>
          <cell r="D837">
            <v>210</v>
          </cell>
          <cell r="G837">
            <v>210</v>
          </cell>
        </row>
        <row r="838">
          <cell r="A838" t="str">
            <v>M0035467200</v>
          </cell>
          <cell r="B838" t="str">
            <v>Target360Standard7mm20cm</v>
          </cell>
          <cell r="C838" t="str">
            <v>EUR</v>
          </cell>
          <cell r="D838">
            <v>210</v>
          </cell>
          <cell r="G838">
            <v>210</v>
          </cell>
        </row>
        <row r="839">
          <cell r="A839" t="str">
            <v>M0035467300</v>
          </cell>
          <cell r="B839" t="str">
            <v>Target360Standard7mm30cm</v>
          </cell>
          <cell r="C839" t="str">
            <v>EUR</v>
          </cell>
          <cell r="D839">
            <v>210</v>
          </cell>
          <cell r="G839">
            <v>210</v>
          </cell>
        </row>
        <row r="840">
          <cell r="A840" t="str">
            <v>M0035468200</v>
          </cell>
          <cell r="B840" t="str">
            <v>Target360Standard8mm20cm</v>
          </cell>
          <cell r="C840" t="str">
            <v>EUR</v>
          </cell>
          <cell r="D840">
            <v>210</v>
          </cell>
          <cell r="G840">
            <v>210</v>
          </cell>
        </row>
        <row r="841">
          <cell r="A841" t="str">
            <v>M0035468300</v>
          </cell>
          <cell r="B841" t="str">
            <v>Target360Standard8mm30cm</v>
          </cell>
          <cell r="C841" t="str">
            <v>EUR</v>
          </cell>
          <cell r="D841">
            <v>210</v>
          </cell>
          <cell r="G841">
            <v>210</v>
          </cell>
        </row>
        <row r="842">
          <cell r="A842" t="str">
            <v>M0035469200</v>
          </cell>
          <cell r="B842" t="str">
            <v>Target360Standard9mm20cm</v>
          </cell>
          <cell r="C842" t="str">
            <v>EUR</v>
          </cell>
          <cell r="D842">
            <v>210</v>
          </cell>
          <cell r="G842">
            <v>210</v>
          </cell>
        </row>
        <row r="843">
          <cell r="A843" t="str">
            <v>M0035469300</v>
          </cell>
          <cell r="B843" t="str">
            <v>Target360Standard9mm30cm</v>
          </cell>
          <cell r="C843" t="str">
            <v>EUR</v>
          </cell>
          <cell r="D843">
            <v>210</v>
          </cell>
          <cell r="G843">
            <v>210</v>
          </cell>
        </row>
        <row r="844">
          <cell r="A844" t="str">
            <v>M0035471030</v>
          </cell>
          <cell r="B844" t="str">
            <v>Target360Soft10mm30cm</v>
          </cell>
          <cell r="C844" t="str">
            <v>EUR</v>
          </cell>
          <cell r="D844">
            <v>210</v>
          </cell>
          <cell r="G844">
            <v>210</v>
          </cell>
        </row>
        <row r="845">
          <cell r="A845" t="str">
            <v>M0035471130</v>
          </cell>
          <cell r="B845" t="str">
            <v>Target360Soft11mm30cm</v>
          </cell>
          <cell r="C845" t="str">
            <v>EUR</v>
          </cell>
          <cell r="D845">
            <v>210</v>
          </cell>
          <cell r="G845">
            <v>210</v>
          </cell>
        </row>
        <row r="846">
          <cell r="A846" t="str">
            <v>M0035471230</v>
          </cell>
          <cell r="B846" t="str">
            <v>Target360Soft12mm30cm</v>
          </cell>
          <cell r="C846" t="str">
            <v>EUR</v>
          </cell>
          <cell r="D846">
            <v>210</v>
          </cell>
          <cell r="G846">
            <v>210</v>
          </cell>
        </row>
        <row r="847">
          <cell r="A847" t="str">
            <v>M0035471330</v>
          </cell>
          <cell r="B847" t="str">
            <v>Target360Soft13mm30cm</v>
          </cell>
          <cell r="C847" t="str">
            <v>EUR</v>
          </cell>
          <cell r="D847">
            <v>210</v>
          </cell>
          <cell r="G847">
            <v>210</v>
          </cell>
        </row>
        <row r="848">
          <cell r="A848" t="str">
            <v>M0035471430</v>
          </cell>
          <cell r="B848" t="str">
            <v>Target360Soft14mm30cm</v>
          </cell>
          <cell r="C848" t="str">
            <v>EUR</v>
          </cell>
          <cell r="D848">
            <v>210</v>
          </cell>
          <cell r="G848">
            <v>210</v>
          </cell>
        </row>
        <row r="849">
          <cell r="A849" t="str">
            <v>M0035472040</v>
          </cell>
          <cell r="B849" t="str">
            <v>Target360Soft2mm4cm</v>
          </cell>
          <cell r="C849" t="str">
            <v>EUR</v>
          </cell>
          <cell r="D849">
            <v>210</v>
          </cell>
          <cell r="G849">
            <v>210</v>
          </cell>
        </row>
        <row r="850">
          <cell r="A850" t="str">
            <v>M0035473060</v>
          </cell>
          <cell r="B850" t="str">
            <v>Target360Soft3mm6cm</v>
          </cell>
          <cell r="C850" t="str">
            <v>EUR</v>
          </cell>
          <cell r="D850">
            <v>210</v>
          </cell>
          <cell r="G850">
            <v>210</v>
          </cell>
        </row>
        <row r="851">
          <cell r="A851" t="str">
            <v>M0035473080</v>
          </cell>
          <cell r="B851" t="str">
            <v>Target360Soft3mm8cm</v>
          </cell>
          <cell r="C851" t="str">
            <v>EUR</v>
          </cell>
          <cell r="D851">
            <v>210</v>
          </cell>
          <cell r="G851">
            <v>210</v>
          </cell>
        </row>
        <row r="852">
          <cell r="A852" t="str">
            <v>M0035473100</v>
          </cell>
          <cell r="B852" t="str">
            <v>Target360Soft3mm10cm</v>
          </cell>
          <cell r="C852" t="str">
            <v>EUR</v>
          </cell>
          <cell r="D852">
            <v>210</v>
          </cell>
          <cell r="G852">
            <v>210</v>
          </cell>
        </row>
        <row r="853">
          <cell r="A853" t="str">
            <v>M0035474060</v>
          </cell>
          <cell r="B853" t="str">
            <v>Target360Soft4mm6cm</v>
          </cell>
          <cell r="C853" t="str">
            <v>EUR</v>
          </cell>
          <cell r="D853">
            <v>210</v>
          </cell>
          <cell r="G853">
            <v>210</v>
          </cell>
        </row>
        <row r="854">
          <cell r="A854" t="str">
            <v>M0035474080</v>
          </cell>
          <cell r="B854" t="str">
            <v>Target360Soft4mm8cm</v>
          </cell>
          <cell r="C854" t="str">
            <v>EUR</v>
          </cell>
          <cell r="D854">
            <v>210</v>
          </cell>
          <cell r="G854">
            <v>210</v>
          </cell>
        </row>
        <row r="855">
          <cell r="A855" t="str">
            <v>M0035474100</v>
          </cell>
          <cell r="B855" t="str">
            <v>Target360Soft4mm10cm</v>
          </cell>
          <cell r="C855" t="str">
            <v>EUR</v>
          </cell>
          <cell r="D855">
            <v>210</v>
          </cell>
          <cell r="G855">
            <v>210</v>
          </cell>
        </row>
        <row r="856">
          <cell r="A856" t="str">
            <v>M0035474150</v>
          </cell>
          <cell r="B856" t="str">
            <v>Target360Soft4mm15cm</v>
          </cell>
          <cell r="C856" t="str">
            <v>EUR</v>
          </cell>
          <cell r="D856">
            <v>210</v>
          </cell>
          <cell r="G856">
            <v>210</v>
          </cell>
        </row>
        <row r="857">
          <cell r="A857" t="str">
            <v>M0035475100</v>
          </cell>
          <cell r="B857" t="str">
            <v>Target360Soft5mm10cm</v>
          </cell>
          <cell r="C857" t="str">
            <v>EUR</v>
          </cell>
          <cell r="D857">
            <v>210</v>
          </cell>
          <cell r="G857">
            <v>210</v>
          </cell>
        </row>
        <row r="858">
          <cell r="A858" t="str">
            <v>M0035475150</v>
          </cell>
          <cell r="B858" t="str">
            <v>Target360Soft5mm15cm</v>
          </cell>
          <cell r="C858" t="str">
            <v>EUR</v>
          </cell>
          <cell r="D858">
            <v>210</v>
          </cell>
          <cell r="G858">
            <v>210</v>
          </cell>
        </row>
        <row r="859">
          <cell r="A859" t="str">
            <v>M0035475200</v>
          </cell>
          <cell r="B859" t="str">
            <v>Target360Soft5mm20cm</v>
          </cell>
          <cell r="C859" t="str">
            <v>EUR</v>
          </cell>
          <cell r="D859">
            <v>210</v>
          </cell>
          <cell r="G859">
            <v>210</v>
          </cell>
        </row>
        <row r="860">
          <cell r="A860" t="str">
            <v>M0035476100</v>
          </cell>
          <cell r="B860" t="str">
            <v>Target360Soft6mm10cm</v>
          </cell>
          <cell r="C860" t="str">
            <v>EUR</v>
          </cell>
          <cell r="D860">
            <v>210</v>
          </cell>
          <cell r="G860">
            <v>210</v>
          </cell>
        </row>
        <row r="861">
          <cell r="A861" t="str">
            <v>M0035476150</v>
          </cell>
          <cell r="B861" t="str">
            <v>Target360Soft6mm15cm</v>
          </cell>
          <cell r="C861" t="str">
            <v>EUR</v>
          </cell>
          <cell r="D861">
            <v>210</v>
          </cell>
          <cell r="G861">
            <v>210</v>
          </cell>
        </row>
        <row r="862">
          <cell r="A862" t="str">
            <v>M0035476200</v>
          </cell>
          <cell r="B862" t="str">
            <v>Target360Soft6mm20cm</v>
          </cell>
          <cell r="C862" t="str">
            <v>EUR</v>
          </cell>
          <cell r="D862">
            <v>210</v>
          </cell>
          <cell r="G862">
            <v>210</v>
          </cell>
        </row>
        <row r="863">
          <cell r="A863" t="str">
            <v>M0035476300</v>
          </cell>
          <cell r="B863" t="str">
            <v>Target360Soft6mm30cm</v>
          </cell>
          <cell r="C863" t="str">
            <v>EUR</v>
          </cell>
          <cell r="D863">
            <v>210</v>
          </cell>
          <cell r="G863">
            <v>210</v>
          </cell>
        </row>
        <row r="864">
          <cell r="A864" t="str">
            <v>M0035477150</v>
          </cell>
          <cell r="B864" t="str">
            <v>Target360Soft7mm15cm</v>
          </cell>
          <cell r="C864" t="str">
            <v>EUR</v>
          </cell>
          <cell r="D864">
            <v>210</v>
          </cell>
          <cell r="G864">
            <v>210</v>
          </cell>
        </row>
        <row r="865">
          <cell r="A865" t="str">
            <v>M0035477200</v>
          </cell>
          <cell r="B865" t="str">
            <v>Target360Soft7mm20cm</v>
          </cell>
          <cell r="C865" t="str">
            <v>EUR</v>
          </cell>
          <cell r="D865">
            <v>210</v>
          </cell>
          <cell r="G865">
            <v>210</v>
          </cell>
        </row>
        <row r="866">
          <cell r="A866" t="str">
            <v>M0035477300</v>
          </cell>
          <cell r="B866" t="str">
            <v>Target360Soft7mm30cm</v>
          </cell>
          <cell r="C866" t="str">
            <v>EUR</v>
          </cell>
          <cell r="D866">
            <v>210</v>
          </cell>
          <cell r="G866">
            <v>210</v>
          </cell>
        </row>
        <row r="867">
          <cell r="A867" t="str">
            <v>M0035478200</v>
          </cell>
          <cell r="B867" t="str">
            <v>Target360Soft8mm20cm</v>
          </cell>
          <cell r="C867" t="str">
            <v>EUR</v>
          </cell>
          <cell r="D867">
            <v>210</v>
          </cell>
          <cell r="G867">
            <v>210</v>
          </cell>
        </row>
        <row r="868">
          <cell r="A868" t="str">
            <v>M0035478300</v>
          </cell>
          <cell r="B868" t="str">
            <v>Target360Soft8mm30cm</v>
          </cell>
          <cell r="C868" t="str">
            <v>EUR</v>
          </cell>
          <cell r="D868">
            <v>210</v>
          </cell>
          <cell r="G868">
            <v>210</v>
          </cell>
        </row>
        <row r="869">
          <cell r="A869" t="str">
            <v>M0035479200</v>
          </cell>
          <cell r="B869" t="str">
            <v>Target360Soft9mm20cm</v>
          </cell>
          <cell r="C869" t="str">
            <v>EUR</v>
          </cell>
          <cell r="D869">
            <v>210</v>
          </cell>
          <cell r="G869">
            <v>210</v>
          </cell>
        </row>
        <row r="870">
          <cell r="A870" t="str">
            <v>M0035479300</v>
          </cell>
          <cell r="B870" t="str">
            <v>Target360Soft9mm30cm</v>
          </cell>
          <cell r="C870" t="str">
            <v>EUR</v>
          </cell>
          <cell r="D870">
            <v>210</v>
          </cell>
          <cell r="G870">
            <v>210</v>
          </cell>
        </row>
        <row r="871">
          <cell r="A871" t="str">
            <v>M00354901520</v>
          </cell>
          <cell r="B871" t="str">
            <v>SpinnakerElite1.5FS</v>
          </cell>
          <cell r="C871" t="str">
            <v>EUR</v>
          </cell>
          <cell r="D871">
            <v>82.84</v>
          </cell>
          <cell r="G871">
            <v>82.84</v>
          </cell>
        </row>
        <row r="872">
          <cell r="A872" t="str">
            <v>M00354902020</v>
          </cell>
          <cell r="B872" t="str">
            <v>Spinnakerelite1.5FL</v>
          </cell>
          <cell r="C872" t="str">
            <v>EUR</v>
          </cell>
          <cell r="D872">
            <v>82.84</v>
          </cell>
          <cell r="G872">
            <v>82.84</v>
          </cell>
        </row>
        <row r="873">
          <cell r="A873" t="str">
            <v>M00354903020</v>
          </cell>
          <cell r="B873" t="str">
            <v>SpinnakerElite1.5FXL</v>
          </cell>
          <cell r="C873" t="str">
            <v>EUR</v>
          </cell>
          <cell r="D873">
            <v>82.84</v>
          </cell>
          <cell r="G873">
            <v>82.84</v>
          </cell>
        </row>
        <row r="874">
          <cell r="A874" t="str">
            <v>M00355901020</v>
          </cell>
          <cell r="B874" t="str">
            <v>SpinnakerElite1.8F</v>
          </cell>
          <cell r="C874" t="str">
            <v>EUR</v>
          </cell>
          <cell r="D874">
            <v>84.24</v>
          </cell>
          <cell r="G874">
            <v>84.24</v>
          </cell>
        </row>
        <row r="875">
          <cell r="A875" t="str">
            <v>M00355902020</v>
          </cell>
          <cell r="B875" t="str">
            <v>SpinnakerElite1.8FL</v>
          </cell>
          <cell r="C875" t="str">
            <v>EUR</v>
          </cell>
          <cell r="D875">
            <v>84.24</v>
          </cell>
          <cell r="G875">
            <v>84.24</v>
          </cell>
        </row>
        <row r="876">
          <cell r="A876" t="str">
            <v>M00355903020</v>
          </cell>
          <cell r="B876" t="str">
            <v>SpinnakerElite1.8FXL</v>
          </cell>
          <cell r="C876" t="str">
            <v>EUR</v>
          </cell>
          <cell r="D876">
            <v>84.24</v>
          </cell>
          <cell r="G876">
            <v>84.24</v>
          </cell>
        </row>
        <row r="877">
          <cell r="A877" t="str">
            <v>M0037106010</v>
          </cell>
          <cell r="B877" t="str">
            <v>FasGuide6F90/3/2cm1000)</v>
          </cell>
          <cell r="C877" t="str">
            <v>USD</v>
          </cell>
          <cell r="D877">
            <v>289.55</v>
          </cell>
          <cell r="G877">
            <v>289.55</v>
          </cell>
        </row>
        <row r="878">
          <cell r="A878" t="str">
            <v>M0037106020</v>
          </cell>
          <cell r="B878" t="str">
            <v>FasGuide6F90/3/7cm1000)</v>
          </cell>
          <cell r="C878" t="str">
            <v>USD</v>
          </cell>
          <cell r="D878">
            <v>289.87</v>
          </cell>
          <cell r="G878">
            <v>289.87</v>
          </cell>
        </row>
        <row r="879">
          <cell r="A879" t="str">
            <v>M0037106030</v>
          </cell>
          <cell r="B879" t="str">
            <v>FasGuide6F100/3/2cm1000)</v>
          </cell>
          <cell r="C879" t="str">
            <v>USD</v>
          </cell>
          <cell r="D879">
            <v>289.55</v>
          </cell>
          <cell r="G879">
            <v>289.55</v>
          </cell>
        </row>
        <row r="880">
          <cell r="A880" t="str">
            <v>M0037106040</v>
          </cell>
          <cell r="B880" t="str">
            <v>FasGuide6F100/3/7cm1000)</v>
          </cell>
          <cell r="C880" t="str">
            <v>USD</v>
          </cell>
          <cell r="D880">
            <v>289.87</v>
          </cell>
          <cell r="G880">
            <v>289.87</v>
          </cell>
        </row>
        <row r="881">
          <cell r="A881" t="str">
            <v>M0037501500</v>
          </cell>
          <cell r="B881" t="str">
            <v>CATHSET1.5/3.6FR</v>
          </cell>
          <cell r="C881" t="str">
            <v>USD</v>
          </cell>
          <cell r="D881">
            <v>78.78</v>
          </cell>
          <cell r="G881">
            <v>78.78</v>
          </cell>
        </row>
        <row r="882">
          <cell r="A882" t="str">
            <v>M0037715930</v>
          </cell>
          <cell r="B882" t="str">
            <v>DSB.90ccVOLUMEHIGH</v>
          </cell>
          <cell r="C882" t="str">
            <v>USD</v>
          </cell>
          <cell r="D882">
            <v>196.24</v>
          </cell>
          <cell r="G882">
            <v>196.24</v>
          </cell>
        </row>
        <row r="883">
          <cell r="A883" t="str">
            <v>M0037718130</v>
          </cell>
          <cell r="B883" t="str">
            <v>DSB1.0ccVOLUMEHIGH</v>
          </cell>
          <cell r="C883" t="str">
            <v>USD</v>
          </cell>
          <cell r="D883">
            <v>196.24</v>
          </cell>
          <cell r="G883">
            <v>196.24</v>
          </cell>
        </row>
        <row r="884">
          <cell r="A884" t="str">
            <v>M0037718530</v>
          </cell>
          <cell r="B884" t="str">
            <v>DSB1.5ccVOLUMEHIGH</v>
          </cell>
          <cell r="C884" t="str">
            <v>USD</v>
          </cell>
          <cell r="D884">
            <v>196.24</v>
          </cell>
          <cell r="G884">
            <v>196.24</v>
          </cell>
        </row>
        <row r="885">
          <cell r="A885" t="str">
            <v>M0037785110</v>
          </cell>
          <cell r="B885" t="str">
            <v>DSB0.1ccVOLUMELOW</v>
          </cell>
          <cell r="C885" t="str">
            <v>USD</v>
          </cell>
          <cell r="D885">
            <v>196.24</v>
          </cell>
          <cell r="G885">
            <v>196.24</v>
          </cell>
        </row>
        <row r="886">
          <cell r="A886" t="str">
            <v>M0037785120</v>
          </cell>
          <cell r="B886" t="str">
            <v>DSB0.1ccVOLUMEMED</v>
          </cell>
          <cell r="C886" t="str">
            <v>USD</v>
          </cell>
          <cell r="D886">
            <v>196.16</v>
          </cell>
          <cell r="G886">
            <v>196.16</v>
          </cell>
        </row>
        <row r="887">
          <cell r="A887" t="str">
            <v>M0037815120</v>
          </cell>
          <cell r="B887" t="str">
            <v>NDSB0.1ccMAXVOLUMEON</v>
          </cell>
          <cell r="C887" t="str">
            <v>USD</v>
          </cell>
          <cell r="D887">
            <v>198.6</v>
          </cell>
          <cell r="G887">
            <v>198.6</v>
          </cell>
        </row>
        <row r="888">
          <cell r="A888" t="str">
            <v>M0037815520</v>
          </cell>
          <cell r="B888" t="str">
            <v>NDSB0.5ccMAXVOLUMEON</v>
          </cell>
          <cell r="C888" t="str">
            <v>USD</v>
          </cell>
          <cell r="D888">
            <v>198.6</v>
          </cell>
          <cell r="G888">
            <v>198.6</v>
          </cell>
        </row>
        <row r="889">
          <cell r="A889" t="str">
            <v>M0037815920</v>
          </cell>
          <cell r="B889" t="str">
            <v>NDSB0.9ccMAXVOLUMEON</v>
          </cell>
          <cell r="C889" t="str">
            <v>USD</v>
          </cell>
          <cell r="D889">
            <v>198.6</v>
          </cell>
          <cell r="G889">
            <v>198.6</v>
          </cell>
        </row>
        <row r="890">
          <cell r="A890" t="str">
            <v>M0037818520</v>
          </cell>
          <cell r="B890" t="str">
            <v>NDSB1.5ccMAXVOLUMEON</v>
          </cell>
          <cell r="C890" t="str">
            <v>USD</v>
          </cell>
          <cell r="D890">
            <v>198.6</v>
          </cell>
          <cell r="G890">
            <v>198.6</v>
          </cell>
        </row>
        <row r="891">
          <cell r="A891" t="str">
            <v>M0037885120</v>
          </cell>
          <cell r="B891" t="str">
            <v>NDSB0.1ccMAXVOLUMEON</v>
          </cell>
          <cell r="C891" t="str">
            <v>USD</v>
          </cell>
          <cell r="D891">
            <v>198.59</v>
          </cell>
          <cell r="G891">
            <v>198.59</v>
          </cell>
        </row>
        <row r="892">
          <cell r="A892" t="str">
            <v>M0038815510</v>
          </cell>
          <cell r="B892" t="str">
            <v>DSB.50CCVOLUMELOW</v>
          </cell>
          <cell r="C892" t="str">
            <v>USD</v>
          </cell>
          <cell r="D892">
            <v>189.05</v>
          </cell>
          <cell r="G892">
            <v>189.05</v>
          </cell>
        </row>
        <row r="893">
          <cell r="A893" t="str">
            <v>M0038815520</v>
          </cell>
          <cell r="B893" t="str">
            <v>DSB0.5CCVOLM</v>
          </cell>
          <cell r="C893" t="str">
            <v>USD</v>
          </cell>
          <cell r="D893">
            <v>188.99</v>
          </cell>
          <cell r="G893">
            <v>188.99</v>
          </cell>
        </row>
        <row r="894">
          <cell r="A894" t="str">
            <v>M0038815530</v>
          </cell>
          <cell r="B894" t="str">
            <v>DSB0.5CCVOLH</v>
          </cell>
          <cell r="C894" t="str">
            <v>USD</v>
          </cell>
          <cell r="D894">
            <v>188.99</v>
          </cell>
          <cell r="G894">
            <v>188.99</v>
          </cell>
        </row>
        <row r="895">
          <cell r="A895" t="str">
            <v>M0038815910</v>
          </cell>
          <cell r="B895" t="str">
            <v>DSB0.9ccvolL</v>
          </cell>
          <cell r="C895" t="str">
            <v>USD</v>
          </cell>
          <cell r="D895">
            <v>189.05</v>
          </cell>
          <cell r="G895">
            <v>189.05</v>
          </cell>
        </row>
        <row r="896">
          <cell r="A896" t="str">
            <v>M0038815920</v>
          </cell>
          <cell r="B896" t="str">
            <v>DSB0.9ccvolM</v>
          </cell>
          <cell r="C896" t="str">
            <v>USD</v>
          </cell>
          <cell r="D896">
            <v>188.99</v>
          </cell>
          <cell r="G896">
            <v>188.99</v>
          </cell>
        </row>
        <row r="897">
          <cell r="A897" t="str">
            <v>M0038815930</v>
          </cell>
          <cell r="B897" t="str">
            <v>DSB0.9ccvolH</v>
          </cell>
          <cell r="C897" t="str">
            <v>USD</v>
          </cell>
          <cell r="D897">
            <v>188.99</v>
          </cell>
          <cell r="G897">
            <v>188.99</v>
          </cell>
        </row>
        <row r="898">
          <cell r="A898" t="str">
            <v>M0038818110</v>
          </cell>
          <cell r="B898" t="str">
            <v>DSB1ccvolL</v>
          </cell>
          <cell r="C898" t="str">
            <v>USD</v>
          </cell>
          <cell r="D898">
            <v>189.05</v>
          </cell>
          <cell r="G898">
            <v>189.05</v>
          </cell>
        </row>
        <row r="899">
          <cell r="A899" t="str">
            <v>M0038818120</v>
          </cell>
          <cell r="B899" t="str">
            <v>DSB1ccvolM</v>
          </cell>
          <cell r="C899" t="str">
            <v>USD</v>
          </cell>
          <cell r="D899">
            <v>188.99</v>
          </cell>
          <cell r="G899">
            <v>188.99</v>
          </cell>
        </row>
        <row r="900">
          <cell r="A900" t="str">
            <v>M0038818130</v>
          </cell>
          <cell r="B900" t="str">
            <v>DSB1ccvolH</v>
          </cell>
          <cell r="C900" t="str">
            <v>USD</v>
          </cell>
          <cell r="D900">
            <v>188.99</v>
          </cell>
          <cell r="G900">
            <v>188.99</v>
          </cell>
        </row>
        <row r="901">
          <cell r="A901" t="str">
            <v>M0038818510</v>
          </cell>
          <cell r="B901" t="str">
            <v>DSB1.5ccvolL</v>
          </cell>
          <cell r="C901" t="str">
            <v>USD</v>
          </cell>
          <cell r="D901">
            <v>189.05</v>
          </cell>
          <cell r="G901">
            <v>189.05</v>
          </cell>
        </row>
        <row r="902">
          <cell r="A902" t="str">
            <v>M0038818520</v>
          </cell>
          <cell r="B902" t="str">
            <v>DSB1.5ccvolM</v>
          </cell>
          <cell r="C902" t="str">
            <v>USD</v>
          </cell>
          <cell r="D902">
            <v>188.99</v>
          </cell>
          <cell r="G902">
            <v>188.99</v>
          </cell>
        </row>
        <row r="903">
          <cell r="A903" t="str">
            <v>M0038818530</v>
          </cell>
          <cell r="B903" t="str">
            <v>DSB1.5ccvolH</v>
          </cell>
          <cell r="C903" t="str">
            <v>USD</v>
          </cell>
          <cell r="D903">
            <v>188.99</v>
          </cell>
          <cell r="G903">
            <v>188.99</v>
          </cell>
        </row>
        <row r="904">
          <cell r="A904" t="str">
            <v>M0038885110</v>
          </cell>
          <cell r="B904" t="str">
            <v>DSB0.1ccvolL</v>
          </cell>
          <cell r="C904" t="str">
            <v>USD</v>
          </cell>
          <cell r="D904">
            <v>188.68</v>
          </cell>
          <cell r="G904">
            <v>188.68</v>
          </cell>
        </row>
        <row r="905">
          <cell r="A905" t="str">
            <v>M0038885120</v>
          </cell>
          <cell r="B905" t="str">
            <v>DSB0.1ccvolM</v>
          </cell>
          <cell r="C905" t="str">
            <v>USD</v>
          </cell>
          <cell r="D905">
            <v>188.99</v>
          </cell>
          <cell r="G905">
            <v>188.99</v>
          </cell>
        </row>
        <row r="906">
          <cell r="A906" t="str">
            <v>M0038885210</v>
          </cell>
          <cell r="B906" t="str">
            <v>DSB0.2ccvolL</v>
          </cell>
          <cell r="C906" t="str">
            <v>USD</v>
          </cell>
          <cell r="D906">
            <v>69.760000000000005</v>
          </cell>
          <cell r="G906">
            <v>69.760000000000005</v>
          </cell>
        </row>
        <row r="907">
          <cell r="A907" t="str">
            <v>M0039110040</v>
          </cell>
          <cell r="B907" t="str">
            <v>In-TimeRetrievalDevice4-Str</v>
          </cell>
          <cell r="C907" t="str">
            <v>EUR</v>
          </cell>
          <cell r="D907">
            <v>473.51</v>
          </cell>
          <cell r="G907">
            <v>473.51</v>
          </cell>
        </row>
        <row r="908">
          <cell r="A908" t="str">
            <v>M0039110060</v>
          </cell>
          <cell r="B908" t="str">
            <v>In-TimeRetrievalDevice6-Str</v>
          </cell>
          <cell r="C908" t="str">
            <v>EUR</v>
          </cell>
          <cell r="D908">
            <v>474.87</v>
          </cell>
          <cell r="G908">
            <v>474.87</v>
          </cell>
        </row>
        <row r="909">
          <cell r="A909" t="str">
            <v>M003E0250100</v>
          </cell>
          <cell r="B909" t="str">
            <v>2.5X10mmNEUROFORMMICRODELV</v>
          </cell>
          <cell r="C909" t="str">
            <v>USD</v>
          </cell>
          <cell r="D909">
            <v>755.88</v>
          </cell>
          <cell r="G909">
            <v>755.88</v>
          </cell>
        </row>
        <row r="910">
          <cell r="A910" t="str">
            <v>M003E0250150</v>
          </cell>
          <cell r="B910" t="str">
            <v>2.5X15mmNEUROFORMMICRODELI</v>
          </cell>
          <cell r="C910" t="str">
            <v>USD</v>
          </cell>
          <cell r="D910">
            <v>755.88</v>
          </cell>
          <cell r="G910">
            <v>755.88</v>
          </cell>
        </row>
        <row r="911">
          <cell r="A911" t="str">
            <v>M003E0250200</v>
          </cell>
          <cell r="B911" t="str">
            <v>2.5X20mmNEUROFORMMICRODELI</v>
          </cell>
          <cell r="C911" t="str">
            <v>USD</v>
          </cell>
          <cell r="D911">
            <v>755.88</v>
          </cell>
          <cell r="G911">
            <v>755.88</v>
          </cell>
        </row>
        <row r="912">
          <cell r="A912" t="str">
            <v>M003E0300100</v>
          </cell>
          <cell r="B912" t="str">
            <v>3X10mmNEUROFORMMICRODELI</v>
          </cell>
          <cell r="C912" t="str">
            <v>USD</v>
          </cell>
          <cell r="D912">
            <v>755.88</v>
          </cell>
          <cell r="G912">
            <v>755.88</v>
          </cell>
        </row>
        <row r="913">
          <cell r="A913" t="str">
            <v>M003E0300150</v>
          </cell>
          <cell r="B913" t="str">
            <v>3X15mmNEUROFORMMICRODELI</v>
          </cell>
          <cell r="C913" t="str">
            <v>USD</v>
          </cell>
          <cell r="D913">
            <v>755.88</v>
          </cell>
          <cell r="G913">
            <v>755.88</v>
          </cell>
        </row>
        <row r="914">
          <cell r="A914" t="str">
            <v>M003E0300200</v>
          </cell>
          <cell r="B914" t="str">
            <v>3X20mmNEUROFORMMICRODELI</v>
          </cell>
          <cell r="C914" t="str">
            <v>USD</v>
          </cell>
          <cell r="D914">
            <v>755.88</v>
          </cell>
          <cell r="G914">
            <v>755.88</v>
          </cell>
        </row>
        <row r="915">
          <cell r="A915" t="str">
            <v>M003E0350100</v>
          </cell>
          <cell r="B915" t="str">
            <v>3.5X10mmNEUROFORMMICRODELI</v>
          </cell>
          <cell r="C915" t="str">
            <v>USD</v>
          </cell>
          <cell r="D915">
            <v>755.88</v>
          </cell>
          <cell r="G915">
            <v>755.88</v>
          </cell>
        </row>
        <row r="916">
          <cell r="A916" t="str">
            <v>M003E0350150</v>
          </cell>
          <cell r="B916" t="str">
            <v>3.5X15mmNEUROFORMMICRODELI</v>
          </cell>
          <cell r="C916" t="str">
            <v>USD</v>
          </cell>
          <cell r="D916">
            <v>755.88</v>
          </cell>
          <cell r="G916">
            <v>755.88</v>
          </cell>
        </row>
        <row r="917">
          <cell r="A917" t="str">
            <v>M003E0350200</v>
          </cell>
          <cell r="B917" t="str">
            <v>3.5X20mmNEUROFORMMICRODELI</v>
          </cell>
          <cell r="C917" t="str">
            <v>USD</v>
          </cell>
          <cell r="D917">
            <v>755.88</v>
          </cell>
          <cell r="G917">
            <v>755.88</v>
          </cell>
        </row>
        <row r="918">
          <cell r="A918" t="str">
            <v>M003E0400100</v>
          </cell>
          <cell r="B918" t="str">
            <v>4X10mmNEUROFORMMICRODELI</v>
          </cell>
          <cell r="C918" t="str">
            <v>USD</v>
          </cell>
          <cell r="D918">
            <v>755.88</v>
          </cell>
          <cell r="G918">
            <v>755.88</v>
          </cell>
        </row>
        <row r="919">
          <cell r="A919" t="str">
            <v>M003E0400150</v>
          </cell>
          <cell r="B919" t="str">
            <v>4X15mmNEUROFORMMICRODELI</v>
          </cell>
          <cell r="C919" t="str">
            <v>USD</v>
          </cell>
          <cell r="D919">
            <v>755.88</v>
          </cell>
          <cell r="G919">
            <v>755.88</v>
          </cell>
        </row>
        <row r="920">
          <cell r="A920" t="str">
            <v>M003E0400200</v>
          </cell>
          <cell r="B920" t="str">
            <v>4X20mmNEUROFORMMICRODELI</v>
          </cell>
          <cell r="C920" t="str">
            <v>USD</v>
          </cell>
          <cell r="D920">
            <v>755.88</v>
          </cell>
          <cell r="G920">
            <v>755.88</v>
          </cell>
        </row>
        <row r="921">
          <cell r="A921" t="str">
            <v>M003E0450100</v>
          </cell>
          <cell r="B921" t="str">
            <v>4.5X10mmNEUROFORMMICRODELI</v>
          </cell>
          <cell r="C921" t="str">
            <v>USD</v>
          </cell>
          <cell r="D921">
            <v>755.88</v>
          </cell>
          <cell r="G921">
            <v>755.88</v>
          </cell>
        </row>
        <row r="922">
          <cell r="A922" t="str">
            <v>M003E0450150</v>
          </cell>
          <cell r="B922" t="str">
            <v>4.5X15mmNEUROFORMMICRODELI</v>
          </cell>
          <cell r="C922" t="str">
            <v>USD</v>
          </cell>
          <cell r="D922">
            <v>755.88</v>
          </cell>
          <cell r="G922">
            <v>755.88</v>
          </cell>
        </row>
        <row r="923">
          <cell r="A923" t="str">
            <v>M003E0450200</v>
          </cell>
          <cell r="B923" t="str">
            <v>4.5X20mmNEUROFORMMICRODELI</v>
          </cell>
          <cell r="C923" t="str">
            <v>USD</v>
          </cell>
          <cell r="D923">
            <v>755.88</v>
          </cell>
          <cell r="G923">
            <v>755.88</v>
          </cell>
        </row>
        <row r="924">
          <cell r="A924" t="str">
            <v>M003E2250100</v>
          </cell>
          <cell r="B924" t="str">
            <v>2.5X10mmNEUROFORMM/D</v>
          </cell>
          <cell r="C924" t="str">
            <v>USD</v>
          </cell>
          <cell r="D924">
            <v>923.42</v>
          </cell>
          <cell r="G924">
            <v>923.42</v>
          </cell>
        </row>
        <row r="925">
          <cell r="A925" t="str">
            <v>M003E2250150</v>
          </cell>
          <cell r="B925" t="str">
            <v>2.5X15mmNEUROFORMM/D</v>
          </cell>
          <cell r="C925" t="str">
            <v>USD</v>
          </cell>
          <cell r="D925">
            <v>758.31</v>
          </cell>
          <cell r="G925">
            <v>758.31</v>
          </cell>
        </row>
        <row r="926">
          <cell r="A926" t="str">
            <v>M003E2250200</v>
          </cell>
          <cell r="B926" t="str">
            <v>2.5X20mmNEUROFORMM/D</v>
          </cell>
          <cell r="C926" t="str">
            <v>USD</v>
          </cell>
          <cell r="D926">
            <v>816.9</v>
          </cell>
          <cell r="G926">
            <v>816.9</v>
          </cell>
        </row>
        <row r="927">
          <cell r="A927" t="str">
            <v>M003E2250300</v>
          </cell>
          <cell r="B927" t="str">
            <v>2.5X30mmNEUROFORMMICRODE</v>
          </cell>
          <cell r="C927" t="str">
            <v>USD</v>
          </cell>
          <cell r="D927">
            <v>112.58</v>
          </cell>
          <cell r="G927">
            <v>112.58</v>
          </cell>
        </row>
        <row r="928">
          <cell r="A928" t="str">
            <v>M003E2300100</v>
          </cell>
          <cell r="B928" t="str">
            <v>3X10mmNEUROFORMM/D</v>
          </cell>
          <cell r="C928" t="str">
            <v>USD</v>
          </cell>
          <cell r="D928">
            <v>779.6</v>
          </cell>
          <cell r="G928">
            <v>779.6</v>
          </cell>
        </row>
        <row r="929">
          <cell r="A929" t="str">
            <v>M003E2300150</v>
          </cell>
          <cell r="B929" t="str">
            <v>3X15mmNEUROFORMM/D</v>
          </cell>
          <cell r="C929" t="str">
            <v>USD</v>
          </cell>
          <cell r="D929">
            <v>800.68</v>
          </cell>
          <cell r="G929">
            <v>800.68</v>
          </cell>
        </row>
        <row r="930">
          <cell r="A930" t="str">
            <v>M003E2300200</v>
          </cell>
          <cell r="B930" t="str">
            <v>3X20mmNEUROFORMM/D</v>
          </cell>
          <cell r="C930" t="str">
            <v>USD</v>
          </cell>
          <cell r="D930">
            <v>808.34</v>
          </cell>
          <cell r="G930">
            <v>808.34</v>
          </cell>
        </row>
        <row r="931">
          <cell r="A931" t="str">
            <v>M003E2300300</v>
          </cell>
          <cell r="B931" t="str">
            <v>3X30mmNEUROFORMMICRODE</v>
          </cell>
          <cell r="C931" t="str">
            <v>USD</v>
          </cell>
          <cell r="D931">
            <v>831.16</v>
          </cell>
          <cell r="G931">
            <v>831.16</v>
          </cell>
        </row>
        <row r="932">
          <cell r="A932" t="str">
            <v>M003E2350100</v>
          </cell>
          <cell r="B932" t="str">
            <v>3.5X10mmNEUROFORMM/D</v>
          </cell>
          <cell r="C932" t="str">
            <v>USD</v>
          </cell>
          <cell r="D932">
            <v>779.6</v>
          </cell>
          <cell r="G932">
            <v>779.6</v>
          </cell>
        </row>
        <row r="933">
          <cell r="A933" t="str">
            <v>M003E2350150</v>
          </cell>
          <cell r="B933" t="str">
            <v>3.5X15mmNEUROFORMM/D</v>
          </cell>
          <cell r="C933" t="str">
            <v>USD</v>
          </cell>
          <cell r="D933">
            <v>796.85</v>
          </cell>
          <cell r="G933">
            <v>796.85</v>
          </cell>
        </row>
        <row r="934">
          <cell r="A934" t="str">
            <v>M003E2350200</v>
          </cell>
          <cell r="B934" t="str">
            <v>3.5X20mmNEUROFORMM/D</v>
          </cell>
          <cell r="C934" t="str">
            <v>USD</v>
          </cell>
          <cell r="D934">
            <v>807.89</v>
          </cell>
          <cell r="G934">
            <v>807.89</v>
          </cell>
        </row>
        <row r="935">
          <cell r="A935" t="str">
            <v>M003E2350300</v>
          </cell>
          <cell r="B935" t="str">
            <v>3.5X30mmNEUROFORMMICRODE</v>
          </cell>
          <cell r="C935" t="str">
            <v>USD</v>
          </cell>
          <cell r="D935">
            <v>831.16</v>
          </cell>
          <cell r="G935">
            <v>831.16</v>
          </cell>
        </row>
        <row r="936">
          <cell r="A936" t="str">
            <v>M003E2400100</v>
          </cell>
          <cell r="B936" t="str">
            <v>4X10mmNEUROFORMM/D</v>
          </cell>
          <cell r="C936" t="str">
            <v>USD</v>
          </cell>
          <cell r="D936">
            <v>757.39</v>
          </cell>
          <cell r="G936">
            <v>757.39</v>
          </cell>
        </row>
        <row r="937">
          <cell r="A937" t="str">
            <v>M003E2400150</v>
          </cell>
          <cell r="B937" t="str">
            <v>4X15mmNEUROFORMM/D</v>
          </cell>
          <cell r="C937" t="str">
            <v>USD</v>
          </cell>
          <cell r="D937">
            <v>797.74</v>
          </cell>
          <cell r="G937">
            <v>797.74</v>
          </cell>
        </row>
        <row r="938">
          <cell r="A938" t="str">
            <v>M003E2400200</v>
          </cell>
          <cell r="B938" t="str">
            <v>4X20mmNEUROFORMM/D</v>
          </cell>
          <cell r="C938" t="str">
            <v>USD</v>
          </cell>
          <cell r="D938">
            <v>809.65</v>
          </cell>
          <cell r="G938">
            <v>809.65</v>
          </cell>
        </row>
        <row r="939">
          <cell r="A939" t="str">
            <v>M003E2400300</v>
          </cell>
          <cell r="B939" t="str">
            <v>4X30mmNEUROFORMMICRODE</v>
          </cell>
          <cell r="C939" t="str">
            <v>USD</v>
          </cell>
          <cell r="D939">
            <v>832.08</v>
          </cell>
          <cell r="G939">
            <v>832.08</v>
          </cell>
        </row>
        <row r="940">
          <cell r="A940" t="str">
            <v>M003E2450100</v>
          </cell>
          <cell r="B940" t="str">
            <v>4.5X10mmNEUROFORMM/D</v>
          </cell>
          <cell r="C940" t="str">
            <v>USD</v>
          </cell>
          <cell r="D940">
            <v>757.39</v>
          </cell>
          <cell r="G940">
            <v>757.39</v>
          </cell>
        </row>
        <row r="941">
          <cell r="A941" t="str">
            <v>M003E2450150</v>
          </cell>
          <cell r="B941" t="str">
            <v>4.5X15mmNEUROFORMM/D</v>
          </cell>
          <cell r="C941" t="str">
            <v>USD</v>
          </cell>
          <cell r="D941">
            <v>797.74</v>
          </cell>
          <cell r="G941">
            <v>797.74</v>
          </cell>
        </row>
        <row r="942">
          <cell r="A942" t="str">
            <v>M003E2450200</v>
          </cell>
          <cell r="B942" t="str">
            <v>4.5X20mmNEUROFORMM/D</v>
          </cell>
          <cell r="C942" t="str">
            <v>USD</v>
          </cell>
          <cell r="D942">
            <v>809.65</v>
          </cell>
          <cell r="G942">
            <v>809.65</v>
          </cell>
        </row>
        <row r="943">
          <cell r="A943" t="str">
            <v>M003E2450300</v>
          </cell>
          <cell r="B943" t="str">
            <v>4.5X30mmNEUROFORMMICRODE</v>
          </cell>
          <cell r="C943" t="str">
            <v>USD</v>
          </cell>
          <cell r="D943">
            <v>832.08</v>
          </cell>
          <cell r="G943">
            <v>832.08</v>
          </cell>
        </row>
        <row r="944">
          <cell r="A944" t="str">
            <v>M003E3250100</v>
          </cell>
          <cell r="B944" t="str">
            <v>Neuroform3-2.5X</v>
          </cell>
          <cell r="C944" t="str">
            <v>USD</v>
          </cell>
          <cell r="D944">
            <v>656.87</v>
          </cell>
          <cell r="G944">
            <v>656.87</v>
          </cell>
        </row>
        <row r="945">
          <cell r="A945" t="str">
            <v>M003E3250150</v>
          </cell>
          <cell r="B945" t="str">
            <v>Neuroform3-2.5X</v>
          </cell>
          <cell r="C945" t="str">
            <v>USD</v>
          </cell>
          <cell r="D945">
            <v>791.32</v>
          </cell>
          <cell r="G945">
            <v>791.32</v>
          </cell>
        </row>
        <row r="946">
          <cell r="A946" t="str">
            <v>M003E3250200</v>
          </cell>
          <cell r="B946" t="str">
            <v>Neuroform3-2.5X</v>
          </cell>
          <cell r="C946" t="str">
            <v>USD</v>
          </cell>
          <cell r="D946">
            <v>802.37</v>
          </cell>
          <cell r="G946">
            <v>802.37</v>
          </cell>
        </row>
        <row r="947">
          <cell r="A947" t="str">
            <v>M003E3300100</v>
          </cell>
          <cell r="B947" t="str">
            <v>Neuroform3-3X</v>
          </cell>
          <cell r="C947" t="str">
            <v>USD</v>
          </cell>
          <cell r="D947">
            <v>776.95</v>
          </cell>
          <cell r="G947">
            <v>776.95</v>
          </cell>
        </row>
        <row r="948">
          <cell r="A948" t="str">
            <v>M003E3300150</v>
          </cell>
          <cell r="B948" t="str">
            <v>Neuroform3-3X</v>
          </cell>
          <cell r="C948" t="str">
            <v>USD</v>
          </cell>
          <cell r="D948">
            <v>788.48</v>
          </cell>
          <cell r="G948">
            <v>788.48</v>
          </cell>
        </row>
        <row r="949">
          <cell r="A949" t="str">
            <v>M003E3300200</v>
          </cell>
          <cell r="B949" t="str">
            <v>Neuroform3-3X</v>
          </cell>
          <cell r="C949" t="str">
            <v>USD</v>
          </cell>
          <cell r="D949">
            <v>797.87</v>
          </cell>
          <cell r="G949">
            <v>797.87</v>
          </cell>
        </row>
        <row r="950">
          <cell r="A950" t="str">
            <v>M003E3300300</v>
          </cell>
          <cell r="B950" t="str">
            <v>Neuroform3-3X</v>
          </cell>
          <cell r="C950" t="str">
            <v>USD</v>
          </cell>
          <cell r="D950">
            <v>825.34</v>
          </cell>
          <cell r="G950">
            <v>825.34</v>
          </cell>
        </row>
        <row r="951">
          <cell r="A951" t="str">
            <v>M003E3350100</v>
          </cell>
          <cell r="B951" t="str">
            <v>Neuroform3-3.5X</v>
          </cell>
          <cell r="C951" t="str">
            <v>USD</v>
          </cell>
          <cell r="D951">
            <v>782.3</v>
          </cell>
          <cell r="G951">
            <v>782.3</v>
          </cell>
        </row>
        <row r="952">
          <cell r="A952" t="str">
            <v>M003E3350150</v>
          </cell>
          <cell r="B952" t="str">
            <v>Neuroform3-3.5X</v>
          </cell>
          <cell r="C952" t="str">
            <v>USD</v>
          </cell>
          <cell r="D952">
            <v>788.48</v>
          </cell>
          <cell r="G952">
            <v>788.48</v>
          </cell>
        </row>
        <row r="953">
          <cell r="A953" t="str">
            <v>M003E3350200</v>
          </cell>
          <cell r="B953" t="str">
            <v>Neuroform3-3.5X</v>
          </cell>
          <cell r="C953" t="str">
            <v>USD</v>
          </cell>
          <cell r="D953">
            <v>797.92</v>
          </cell>
          <cell r="G953">
            <v>797.92</v>
          </cell>
        </row>
        <row r="954">
          <cell r="A954" t="str">
            <v>M003E3350300</v>
          </cell>
          <cell r="B954" t="str">
            <v>Neuroform3-3.5X</v>
          </cell>
          <cell r="C954" t="str">
            <v>USD</v>
          </cell>
          <cell r="D954">
            <v>825.34</v>
          </cell>
          <cell r="G954">
            <v>825.34</v>
          </cell>
        </row>
        <row r="955">
          <cell r="A955" t="str">
            <v>M003E3400100</v>
          </cell>
          <cell r="B955" t="str">
            <v>Neuroform3-4X</v>
          </cell>
          <cell r="C955" t="str">
            <v>USD</v>
          </cell>
          <cell r="D955">
            <v>775.35</v>
          </cell>
          <cell r="G955">
            <v>775.35</v>
          </cell>
        </row>
        <row r="956">
          <cell r="A956" t="str">
            <v>M003E3400150</v>
          </cell>
          <cell r="B956" t="str">
            <v>Neuroform3-4X</v>
          </cell>
          <cell r="C956" t="str">
            <v>USD</v>
          </cell>
          <cell r="D956">
            <v>789.69</v>
          </cell>
          <cell r="G956">
            <v>789.69</v>
          </cell>
        </row>
        <row r="957">
          <cell r="A957" t="str">
            <v>M003E3400200</v>
          </cell>
          <cell r="B957" t="str">
            <v>Neuroform3-4X</v>
          </cell>
          <cell r="C957" t="str">
            <v>USD</v>
          </cell>
          <cell r="D957">
            <v>804.25</v>
          </cell>
          <cell r="G957">
            <v>804.25</v>
          </cell>
        </row>
        <row r="958">
          <cell r="A958" t="str">
            <v>M003E3400300</v>
          </cell>
          <cell r="B958" t="str">
            <v>Neuroform3-4X</v>
          </cell>
          <cell r="C958" t="str">
            <v>USD</v>
          </cell>
          <cell r="D958">
            <v>820.7</v>
          </cell>
          <cell r="G958">
            <v>820.7</v>
          </cell>
        </row>
        <row r="959">
          <cell r="A959" t="str">
            <v>M003E3450100</v>
          </cell>
          <cell r="B959" t="str">
            <v>Neuroform3-4.5X</v>
          </cell>
          <cell r="C959" t="str">
            <v>USD</v>
          </cell>
          <cell r="D959">
            <v>780.99</v>
          </cell>
          <cell r="G959">
            <v>780.99</v>
          </cell>
        </row>
        <row r="960">
          <cell r="A960" t="str">
            <v>M003E3450150</v>
          </cell>
          <cell r="B960" t="str">
            <v>Neuroform3-4.5X</v>
          </cell>
          <cell r="C960" t="str">
            <v>USD</v>
          </cell>
          <cell r="D960">
            <v>789.69</v>
          </cell>
          <cell r="G960">
            <v>789.69</v>
          </cell>
        </row>
        <row r="961">
          <cell r="A961" t="str">
            <v>M003E3450200</v>
          </cell>
          <cell r="B961" t="str">
            <v>Neuroform3-4.5X</v>
          </cell>
          <cell r="C961" t="str">
            <v>USD</v>
          </cell>
          <cell r="D961">
            <v>804.25</v>
          </cell>
          <cell r="G961">
            <v>804.25</v>
          </cell>
        </row>
        <row r="962">
          <cell r="A962" t="str">
            <v>M003E3450300</v>
          </cell>
          <cell r="B962" t="str">
            <v>Neuroform3-4.5X</v>
          </cell>
          <cell r="C962" t="str">
            <v>USD</v>
          </cell>
          <cell r="D962">
            <v>820.7</v>
          </cell>
          <cell r="G962">
            <v>820.7</v>
          </cell>
        </row>
        <row r="963">
          <cell r="A963" t="str">
            <v>M003EN2E35150</v>
          </cell>
          <cell r="B963" t="str">
            <v>Neuroform2EZ-3.515mm</v>
          </cell>
          <cell r="C963" t="str">
            <v>EUR</v>
          </cell>
          <cell r="D963">
            <v>373.01</v>
          </cell>
          <cell r="G963">
            <v>373.01</v>
          </cell>
        </row>
        <row r="964">
          <cell r="A964" t="str">
            <v>M003EN2E35200</v>
          </cell>
          <cell r="B964" t="str">
            <v>Neuroform2EZ-3.520mm</v>
          </cell>
          <cell r="C964" t="str">
            <v>EUR</v>
          </cell>
          <cell r="D964">
            <v>378.15</v>
          </cell>
          <cell r="G964">
            <v>378.15</v>
          </cell>
        </row>
        <row r="965">
          <cell r="A965" t="str">
            <v>M003EN2E35300</v>
          </cell>
          <cell r="B965" t="str">
            <v>Neuroform2EZ-3.530mm</v>
          </cell>
          <cell r="C965" t="str">
            <v>EUR</v>
          </cell>
          <cell r="D965">
            <v>395.22</v>
          </cell>
          <cell r="G965">
            <v>395.22</v>
          </cell>
        </row>
        <row r="966">
          <cell r="A966" t="str">
            <v>M003EN2E40150</v>
          </cell>
          <cell r="B966" t="str">
            <v>Neuroform2EZ-415mm</v>
          </cell>
          <cell r="C966" t="str">
            <v>EUR</v>
          </cell>
          <cell r="D966">
            <v>373.59</v>
          </cell>
          <cell r="G966">
            <v>373.59</v>
          </cell>
        </row>
        <row r="967">
          <cell r="A967" t="str">
            <v>M003EN2E40200</v>
          </cell>
          <cell r="B967" t="str">
            <v>Neuroform2EZ-420mm</v>
          </cell>
          <cell r="C967" t="str">
            <v>EUR</v>
          </cell>
          <cell r="D967">
            <v>379</v>
          </cell>
          <cell r="G967">
            <v>379</v>
          </cell>
        </row>
        <row r="968">
          <cell r="A968" t="str">
            <v>M003EN2E40300</v>
          </cell>
          <cell r="B968" t="str">
            <v>Neuroform2EZ-430mm</v>
          </cell>
          <cell r="C968" t="str">
            <v>EUR</v>
          </cell>
          <cell r="D968">
            <v>395.82</v>
          </cell>
          <cell r="G968">
            <v>395.82</v>
          </cell>
        </row>
        <row r="969">
          <cell r="A969" t="str">
            <v>M003EN2E45150</v>
          </cell>
          <cell r="B969" t="str">
            <v>Neuroform2EZ-4.515mm</v>
          </cell>
          <cell r="C969" t="str">
            <v>EUR</v>
          </cell>
          <cell r="D969">
            <v>373.59</v>
          </cell>
          <cell r="G969">
            <v>373.59</v>
          </cell>
        </row>
        <row r="970">
          <cell r="A970" t="str">
            <v>M003EN2E45200</v>
          </cell>
          <cell r="B970" t="str">
            <v>Neuroform2EZ-4.520mm</v>
          </cell>
          <cell r="C970" t="str">
            <v>EUR</v>
          </cell>
          <cell r="D970">
            <v>379</v>
          </cell>
          <cell r="G970">
            <v>379</v>
          </cell>
        </row>
        <row r="971">
          <cell r="A971" t="str">
            <v>M003EN2E45300</v>
          </cell>
          <cell r="B971" t="str">
            <v>Neuroform2EZ-4.530mm</v>
          </cell>
          <cell r="C971" t="str">
            <v>EUR</v>
          </cell>
          <cell r="D971">
            <v>395.82</v>
          </cell>
          <cell r="G971">
            <v>395.82</v>
          </cell>
        </row>
        <row r="972">
          <cell r="A972" t="str">
            <v>M003EN3E25150</v>
          </cell>
          <cell r="B972" t="str">
            <v>Neuroform3EZ-2.515mm</v>
          </cell>
          <cell r="C972" t="str">
            <v>EUR</v>
          </cell>
          <cell r="D972">
            <v>373.27</v>
          </cell>
          <cell r="G972">
            <v>373.27</v>
          </cell>
        </row>
        <row r="973">
          <cell r="A973" t="str">
            <v>M003EN3E25200</v>
          </cell>
          <cell r="B973" t="str">
            <v>Neuroform3EZ-2.520mm</v>
          </cell>
          <cell r="C973" t="str">
            <v>EUR</v>
          </cell>
          <cell r="D973">
            <v>378.12</v>
          </cell>
          <cell r="G973">
            <v>378.12</v>
          </cell>
        </row>
        <row r="974">
          <cell r="A974" t="str">
            <v>M003EN3E30150</v>
          </cell>
          <cell r="B974" t="str">
            <v>Neuroform3EZ-315mm</v>
          </cell>
          <cell r="C974" t="str">
            <v>EUR</v>
          </cell>
          <cell r="D974">
            <v>371.43</v>
          </cell>
          <cell r="G974">
            <v>371.43</v>
          </cell>
        </row>
        <row r="975">
          <cell r="A975" t="str">
            <v>M003EN3E30200</v>
          </cell>
          <cell r="B975" t="str">
            <v>Neuroform3EZ-320mm</v>
          </cell>
          <cell r="C975" t="str">
            <v>EUR</v>
          </cell>
          <cell r="D975">
            <v>375.24</v>
          </cell>
          <cell r="G975">
            <v>375.24</v>
          </cell>
        </row>
        <row r="976">
          <cell r="A976" t="str">
            <v>M003EN3E30300</v>
          </cell>
          <cell r="B976" t="str">
            <v>Neuroform3EZ-330mm</v>
          </cell>
          <cell r="C976" t="str">
            <v>EUR</v>
          </cell>
          <cell r="D976">
            <v>395.3</v>
          </cell>
          <cell r="G976">
            <v>395.3</v>
          </cell>
        </row>
        <row r="977">
          <cell r="A977" t="str">
            <v>M003EN3E35100</v>
          </cell>
          <cell r="B977" t="str">
            <v>Neuroform3EZ-3.510mm</v>
          </cell>
          <cell r="C977" t="str">
            <v>EUR</v>
          </cell>
          <cell r="D977">
            <v>371.76</v>
          </cell>
          <cell r="G977">
            <v>371.76</v>
          </cell>
        </row>
        <row r="978">
          <cell r="A978" t="str">
            <v>M003EN3E35150</v>
          </cell>
          <cell r="B978" t="str">
            <v>Neuroform3EZ-3.515mm</v>
          </cell>
          <cell r="C978" t="str">
            <v>EUR</v>
          </cell>
          <cell r="D978">
            <v>371.43</v>
          </cell>
          <cell r="G978">
            <v>371.43</v>
          </cell>
        </row>
        <row r="979">
          <cell r="A979" t="str">
            <v>M003EN3E35200</v>
          </cell>
          <cell r="B979" t="str">
            <v>Neuroform3EZ-3.520mm</v>
          </cell>
          <cell r="C979" t="str">
            <v>EUR</v>
          </cell>
          <cell r="D979">
            <v>375.24</v>
          </cell>
          <cell r="G979">
            <v>375.24</v>
          </cell>
        </row>
        <row r="980">
          <cell r="A980" t="str">
            <v>M003EN3E35300</v>
          </cell>
          <cell r="B980" t="str">
            <v>Neuroform3EZ-3.530mm</v>
          </cell>
          <cell r="C980" t="str">
            <v>EUR</v>
          </cell>
          <cell r="D980">
            <v>395.3</v>
          </cell>
          <cell r="G980">
            <v>395.3</v>
          </cell>
        </row>
        <row r="981">
          <cell r="A981" t="str">
            <v>M003EN3E40150</v>
          </cell>
          <cell r="B981" t="str">
            <v>Neuroform3EZ-415mm</v>
          </cell>
          <cell r="C981" t="str">
            <v>EUR</v>
          </cell>
          <cell r="D981">
            <v>372.2</v>
          </cell>
          <cell r="G981">
            <v>372.2</v>
          </cell>
        </row>
        <row r="982">
          <cell r="A982" t="str">
            <v>M003EN3E40200</v>
          </cell>
          <cell r="B982" t="str">
            <v>Neuroform3EZ-420mm</v>
          </cell>
          <cell r="C982" t="str">
            <v>EUR</v>
          </cell>
          <cell r="D982">
            <v>379.34</v>
          </cell>
          <cell r="G982">
            <v>379.34</v>
          </cell>
        </row>
        <row r="983">
          <cell r="A983" t="str">
            <v>M003EN3E40300</v>
          </cell>
          <cell r="B983" t="str">
            <v>Neuroform3EZ-430mm</v>
          </cell>
          <cell r="C983" t="str">
            <v>EUR</v>
          </cell>
          <cell r="D983">
            <v>392.28</v>
          </cell>
          <cell r="G983">
            <v>392.28</v>
          </cell>
        </row>
        <row r="984">
          <cell r="A984" t="str">
            <v>M003EN3E45100</v>
          </cell>
          <cell r="B984" t="str">
            <v>Neuroform3EZ-4.510mm</v>
          </cell>
          <cell r="C984" t="str">
            <v>EUR</v>
          </cell>
          <cell r="D984">
            <v>370.92</v>
          </cell>
          <cell r="G984">
            <v>370.92</v>
          </cell>
        </row>
        <row r="985">
          <cell r="A985" t="str">
            <v>M003EN3E45150</v>
          </cell>
          <cell r="B985" t="str">
            <v>Neuroform3EZ-4.515mm</v>
          </cell>
          <cell r="C985" t="str">
            <v>EUR</v>
          </cell>
          <cell r="D985">
            <v>372.2</v>
          </cell>
          <cell r="G985">
            <v>372.2</v>
          </cell>
        </row>
        <row r="986">
          <cell r="A986" t="str">
            <v>M003EN3E45200</v>
          </cell>
          <cell r="B986" t="str">
            <v>Neuroform3EZ-4.520mm</v>
          </cell>
          <cell r="C986" t="str">
            <v>EUR</v>
          </cell>
          <cell r="D986">
            <v>379.34</v>
          </cell>
          <cell r="G986">
            <v>379.34</v>
          </cell>
        </row>
        <row r="987">
          <cell r="A987" t="str">
            <v>M003EN3E45300</v>
          </cell>
          <cell r="B987" t="str">
            <v>Neuroform3EZ-4.530mm</v>
          </cell>
          <cell r="C987" t="str">
            <v>EUR</v>
          </cell>
          <cell r="D987">
            <v>338.79</v>
          </cell>
          <cell r="G987">
            <v>338.79</v>
          </cell>
        </row>
        <row r="988">
          <cell r="A988" t="str">
            <v>M003ENF3STA0</v>
          </cell>
          <cell r="B988" t="str">
            <v>Neuroform3Stabilizer</v>
          </cell>
          <cell r="C988" t="str">
            <v>USD</v>
          </cell>
          <cell r="D988">
            <v>281.62</v>
          </cell>
          <cell r="G988">
            <v>281.62</v>
          </cell>
        </row>
        <row r="989">
          <cell r="A989" t="str">
            <v>M003EU13510R0</v>
          </cell>
          <cell r="B989" t="str">
            <v>RenegadeHiFlo135/10(Neuro)</v>
          </cell>
          <cell r="C989" t="str">
            <v>EUR</v>
          </cell>
          <cell r="D989">
            <v>79.38</v>
          </cell>
          <cell r="E989">
            <v>91.286999999999992</v>
          </cell>
          <cell r="G989">
            <v>91.286999999999992</v>
          </cell>
        </row>
        <row r="990">
          <cell r="A990" t="str">
            <v>M003EU13520R0</v>
          </cell>
          <cell r="B990" t="str">
            <v>RenegadeHiFlo135/20(Neuro)</v>
          </cell>
          <cell r="C990" t="str">
            <v>EUR</v>
          </cell>
          <cell r="D990">
            <v>79.430000000000007</v>
          </cell>
          <cell r="E990">
            <v>91.344499999999996</v>
          </cell>
          <cell r="G990">
            <v>91.344499999999996</v>
          </cell>
        </row>
        <row r="991">
          <cell r="A991" t="str">
            <v>M003EU15010R0</v>
          </cell>
          <cell r="B991" t="str">
            <v>RenegadeHiFlo150/10(Neuro)</v>
          </cell>
          <cell r="C991" t="str">
            <v>EUR</v>
          </cell>
          <cell r="D991">
            <v>81.38</v>
          </cell>
          <cell r="E991">
            <v>93.586999999999989</v>
          </cell>
          <cell r="G991">
            <v>93.586999999999989</v>
          </cell>
        </row>
        <row r="992">
          <cell r="A992" t="str">
            <v>M003EU15020R0</v>
          </cell>
          <cell r="B992" t="str">
            <v>RenegadeHiFlo150/20(Neuro)</v>
          </cell>
          <cell r="C992" t="str">
            <v>EUR</v>
          </cell>
          <cell r="D992">
            <v>81.430000000000007</v>
          </cell>
          <cell r="E992">
            <v>93.644499999999994</v>
          </cell>
          <cell r="G992">
            <v>93.644499999999994</v>
          </cell>
        </row>
        <row r="993">
          <cell r="A993" t="str">
            <v>M003N3EZ25150</v>
          </cell>
          <cell r="B993" t="str">
            <v>Neuroform3EZ2.515mm</v>
          </cell>
          <cell r="C993" t="str">
            <v>EUR</v>
          </cell>
          <cell r="D993">
            <v>374.4</v>
          </cell>
          <cell r="G993">
            <v>374.4</v>
          </cell>
        </row>
        <row r="994">
          <cell r="A994" t="str">
            <v>M003N3EZ25200</v>
          </cell>
          <cell r="B994" t="str">
            <v>Neuroform3EZ2.520mm</v>
          </cell>
          <cell r="C994" t="str">
            <v>EUR</v>
          </cell>
          <cell r="D994">
            <v>379.26</v>
          </cell>
          <cell r="G994">
            <v>379.26</v>
          </cell>
        </row>
        <row r="995">
          <cell r="A995" t="str">
            <v>M003N3EZ30150</v>
          </cell>
          <cell r="B995" t="str">
            <v>Neuroform3EZ315mm</v>
          </cell>
          <cell r="C995" t="str">
            <v>EUR</v>
          </cell>
          <cell r="D995">
            <v>372.56</v>
          </cell>
          <cell r="G995">
            <v>372.56</v>
          </cell>
        </row>
        <row r="996">
          <cell r="A996" t="str">
            <v>M003N3EZ30200</v>
          </cell>
          <cell r="B996" t="str">
            <v>Neuroform3EZ320mm</v>
          </cell>
          <cell r="C996" t="str">
            <v>EUR</v>
          </cell>
          <cell r="D996">
            <v>376.38</v>
          </cell>
          <cell r="G996">
            <v>376.38</v>
          </cell>
        </row>
        <row r="997">
          <cell r="A997" t="str">
            <v>M003N3EZ30300</v>
          </cell>
          <cell r="B997" t="str">
            <v>Neuroform3EZ330mm</v>
          </cell>
          <cell r="C997" t="str">
            <v>EUR</v>
          </cell>
          <cell r="D997">
            <v>396.43</v>
          </cell>
          <cell r="G997">
            <v>396.43</v>
          </cell>
        </row>
        <row r="998">
          <cell r="A998" t="str">
            <v>M003N3EZ35100</v>
          </cell>
          <cell r="B998" t="str">
            <v>Neuroform3EZ3.510mm</v>
          </cell>
          <cell r="C998" t="str">
            <v>EUR</v>
          </cell>
          <cell r="D998">
            <v>372.9</v>
          </cell>
          <cell r="G998">
            <v>372.9</v>
          </cell>
        </row>
        <row r="999">
          <cell r="A999" t="str">
            <v>M003N3EZ35150</v>
          </cell>
          <cell r="B999" t="str">
            <v>Neuroform3EZ3.515mm</v>
          </cell>
          <cell r="C999" t="str">
            <v>EUR</v>
          </cell>
          <cell r="D999">
            <v>372.56</v>
          </cell>
          <cell r="G999">
            <v>372.56</v>
          </cell>
        </row>
        <row r="1000">
          <cell r="A1000" t="str">
            <v>M003N3EZ35200</v>
          </cell>
          <cell r="B1000" t="str">
            <v>Neuroform3EZ3.520mm</v>
          </cell>
          <cell r="C1000" t="str">
            <v>EUR</v>
          </cell>
          <cell r="D1000">
            <v>376.38</v>
          </cell>
          <cell r="G1000">
            <v>376.38</v>
          </cell>
        </row>
        <row r="1001">
          <cell r="A1001" t="str">
            <v>M003N3EZ35300</v>
          </cell>
          <cell r="B1001" t="str">
            <v>Neuroform3EZ3.530mm</v>
          </cell>
          <cell r="C1001" t="str">
            <v>EUR</v>
          </cell>
          <cell r="D1001">
            <v>396.43</v>
          </cell>
          <cell r="G1001">
            <v>396.43</v>
          </cell>
        </row>
        <row r="1002">
          <cell r="A1002" t="str">
            <v>M003N3EZ40150</v>
          </cell>
          <cell r="B1002" t="str">
            <v>Neuroform3EZ415mm</v>
          </cell>
          <cell r="C1002" t="str">
            <v>EUR</v>
          </cell>
          <cell r="D1002">
            <v>373.34</v>
          </cell>
          <cell r="G1002">
            <v>373.34</v>
          </cell>
        </row>
        <row r="1003">
          <cell r="A1003" t="str">
            <v>M003N3EZ40200</v>
          </cell>
          <cell r="B1003" t="str">
            <v>Neuroform3EZ420mm</v>
          </cell>
          <cell r="C1003" t="str">
            <v>EUR</v>
          </cell>
          <cell r="D1003">
            <v>380.48</v>
          </cell>
          <cell r="G1003">
            <v>380.48</v>
          </cell>
        </row>
        <row r="1004">
          <cell r="A1004" t="str">
            <v>M003N3EZ40300</v>
          </cell>
          <cell r="B1004" t="str">
            <v>Neuroform3EZ430mm</v>
          </cell>
          <cell r="C1004" t="str">
            <v>EUR</v>
          </cell>
          <cell r="D1004">
            <v>393.42</v>
          </cell>
          <cell r="G1004">
            <v>393.42</v>
          </cell>
        </row>
        <row r="1005">
          <cell r="A1005" t="str">
            <v>M003N3EZ45100</v>
          </cell>
          <cell r="B1005" t="str">
            <v>Neuroform3EZ4.510mm</v>
          </cell>
          <cell r="C1005" t="str">
            <v>EUR</v>
          </cell>
          <cell r="D1005">
            <v>372.05</v>
          </cell>
          <cell r="G1005">
            <v>372.05</v>
          </cell>
        </row>
        <row r="1006">
          <cell r="A1006" t="str">
            <v>M003N3EZ45150</v>
          </cell>
          <cell r="B1006" t="str">
            <v>Neuroform3EZ4.515mm</v>
          </cell>
          <cell r="C1006" t="str">
            <v>EUR</v>
          </cell>
          <cell r="D1006">
            <v>373.34</v>
          </cell>
          <cell r="G1006">
            <v>373.34</v>
          </cell>
        </row>
        <row r="1007">
          <cell r="A1007" t="str">
            <v>M003N3EZ45200</v>
          </cell>
          <cell r="B1007" t="str">
            <v>Neuroform3EZ4.520mm</v>
          </cell>
          <cell r="C1007" t="str">
            <v>EUR</v>
          </cell>
          <cell r="D1007">
            <v>380.48</v>
          </cell>
          <cell r="G1007">
            <v>380.48</v>
          </cell>
        </row>
        <row r="1008">
          <cell r="A1008" t="str">
            <v>M003N3EZ45300</v>
          </cell>
          <cell r="B1008" t="str">
            <v>Neuroform3EZ4.530mm</v>
          </cell>
          <cell r="C1008" t="str">
            <v>EUR</v>
          </cell>
          <cell r="D1008">
            <v>393.42</v>
          </cell>
          <cell r="G1008">
            <v>393.42</v>
          </cell>
        </row>
        <row r="1009">
          <cell r="A1009" t="str">
            <v>M003S0250100</v>
          </cell>
          <cell r="B1009" t="str">
            <v>2.5X10mmNEUROFORMMICRODEL</v>
          </cell>
          <cell r="C1009" t="str">
            <v>USD</v>
          </cell>
          <cell r="D1009">
            <v>755.88</v>
          </cell>
          <cell r="G1009">
            <v>755.88</v>
          </cell>
        </row>
        <row r="1010">
          <cell r="A1010" t="str">
            <v>M003S0250150</v>
          </cell>
          <cell r="B1010" t="str">
            <v>2.5X15mmNEUROFORMMICRODELS</v>
          </cell>
          <cell r="C1010" t="str">
            <v>USD</v>
          </cell>
          <cell r="D1010">
            <v>755.88</v>
          </cell>
          <cell r="G1010">
            <v>755.88</v>
          </cell>
        </row>
        <row r="1011">
          <cell r="A1011" t="str">
            <v>M003S0250200</v>
          </cell>
          <cell r="B1011" t="str">
            <v>2.5X20mmNEUROFORMMICRODEL</v>
          </cell>
          <cell r="C1011" t="str">
            <v>USD</v>
          </cell>
          <cell r="D1011">
            <v>755.88</v>
          </cell>
          <cell r="G1011">
            <v>755.88</v>
          </cell>
        </row>
        <row r="1012">
          <cell r="A1012" t="str">
            <v>M003S0300100</v>
          </cell>
          <cell r="B1012" t="str">
            <v>3X10mmNEUROFORMMICRODEL</v>
          </cell>
          <cell r="C1012" t="str">
            <v>USD</v>
          </cell>
          <cell r="D1012">
            <v>755.88</v>
          </cell>
          <cell r="G1012">
            <v>755.88</v>
          </cell>
        </row>
        <row r="1013">
          <cell r="A1013" t="str">
            <v>M003S0300150</v>
          </cell>
          <cell r="B1013" t="str">
            <v>3X15mmNEUROFORMMICRODEL</v>
          </cell>
          <cell r="C1013" t="str">
            <v>USD</v>
          </cell>
          <cell r="D1013">
            <v>755.88</v>
          </cell>
          <cell r="G1013">
            <v>755.88</v>
          </cell>
        </row>
        <row r="1014">
          <cell r="A1014" t="str">
            <v>M003S0300200</v>
          </cell>
          <cell r="B1014" t="str">
            <v>3X20mmNEUROFORMMICRODEL</v>
          </cell>
          <cell r="C1014" t="str">
            <v>USD</v>
          </cell>
          <cell r="D1014">
            <v>755.88</v>
          </cell>
          <cell r="G1014">
            <v>755.88</v>
          </cell>
        </row>
        <row r="1015">
          <cell r="A1015" t="str">
            <v>M003S0350100</v>
          </cell>
          <cell r="B1015" t="str">
            <v>3.5X10mmNEUROFORMMICRODEL</v>
          </cell>
          <cell r="C1015" t="str">
            <v>USD</v>
          </cell>
          <cell r="D1015">
            <v>755.88</v>
          </cell>
          <cell r="G1015">
            <v>755.88</v>
          </cell>
        </row>
        <row r="1016">
          <cell r="A1016" t="str">
            <v>M003S0350150</v>
          </cell>
          <cell r="B1016" t="str">
            <v>3.5X15mmNEUROFORMMICRODEL</v>
          </cell>
          <cell r="C1016" t="str">
            <v>USD</v>
          </cell>
          <cell r="D1016">
            <v>755.88</v>
          </cell>
          <cell r="G1016">
            <v>755.88</v>
          </cell>
        </row>
        <row r="1017">
          <cell r="A1017" t="str">
            <v>M003S0350200</v>
          </cell>
          <cell r="B1017" t="str">
            <v>3.5X20mmNEUROFORMMICRODEL</v>
          </cell>
          <cell r="C1017" t="str">
            <v>USD</v>
          </cell>
          <cell r="D1017">
            <v>755.88</v>
          </cell>
          <cell r="G1017">
            <v>755.88</v>
          </cell>
        </row>
        <row r="1018">
          <cell r="A1018" t="str">
            <v>M003S0400100</v>
          </cell>
          <cell r="B1018" t="str">
            <v>4X10mmNEUROFORMMICRODEL</v>
          </cell>
          <cell r="C1018" t="str">
            <v>USD</v>
          </cell>
          <cell r="D1018">
            <v>755.88</v>
          </cell>
          <cell r="G1018">
            <v>755.88</v>
          </cell>
        </row>
        <row r="1019">
          <cell r="A1019" t="str">
            <v>M003S0400150</v>
          </cell>
          <cell r="B1019" t="str">
            <v>4X15mmNEUROFORMMICRODEL</v>
          </cell>
          <cell r="C1019" t="str">
            <v>USD</v>
          </cell>
          <cell r="D1019">
            <v>755.88</v>
          </cell>
          <cell r="G1019">
            <v>755.88</v>
          </cell>
        </row>
        <row r="1020">
          <cell r="A1020" t="str">
            <v>M003S0400200</v>
          </cell>
          <cell r="B1020" t="str">
            <v>4X20mmNEUROFORMMICRODEL</v>
          </cell>
          <cell r="C1020" t="str">
            <v>USD</v>
          </cell>
          <cell r="D1020">
            <v>755.88</v>
          </cell>
          <cell r="G1020">
            <v>755.88</v>
          </cell>
        </row>
        <row r="1021">
          <cell r="A1021" t="str">
            <v>M003S0450100</v>
          </cell>
          <cell r="B1021" t="str">
            <v>4.5X10mmNEUROFORMMICRODEL</v>
          </cell>
          <cell r="C1021" t="str">
            <v>USD</v>
          </cell>
          <cell r="D1021">
            <v>755.88</v>
          </cell>
          <cell r="G1021">
            <v>755.88</v>
          </cell>
        </row>
        <row r="1022">
          <cell r="A1022" t="str">
            <v>M003S0450150</v>
          </cell>
          <cell r="B1022" t="str">
            <v>4.5X15mmNEUROFORMMICRODEL</v>
          </cell>
          <cell r="C1022" t="str">
            <v>USD</v>
          </cell>
          <cell r="D1022">
            <v>755.88</v>
          </cell>
          <cell r="G1022">
            <v>755.88</v>
          </cell>
        </row>
        <row r="1023">
          <cell r="A1023" t="str">
            <v>M003S0450200</v>
          </cell>
          <cell r="B1023" t="str">
            <v>4.5X20mmNEUROFORMMICRODEL</v>
          </cell>
          <cell r="C1023" t="str">
            <v>USD</v>
          </cell>
          <cell r="D1023">
            <v>755.88</v>
          </cell>
          <cell r="G1023">
            <v>755.88</v>
          </cell>
        </row>
        <row r="1024">
          <cell r="A1024" t="str">
            <v>M003S2250100</v>
          </cell>
          <cell r="B1024" t="str">
            <v>2.5X10mmNEUROFORMM/D</v>
          </cell>
          <cell r="C1024" t="str">
            <v>USD</v>
          </cell>
          <cell r="D1024">
            <v>757.65</v>
          </cell>
          <cell r="G1024">
            <v>757.65</v>
          </cell>
        </row>
        <row r="1025">
          <cell r="A1025" t="str">
            <v>M003S2250150</v>
          </cell>
          <cell r="B1025" t="str">
            <v>2.5X15mmNEUROFORMM/D</v>
          </cell>
          <cell r="C1025" t="str">
            <v>USD</v>
          </cell>
          <cell r="D1025">
            <v>759.73</v>
          </cell>
          <cell r="G1025">
            <v>759.73</v>
          </cell>
        </row>
        <row r="1026">
          <cell r="A1026" t="str">
            <v>M003S2250200</v>
          </cell>
          <cell r="B1026" t="str">
            <v>2.5X20mmNEUROFORMM/D</v>
          </cell>
          <cell r="C1026" t="str">
            <v>USD</v>
          </cell>
          <cell r="D1026">
            <v>818.33</v>
          </cell>
          <cell r="G1026">
            <v>818.33</v>
          </cell>
        </row>
        <row r="1027">
          <cell r="A1027" t="str">
            <v>M003S2250300</v>
          </cell>
          <cell r="B1027" t="str">
            <v>2.5X30mmNEUROFORMMICRODE</v>
          </cell>
          <cell r="C1027" t="str">
            <v>USD</v>
          </cell>
          <cell r="D1027">
            <v>112.58</v>
          </cell>
          <cell r="G1027">
            <v>112.58</v>
          </cell>
        </row>
        <row r="1028">
          <cell r="A1028" t="str">
            <v>M003S2300100</v>
          </cell>
          <cell r="B1028" t="str">
            <v>3X10mmNEUROFORMM/D</v>
          </cell>
          <cell r="C1028" t="str">
            <v>USD</v>
          </cell>
          <cell r="D1028">
            <v>781.02</v>
          </cell>
          <cell r="G1028">
            <v>781.02</v>
          </cell>
        </row>
        <row r="1029">
          <cell r="A1029" t="str">
            <v>M003S2300150</v>
          </cell>
          <cell r="B1029" t="str">
            <v>3X15mmNEUROFORMM/D</v>
          </cell>
          <cell r="C1029" t="str">
            <v>USD</v>
          </cell>
          <cell r="D1029">
            <v>802.1</v>
          </cell>
          <cell r="G1029">
            <v>802.1</v>
          </cell>
        </row>
        <row r="1030">
          <cell r="A1030" t="str">
            <v>M003S2300200</v>
          </cell>
          <cell r="B1030" t="str">
            <v>3X20mmNEUROFORMM/D</v>
          </cell>
          <cell r="C1030" t="str">
            <v>USD</v>
          </cell>
          <cell r="D1030">
            <v>809.77</v>
          </cell>
          <cell r="G1030">
            <v>809.77</v>
          </cell>
        </row>
        <row r="1031">
          <cell r="A1031" t="str">
            <v>M003S2300300</v>
          </cell>
          <cell r="B1031" t="str">
            <v>3X30mmNEUROFORMMICRODE</v>
          </cell>
          <cell r="C1031" t="str">
            <v>USD</v>
          </cell>
          <cell r="D1031">
            <v>832.57</v>
          </cell>
          <cell r="G1031">
            <v>832.57</v>
          </cell>
        </row>
        <row r="1032">
          <cell r="A1032" t="str">
            <v>M003S2350100</v>
          </cell>
          <cell r="B1032" t="str">
            <v>3.5X10mmNEUROFORMM/D</v>
          </cell>
          <cell r="C1032" t="str">
            <v>USD</v>
          </cell>
          <cell r="D1032">
            <v>781.02</v>
          </cell>
          <cell r="G1032">
            <v>781.02</v>
          </cell>
        </row>
        <row r="1033">
          <cell r="A1033" t="str">
            <v>M003S2350150</v>
          </cell>
          <cell r="B1033" t="str">
            <v>3.5X15mmNEUROFORMM/D</v>
          </cell>
          <cell r="C1033" t="str">
            <v>USD</v>
          </cell>
          <cell r="D1033">
            <v>798.28</v>
          </cell>
          <cell r="G1033">
            <v>798.28</v>
          </cell>
        </row>
        <row r="1034">
          <cell r="A1034" t="str">
            <v>M003S2350200</v>
          </cell>
          <cell r="B1034" t="str">
            <v>3.5X20mmNEUROFORMM/D</v>
          </cell>
          <cell r="C1034" t="str">
            <v>USD</v>
          </cell>
          <cell r="D1034">
            <v>809.31</v>
          </cell>
          <cell r="G1034">
            <v>809.31</v>
          </cell>
        </row>
        <row r="1035">
          <cell r="A1035" t="str">
            <v>M003S2350300</v>
          </cell>
          <cell r="B1035" t="str">
            <v>3.5X30mmNEUROFORMMICRODE</v>
          </cell>
          <cell r="C1035" t="str">
            <v>USD</v>
          </cell>
          <cell r="D1035">
            <v>832.57</v>
          </cell>
          <cell r="G1035">
            <v>832.57</v>
          </cell>
        </row>
        <row r="1036">
          <cell r="A1036" t="str">
            <v>M003S2400100</v>
          </cell>
          <cell r="B1036" t="str">
            <v>4X10mmNEUROFORMM/D</v>
          </cell>
          <cell r="C1036" t="str">
            <v>USD</v>
          </cell>
          <cell r="D1036">
            <v>758.81</v>
          </cell>
          <cell r="G1036">
            <v>758.81</v>
          </cell>
        </row>
        <row r="1037">
          <cell r="A1037" t="str">
            <v>M003S2400150</v>
          </cell>
          <cell r="B1037" t="str">
            <v>4X15mmNEUROFORMM/D</v>
          </cell>
          <cell r="C1037" t="str">
            <v>USD</v>
          </cell>
          <cell r="D1037">
            <v>799.17</v>
          </cell>
          <cell r="G1037">
            <v>799.17</v>
          </cell>
        </row>
        <row r="1038">
          <cell r="A1038" t="str">
            <v>M003S2400200</v>
          </cell>
          <cell r="B1038" t="str">
            <v>4X20mmNEUROFORMM/D</v>
          </cell>
          <cell r="C1038" t="str">
            <v>USD</v>
          </cell>
          <cell r="D1038">
            <v>811.08</v>
          </cell>
          <cell r="G1038">
            <v>811.08</v>
          </cell>
        </row>
        <row r="1039">
          <cell r="A1039" t="str">
            <v>M003S2400300</v>
          </cell>
          <cell r="B1039" t="str">
            <v>4X30mmNEUROFORMMICRODE</v>
          </cell>
          <cell r="C1039" t="str">
            <v>USD</v>
          </cell>
          <cell r="D1039">
            <v>833.5</v>
          </cell>
          <cell r="G1039">
            <v>833.5</v>
          </cell>
        </row>
        <row r="1040">
          <cell r="A1040" t="str">
            <v>M003S2450100</v>
          </cell>
          <cell r="B1040" t="str">
            <v>4.5X10mmNEUROFORMM/D</v>
          </cell>
          <cell r="C1040" t="str">
            <v>USD</v>
          </cell>
          <cell r="D1040">
            <v>758.81</v>
          </cell>
          <cell r="G1040">
            <v>758.81</v>
          </cell>
        </row>
        <row r="1041">
          <cell r="A1041" t="str">
            <v>M003S2450150</v>
          </cell>
          <cell r="B1041" t="str">
            <v>4.5X15mmNEUROFORMM/D</v>
          </cell>
          <cell r="C1041" t="str">
            <v>USD</v>
          </cell>
          <cell r="D1041">
            <v>799.17</v>
          </cell>
          <cell r="G1041">
            <v>799.17</v>
          </cell>
        </row>
        <row r="1042">
          <cell r="A1042" t="str">
            <v>M003S2450200</v>
          </cell>
          <cell r="B1042" t="str">
            <v>4.5X20mmNEUROFORMM/D</v>
          </cell>
          <cell r="C1042" t="str">
            <v>USD</v>
          </cell>
          <cell r="D1042">
            <v>811.08</v>
          </cell>
          <cell r="G1042">
            <v>811.08</v>
          </cell>
        </row>
        <row r="1043">
          <cell r="A1043" t="str">
            <v>M003S2450300</v>
          </cell>
          <cell r="B1043" t="str">
            <v>4.5X30mmNEUROFORMMICRODE</v>
          </cell>
          <cell r="C1043" t="str">
            <v>EUR</v>
          </cell>
          <cell r="D1043">
            <v>583.45000000000005</v>
          </cell>
          <cell r="G1043">
            <v>583.45000000000005</v>
          </cell>
        </row>
        <row r="1044">
          <cell r="A1044" t="str">
            <v>M003S3250100</v>
          </cell>
          <cell r="B1044" t="str">
            <v>2.5X10mmNEUROFORMTREO</v>
          </cell>
          <cell r="C1044" t="str">
            <v>USD</v>
          </cell>
          <cell r="D1044">
            <v>1001.76</v>
          </cell>
          <cell r="G1044">
            <v>1001.76</v>
          </cell>
        </row>
        <row r="1045">
          <cell r="A1045" t="str">
            <v>M003S3250150</v>
          </cell>
          <cell r="B1045" t="str">
            <v>2.5X15mmNEUROFORMTREO</v>
          </cell>
          <cell r="C1045" t="str">
            <v>USD</v>
          </cell>
          <cell r="D1045">
            <v>1008.29</v>
          </cell>
          <cell r="G1045">
            <v>1008.29</v>
          </cell>
        </row>
        <row r="1046">
          <cell r="A1046" t="str">
            <v>M003S3250200</v>
          </cell>
          <cell r="B1046" t="str">
            <v>2.5X20mmNEUROFORMTREO</v>
          </cell>
          <cell r="C1046" t="str">
            <v>USD</v>
          </cell>
          <cell r="D1046">
            <v>1019.34</v>
          </cell>
          <cell r="G1046">
            <v>1019.34</v>
          </cell>
        </row>
        <row r="1047">
          <cell r="A1047" t="str">
            <v>M003S3300100</v>
          </cell>
          <cell r="B1047" t="str">
            <v>3X10mmNEUROFORMTREO</v>
          </cell>
          <cell r="C1047" t="str">
            <v>USD</v>
          </cell>
          <cell r="D1047">
            <v>993.92</v>
          </cell>
          <cell r="G1047">
            <v>993.92</v>
          </cell>
        </row>
        <row r="1048">
          <cell r="A1048" t="str">
            <v>M003S3300150</v>
          </cell>
          <cell r="B1048" t="str">
            <v>3X15mmNEUROFORMTREO</v>
          </cell>
          <cell r="C1048" t="str">
            <v>USD</v>
          </cell>
          <cell r="D1048">
            <v>1005.46</v>
          </cell>
          <cell r="G1048">
            <v>1005.46</v>
          </cell>
        </row>
        <row r="1049">
          <cell r="A1049" t="str">
            <v>M003S3300200</v>
          </cell>
          <cell r="B1049" t="str">
            <v>3X20mmNEUROFORMTREO</v>
          </cell>
          <cell r="C1049" t="str">
            <v>USD</v>
          </cell>
          <cell r="D1049">
            <v>1014.9</v>
          </cell>
          <cell r="G1049">
            <v>1014.9</v>
          </cell>
        </row>
        <row r="1050">
          <cell r="A1050" t="str">
            <v>M003S3300300</v>
          </cell>
          <cell r="B1050" t="str">
            <v>3X30mmNEUROFORMTREO</v>
          </cell>
          <cell r="C1050" t="str">
            <v>USD</v>
          </cell>
          <cell r="D1050">
            <v>1042.31</v>
          </cell>
          <cell r="G1050">
            <v>1042.31</v>
          </cell>
        </row>
        <row r="1051">
          <cell r="A1051" t="str">
            <v>M003S3350100</v>
          </cell>
          <cell r="B1051" t="str">
            <v>3.5X10mmNEUROFORMTREO</v>
          </cell>
          <cell r="C1051" t="str">
            <v>USD</v>
          </cell>
          <cell r="D1051">
            <v>999.27</v>
          </cell>
          <cell r="G1051">
            <v>999.27</v>
          </cell>
        </row>
        <row r="1052">
          <cell r="A1052" t="str">
            <v>M003S3350150</v>
          </cell>
          <cell r="B1052" t="str">
            <v>3.5X15mmNEUROFORMTREO</v>
          </cell>
          <cell r="C1052" t="str">
            <v>USD</v>
          </cell>
          <cell r="D1052">
            <v>1005.46</v>
          </cell>
          <cell r="G1052">
            <v>1005.46</v>
          </cell>
        </row>
        <row r="1053">
          <cell r="A1053" t="str">
            <v>M003S3350200</v>
          </cell>
          <cell r="B1053" t="str">
            <v>3.5X20mmNEUROFORMTREO</v>
          </cell>
          <cell r="C1053" t="str">
            <v>USD</v>
          </cell>
          <cell r="D1053">
            <v>1014.9</v>
          </cell>
          <cell r="G1053">
            <v>1014.9</v>
          </cell>
        </row>
        <row r="1054">
          <cell r="A1054" t="str">
            <v>M003S3350300</v>
          </cell>
          <cell r="B1054" t="str">
            <v>3.5X30mmNEUROFORMTREO</v>
          </cell>
          <cell r="C1054" t="str">
            <v>USD</v>
          </cell>
          <cell r="D1054">
            <v>1042.31</v>
          </cell>
          <cell r="G1054">
            <v>1042.31</v>
          </cell>
        </row>
        <row r="1055">
          <cell r="A1055" t="str">
            <v>M003S3400100</v>
          </cell>
          <cell r="B1055" t="str">
            <v>4X10mmNEUROFORMTREO</v>
          </cell>
          <cell r="C1055" t="str">
            <v>USD</v>
          </cell>
          <cell r="D1055">
            <v>992.34</v>
          </cell>
          <cell r="G1055">
            <v>992.34</v>
          </cell>
        </row>
        <row r="1056">
          <cell r="A1056" t="str">
            <v>M003S3400150</v>
          </cell>
          <cell r="B1056" t="str">
            <v>4X15mmNEUROFORMTREO</v>
          </cell>
          <cell r="C1056" t="str">
            <v>USD</v>
          </cell>
          <cell r="D1056">
            <v>1006.66</v>
          </cell>
          <cell r="G1056">
            <v>1006.66</v>
          </cell>
        </row>
        <row r="1057">
          <cell r="A1057" t="str">
            <v>M003S3400200</v>
          </cell>
          <cell r="B1057" t="str">
            <v>4X20mmNEUROFORMTREO</v>
          </cell>
          <cell r="C1057" t="str">
            <v>USD</v>
          </cell>
          <cell r="D1057">
            <v>1021.23</v>
          </cell>
          <cell r="G1057">
            <v>1021.23</v>
          </cell>
        </row>
        <row r="1058">
          <cell r="A1058" t="str">
            <v>M003S3400300</v>
          </cell>
          <cell r="B1058" t="str">
            <v>4X30mmNEUROFORMTREO</v>
          </cell>
          <cell r="C1058" t="str">
            <v>USD</v>
          </cell>
          <cell r="D1058">
            <v>1037.67</v>
          </cell>
          <cell r="G1058">
            <v>1037.67</v>
          </cell>
        </row>
        <row r="1059">
          <cell r="A1059" t="str">
            <v>M003S3450100</v>
          </cell>
          <cell r="B1059" t="str">
            <v>4.5X10mmNEUROFORMTREO</v>
          </cell>
          <cell r="C1059" t="str">
            <v>USD</v>
          </cell>
          <cell r="D1059">
            <v>997.96</v>
          </cell>
          <cell r="G1059">
            <v>997.96</v>
          </cell>
        </row>
        <row r="1060">
          <cell r="A1060" t="str">
            <v>M003S3450150</v>
          </cell>
          <cell r="B1060" t="str">
            <v>4.5X15mmNEUROFORMTREO</v>
          </cell>
          <cell r="C1060" t="str">
            <v>USD</v>
          </cell>
          <cell r="D1060">
            <v>1006.66</v>
          </cell>
          <cell r="G1060">
            <v>1006.66</v>
          </cell>
        </row>
        <row r="1061">
          <cell r="A1061" t="str">
            <v>M003S3450200</v>
          </cell>
          <cell r="B1061" t="str">
            <v>4.5X20mmNEUROFORMTREO</v>
          </cell>
          <cell r="C1061" t="str">
            <v>USD</v>
          </cell>
          <cell r="D1061">
            <v>1021.23</v>
          </cell>
          <cell r="G1061">
            <v>1021.23</v>
          </cell>
        </row>
        <row r="1062">
          <cell r="A1062" t="str">
            <v>M003S3450300</v>
          </cell>
          <cell r="B1062" t="str">
            <v>4.5X30mmNEUROFORMTREO</v>
          </cell>
          <cell r="C1062" t="str">
            <v>USD</v>
          </cell>
          <cell r="D1062">
            <v>1037.67</v>
          </cell>
          <cell r="G1062">
            <v>1037.67</v>
          </cell>
        </row>
        <row r="1063">
          <cell r="A1063" t="str">
            <v>M003SN2E35150</v>
          </cell>
          <cell r="B1063" t="str">
            <v>Neuroform2EZ-3.515mm</v>
          </cell>
          <cell r="C1063" t="str">
            <v>EUR</v>
          </cell>
          <cell r="D1063">
            <v>374.15</v>
          </cell>
          <cell r="G1063">
            <v>374.15</v>
          </cell>
        </row>
        <row r="1064">
          <cell r="A1064" t="str">
            <v>M003SN2E35200</v>
          </cell>
          <cell r="B1064" t="str">
            <v>Neuroform2EZ-3.520mm</v>
          </cell>
          <cell r="C1064" t="str">
            <v>EUR</v>
          </cell>
          <cell r="D1064">
            <v>379.29</v>
          </cell>
          <cell r="G1064">
            <v>379.29</v>
          </cell>
        </row>
        <row r="1065">
          <cell r="A1065" t="str">
            <v>M003SN2E35300</v>
          </cell>
          <cell r="B1065" t="str">
            <v>Neuroform2EZ-3.530mm</v>
          </cell>
          <cell r="C1065" t="str">
            <v>EUR</v>
          </cell>
          <cell r="D1065">
            <v>396.36</v>
          </cell>
          <cell r="G1065">
            <v>396.36</v>
          </cell>
        </row>
        <row r="1066">
          <cell r="A1066" t="str">
            <v>M003SN2E40150</v>
          </cell>
          <cell r="B1066" t="str">
            <v>Neuroform2EZ-415mm</v>
          </cell>
          <cell r="C1066" t="str">
            <v>EUR</v>
          </cell>
          <cell r="D1066">
            <v>374.73</v>
          </cell>
          <cell r="G1066">
            <v>374.73</v>
          </cell>
        </row>
        <row r="1067">
          <cell r="A1067" t="str">
            <v>M003SN2E40200</v>
          </cell>
          <cell r="B1067" t="str">
            <v>Neuroform2EZ-420mm</v>
          </cell>
          <cell r="C1067" t="str">
            <v>EUR</v>
          </cell>
          <cell r="D1067">
            <v>380.14</v>
          </cell>
          <cell r="G1067">
            <v>380.14</v>
          </cell>
        </row>
        <row r="1068">
          <cell r="A1068" t="str">
            <v>M003SN2E40300</v>
          </cell>
          <cell r="B1068" t="str">
            <v>Neuroform2EZ-430mm</v>
          </cell>
          <cell r="C1068" t="str">
            <v>EUR</v>
          </cell>
          <cell r="D1068">
            <v>396.96</v>
          </cell>
          <cell r="G1068">
            <v>396.96</v>
          </cell>
        </row>
        <row r="1069">
          <cell r="A1069" t="str">
            <v>M003SN2E45150</v>
          </cell>
          <cell r="B1069" t="str">
            <v>Neuroform2EZ-4.515mm</v>
          </cell>
          <cell r="C1069" t="str">
            <v>EUR</v>
          </cell>
          <cell r="D1069">
            <v>374.73</v>
          </cell>
          <cell r="G1069">
            <v>374.73</v>
          </cell>
        </row>
        <row r="1070">
          <cell r="A1070" t="str">
            <v>M003SN2E45200</v>
          </cell>
          <cell r="B1070" t="str">
            <v>Neuroform2EZ-4.520mm</v>
          </cell>
          <cell r="C1070" t="str">
            <v>EUR</v>
          </cell>
          <cell r="D1070">
            <v>380.14</v>
          </cell>
          <cell r="G1070">
            <v>380.14</v>
          </cell>
        </row>
        <row r="1071">
          <cell r="A1071" t="str">
            <v>M003SN2E45300</v>
          </cell>
          <cell r="B1071" t="str">
            <v>Neuroform2EZ-4.530mm</v>
          </cell>
          <cell r="C1071" t="str">
            <v>EUR</v>
          </cell>
          <cell r="D1071">
            <v>396.96</v>
          </cell>
          <cell r="G1071">
            <v>396.96</v>
          </cell>
        </row>
        <row r="1072">
          <cell r="A1072" t="str">
            <v>M003SN3E25150</v>
          </cell>
          <cell r="B1072" t="str">
            <v>Neuroform3EZ-2.515mm</v>
          </cell>
          <cell r="C1072" t="str">
            <v>USD</v>
          </cell>
          <cell r="D1072">
            <v>111.73</v>
          </cell>
          <cell r="G1072">
            <v>111.73</v>
          </cell>
        </row>
        <row r="1073">
          <cell r="A1073" t="str">
            <v>M003SN3E25200</v>
          </cell>
          <cell r="B1073" t="str">
            <v>Neuroform3EZ-2.520mm</v>
          </cell>
          <cell r="C1073" t="str">
            <v>USD</v>
          </cell>
          <cell r="D1073">
            <v>111.73</v>
          </cell>
          <cell r="G1073">
            <v>111.73</v>
          </cell>
        </row>
        <row r="1074">
          <cell r="A1074" t="str">
            <v>M003SN3E40150</v>
          </cell>
          <cell r="B1074" t="str">
            <v>Neuroform3EZ-415mm</v>
          </cell>
          <cell r="C1074" t="str">
            <v>USD</v>
          </cell>
          <cell r="D1074">
            <v>111.73</v>
          </cell>
          <cell r="G1074">
            <v>111.73</v>
          </cell>
        </row>
        <row r="1075">
          <cell r="A1075" t="str">
            <v>M003SNF325100</v>
          </cell>
          <cell r="B1075" t="str">
            <v>Neuroform-32.5x10mm</v>
          </cell>
          <cell r="C1075" t="str">
            <v>USD</v>
          </cell>
          <cell r="D1075">
            <v>786.21</v>
          </cell>
          <cell r="G1075">
            <v>786.21</v>
          </cell>
        </row>
        <row r="1076">
          <cell r="A1076" t="str">
            <v>M003SNF325150</v>
          </cell>
          <cell r="B1076" t="str">
            <v>Neuroform-32.5x15mm</v>
          </cell>
          <cell r="C1076" t="str">
            <v>USD</v>
          </cell>
          <cell r="D1076">
            <v>792.75</v>
          </cell>
          <cell r="G1076">
            <v>792.75</v>
          </cell>
        </row>
        <row r="1077">
          <cell r="A1077" t="str">
            <v>M003SNF325200</v>
          </cell>
          <cell r="B1077" t="str">
            <v>Neuroform-32.5x20mm</v>
          </cell>
          <cell r="C1077" t="str">
            <v>USD</v>
          </cell>
          <cell r="D1077">
            <v>803.59</v>
          </cell>
          <cell r="G1077">
            <v>803.59</v>
          </cell>
        </row>
        <row r="1078">
          <cell r="A1078" t="str">
            <v>M003SNF330100</v>
          </cell>
          <cell r="B1078" t="str">
            <v>Neuroform-33x10mm</v>
          </cell>
          <cell r="C1078" t="str">
            <v>USD</v>
          </cell>
          <cell r="D1078">
            <v>778.17</v>
          </cell>
          <cell r="G1078">
            <v>778.17</v>
          </cell>
        </row>
        <row r="1079">
          <cell r="A1079" t="str">
            <v>M003SNF330150</v>
          </cell>
          <cell r="B1079" t="str">
            <v>Neuroform-33x15mm</v>
          </cell>
          <cell r="C1079" t="str">
            <v>USD</v>
          </cell>
          <cell r="D1079">
            <v>789.9</v>
          </cell>
          <cell r="G1079">
            <v>789.9</v>
          </cell>
        </row>
        <row r="1080">
          <cell r="A1080" t="str">
            <v>M003SNF330200</v>
          </cell>
          <cell r="B1080" t="str">
            <v>Neuroform-33x20mm</v>
          </cell>
          <cell r="C1080" t="str">
            <v>USD</v>
          </cell>
          <cell r="D1080">
            <v>799.34</v>
          </cell>
          <cell r="G1080">
            <v>799.34</v>
          </cell>
        </row>
        <row r="1081">
          <cell r="A1081" t="str">
            <v>M003SNF330300</v>
          </cell>
          <cell r="B1081" t="str">
            <v>Neuroform-33x30mm</v>
          </cell>
          <cell r="C1081" t="str">
            <v>USD</v>
          </cell>
          <cell r="D1081">
            <v>826.77</v>
          </cell>
          <cell r="G1081">
            <v>826.77</v>
          </cell>
        </row>
        <row r="1082">
          <cell r="A1082" t="str">
            <v>M003SNF335100</v>
          </cell>
          <cell r="B1082" t="str">
            <v>Neuroform-33.5x10mm</v>
          </cell>
          <cell r="C1082" t="str">
            <v>USD</v>
          </cell>
          <cell r="D1082">
            <v>783.71</v>
          </cell>
          <cell r="G1082">
            <v>783.71</v>
          </cell>
        </row>
        <row r="1083">
          <cell r="A1083" t="str">
            <v>M003SNF335150</v>
          </cell>
          <cell r="B1083" t="str">
            <v>Neuroform-33.5x15mm</v>
          </cell>
          <cell r="C1083" t="str">
            <v>USD</v>
          </cell>
          <cell r="D1083">
            <v>789.9</v>
          </cell>
          <cell r="G1083">
            <v>789.9</v>
          </cell>
        </row>
        <row r="1084">
          <cell r="A1084" t="str">
            <v>M003SNF335200</v>
          </cell>
          <cell r="B1084" t="str">
            <v>Neuroform-33.5x20mm</v>
          </cell>
          <cell r="C1084" t="str">
            <v>USD</v>
          </cell>
          <cell r="D1084">
            <v>799.34</v>
          </cell>
          <cell r="G1084">
            <v>799.34</v>
          </cell>
        </row>
        <row r="1085">
          <cell r="A1085" t="str">
            <v>M003SNF335300</v>
          </cell>
          <cell r="B1085" t="str">
            <v>Neuroform-33.5x30mm</v>
          </cell>
          <cell r="C1085" t="str">
            <v>USD</v>
          </cell>
          <cell r="D1085">
            <v>826.58</v>
          </cell>
          <cell r="G1085">
            <v>826.58</v>
          </cell>
        </row>
        <row r="1086">
          <cell r="A1086" t="str">
            <v>M003SNF340100</v>
          </cell>
          <cell r="B1086" t="str">
            <v>Neuroform-34x10mm</v>
          </cell>
          <cell r="C1086" t="str">
            <v>USD</v>
          </cell>
          <cell r="D1086">
            <v>776.78</v>
          </cell>
          <cell r="G1086">
            <v>776.78</v>
          </cell>
        </row>
        <row r="1087">
          <cell r="A1087" t="str">
            <v>M003SNF340150</v>
          </cell>
          <cell r="B1087" t="str">
            <v>Neuroform-34x15mm</v>
          </cell>
          <cell r="C1087" t="str">
            <v>USD</v>
          </cell>
          <cell r="D1087">
            <v>791.1</v>
          </cell>
          <cell r="G1087">
            <v>791.1</v>
          </cell>
        </row>
        <row r="1088">
          <cell r="A1088" t="str">
            <v>M003SNF340200</v>
          </cell>
          <cell r="B1088" t="str">
            <v>Neuroform-34x20mm</v>
          </cell>
          <cell r="C1088" t="str">
            <v>USD</v>
          </cell>
          <cell r="D1088">
            <v>805.67</v>
          </cell>
          <cell r="G1088">
            <v>805.67</v>
          </cell>
        </row>
        <row r="1089">
          <cell r="A1089" t="str">
            <v>M003SNF340300</v>
          </cell>
          <cell r="B1089" t="str">
            <v>Neuroform-34x30mm</v>
          </cell>
          <cell r="C1089" t="str">
            <v>USD</v>
          </cell>
          <cell r="D1089">
            <v>822.11</v>
          </cell>
          <cell r="G1089">
            <v>822.11</v>
          </cell>
        </row>
        <row r="1090">
          <cell r="A1090" t="str">
            <v>M003SNF345100</v>
          </cell>
          <cell r="B1090" t="str">
            <v>Neuroform-34.5x10mm</v>
          </cell>
          <cell r="C1090" t="str">
            <v>USD</v>
          </cell>
          <cell r="D1090">
            <v>782.41</v>
          </cell>
          <cell r="G1090">
            <v>782.41</v>
          </cell>
        </row>
        <row r="1091">
          <cell r="A1091" t="str">
            <v>M003SNF345150</v>
          </cell>
          <cell r="B1091" t="str">
            <v>Neuroform-34.5x15mm</v>
          </cell>
          <cell r="C1091" t="str">
            <v>USD</v>
          </cell>
          <cell r="D1091">
            <v>791.1</v>
          </cell>
          <cell r="G1091">
            <v>791.1</v>
          </cell>
        </row>
        <row r="1092">
          <cell r="A1092" t="str">
            <v>M003SNF345200</v>
          </cell>
          <cell r="B1092" t="str">
            <v>Neuroform-34.5x20mm</v>
          </cell>
          <cell r="C1092" t="str">
            <v>USD</v>
          </cell>
          <cell r="D1092">
            <v>805.67</v>
          </cell>
          <cell r="G1092">
            <v>805.67</v>
          </cell>
        </row>
        <row r="1093">
          <cell r="A1093" t="str">
            <v>M003SNF345300</v>
          </cell>
          <cell r="B1093" t="str">
            <v>Neuroform-34.5x30mm</v>
          </cell>
          <cell r="C1093" t="str">
            <v>USD</v>
          </cell>
          <cell r="D1093">
            <v>575.48</v>
          </cell>
          <cell r="F1093">
            <v>822.11</v>
          </cell>
          <cell r="G1093">
            <v>822.11</v>
          </cell>
        </row>
        <row r="1094">
          <cell r="A1094" t="str">
            <v>M003SNF3STA0</v>
          </cell>
          <cell r="B1094" t="str">
            <v>Neuroform3Stabilizer</v>
          </cell>
          <cell r="C1094" t="str">
            <v>USD</v>
          </cell>
          <cell r="D1094">
            <v>198.05</v>
          </cell>
          <cell r="F1094">
            <v>282.93</v>
          </cell>
          <cell r="G1094">
            <v>282.93</v>
          </cell>
        </row>
        <row r="1095">
          <cell r="A1095" t="str">
            <v>M003WE0250090</v>
          </cell>
          <cell r="B1095" t="str">
            <v>F/GWingspanStentSystem,2.5</v>
          </cell>
          <cell r="C1095" t="str">
            <v>USD</v>
          </cell>
          <cell r="D1095">
            <v>879.63</v>
          </cell>
          <cell r="G1095">
            <v>879.63</v>
          </cell>
        </row>
        <row r="1096">
          <cell r="A1096" t="str">
            <v>M003WE0250150</v>
          </cell>
          <cell r="B1096" t="str">
            <v>F/GWingspanStentSystem,2.5</v>
          </cell>
          <cell r="C1096" t="str">
            <v>USD</v>
          </cell>
          <cell r="D1096">
            <v>897.41</v>
          </cell>
          <cell r="G1096">
            <v>897.41</v>
          </cell>
        </row>
        <row r="1097">
          <cell r="A1097" t="str">
            <v>M003WE0250200</v>
          </cell>
          <cell r="B1097" t="str">
            <v>F/GWingspanStentSystem,2.5</v>
          </cell>
          <cell r="C1097" t="str">
            <v>USD</v>
          </cell>
          <cell r="D1097">
            <v>909.23</v>
          </cell>
          <cell r="G1097">
            <v>909.23</v>
          </cell>
        </row>
        <row r="1098">
          <cell r="A1098" t="str">
            <v>M003WE0300090</v>
          </cell>
          <cell r="B1098" t="str">
            <v>F/GWingspanStentSystem,3</v>
          </cell>
          <cell r="C1098" t="str">
            <v>USD</v>
          </cell>
          <cell r="D1098">
            <v>883.44</v>
          </cell>
          <cell r="G1098">
            <v>883.44</v>
          </cell>
        </row>
        <row r="1099">
          <cell r="A1099" t="str">
            <v>M003WE0300150</v>
          </cell>
          <cell r="B1099" t="str">
            <v>F/GWingspanStentSystem,3</v>
          </cell>
          <cell r="C1099" t="str">
            <v>USD</v>
          </cell>
          <cell r="D1099">
            <v>897.72</v>
          </cell>
          <cell r="G1099">
            <v>897.72</v>
          </cell>
        </row>
        <row r="1100">
          <cell r="A1100" t="str">
            <v>M003WE0300200</v>
          </cell>
          <cell r="B1100" t="str">
            <v>F/GWingspanStentSystem,3</v>
          </cell>
          <cell r="C1100" t="str">
            <v>USD</v>
          </cell>
          <cell r="D1100">
            <v>910.14</v>
          </cell>
          <cell r="G1100">
            <v>910.14</v>
          </cell>
        </row>
        <row r="1101">
          <cell r="A1101" t="str">
            <v>M003WE0350090</v>
          </cell>
          <cell r="B1101" t="str">
            <v>F/GWingspanStentSystem,3.5</v>
          </cell>
          <cell r="C1101" t="str">
            <v>USD</v>
          </cell>
          <cell r="D1101">
            <v>883.44</v>
          </cell>
          <cell r="G1101">
            <v>883.44</v>
          </cell>
        </row>
        <row r="1102">
          <cell r="A1102" t="str">
            <v>M003WE0350150</v>
          </cell>
          <cell r="B1102" t="str">
            <v>F/GWingspanStentSystem,3.5</v>
          </cell>
          <cell r="C1102" t="str">
            <v>USD</v>
          </cell>
          <cell r="D1102">
            <v>897.72</v>
          </cell>
          <cell r="G1102">
            <v>897.72</v>
          </cell>
        </row>
        <row r="1103">
          <cell r="A1103" t="str">
            <v>M003WE0350200</v>
          </cell>
          <cell r="B1103" t="str">
            <v>F/GWingspanStentSystem,3.5</v>
          </cell>
          <cell r="C1103" t="str">
            <v>USD</v>
          </cell>
          <cell r="D1103">
            <v>910.14</v>
          </cell>
          <cell r="G1103">
            <v>910.14</v>
          </cell>
        </row>
        <row r="1104">
          <cell r="A1104" t="str">
            <v>M003WE0400090</v>
          </cell>
          <cell r="B1104" t="str">
            <v>F/GWingspanStentSystem,4</v>
          </cell>
          <cell r="C1104" t="str">
            <v>USD</v>
          </cell>
          <cell r="D1104">
            <v>880.55</v>
          </cell>
          <cell r="G1104">
            <v>880.55</v>
          </cell>
        </row>
        <row r="1105">
          <cell r="A1105" t="str">
            <v>M003WE0400150</v>
          </cell>
          <cell r="B1105" t="str">
            <v>F/GWingspanStentSystem,4</v>
          </cell>
          <cell r="C1105" t="str">
            <v>USD</v>
          </cell>
          <cell r="D1105">
            <v>896.33</v>
          </cell>
          <cell r="G1105">
            <v>896.33</v>
          </cell>
        </row>
        <row r="1106">
          <cell r="A1106" t="str">
            <v>M003WE0400200</v>
          </cell>
          <cell r="B1106" t="str">
            <v>F/GWingspanStentSystem,4</v>
          </cell>
          <cell r="C1106" t="str">
            <v>USD</v>
          </cell>
          <cell r="D1106">
            <v>907.03</v>
          </cell>
          <cell r="G1106">
            <v>907.03</v>
          </cell>
        </row>
        <row r="1107">
          <cell r="A1107" t="str">
            <v>M003WE0450090</v>
          </cell>
          <cell r="B1107" t="str">
            <v>F/GWingspanStentSystem,4.5</v>
          </cell>
          <cell r="C1107" t="str">
            <v>USD</v>
          </cell>
          <cell r="D1107">
            <v>880.55</v>
          </cell>
          <cell r="G1107">
            <v>880.55</v>
          </cell>
        </row>
        <row r="1108">
          <cell r="A1108" t="str">
            <v>M003WE0450150</v>
          </cell>
          <cell r="B1108" t="str">
            <v>F/GWingspanStentSystem,4.5</v>
          </cell>
          <cell r="C1108" t="str">
            <v>USD</v>
          </cell>
          <cell r="D1108">
            <v>896.33</v>
          </cell>
          <cell r="G1108">
            <v>896.33</v>
          </cell>
        </row>
        <row r="1109">
          <cell r="A1109" t="str">
            <v>M003WE0450200</v>
          </cell>
          <cell r="B1109" t="str">
            <v>F/GWingspanStentSystem,4.5</v>
          </cell>
          <cell r="C1109" t="str">
            <v>USD</v>
          </cell>
          <cell r="D1109">
            <v>907.03</v>
          </cell>
          <cell r="G1109">
            <v>907.03</v>
          </cell>
        </row>
        <row r="1110">
          <cell r="A1110" t="str">
            <v>M003WS0250090</v>
          </cell>
          <cell r="B1110" t="str">
            <v>F/GWingspanStentSystem,2.5</v>
          </cell>
          <cell r="C1110" t="str">
            <v>USD</v>
          </cell>
          <cell r="D1110">
            <v>880.32</v>
          </cell>
          <cell r="G1110">
            <v>880.32</v>
          </cell>
        </row>
        <row r="1111">
          <cell r="A1111" t="str">
            <v>M003WS0250150</v>
          </cell>
          <cell r="B1111" t="str">
            <v>F/GWingspanStentSystem,2.5</v>
          </cell>
          <cell r="C1111" t="str">
            <v>USD</v>
          </cell>
          <cell r="D1111">
            <v>898.1</v>
          </cell>
          <cell r="G1111">
            <v>898.1</v>
          </cell>
        </row>
        <row r="1112">
          <cell r="A1112" t="str">
            <v>M003WS0250200</v>
          </cell>
          <cell r="B1112" t="str">
            <v>F/GWingspanStentSystem,2.5</v>
          </cell>
          <cell r="C1112" t="str">
            <v>USD</v>
          </cell>
          <cell r="D1112">
            <v>909.92</v>
          </cell>
          <cell r="G1112">
            <v>909.92</v>
          </cell>
        </row>
        <row r="1113">
          <cell r="A1113" t="str">
            <v>M003WS0300090</v>
          </cell>
          <cell r="B1113" t="str">
            <v>F/GWingspanStentSystem,3</v>
          </cell>
          <cell r="C1113" t="str">
            <v>USD</v>
          </cell>
          <cell r="D1113">
            <v>884.12</v>
          </cell>
          <cell r="G1113">
            <v>884.12</v>
          </cell>
        </row>
        <row r="1114">
          <cell r="A1114" t="str">
            <v>M003WS0300150</v>
          </cell>
          <cell r="B1114" t="str">
            <v>F/GWingspanStentSystem,3</v>
          </cell>
          <cell r="C1114" t="str">
            <v>USD</v>
          </cell>
          <cell r="D1114">
            <v>898.41</v>
          </cell>
          <cell r="G1114">
            <v>898.41</v>
          </cell>
        </row>
        <row r="1115">
          <cell r="A1115" t="str">
            <v>M003WS0300200</v>
          </cell>
          <cell r="B1115" t="str">
            <v>F/GWingspanStentSystem,3</v>
          </cell>
          <cell r="C1115" t="str">
            <v>USD</v>
          </cell>
          <cell r="D1115">
            <v>910.83</v>
          </cell>
          <cell r="G1115">
            <v>910.83</v>
          </cell>
        </row>
        <row r="1116">
          <cell r="A1116" t="str">
            <v>M003WS0350090</v>
          </cell>
          <cell r="B1116" t="str">
            <v>F/GWingspanStentSystem,3.5</v>
          </cell>
          <cell r="C1116" t="str">
            <v>USD</v>
          </cell>
          <cell r="D1116">
            <v>884.12</v>
          </cell>
          <cell r="G1116">
            <v>884.12</v>
          </cell>
        </row>
        <row r="1117">
          <cell r="A1117" t="str">
            <v>M003WS0350150</v>
          </cell>
          <cell r="B1117" t="str">
            <v>F/GWingspanStentSystem,3.5</v>
          </cell>
          <cell r="C1117" t="str">
            <v>USD</v>
          </cell>
          <cell r="D1117">
            <v>898.41</v>
          </cell>
          <cell r="G1117">
            <v>898.41</v>
          </cell>
        </row>
        <row r="1118">
          <cell r="A1118" t="str">
            <v>M003WS0350200</v>
          </cell>
          <cell r="B1118" t="str">
            <v>F/GWingspanStentSystem,3.5</v>
          </cell>
          <cell r="C1118" t="str">
            <v>USD</v>
          </cell>
          <cell r="D1118">
            <v>910.83</v>
          </cell>
          <cell r="G1118">
            <v>910.83</v>
          </cell>
        </row>
        <row r="1119">
          <cell r="A1119" t="str">
            <v>M003WS0400090</v>
          </cell>
          <cell r="B1119" t="str">
            <v>F/GWingspanStentSystem,4</v>
          </cell>
          <cell r="C1119" t="str">
            <v>USD</v>
          </cell>
          <cell r="D1119">
            <v>881.24</v>
          </cell>
          <cell r="G1119">
            <v>881.24</v>
          </cell>
        </row>
        <row r="1120">
          <cell r="A1120" t="str">
            <v>M003WS0400150</v>
          </cell>
          <cell r="B1120" t="str">
            <v>F/GWingspanStentSystem,4</v>
          </cell>
          <cell r="C1120" t="str">
            <v>USD</v>
          </cell>
          <cell r="D1120">
            <v>897.02</v>
          </cell>
          <cell r="G1120">
            <v>897.02</v>
          </cell>
        </row>
        <row r="1121">
          <cell r="A1121" t="str">
            <v>M003WS0400200</v>
          </cell>
          <cell r="B1121" t="str">
            <v>F/GWingspanStentSystem,4</v>
          </cell>
          <cell r="C1121" t="str">
            <v>USD</v>
          </cell>
          <cell r="D1121">
            <v>907.72</v>
          </cell>
          <cell r="G1121">
            <v>907.72</v>
          </cell>
        </row>
        <row r="1122">
          <cell r="A1122" t="str">
            <v>M003WS0450090</v>
          </cell>
          <cell r="B1122" t="str">
            <v>F/GWingspanStentSystem,4.5</v>
          </cell>
          <cell r="C1122" t="str">
            <v>USD</v>
          </cell>
          <cell r="D1122">
            <v>881.24</v>
          </cell>
          <cell r="G1122">
            <v>881.24</v>
          </cell>
        </row>
        <row r="1123">
          <cell r="A1123" t="str">
            <v>M003WS0450150</v>
          </cell>
          <cell r="B1123" t="str">
            <v>F/GWingspanStentSystem,4.5</v>
          </cell>
          <cell r="C1123" t="str">
            <v>USD</v>
          </cell>
          <cell r="D1123">
            <v>897.02</v>
          </cell>
          <cell r="G1123">
            <v>897.02</v>
          </cell>
        </row>
        <row r="1124">
          <cell r="A1124" t="str">
            <v>M003WS0450200</v>
          </cell>
          <cell r="B1124" t="str">
            <v>F/GWingspanStentSystem,4.5</v>
          </cell>
          <cell r="C1124" t="str">
            <v>USD</v>
          </cell>
          <cell r="D1124">
            <v>635.41</v>
          </cell>
          <cell r="F1124">
            <v>907.72</v>
          </cell>
          <cell r="G1124">
            <v>907.72</v>
          </cell>
        </row>
        <row r="1125">
          <cell r="A1125" t="str">
            <v>M003WS09025C0</v>
          </cell>
          <cell r="B1125" t="str">
            <v>F/GWingspanStentSystem,IDE</v>
          </cell>
          <cell r="C1125" t="str">
            <v>USD</v>
          </cell>
          <cell r="D1125">
            <v>872.97</v>
          </cell>
          <cell r="G1125">
            <v>872.97</v>
          </cell>
        </row>
        <row r="1126">
          <cell r="A1126" t="str">
            <v>M003WS09030C0</v>
          </cell>
          <cell r="B1126" t="str">
            <v>F/GWingspanStentSystem,IDE</v>
          </cell>
          <cell r="C1126" t="str">
            <v>USD</v>
          </cell>
          <cell r="D1126">
            <v>876.78</v>
          </cell>
          <cell r="G1126">
            <v>876.78</v>
          </cell>
        </row>
        <row r="1127">
          <cell r="A1127" t="str">
            <v>M003WS09035C0</v>
          </cell>
          <cell r="B1127" t="str">
            <v>F/GWingspanStentSystem,IDE</v>
          </cell>
          <cell r="C1127" t="str">
            <v>USD</v>
          </cell>
          <cell r="D1127">
            <v>876.78</v>
          </cell>
          <cell r="G1127">
            <v>876.78</v>
          </cell>
        </row>
        <row r="1128">
          <cell r="A1128" t="str">
            <v>M003WS09040C0</v>
          </cell>
          <cell r="B1128" t="str">
            <v>F/GWingspanStentSystem,IDE</v>
          </cell>
          <cell r="C1128" t="str">
            <v>USD</v>
          </cell>
          <cell r="D1128">
            <v>873.9</v>
          </cell>
          <cell r="G1128">
            <v>873.9</v>
          </cell>
        </row>
        <row r="1129">
          <cell r="A1129" t="str">
            <v>M003WS09045C0</v>
          </cell>
          <cell r="B1129" t="str">
            <v>F/GWingspanStentSystem,IDE</v>
          </cell>
          <cell r="C1129" t="str">
            <v>USD</v>
          </cell>
          <cell r="D1129">
            <v>873.9</v>
          </cell>
          <cell r="G1129">
            <v>873.9</v>
          </cell>
        </row>
        <row r="1130">
          <cell r="A1130" t="str">
            <v>M003WS15025C0</v>
          </cell>
          <cell r="B1130" t="str">
            <v>F/GWingspanStentSystem,IDE</v>
          </cell>
          <cell r="C1130" t="str">
            <v>USD</v>
          </cell>
          <cell r="D1130">
            <v>890.76</v>
          </cell>
          <cell r="G1130">
            <v>890.76</v>
          </cell>
        </row>
        <row r="1131">
          <cell r="A1131" t="str">
            <v>M003WS15030C0</v>
          </cell>
          <cell r="B1131" t="str">
            <v>F/GWingspanStentSystem,IDE</v>
          </cell>
          <cell r="C1131" t="str">
            <v>USD</v>
          </cell>
          <cell r="D1131">
            <v>891.05</v>
          </cell>
          <cell r="G1131">
            <v>891.05</v>
          </cell>
        </row>
        <row r="1132">
          <cell r="A1132" t="str">
            <v>M003WS15035C0</v>
          </cell>
          <cell r="B1132" t="str">
            <v>F/GWingspanStentSystem,IDE</v>
          </cell>
          <cell r="C1132" t="str">
            <v>USD</v>
          </cell>
          <cell r="D1132">
            <v>891.05</v>
          </cell>
          <cell r="G1132">
            <v>891.05</v>
          </cell>
        </row>
        <row r="1133">
          <cell r="A1133" t="str">
            <v>M003WS15040C0</v>
          </cell>
          <cell r="B1133" t="str">
            <v>F/GWingspanStentSystem,IDE</v>
          </cell>
          <cell r="C1133" t="str">
            <v>USD</v>
          </cell>
          <cell r="D1133">
            <v>889.67</v>
          </cell>
          <cell r="G1133">
            <v>889.67</v>
          </cell>
        </row>
        <row r="1134">
          <cell r="A1134" t="str">
            <v>M003WS15045C0</v>
          </cell>
          <cell r="B1134" t="str">
            <v>F/GWingspanStentSystem,IDE</v>
          </cell>
          <cell r="C1134" t="str">
            <v>USD</v>
          </cell>
          <cell r="D1134">
            <v>889.67</v>
          </cell>
          <cell r="G1134">
            <v>889.67</v>
          </cell>
        </row>
        <row r="1135">
          <cell r="A1135" t="str">
            <v>M003WS20025C0</v>
          </cell>
          <cell r="B1135" t="str">
            <v>F/GWingspanStentSystem,IDE</v>
          </cell>
          <cell r="C1135" t="str">
            <v>USD</v>
          </cell>
          <cell r="D1135">
            <v>902.57</v>
          </cell>
          <cell r="G1135">
            <v>902.57</v>
          </cell>
        </row>
        <row r="1136">
          <cell r="A1136" t="str">
            <v>M003WS20030C0</v>
          </cell>
          <cell r="B1136" t="str">
            <v>F/GWingspanStentSystem,IDE</v>
          </cell>
          <cell r="C1136" t="str">
            <v>USD</v>
          </cell>
          <cell r="D1136">
            <v>903.47</v>
          </cell>
          <cell r="G1136">
            <v>903.47</v>
          </cell>
        </row>
        <row r="1137">
          <cell r="A1137" t="str">
            <v>M003WS20035C0</v>
          </cell>
          <cell r="B1137" t="str">
            <v>F/GWingspanStentSystem,IDE</v>
          </cell>
          <cell r="C1137" t="str">
            <v>USD</v>
          </cell>
          <cell r="D1137">
            <v>903.47</v>
          </cell>
          <cell r="G1137">
            <v>903.47</v>
          </cell>
        </row>
        <row r="1138">
          <cell r="A1138" t="str">
            <v>M003WS20040C0</v>
          </cell>
          <cell r="B1138" t="str">
            <v>F/GWingspanStentSystem,IDE</v>
          </cell>
          <cell r="C1138" t="str">
            <v>USD</v>
          </cell>
          <cell r="D1138">
            <v>900.38</v>
          </cell>
          <cell r="G1138">
            <v>900.38</v>
          </cell>
        </row>
        <row r="1139">
          <cell r="A1139" t="str">
            <v>M003WS20045C0</v>
          </cell>
          <cell r="B1139" t="str">
            <v>F/GWingspanStentSystem,IDE</v>
          </cell>
          <cell r="C1139" t="str">
            <v>USD</v>
          </cell>
          <cell r="D1139">
            <v>900.38</v>
          </cell>
          <cell r="G1139">
            <v>900.38</v>
          </cell>
        </row>
      </sheetData>
      <sheetData sheetId="3" refreshError="1"/>
      <sheetData sheetId="4"/>
      <sheetData sheetId="5"/>
      <sheetData sheetId="6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 Tab"/>
      <sheetName val="Flash Summary"/>
      <sheetName val="Projection Summary"/>
      <sheetName val="TOTAL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H1"/>
      <sheetName val="H2"/>
      <sheetName val="H3"/>
      <sheetName val="H4"/>
      <sheetName val="H5"/>
      <sheetName val="OTH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3">
          <cell r="B3" t="str">
            <v>Marketing</v>
          </cell>
        </row>
        <row r="4">
          <cell r="B4" t="str">
            <v>R&amp;D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ott"/>
      <sheetName val="Inst Look Up"/>
      <sheetName val="Sheet11"/>
      <sheetName val="Sheet10"/>
      <sheetName val="Jan P"/>
      <sheetName val="Jan"/>
      <sheetName val="Feb P"/>
      <sheetName val="Feb"/>
      <sheetName val="Mar P"/>
      <sheetName val="Mar"/>
      <sheetName val="Apr P"/>
      <sheetName val="Apr"/>
      <sheetName val="May P"/>
      <sheetName val="May"/>
      <sheetName val="JunP"/>
      <sheetName val="Jun"/>
      <sheetName val="Jul P"/>
      <sheetName val="Jul"/>
      <sheetName val="Aug P"/>
      <sheetName val="Aug"/>
      <sheetName val="Sep P"/>
      <sheetName val="Sep"/>
      <sheetName val="Oct P"/>
      <sheetName val="Oct"/>
      <sheetName val="Nov P"/>
      <sheetName val="Nov"/>
      <sheetName val="Dec P"/>
      <sheetName val="Dec"/>
      <sheetName val="Rec"/>
    </sheetNames>
    <sheetDataSet>
      <sheetData sheetId="0"/>
      <sheetData sheetId="1">
        <row r="9">
          <cell r="A9">
            <v>0</v>
          </cell>
          <cell r="B9" t="str">
            <v>MKDIV</v>
          </cell>
          <cell r="C9" t="str">
            <v>NOT DEFINED</v>
          </cell>
        </row>
        <row r="10">
          <cell r="A10">
            <v>5</v>
          </cell>
          <cell r="B10" t="str">
            <v>MKDIV</v>
          </cell>
          <cell r="C10" t="str">
            <v>Hips</v>
          </cell>
        </row>
        <row r="11">
          <cell r="A11">
            <v>10</v>
          </cell>
          <cell r="B11" t="str">
            <v>MKDIV</v>
          </cell>
          <cell r="C11" t="str">
            <v>Knees</v>
          </cell>
        </row>
        <row r="12">
          <cell r="A12">
            <v>20</v>
          </cell>
          <cell r="B12" t="str">
            <v>MKDIV</v>
          </cell>
          <cell r="C12" t="str">
            <v>UER</v>
          </cell>
        </row>
        <row r="13">
          <cell r="A13">
            <v>30</v>
          </cell>
          <cell r="B13" t="str">
            <v>MKDIV</v>
          </cell>
          <cell r="C13" t="str">
            <v>Spine</v>
          </cell>
        </row>
        <row r="14">
          <cell r="A14">
            <v>35</v>
          </cell>
          <cell r="B14" t="str">
            <v>MKDIV</v>
          </cell>
          <cell r="C14" t="str">
            <v>SDI</v>
          </cell>
        </row>
        <row r="15">
          <cell r="A15">
            <v>40</v>
          </cell>
          <cell r="B15" t="str">
            <v>MKDIV</v>
          </cell>
          <cell r="C15" t="str">
            <v>Trauma</v>
          </cell>
        </row>
        <row r="16">
          <cell r="A16">
            <v>50</v>
          </cell>
          <cell r="B16" t="str">
            <v>MKDIV</v>
          </cell>
          <cell r="C16" t="str">
            <v>Cement</v>
          </cell>
        </row>
        <row r="17">
          <cell r="A17">
            <v>51</v>
          </cell>
          <cell r="B17" t="str">
            <v>MKDIV</v>
          </cell>
          <cell r="C17" t="str">
            <v>CEMENT MIXERS</v>
          </cell>
        </row>
        <row r="18">
          <cell r="A18">
            <v>60</v>
          </cell>
          <cell r="B18" t="str">
            <v>MKDIV</v>
          </cell>
          <cell r="C18" t="str">
            <v>BONE SUBSTITUTES</v>
          </cell>
        </row>
        <row r="19">
          <cell r="A19">
            <v>65</v>
          </cell>
          <cell r="B19" t="str">
            <v>MKDIV</v>
          </cell>
          <cell r="C19" t="str">
            <v>SPINE BONE SUBS</v>
          </cell>
        </row>
        <row r="20">
          <cell r="A20">
            <v>90</v>
          </cell>
          <cell r="B20" t="str">
            <v>MKDIV</v>
          </cell>
          <cell r="C20" t="str">
            <v>STRYKER INSTRUMENTS</v>
          </cell>
        </row>
        <row r="21">
          <cell r="A21">
            <v>91</v>
          </cell>
          <cell r="B21" t="str">
            <v>MKDIV</v>
          </cell>
          <cell r="C21" t="str">
            <v>STRYKER ENDOSCOPY</v>
          </cell>
        </row>
        <row r="22">
          <cell r="A22">
            <v>99</v>
          </cell>
          <cell r="B22" t="str">
            <v>MKDIV</v>
          </cell>
          <cell r="C22" t="str">
            <v>Miscellaneous</v>
          </cell>
        </row>
        <row r="29">
          <cell r="A29" t="str">
            <v>B10</v>
          </cell>
          <cell r="B29" t="str">
            <v>PRDAPP</v>
          </cell>
          <cell r="C29" t="str">
            <v>SYNTHETIC</v>
          </cell>
        </row>
        <row r="30">
          <cell r="A30" t="str">
            <v>B20</v>
          </cell>
          <cell r="B30" t="str">
            <v>PRDAPP</v>
          </cell>
          <cell r="C30" t="str">
            <v>ALOGRAFT</v>
          </cell>
        </row>
        <row r="31">
          <cell r="A31" t="str">
            <v>B30</v>
          </cell>
          <cell r="B31" t="str">
            <v>PRDAPP</v>
          </cell>
          <cell r="C31" t="str">
            <v>MTF ALLOGRAFT</v>
          </cell>
        </row>
        <row r="32">
          <cell r="A32" t="str">
            <v>C10</v>
          </cell>
          <cell r="B32" t="str">
            <v>PRDAPP</v>
          </cell>
          <cell r="C32" t="str">
            <v>Simplex</v>
          </cell>
        </row>
        <row r="33">
          <cell r="A33" t="str">
            <v>H10</v>
          </cell>
          <cell r="B33" t="str">
            <v>PRDAPP</v>
          </cell>
          <cell r="C33" t="str">
            <v>Acetabular</v>
          </cell>
        </row>
        <row r="34">
          <cell r="A34" t="str">
            <v>H20</v>
          </cell>
          <cell r="B34" t="str">
            <v>PRDAPP</v>
          </cell>
          <cell r="C34" t="str">
            <v>Cementless</v>
          </cell>
        </row>
        <row r="35">
          <cell r="A35" t="str">
            <v>H30</v>
          </cell>
          <cell r="B35" t="str">
            <v>PRDAPP</v>
          </cell>
          <cell r="C35" t="str">
            <v>Cemented</v>
          </cell>
        </row>
        <row r="36">
          <cell r="A36" t="str">
            <v>H40</v>
          </cell>
          <cell r="B36" t="str">
            <v>PRDAPP</v>
          </cell>
          <cell r="C36" t="str">
            <v>HIP FRACTURE</v>
          </cell>
        </row>
        <row r="37">
          <cell r="A37" t="str">
            <v>H50</v>
          </cell>
          <cell r="B37" t="str">
            <v>PRDAPP</v>
          </cell>
          <cell r="C37" t="str">
            <v>Revision</v>
          </cell>
        </row>
        <row r="38">
          <cell r="A38" t="str">
            <v>H60</v>
          </cell>
          <cell r="B38" t="str">
            <v>PRDAPP</v>
          </cell>
          <cell r="C38" t="str">
            <v>HIP INSTRUMENTS</v>
          </cell>
        </row>
        <row r="39">
          <cell r="A39" t="str">
            <v>H70</v>
          </cell>
          <cell r="B39" t="str">
            <v>PRDAPP</v>
          </cell>
          <cell r="C39" t="str">
            <v>HIP CUSTOMS</v>
          </cell>
        </row>
        <row r="40">
          <cell r="A40" t="str">
            <v>H80</v>
          </cell>
          <cell r="B40" t="str">
            <v>PRDAPP</v>
          </cell>
          <cell r="C40" t="str">
            <v>ACCOLADE HIPS</v>
          </cell>
        </row>
        <row r="41">
          <cell r="A41" t="str">
            <v>K10</v>
          </cell>
          <cell r="B41" t="str">
            <v>PRDAPP</v>
          </cell>
          <cell r="C41" t="str">
            <v>Duracon</v>
          </cell>
        </row>
        <row r="42">
          <cell r="A42" t="str">
            <v>K20</v>
          </cell>
          <cell r="B42" t="str">
            <v>PRDAPP</v>
          </cell>
          <cell r="C42" t="str">
            <v>Kinemax/Interax</v>
          </cell>
        </row>
        <row r="43">
          <cell r="A43" t="str">
            <v>K30</v>
          </cell>
          <cell r="B43" t="str">
            <v>PRDAPP</v>
          </cell>
          <cell r="C43" t="str">
            <v>Scorpio</v>
          </cell>
        </row>
        <row r="44">
          <cell r="A44" t="str">
            <v>K40</v>
          </cell>
          <cell r="B44" t="str">
            <v>PRDAPP</v>
          </cell>
          <cell r="C44" t="str">
            <v>Instruments - Knees</v>
          </cell>
        </row>
        <row r="45">
          <cell r="A45" t="str">
            <v>K50</v>
          </cell>
          <cell r="B45" t="str">
            <v>PRDAPP</v>
          </cell>
          <cell r="C45" t="str">
            <v>MRS/Custom</v>
          </cell>
        </row>
        <row r="46">
          <cell r="A46" t="str">
            <v>K60</v>
          </cell>
          <cell r="B46" t="str">
            <v>PRDAPP</v>
          </cell>
          <cell r="C46" t="str">
            <v>EARLY INTERVENTION</v>
          </cell>
        </row>
        <row r="47">
          <cell r="A47" t="str">
            <v>S10</v>
          </cell>
          <cell r="B47" t="str">
            <v>PRDAPP</v>
          </cell>
          <cell r="C47" t="str">
            <v>Anterior</v>
          </cell>
        </row>
        <row r="48">
          <cell r="A48" t="str">
            <v>S20</v>
          </cell>
          <cell r="B48" t="str">
            <v>PRDAPP</v>
          </cell>
          <cell r="C48" t="str">
            <v>Inter-Body Fusion</v>
          </cell>
        </row>
        <row r="49">
          <cell r="A49" t="str">
            <v>S30</v>
          </cell>
          <cell r="B49" t="str">
            <v>PRDAPP</v>
          </cell>
          <cell r="C49" t="str">
            <v>Plate</v>
          </cell>
        </row>
        <row r="50">
          <cell r="A50" t="str">
            <v>S40</v>
          </cell>
          <cell r="B50" t="str">
            <v>PRDAPP</v>
          </cell>
          <cell r="C50" t="str">
            <v>Posterior</v>
          </cell>
        </row>
        <row r="51">
          <cell r="A51" t="str">
            <v>S50</v>
          </cell>
          <cell r="B51" t="str">
            <v>PRDAPP</v>
          </cell>
          <cell r="C51" t="str">
            <v>Posterior - IDE</v>
          </cell>
        </row>
        <row r="52">
          <cell r="A52" t="str">
            <v>S60</v>
          </cell>
          <cell r="B52" t="str">
            <v>PRDAPP</v>
          </cell>
          <cell r="C52" t="str">
            <v>Restoration of Motion</v>
          </cell>
        </row>
        <row r="53">
          <cell r="A53" t="str">
            <v>S70</v>
          </cell>
          <cell r="B53" t="str">
            <v>PRDAPP</v>
          </cell>
          <cell r="C53" t="str">
            <v>Custom - Spine</v>
          </cell>
        </row>
        <row r="54">
          <cell r="A54" t="str">
            <v>S80</v>
          </cell>
          <cell r="B54" t="str">
            <v>PRDAPP</v>
          </cell>
          <cell r="C54" t="str">
            <v>SDI</v>
          </cell>
        </row>
        <row r="55">
          <cell r="A55" t="str">
            <v>T10</v>
          </cell>
          <cell r="B55" t="str">
            <v>PRDAPP</v>
          </cell>
          <cell r="C55" t="str">
            <v>External Fixation</v>
          </cell>
        </row>
        <row r="56">
          <cell r="A56" t="str">
            <v>T20</v>
          </cell>
          <cell r="B56" t="str">
            <v>PRDAPP</v>
          </cell>
          <cell r="C56" t="str">
            <v>IM Nails</v>
          </cell>
        </row>
        <row r="57">
          <cell r="A57" t="str">
            <v>T30</v>
          </cell>
          <cell r="B57" t="str">
            <v>PRDAPP</v>
          </cell>
          <cell r="C57" t="str">
            <v>Internal Fixation</v>
          </cell>
        </row>
        <row r="58">
          <cell r="A58" t="str">
            <v>T40</v>
          </cell>
          <cell r="B58" t="str">
            <v>PRDAPP</v>
          </cell>
          <cell r="C58" t="str">
            <v>HIP FRACTURE</v>
          </cell>
        </row>
        <row r="59">
          <cell r="A59" t="str">
            <v>U10</v>
          </cell>
          <cell r="B59" t="str">
            <v>PRDAPP</v>
          </cell>
          <cell r="C59" t="str">
            <v>UER</v>
          </cell>
        </row>
        <row r="60">
          <cell r="A60" t="str">
            <v>U20</v>
          </cell>
          <cell r="B60" t="str">
            <v>PRDAPP</v>
          </cell>
          <cell r="C60" t="str">
            <v>Custom - UER</v>
          </cell>
        </row>
        <row r="61">
          <cell r="A61" t="str">
            <v>ZZZ</v>
          </cell>
          <cell r="B61" t="str">
            <v>PRDAPP</v>
          </cell>
          <cell r="C61" t="str">
            <v>UNCODED PRODUCT</v>
          </cell>
        </row>
        <row r="62">
          <cell r="A62" t="str">
            <v>999</v>
          </cell>
          <cell r="B62" t="str">
            <v>PRDAPP</v>
          </cell>
          <cell r="C62" t="str">
            <v>Miscellaneous</v>
          </cell>
        </row>
        <row r="63">
          <cell r="A63" t="str">
            <v>ZZZ</v>
          </cell>
          <cell r="B63" t="str">
            <v>PRDLIN</v>
          </cell>
          <cell r="C63" t="str">
            <v>UNCODED PRODUCT</v>
          </cell>
        </row>
        <row r="64">
          <cell r="A64">
            <v>5</v>
          </cell>
          <cell r="B64" t="str">
            <v>PRDLIN</v>
          </cell>
          <cell r="C64" t="str">
            <v>Cementless - Non HA</v>
          </cell>
        </row>
        <row r="65">
          <cell r="A65">
            <v>10</v>
          </cell>
          <cell r="B65" t="str">
            <v>PRDLIN</v>
          </cell>
          <cell r="C65" t="str">
            <v>Cementless - HA</v>
          </cell>
        </row>
        <row r="66">
          <cell r="A66">
            <v>11</v>
          </cell>
          <cell r="B66" t="str">
            <v>PRDLIN</v>
          </cell>
          <cell r="C66" t="str">
            <v>CEMENTLESS SHELLS</v>
          </cell>
        </row>
        <row r="67">
          <cell r="A67">
            <v>15</v>
          </cell>
          <cell r="B67" t="str">
            <v>PRDLIN</v>
          </cell>
          <cell r="C67" t="str">
            <v>Cemented</v>
          </cell>
        </row>
        <row r="68">
          <cell r="A68">
            <v>20</v>
          </cell>
          <cell r="B68" t="str">
            <v>PRDLIN</v>
          </cell>
          <cell r="C68" t="str">
            <v>Revision</v>
          </cell>
        </row>
        <row r="69">
          <cell r="A69">
            <v>25</v>
          </cell>
          <cell r="B69" t="str">
            <v>PRDLIN</v>
          </cell>
          <cell r="C69" t="str">
            <v>Insert</v>
          </cell>
        </row>
        <row r="70">
          <cell r="A70">
            <v>30</v>
          </cell>
          <cell r="B70" t="str">
            <v>PRDLIN</v>
          </cell>
          <cell r="C70" t="str">
            <v>Heads</v>
          </cell>
        </row>
        <row r="71">
          <cell r="A71">
            <v>35</v>
          </cell>
          <cell r="B71" t="str">
            <v>PRDLIN</v>
          </cell>
          <cell r="C71" t="str">
            <v>Screws</v>
          </cell>
        </row>
        <row r="72">
          <cell r="A72">
            <v>50</v>
          </cell>
          <cell r="B72" t="str">
            <v>PRDLIN</v>
          </cell>
          <cell r="C72" t="str">
            <v>Ancillary</v>
          </cell>
        </row>
        <row r="73">
          <cell r="A73">
            <v>55</v>
          </cell>
          <cell r="B73" t="str">
            <v>PRDLIN</v>
          </cell>
          <cell r="C73" t="str">
            <v>Cobalt Chrome</v>
          </cell>
        </row>
        <row r="74">
          <cell r="A74">
            <v>60</v>
          </cell>
          <cell r="B74" t="str">
            <v>PRDLIN</v>
          </cell>
          <cell r="C74" t="str">
            <v>HA/PA</v>
          </cell>
        </row>
        <row r="75">
          <cell r="A75">
            <v>65</v>
          </cell>
          <cell r="B75" t="str">
            <v>PRDLIN</v>
          </cell>
          <cell r="C75" t="str">
            <v>Titanium</v>
          </cell>
        </row>
        <row r="76">
          <cell r="A76">
            <v>70</v>
          </cell>
          <cell r="B76" t="str">
            <v>PRDLIN</v>
          </cell>
          <cell r="C76" t="str">
            <v>Arc Depo</v>
          </cell>
        </row>
        <row r="77">
          <cell r="A77">
            <v>100</v>
          </cell>
          <cell r="B77" t="str">
            <v>PRDLIN</v>
          </cell>
          <cell r="C77" t="str">
            <v>Bone Plugs</v>
          </cell>
        </row>
        <row r="78">
          <cell r="A78">
            <v>105</v>
          </cell>
          <cell r="B78" t="str">
            <v>PRDLIN</v>
          </cell>
          <cell r="C78" t="str">
            <v>Cement Accessories</v>
          </cell>
        </row>
        <row r="79">
          <cell r="A79">
            <v>110</v>
          </cell>
          <cell r="B79" t="str">
            <v>PRDLIN</v>
          </cell>
          <cell r="C79" t="str">
            <v>High Demand</v>
          </cell>
        </row>
        <row r="80">
          <cell r="A80">
            <v>115</v>
          </cell>
          <cell r="B80" t="str">
            <v>PRDLIN</v>
          </cell>
          <cell r="C80" t="str">
            <v>Low Demand</v>
          </cell>
        </row>
        <row r="81">
          <cell r="A81">
            <v>120</v>
          </cell>
          <cell r="B81" t="str">
            <v>PRDLIN</v>
          </cell>
          <cell r="C81" t="str">
            <v>Mid Demand</v>
          </cell>
        </row>
        <row r="82">
          <cell r="A82">
            <v>140</v>
          </cell>
          <cell r="B82" t="str">
            <v>PRDLIN</v>
          </cell>
          <cell r="C82" t="str">
            <v>Reliance</v>
          </cell>
        </row>
        <row r="83">
          <cell r="A83">
            <v>141</v>
          </cell>
          <cell r="B83" t="str">
            <v>PRDLIN</v>
          </cell>
          <cell r="C83" t="str">
            <v>STET</v>
          </cell>
        </row>
        <row r="84">
          <cell r="A84">
            <v>145</v>
          </cell>
          <cell r="B84" t="str">
            <v>PRDLIN</v>
          </cell>
          <cell r="C84" t="str">
            <v>RESTORATION PS</v>
          </cell>
        </row>
        <row r="85">
          <cell r="A85">
            <v>150</v>
          </cell>
          <cell r="B85" t="str">
            <v>PRDLIN</v>
          </cell>
          <cell r="C85" t="str">
            <v>Bipolar</v>
          </cell>
        </row>
        <row r="86">
          <cell r="A86">
            <v>155</v>
          </cell>
          <cell r="B86" t="str">
            <v>PRDLIN</v>
          </cell>
          <cell r="C86" t="str">
            <v>Unipolar</v>
          </cell>
        </row>
        <row r="87">
          <cell r="A87">
            <v>160</v>
          </cell>
          <cell r="B87" t="str">
            <v>PRDLIN</v>
          </cell>
          <cell r="C87" t="str">
            <v>Fixed Head</v>
          </cell>
        </row>
        <row r="88">
          <cell r="A88">
            <v>200</v>
          </cell>
          <cell r="B88" t="str">
            <v>PRDLIN</v>
          </cell>
          <cell r="C88" t="str">
            <v>Dall-Miles</v>
          </cell>
        </row>
        <row r="89">
          <cell r="A89">
            <v>205</v>
          </cell>
          <cell r="B89" t="str">
            <v>PRDLIN</v>
          </cell>
          <cell r="C89" t="str">
            <v>hnr</v>
          </cell>
        </row>
        <row r="90">
          <cell r="A90">
            <v>210</v>
          </cell>
          <cell r="B90" t="str">
            <v>PRDLIN</v>
          </cell>
          <cell r="C90" t="str">
            <v>hnr-pc</v>
          </cell>
        </row>
        <row r="91">
          <cell r="A91">
            <v>215</v>
          </cell>
          <cell r="B91" t="str">
            <v>PRDLIN</v>
          </cell>
          <cell r="C91" t="str">
            <v>Omnifit</v>
          </cell>
        </row>
        <row r="92">
          <cell r="A92">
            <v>220</v>
          </cell>
          <cell r="B92" t="str">
            <v>PRDLIN</v>
          </cell>
          <cell r="C92" t="str">
            <v>Precision Long Stem</v>
          </cell>
        </row>
        <row r="93">
          <cell r="A93">
            <v>225</v>
          </cell>
          <cell r="B93" t="str">
            <v>PRDLIN</v>
          </cell>
          <cell r="C93" t="str">
            <v>Restoration HA</v>
          </cell>
        </row>
        <row r="94">
          <cell r="A94">
            <v>230</v>
          </cell>
          <cell r="B94" t="str">
            <v>PRDLIN</v>
          </cell>
          <cell r="C94" t="str">
            <v>Restoration T3</v>
          </cell>
        </row>
        <row r="95">
          <cell r="A95">
            <v>235</v>
          </cell>
          <cell r="B95" t="str">
            <v>PRDLIN</v>
          </cell>
          <cell r="C95" t="str">
            <v>Sentry Hip</v>
          </cell>
        </row>
        <row r="96">
          <cell r="A96">
            <v>240</v>
          </cell>
          <cell r="B96" t="str">
            <v>PRDLIN</v>
          </cell>
          <cell r="C96" t="str">
            <v>Fx Cablelok</v>
          </cell>
        </row>
        <row r="97">
          <cell r="A97">
            <v>245</v>
          </cell>
          <cell r="B97" t="str">
            <v>PRDLIN</v>
          </cell>
          <cell r="C97" t="str">
            <v>Japanese Restoration</v>
          </cell>
        </row>
        <row r="98">
          <cell r="A98">
            <v>250</v>
          </cell>
          <cell r="B98" t="str">
            <v>PRDLIN</v>
          </cell>
          <cell r="C98" t="str">
            <v>Restoration-C</v>
          </cell>
        </row>
        <row r="99">
          <cell r="A99">
            <v>255</v>
          </cell>
          <cell r="B99" t="str">
            <v>PRDLIN</v>
          </cell>
          <cell r="C99" t="str">
            <v>Wire</v>
          </cell>
        </row>
        <row r="100">
          <cell r="A100">
            <v>260</v>
          </cell>
          <cell r="B100" t="str">
            <v>PRDLIN</v>
          </cell>
          <cell r="C100" t="str">
            <v>Partnership</v>
          </cell>
        </row>
        <row r="101">
          <cell r="A101">
            <v>265</v>
          </cell>
          <cell r="B101" t="str">
            <v>PRDLIN</v>
          </cell>
          <cell r="C101" t="str">
            <v>PCA</v>
          </cell>
        </row>
        <row r="102">
          <cell r="A102">
            <v>270</v>
          </cell>
          <cell r="B102" t="str">
            <v>PRDLIN</v>
          </cell>
          <cell r="C102" t="str">
            <v>Femoral</v>
          </cell>
        </row>
        <row r="103">
          <cell r="A103">
            <v>275</v>
          </cell>
          <cell r="B103" t="str">
            <v>PRDLIN</v>
          </cell>
          <cell r="C103" t="str">
            <v>Acetabular</v>
          </cell>
        </row>
        <row r="104">
          <cell r="A104">
            <v>300</v>
          </cell>
          <cell r="B104" t="str">
            <v>PRDLIN</v>
          </cell>
          <cell r="C104" t="str">
            <v>Knee Femoral</v>
          </cell>
        </row>
        <row r="105">
          <cell r="A105">
            <v>325</v>
          </cell>
          <cell r="B105" t="str">
            <v>PRDLIN</v>
          </cell>
          <cell r="C105" t="str">
            <v>HIGH VOL. INSTRUMENTS</v>
          </cell>
        </row>
        <row r="106">
          <cell r="A106">
            <v>350</v>
          </cell>
          <cell r="B106" t="str">
            <v>PRDLIN</v>
          </cell>
          <cell r="C106" t="str">
            <v>All Poly Patella</v>
          </cell>
        </row>
        <row r="107">
          <cell r="A107">
            <v>370</v>
          </cell>
          <cell r="B107" t="str">
            <v>PRDLIN</v>
          </cell>
          <cell r="C107" t="str">
            <v>M.B. Patella</v>
          </cell>
        </row>
        <row r="108">
          <cell r="A108">
            <v>400</v>
          </cell>
          <cell r="B108" t="str">
            <v>PRDLIN</v>
          </cell>
          <cell r="C108" t="str">
            <v>Tibial Comp ps</v>
          </cell>
        </row>
        <row r="109">
          <cell r="A109">
            <v>410</v>
          </cell>
          <cell r="B109" t="str">
            <v>PRDLIN</v>
          </cell>
          <cell r="C109" t="str">
            <v>Tibial Component All Poly</v>
          </cell>
        </row>
        <row r="110">
          <cell r="A110">
            <v>430</v>
          </cell>
          <cell r="B110" t="str">
            <v>PRDLIN</v>
          </cell>
          <cell r="C110" t="str">
            <v>Tibial Insert Fixed</v>
          </cell>
        </row>
        <row r="111">
          <cell r="A111">
            <v>435</v>
          </cell>
          <cell r="B111" t="str">
            <v>PRDLIN</v>
          </cell>
          <cell r="C111" t="str">
            <v>Tibial inserts mobile</v>
          </cell>
        </row>
        <row r="112">
          <cell r="A112">
            <v>440</v>
          </cell>
          <cell r="B112" t="str">
            <v>PRDLIN</v>
          </cell>
          <cell r="C112" t="str">
            <v>Tibial Metal Baseplates</v>
          </cell>
        </row>
        <row r="113">
          <cell r="A113">
            <v>450</v>
          </cell>
          <cell r="B113" t="str">
            <v>PRDLIN</v>
          </cell>
          <cell r="C113" t="str">
            <v>WICHITA</v>
          </cell>
        </row>
        <row r="114">
          <cell r="A114">
            <v>460</v>
          </cell>
          <cell r="B114" t="str">
            <v>PRDLIN</v>
          </cell>
          <cell r="C114" t="str">
            <v>M.R.H.</v>
          </cell>
        </row>
        <row r="115">
          <cell r="A115">
            <v>470</v>
          </cell>
          <cell r="B115" t="str">
            <v>PRDLIN</v>
          </cell>
          <cell r="C115" t="str">
            <v>GMRS FEMORAL</v>
          </cell>
        </row>
        <row r="116">
          <cell r="A116">
            <v>471</v>
          </cell>
          <cell r="B116" t="str">
            <v>PRDLIN</v>
          </cell>
          <cell r="C116" t="str">
            <v>GMRS TIBIAL</v>
          </cell>
        </row>
        <row r="117">
          <cell r="A117">
            <v>472</v>
          </cell>
          <cell r="B117" t="str">
            <v>PRDLIN</v>
          </cell>
          <cell r="C117" t="str">
            <v>GMRS PRESS FIT STEMS</v>
          </cell>
        </row>
        <row r="118">
          <cell r="A118">
            <v>500</v>
          </cell>
          <cell r="B118" t="str">
            <v>PRDLIN</v>
          </cell>
          <cell r="C118" t="str">
            <v>knee augments</v>
          </cell>
        </row>
        <row r="119">
          <cell r="A119">
            <v>520</v>
          </cell>
          <cell r="B119" t="str">
            <v>PRDLIN</v>
          </cell>
          <cell r="C119" t="str">
            <v>AVON PATELLO-FEMORAL</v>
          </cell>
        </row>
        <row r="120">
          <cell r="A120">
            <v>530</v>
          </cell>
          <cell r="B120" t="str">
            <v>PRDLIN</v>
          </cell>
          <cell r="C120" t="str">
            <v>Custom MRS</v>
          </cell>
        </row>
        <row r="121">
          <cell r="A121">
            <v>535</v>
          </cell>
          <cell r="B121" t="str">
            <v>PRDLIN</v>
          </cell>
          <cell r="C121" t="str">
            <v>Custom Oncology</v>
          </cell>
        </row>
        <row r="122">
          <cell r="A122">
            <v>540</v>
          </cell>
          <cell r="B122" t="str">
            <v>PRDLIN</v>
          </cell>
          <cell r="C122" t="str">
            <v>MRS Femoral</v>
          </cell>
        </row>
        <row r="123">
          <cell r="A123">
            <v>545</v>
          </cell>
          <cell r="B123" t="str">
            <v>PRDLIN</v>
          </cell>
          <cell r="C123" t="str">
            <v>MRS Humeral</v>
          </cell>
        </row>
        <row r="124">
          <cell r="A124">
            <v>550</v>
          </cell>
          <cell r="B124" t="str">
            <v>PRDLIN</v>
          </cell>
          <cell r="C124" t="str">
            <v>MRS Rotating Knee</v>
          </cell>
        </row>
        <row r="125">
          <cell r="A125">
            <v>555</v>
          </cell>
          <cell r="B125" t="str">
            <v>PRDLIN</v>
          </cell>
          <cell r="C125" t="str">
            <v>MRS Tibial</v>
          </cell>
        </row>
        <row r="126">
          <cell r="A126">
            <v>570</v>
          </cell>
          <cell r="B126" t="str">
            <v>PRDLIN</v>
          </cell>
          <cell r="C126" t="str">
            <v>HTO</v>
          </cell>
        </row>
        <row r="127">
          <cell r="A127">
            <v>575</v>
          </cell>
          <cell r="B127" t="str">
            <v>PRDLIN</v>
          </cell>
          <cell r="C127" t="str">
            <v>Staple</v>
          </cell>
        </row>
        <row r="128">
          <cell r="A128">
            <v>580</v>
          </cell>
          <cell r="B128" t="str">
            <v>PRDLIN</v>
          </cell>
          <cell r="C128" t="str">
            <v>UNI</v>
          </cell>
        </row>
        <row r="129">
          <cell r="A129">
            <v>585</v>
          </cell>
          <cell r="B129" t="str">
            <v>PRDLIN</v>
          </cell>
          <cell r="C129" t="str">
            <v>uni tibial component</v>
          </cell>
        </row>
        <row r="130">
          <cell r="A130">
            <v>600</v>
          </cell>
          <cell r="B130" t="str">
            <v>PRDLIN</v>
          </cell>
          <cell r="C130" t="str">
            <v>Solar Elbow</v>
          </cell>
        </row>
        <row r="131">
          <cell r="A131">
            <v>620</v>
          </cell>
          <cell r="B131" t="str">
            <v>PRDLIN</v>
          </cell>
          <cell r="C131" t="str">
            <v>Solar Shoulder</v>
          </cell>
        </row>
        <row r="132">
          <cell r="A132">
            <v>650</v>
          </cell>
          <cell r="B132" t="str">
            <v>PRDLIN</v>
          </cell>
          <cell r="C132" t="str">
            <v>Radial Head Implant</v>
          </cell>
        </row>
        <row r="133">
          <cell r="A133">
            <v>700</v>
          </cell>
          <cell r="B133" t="str">
            <v>PRDLIN</v>
          </cell>
          <cell r="C133" t="str">
            <v>OSS</v>
          </cell>
        </row>
        <row r="134">
          <cell r="A134">
            <v>701</v>
          </cell>
          <cell r="B134" t="str">
            <v>PRDLIN</v>
          </cell>
          <cell r="C134" t="str">
            <v>MULTI AXIAL CROSS CONNECTOR</v>
          </cell>
        </row>
        <row r="135">
          <cell r="A135">
            <v>710</v>
          </cell>
          <cell r="B135" t="str">
            <v>PRDLIN</v>
          </cell>
          <cell r="C135" t="str">
            <v>Interbody Stabilizer</v>
          </cell>
        </row>
        <row r="136">
          <cell r="A136">
            <v>720</v>
          </cell>
          <cell r="B136" t="str">
            <v>PRDLIN</v>
          </cell>
          <cell r="C136" t="str">
            <v>Stand Alone Cage</v>
          </cell>
        </row>
        <row r="137">
          <cell r="A137">
            <v>730</v>
          </cell>
          <cell r="B137" t="str">
            <v>PRDLIN</v>
          </cell>
          <cell r="C137" t="str">
            <v>Cervical Plate</v>
          </cell>
        </row>
        <row r="138">
          <cell r="A138">
            <v>740</v>
          </cell>
          <cell r="B138" t="str">
            <v>PRDLIN</v>
          </cell>
          <cell r="C138" t="str">
            <v>Halifax</v>
          </cell>
        </row>
        <row r="139">
          <cell r="A139">
            <v>750</v>
          </cell>
          <cell r="B139" t="str">
            <v>PRDLIN</v>
          </cell>
          <cell r="C139" t="str">
            <v>Xia</v>
          </cell>
        </row>
        <row r="140">
          <cell r="A140">
            <v>755</v>
          </cell>
          <cell r="B140" t="str">
            <v>PRDLIN</v>
          </cell>
          <cell r="C140" t="str">
            <v>XIA STAINLESS</v>
          </cell>
        </row>
        <row r="141">
          <cell r="A141">
            <v>760</v>
          </cell>
          <cell r="B141" t="str">
            <v>PRDLIN</v>
          </cell>
          <cell r="C141" t="str">
            <v>CENTAUR</v>
          </cell>
        </row>
        <row r="142">
          <cell r="A142">
            <v>765</v>
          </cell>
          <cell r="B142" t="str">
            <v>PRDLIN</v>
          </cell>
          <cell r="C142" t="str">
            <v>XIA II</v>
          </cell>
        </row>
        <row r="143">
          <cell r="A143">
            <v>770</v>
          </cell>
          <cell r="B143" t="str">
            <v>PRDLIN</v>
          </cell>
          <cell r="C143" t="str">
            <v>OPUS</v>
          </cell>
        </row>
        <row r="144">
          <cell r="A144">
            <v>780</v>
          </cell>
          <cell r="B144" t="str">
            <v>PRDLIN</v>
          </cell>
          <cell r="C144" t="str">
            <v>ROD PLATE SYSTEM</v>
          </cell>
        </row>
        <row r="145">
          <cell r="A145">
            <v>790</v>
          </cell>
          <cell r="B145" t="str">
            <v>PRDLIN</v>
          </cell>
          <cell r="C145" t="str">
            <v>REFLEX</v>
          </cell>
        </row>
        <row r="146">
          <cell r="A146">
            <v>791</v>
          </cell>
          <cell r="B146" t="str">
            <v>PRDLIN</v>
          </cell>
          <cell r="C146" t="str">
            <v>BONE CRAFT</v>
          </cell>
        </row>
        <row r="147">
          <cell r="A147">
            <v>792</v>
          </cell>
          <cell r="B147" t="str">
            <v>PRDLIN</v>
          </cell>
          <cell r="C147" t="str">
            <v>RAY TFC</v>
          </cell>
        </row>
        <row r="148">
          <cell r="A148">
            <v>793</v>
          </cell>
          <cell r="B148" t="str">
            <v>PRDLIN</v>
          </cell>
          <cell r="C148" t="str">
            <v>UNITE TFC</v>
          </cell>
        </row>
        <row r="149">
          <cell r="A149">
            <v>794</v>
          </cell>
          <cell r="B149" t="str">
            <v>PRDLIN</v>
          </cell>
          <cell r="C149" t="str">
            <v>THEKAN</v>
          </cell>
        </row>
        <row r="150">
          <cell r="A150">
            <v>795</v>
          </cell>
          <cell r="B150" t="str">
            <v>PRDLIN</v>
          </cell>
          <cell r="C150" t="str">
            <v>SPINAL RADIUS</v>
          </cell>
        </row>
        <row r="151">
          <cell r="A151">
            <v>796</v>
          </cell>
          <cell r="B151" t="str">
            <v>PRDLIN</v>
          </cell>
          <cell r="C151" t="str">
            <v>SURGIMESH</v>
          </cell>
        </row>
        <row r="152">
          <cell r="A152">
            <v>797</v>
          </cell>
          <cell r="B152" t="str">
            <v>PRDLIN</v>
          </cell>
          <cell r="C152" t="str">
            <v>SDRS</v>
          </cell>
        </row>
        <row r="153">
          <cell r="A153">
            <v>798</v>
          </cell>
          <cell r="B153" t="str">
            <v>PRDLIN</v>
          </cell>
          <cell r="C153" t="str">
            <v>ALIGN</v>
          </cell>
        </row>
        <row r="154">
          <cell r="A154">
            <v>799</v>
          </cell>
          <cell r="B154" t="str">
            <v>PRDLIN</v>
          </cell>
          <cell r="C154" t="str">
            <v>SDI OBSOLETE</v>
          </cell>
        </row>
        <row r="155">
          <cell r="A155">
            <v>800</v>
          </cell>
          <cell r="B155" t="str">
            <v>PRDLIN</v>
          </cell>
          <cell r="C155" t="str">
            <v>Apex Pins</v>
          </cell>
        </row>
        <row r="156">
          <cell r="A156">
            <v>802</v>
          </cell>
          <cell r="B156" t="str">
            <v>PRDLIN</v>
          </cell>
          <cell r="C156" t="str">
            <v>Dynamic Joint Distractor</v>
          </cell>
        </row>
        <row r="157">
          <cell r="A157">
            <v>803</v>
          </cell>
          <cell r="B157" t="str">
            <v>PRDLIN</v>
          </cell>
          <cell r="C157" t="str">
            <v>DYNAMIC JOINT DISTRACTOR II</v>
          </cell>
        </row>
        <row r="158">
          <cell r="A158">
            <v>805</v>
          </cell>
          <cell r="B158" t="str">
            <v>PRDLIN</v>
          </cell>
          <cell r="C158" t="str">
            <v>Dynamic Wrist Fixator</v>
          </cell>
        </row>
        <row r="159">
          <cell r="A159">
            <v>807</v>
          </cell>
          <cell r="B159" t="str">
            <v>PRDLIN</v>
          </cell>
          <cell r="C159" t="str">
            <v>Hoffmann</v>
          </cell>
        </row>
        <row r="160">
          <cell r="A160">
            <v>810</v>
          </cell>
          <cell r="B160" t="str">
            <v>PRDLIN</v>
          </cell>
          <cell r="C160" t="str">
            <v>Hoffmann II</v>
          </cell>
        </row>
        <row r="161">
          <cell r="A161">
            <v>812</v>
          </cell>
          <cell r="B161" t="str">
            <v>PRDLIN</v>
          </cell>
          <cell r="C161" t="str">
            <v>Hoffmann II Compact</v>
          </cell>
        </row>
        <row r="162">
          <cell r="A162">
            <v>814</v>
          </cell>
          <cell r="B162" t="str">
            <v>PRDLIN</v>
          </cell>
          <cell r="C162" t="str">
            <v>HOFFMANN II MICRO SYS</v>
          </cell>
        </row>
        <row r="163">
          <cell r="A163">
            <v>815</v>
          </cell>
          <cell r="B163" t="str">
            <v>PRDLIN</v>
          </cell>
          <cell r="C163" t="str">
            <v>Hoffmann Mini Lengthener</v>
          </cell>
        </row>
        <row r="164">
          <cell r="A164">
            <v>817</v>
          </cell>
          <cell r="B164" t="str">
            <v>PRDLIN</v>
          </cell>
          <cell r="C164" t="str">
            <v>Mini Hoffmann</v>
          </cell>
        </row>
        <row r="165">
          <cell r="A165">
            <v>818</v>
          </cell>
          <cell r="B165" t="str">
            <v>PRDLIN</v>
          </cell>
          <cell r="C165" t="str">
            <v>HYBRID</v>
          </cell>
        </row>
        <row r="166">
          <cell r="A166">
            <v>820</v>
          </cell>
          <cell r="B166" t="str">
            <v>PRDLIN</v>
          </cell>
          <cell r="C166" t="str">
            <v>Monotube</v>
          </cell>
        </row>
        <row r="167">
          <cell r="A167">
            <v>822</v>
          </cell>
          <cell r="B167" t="str">
            <v>PRDLIN</v>
          </cell>
          <cell r="C167" t="str">
            <v>Monticelli / Spinelli</v>
          </cell>
        </row>
        <row r="168">
          <cell r="A168">
            <v>825</v>
          </cell>
          <cell r="B168" t="str">
            <v>PRDLIN</v>
          </cell>
          <cell r="C168" t="str">
            <v>UltraX</v>
          </cell>
        </row>
        <row r="169">
          <cell r="A169">
            <v>835</v>
          </cell>
          <cell r="B169" t="str">
            <v>PRDLIN</v>
          </cell>
          <cell r="C169" t="str">
            <v>G/K</v>
          </cell>
        </row>
        <row r="170">
          <cell r="A170">
            <v>836</v>
          </cell>
          <cell r="B170" t="str">
            <v>PRDLIN</v>
          </cell>
          <cell r="C170" t="str">
            <v>RUSH NAILS</v>
          </cell>
        </row>
        <row r="171">
          <cell r="A171">
            <v>837</v>
          </cell>
          <cell r="B171" t="str">
            <v>PRDLIN</v>
          </cell>
          <cell r="C171" t="str">
            <v>KUNTSCHER NAILS</v>
          </cell>
        </row>
        <row r="172">
          <cell r="A172">
            <v>840</v>
          </cell>
          <cell r="B172" t="str">
            <v>PRDLIN</v>
          </cell>
          <cell r="C172" t="str">
            <v>A/R</v>
          </cell>
        </row>
        <row r="173">
          <cell r="A173">
            <v>841</v>
          </cell>
          <cell r="B173" t="str">
            <v>PRDLIN</v>
          </cell>
          <cell r="C173" t="str">
            <v>T2</v>
          </cell>
        </row>
        <row r="174">
          <cell r="A174">
            <v>842</v>
          </cell>
          <cell r="B174" t="str">
            <v>PRDLIN</v>
          </cell>
          <cell r="C174" t="str">
            <v>S2</v>
          </cell>
        </row>
        <row r="175">
          <cell r="A175">
            <v>843</v>
          </cell>
          <cell r="B175" t="str">
            <v>PRDLIN</v>
          </cell>
          <cell r="C175" t="str">
            <v>IM NAIL DISPOSABLE INSTRUMENTS</v>
          </cell>
        </row>
        <row r="176">
          <cell r="A176">
            <v>845</v>
          </cell>
          <cell r="B176" t="str">
            <v>PRDLIN</v>
          </cell>
          <cell r="C176" t="str">
            <v>IC Nails</v>
          </cell>
        </row>
        <row r="177">
          <cell r="A177">
            <v>850</v>
          </cell>
          <cell r="B177" t="str">
            <v>PRDLIN</v>
          </cell>
          <cell r="C177" t="str">
            <v>Seidel</v>
          </cell>
        </row>
        <row r="178">
          <cell r="A178">
            <v>853</v>
          </cell>
          <cell r="B178" t="str">
            <v>PRDLIN</v>
          </cell>
          <cell r="C178" t="str">
            <v>BIXCUT REAMERS</v>
          </cell>
        </row>
        <row r="179">
          <cell r="A179">
            <v>854</v>
          </cell>
          <cell r="B179" t="str">
            <v>PRDLIN</v>
          </cell>
          <cell r="C179" t="str">
            <v>GRAY REAMERS</v>
          </cell>
        </row>
        <row r="180">
          <cell r="A180">
            <v>855</v>
          </cell>
          <cell r="B180" t="str">
            <v>PRDLIN</v>
          </cell>
          <cell r="C180" t="str">
            <v>Zeta</v>
          </cell>
        </row>
        <row r="181">
          <cell r="A181">
            <v>857</v>
          </cell>
          <cell r="B181" t="str">
            <v>PRDLIN</v>
          </cell>
          <cell r="C181" t="str">
            <v>SIDEWINDER</v>
          </cell>
        </row>
        <row r="182">
          <cell r="A182">
            <v>860</v>
          </cell>
          <cell r="B182" t="str">
            <v>PRDLIN</v>
          </cell>
          <cell r="C182" t="str">
            <v>Zickel</v>
          </cell>
        </row>
        <row r="183">
          <cell r="A183">
            <v>865</v>
          </cell>
          <cell r="B183" t="str">
            <v>PRDLIN</v>
          </cell>
          <cell r="C183" t="str">
            <v>Alta</v>
          </cell>
        </row>
        <row r="184">
          <cell r="A184">
            <v>870</v>
          </cell>
          <cell r="B184" t="str">
            <v>PRDLIN</v>
          </cell>
          <cell r="C184" t="str">
            <v>ACP</v>
          </cell>
        </row>
        <row r="185">
          <cell r="A185">
            <v>872</v>
          </cell>
          <cell r="B185" t="str">
            <v>PRDLIN</v>
          </cell>
          <cell r="C185" t="str">
            <v>Gamma</v>
          </cell>
        </row>
        <row r="186">
          <cell r="A186">
            <v>873</v>
          </cell>
          <cell r="B186" t="str">
            <v>PRDLIN</v>
          </cell>
          <cell r="C186" t="str">
            <v>GAMMA 3</v>
          </cell>
        </row>
        <row r="187">
          <cell r="A187">
            <v>875</v>
          </cell>
          <cell r="B187" t="str">
            <v>PRDLIN</v>
          </cell>
          <cell r="C187" t="str">
            <v>BOS</v>
          </cell>
        </row>
        <row r="188">
          <cell r="A188">
            <v>877</v>
          </cell>
          <cell r="B188" t="str">
            <v>PRDLIN</v>
          </cell>
          <cell r="C188" t="str">
            <v>Omega Plus</v>
          </cell>
        </row>
        <row r="189">
          <cell r="A189">
            <v>878</v>
          </cell>
          <cell r="B189" t="str">
            <v>PRDLIN</v>
          </cell>
          <cell r="C189" t="str">
            <v>OMEGA II</v>
          </cell>
        </row>
        <row r="190">
          <cell r="A190">
            <v>880</v>
          </cell>
          <cell r="B190" t="str">
            <v>PRDLIN</v>
          </cell>
          <cell r="C190" t="str">
            <v>OHS</v>
          </cell>
        </row>
        <row r="191">
          <cell r="A191">
            <v>881</v>
          </cell>
          <cell r="B191" t="str">
            <v>PRDLIN</v>
          </cell>
          <cell r="C191" t="str">
            <v>SMALL FRAGMENT SET</v>
          </cell>
        </row>
        <row r="192">
          <cell r="A192">
            <v>882</v>
          </cell>
          <cell r="B192" t="str">
            <v>PRDLIN</v>
          </cell>
          <cell r="C192" t="str">
            <v>Dupont Humeral Plates</v>
          </cell>
        </row>
        <row r="193">
          <cell r="A193">
            <v>883</v>
          </cell>
          <cell r="B193" t="str">
            <v>PRDLIN</v>
          </cell>
          <cell r="C193" t="str">
            <v>BASIC FRAGMENT SET</v>
          </cell>
        </row>
        <row r="194">
          <cell r="A194">
            <v>884</v>
          </cell>
          <cell r="B194" t="str">
            <v>PRDLIN</v>
          </cell>
          <cell r="C194" t="str">
            <v>MISC DRILL BIT - DISP</v>
          </cell>
        </row>
        <row r="195">
          <cell r="A195">
            <v>885</v>
          </cell>
          <cell r="B195" t="str">
            <v>PRDLIN</v>
          </cell>
          <cell r="C195" t="str">
            <v>Pelvic</v>
          </cell>
        </row>
        <row r="196">
          <cell r="A196">
            <v>886</v>
          </cell>
          <cell r="B196" t="str">
            <v>PRDLIN</v>
          </cell>
          <cell r="C196" t="str">
            <v>MATTA PELVIC PLATING SYSTEM</v>
          </cell>
        </row>
        <row r="197">
          <cell r="A197">
            <v>887</v>
          </cell>
          <cell r="B197" t="str">
            <v>PRDLIN</v>
          </cell>
          <cell r="C197" t="str">
            <v>Asnis Guided Screws</v>
          </cell>
        </row>
        <row r="198">
          <cell r="A198">
            <v>888</v>
          </cell>
          <cell r="B198" t="str">
            <v>PRDLIN</v>
          </cell>
          <cell r="C198" t="str">
            <v>ASNIS III CANNULATED SCREW SYSTEM</v>
          </cell>
        </row>
        <row r="199">
          <cell r="A199">
            <v>889</v>
          </cell>
          <cell r="B199" t="str">
            <v>PRDLIN</v>
          </cell>
          <cell r="C199" t="str">
            <v>WIRES - DISP</v>
          </cell>
        </row>
        <row r="200">
          <cell r="A200">
            <v>890</v>
          </cell>
          <cell r="B200" t="str">
            <v>PRDLIN</v>
          </cell>
          <cell r="C200" t="str">
            <v>TCS</v>
          </cell>
        </row>
        <row r="201">
          <cell r="A201">
            <v>891</v>
          </cell>
          <cell r="B201" t="str">
            <v>PRDLIN</v>
          </cell>
          <cell r="C201">
            <v>0</v>
          </cell>
        </row>
        <row r="202">
          <cell r="A202">
            <v>895</v>
          </cell>
          <cell r="B202" t="str">
            <v>PRDLIN</v>
          </cell>
          <cell r="C202" t="str">
            <v>Pediatric Osteotomy System</v>
          </cell>
        </row>
        <row r="203">
          <cell r="A203">
            <v>896</v>
          </cell>
          <cell r="B203" t="str">
            <v>PRDLIN</v>
          </cell>
          <cell r="C203" t="str">
            <v>UNIVERSAL COMPRESSION SCREW</v>
          </cell>
        </row>
        <row r="204">
          <cell r="A204">
            <v>897</v>
          </cell>
          <cell r="B204" t="str">
            <v>PRDLIN</v>
          </cell>
          <cell r="C204" t="str">
            <v>OTHER PLATES</v>
          </cell>
        </row>
        <row r="205">
          <cell r="A205">
            <v>898</v>
          </cell>
          <cell r="B205" t="str">
            <v>PRDLIN</v>
          </cell>
          <cell r="C205" t="str">
            <v>PINS - DISP</v>
          </cell>
        </row>
        <row r="206">
          <cell r="A206">
            <v>899</v>
          </cell>
          <cell r="B206" t="str">
            <v>PRDLIN</v>
          </cell>
          <cell r="C206" t="str">
            <v>OTHER SCREWS</v>
          </cell>
        </row>
        <row r="207">
          <cell r="A207">
            <v>900</v>
          </cell>
          <cell r="B207" t="str">
            <v>PRDLIN</v>
          </cell>
          <cell r="C207" t="str">
            <v>Full Dose</v>
          </cell>
        </row>
        <row r="208">
          <cell r="A208">
            <v>905</v>
          </cell>
          <cell r="B208" t="str">
            <v>PRDLIN</v>
          </cell>
          <cell r="C208" t="str">
            <v>SIMPLEX EXPRESS</v>
          </cell>
        </row>
        <row r="209">
          <cell r="A209">
            <v>910</v>
          </cell>
          <cell r="B209" t="str">
            <v>PRDLIN</v>
          </cell>
          <cell r="C209" t="str">
            <v>Half Dose</v>
          </cell>
        </row>
        <row r="210">
          <cell r="A210">
            <v>920</v>
          </cell>
          <cell r="B210" t="str">
            <v>PRDLIN</v>
          </cell>
          <cell r="C210" t="str">
            <v>CALCIUM SULFATE</v>
          </cell>
        </row>
        <row r="211">
          <cell r="A211">
            <v>930</v>
          </cell>
          <cell r="B211" t="str">
            <v>PRDLIN</v>
          </cell>
          <cell r="C211" t="str">
            <v>CALCIUM PHOSPHATE</v>
          </cell>
        </row>
        <row r="212">
          <cell r="A212">
            <v>940</v>
          </cell>
          <cell r="B212" t="str">
            <v>PRDLIN</v>
          </cell>
          <cell r="C212" t="str">
            <v>PLIF</v>
          </cell>
        </row>
        <row r="213">
          <cell r="A213">
            <v>950</v>
          </cell>
          <cell r="B213" t="str">
            <v>PRDLIN</v>
          </cell>
          <cell r="C213" t="str">
            <v>CERVICAL</v>
          </cell>
        </row>
        <row r="214">
          <cell r="A214">
            <v>960</v>
          </cell>
          <cell r="B214" t="str">
            <v>PRDLIN</v>
          </cell>
          <cell r="C214" t="str">
            <v>ALLOGRAFT CHIPS</v>
          </cell>
        </row>
        <row r="215">
          <cell r="A215">
            <v>989</v>
          </cell>
          <cell r="B215" t="str">
            <v>PRDLIN</v>
          </cell>
          <cell r="C215" t="str">
            <v>SPECIAL CHARGES</v>
          </cell>
        </row>
        <row r="216">
          <cell r="A216">
            <v>990</v>
          </cell>
          <cell r="B216" t="str">
            <v>PRDLIN</v>
          </cell>
          <cell r="C216" t="str">
            <v>Other</v>
          </cell>
        </row>
        <row r="217">
          <cell r="A217">
            <v>991</v>
          </cell>
          <cell r="B217" t="str">
            <v>PRDLIN</v>
          </cell>
          <cell r="C217" t="str">
            <v>Trials</v>
          </cell>
        </row>
        <row r="218">
          <cell r="A218">
            <v>993</v>
          </cell>
          <cell r="B218" t="str">
            <v>PRDLIN</v>
          </cell>
          <cell r="C218" t="str">
            <v>Samples</v>
          </cell>
        </row>
        <row r="219">
          <cell r="A219">
            <v>994</v>
          </cell>
          <cell r="B219" t="str">
            <v>PRDLIN</v>
          </cell>
          <cell r="C219" t="str">
            <v>Implants</v>
          </cell>
        </row>
        <row r="220">
          <cell r="A220">
            <v>995</v>
          </cell>
          <cell r="B220" t="str">
            <v>PRDLIN</v>
          </cell>
          <cell r="C220" t="str">
            <v>Instruments</v>
          </cell>
        </row>
        <row r="221">
          <cell r="A221">
            <v>996</v>
          </cell>
          <cell r="B221" t="str">
            <v>PRDLIN</v>
          </cell>
          <cell r="C221" t="str">
            <v>Custom</v>
          </cell>
        </row>
        <row r="222">
          <cell r="A222">
            <v>997</v>
          </cell>
          <cell r="B222" t="str">
            <v>PRDLIN</v>
          </cell>
          <cell r="C222" t="str">
            <v>Prescriptions</v>
          </cell>
        </row>
        <row r="223">
          <cell r="A223">
            <v>998</v>
          </cell>
          <cell r="B223" t="str">
            <v>PRDLIN</v>
          </cell>
          <cell r="C223" t="str">
            <v>Specials</v>
          </cell>
        </row>
        <row r="224">
          <cell r="A224">
            <v>709</v>
          </cell>
          <cell r="B224" t="str">
            <v>PRDLIN</v>
          </cell>
          <cell r="C224" t="str">
            <v>OASYS OCT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V and Instructions"/>
      <sheetName val="Budget Sales"/>
      <sheetName val="Data"/>
      <sheetName val="Reporting Requirements"/>
      <sheetName val="Sales Graphs Data"/>
      <sheetName val="Quarterly Sales Growth Data"/>
      <sheetName val="Sales Graphs"/>
      <sheetName val="ADS Sales Growth Analysis PM"/>
      <sheetName val="1Jul Revised Price File"/>
      <sheetName val="1May Revised Price File"/>
      <sheetName val="3Jan2011 Standards Modified"/>
      <sheetName val="3Jan Price File"/>
      <sheetName val="POV_and_Instructions"/>
      <sheetName val="Budget_Sales"/>
      <sheetName val="Reporting_Requirements"/>
      <sheetName val="Sales_Graphs_Data"/>
      <sheetName val="Quarterly_Sales_Growth_Data"/>
      <sheetName val="Sales_Graphs"/>
      <sheetName val="ADS_Sales_Growth_Analysis_PM"/>
    </sheetNames>
    <sheetDataSet>
      <sheetData sheetId="0" refreshError="1">
        <row r="2">
          <cell r="C2" t="str">
            <v>December</v>
          </cell>
        </row>
        <row r="6">
          <cell r="C6" t="str">
            <v>Budget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RAFT"/>
      <sheetName val="Set Senario"/>
      <sheetName val="Group Summary by Product"/>
      <sheetName val="ORTHO-GROUP"/>
      <sheetName val="Summary by Product"/>
      <sheetName val="ORTHO-CONSOLID"/>
      <sheetName val="ORT US"/>
      <sheetName val="CORK"/>
      <sheetName val="LIMERICK"/>
      <sheetName val="BG"/>
      <sheetName val="EURO_ELIM"/>
      <sheetName val="CMF"/>
      <sheetName val="OSTEO"/>
      <sheetName val="SERVICES"/>
      <sheetName val="Shipping Rev Allocation (HFM)"/>
      <sheetName val="% of Sales (Int Reporting)"/>
      <sheetName val="Sales by Location"/>
      <sheetName val="Sales by Location Detail"/>
      <sheetName val="MANAGEMENT 11 Roll-Up"/>
    </sheetNames>
    <sheetDataSet>
      <sheetData sheetId="0" refreshError="1"/>
      <sheetData sheetId="1" refreshError="1">
        <row r="16">
          <cell r="A16" t="str">
            <v>PIIa</v>
          </cell>
        </row>
        <row r="17">
          <cell r="A17" t="str">
            <v>PIIb</v>
          </cell>
        </row>
        <row r="18">
          <cell r="A18" t="str">
            <v>PIIc</v>
          </cell>
        </row>
        <row r="19">
          <cell r="A19" t="str">
            <v>PIIIa</v>
          </cell>
        </row>
        <row r="20">
          <cell r="A20" t="str">
            <v>PIIIb</v>
          </cell>
        </row>
        <row r="21">
          <cell r="A21" t="str">
            <v>PIIIc</v>
          </cell>
        </row>
        <row r="22">
          <cell r="A22" t="str">
            <v>PIVa</v>
          </cell>
        </row>
        <row r="23">
          <cell r="A23" t="str">
            <v>PIVb</v>
          </cell>
        </row>
        <row r="24">
          <cell r="A24" t="str">
            <v>PIVc</v>
          </cell>
        </row>
        <row r="25">
          <cell r="A25" t="str">
            <v>Budget</v>
          </cell>
        </row>
        <row r="26">
          <cell r="A26" t="str">
            <v>Actual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Cover"/>
      <sheetName val="Inputs"/>
      <sheetName val="External_Links"/>
      <sheetName val="Cases"/>
      <sheetName val="Drivers"/>
      <sheetName val="Head Count Review"/>
      <sheetName val="Build"/>
      <sheetName val="Stroke_Market"/>
      <sheetName val="Financials"/>
      <sheetName val="Valuation"/>
      <sheetName val="DCF"/>
      <sheetName val="NOL_DCF"/>
      <sheetName val="AD"/>
      <sheetName val="Outputs"/>
      <sheetName val="FF"/>
      <sheetName val="AD_Output"/>
      <sheetName val="Sensitivities"/>
      <sheetName val="AVP"/>
      <sheetName val="Deal_Sheet"/>
      <sheetName val="Financials_Output"/>
      <sheetName val="Comparisons"/>
      <sheetName val="Revenue_Variance"/>
      <sheetName val="WACC"/>
      <sheetName val="WACC_Asset_Beta"/>
    </sheetNames>
    <sheetDataSet>
      <sheetData sheetId="0" refreshError="1">
        <row r="17">
          <cell r="D17">
            <v>40178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Netting 1"/>
      <sheetName val="Netting 2"/>
      <sheetName val="WireJE"/>
      <sheetName val="TaxJE"/>
      <sheetName val="JE"/>
      <sheetName val="JE (2)"/>
      <sheetName val="JAPAN EX"/>
      <sheetName val="INST"/>
      <sheetName val="INST (2)"/>
      <sheetName val="Surgical"/>
      <sheetName val="ENDO"/>
      <sheetName val="Endo (2)"/>
      <sheetName val="PT"/>
      <sheetName val="PT (2)"/>
      <sheetName val="ORTHO(SO)"/>
      <sheetName val="ORTHO"/>
      <sheetName val="ORTHO (2)"/>
      <sheetName val="ORTHO (3)"/>
      <sheetName val="MED"/>
      <sheetName val="MED (2)"/>
      <sheetName val="MED 024"/>
      <sheetName val="LA"/>
      <sheetName val="PR"/>
      <sheetName val="LEI"/>
      <sheetName val="LEI (2)"/>
      <sheetName val="LEI (3)"/>
      <sheetName val="BIO"/>
      <sheetName val="BIO (2)"/>
      <sheetName val="Canada"/>
      <sheetName val="IGT"/>
      <sheetName val="Alcott"/>
      <sheetName val="SPINE"/>
      <sheetName val="SPINE (2)"/>
      <sheetName val="Stryker SA"/>
      <sheetName val="Japan"/>
      <sheetName val="Pacific"/>
      <sheetName val="Dimso US"/>
      <sheetName val="Japan Exp"/>
      <sheetName val="Luxemb"/>
      <sheetName val="Luxemb (2)"/>
      <sheetName val="Bertec"/>
      <sheetName val="09-40607"/>
      <sheetName val="POV and Instruction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13 Standards On Behalf"/>
      <sheetName val="Stryker 2012 Detail"/>
      <sheetName val="Stryker 2011_2012 Detail"/>
      <sheetName val="NV Only Revised 070112"/>
      <sheetName val="2013 WV Std"/>
      <sheetName val="CLOSING FX RATE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A6" t="str">
            <v>M00313010</v>
          </cell>
          <cell r="B6">
            <v>169.57</v>
          </cell>
        </row>
        <row r="7">
          <cell r="A7" t="str">
            <v>M00313020</v>
          </cell>
          <cell r="B7">
            <v>171.99</v>
          </cell>
        </row>
        <row r="8">
          <cell r="A8" t="str">
            <v>M00313310</v>
          </cell>
          <cell r="B8">
            <v>170.15</v>
          </cell>
        </row>
        <row r="9">
          <cell r="A9" t="str">
            <v>M00313320</v>
          </cell>
          <cell r="B9">
            <v>171.79</v>
          </cell>
        </row>
        <row r="10">
          <cell r="A10" t="str">
            <v>M00313410</v>
          </cell>
          <cell r="B10">
            <v>163.82</v>
          </cell>
        </row>
        <row r="11">
          <cell r="A11" t="str">
            <v>M00313510</v>
          </cell>
          <cell r="B11">
            <v>164.2</v>
          </cell>
        </row>
        <row r="12">
          <cell r="A12" t="str">
            <v>M00316310</v>
          </cell>
          <cell r="B12">
            <v>210.97</v>
          </cell>
        </row>
        <row r="13">
          <cell r="A13" t="str">
            <v>M00316330</v>
          </cell>
          <cell r="B13">
            <v>211.41</v>
          </cell>
        </row>
        <row r="14">
          <cell r="A14" t="str">
            <v>M00326010</v>
          </cell>
          <cell r="B14">
            <v>169.97</v>
          </cell>
        </row>
        <row r="15">
          <cell r="A15" t="str">
            <v>M00326110</v>
          </cell>
          <cell r="B15">
            <v>172.06</v>
          </cell>
        </row>
        <row r="16">
          <cell r="A16" t="str">
            <v>M00326310</v>
          </cell>
          <cell r="B16">
            <v>170.8</v>
          </cell>
        </row>
        <row r="17">
          <cell r="A17" t="str">
            <v>M00326320</v>
          </cell>
          <cell r="B17">
            <v>172.28</v>
          </cell>
        </row>
        <row r="18">
          <cell r="A18" t="str">
            <v>M00326410</v>
          </cell>
          <cell r="B18">
            <v>171.49</v>
          </cell>
        </row>
        <row r="19">
          <cell r="A19" t="str">
            <v>M00326420</v>
          </cell>
          <cell r="B19">
            <v>173.57</v>
          </cell>
        </row>
        <row r="20">
          <cell r="A20" t="str">
            <v>M00326510</v>
          </cell>
          <cell r="B20">
            <v>170.09</v>
          </cell>
        </row>
        <row r="21">
          <cell r="A21" t="str">
            <v>M00326520</v>
          </cell>
          <cell r="B21">
            <v>172.3</v>
          </cell>
        </row>
      </sheetData>
      <sheetData sheetId="5" refreshError="1"/>
      <sheetData sheetId="6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ompson, Colin" refreshedDate="44774.388466898148" backgroundQuery="1" createdVersion="5" refreshedVersion="8" minRefreshableVersion="3" recordCount="0" supportSubquery="1" supportAdvancedDrill="1" xr:uid="{8D4D8D33-CEC9-48B6-B609-DC89F10F634B}">
  <cacheSource type="external" connectionId="1"/>
  <cacheFields count="140">
    <cacheField name="[Measures].[Sales Net Price PEG]" caption="Sales Net Price PEG" numFmtId="0" hierarchy="500" level="32767"/>
    <cacheField name="[Date].[Month].[Month]" caption="Month" numFmtId="0" hierarchy="27" level="1">
      <sharedItems containsSemiMixedTypes="0" containsString="0"/>
    </cacheField>
    <cacheField name="[Product].[GIM Product Hierarchy].[Business Sector]" caption="Business Sector" numFmtId="0" hierarchy="138" level="1">
      <sharedItems containsSemiMixedTypes="0" containsString="0"/>
    </cacheField>
    <cacheField name="[Product].[GIM Product Hierarchy].[Product Division]" caption="Product Division" numFmtId="0" hierarchy="138" level="2">
      <sharedItems containsSemiMixedTypes="0" containsString="0"/>
    </cacheField>
    <cacheField name="[Product].[GIM Product Hierarchy].[Product Group]" caption="Product Group" numFmtId="0" hierarchy="138" level="3">
      <sharedItems containsSemiMixedTypes="0" containsString="0"/>
    </cacheField>
    <cacheField name="[Product].[GIM Product Hierarchy].[Product Line]" caption="Product Line" numFmtId="0" hierarchy="138" level="4">
      <sharedItems containsSemiMixedTypes="0" containsString="0"/>
    </cacheField>
    <cacheField name="[Product].[GIM Product Hierarchy].[Brand]" caption="Brand" numFmtId="0" hierarchy="138" level="5">
      <sharedItems containsSemiMixedTypes="0" containsString="0"/>
    </cacheField>
    <cacheField name="[Product].[GIM Product Hierarchy].[Sub Brand]" caption="Sub Brand" numFmtId="0" hierarchy="138" level="6">
      <sharedItems containsSemiMixedTypes="0" containsString="0"/>
    </cacheField>
    <cacheField name="[Product].[GIM Product Hierarchy].[Segment]" caption="Segment" numFmtId="0" hierarchy="138" level="7">
      <sharedItems containsSemiMixedTypes="0" containsString="0"/>
    </cacheField>
    <cacheField name="[Product].[GIM Product Hierarchy].[Product]" caption="Product" numFmtId="0" hierarchy="138" level="8">
      <sharedItems containsSemiMixedTypes="0" containsString="0"/>
    </cacheField>
    <cacheField name="[Product].[GIM Product Hierarchy].[Product Division].[Business Sector]" caption="Business Sector" propertyName="Business Sector" numFmtId="0" hierarchy="138" level="2" memberPropertyField="1">
      <sharedItems containsSemiMixedTypes="0" containsString="0"/>
    </cacheField>
    <cacheField name="[Product].[GIM Product Hierarchy].[Product Group].[Product Division]" caption="Product Division" propertyName="Product Division" numFmtId="0" hierarchy="138" level="3" memberPropertyField="1">
      <sharedItems containsSemiMixedTypes="0" containsString="0"/>
    </cacheField>
    <cacheField name="[Product].[GIM Product Hierarchy].[Product Line].[Sort Product Line]" caption="Sort Product Line" propertyName="Sort Product Line" numFmtId="0" hierarchy="138" level="4" memberPropertyField="1">
      <sharedItems containsSemiMixedTypes="0" containsString="0"/>
    </cacheField>
    <cacheField name="[Product].[GIM Product Hierarchy].[Brand].[Product Line]" caption="Product Line" propertyName="Product Line" numFmtId="0" hierarchy="138" level="5" memberPropertyField="1">
      <sharedItems containsSemiMixedTypes="0" containsString="0"/>
    </cacheField>
    <cacheField name="[Product].[GIM Product Hierarchy].[Product].[Active]" caption="Active" propertyName="Active" numFmtId="0" hierarchy="138" level="8" memberPropertyField="1">
      <sharedItems containsSemiMixedTypes="0" containsString="0"/>
    </cacheField>
    <cacheField name="[Product].[GIM Product Hierarchy].[Product].[Brand]" caption="Brand" propertyName="Brand" numFmtId="0" hierarchy="138" level="8" memberPropertyField="1">
      <sharedItems containsSemiMixedTypes="0" containsString="0"/>
    </cacheField>
    <cacheField name="[Product].[GIM Product Hierarchy].[Product].[Effective Date]" caption="Effective Date" propertyName="Effective Date" numFmtId="0" hierarchy="138" level="8" memberPropertyField="1">
      <sharedItems containsSemiMixedTypes="0" containsString="0"/>
    </cacheField>
    <cacheField name="[Product].[GIM Product Hierarchy].[Product].[End Date]" caption="End Date" propertyName="End Date" numFmtId="0" hierarchy="138" level="8" memberPropertyField="1">
      <sharedItems containsSemiMixedTypes="0" containsString="0"/>
    </cacheField>
    <cacheField name="[Product].[GIM Product Hierarchy].[Product].[Franchise Product Group]" caption="Franchise Product Group" propertyName="Franchise Product Group" numFmtId="0" hierarchy="138" level="8" memberPropertyField="1">
      <sharedItems containsSemiMixedTypes="0" containsString="0"/>
    </cacheField>
    <cacheField name="[Product].[GIM Product Hierarchy].[Product].[Franchise Product Line]" caption="Franchise Product Line" propertyName="Franchise Product Line" numFmtId="0" hierarchy="138" level="8" memberPropertyField="1">
      <sharedItems containsSemiMixedTypes="0" containsString="0"/>
    </cacheField>
    <cacheField name="[Product].[GIM Product Hierarchy].[Product].[GIM Item ID]" caption="GIM Item ID" propertyName="GIM Item ID" numFmtId="0" hierarchy="138" level="8" memberPropertyField="1">
      <sharedItems containsSemiMixedTypes="0" containsString="0"/>
    </cacheField>
    <cacheField name="[Product].[GIM Product Hierarchy].[Product].[Manufacturer Code]" caption="Manufacturer Code" propertyName="Manufacturer Code" numFmtId="0" hierarchy="138" level="8" memberPropertyField="1">
      <sharedItems containsSemiMixedTypes="0" containsString="0"/>
    </cacheField>
    <cacheField name="[Product].[GIM Product Hierarchy].[Product].[Markup Class]" caption="Markup Class" propertyName="Markup Class" numFmtId="0" hierarchy="138" level="8" memberPropertyField="1">
      <sharedItems containsSemiMixedTypes="0" containsString="0"/>
    </cacheField>
    <cacheField name="[Product].[GIM Product Hierarchy].[Product].[Material Number]" caption="Material Number" propertyName="Material Number" numFmtId="0" hierarchy="138" level="8" memberPropertyField="1">
      <sharedItems containsSemiMixedTypes="0" containsString="0"/>
    </cacheField>
    <cacheField name="[Product].[GIM Product Hierarchy].[Product].[Normalized Material Number]" caption="Normalized Material Number" propertyName="Normalized Material Number" numFmtId="0" hierarchy="138" level="8" memberPropertyField="1">
      <sharedItems containsSemiMixedTypes="0" containsString="0"/>
    </cacheField>
    <cacheField name="[Product].[GIM Product Hierarchy].[Product].[Pack Content]" caption="Pack Content" propertyName="Pack Content" numFmtId="0" hierarchy="138" level="8" memberPropertyField="1">
      <sharedItems containsSemiMixedTypes="0" containsString="0"/>
    </cacheField>
    <cacheField name="[Product].[GIM Product Hierarchy].[Product].[Product Description]" caption="Product Description" propertyName="Product Description" numFmtId="0" hierarchy="138" level="8" memberPropertyField="1">
      <sharedItems containsSemiMixedTypes="0" containsString="0"/>
    </cacheField>
    <cacheField name="[Product].[GIM Product Hierarchy].[Product].[Product Line Code]" caption="Product Line Code" propertyName="Product Line Code" numFmtId="0" hierarchy="138" level="8" memberPropertyField="1">
      <sharedItems containsSemiMixedTypes="0" containsString="0"/>
    </cacheField>
    <cacheField name="[Product].[GIM Product Hierarchy].[Product].[Product Name]" caption="Product Name" propertyName="Product Name" numFmtId="0" hierarchy="138" level="8" memberPropertyField="1">
      <sharedItems containsSemiMixedTypes="0" containsString="0"/>
    </cacheField>
    <cacheField name="[Product].[GIM Product Hierarchy].[Product].[Segment]" caption="Segment" propertyName="Segment" numFmtId="0" hierarchy="138" level="8" memberPropertyField="1">
      <sharedItems containsSemiMixedTypes="0" containsString="0"/>
    </cacheField>
    <cacheField name="[Product].[GIM Product Hierarchy].[Product].[Segment 1]" caption="Segment 1" propertyName="Segment 1" numFmtId="0" hierarchy="138" level="8" memberPropertyField="1">
      <sharedItems containsSemiMixedTypes="0" containsString="0"/>
    </cacheField>
    <cacheField name="[Product].[GIM Product Hierarchy].[Product].[Sterility]" caption="Sterility" propertyName="Sterility" numFmtId="0" hierarchy="138" level="8" memberPropertyField="1">
      <sharedItems containsSemiMixedTypes="0" containsString="0"/>
    </cacheField>
    <cacheField name="[Product].[GIM Product Hierarchy].[Product].[Sub Brand]" caption="Sub Brand" propertyName="Sub Brand" numFmtId="0" hierarchy="138" level="8" memberPropertyField="1">
      <sharedItems containsSemiMixedTypes="0" containsString="0"/>
    </cacheField>
    <cacheField name="[Order Type].[Revenue Type Hierarchy].[Revenue Type]" caption="Revenue Type" numFmtId="0" hierarchy="92" level="1">
      <sharedItems containsSemiMixedTypes="0" containsString="0"/>
    </cacheField>
    <cacheField name="[Order Type].[Revenue Type Hierarchy].[Order Type]" caption="Order Type" numFmtId="0" hierarchy="92" level="2">
      <sharedItems containsSemiMixedTypes="0" containsString="0"/>
    </cacheField>
    <cacheField name="[Order Type].[Revenue Type Hierarchy].[Order Type].[Order Line Type]" caption="Order Line Type" propertyName="Order Line Type" numFmtId="0" hierarchy="92" level="2" memberPropertyField="1">
      <sharedItems containsSemiMixedTypes="0" containsString="0"/>
    </cacheField>
    <cacheField name="[Order Type].[Revenue Type Hierarchy].[Order Type].[Order Line Type Code]" caption="Order Line Type Code" propertyName="Order Line Type Code" numFmtId="0" hierarchy="92" level="2" memberPropertyField="1">
      <sharedItems containsSemiMixedTypes="0" containsString="0"/>
    </cacheField>
    <cacheField name="[Order Type].[Revenue Type Hierarchy].[Order Type].[Order Type]" caption="Order Type" propertyName="Order Type" numFmtId="0" hierarchy="92" level="2" memberPropertyField="1">
      <sharedItems containsSemiMixedTypes="0" containsString="0"/>
    </cacheField>
    <cacheField name="[Order Type].[Revenue Type Hierarchy].[Order Type].[Order Type Code]" caption="Order Type Code" propertyName="Order Type Code" numFmtId="0" hierarchy="92" level="2" memberPropertyField="1">
      <sharedItems containsSemiMixedTypes="0" containsString="0"/>
    </cacheField>
    <cacheField name="[Order Type].[Revenue Type Hierarchy].[Order Type].[Revenue Type]" caption="Revenue Type" propertyName="Revenue Type" numFmtId="0" hierarchy="92" level="2" memberPropertyField="1">
      <sharedItems containsSemiMixedTypes="0" containsString="0"/>
    </cacheField>
    <cacheField name="[Order Type].[Revenue Type Hierarchy].[Order Type].[Revenue Type Code]" caption="Revenue Type Code" propertyName="Revenue Type Code" numFmtId="0" hierarchy="92" level="2" memberPropertyField="1">
      <sharedItems containsSemiMixedTypes="0" containsString="0"/>
    </cacheField>
    <cacheField name="[Sales Hierarchy].[Sales Region Description].[Sales Region Description]" caption="Sales Region Description" numFmtId="0" hierarchy="177" level="1">
      <sharedItems containsSemiMixedTypes="0" containsString="0"/>
    </cacheField>
    <cacheField name="[Sales Hierarchy].[Sales Region Description].[Sales Region Description].[Country Sales Region Description Hierarchy]" caption="Country Sales Region Description Hierarchy" propertyName="Country Sales Region Description Hierarchy" numFmtId="0" hierarchy="177" level="1" memberPropertyField="1">
      <sharedItems containsSemiMixedTypes="0" containsString="0"/>
    </cacheField>
    <cacheField name="[Date].[Year].[Year]" caption="Year" numFmtId="0" hierarchy="29" level="1">
      <sharedItems containsSemiMixedTypes="0" containsString="0"/>
    </cacheField>
    <cacheField name="[Source System].[Source System Hierarchy].[Source Owner]" caption="Source Owner" numFmtId="0" hierarchy="233" level="1">
      <sharedItems containsSemiMixedTypes="0" containsString="0"/>
    </cacheField>
    <cacheField name="[Source System].[Source System Hierarchy].[Source System]" caption="Source System" numFmtId="0" hierarchy="233" level="2">
      <sharedItems containsSemiMixedTypes="0" containsString="0"/>
    </cacheField>
    <cacheField name="[Source System].[Source System Hierarchy].[Source System].[Source Owner]" caption="Source Owner" propertyName="Source Owner" numFmtId="0" hierarchy="233" level="2" memberPropertyField="1">
      <sharedItems containsSemiMixedTypes="0" containsString="0"/>
    </cacheField>
    <cacheField name="[Source System].[Source System Hierarchy].[Source System].[Source System Description]" caption="Source System Description" propertyName="Source System Description" numFmtId="0" hierarchy="233" level="2" memberPropertyField="1">
      <sharedItems containsSemiMixedTypes="0" containsString="0"/>
    </cacheField>
    <cacheField name="[Date].[Date].[Date]" caption="Date" numFmtId="0" hierarchy="22" level="1">
      <sharedItems containsSemiMixedTypes="0" containsString="0"/>
    </cacheField>
    <cacheField name="[Date].[Date].[Date].[Date Full Name]" caption="Date Full Name" propertyName="Date Full Name" numFmtId="0" hierarchy="22" level="1" memberPropertyField="1">
      <sharedItems containsSemiMixedTypes="0" containsString="0"/>
    </cacheField>
    <cacheField name="[Date].[Date].[Date].[Date Full Short Name]" caption="Date Full Short Name" propertyName="Date Full Short Name" numFmtId="0" hierarchy="22" level="1" memberPropertyField="1">
      <sharedItems containsSemiMixedTypes="0" containsString="0"/>
    </cacheField>
    <cacheField name="[Date].[Date].[Date].[Date Short Name]" caption="Date Short Name" propertyName="Date Short Name" numFmtId="0" hierarchy="22" level="1" memberPropertyField="1">
      <sharedItems containsSemiMixedTypes="0" containsString="0"/>
    </cacheField>
    <cacheField name="[Date].[Date].[Date].[Date-Week Hierarchy]" caption="Date-Week Hierarchy" propertyName="Date-Week Hierarchy" numFmtId="0" hierarchy="22" level="1" memberPropertyField="1">
      <sharedItems containsSemiMixedTypes="0" containsString="0"/>
    </cacheField>
    <cacheField name="[Date].[Date].[Date].[Day of Month]" caption="Day of Month" propertyName="Day of Month" numFmtId="0" hierarchy="22" level="1" memberPropertyField="1">
      <sharedItems containsSemiMixedTypes="0" containsString="0"/>
    </cacheField>
    <cacheField name="[Date].[Date].[Date].[Day of Quarter]" caption="Day of Quarter" propertyName="Day of Quarter" numFmtId="0" hierarchy="22" level="1" memberPropertyField="1">
      <sharedItems containsSemiMixedTypes="0" containsString="0"/>
    </cacheField>
    <cacheField name="[Date].[Date].[Date].[Day of Week]" caption="Day of Week" propertyName="Day of Week" numFmtId="0" hierarchy="22" level="1" memberPropertyField="1">
      <sharedItems containsSemiMixedTypes="0" containsString="0"/>
    </cacheField>
    <cacheField name="[Date].[Date].[Date].[Day of Year]" caption="Day of Year" propertyName="Day of Year" numFmtId="0" hierarchy="22" level="1" memberPropertyField="1">
      <sharedItems containsSemiMixedTypes="0" containsString="0"/>
    </cacheField>
    <cacheField name="[Date].[Date].[Date].[Is Today]" caption="Is Today" propertyName="Is Today" numFmtId="0" hierarchy="22" level="1" memberPropertyField="1">
      <sharedItems containsSemiMixedTypes="0" containsString="0"/>
    </cacheField>
    <cacheField name="[Date].[Date].[Date].[Month Full Name]" caption="Month Full Name" propertyName="Month Full Name" numFmtId="0" hierarchy="22" level="1" memberPropertyField="1">
      <sharedItems containsSemiMixedTypes="0" containsString="0"/>
    </cacheField>
    <cacheField name="[Date].[Date].[Date].[Month Year Name]" caption="Month Year Name" propertyName="Month Year Name" numFmtId="0" hierarchy="22" level="1" memberPropertyField="1">
      <sharedItems containsSemiMixedTypes="0" containsString="0"/>
    </cacheField>
    <cacheField name="[Sales Hierarchy].[Sales Territory Description].[Sales Territory Description]" caption="Sales Territory Description" numFmtId="0" hierarchy="180" level="1">
      <sharedItems containsSemiMixedTypes="0" containsString="0"/>
    </cacheField>
    <cacheField name="[Sales Hierarchy].[Sales Territory Description].[Sales Territory Description].[Sales Region Description]" caption="Sales Region Description" propertyName="Sales Region Description" numFmtId="0" hierarchy="180" level="1" memberPropertyField="1">
      <sharedItems containsSemiMixedTypes="0" containsString="0"/>
    </cacheField>
    <cacheField name="[Sold To Customer].[Customer].[Customer]" caption="Customer" numFmtId="0" hierarchy="211" level="1">
      <sharedItems containsSemiMixedTypes="0" containsString="0"/>
    </cacheField>
    <cacheField name="[Sold To Customer].[Customer].[Customer].[Abbreviated Country]" caption="Abbreviated Country" propertyName="Abbreviated Country" numFmtId="0" hierarchy="211" level="1" memberPropertyField="1">
      <sharedItems containsSemiMixedTypes="0" containsString="0"/>
    </cacheField>
    <cacheField name="[Sold To Customer].[Customer].[Customer].[Abbreviated State]" caption="Abbreviated State" propertyName="Abbreviated State" numFmtId="0" hierarchy="211" level="1" memberPropertyField="1">
      <sharedItems containsSemiMixedTypes="0" containsString="0"/>
    </cacheField>
    <cacheField name="[Sold To Customer].[Customer].[Customer].[Active]" caption="Active" propertyName="Active" numFmtId="0" hierarchy="211" level="1" memberPropertyField="1">
      <sharedItems containsSemiMixedTypes="0" containsString="0"/>
    </cacheField>
    <cacheField name="[Sold To Customer].[Customer].[Customer].[Address1]" caption="Address1" propertyName="Address1" numFmtId="0" hierarchy="211" level="1" memberPropertyField="1">
      <sharedItems containsSemiMixedTypes="0" containsString="0"/>
    </cacheField>
    <cacheField name="[Sold To Customer].[Customer].[Customer].[Address2]" caption="Address2" propertyName="Address2" numFmtId="0" hierarchy="211" level="1" memberPropertyField="1">
      <sharedItems containsSemiMixedTypes="0" containsString="0"/>
    </cacheField>
    <cacheField name="[Sold To Customer].[Customer].[Customer].[Address3]" caption="Address3" propertyName="Address3" numFmtId="0" hierarchy="211" level="1" memberPropertyField="1">
      <sharedItems containsSemiMixedTypes="0" containsString="0"/>
    </cacheField>
    <cacheField name="[Sold To Customer].[Customer].[Customer].[Assigned Sales Territory Manager]" caption="Assigned Sales Territory Manager" propertyName="Assigned Sales Territory Manager" numFmtId="0" hierarchy="211" level="1" memberPropertyField="1">
      <sharedItems containsSemiMixedTypes="0" containsString="0"/>
    </cacheField>
    <cacheField name="[Sold To Customer].[Customer].[Customer].[BSC Customer Account Number]" caption="BSC Customer Account Number" propertyName="BSC Customer Account Number" numFmtId="0" hierarchy="211" level="1" memberPropertyField="1">
      <sharedItems containsSemiMixedTypes="0" containsString="0"/>
    </cacheField>
    <cacheField name="[Sold To Customer].[Customer].[Customer].[City]" caption="City" propertyName="City" numFmtId="0" hierarchy="211" level="1" memberPropertyField="1">
      <sharedItems containsSemiMixedTypes="0" containsString="0"/>
    </cacheField>
    <cacheField name="[Sold To Customer].[Customer].[Customer].[Country Description]" caption="Country Description" propertyName="Country Description" numFmtId="0" hierarchy="211" level="1" memberPropertyField="1">
      <sharedItems containsSemiMixedTypes="0" containsString="0"/>
    </cacheField>
    <cacheField name="[Sold To Customer].[Customer].[Customer].[Country Sales Region Description]" caption="Country Sales Region Description" propertyName="Country Sales Region Description" numFmtId="0" hierarchy="211" level="1" memberPropertyField="1">
      <sharedItems containsSemiMixedTypes="0" containsString="0"/>
    </cacheField>
    <cacheField name="[Sold To Customer].[Customer].[Customer].[Customer Account Number]" caption="Customer Account Number" propertyName="Customer Account Number" numFmtId="0" hierarchy="211" level="1" memberPropertyField="1">
      <sharedItems containsSemiMixedTypes="0" containsString="0"/>
    </cacheField>
    <cacheField name="[Sold To Customer].[Customer].[Customer].[Customer Country]" caption="Customer Country" propertyName="Customer Country" numFmtId="0" hierarchy="211" level="1" memberPropertyField="1">
      <sharedItems containsSemiMixedTypes="0" containsString="0"/>
    </cacheField>
    <cacheField name="[Sold To Customer].[Customer].[Customer].[Customer Name1]" caption="Customer Name1" propertyName="Customer Name1" numFmtId="0" hierarchy="211" level="1" memberPropertyField="1">
      <sharedItems containsSemiMixedTypes="0" containsString="0"/>
    </cacheField>
    <cacheField name="[Sold To Customer].[Customer].[Customer].[Customer Name2]" caption="Customer Name2" propertyName="Customer Name2" numFmtId="0" hierarchy="211" level="1" memberPropertyField="1">
      <sharedItems containsSemiMixedTypes="0" containsString="0"/>
    </cacheField>
    <cacheField name="[Sold To Customer].[Customer].[Customer].[Customer Name3]" caption="Customer Name3" propertyName="Customer Name3" numFmtId="0" hierarchy="211" level="1" memberPropertyField="1">
      <sharedItems containsSemiMixedTypes="0" containsString="0"/>
    </cacheField>
    <cacheField name="[Sold To Customer].[Customer].[Customer].[Customer Region]" caption="Customer Region" propertyName="Customer Region" numFmtId="0" hierarchy="211" level="1" memberPropertyField="1">
      <sharedItems containsSemiMixedTypes="0" containsString="0"/>
    </cacheField>
    <cacheField name="[Sold To Customer].[Customer].[Customer].[Customer Region Code]" caption="Customer Region Code" propertyName="Customer Region Code" numFmtId="0" hierarchy="211" level="1" memberPropertyField="1">
      <sharedItems containsSemiMixedTypes="0" containsString="0"/>
    </cacheField>
    <cacheField name="[Sold To Customer].[Customer].[Customer].[Customer Type Name]" caption="Customer Type Name" propertyName="Customer Type Name" numFmtId="0" hierarchy="211" level="1" memberPropertyField="1">
      <sharedItems containsSemiMixedTypes="0" containsString="0"/>
    </cacheField>
    <cacheField name="[Sold To Customer].[Customer].[Customer].[Distribution Channel]" caption="Distribution Channel" propertyName="Distribution Channel" numFmtId="0" hierarchy="211" level="1" memberPropertyField="1">
      <sharedItems containsSemiMixedTypes="0" containsString="0"/>
    </cacheField>
    <cacheField name="[Sold To Customer].[Customer].[Customer].[Effective Date]" caption="Effective Date" propertyName="Effective Date" numFmtId="0" hierarchy="211" level="1" memberPropertyField="1">
      <sharedItems containsSemiMixedTypes="0" containsString="0"/>
    </cacheField>
    <cacheField name="[Sold To Customer].[Customer].[Customer].[End Date]" caption="End Date" propertyName="End Date" numFmtId="0" hierarchy="211" level="1" memberPropertyField="1">
      <sharedItems containsSemiMixedTypes="0" containsString="0"/>
    </cacheField>
    <cacheField name="[Sold To Customer].[Customer].[Customer].[ERP Account Number]" caption="ERP Account Number" propertyName="ERP Account Number" numFmtId="0" hierarchy="211" level="1" memberPropertyField="1">
      <sharedItems containsSemiMixedTypes="0" containsString="0"/>
    </cacheField>
    <cacheField name="[Sold To Customer].[Customer].[Customer].[Postal Code]" caption="Postal Code" propertyName="Postal Code" numFmtId="0" hierarchy="211" level="1" memberPropertyField="1">
      <sharedItems containsSemiMixedTypes="0" containsString="0"/>
    </cacheField>
    <cacheField name="[Sold To Customer].[Customer].[Customer].[Sales Territory Description]" caption="Sales Territory Description" propertyName="Sales Territory Description" numFmtId="0" hierarchy="211" level="1" memberPropertyField="1">
      <sharedItems containsSemiMixedTypes="0" containsString="0"/>
    </cacheField>
    <cacheField name="[Sold To Customer].[Customer].[Customer].[State]" caption="State" propertyName="State" numFmtId="0" hierarchy="211" level="1" memberPropertyField="1">
      <sharedItems containsSemiMixedTypes="0" containsString="0"/>
    </cacheField>
    <cacheField name="[Product].[GIM Product Hierarchy].[Product].[Sub Classification]" caption="Sub Classification" propertyName="Sub Classification" numFmtId="0" hierarchy="138" level="8" memberPropertyField="1">
      <sharedItems containsSemiMixedTypes="0" containsString="0"/>
    </cacheField>
    <cacheField name="[Dim InvoiceOrderNumbers].[Order Number].[Order Number]" caption="Order Number" numFmtId="0" hierarchy="36" level="1">
      <sharedItems containsSemiMixedTypes="0" containsString="0"/>
    </cacheField>
    <cacheField name="[Date].[Fiscal Month Hierarchy].[Year]" caption="Year" numFmtId="0" hierarchy="24" level="1">
      <sharedItems containsSemiMixedTypes="0" containsString="0"/>
    </cacheField>
    <cacheField name="[Date].[Fiscal Month Hierarchy].[Quarter]" caption="Quarter" numFmtId="0" hierarchy="24" level="2">
      <sharedItems containsSemiMixedTypes="0" containsString="0"/>
    </cacheField>
    <cacheField name="[Date].[Fiscal Month Hierarchy].[Month]" caption="Month" numFmtId="0" hierarchy="24" level="3">
      <sharedItems containsSemiMixedTypes="0" containsString="0"/>
    </cacheField>
    <cacheField name="[Date].[Fiscal Month Hierarchy].[Date]" caption="Date" numFmtId="0" hierarchy="24" level="4">
      <sharedItems containsSemiMixedTypes="0" containsString="0"/>
    </cacheField>
    <cacheField name="[Date].[Fiscal Month Hierarchy].[Quarter].[Quarter Full Name]" caption="Quarter Full Name" propertyName="Quarter Full Name" numFmtId="0" hierarchy="24" level="2" memberPropertyField="1">
      <sharedItems containsSemiMixedTypes="0" containsString="0"/>
    </cacheField>
    <cacheField name="[Date].[Fiscal Month Hierarchy].[Quarter].[Year]" caption="Year" propertyName="Year" numFmtId="0" hierarchy="24" level="2" memberPropertyField="1">
      <sharedItems containsSemiMixedTypes="0" containsString="0"/>
    </cacheField>
    <cacheField name="[Date].[Fiscal Month Hierarchy].[Month].[Month]" caption="Month" propertyName="Month" numFmtId="0" hierarchy="24" level="3" memberPropertyField="1">
      <sharedItems containsSemiMixedTypes="0" containsString="0"/>
    </cacheField>
    <cacheField name="[Date].[Fiscal Month Hierarchy].[Month].[Month Full Name]" caption="Month Full Name" propertyName="Month Full Name" numFmtId="0" hierarchy="24" level="3" memberPropertyField="1">
      <sharedItems containsSemiMixedTypes="0" containsString="0"/>
    </cacheField>
    <cacheField name="[Date].[Fiscal Month Hierarchy].[Month].[Month Number]" caption="Month Number" propertyName="Month Number" numFmtId="0" hierarchy="24" level="3" memberPropertyField="1">
      <sharedItems containsSemiMixedTypes="0" containsString="0"/>
    </cacheField>
    <cacheField name="[Date].[Fiscal Month Hierarchy].[Month].[Month Short Name]" caption="Month Short Name" propertyName="Month Short Name" numFmtId="0" hierarchy="24" level="3" memberPropertyField="1">
      <sharedItems containsSemiMixedTypes="0" containsString="0"/>
    </cacheField>
    <cacheField name="[Date].[Fiscal Month Hierarchy].[Month].[Quarter]" caption="Quarter" propertyName="Quarter" numFmtId="0" hierarchy="24" level="3" memberPropertyField="1">
      <sharedItems containsSemiMixedTypes="0" containsString="0"/>
    </cacheField>
    <cacheField name="[Date].[Fiscal Month Hierarchy].[Date].[Date Full Name]" caption="Date Full Name" propertyName="Date Full Name" numFmtId="0" hierarchy="24" level="4" memberPropertyField="1">
      <sharedItems containsSemiMixedTypes="0" containsString="0"/>
    </cacheField>
    <cacheField name="[Date].[Fiscal Month Hierarchy].[Date].[Date Full Short Name]" caption="Date Full Short Name" propertyName="Date Full Short Name" numFmtId="0" hierarchy="24" level="4" memberPropertyField="1">
      <sharedItems containsSemiMixedTypes="0" containsString="0"/>
    </cacheField>
    <cacheField name="[Date].[Fiscal Month Hierarchy].[Date].[Date Short Name]" caption="Date Short Name" propertyName="Date Short Name" numFmtId="0" hierarchy="24" level="4" memberPropertyField="1">
      <sharedItems containsSemiMixedTypes="0" containsString="0"/>
    </cacheField>
    <cacheField name="[Date].[Fiscal Month Hierarchy].[Date].[Date-Week Hierarchy]" caption="Date-Week Hierarchy" propertyName="Date-Week Hierarchy" numFmtId="0" hierarchy="24" level="4" memberPropertyField="1">
      <sharedItems containsSemiMixedTypes="0" containsString="0"/>
    </cacheField>
    <cacheField name="[Date].[Fiscal Month Hierarchy].[Date].[Day of Month]" caption="Day of Month" propertyName="Day of Month" numFmtId="0" hierarchy="24" level="4" memberPropertyField="1">
      <sharedItems containsSemiMixedTypes="0" containsString="0"/>
    </cacheField>
    <cacheField name="[Date].[Fiscal Month Hierarchy].[Date].[Day of Quarter]" caption="Day of Quarter" propertyName="Day of Quarter" numFmtId="0" hierarchy="24" level="4" memberPropertyField="1">
      <sharedItems containsSemiMixedTypes="0" containsString="0"/>
    </cacheField>
    <cacheField name="[Date].[Fiscal Month Hierarchy].[Date].[Day of Week]" caption="Day of Week" propertyName="Day of Week" numFmtId="0" hierarchy="24" level="4" memberPropertyField="1">
      <sharedItems containsSemiMixedTypes="0" containsString="0"/>
    </cacheField>
    <cacheField name="[Date].[Fiscal Month Hierarchy].[Date].[Day of Year]" caption="Day of Year" propertyName="Day of Year" numFmtId="0" hierarchy="24" level="4" memberPropertyField="1">
      <sharedItems containsSemiMixedTypes="0" containsString="0"/>
    </cacheField>
    <cacheField name="[Date].[Fiscal Month Hierarchy].[Date].[Is Today]" caption="Is Today" propertyName="Is Today" numFmtId="0" hierarchy="24" level="4" memberPropertyField="1">
      <sharedItems containsSemiMixedTypes="0" containsString="0"/>
    </cacheField>
    <cacheField name="[Date].[Fiscal Month Hierarchy].[Date].[Month Full Name]" caption="Month Full Name" propertyName="Month Full Name" numFmtId="0" hierarchy="24" level="4" memberPropertyField="1">
      <sharedItems containsSemiMixedTypes="0" containsString="0"/>
    </cacheField>
    <cacheField name="[Date].[Fiscal Month Hierarchy].[Date].[Month Year Name]" caption="Month Year Name" propertyName="Month Year Name" numFmtId="0" hierarchy="24" level="4" memberPropertyField="1">
      <sharedItems containsSemiMixedTypes="0" containsString="0"/>
    </cacheField>
    <cacheField name="[Date].[Fiscal Week Hierarchy].[Year]" caption="Year" numFmtId="0" hierarchy="25" level="1">
      <sharedItems containsSemiMixedTypes="0" containsString="0"/>
    </cacheField>
    <cacheField name="[Date].[Fiscal Week Hierarchy].[Week]" caption="Week" numFmtId="0" hierarchy="25" level="2">
      <sharedItems containsSemiMixedTypes="0" containsString="0"/>
    </cacheField>
    <cacheField name="[Date].[Fiscal Week Hierarchy].[Date]" caption="Date" numFmtId="0" hierarchy="25" level="3">
      <sharedItems containsSemiMixedTypes="0" containsString="0"/>
    </cacheField>
    <cacheField name="[Date].[Fiscal Week Hierarchy].[Week].[Week Number]" caption="Week Number" propertyName="Week Number" numFmtId="0" hierarchy="25" level="2" memberPropertyField="1">
      <sharedItems containsSemiMixedTypes="0" containsString="0"/>
    </cacheField>
    <cacheField name="[Date].[Fiscal Week Hierarchy].[Week].[Year]" caption="Year" propertyName="Year" numFmtId="0" hierarchy="25" level="2" memberPropertyField="1">
      <sharedItems containsSemiMixedTypes="0" containsString="0"/>
    </cacheField>
    <cacheField name="[Date].[Fiscal Week Hierarchy].[Date].[Week]" caption="Week" propertyName="Week" numFmtId="0" hierarchy="25" level="3" memberPropertyField="1">
      <sharedItems containsSemiMixedTypes="0" containsString="0"/>
    </cacheField>
    <cacheField name="[Sales Hierarchy].[Sales Territory].[Sales Territory]" caption="Sales Territory" numFmtId="0" hierarchy="179" level="1">
      <sharedItems containsSemiMixedTypes="0" containsString="0"/>
    </cacheField>
    <cacheField name="[Sales Hierarchy].[Sales Territory].[Sales Territory].[Sales Region]" caption="Sales Region" propertyName="Sales Region" numFmtId="0" hierarchy="179" level="1" memberPropertyField="1">
      <sharedItems containsSemiMixedTypes="0" containsString="0"/>
    </cacheField>
    <cacheField name="[Product].[Brand].[Brand]" caption="Brand" numFmtId="0" hierarchy="132" level="1">
      <sharedItems count="23">
        <s v="[Product].[Brand].&amp;[MedSurg and Neurotech]&amp;[NV]&amp;[Hemorrhagic]&amp;[Neurovascular]&amp;[541]&amp;[Access Guidewires]&amp;[GUIDEWIRE]" c="GUIDEWIRE"/>
        <s v="[Product].[Brand].&amp;[MedSurg and Neurotech]&amp;[NV]&amp;[Hemorrhagic]&amp;[Neurovascular]&amp;[543]&amp;[Adjunctive]&amp;[ADJUNCTIVE STENT]" c="ADJUNCTIVE STENT"/>
        <s v="[Product].[Brand].&amp;[MedSurg and Neurotech]&amp;[NV]&amp;[Hemorrhagic]&amp;[Neurovascular]&amp;[543]&amp;[Adjunctive]&amp;[OCCLUSION BALLOON]" c="OCCLUSION BALLOON"/>
        <s v="[Product].[Brand].&amp;[MedSurg and Neurotech]&amp;[NV]&amp;[Ischemic]&amp;[Neurovascular]&amp;[544]&amp;[ICAD]&amp;[ANGIOPLASTY BALLOON]" c="ANGIOPLASTY BALLOON"/>
        <s v="[Product].[Brand].&amp;[MedSurg and Neurotech]&amp;[NV]&amp;[Ischemic]&amp;[Neurovascular]&amp;[544]&amp;[ICAD]&amp;[ISCHEMIC STENT]" c="ISCHEMIC STENT"/>
        <s v="[Product].[Brand].&amp;[MedSurg and Neurotech]&amp;[NV]&amp;[Hemorrhagic]&amp;[Neurovascular]&amp;[545]&amp;[Accessories Hemorrhagic]&amp;[DETACHMENT]" c="DETACHMENT"/>
        <s v="[Product].[Brand].&amp;[MedSurg and Neurotech]&amp;[NV]&amp;[Hemorrhagic]&amp;[Neurovascular]&amp;[545]&amp;[Accessories Hemorrhagic]&amp;[RHV]" c="RHV"/>
        <s v="[Product].[Brand].&amp;[MedSurg and Neurotech]&amp;[NV]&amp;[NV Other]&amp;[Neurovascular]&amp;[547]&amp;[*Other NV-Obs Jan 2020]&amp;[OEM]" c="OEM"/>
        <s v="[Product].[Brand].&amp;[MedSurg and Neurotech]&amp;[NV]&amp;[Hemorrhagic]&amp;[Neurovascular]&amp;[548]&amp;[Flow Diversion]&amp;[FLOW DIVERTING STENT]" c="FLOW DIVERTING STENT"/>
        <s v="[Product].[Brand].&amp;[MedSurg and Neurotech]&amp;[NV]&amp;[Hemorrhagic]&amp;[Neurovascular]&amp;[565]&amp;[Access Hemorrhagic]&amp;[DELIVERY CATHETER HEMORRHAGIC]" c="DELIVERY CATHETER HEMORRHAGIC"/>
        <s v="[Product].[Brand].&amp;[MedSurg and Neurotech]&amp;[NV]&amp;[Hemorrhagic]&amp;[Neurovascular]&amp;[565]&amp;[Access Hemorrhagic]&amp;[GUIDE CATHETER]" c="GUIDE CATHETER"/>
        <s v="[Product].[Brand].&amp;[MedSurg and Neurotech]&amp;[NV]&amp;[Hemorrhagic]&amp;[Neurovascular]&amp;[565]&amp;[Access Hemorrhagic]&amp;[MICROCATHETER HEMORRHAGIC]" c="MICROCATHETER HEMORRHAGIC"/>
        <s v="[Product].[Brand].&amp;[MedSurg and Neurotech]&amp;[NV]&amp;[Hemorrhagic]&amp;[Neurovascular]&amp;[568]&amp;[Intrasaccular]&amp;[COIL]" c="COIL"/>
        <s v="[Product].[Brand].&amp;[MedSurg and Neurotech]&amp;[NV]&amp;[Hemorrhagic]&amp;[Neurovascular]&amp;[569]&amp;[Other Hemorrhagic]&amp;[CASE COST CAN HEM]" c="CASE COST CAN HEM"/>
        <s v="[Product].[Brand].&amp;[MedSurg and Neurotech]&amp;[NV]&amp;[Hemorrhagic]&amp;[Neurovascular]&amp;[569]&amp;[Other Hemorrhagic]&amp;[FREIGHT]" c="FREIGHT"/>
        <s v="[Product].[Brand].&amp;[MedSurg and Neurotech]&amp;[NV]&amp;[Ischemic]&amp;[Neurovascular]&amp;[566]&amp;[Access Ischemic]&amp;[BALLOON GUIDE CATHETER]" c="BALLOON GUIDE CATHETER"/>
        <s v="[Product].[Brand].&amp;[MedSurg and Neurotech]&amp;[NV]&amp;[Ischemic]&amp;[Neurovascular]&amp;[566]&amp;[Access Ischemic]&amp;[DELIVERY CATHETER ISCHEMIC]" c="DELIVERY CATHETER ISCHEMIC"/>
        <s v="[Product].[Brand].&amp;[MedSurg and Neurotech]&amp;[NV]&amp;[Ischemic]&amp;[Neurovascular]&amp;[566]&amp;[Access Ischemic]&amp;[LONG SHEATH]" c="LONG SHEATH"/>
        <s v="[Product].[Brand].&amp;[MedSurg and Neurotech]&amp;[NV]&amp;[Ischemic]&amp;[Neurovascular]&amp;[566]&amp;[Access Ischemic]&amp;[MICROCATHETER ISCHEMIC]" c="MICROCATHETER ISCHEMIC"/>
        <s v="[Product].[Brand].&amp;[MedSurg and Neurotech]&amp;[NV]&amp;[Ischemic]&amp;[Neurovascular]&amp;[567]&amp;[Aspiration Thrombectomy]&amp;[ASPIRATION CATHETER]" c="ASPIRATION CATHETER"/>
        <s v="[Product].[Brand].&amp;[MedSurg and Neurotech]&amp;[NV]&amp;[Ischemic]&amp;[Neurovascular]&amp;[567]&amp;[Aspiration Thrombectomy]&amp;[ASPIRATION SYSTEM]" c="ASPIRATION SYSTEM"/>
        <s v="[Product].[Brand].&amp;[MedSurg and Neurotech]&amp;[NV]&amp;[Ischemic]&amp;[Neurovascular]&amp;[570]&amp;[Other Ischemic]&amp;[CASE COST CAN ISCHEMIC]" c="CASE COST CAN ISCHEMIC"/>
        <s v="[Product].[Brand].&amp;[MedSurg and Neurotech]&amp;[NV]&amp;[Ischemic]&amp;[Neurovascular]&amp;[571]&amp;[Retriever Thrombectomy]&amp;[RETRIEVER]" c="RETRIEVER"/>
      </sharedItems>
    </cacheField>
    <cacheField name="[Product].[Product Line].[Product Line]" caption="Product Line" numFmtId="0" hierarchy="148" level="1" mappingCount="2">
      <sharedItems count="13">
        <s v="[Product].[Product Line].&amp;[MedSurg and Neurotech]&amp;[NV]&amp;[Hemorrhagic]&amp;[Neurovascular]&amp;[541]&amp;[Access Guidewires]" c="Access Guidewires" cp="2">
          <x/>
          <x/>
        </s>
        <s v="[Product].[Product Line].&amp;[MedSurg and Neurotech]&amp;[NV]&amp;[Hemorrhagic]&amp;[Neurovascular]&amp;[543]&amp;[Adjunctive]" c="Adjunctive" cp="2">
          <x/>
          <x v="1"/>
        </s>
        <s v="[Product].[Product Line].&amp;[MedSurg and Neurotech]&amp;[NV]&amp;[Ischemic]&amp;[Neurovascular]&amp;[544]&amp;[ICAD]" c="ICAD" cp="2">
          <x v="1"/>
          <x v="2"/>
        </s>
        <s v="[Product].[Product Line].&amp;[MedSurg and Neurotech]&amp;[NV]&amp;[Hemorrhagic]&amp;[Neurovascular]&amp;[545]&amp;[Accessories Hemorrhagic]" c="Accessories Hemorrhagic" cp="2">
          <x/>
          <x v="3"/>
        </s>
        <s v="[Product].[Product Line].&amp;[MedSurg and Neurotech]&amp;[NV]&amp;[NV Other]&amp;[Neurovascular]&amp;[547]&amp;[*Other NV-Obs Jan 2020]" c="*Other NV-Obs Jan 2020" cp="2">
          <x v="2"/>
          <x v="4"/>
        </s>
        <s v="[Product].[Product Line].&amp;[MedSurg and Neurotech]&amp;[NV]&amp;[Hemorrhagic]&amp;[Neurovascular]&amp;[548]&amp;[Flow Diversion]" c="Flow Diversion" cp="2">
          <x/>
          <x v="5"/>
        </s>
        <s v="[Product].[Product Line].&amp;[MedSurg and Neurotech]&amp;[NV]&amp;[Hemorrhagic]&amp;[Neurovascular]&amp;[565]&amp;[Access Hemorrhagic]" c="Access Hemorrhagic" cp="2">
          <x/>
          <x v="6"/>
        </s>
        <s v="[Product].[Product Line].&amp;[MedSurg and Neurotech]&amp;[NV]&amp;[Hemorrhagic]&amp;[Neurovascular]&amp;[568]&amp;[Intrasaccular]" c="Intrasaccular" cp="2">
          <x/>
          <x v="6"/>
        </s>
        <s v="[Product].[Product Line].&amp;[MedSurg and Neurotech]&amp;[NV]&amp;[Hemorrhagic]&amp;[Neurovascular]&amp;[569]&amp;[Other Hemorrhagic]" c="Other Hemorrhagic" cp="2">
          <x/>
          <x v="6"/>
        </s>
        <s v="[Product].[Product Line].&amp;[MedSurg and Neurotech]&amp;[NV]&amp;[Ischemic]&amp;[Neurovascular]&amp;[566]&amp;[Access Ischemic]" c="Access Ischemic" cp="2">
          <x v="1"/>
          <x v="6"/>
        </s>
        <s v="[Product].[Product Line].&amp;[MedSurg and Neurotech]&amp;[NV]&amp;[Ischemic]&amp;[Neurovascular]&amp;[567]&amp;[Aspiration Thrombectomy]" c="Aspiration Thrombectomy" cp="2">
          <x v="1"/>
          <x v="6"/>
        </s>
        <s v="[Product].[Product Line].&amp;[MedSurg and Neurotech]&amp;[NV]&amp;[Ischemic]&amp;[Neurovascular]&amp;[570]&amp;[Other Ischemic]" c="Other Ischemic" cp="2">
          <x v="1"/>
          <x v="6"/>
        </s>
        <s v="[Product].[Product Line].&amp;[MedSurg and Neurotech]&amp;[NV]&amp;[Ischemic]&amp;[Neurovascular]&amp;[571]&amp;[Retriever Thrombectomy]" c="Retriever Thrombectomy" cp="2">
          <x v="1"/>
          <x v="6"/>
        </s>
      </sharedItems>
      <mpMap v="126"/>
      <mpMap v="127"/>
    </cacheField>
    <cacheField name="[Product].[GIM Product Hierarchy].[Product Line].[Product Group_Hierarchy]" caption="Product Group_Hierarchy" propertyName="Product Group_Hierarchy" numFmtId="0" hierarchy="138" level="4" memberPropertyField="1">
      <sharedItems containsSemiMixedTypes="0" containsString="0"/>
    </cacheField>
    <cacheField name="[Product].[GIM Product Hierarchy].[Sub Brand].[Brand]" caption="Brand" propertyName="Brand" numFmtId="0" hierarchy="138" level="6" memberPropertyField="1">
      <sharedItems containsSemiMixedTypes="0" containsString="0"/>
    </cacheField>
    <cacheField name="[Product].[GIM Product Hierarchy].[Segment].[Sub Brand]" caption="Sub Brand" propertyName="Sub Brand" numFmtId="0" hierarchy="138" level="7" memberPropertyField="1">
      <sharedItems containsSemiMixedTypes="0" containsString="0"/>
    </cacheField>
    <cacheField name="[Product].[Product Line].[Product Line].[Product Group_Hierarchy]" caption="Product Group_Hierarchy" propertyName="Product Group_Hierarchy" numFmtId="0" hierarchy="148" level="1" memberPropertyField="1">
      <sharedItems count="3">
        <s v="Hemorrhagic"/>
        <s v="Ischemic"/>
        <s v="NV Other"/>
      </sharedItems>
    </cacheField>
    <cacheField name="[Product].[Product Line].[Product Line].[Sort Product Line]" caption="Sort Product Line" propertyName="Sort Product Line" numFmtId="0" hierarchy="148" level="1" memberPropertyField="1">
      <sharedItems containsSemiMixedTypes="0" containsString="0" containsNumber="1" containsInteger="1" minValue="3" maxValue="9999" count="7">
        <n v="3"/>
        <n v="5"/>
        <n v="6"/>
        <n v="7"/>
        <n v="9"/>
        <n v="14"/>
        <n v="9999"/>
      </sharedItems>
    </cacheField>
    <cacheField name="[Sales Hierarchy].[Geographic Sales Hierarchy].[Division]" caption="Division" numFmtId="0" hierarchy="170" level="1">
      <sharedItems containsSemiMixedTypes="0" containsString="0"/>
    </cacheField>
    <cacheField name="[Sales Hierarchy].[Geographic Sales Hierarchy].[Division Area]" caption="Division Area" numFmtId="0" hierarchy="170" level="2">
      <sharedItems containsSemiMixedTypes="0" containsString="0"/>
    </cacheField>
    <cacheField name="[Sales Hierarchy].[Geographic Sales Hierarchy].[Region]" caption="Region" numFmtId="0" hierarchy="170" level="3">
      <sharedItems containsSemiMixedTypes="0" containsString="0"/>
    </cacheField>
    <cacheField name="[Sales Hierarchy].[Geographic Sales Hierarchy].[Country Group]" caption="Country Group" numFmtId="0" hierarchy="170" level="4">
      <sharedItems containsSemiMixedTypes="0" containsString="0"/>
    </cacheField>
    <cacheField name="[Sales Hierarchy].[Geographic Sales Hierarchy].[Country Sub Group]" caption="Country Sub Group" numFmtId="0" hierarchy="170" level="5">
      <sharedItems containsSemiMixedTypes="0" containsString="0"/>
    </cacheField>
    <cacheField name="[Sales Hierarchy].[Geographic Sales Hierarchy].[Country]" caption="Country" numFmtId="0" hierarchy="170" level="6">
      <sharedItems containsSemiMixedTypes="0" containsString="0"/>
    </cacheField>
    <cacheField name="[Sales Hierarchy].[Geographic Sales Hierarchy].[Division Area].[Division]" caption="Division" propertyName="Division" numFmtId="0" hierarchy="170" level="2" memberPropertyField="1">
      <sharedItems containsSemiMixedTypes="0" containsString="0"/>
    </cacheField>
    <cacheField name="[Sales Hierarchy].[Geographic Sales Hierarchy].[Region].[Division Area]" caption="Division Area" propertyName="Division Area" numFmtId="0" hierarchy="170" level="3" memberPropertyField="1">
      <sharedItems containsSemiMixedTypes="0" containsString="0"/>
    </cacheField>
    <cacheField name="[Sales Hierarchy].[Geographic Sales Hierarchy].[Country Group].[Region]" caption="Region" propertyName="Region" numFmtId="0" hierarchy="170" level="4" memberPropertyField="1">
      <sharedItems containsSemiMixedTypes="0" containsString="0"/>
    </cacheField>
    <cacheField name="[Sales Hierarchy].[Geographic Sales Hierarchy].[Country Sub Group].[Country Group]" caption="Country Group" propertyName="Country Group" numFmtId="0" hierarchy="170" level="5" memberPropertyField="1">
      <sharedItems containsSemiMixedTypes="0" containsString="0"/>
    </cacheField>
    <cacheField name="[Sales Hierarchy].[Geographic Sales Hierarchy].[Country].[Country]" caption="Country" propertyName="Country" numFmtId="0" hierarchy="170" level="6" memberPropertyField="1">
      <sharedItems containsSemiMixedTypes="0" containsString="0"/>
    </cacheField>
    <cacheField name="[Sold To Customer].[Customer].[Customer].[Customer Account Number - Legacy]" caption="Customer Account Number - Legacy" propertyName="Customer Account Number - Legacy" numFmtId="0" hierarchy="211" level="1" memberPropertyField="1">
      <sharedItems containsSemiMixedTypes="0" containsString="0"/>
    </cacheField>
  </cacheFields>
  <cacheHierarchies count="546">
    <cacheHierarchy uniqueName="[Bill To Customer].[Abbreviated State]" caption="Abbreviated State" attribute="1" defaultMemberUniqueName="[Bill To Customer].[Abbreviated State].[All]" allUniqueName="[Bill To Customer].[Abbreviated State].[All]" dimensionUniqueName="[Bill To Customer]" displayFolder="" count="0" unbalanced="0"/>
    <cacheHierarchy uniqueName="[Bill To Customer].[Address1]" caption="Address1" attribute="1" defaultMemberUniqueName="[Bill To Customer].[Address1].[All]" allUniqueName="[Bill To Customer].[Address1].[All]" dimensionUniqueName="[Bill To Customer]" displayFolder="" count="0" unbalanced="0"/>
    <cacheHierarchy uniqueName="[Bill To Customer].[Address2]" caption="Address2" attribute="1" defaultMemberUniqueName="[Bill To Customer].[Address2].[All]" allUniqueName="[Bill To Customer].[Address2].[All]" dimensionUniqueName="[Bill To Customer]" displayFolder="" count="0" unbalanced="0"/>
    <cacheHierarchy uniqueName="[Bill To Customer].[Address3]" caption="Address3" attribute="1" defaultMemberUniqueName="[Bill To Customer].[Address3].[All]" allUniqueName="[Bill To Customer].[Address3].[All]" dimensionUniqueName="[Bill To Customer]" displayFolder="" count="0" unbalanced="0"/>
    <cacheHierarchy uniqueName="[Bill To Customer].[BSC Customer Account Number]" caption="BSC Customer Account Number" attribute="1" defaultMemberUniqueName="[Bill To Customer].[BSC Customer Account Number].[All]" allUniqueName="[Bill To Customer].[BSC Customer Account Number].[All]" dimensionUniqueName="[Bill To Customer]" displayFolder="" count="0" unbalanced="0"/>
    <cacheHierarchy uniqueName="[Bill To Customer].[City]" caption="City" attribute="1" defaultMemberUniqueName="[Bill To Customer].[City].[All]" allUniqueName="[Bill To Customer].[City].[All]" dimensionUniqueName="[Bill To Customer]" displayFolder="" count="0" unbalanced="0"/>
    <cacheHierarchy uniqueName="[Bill To Customer].[Customer]" caption="Customer" attribute="1" keyAttribute="1" defaultMemberUniqueName="[Bill To Customer].[Customer].[All]" allUniqueName="[Bill To Customer].[Customer].[All]" dimensionUniqueName="[Bill To Customer]" displayFolder="" count="0" unbalanced="0"/>
    <cacheHierarchy uniqueName="[Bill To Customer].[Customer Account Number]" caption="Customer Account Number" attribute="1" defaultMemberUniqueName="[Bill To Customer].[Customer Account Number].[All]" allUniqueName="[Bill To Customer].[Customer Account Number].[All]" dimensionUniqueName="[Bill To Customer]" displayFolder="" count="0" unbalanced="0"/>
    <cacheHierarchy uniqueName="[Bill To Customer].[Customer Account Number - Legacy]" caption="Customer Account Number - Legacy" attribute="1" defaultMemberUniqueName="[Bill To Customer].[Customer Account Number - Legacy].[All]" allUniqueName="[Bill To Customer].[Customer Account Number - Legacy].[All]" dimensionUniqueName="[Bill To Customer]" displayFolder="" count="0" unbalanced="0"/>
    <cacheHierarchy uniqueName="[Bill To Customer].[Customer Country]" caption="Customer Country" attribute="1" defaultMemberUniqueName="[Bill To Customer].[Customer Country].[All]" allUniqueName="[Bill To Customer].[Customer Country].[All]" dimensionUniqueName="[Bill To Customer]" displayFolder="" count="0" unbalanced="0"/>
    <cacheHierarchy uniqueName="[Bill To Customer].[Customer Name]" caption="Customer Name" attribute="1" defaultMemberUniqueName="[Bill To Customer].[Customer Name].[All]" allUniqueName="[Bill To Customer].[Customer Name].[All]" dimensionUniqueName="[Bill To Customer]" displayFolder="" count="0" unbalanced="0"/>
    <cacheHierarchy uniqueName="[Bill To Customer].[Customer Site Number]" caption="Customer Site Number" attribute="1" defaultMemberUniqueName="[Bill To Customer].[Customer Site Number].[All]" allUniqueName="[Bill To Customer].[Customer Site Number].[All]" dimensionUniqueName="[Bill To Customer]" displayFolder="" count="0" unbalanced="0"/>
    <cacheHierarchy uniqueName="[Bill To Customer].[Customer Type Name]" caption="Customer Type Name" attribute="1" defaultMemberUniqueName="[Bill To Customer].[Customer Type Name].[All]" allUniqueName="[Bill To Customer].[Customer Type Name].[All]" dimensionUniqueName="[Bill To Customer]" displayFolder="" count="0" unbalanced="0"/>
    <cacheHierarchy uniqueName="[Bill To Customer].[ERP Account Number]" caption="ERP Account Number" attribute="1" defaultMemberUniqueName="[Bill To Customer].[ERP Account Number].[All]" allUniqueName="[Bill To Customer].[ERP Account Number].[All]" dimensionUniqueName="[Bill To Customer]" displayFolder="" count="0" unbalanced="0"/>
    <cacheHierarchy uniqueName="[Bill To Customer].[Postal Code]" caption="Postal Code" attribute="1" defaultMemberUniqueName="[Bill To Customer].[Postal Code].[All]" allUniqueName="[Bill To Customer].[Postal Code].[All]" dimensionUniqueName="[Bill To Customer]" displayFolder="" count="0" unbalanced="0"/>
    <cacheHierarchy uniqueName="[Bill To Customer].[Site Branch]" caption="Site Branch" attribute="1" defaultMemberUniqueName="[Bill To Customer].[Site Branch].[All]" allUniqueName="[Bill To Customer].[Site Branch].[All]" dimensionUniqueName="[Bill To Customer]" displayFolder="" count="0" unbalanced="0"/>
    <cacheHierarchy uniqueName="[Bill To Customer].[State]" caption="State" attribute="1" defaultMemberUniqueName="[Bill To Customer].[State].[All]" allUniqueName="[Bill To Customer].[State].[All]" dimensionUniqueName="[Bill To Customer]" displayFolder="" count="0" unbalanced="0"/>
    <cacheHierarchy uniqueName="[Country].[Active]" caption="Active" attribute="1" defaultMemberUniqueName="[Country].[Active].[All]" allUniqueName="[Country].[Active].[All]" dimensionUniqueName="[Country]" displayFolder="" count="0" unbalanced="0"/>
    <cacheHierarchy uniqueName="[Country].[Country]" caption="Country" attribute="1" keyAttribute="1" defaultMemberUniqueName="[Country].[Country].[All]" allUniqueName="[Country].[Country].[All]" dimensionUniqueName="[Country]" displayFolder="" count="0" unbalanced="0"/>
    <cacheHierarchy uniqueName="[Country].[Country Cutover Date]" caption="Country Cutover Date" attribute="1" defaultMemberUniqueName="[Country].[Country Cutover Date].[All]" allUniqueName="[Country].[Country Cutover Date].[All]" dimensionUniqueName="[Country]" displayFolder="" count="0" unbalanced="0"/>
    <cacheHierarchy uniqueName="[Currency].[Currency]" caption="Currency" attribute="1" keyAttribute="1" defaultMemberUniqueName="[Currency].[Currency].[All]" allUniqueName="[Currency].[Currency].[All]" dimensionUniqueName="[Currency]" displayFolder="" count="0" unbalanced="0"/>
    <cacheHierarchy uniqueName="[Currency Conversion].[Currency Conversion]" caption="Currency Conversion" attribute="1" keyAttribute="1" defaultMemberUniqueName="[Currency Conversion].[Currency Conversion].[All]" allUniqueName="[Currency Conversion].[Currency Conversion].[All]" dimensionUniqueName="[Currency Conversion]" displayFolder="" count="0" unbalanced="0"/>
    <cacheHierarchy uniqueName="[Date].[Date]" caption="Date" attribute="1" time="1" defaultMemberUniqueName="[Date].[Date].[All]" allUniqueName="[Date].[Date].[All]" dimensionUniqueName="[Date]" displayFolder="" count="2" unbalanced="0">
      <fieldsUsage count="2">
        <fieldUsage x="-1"/>
        <fieldUsage x="48"/>
      </fieldsUsage>
    </cacheHierarchy>
    <cacheHierarchy uniqueName="[Date].[Date Key]" caption="Date Key" attribute="1" time="1" keyAttribute="1" defaultMemberUniqueName="[Date].[Date Key].[All]" allUniqueName="[Date].[Date Key].[All]" dimensionUniqueName="[Date]" displayFolder="" count="0" memberValueDatatype="3" unbalanced="0"/>
    <cacheHierarchy uniqueName="[Date].[Fiscal Month Hierarchy]" caption="Fiscal Month Hierarchy" time="1" defaultMemberUniqueName="[Date].[Fiscal Month Hierarchy].[All]" allUniqueName="[Date].[Fiscal Month Hierarchy].[All]" dimensionUniqueName="[Date]" displayFolder="" count="5" unbalanced="0">
      <fieldsUsage count="5">
        <fieldUsage x="-1"/>
        <fieldUsage x="91"/>
        <fieldUsage x="92"/>
        <fieldUsage x="93"/>
        <fieldUsage x="94"/>
      </fieldsUsage>
    </cacheHierarchy>
    <cacheHierarchy uniqueName="[Date].[Fiscal Week Hierarchy]" caption="Fiscal Week Hierarchy" time="1" defaultMemberUniqueName="[Date].[Fiscal Week Hierarchy].[All]" allUniqueName="[Date].[Fiscal Week Hierarchy].[All]" dimensionUniqueName="[Date]" displayFolder="" count="4" unbalanced="0">
      <fieldsUsage count="4">
        <fieldUsage x="-1"/>
        <fieldUsage x="113"/>
        <fieldUsage x="114"/>
        <fieldUsage x="115"/>
      </fieldsUsage>
    </cacheHierarchy>
    <cacheHierarchy uniqueName="[Date].[Is Today]" caption="Is Today" attribute="1" time="1" defaultMemberUniqueName="[Date].[Is Today].[All]" allUniqueName="[Date].[Is Today].[All]" dimensionUniqueName="[Date]" displayFolder="" count="0" unbalanced="0"/>
    <cacheHierarchy uniqueName="[Date].[Month]" caption="Month" attribute="1" time="1" defaultMemberUniqueName="[Date].[Month].[All]" allUniqueName="[Date].[Month].[All]" dimensionUniqueName="[Date]" displayFolder="" count="2" unbalanced="0">
      <fieldsUsage count="2">
        <fieldUsage x="-1"/>
        <fieldUsage x="1"/>
      </fieldsUsage>
    </cacheHierarchy>
    <cacheHierarchy uniqueName="[Date].[Quarter]" caption="Quarter" attribute="1" time="1" defaultMemberUniqueName="[Date].[Quarter].[All]" allUniqueName="[Date].[Quarter].[All]" dimensionUniqueName="[Date]" displayFolder="" count="0" unbalanced="0"/>
    <cacheHierarchy uniqueName="[Date].[Year]" caption="Year" attribute="1" time="1" defaultMemberUniqueName="[Date].[Year].[All]" allUniqueName="[Date].[Year].[All]" dimensionUniqueName="[Date]" displayFolder="" count="2" unbalanced="0">
      <fieldsUsage count="2">
        <fieldUsage x="-1"/>
        <fieldUsage x="43"/>
      </fieldsUsage>
    </cacheHierarchy>
    <cacheHierarchy uniqueName="[Date Calculations].[Date Calculations]" caption="Date Calculations" attribute="1" keyAttribute="1" defaultMemberUniqueName="[Date Calculations].[Date Calculations].&amp;[Current Period]" dimensionUniqueName="[Date Calculations]" displayFolder="" count="0" unbalanced="0"/>
    <cacheHierarchy uniqueName="[Dim InvoiceOrderNumbers].[Fact Invoice Key]" caption="Fact Invoice Key" attribute="1" keyAttribute="1" defaultMemberUniqueName="[Dim InvoiceOrderNumbers].[Fact Invoice Key].[All]" allUniqueName="[Dim InvoiceOrderNumbers].[Fact Invoice Key].[All]" dimensionUniqueName="[Dim InvoiceOrderNumbers]" displayFolder="" count="0" unbalanced="0"/>
    <cacheHierarchy uniqueName="[Dim InvoiceOrderNumbers].[Invoice Date Key]" caption="Invoice Date Key" attribute="1" defaultMemberUniqueName="[Dim InvoiceOrderNumbers].[Invoice Date Key].[All]" allUniqueName="[Dim InvoiceOrderNumbers].[Invoice Date Key].[All]" dimensionUniqueName="[Dim InvoiceOrderNumbers]" displayFolder="" count="0" unbalanced="0"/>
    <cacheHierarchy uniqueName="[Dim InvoiceOrderNumbers].[Invoicelinenumber]" caption="Invoicelinenumber" attribute="1" defaultMemberUniqueName="[Dim InvoiceOrderNumbers].[Invoicelinenumber].[All]" allUniqueName="[Dim InvoiceOrderNumbers].[Invoicelinenumber].[All]" dimensionUniqueName="[Dim InvoiceOrderNumbers]" displayFolder="" count="0" unbalanced="0"/>
    <cacheHierarchy uniqueName="[Dim InvoiceOrderNumbers].[Invoicenumber]" caption="Invoicenumber" attribute="1" defaultMemberUniqueName="[Dim InvoiceOrderNumbers].[Invoicenumber].[All]" allUniqueName="[Dim InvoiceOrderNumbers].[Invoicenumber].[All]" dimensionUniqueName="[Dim InvoiceOrderNumbers]" displayFolder="" count="0" unbalanced="0"/>
    <cacheHierarchy uniqueName="[Dim InvoiceOrderNumbers].[Order Line Number]" caption="Order Line Number" attribute="1" defaultMemberUniqueName="[Dim InvoiceOrderNumbers].[Order Line Number].[All]" allUniqueName="[Dim InvoiceOrderNumbers].[Order Line Number].[All]" dimensionUniqueName="[Dim InvoiceOrderNumbers]" displayFolder="" count="0" unbalanced="0"/>
    <cacheHierarchy uniqueName="[Dim InvoiceOrderNumbers].[Order Number]" caption="Order Number" attribute="1" defaultMemberUniqueName="[Dim InvoiceOrderNumbers].[Order Number].[All]" allUniqueName="[Dim InvoiceOrderNumbers].[Order Number].[All]" dimensionUniqueName="[Dim InvoiceOrderNumbers]" displayFolder="" count="2" unbalanced="0">
      <fieldsUsage count="2">
        <fieldUsage x="-1"/>
        <fieldUsage x="90"/>
      </fieldsUsage>
    </cacheHierarchy>
    <cacheHierarchy uniqueName="[Dim InvoiceOrderNumbers].[Source System Key]" caption="Source System Key" attribute="1" defaultMemberUniqueName="[Dim InvoiceOrderNumbers].[Source System Key].[All]" allUniqueName="[Dim InvoiceOrderNumbers].[Source System Key].[All]" dimensionUniqueName="[Dim InvoiceOrderNumbers]" displayFolder="" count="0" unbalanced="0"/>
    <cacheHierarchy uniqueName="[Dim Item Type].[Item Key]" caption="Item Key" attribute="1" keyAttribute="1" defaultMemberUniqueName="[Dim Item Type].[Item Key].[All]" allUniqueName="[Dim Item Type].[Item Key].[All]" dimensionUniqueName="[Dim Item Type]" displayFolder="" count="0" unbalanced="0"/>
    <cacheHierarchy uniqueName="[Dim Item Type].[Item Type]" caption="Item Type" attribute="1" defaultMemberUniqueName="[Dim Item Type].[Item Type].[All]" allUniqueName="[Dim Item Type].[Item Type].[All]" dimensionUniqueName="[Dim Item Type]" displayFolder="" count="0" unbalanced="0"/>
    <cacheHierarchy uniqueName="[Dim Rebate].[Is Rebate Flag]" caption="Is Rebate Flag" attribute="1" keyAttribute="1" defaultMemberUniqueName="[Dim Rebate].[Is Rebate Flag].[All]" allUniqueName="[Dim Rebate].[Is Rebate Flag].[All]" dimensionUniqueName="[Dim Rebate]" displayFolder="" count="0" unbalanced="0"/>
    <cacheHierarchy uniqueName="[Fee].[Accrual Rate]" caption="Fee.Accrual Rate" attribute="1" defaultMemberUniqueName="[Fee].[Accrual Rate].[All]" allUniqueName="[Fee].[Accrual Rate].[All]" dimensionUniqueName="[Fee]" displayFolder="" count="0" unbalanced="0"/>
    <cacheHierarchy uniqueName="[Fee].[Accrual Type]" caption="Fee.Accrual Type" attribute="1" defaultMemberUniqueName="[Fee].[Accrual Type].[All]" allUniqueName="[Fee].[Accrual Type].[All]" dimensionUniqueName="[Fee]" displayFolder="" count="0" unbalanced="0"/>
    <cacheHierarchy uniqueName="[Fee].[Commitment Type]" caption="Fee.Commitment Type" attribute="1" defaultMemberUniqueName="[Fee].[Commitment Type].[All]" allUniqueName="[Fee].[Commitment Type].[All]" dimensionUniqueName="[Fee]" displayFolder="" count="0" unbalanced="0"/>
    <cacheHierarchy uniqueName="[Fee].[Contract Author]" caption="Fee.Contract Author" attribute="1" defaultMemberUniqueName="[Fee].[Contract Author].[All]" allUniqueName="[Fee].[Contract Author].[All]" dimensionUniqueName="[Fee]" displayFolder="" count="0" unbalanced="0"/>
    <cacheHierarchy uniqueName="[Fee].[Contract Customer Account Number]" caption="Fee.Contract Customer Account Number" attribute="1" defaultMemberUniqueName="[Fee].[Contract Customer Account Number].[All]" allUniqueName="[Fee].[Contract Customer Account Number].[All]" dimensionUniqueName="[Fee]" displayFolder="" count="0" unbalanced="0"/>
    <cacheHierarchy uniqueName="[Fee].[Contract Name]" caption="Fee.Contract Name" attribute="1" defaultMemberUniqueName="[Fee].[Contract Name].[All]" allUniqueName="[Fee].[Contract Name].[All]" dimensionUniqueName="[Fee]" displayFolder="" count="0" unbalanced="0"/>
    <cacheHierarchy uniqueName="[Fee].[Contract Number]" caption="Fee.Contract Number" attribute="1" defaultMemberUniqueName="[Fee].[Contract Number].[All]" allUniqueName="[Fee].[Contract Number].[All]" dimensionUniqueName="[Fee]" displayFolder="" count="0" unbalanced="0"/>
    <cacheHierarchy uniqueName="[Fee].[Contract Status]" caption="Fee.Contract Status" attribute="1" defaultMemberUniqueName="[Fee].[Contract Status].[All]" allUniqueName="[Fee].[Contract Status].[All]" dimensionUniqueName="[Fee]" displayFolder="" count="0" unbalanced="0"/>
    <cacheHierarchy uniqueName="[Fee].[Contract Sub Type]" caption="Fee.Contract Sub Type" attribute="1" defaultMemberUniqueName="[Fee].[Contract Sub Type].[All]" allUniqueName="[Fee].[Contract Sub Type].[All]" dimensionUniqueName="[Fee]" displayFolder="" count="0" unbalanced="0"/>
    <cacheHierarchy uniqueName="[Fee].[Contract Type]" caption="Fee.Contract Type" attribute="1" defaultMemberUniqueName="[Fee].[Contract Type].[All]" allUniqueName="[Fee].[Contract Type].[All]" dimensionUniqueName="[Fee]" displayFolder="" count="0" unbalanced="0"/>
    <cacheHierarchy uniqueName="[Fee].[ERP Accrual]" caption="Fee.ERP Accrual" attribute="1" defaultMemberUniqueName="[Fee].[ERP Accrual].[All]" allUniqueName="[Fee].[ERP Accrual].[All]" dimensionUniqueName="[Fee]" displayFolder="" count="0" unbalanced="0"/>
    <cacheHierarchy uniqueName="[Fee].[Payee Customer Account Number]" caption="Fee.Payee Customer Account Number" attribute="1" defaultMemberUniqueName="[Fee].[Payee Customer Account Number].[All]" allUniqueName="[Fee].[Payee Customer Account Number].[All]" dimensionUniqueName="[Fee]" displayFolder="" count="0" unbalanced="0"/>
    <cacheHierarchy uniqueName="[Fee].[Payment Frequency]" caption="Fee.Payment Frequency" attribute="1" defaultMemberUniqueName="[Fee].[Payment Frequency].[All]" allUniqueName="[Fee].[Payment Frequency].[All]" dimensionUniqueName="[Fee]" displayFolder="" count="0" unbalanced="0"/>
    <cacheHierarchy uniqueName="[Fee].[Payment Method]" caption="Fee.Payment Method" attribute="1" defaultMemberUniqueName="[Fee].[Payment Method].[All]" allUniqueName="[Fee].[Payment Method].[All]" dimensionUniqueName="[Fee]" displayFolder="" count="0" unbalanced="0"/>
    <cacheHierarchy uniqueName="[Fee].[Price List]" caption="Fee.Price List" attribute="1" defaultMemberUniqueName="[Fee].[Price List].[All]" allUniqueName="[Fee].[Price List].[All]" dimensionUniqueName="[Fee]" displayFolder="" count="0" unbalanced="0"/>
    <cacheHierarchy uniqueName="[Fee].[Pricing Method]" caption="Fee.Pricing Method" attribute="1" defaultMemberUniqueName="[Fee].[Pricing Method].[All]" allUniqueName="[Fee].[Pricing Method].[All]" dimensionUniqueName="[Fee]" displayFolder="" count="0" unbalanced="0"/>
    <cacheHierarchy uniqueName="[Fee].[Program Key]" caption="Fee.Program Key" attribute="1" keyAttribute="1" defaultMemberUniqueName="[Fee].[Program Key].[All]" allUniqueName="[Fee].[Program Key].[All]" dimensionUniqueName="[Fee]" displayFolder="" count="0" unbalanced="0"/>
    <cacheHierarchy uniqueName="[Fee].[Program Name]" caption="Fee.Program Name" attribute="1" defaultMemberUniqueName="[Fee].[Program Name].[All]" allUniqueName="[Fee].[Program Name].[All]" dimensionUniqueName="[Fee]" displayFolder="" count="0" unbalanced="0"/>
    <cacheHierarchy uniqueName="[Fee].[Program Number]" caption="Fee.Program Number" attribute="1" defaultMemberUniqueName="[Fee].[Program Number].[All]" allUniqueName="[Fee].[Program Number].[All]" dimensionUniqueName="[Fee]" displayFolder="" count="0" unbalanced="0"/>
    <cacheHierarchy uniqueName="[Fee].[Program Status]" caption="Fee.Program Status" attribute="1" defaultMemberUniqueName="[Fee].[Program Status].[All]" allUniqueName="[Fee].[Program Status].[All]" dimensionUniqueName="[Fee]" displayFolder="" count="0" unbalanced="0"/>
    <cacheHierarchy uniqueName="[Fee].[Program Type]" caption="Fee.Program Type" attribute="1" defaultMemberUniqueName="[Fee].[Program Type].[All]" allUniqueName="[Fee].[Program Type].[All]" dimensionUniqueName="[Fee]" displayFolder="" count="0" unbalanced="0"/>
    <cacheHierarchy uniqueName="[Fee].[Source System Key]" caption="Fee.Source System Key" attribute="1" defaultMemberUniqueName="[Fee].[Source System Key].[All]" allUniqueName="[Fee].[Source System Key].[All]" dimensionUniqueName="[Fee]" displayFolder="" count="0" unbalanced="0"/>
    <cacheHierarchy uniqueName="[Global Region].[Global Region]" caption="Global Region" attribute="1" keyAttribute="1" defaultMemberUniqueName="[Global Region].[Global Region].[All]" allUniqueName="[Global Region].[Global Region].[All]" dimensionUniqueName="[Global Region]" displayFolder="" count="0" unbalanced="0"/>
    <cacheHierarchy uniqueName="[GPO].[GPO]" caption="GPO" defaultMemberUniqueName="[GPO].[GPO].[All]" allUniqueName="[GPO].[GPO].[All]" dimensionUniqueName="[GPO]" displayFolder="" count="0" unbalanced="0"/>
    <cacheHierarchy uniqueName="[GPO].[GPO Number]" caption="GPO Number" attribute="1" defaultMemberUniqueName="[GPO].[GPO Number].[All]" allUniqueName="[GPO].[GPO Number].[All]" dimensionUniqueName="[GPO]" displayFolder="" count="0" unbalanced="0"/>
    <cacheHierarchy uniqueName="[GPO].[Limited Number]" caption="Limited Number" attribute="1" defaultMemberUniqueName="[GPO].[Limited Number].[All]" allUniqueName="[GPO].[Limited Number].[All]" dimensionUniqueName="[GPO]" displayFolder="" count="0" unbalanced="0"/>
    <cacheHierarchy uniqueName="[Invoice Number].[Invoice Line Number]" caption="Invoice Line Number" attribute="1" keyAttribute="1" defaultMemberUniqueName="[Invoice Number].[Invoice Line Number].[All]" allUniqueName="[Invoice Number].[Invoice Line Number].[All]" dimensionUniqueName="[Invoice Number]" displayFolder="" count="0" unbalanced="0"/>
    <cacheHierarchy uniqueName="[Invoice Number].[Invoice Number]" caption="Invoice Number" attribute="1" defaultMemberUniqueName="[Invoice Number].[Invoice Number].[All]" allUniqueName="[Invoice Number].[Invoice Number].[All]" dimensionUniqueName="[Invoice Number]" displayFolder="" count="0" unbalanced="0"/>
    <cacheHierarchy uniqueName="[Invoice Number].[Invoice Number by Source System]" caption="Invoice Number by Source System" defaultMemberUniqueName="[Invoice Number].[Invoice Number by Source System].[All]" allUniqueName="[Invoice Number].[Invoice Number by Source System].[All]" dimensionUniqueName="[Invoice Number]" displayFolder="" count="0" unbalanced="0"/>
    <cacheHierarchy uniqueName="[Japan Dealer].[Dealer]" caption="Dealer" attribute="1" defaultMemberUniqueName="[Japan Dealer].[Dealer].[All]" allUniqueName="[Japan Dealer].[Dealer].[All]" dimensionUniqueName="[Japan Dealer]" displayFolder="" count="0" unbalanced="0"/>
    <cacheHierarchy uniqueName="[Japan Dealer].[Dealer Account Number]" caption="Dealer Account Number" attribute="1" defaultMemberUniqueName="[Japan Dealer].[Dealer Account Number].[All]" allUniqueName="[Japan Dealer].[Dealer Account Number].[All]" dimensionUniqueName="[Japan Dealer]" displayFolder="" count="0" unbalanced="0"/>
    <cacheHierarchy uniqueName="[Japan Dealer].[Dealer Country]" caption="Dealer Country" attribute="1" defaultMemberUniqueName="[Japan Dealer].[Dealer Country].[All]" allUniqueName="[Japan Dealer].[Dealer Country].[All]" dimensionUniqueName="[Japan Dealer]" displayFolder="" count="0" unbalanced="0"/>
    <cacheHierarchy uniqueName="[Japan Dealer].[Dealer Name]" caption="Dealer Name" attribute="1" defaultMemberUniqueName="[Japan Dealer].[Dealer Name].[All]" allUniqueName="[Japan Dealer].[Dealer Name].[All]" dimensionUniqueName="[Japan Dealer]" displayFolder="" count="0" unbalanced="0"/>
    <cacheHierarchy uniqueName="[Japan Dealer].[Is Dealer Customer]" caption="Is Dealer Customer" attribute="1" defaultMemberUniqueName="[Japan Dealer].[Is Dealer Customer].[All]" allUniqueName="[Japan Dealer].[Is Dealer Customer].[All]" dimensionUniqueName="[Japan Dealer]" displayFolder="" count="0" unbalanced="0"/>
    <cacheHierarchy uniqueName="[Japan Dealer].[Prefecture]" caption="Prefecture" attribute="1" defaultMemberUniqueName="[Japan Dealer].[Prefecture].[All]" allUniqueName="[Japan Dealer].[Prefecture].[All]" dimensionUniqueName="[Japan Dealer]" displayFolder="" count="0" unbalanced="0"/>
    <cacheHierarchy uniqueName="[Order Number].[Month]" caption="Month" attribute="1" defaultMemberUniqueName="[Order Number].[Month].[All]" allUniqueName="[Order Number].[Month].[All]" dimensionUniqueName="[Order Number]" displayFolder="" count="0" unbalanced="0"/>
    <cacheHierarchy uniqueName="[Order Number].[Order Date]" caption="Order Date" attribute="1" defaultMemberUniqueName="[Order Number].[Order Date].[All]" allUniqueName="[Order Number].[Order Date].[All]" dimensionUniqueName="[Order Number]" displayFolder="" count="0" unbalanced="0"/>
    <cacheHierarchy uniqueName="[Order Number].[Order Line Number]" caption="Order Line Number" attribute="1" keyAttribute="1" defaultMemberUniqueName="[Order Number].[Order Line Number].[All]" allUniqueName="[Order Number].[Order Line Number].[All]" dimensionUniqueName="[Order Number]" displayFolder="" count="0" unbalanced="0"/>
    <cacheHierarchy uniqueName="[Order Number].[Order Number]" caption="Order Number" attribute="1" defaultMemberUniqueName="[Order Number].[Order Number].[All]" allUniqueName="[Order Number].[Order Number].[All]" dimensionUniqueName="[Order Number]" displayFolder="" count="0" unbalanced="0"/>
    <cacheHierarchy uniqueName="[Order Number].[Order Number by Source System]" caption="Order Number by Source System" defaultMemberUniqueName="[Order Number].[Order Number by Source System].[All]" allUniqueName="[Order Number].[Order Number by Source System].[All]" dimensionUniqueName="[Order Number]" displayFolder="" count="0" unbalanced="0"/>
    <cacheHierarchy uniqueName="[Order Number].[Year]" caption="Year" attribute="1" defaultMemberUniqueName="[Order Number].[Year].[All]" allUniqueName="[Order Number].[Year].[All]" dimensionUniqueName="[Order Number]" displayFolder="" count="0" unbalanced="0"/>
    <cacheHierarchy uniqueName="[Order Reason].[Order Reason]" caption="Order Reason" attribute="1" defaultMemberUniqueName="[Order Reason].[Order Reason].[All]" allUniqueName="[Order Reason].[Order Reason].[All]" dimensionUniqueName="[Order Reason]" displayFolder="" count="0" unbalanced="0"/>
    <cacheHierarchy uniqueName="[Order Reason].[Order Reason Code]" caption="Order Reason Code" attribute="1" defaultMemberUniqueName="[Order Reason].[Order Reason Code].[All]" allUniqueName="[Order Reason].[Order Reason Code].[All]" dimensionUniqueName="[Order Reason]" displayFolder="" count="0" unbalanced="0"/>
    <cacheHierarchy uniqueName="[Order Reason].[Return Reason]" caption="Return Reason" attribute="1" defaultMemberUniqueName="[Order Reason].[Return Reason].[All]" allUniqueName="[Order Reason].[Return Reason].[All]" dimensionUniqueName="[Order Reason]" displayFolder="" count="0" unbalanced="0"/>
    <cacheHierarchy uniqueName="[Order Reason].[Return Reason Code]" caption="Return Reason Code" attribute="1" defaultMemberUniqueName="[Order Reason].[Return Reason Code].[All]" allUniqueName="[Order Reason].[Return Reason Code].[All]" dimensionUniqueName="[Order Reason]" displayFolder="" count="0" unbalanced="0"/>
    <cacheHierarchy uniqueName="[Order Type].[Order Line Type]" caption="Order Line Type" attribute="1" defaultMemberUniqueName="[Order Type].[Order Line Type].[All]" allUniqueName="[Order Type].[Order Line Type].[All]" dimensionUniqueName="[Order Type]" displayFolder="" count="0" unbalanced="0"/>
    <cacheHierarchy uniqueName="[Order Type].[Order Line Type Code]" caption="Order Line Type Code" attribute="1" defaultMemberUniqueName="[Order Type].[Order Line Type Code].[All]" allUniqueName="[Order Type].[Order Line Type Code].[All]" dimensionUniqueName="[Order Type]" displayFolder="" count="0" unbalanced="0"/>
    <cacheHierarchy uniqueName="[Order Type].[Order Type]" caption="Order Type" attribute="1" defaultMemberUniqueName="[Order Type].[Order Type].[All]" allUniqueName="[Order Type].[Order Type].[All]" dimensionUniqueName="[Order Type]" displayFolder="" count="0" unbalanced="0"/>
    <cacheHierarchy uniqueName="[Order Type].[Order Type Code]" caption="Order Type Code" attribute="1" defaultMemberUniqueName="[Order Type].[Order Type Code].[All]" allUniqueName="[Order Type].[Order Type Code].[All]" dimensionUniqueName="[Order Type]" displayFolder="" count="0" unbalanced="0"/>
    <cacheHierarchy uniqueName="[Order Type].[Revenue Type]" caption="Revenue Type" attribute="1" defaultMemberUniqueName="[Order Type].[Revenue Type].[All]" allUniqueName="[Order Type].[Revenue Type].[All]" dimensionUniqueName="[Order Type]" displayFolder="" count="0" unbalanced="0"/>
    <cacheHierarchy uniqueName="[Order Type].[Revenue Type Code]" caption="Revenue Type Code" attribute="1" defaultMemberUniqueName="[Order Type].[Revenue Type Code].[All]" allUniqueName="[Order Type].[Revenue Type Code].[All]" dimensionUniqueName="[Order Type]" displayFolder="" count="0" unbalanced="0"/>
    <cacheHierarchy uniqueName="[Order Type].[Revenue Type Hierarchy]" caption="Revenue Type Hierarchy" defaultMemberUniqueName="[Order Type].[Revenue Type Hierarchy].[All]" allUniqueName="[Order Type].[Revenue Type Hierarchy].[All]" dimensionUniqueName="[Order Type]" displayFolder="" count="3" unbalanced="0">
      <fieldsUsage count="3">
        <fieldUsage x="-1"/>
        <fieldUsage x="33"/>
        <fieldUsage x="34"/>
      </fieldsUsage>
    </cacheHierarchy>
    <cacheHierarchy uniqueName="[PayeeCustomerAccount].[Abbreviated State]" caption="Abbreviated State" attribute="1" defaultMemberUniqueName="[PayeeCustomerAccount].[Abbreviated State].[All]" allUniqueName="[PayeeCustomerAccount].[Abbreviated State].[All]" dimensionUniqueName="[PayeeCustomerAccount]" displayFolder="" count="0" unbalanced="0"/>
    <cacheHierarchy uniqueName="[PayeeCustomerAccount].[Address1]" caption="Address1" attribute="1" defaultMemberUniqueName="[PayeeCustomerAccount].[Address1].[All]" allUniqueName="[PayeeCustomerAccount].[Address1].[All]" dimensionUniqueName="[PayeeCustomerAccount]" displayFolder="" count="0" unbalanced="0"/>
    <cacheHierarchy uniqueName="[PayeeCustomerAccount].[Address2]" caption="Address2" attribute="1" defaultMemberUniqueName="[PayeeCustomerAccount].[Address2].[All]" allUniqueName="[PayeeCustomerAccount].[Address2].[All]" dimensionUniqueName="[PayeeCustomerAccount]" displayFolder="" count="0" unbalanced="0"/>
    <cacheHierarchy uniqueName="[PayeeCustomerAccount].[Address3]" caption="Address3" attribute="1" defaultMemberUniqueName="[PayeeCustomerAccount].[Address3].[All]" allUniqueName="[PayeeCustomerAccount].[Address3].[All]" dimensionUniqueName="[PayeeCustomerAccount]" displayFolder="" count="0" unbalanced="0"/>
    <cacheHierarchy uniqueName="[PayeeCustomerAccount].[City]" caption="City" attribute="1" defaultMemberUniqueName="[PayeeCustomerAccount].[City].[All]" allUniqueName="[PayeeCustomerAccount].[City].[All]" dimensionUniqueName="[PayeeCustomerAccount]" displayFolder="" count="0" unbalanced="0"/>
    <cacheHierarchy uniqueName="[PayeeCustomerAccount].[Customer Account Number]" caption="Customer Account Number" attribute="1" defaultMemberUniqueName="[PayeeCustomerAccount].[Customer Account Number].[All]" allUniqueName="[PayeeCustomerAccount].[Customer Account Number].[All]" dimensionUniqueName="[PayeeCustomerAccount]" displayFolder="" count="0" unbalanced="0"/>
    <cacheHierarchy uniqueName="[PayeeCustomerAccount].[Customer Key]" caption="Customer Key" attribute="1" keyAttribute="1" defaultMemberUniqueName="[PayeeCustomerAccount].[Customer Key].[All]" allUniqueName="[PayeeCustomerAccount].[Customer Key].[All]" dimensionUniqueName="[PayeeCustomerAccount]" displayFolder="" count="0" unbalanced="0"/>
    <cacheHierarchy uniqueName="[PayeeCustomerAccount].[Customer Name]" caption="Customer Name" attribute="1" defaultMemberUniqueName="[PayeeCustomerAccount].[Customer Name].[All]" allUniqueName="[PayeeCustomerAccount].[Customer Name].[All]" dimensionUniqueName="[PayeeCustomerAccount]" displayFolder="" count="0" unbalanced="0"/>
    <cacheHierarchy uniqueName="[PayeeCustomerAccount].[Customer Site Number]" caption="Customer Site Number" attribute="1" defaultMemberUniqueName="[PayeeCustomerAccount].[Customer Site Number].[All]" allUniqueName="[PayeeCustomerAccount].[Customer Site Number].[All]" dimensionUniqueName="[PayeeCustomerAccount]" displayFolder="" count="0" unbalanced="0"/>
    <cacheHierarchy uniqueName="[PayeeCustomerAccount].[Customer Type Name]" caption="Customer Type Name" attribute="1" defaultMemberUniqueName="[PayeeCustomerAccount].[Customer Type Name].[All]" allUniqueName="[PayeeCustomerAccount].[Customer Type Name].[All]" dimensionUniqueName="[PayeeCustomerAccount]" displayFolder="" count="0" unbalanced="0"/>
    <cacheHierarchy uniqueName="[PayeeCustomerAccount].[ERP Account Number]" caption="ERP Account Number" attribute="1" defaultMemberUniqueName="[PayeeCustomerAccount].[ERP Account Number].[All]" allUniqueName="[PayeeCustomerAccount].[ERP Account Number].[All]" dimensionUniqueName="[PayeeCustomerAccount]" displayFolder="" count="0" unbalanced="0"/>
    <cacheHierarchy uniqueName="[PayeeCustomerAccount].[Postal Code]" caption="Postal Code" attribute="1" defaultMemberUniqueName="[PayeeCustomerAccount].[Postal Code].[All]" allUniqueName="[PayeeCustomerAccount].[Postal Code].[All]" dimensionUniqueName="[PayeeCustomerAccount]" displayFolder="" count="0" unbalanced="0"/>
    <cacheHierarchy uniqueName="[PayeeCustomerAccount].[Qualified Member ID]" caption="Qualified Member ID" attribute="1" defaultMemberUniqueName="[PayeeCustomerAccount].[Qualified Member ID].[All]" allUniqueName="[PayeeCustomerAccount].[Qualified Member ID].[All]" dimensionUniqueName="[PayeeCustomerAccount]" displayFolder="" count="0" unbalanced="0"/>
    <cacheHierarchy uniqueName="[PayeeCustomerAccount].[Site Branch]" caption="Site Branch" attribute="1" defaultMemberUniqueName="[PayeeCustomerAccount].[Site Branch].[All]" allUniqueName="[PayeeCustomerAccount].[Site Branch].[All]" dimensionUniqueName="[PayeeCustomerAccount]" displayFolder="" count="0" unbalanced="0"/>
    <cacheHierarchy uniqueName="[PayeeCustomerAccount].[State]" caption="State" attribute="1" defaultMemberUniqueName="[PayeeCustomerAccount].[State].[All]" allUniqueName="[PayeeCustomerAccount].[State].[All]" dimensionUniqueName="[PayeeCustomerAccount]" displayFolder="" count="0" unbalanced="0"/>
    <cacheHierarchy uniqueName="[Price].[Accrual Rate]" caption="Price.Accrual Rate" attribute="1" defaultMemberUniqueName="[Price].[Accrual Rate].[All]" allUniqueName="[Price].[Accrual Rate].[All]" dimensionUniqueName="[Price]" displayFolder="" count="0" unbalanced="0"/>
    <cacheHierarchy uniqueName="[Price].[Accrual Type]" caption="Price.Accrual Type" attribute="1" defaultMemberUniqueName="[Price].[Accrual Type].[All]" allUniqueName="[Price].[Accrual Type].[All]" dimensionUniqueName="[Price]" displayFolder="" count="0" unbalanced="0"/>
    <cacheHierarchy uniqueName="[Price].[Commitment Type]" caption="Price.Commitment Type" attribute="1" defaultMemberUniqueName="[Price].[Commitment Type].[All]" allUniqueName="[Price].[Commitment Type].[All]" dimensionUniqueName="[Price]" displayFolder="" count="0" unbalanced="0"/>
    <cacheHierarchy uniqueName="[Price].[Contract Author]" caption="Price.Contract Author" attribute="1" defaultMemberUniqueName="[Price].[Contract Author].[All]" allUniqueName="[Price].[Contract Author].[All]" dimensionUniqueName="[Price]" displayFolder="" count="0" unbalanced="0"/>
    <cacheHierarchy uniqueName="[Price].[Contract Customer Account Number]" caption="Price.Contract Customer Account Number" attribute="1" defaultMemberUniqueName="[Price].[Contract Customer Account Number].[All]" allUniqueName="[Price].[Contract Customer Account Number].[All]" dimensionUniqueName="[Price]" displayFolder="" count="0" unbalanced="0"/>
    <cacheHierarchy uniqueName="[Price].[Contract Name]" caption="Price.Contract Name" attribute="1" defaultMemberUniqueName="[Price].[Contract Name].[All]" allUniqueName="[Price].[Contract Name].[All]" dimensionUniqueName="[Price]" displayFolder="" count="0" unbalanced="0"/>
    <cacheHierarchy uniqueName="[Price].[Contract Number]" caption="Price.Contract Number" attribute="1" defaultMemberUniqueName="[Price].[Contract Number].[All]" allUniqueName="[Price].[Contract Number].[All]" dimensionUniqueName="[Price]" displayFolder="" count="0" unbalanced="0"/>
    <cacheHierarchy uniqueName="[Price].[Contract Status]" caption="Price.Contract Status" attribute="1" defaultMemberUniqueName="[Price].[Contract Status].[All]" allUniqueName="[Price].[Contract Status].[All]" dimensionUniqueName="[Price]" displayFolder="" count="0" unbalanced="0"/>
    <cacheHierarchy uniqueName="[Price].[Contract Sub Type]" caption="Price.Contract Sub Type" attribute="1" defaultMemberUniqueName="[Price].[Contract Sub Type].[All]" allUniqueName="[Price].[Contract Sub Type].[All]" dimensionUniqueName="[Price]" displayFolder="" count="0" unbalanced="0"/>
    <cacheHierarchy uniqueName="[Price].[Contract Type]" caption="Price.Contract Type" attribute="1" defaultMemberUniqueName="[Price].[Contract Type].[All]" allUniqueName="[Price].[Contract Type].[All]" dimensionUniqueName="[Price]" displayFolder="" count="0" unbalanced="0"/>
    <cacheHierarchy uniqueName="[Price].[ERP Accrual]" caption="Price.ERP Accrual" attribute="1" defaultMemberUniqueName="[Price].[ERP Accrual].[All]" allUniqueName="[Price].[ERP Accrual].[All]" dimensionUniqueName="[Price]" displayFolder="" count="0" unbalanced="0"/>
    <cacheHierarchy uniqueName="[Price].[Payee Customer Account Number]" caption="Price.Payee Customer Account Number" attribute="1" defaultMemberUniqueName="[Price].[Payee Customer Account Number].[All]" allUniqueName="[Price].[Payee Customer Account Number].[All]" dimensionUniqueName="[Price]" displayFolder="" count="0" unbalanced="0"/>
    <cacheHierarchy uniqueName="[Price].[Payment Frequency]" caption="Price.Payment Frequency" attribute="1" defaultMemberUniqueName="[Price].[Payment Frequency].[All]" allUniqueName="[Price].[Payment Frequency].[All]" dimensionUniqueName="[Price]" displayFolder="" count="0" unbalanced="0"/>
    <cacheHierarchy uniqueName="[Price].[Payment Method]" caption="Price.Payment Method" attribute="1" defaultMemberUniqueName="[Price].[Payment Method].[All]" allUniqueName="[Price].[Payment Method].[All]" dimensionUniqueName="[Price]" displayFolder="" count="0" unbalanced="0"/>
    <cacheHierarchy uniqueName="[Price].[Price List]" caption="Price.Price List" attribute="1" defaultMemberUniqueName="[Price].[Price List].[All]" allUniqueName="[Price].[Price List].[All]" dimensionUniqueName="[Price]" displayFolder="" count="0" unbalanced="0"/>
    <cacheHierarchy uniqueName="[Price].[Pricing Method]" caption="Price.Pricing Method" attribute="1" defaultMemberUniqueName="[Price].[Pricing Method].[All]" allUniqueName="[Price].[Pricing Method].[All]" dimensionUniqueName="[Price]" displayFolder="" count="0" unbalanced="0"/>
    <cacheHierarchy uniqueName="[Price].[Program Key]" caption="Price.Program Key" attribute="1" keyAttribute="1" defaultMemberUniqueName="[Price].[Program Key].[All]" allUniqueName="[Price].[Program Key].[All]" dimensionUniqueName="[Price]" displayFolder="" count="0" unbalanced="0"/>
    <cacheHierarchy uniqueName="[Price].[Program Name]" caption="Price.Program Name" attribute="1" defaultMemberUniqueName="[Price].[Program Name].[All]" allUniqueName="[Price].[Program Name].[All]" dimensionUniqueName="[Price]" displayFolder="" count="0" unbalanced="0"/>
    <cacheHierarchy uniqueName="[Price].[Program Number]" caption="Price.Program Number" attribute="1" defaultMemberUniqueName="[Price].[Program Number].[All]" allUniqueName="[Price].[Program Number].[All]" dimensionUniqueName="[Price]" displayFolder="" count="0" unbalanced="0"/>
    <cacheHierarchy uniqueName="[Price].[Program Status]" caption="Price.Program Status" attribute="1" defaultMemberUniqueName="[Price].[Program Status].[All]" allUniqueName="[Price].[Program Status].[All]" dimensionUniqueName="[Price]" displayFolder="" count="0" unbalanced="0"/>
    <cacheHierarchy uniqueName="[Price].[Program Type]" caption="Price.Program Type" attribute="1" defaultMemberUniqueName="[Price].[Program Type].[All]" allUniqueName="[Price].[Program Type].[All]" dimensionUniqueName="[Price]" displayFolder="" count="0" unbalanced="0"/>
    <cacheHierarchy uniqueName="[Price].[Source System Key]" caption="Price.Source System Key" attribute="1" defaultMemberUniqueName="[Price].[Source System Key].[All]" allUniqueName="[Price].[Source System Key].[All]" dimensionUniqueName="[Price]" displayFolder="" count="0" unbalanced="0"/>
    <cacheHierarchy uniqueName="[Pricing Method].[Pricing Contract]" caption="Pricing Contract" attribute="1" keyAttribute="1" defaultMemberUniqueName="[Pricing Method].[Pricing Contract].[All]" allUniqueName="[Pricing Method].[Pricing Contract].[All]" dimensionUniqueName="[Pricing Method]" displayFolder="" count="0" unbalanced="0"/>
    <cacheHierarchy uniqueName="[Pricing Method].[Pricing Method]" caption="Pricing Method" attribute="1" defaultMemberUniqueName="[Pricing Method].[Pricing Method].[All]" allUniqueName="[Pricing Method].[Pricing Method].[All]" dimensionUniqueName="[Pricing Method]" displayFolder="" count="0" unbalanced="0"/>
    <cacheHierarchy uniqueName="[Product].[Brand]" caption="Brand" attribute="1" defaultMemberUniqueName="[Product].[Brand].[All]" allUniqueName="[Product].[Brand].[All]" dimensionUniqueName="[Product]" displayFolder="" count="2" unbalanced="0">
      <fieldsUsage count="2">
        <fieldUsage x="-1"/>
        <fieldUsage x="121"/>
      </fieldsUsage>
    </cacheHierarchy>
    <cacheHierarchy uniqueName="[Product].[Business Sector]" caption="Business Sector" attribute="1" defaultMemberUniqueName="[Product].[Business Sector].[All]" allUniqueName="[Product].[Business Sector].[All]" dimensionUniqueName="[Product]" displayFolder="" count="0" unbalanced="0"/>
    <cacheHierarchy uniqueName="[Product].[Franchise]" caption="Franchise" attribute="1" defaultMemberUniqueName="[Product].[Franchise].[All]" allUniqueName="[Product].[Franchise].[All]" dimensionUniqueName="[Product]" displayFolder="" count="0" unbalanced="0"/>
    <cacheHierarchy uniqueName="[Product].[Franchise Product Group]" caption="Franchise Product Group" attribute="1" defaultMemberUniqueName="[Product].[Franchise Product Group].[All]" allUniqueName="[Product].[Franchise Product Group].[All]" dimensionUniqueName="[Product]" displayFolder="" count="0" unbalanced="0"/>
    <cacheHierarchy uniqueName="[Product].[Franchise Product Line]" caption="Franchise Product Line" attribute="1" defaultMemberUniqueName="[Product].[Franchise Product Line].[All]" allUniqueName="[Product].[Franchise Product Line].[All]" dimensionUniqueName="[Product]" displayFolder="" count="0" unbalanced="0"/>
    <cacheHierarchy uniqueName="[Product].[GIM Item ID]" caption="GIM Item ID" attribute="1" defaultMemberUniqueName="[Product].[GIM Item ID].[All]" allUniqueName="[Product].[GIM Item ID].[All]" dimensionUniqueName="[Product]" displayFolder="" count="0" unbalanced="0"/>
    <cacheHierarchy uniqueName="[Product].[GIM Product Hierarchy]" caption="GIM Product Hierarchy" defaultMemberUniqueName="[Product].[GIM Product Hierarchy].[All]" allUniqueName="[Product].[GIM Product Hierarchy].[All]" dimensionUniqueName="[Product]" displayFolder="" count="9" unbalanced="0">
      <fieldsUsage count="9">
        <fieldUsage x="-1"/>
        <fieldUsage x="2"/>
        <fieldUsage x="3"/>
        <fieldUsage x="4"/>
        <fieldUsage x="5"/>
        <fieldUsage x="6"/>
        <fieldUsage x="7"/>
        <fieldUsage x="8"/>
        <fieldUsage x="9"/>
      </fieldsUsage>
    </cacheHierarchy>
    <cacheHierarchy uniqueName="[Product].[Major Classification]" caption="Major Classification" attribute="1" defaultMemberUniqueName="[Product].[Major Classification].[All]" allUniqueName="[Product].[Major Classification].[All]" dimensionUniqueName="[Product]" displayFolder="" count="0" unbalanced="0"/>
    <cacheHierarchy uniqueName="[Product].[Manufacturer Code]" caption="Manufacturer Code" attribute="1" defaultMemberUniqueName="[Product].[Manufacturer Code].[All]" allUniqueName="[Product].[Manufacturer Code].[All]" dimensionUniqueName="[Product]" displayFolder="" count="0" unbalanced="0"/>
    <cacheHierarchy uniqueName="[Product].[Markup Class]" caption="Markup Class" attribute="1" defaultMemberUniqueName="[Product].[Markup Class].[All]" allUniqueName="[Product].[Markup Class].[All]" dimensionUniqueName="[Product]" displayFolder="" count="0" unbalanced="0"/>
    <cacheHierarchy uniqueName="[Product].[Material Number]" caption="Material Number" attribute="1" defaultMemberUniqueName="[Product].[Material Number].[All]" allUniqueName="[Product].[Material Number].[All]" dimensionUniqueName="[Product]" displayFolder="" count="0" unbalanced="0"/>
    <cacheHierarchy uniqueName="[Product].[Minor Classification]" caption="Minor Classification" attribute="1" defaultMemberUniqueName="[Product].[Minor Classification].[All]" allUniqueName="[Product].[Minor Classification].[All]" dimensionUniqueName="[Product]" displayFolder="" count="0" unbalanced="0"/>
    <cacheHierarchy uniqueName="[Product].[Normalized Material Number]" caption="Normalized Material Number" attribute="1" defaultMemberUniqueName="[Product].[Normalized Material Number].[All]" allUniqueName="[Product].[Normalized Material Number].[All]" dimensionUniqueName="[Product]" displayFolder="" count="0" unbalanced="0"/>
    <cacheHierarchy uniqueName="[Product].[Pack Content]" caption="Pack Content" attribute="1" defaultMemberUniqueName="[Product].[Pack Content].[All]" allUniqueName="[Product].[Pack Content].[All]" dimensionUniqueName="[Product]" displayFolder="" count="0" unbalanced="0"/>
    <cacheHierarchy uniqueName="[Product].[Product]" caption="Product" attribute="1" keyAttribute="1" defaultMemberUniqueName="[Product].[Product].[All]" allUniqueName="[Product].[Product].[All]" dimensionUniqueName="[Product]" displayFolder="" count="0" unbalanced="0"/>
    <cacheHierarchy uniqueName="[Product].[Product Description]" caption="Product Description" attribute="1" defaultMemberUniqueName="[Product].[Product Description].[All]" allUniqueName="[Product].[Product Description].[All]" dimensionUniqueName="[Product]" displayFolder="" count="0" unbalanced="0"/>
    <cacheHierarchy uniqueName="[Product].[Product Line]" caption="Product Line" attribute="1" defaultMemberUniqueName="[Product].[Product Line].[All]" allUniqueName="[Product].[Product Line].[All]" dimensionUniqueName="[Product]" displayFolder="" count="2" unbalanced="0">
      <fieldsUsage count="2">
        <fieldUsage x="-1"/>
        <fieldUsage x="122"/>
      </fieldsUsage>
    </cacheHierarchy>
    <cacheHierarchy uniqueName="[Product].[Product Line Code]" caption="Product Line Code" attribute="1" defaultMemberUniqueName="[Product].[Product Line Code].[All]" allUniqueName="[Product].[Product Line Code].[All]" dimensionUniqueName="[Product]" displayFolder="" count="0" unbalanced="0"/>
    <cacheHierarchy uniqueName="[Product].[Product Name]" caption="Product Name" attribute="1" defaultMemberUniqueName="[Product].[Product Name].[All]" allUniqueName="[Product].[Product Name].[All]" dimensionUniqueName="[Product]" displayFolder="" count="0" unbalanced="0"/>
    <cacheHierarchy uniqueName="[Product].[Segment]" caption="Segment" attribute="1" defaultMemberUniqueName="[Product].[Segment].[All]" allUniqueName="[Product].[Segment].[All]" dimensionUniqueName="[Product]" displayFolder="" count="0" unbalanced="0"/>
    <cacheHierarchy uniqueName="[Product].[Sterility]" caption="Sterility" attribute="1" defaultMemberUniqueName="[Product].[Sterility].[All]" allUniqueName="[Product].[Sterility].[All]" dimensionUniqueName="[Product]" displayFolder="" count="0" unbalanced="0"/>
    <cacheHierarchy uniqueName="[Product].[Sub Brand]" caption="Sub Brand" attribute="1" defaultMemberUniqueName="[Product].[Sub Brand].[All]" allUniqueName="[Product].[Sub Brand].[All]" dimensionUniqueName="[Product]" displayFolder="" count="0" unbalanced="0"/>
    <cacheHierarchy uniqueName="[Product].[Sub Classification]" caption="Sub Classification" attribute="1" defaultMemberUniqueName="[Product].[Sub Classification].[All]" allUniqueName="[Product].[Sub Classification].[All]" dimensionUniqueName="[Product]" displayFolder="" count="0" unbalanced="0"/>
    <cacheHierarchy uniqueName="[Sales Hierarchy].[Active]" caption="Active" attribute="1" defaultMemberUniqueName="[Sales Hierarchy].[Active].[All]" allUniqueName="[Sales Hierarchy].[Active].[All]" dimensionUniqueName="[Sales Hierarchy]" displayFolder="" count="0" unbalanced="0"/>
    <cacheHierarchy uniqueName="[Sales Hierarchy].[Country]" caption="Country" attribute="1" defaultMemberUniqueName="[Sales Hierarchy].[Country].[All]" allUniqueName="[Sales Hierarchy].[Country].[All]" dimensionUniqueName="[Sales Hierarchy]" displayFolder="" count="0" unbalanced="0"/>
    <cacheHierarchy uniqueName="[Sales Hierarchy].[Country Description]" caption="Country Description" attribute="1" defaultMemberUniqueName="[Sales Hierarchy].[Country Description].[All]" allUniqueName="[Sales Hierarchy].[Country Description].[All]" dimensionUniqueName="[Sales Hierarchy]" displayFolder="" count="0" unbalanced="0"/>
    <cacheHierarchy uniqueName="[Sales Hierarchy].[Country Group]" caption="Country Group" attribute="1" defaultMemberUniqueName="[Sales Hierarchy].[Country Group].[All]" allUniqueName="[Sales Hierarchy].[Country Group].[All]" dimensionUniqueName="[Sales Hierarchy]" displayFolder="" count="0" unbalanced="0"/>
    <cacheHierarchy uniqueName="[Sales Hierarchy].[Country Group Description]" caption="Country Group Description" attribute="1" defaultMemberUniqueName="[Sales Hierarchy].[Country Group Description].[All]" allUniqueName="[Sales Hierarchy].[Country Group Description].[All]" dimensionUniqueName="[Sales Hierarchy]" displayFolder="" count="0" unbalanced="0"/>
    <cacheHierarchy uniqueName="[Sales Hierarchy].[Country Group Manager Name]" caption="Country Group Manager Name" attribute="1" defaultMemberUniqueName="[Sales Hierarchy].[Country Group Manager Name].[All]" allUniqueName="[Sales Hierarchy].[Country Group Manager Name].[All]" dimensionUniqueName="[Sales Hierarchy]" displayFolder="" count="0" unbalanced="0"/>
    <cacheHierarchy uniqueName="[Sales Hierarchy].[Country Manager Name]" caption="Country Manager Name" attribute="1" defaultMemberUniqueName="[Sales Hierarchy].[Country Manager Name].[All]" allUniqueName="[Sales Hierarchy].[Country Manager Name].[All]" dimensionUniqueName="[Sales Hierarchy]" displayFolder="" count="0" unbalanced="0"/>
    <cacheHierarchy uniqueName="[Sales Hierarchy].[Country Sales Region]" caption="Country Sales Region" attribute="1" defaultMemberUniqueName="[Sales Hierarchy].[Country Sales Region].[All]" allUniqueName="[Sales Hierarchy].[Country Sales Region].[All]" dimensionUniqueName="[Sales Hierarchy]" displayFolder="" count="0" unbalanced="0"/>
    <cacheHierarchy uniqueName="[Sales Hierarchy].[Country Sales Region Description]" caption="Country Sales Region Description" attribute="1" defaultMemberUniqueName="[Sales Hierarchy].[Country Sales Region Description].[All]" allUniqueName="[Sales Hierarchy].[Country Sales Region Description].[All]" dimensionUniqueName="[Sales Hierarchy]" displayFolder="" count="0" unbalanced="0"/>
    <cacheHierarchy uniqueName="[Sales Hierarchy].[Country Sales Region Manager Name]" caption="Country Sales Region Manager Name" attribute="1" defaultMemberUniqueName="[Sales Hierarchy].[Country Sales Region Manager Name].[All]" allUniqueName="[Sales Hierarchy].[Country Sales Region Manager Name].[All]" dimensionUniqueName="[Sales Hierarchy]" displayFolder="" count="0" unbalanced="0"/>
    <cacheHierarchy uniqueName="[Sales Hierarchy].[Country Sub Group]" caption="Country Sub Group" attribute="1" defaultMemberUniqueName="[Sales Hierarchy].[Country Sub Group].[All]" allUniqueName="[Sales Hierarchy].[Country Sub Group].[All]" dimensionUniqueName="[Sales Hierarchy]" displayFolder="" count="0" unbalanced="0"/>
    <cacheHierarchy uniqueName="[Sales Hierarchy].[Division]" caption="Division" attribute="1" defaultMemberUniqueName="[Sales Hierarchy].[Division].[All]" allUniqueName="[Sales Hierarchy].[Division].[All]" dimensionUniqueName="[Sales Hierarchy]" displayFolder="" count="0" unbalanced="0"/>
    <cacheHierarchy uniqueName="[Sales Hierarchy].[Division Area]" caption="Division Area" attribute="1" defaultMemberUniqueName="[Sales Hierarchy].[Division Area].[All]" allUniqueName="[Sales Hierarchy].[Division Area].[All]" dimensionUniqueName="[Sales Hierarchy]" displayFolder="" count="0" unbalanced="0"/>
    <cacheHierarchy uniqueName="[Sales Hierarchy].[Division Area Description]" caption="Division Area Description" attribute="1" defaultMemberUniqueName="[Sales Hierarchy].[Division Area Description].[All]" allUniqueName="[Sales Hierarchy].[Division Area Description].[All]" dimensionUniqueName="[Sales Hierarchy]" displayFolder="" count="0" unbalanced="0"/>
    <cacheHierarchy uniqueName="[Sales Hierarchy].[Division Area Manager Name]" caption="Division Area Manager Name" attribute="1" defaultMemberUniqueName="[Sales Hierarchy].[Division Area Manager Name].[All]" allUniqueName="[Sales Hierarchy].[Division Area Manager Name].[All]" dimensionUniqueName="[Sales Hierarchy]" displayFolder="" count="0" unbalanced="0"/>
    <cacheHierarchy uniqueName="[Sales Hierarchy].[Geographic Sales Hierarchy]" caption="Geographic Sales Hierarchy" defaultMemberUniqueName="[Sales Hierarchy].[Geographic Sales Hierarchy].[All]" allUniqueName="[Sales Hierarchy].[Geographic Sales Hierarchy].[All]" dimensionUniqueName="[Sales Hierarchy]" displayFolder="" count="7" unbalanced="0">
      <fieldsUsage count="7">
        <fieldUsage x="-1"/>
        <fieldUsage x="128"/>
        <fieldUsage x="129"/>
        <fieldUsage x="130"/>
        <fieldUsage x="131"/>
        <fieldUsage x="132"/>
        <fieldUsage x="133"/>
      </fieldsUsage>
    </cacheHierarchy>
    <cacheHierarchy uniqueName="[Sales Hierarchy].[Region]" caption="Region" attribute="1" defaultMemberUniqueName="[Sales Hierarchy].[Region].[All]" allUniqueName="[Sales Hierarchy].[Region].[All]" dimensionUniqueName="[Sales Hierarchy]" displayFolder="" count="0" unbalanced="0"/>
    <cacheHierarchy uniqueName="[Sales Hierarchy].[Region Description]" caption="Region Description" attribute="1" defaultMemberUniqueName="[Sales Hierarchy].[Region Description].[All]" allUniqueName="[Sales Hierarchy].[Region Description].[All]" dimensionUniqueName="[Sales Hierarchy]" displayFolder="" count="0" unbalanced="0"/>
    <cacheHierarchy uniqueName="[Sales Hierarchy].[Region Manager Name]" caption="Region Manager Name" attribute="1" defaultMemberUniqueName="[Sales Hierarchy].[Region Manager Name].[All]" allUniqueName="[Sales Hierarchy].[Region Manager Name].[All]" dimensionUniqueName="[Sales Hierarchy]" displayFolder="" count="0" unbalanced="0"/>
    <cacheHierarchy uniqueName="[Sales Hierarchy].[Sales Hierarchy]" caption="Sales Hierarchy" defaultMemberUniqueName="[Sales Hierarchy].[Sales Hierarchy].[All]" allUniqueName="[Sales Hierarchy].[Sales Hierarchy].[All]" dimensionUniqueName="[Sales Hierarchy]" displayFolder="" count="0" unbalanced="0"/>
    <cacheHierarchy uniqueName="[Sales Hierarchy].[Sales Organization Key]" caption="Sales Organization Key" attribute="1" defaultMemberUniqueName="[Sales Hierarchy].[Sales Organization Key].[All]" allUniqueName="[Sales Hierarchy].[Sales Organization Key].[All]" dimensionUniqueName="[Sales Hierarchy]" displayFolder="" count="0" unbalanced="0"/>
    <cacheHierarchy uniqueName="[Sales Hierarchy].[Sales Region]" caption="Sales Region" attribute="1" defaultMemberUniqueName="[Sales Hierarchy].[Sales Region].[All]" allUniqueName="[Sales Hierarchy].[Sales Region].[All]" dimensionUniqueName="[Sales Hierarchy]" displayFolder="" count="0" unbalanced="0"/>
    <cacheHierarchy uniqueName="[Sales Hierarchy].[Sales Region Description]" caption="Sales Region Description" attribute="1" defaultMemberUniqueName="[Sales Hierarchy].[Sales Region Description].[All]" allUniqueName="[Sales Hierarchy].[Sales Region Description].[All]" dimensionUniqueName="[Sales Hierarchy]" displayFolder="" count="2" unbalanced="0">
      <fieldsUsage count="2">
        <fieldUsage x="-1"/>
        <fieldUsage x="41"/>
      </fieldsUsage>
    </cacheHierarchy>
    <cacheHierarchy uniqueName="[Sales Hierarchy].[Sales Region Manager]" caption="Sales Region Manager" attribute="1" defaultMemberUniqueName="[Sales Hierarchy].[Sales Region Manager].[All]" allUniqueName="[Sales Hierarchy].[Sales Region Manager].[All]" dimensionUniqueName="[Sales Hierarchy]" displayFolder="" count="0" unbalanced="0"/>
    <cacheHierarchy uniqueName="[Sales Hierarchy].[Sales Territory]" caption="Sales Territory" attribute="1" defaultMemberUniqueName="[Sales Hierarchy].[Sales Territory].[All]" allUniqueName="[Sales Hierarchy].[Sales Territory].[All]" dimensionUniqueName="[Sales Hierarchy]" displayFolder="" count="2" unbalanced="0">
      <fieldsUsage count="2">
        <fieldUsage x="-1"/>
        <fieldUsage x="119"/>
      </fieldsUsage>
    </cacheHierarchy>
    <cacheHierarchy uniqueName="[Sales Hierarchy].[Sales Territory Description]" caption="Sales Territory Description" attribute="1" defaultMemberUniqueName="[Sales Hierarchy].[Sales Territory Description].[All]" allUniqueName="[Sales Hierarchy].[Sales Territory Description].[All]" dimensionUniqueName="[Sales Hierarchy]" displayFolder="" count="2" unbalanced="0">
      <fieldsUsage count="2">
        <fieldUsage x="-1"/>
        <fieldUsage x="60"/>
      </fieldsUsage>
    </cacheHierarchy>
    <cacheHierarchy uniqueName="[Sales Hierarchy].[Sales Territory Manager]" caption="Sales Territory Manager" attribute="1" defaultMemberUniqueName="[Sales Hierarchy].[Sales Territory Manager].[All]" allUniqueName="[Sales Hierarchy].[Sales Territory Manager].[All]" dimensionUniqueName="[Sales Hierarchy]" displayFolder="" count="0" unbalanced="0"/>
    <cacheHierarchy uniqueName="[Sales Hierarchy].[Sales Territory Manager Number]" caption="Sales Territory Manager Number" attribute="1" defaultMemberUniqueName="[Sales Hierarchy].[Sales Territory Manager Number].[All]" allUniqueName="[Sales Hierarchy].[Sales Territory Manager Number].[All]" dimensionUniqueName="[Sales Hierarchy]" displayFolder="" count="0" unbalanced="0"/>
    <cacheHierarchy uniqueName="[Scenario].[Scenario Name]" caption="Scenario Name" attribute="1" defaultMemberUniqueName="[Scenario].[Scenario Name].&amp;[PIIb]" allUniqueName="[Scenario].[Scenario Name].[All]" dimensionUniqueName="[Scenario]" displayFolder="" count="0" unbalanced="0"/>
    <cacheHierarchy uniqueName="[Ship To Customer].[Abbreviated State]" caption="Abbreviated State" attribute="1" defaultMemberUniqueName="[Ship To Customer].[Abbreviated State].[All]" allUniqueName="[Ship To Customer].[Abbreviated State].[All]" dimensionUniqueName="[Ship To Customer]" displayFolder="" count="0" unbalanced="0"/>
    <cacheHierarchy uniqueName="[Ship To Customer].[Address1]" caption="Address1" attribute="1" defaultMemberUniqueName="[Ship To Customer].[Address1].[All]" allUniqueName="[Ship To Customer].[Address1].[All]" dimensionUniqueName="[Ship To Customer]" displayFolder="" count="0" unbalanced="0"/>
    <cacheHierarchy uniqueName="[Ship To Customer].[Address2]" caption="Address2" attribute="1" defaultMemberUniqueName="[Ship To Customer].[Address2].[All]" allUniqueName="[Ship To Customer].[Address2].[All]" dimensionUniqueName="[Ship To Customer]" displayFolder="" count="0" unbalanced="0"/>
    <cacheHierarchy uniqueName="[Ship To Customer].[Address3]" caption="Address3" attribute="1" defaultMemberUniqueName="[Ship To Customer].[Address3].[All]" allUniqueName="[Ship To Customer].[Address3].[All]" dimensionUniqueName="[Ship To Customer]" displayFolder="" count="0" unbalanced="0"/>
    <cacheHierarchy uniqueName="[Ship To Customer].[BSC Customer Account Number]" caption="BSC Customer Account Number" attribute="1" defaultMemberUniqueName="[Ship To Customer].[BSC Customer Account Number].[All]" allUniqueName="[Ship To Customer].[BSC Customer Account Number].[All]" dimensionUniqueName="[Ship To Customer]" displayFolder="" count="0" unbalanced="0"/>
    <cacheHierarchy uniqueName="[Ship To Customer].[City]" caption="City" attribute="1" defaultMemberUniqueName="[Ship To Customer].[City].[All]" allUniqueName="[Ship To Customer].[City].[All]" dimensionUniqueName="[Ship To Customer]" displayFolder="" count="0" unbalanced="0"/>
    <cacheHierarchy uniqueName="[Ship To Customer].[Customer]" caption="Customer" attribute="1" keyAttribute="1" defaultMemberUniqueName="[Ship To Customer].[Customer].[All]" allUniqueName="[Ship To Customer].[Customer].[All]" dimensionUniqueName="[Ship To Customer]" displayFolder="" count="0" unbalanced="0"/>
    <cacheHierarchy uniqueName="[Ship To Customer].[Customer Account Number]" caption="Customer Account Number" attribute="1" defaultMemberUniqueName="[Ship To Customer].[Customer Account Number].[All]" allUniqueName="[Ship To Customer].[Customer Account Number].[All]" dimensionUniqueName="[Ship To Customer]" displayFolder="" count="0" unbalanced="0"/>
    <cacheHierarchy uniqueName="[Ship To Customer].[Customer Account Number - Legacy]" caption="Customer Account Number - Legacy" attribute="1" defaultMemberUniqueName="[Ship To Customer].[Customer Account Number - Legacy].[All]" allUniqueName="[Ship To Customer].[Customer Account Number - Legacy].[All]" dimensionUniqueName="[Ship To Customer]" displayFolder="" count="0" unbalanced="0"/>
    <cacheHierarchy uniqueName="[Ship To Customer].[Customer Country]" caption="Customer Country" attribute="1" defaultMemberUniqueName="[Ship To Customer].[Customer Country].[All]" allUniqueName="[Ship To Customer].[Customer Country].[All]" dimensionUniqueName="[Ship To Customer]" displayFolder="" count="0" unbalanced="0"/>
    <cacheHierarchy uniqueName="[Ship To Customer].[Customer Name]" caption="Customer Name" attribute="1" defaultMemberUniqueName="[Ship To Customer].[Customer Name].[All]" allUniqueName="[Ship To Customer].[Customer Name].[All]" dimensionUniqueName="[Ship To Customer]" displayFolder="" count="0" unbalanced="0"/>
    <cacheHierarchy uniqueName="[Ship To Customer].[Customer Site Number]" caption="Customer Site Number" attribute="1" defaultMemberUniqueName="[Ship To Customer].[Customer Site Number].[All]" allUniqueName="[Ship To Customer].[Customer Site Number].[All]" dimensionUniqueName="[Ship To Customer]" displayFolder="" count="0" unbalanced="0"/>
    <cacheHierarchy uniqueName="[Ship To Customer].[Customer Type Name]" caption="Customer Type Name" attribute="1" defaultMemberUniqueName="[Ship To Customer].[Customer Type Name].[All]" allUniqueName="[Ship To Customer].[Customer Type Name].[All]" dimensionUniqueName="[Ship To Customer]" displayFolder="" count="0" unbalanced="0"/>
    <cacheHierarchy uniqueName="[Ship To Customer].[ERP Account Number]" caption="ERP Account Number" attribute="1" defaultMemberUniqueName="[Ship To Customer].[ERP Account Number].[All]" allUniqueName="[Ship To Customer].[ERP Account Number].[All]" dimensionUniqueName="[Ship To Customer]" displayFolder="" count="0" unbalanced="0"/>
    <cacheHierarchy uniqueName="[Ship To Customer].[Postal Code]" caption="Postal Code" attribute="1" defaultMemberUniqueName="[Ship To Customer].[Postal Code].[All]" allUniqueName="[Ship To Customer].[Postal Code].[All]" dimensionUniqueName="[Ship To Customer]" displayFolder="" count="0" unbalanced="0"/>
    <cacheHierarchy uniqueName="[Ship To Customer].[Site Branch]" caption="Site Branch" attribute="1" defaultMemberUniqueName="[Ship To Customer].[Site Branch].[All]" allUniqueName="[Ship To Customer].[Site Branch].[All]" dimensionUniqueName="[Ship To Customer]" displayFolder="" count="0" unbalanced="0"/>
    <cacheHierarchy uniqueName="[Ship To Customer].[State]" caption="State" attribute="1" defaultMemberUniqueName="[Ship To Customer].[State].[All]" allUniqueName="[Ship To Customer].[State].[All]" dimensionUniqueName="[Ship To Customer]" displayFolder="" count="0" unbalanced="0"/>
    <cacheHierarchy uniqueName="[Sold To Customer].[Abbreviated State]" caption="Abbreviated State" attribute="1" defaultMemberUniqueName="[Sold To Customer].[Abbreviated State].[All]" allUniqueName="[Sold To Customer].[Abbreviated State].[All]" dimensionUniqueName="[Sold To Customer]" displayFolder="" count="0" unbalanced="0"/>
    <cacheHierarchy uniqueName="[Sold To Customer].[Address1]" caption="Address1" attribute="1" defaultMemberUniqueName="[Sold To Customer].[Address1].[All]" allUniqueName="[Sold To Customer].[Address1].[All]" dimensionUniqueName="[Sold To Customer]" displayFolder="" count="0" unbalanced="0"/>
    <cacheHierarchy uniqueName="[Sold To Customer].[Address2]" caption="Address2" attribute="1" defaultMemberUniqueName="[Sold To Customer].[Address2].[All]" allUniqueName="[Sold To Customer].[Address2].[All]" dimensionUniqueName="[Sold To Customer]" displayFolder="" count="0" unbalanced="0"/>
    <cacheHierarchy uniqueName="[Sold To Customer].[Address3]" caption="Address3" attribute="1" defaultMemberUniqueName="[Sold To Customer].[Address3].[All]" allUniqueName="[Sold To Customer].[Address3].[All]" dimensionUniqueName="[Sold To Customer]" displayFolder="" count="0" unbalanced="0"/>
    <cacheHierarchy uniqueName="[Sold To Customer].[Assigned Sales Territory Manager]" caption="Assigned Sales Territory Manager" attribute="1" defaultMemberUniqueName="[Sold To Customer].[Assigned Sales Territory Manager].[All]" allUniqueName="[Sold To Customer].[Assigned Sales Territory Manager].[All]" dimensionUniqueName="[Sold To Customer]" displayFolder="" count="0" unbalanced="0"/>
    <cacheHierarchy uniqueName="[Sold To Customer].[City]" caption="City" attribute="1" defaultMemberUniqueName="[Sold To Customer].[City].[All]" allUniqueName="[Sold To Customer].[City].[All]" dimensionUniqueName="[Sold To Customer]" displayFolder="" count="0" unbalanced="0"/>
    <cacheHierarchy uniqueName="[Sold To Customer].[Country Description]" caption="Country Description" attribute="1" defaultMemberUniqueName="[Sold To Customer].[Country Description].[All]" allUniqueName="[Sold To Customer].[Country Description].[All]" dimensionUniqueName="[Sold To Customer]" displayFolder="" count="0" unbalanced="0"/>
    <cacheHierarchy uniqueName="[Sold To Customer].[Country Group Description]" caption="Country Group Description" attribute="1" defaultMemberUniqueName="[Sold To Customer].[Country Group Description].[All]" allUniqueName="[Sold To Customer].[Country Group Description].[All]" dimensionUniqueName="[Sold To Customer]" displayFolder="" count="0" unbalanced="0"/>
    <cacheHierarchy uniqueName="[Sold To Customer].[Country Sales Region Description]" caption="Country Sales Region Description" attribute="1" defaultMemberUniqueName="[Sold To Customer].[Country Sales Region Description].[All]" allUniqueName="[Sold To Customer].[Country Sales Region Description].[All]" dimensionUniqueName="[Sold To Customer]" displayFolder="" count="0" unbalanced="0"/>
    <cacheHierarchy uniqueName="[Sold To Customer].[Country Sub Group]" caption="Country Sub Group" attribute="1" defaultMemberUniqueName="[Sold To Customer].[Country Sub Group].[All]" allUniqueName="[Sold To Customer].[Country Sub Group].[All]" dimensionUniqueName="[Sold To Customer]" displayFolder="" count="0" unbalanced="0"/>
    <cacheHierarchy uniqueName="[Sold To Customer].[Customer]" caption="Customer" attribute="1" keyAttribute="1" defaultMemberUniqueName="[Sold To Customer].[Customer].[All]" allUniqueName="[Sold To Customer].[Customer].[All]" dimensionUniqueName="[Sold To Customer]" displayFolder="" count="2" unbalanced="0">
      <fieldsUsage count="2">
        <fieldUsage x="-1"/>
        <fieldUsage x="62"/>
      </fieldsUsage>
    </cacheHierarchy>
    <cacheHierarchy uniqueName="[Sold To Customer].[Customer Account Number]" caption="Customer Account Number" attribute="1" defaultMemberUniqueName="[Sold To Customer].[Customer Account Number].[All]" allUniqueName="[Sold To Customer].[Customer Account Number].[All]" dimensionUniqueName="[Sold To Customer]" displayFolder="" count="0" unbalanced="0"/>
    <cacheHierarchy uniqueName="[Sold To Customer].[Customer Account Number - Legacy]" caption="Customer Account Number - Legacy" attribute="1" defaultMemberUniqueName="[Sold To Customer].[Customer Account Number - Legacy].[All]" allUniqueName="[Sold To Customer].[Customer Account Number - Legacy].[All]" dimensionUniqueName="[Sold To Customer]" displayFolder="" count="0" unbalanced="0"/>
    <cacheHierarchy uniqueName="[Sold To Customer].[Customer Country]" caption="Customer Country" attribute="1" defaultMemberUniqueName="[Sold To Customer].[Customer Country].[All]" allUniqueName="[Sold To Customer].[Customer Country].[All]" dimensionUniqueName="[Sold To Customer]" displayFolder="" count="0" unbalanced="0"/>
    <cacheHierarchy uniqueName="[Sold To Customer].[Customer Name]" caption="Customer Name" attribute="1" defaultMemberUniqueName="[Sold To Customer].[Customer Name].[All]" allUniqueName="[Sold To Customer].[Customer Name].[All]" dimensionUniqueName="[Sold To Customer]" displayFolder="" count="0" unbalanced="0"/>
    <cacheHierarchy uniqueName="[Sold To Customer].[Customer Region]" caption="Customer Region" attribute="1" defaultMemberUniqueName="[Sold To Customer].[Customer Region].[All]" allUniqueName="[Sold To Customer].[Customer Region].[All]" dimensionUniqueName="[Sold To Customer]" displayFolder="" count="0" unbalanced="0"/>
    <cacheHierarchy uniqueName="[Sold To Customer].[Customer Region Code]" caption="Customer Region Code" attribute="1" defaultMemberUniqueName="[Sold To Customer].[Customer Region Code].[All]" allUniqueName="[Sold To Customer].[Customer Region Code].[All]" dimensionUniqueName="[Sold To Customer]" displayFolder="" count="0" unbalanced="0"/>
    <cacheHierarchy uniqueName="[Sold To Customer].[Customer Sales Hierarchy]" caption="Customer Sales Hierarchy" defaultMemberUniqueName="[Sold To Customer].[Customer Sales Hierarchy].[All]" allUniqueName="[Sold To Customer].[Customer Sales Hierarchy].[All]" dimensionUniqueName="[Sold To Customer]" displayFolder="" count="0" unbalanced="0"/>
    <cacheHierarchy uniqueName="[Sold To Customer].[Customer Type Name]" caption="Customer Type Name" attribute="1" defaultMemberUniqueName="[Sold To Customer].[Customer Type Name].[All]" allUniqueName="[Sold To Customer].[Customer Type Name].[All]" dimensionUniqueName="[Sold To Customer]" displayFolder="" count="0" unbalanced="0"/>
    <cacheHierarchy uniqueName="[Sold To Customer].[Distribution Channel]" caption="Distribution Channel" attribute="1" defaultMemberUniqueName="[Sold To Customer].[Distribution Channel].[All]" allUniqueName="[Sold To Customer].[Distribution Channel].[All]" dimensionUniqueName="[Sold To Customer]" displayFolder="" count="0" unbalanced="0"/>
    <cacheHierarchy uniqueName="[Sold To Customer].[Distribution Channel Hierarchy]" caption="Distribution Channel Hierarchy" defaultMemberUniqueName="[Sold To Customer].[Distribution Channel Hierarchy].[All]" allUniqueName="[Sold To Customer].[Distribution Channel Hierarchy].[All]" dimensionUniqueName="[Sold To Customer]" displayFolder="" count="0" unbalanced="0"/>
    <cacheHierarchy uniqueName="[Sold To Customer].[Division]" caption="Division" attribute="1" defaultMemberUniqueName="[Sold To Customer].[Division].[All]" allUniqueName="[Sold To Customer].[Division].[All]" dimensionUniqueName="[Sold To Customer]" displayFolder="" count="0" unbalanced="0"/>
    <cacheHierarchy uniqueName="[Sold To Customer].[Division Area Description]" caption="Division Area Description" attribute="1" defaultMemberUniqueName="[Sold To Customer].[Division Area Description].[All]" allUniqueName="[Sold To Customer].[Division Area Description].[All]" dimensionUniqueName="[Sold To Customer]" displayFolder="" count="0" unbalanced="0"/>
    <cacheHierarchy uniqueName="[Sold To Customer].[ERP Account Number]" caption="ERP Account Number" attribute="1" defaultMemberUniqueName="[Sold To Customer].[ERP Account Number].[All]" allUniqueName="[Sold To Customer].[ERP Account Number].[All]" dimensionUniqueName="[Sold To Customer]" displayFolder="" count="0" unbalanced="0"/>
    <cacheHierarchy uniqueName="[Sold To Customer].[Postal Code]" caption="Postal Code" attribute="1" defaultMemberUniqueName="[Sold To Customer].[Postal Code].[All]" allUniqueName="[Sold To Customer].[Postal Code].[All]" dimensionUniqueName="[Sold To Customer]" displayFolder="" count="0" unbalanced="0"/>
    <cacheHierarchy uniqueName="[Sold To Customer].[Region Description]" caption="Region Description" attribute="1" defaultMemberUniqueName="[Sold To Customer].[Region Description].[All]" allUniqueName="[Sold To Customer].[Region Description].[All]" dimensionUniqueName="[Sold To Customer]" displayFolder="" count="0" unbalanced="0"/>
    <cacheHierarchy uniqueName="[Sold To Customer].[Sales Channel]" caption="Sales Channel" attribute="1" defaultMemberUniqueName="[Sold To Customer].[Sales Channel].[All]" allUniqueName="[Sold To Customer].[Sales Channel].[All]" dimensionUniqueName="[Sold To Customer]" displayFolder="" count="0" unbalanced="0"/>
    <cacheHierarchy uniqueName="[Sold To Customer].[Sales Region Description]" caption="Sales Region Description" attribute="1" defaultMemberUniqueName="[Sold To Customer].[Sales Region Description].[All]" allUniqueName="[Sold To Customer].[Sales Region Description].[All]" dimensionUniqueName="[Sold To Customer]" displayFolder="" count="0" unbalanced="0"/>
    <cacheHierarchy uniqueName="[Sold To Customer].[Sales Territory Description]" caption="Sales Territory Description" attribute="1" defaultMemberUniqueName="[Sold To Customer].[Sales Territory Description].[All]" allUniqueName="[Sold To Customer].[Sales Territory Description].[All]" dimensionUniqueName="[Sold To Customer]" displayFolder="" count="0" unbalanced="0"/>
    <cacheHierarchy uniqueName="[Sold To Customer].[State]" caption="State" attribute="1" defaultMemberUniqueName="[Sold To Customer].[State].[All]" allUniqueName="[Sold To Customer].[State].[All]" dimensionUniqueName="[Sold To Customer]" displayFolder="" count="0" unbalanced="0"/>
    <cacheHierarchy uniqueName="[Source System].[Source Owner]" caption="Source Owner" attribute="1" defaultMemberUniqueName="[Source System].[Source Owner].[All]" allUniqueName="[Source System].[Source Owner].[All]" dimensionUniqueName="[Source System]" displayFolder="" count="0" unbalanced="0"/>
    <cacheHierarchy uniqueName="[Source System].[Source System]" caption="Source System" attribute="1" keyAttribute="1" defaultMemberUniqueName="[Source System].[Source System].[All]" allUniqueName="[Source System].[Source System].[All]" dimensionUniqueName="[Source System]" displayFolder="" count="0" unbalanced="0"/>
    <cacheHierarchy uniqueName="[Source System].[Source System Hierarchy]" caption="Source System Hierarchy" defaultMemberUniqueName="[Source System].[Source System Hierarchy].[All]" allUniqueName="[Source System].[Source System Hierarchy].[All]" dimensionUniqueName="[Source System]" displayFolder="" count="3" unbalanced="0">
      <fieldsUsage count="3">
        <fieldUsage x="-1"/>
        <fieldUsage x="44"/>
        <fieldUsage x="45"/>
      </fieldsUsage>
    </cacheHierarchy>
    <cacheHierarchy uniqueName="[Bill To Customer].[Active]" caption="Active" attribute="1" defaultMemberUniqueName="[Bill To Customer].[Active].[All]" allUniqueName="[Bill To Customer].[Active].[All]" dimensionUniqueName="[Bill To Customer]" displayFolder="" count="0" unbalanced="0" hidden="1"/>
    <cacheHierarchy uniqueName="[Bill To Customer].[Effective Date]" caption="Effective Date" attribute="1" defaultMemberUniqueName="[Bill To Customer].[Effective Date].[All]" allUniqueName="[Bill To Customer].[Effective Date].[All]" dimensionUniqueName="[Bill To Customer]" displayFolder="" count="0" unbalanced="0" hidden="1"/>
    <cacheHierarchy uniqueName="[Bill To Customer].[End Date]" caption="End Date" attribute="1" defaultMemberUniqueName="[Bill To Customer].[End Date].[All]" allUniqueName="[Bill To Customer].[End Date].[All]" dimensionUniqueName="[Bill To Customer]" displayFolder="" count="0" unbalanced="0" hidden="1"/>
    <cacheHierarchy uniqueName="[Country].[Country ISO Code]" caption="Country ISO Code" attribute="1" defaultMemberUniqueName="[Country].[Country ISO Code].[All]" allUniqueName="[Country].[Country ISO Code].[All]" dimensionUniqueName="[Country]" displayFolder="" count="0" unbalanced="0" hidden="1"/>
    <cacheHierarchy uniqueName="[Date].[Calendar Month]" caption="Calendar Month" attribute="1" time="1" defaultMemberUniqueName="[Date].[Calendar Month].[All]" allUniqueName="[Date].[Calendar Month].[All]" dimensionUniqueName="[Date]" displayFolder="" count="0" unbalanced="0" hidden="1"/>
    <cacheHierarchy uniqueName="[Date].[Date Calculations]" caption="Date Calculations" attribute="1" time="1" defaultMemberUniqueName="[Date].[Date Calculations].[All]" allUniqueName="[Date].[Date Calculations].[All]" dimensionUniqueName="[Date]" displayFolder="" count="0" unbalanced="0" hidden="1"/>
    <cacheHierarchy uniqueName="[Date].[Date-Week Hierarchy]" caption="Date-Week Hierarchy" attribute="1" time="1" defaultMemberUniqueName="[Date].[Date-Week Hierarchy].[All]" allUniqueName="[Date].[Date-Week Hierarchy].[All]" dimensionUniqueName="[Date]" displayFolder="" count="0" unbalanced="0" hidden="1"/>
    <cacheHierarchy uniqueName="[Date].[Month Full Name]" caption="Month Full Name" attribute="1" time="1" defaultMemberUniqueName="[Date].[Month Full Name].[All]" allUniqueName="[Date].[Month Full Name].[All]" dimensionUniqueName="[Date]" displayFolder="" count="0" unbalanced="0" hidden="1"/>
    <cacheHierarchy uniqueName="[Date].[Month Year Name]" caption="Month Year Name" attribute="1" time="1" defaultMemberUniqueName="[Date].[Month Year Name].[All]" allUniqueName="[Date].[Month Year Name].[All]" dimensionUniqueName="[Date]" displayFolder="" count="0" unbalanced="0" hidden="1"/>
    <cacheHierarchy uniqueName="[Date].[Week]" caption="Week" attribute="1" time="1" defaultMemberUniqueName="[Date].[Week].[All]" allUniqueName="[Date].[Week].[All]" dimensionUniqueName="[Date]" displayFolder="" count="0" unbalanced="0" hidden="1"/>
    <cacheHierarchy uniqueName="[Fee].[Contract Active Flag]" caption="Fee.Contract Active Flag" attribute="1" defaultMemberUniqueName="[Fee].[Contract Active Flag].[All]" allUniqueName="[Fee].[Contract Active Flag].[All]" dimensionUniqueName="[Fee]" displayFolder="" count="0" unbalanced="0" hidden="1"/>
    <cacheHierarchy uniqueName="[Fee].[Contract Creation Date]" caption="Fee.Contract Creation Date" attribute="1" defaultMemberUniqueName="[Fee].[Contract Creation Date].[All]" allUniqueName="[Fee].[Contract Creation Date].[All]" dimensionUniqueName="[Fee]" displayFolder="" count="0" unbalanced="0" hidden="1"/>
    <cacheHierarchy uniqueName="[Fee].[Contract End Date]" caption="Fee.Contract End Date" attribute="1" defaultMemberUniqueName="[Fee].[Contract End Date].[All]" allUniqueName="[Fee].[Contract End Date].[All]" dimensionUniqueName="[Fee]" displayFolder="" count="0" unbalanced="0" hidden="1"/>
    <cacheHierarchy uniqueName="[Fee].[Contract Start Date]" caption="Fee.Contract Start Date" attribute="1" defaultMemberUniqueName="[Fee].[Contract Start Date].[All]" allUniqueName="[Fee].[Contract Start Date].[All]" dimensionUniqueName="[Fee]" displayFolder="" count="0" unbalanced="0" hidden="1"/>
    <cacheHierarchy uniqueName="[Fee].[Modified Date]" caption="Fee.Modified Date" attribute="1" defaultMemberUniqueName="[Fee].[Modified Date].[All]" allUniqueName="[Fee].[Modified Date].[All]" dimensionUniqueName="[Fee]" displayFolder="" count="0" unbalanced="0" hidden="1"/>
    <cacheHierarchy uniqueName="[Fee].[Program Active Flag]" caption="Fee.Program Active Flag" attribute="1" defaultMemberUniqueName="[Fee].[Program Active Flag].[All]" allUniqueName="[Fee].[Program Active Flag].[All]" dimensionUniqueName="[Fee]" displayFolder="" count="0" unbalanced="0" hidden="1"/>
    <cacheHierarchy uniqueName="[Fee].[Program Creation Date]" caption="Fee.Program Creation Date" attribute="1" defaultMemberUniqueName="[Fee].[Program Creation Date].[All]" allUniqueName="[Fee].[Program Creation Date].[All]" dimensionUniqueName="[Fee]" displayFolder="" count="0" unbalanced="0" hidden="1"/>
    <cacheHierarchy uniqueName="[Fee].[Program End Date]" caption="Fee.Program End Date" attribute="1" defaultMemberUniqueName="[Fee].[Program End Date].[All]" allUniqueName="[Fee].[Program End Date].[All]" dimensionUniqueName="[Fee]" displayFolder="" count="0" unbalanced="0" hidden="1"/>
    <cacheHierarchy uniqueName="[Fee].[Program Start Date]" caption="Fee.Program Start Date" attribute="1" defaultMemberUniqueName="[Fee].[Program Start Date].[All]" allUniqueName="[Fee].[Program Start Date].[All]" dimensionUniqueName="[Fee]" displayFolder="" count="0" unbalanced="0" hidden="1"/>
    <cacheHierarchy uniqueName="[GPO].[Contract Group - GPO]" caption="Contract Group - GPO" attribute="1" defaultMemberUniqueName="[GPO].[Contract Group - GPO].[All]" allUniqueName="[GPO].[Contract Group - GPO].[All]" dimensionUniqueName="[GPO]" displayFolder="" count="0" unbalanced="0" hidden="1"/>
    <cacheHierarchy uniqueName="[GPO].[GPO Key]" caption="GPO Key" attribute="1" keyAttribute="1" defaultMemberUniqueName="[GPO].[GPO Key].[All]" allUniqueName="[GPO].[GPO Key].[All]" dimensionUniqueName="[GPO]" displayFolder="" count="0" unbalanced="0" hidden="1"/>
    <cacheHierarchy uniqueName="[GPO].[Limited Number - IDN]" caption="Limited Number - IDN" attribute="1" defaultMemberUniqueName="[GPO].[Limited Number - IDN].[All]" allUniqueName="[GPO].[Limited Number - IDN].[All]" dimensionUniqueName="[GPO]" displayFolder="" count="0" unbalanced="0" hidden="1"/>
    <cacheHierarchy uniqueName="[Invoice Number].[Month]" caption="Month" attribute="1" defaultMemberUniqueName="[Invoice Number].[Month].[All]" allUniqueName="[Invoice Number].[Month].[All]" dimensionUniqueName="[Invoice Number]" displayFolder="" count="0" unbalanced="0" hidden="1"/>
    <cacheHierarchy uniqueName="[Invoice Number].[Source System Name]" caption="Source System Name" attribute="1" defaultMemberUniqueName="[Invoice Number].[Source System Name].[All]" allUniqueName="[Invoice Number].[Source System Name].[All]" dimensionUniqueName="[Invoice Number]" displayFolder="" count="0" unbalanced="0" hidden="1"/>
    <cacheHierarchy uniqueName="[Invoice Number].[Year]" caption="Year" attribute="1" defaultMemberUniqueName="[Invoice Number].[Year].[All]" allUniqueName="[Invoice Number].[Year].[All]" dimensionUniqueName="[Invoice Number]" displayFolder="" count="0" unbalanced="0" hidden="1"/>
    <cacheHierarchy uniqueName="[Japan Dealer].[Dealer Key]" caption="Dealer Key" attribute="1" keyAttribute="1" defaultMemberUniqueName="[Japan Dealer].[Dealer Key].[All]" allUniqueName="[Japan Dealer].[Dealer Key].[All]" dimensionUniqueName="[Japan Dealer]" displayFolder="" count="0" unbalanced="0" hidden="1"/>
    <cacheHierarchy uniqueName="[Order Number].[Source System Name]" caption="Source System Name" attribute="1" defaultMemberUniqueName="[Order Number].[Source System Name].[All]" allUniqueName="[Order Number].[Source System Name].[All]" dimensionUniqueName="[Order Number]" displayFolder="" count="0" unbalanced="0" hidden="1"/>
    <cacheHierarchy uniqueName="[Order Reason].[Order Reason Key]" caption="Order Reason Key" attribute="1" keyAttribute="1" defaultMemberUniqueName="[Order Reason].[Order Reason Key].[All]" allUniqueName="[Order Reason].[Order Reason Key].[All]" dimensionUniqueName="[Order Reason]" displayFolder="" count="0" unbalanced="0" hidden="1"/>
    <cacheHierarchy uniqueName="[Order Type].[Order Type Description]" caption="Order Type Description" attribute="1" keyAttribute="1" defaultMemberUniqueName="[Order Type].[Order Type Description].[All]" allUniqueName="[Order Type].[Order Type Description].[All]" dimensionUniqueName="[Order Type]" displayFolder="" count="0" unbalanced="0" hidden="1"/>
    <cacheHierarchy uniqueName="[PayeeCustomerAccount].[GPO Num]" caption="GPO Num" attribute="1" defaultMemberUniqueName="[PayeeCustomerAccount].[GPO Num].[All]" allUniqueName="[PayeeCustomerAccount].[GPO Num].[All]" dimensionUniqueName="[PayeeCustomerAccount]" displayFolder="" count="0" unbalanced="0" hidden="1"/>
    <cacheHierarchy uniqueName="[PayeeCustomerAccount].[Limited Num]" caption="Limited Num" attribute="1" defaultMemberUniqueName="[PayeeCustomerAccount].[Limited Num].[All]" allUniqueName="[PayeeCustomerAccount].[Limited Num].[All]" dimensionUniqueName="[PayeeCustomerAccount]" displayFolder="" count="0" unbalanced="0" hidden="1"/>
    <cacheHierarchy uniqueName="[PayeeCustomerAccount].[Source System Customer Type]" caption="Source System Customer Type" attribute="1" defaultMemberUniqueName="[PayeeCustomerAccount].[Source System Customer Type].[All]" allUniqueName="[PayeeCustomerAccount].[Source System Customer Type].[All]" dimensionUniqueName="[PayeeCustomerAccount]" displayFolder="" count="0" unbalanced="0" hidden="1"/>
    <cacheHierarchy uniqueName="[PayeeCustomerAccount].[Source System Key]" caption="Source System Key" attribute="1" defaultMemberUniqueName="[PayeeCustomerAccount].[Source System Key].[All]" allUniqueName="[PayeeCustomerAccount].[Source System Key].[All]" dimensionUniqueName="[PayeeCustomerAccount]" displayFolder="" count="0" unbalanced="0" hidden="1"/>
    <cacheHierarchy uniqueName="[Price].[Contract Active Flag]" caption="Price.Contract Active Flag" attribute="1" defaultMemberUniqueName="[Price].[Contract Active Flag].[All]" allUniqueName="[Price].[Contract Active Flag].[All]" dimensionUniqueName="[Price]" displayFolder="" count="0" unbalanced="0" hidden="1"/>
    <cacheHierarchy uniqueName="[Price].[Contract Creation Date]" caption="Price.Contract Creation Date" attribute="1" defaultMemberUniqueName="[Price].[Contract Creation Date].[All]" allUniqueName="[Price].[Contract Creation Date].[All]" dimensionUniqueName="[Price]" displayFolder="" count="0" unbalanced="0" hidden="1"/>
    <cacheHierarchy uniqueName="[Price].[Contract End Date]" caption="Price.Contract End Date" attribute="1" defaultMemberUniqueName="[Price].[Contract End Date].[All]" allUniqueName="[Price].[Contract End Date].[All]" dimensionUniqueName="[Price]" displayFolder="" count="0" unbalanced="0" hidden="1"/>
    <cacheHierarchy uniqueName="[Price].[Contract Start Date]" caption="Price.Contract Start Date" attribute="1" defaultMemberUniqueName="[Price].[Contract Start Date].[All]" allUniqueName="[Price].[Contract Start Date].[All]" dimensionUniqueName="[Price]" displayFolder="" count="0" unbalanced="0" hidden="1"/>
    <cacheHierarchy uniqueName="[Price].[Modified Date]" caption="Price.Modified Date" attribute="1" defaultMemberUniqueName="[Price].[Modified Date].[All]" allUniqueName="[Price].[Modified Date].[All]" dimensionUniqueName="[Price]" displayFolder="" count="0" unbalanced="0" hidden="1"/>
    <cacheHierarchy uniqueName="[Price].[Program Active Flag]" caption="Price.Program Active Flag" attribute="1" defaultMemberUniqueName="[Price].[Program Active Flag].[All]" allUniqueName="[Price].[Program Active Flag].[All]" dimensionUniqueName="[Price]" displayFolder="" count="0" unbalanced="0" hidden="1"/>
    <cacheHierarchy uniqueName="[Price].[Program Creation Date]" caption="Price.Program Creation Date" attribute="1" defaultMemberUniqueName="[Price].[Program Creation Date].[All]" allUniqueName="[Price].[Program Creation Date].[All]" dimensionUniqueName="[Price]" displayFolder="" count="0" unbalanced="0" hidden="1"/>
    <cacheHierarchy uniqueName="[Price].[Program End Date]" caption="Price.Program End Date" attribute="1" defaultMemberUniqueName="[Price].[Program End Date].[All]" allUniqueName="[Price].[Program End Date].[All]" dimensionUniqueName="[Price]" displayFolder="" count="0" unbalanced="0" hidden="1"/>
    <cacheHierarchy uniqueName="[Price].[Program Start Date]" caption="Price.Program Start Date" attribute="1" defaultMemberUniqueName="[Price].[Program Start Date].[All]" allUniqueName="[Price].[Program Start Date].[All]" dimensionUniqueName="[Price]" displayFolder="" count="0" unbalanced="0" hidden="1"/>
    <cacheHierarchy uniqueName="[Product].[Brand_Hierarchy]" caption="Brand_Hierarchy" attribute="1" defaultMemberUniqueName="[Product].[Brand_Hierarchy].[All]" allUniqueName="[Product].[Brand_Hierarchy].[All]" dimensionUniqueName="[Product]" displayFolder="" count="0" unbalanced="0" hidden="1"/>
    <cacheHierarchy uniqueName="[Product].[Product Division]" caption="Product Division" attribute="1" defaultMemberUniqueName="[Product].[Product Division].[All]" allUniqueName="[Product].[Product Division].[All]" dimensionUniqueName="[Product]" displayFolder="" count="0" unbalanced="0" hidden="1"/>
    <cacheHierarchy uniqueName="[Product].[Product Division H]" caption="Product Division H" attribute="1" defaultMemberUniqueName="[Product].[Product Division H].[All]" allUniqueName="[Product].[Product Division H].[All]" dimensionUniqueName="[Product]" displayFolder="" count="0" unbalanced="0" hidden="1"/>
    <cacheHierarchy uniqueName="[Product].[Product Group]" caption="Product Group" attribute="1" defaultMemberUniqueName="[Product].[Product Group].[All]" allUniqueName="[Product].[Product Group].[All]" dimensionUniqueName="[Product]" displayFolder="" count="0" unbalanced="0" hidden="1"/>
    <cacheHierarchy uniqueName="[Product].[Product Group M]" caption="Product Group M" attribute="1" defaultMemberUniqueName="[Product].[Product Group M].[All]" allUniqueName="[Product].[Product Group M].[All]" dimensionUniqueName="[Product]" displayFolder="" count="0" unbalanced="0" hidden="1"/>
    <cacheHierarchy uniqueName="[Product].[Product Linek]" caption="Product Linek" attribute="1" defaultMemberUniqueName="[Product].[Product Linek].[All]" allUniqueName="[Product].[Product Linek].[All]" dimensionUniqueName="[Product]" displayFolder="" count="0" unbalanced="0" hidden="1"/>
    <cacheHierarchy uniqueName="[Product].[Segment_Hierarchy]" caption="Segment_Hierarchy" attribute="1" defaultMemberUniqueName="[Product].[Segment_Hierarchy].[All]" allUniqueName="[Product].[Segment_Hierarchy].[All]" dimensionUniqueName="[Product]" displayFolder="" count="0" unbalanced="0" hidden="1"/>
    <cacheHierarchy uniqueName="[Product].[Sub Brand_Hierarchy]" caption="Sub Brand_Hierarchy" attribute="1" defaultMemberUniqueName="[Product].[Sub Brand_Hierarchy].[All]" allUniqueName="[Product].[Sub Brand_Hierarchy].[All]" dimensionUniqueName="[Product]" displayFolder="" count="0" unbalanced="0" hidden="1"/>
    <cacheHierarchy uniqueName="[Sales Hierarchy].[Country Description Hierarchy]" caption="Country Description Hierarchy" attribute="1" defaultMemberUniqueName="[Sales Hierarchy].[Country Description Hierarchy].[All]" allUniqueName="[Sales Hierarchy].[Country Description Hierarchy].[All]" dimensionUniqueName="[Sales Hierarchy]" displayFolder="" count="0" unbalanced="0" hidden="1"/>
    <cacheHierarchy uniqueName="[Sales Hierarchy].[Country Hierarchy]" caption="Country Hierarchy" attribute="1" defaultMemberUniqueName="[Sales Hierarchy].[Country Hierarchy].[All]" allUniqueName="[Sales Hierarchy].[Country Hierarchy].[All]" dimensionUniqueName="[Sales Hierarchy]" displayFolder="" count="0" unbalanced="0" hidden="1"/>
    <cacheHierarchy uniqueName="[Sales Hierarchy].[Country Sales Region Description Hierarchy]" caption="Country Sales Region Description Hierarchy" attribute="1" defaultMemberUniqueName="[Sales Hierarchy].[Country Sales Region Description Hierarchy].[All]" allUniqueName="[Sales Hierarchy].[Country Sales Region Description Hierarchy].[All]" dimensionUniqueName="[Sales Hierarchy]" displayFolder="" count="0" unbalanced="0" hidden="1"/>
    <cacheHierarchy uniqueName="[Sales Hierarchy].[Country Sub Group Description]" caption="Country Sub Group Description" attribute="1" defaultMemberUniqueName="[Sales Hierarchy].[Country Sub Group Description].[All]" allUniqueName="[Sales Hierarchy].[Country Sub Group Description].[All]" dimensionUniqueName="[Sales Hierarchy]" displayFolder="" count="0" unbalanced="0" hidden="1"/>
    <cacheHierarchy uniqueName="[Sales Hierarchy].[Division Description]" caption="Division Description" attribute="1" defaultMemberUniqueName="[Sales Hierarchy].[Division Description].[All]" allUniqueName="[Sales Hierarchy].[Division Description].[All]" dimensionUniqueName="[Sales Hierarchy]" displayFolder="" count="0" unbalanced="0" hidden="1"/>
    <cacheHierarchy uniqueName="[Sales Hierarchy].[Sales Territory Key]" caption="Sales Territory Key" attribute="1" keyAttribute="1" defaultMemberUniqueName="[Sales Hierarchy].[Sales Territory Key].[All]" allUniqueName="[Sales Hierarchy].[Sales Territory Key].[All]" dimensionUniqueName="[Sales Hierarchy]" displayFolder="" count="0" unbalanced="0" hidden="1"/>
    <cacheHierarchy uniqueName="[Scenario].[Is Current Scenario]" caption="Is Current Scenario" attribute="1" defaultMemberUniqueName="[Scenario].[Is Current Scenario].[All]" allUniqueName="[Scenario].[Is Current Scenario].[All]" dimensionUniqueName="[Scenario]" displayFolder="" count="0" unbalanced="0" hidden="1"/>
    <cacheHierarchy uniqueName="[Scenario].[Month Number]" caption="Month Number" attribute="1" defaultMemberUniqueName="[Scenario].[Month Number].[All]" allUniqueName="[Scenario].[Month Number].[All]" dimensionUniqueName="[Scenario]" displayFolder="" count="0" unbalanced="0" hidden="1"/>
    <cacheHierarchy uniqueName="[Scenario].[Scenario Key]" caption="Scenario Key" attribute="1" keyAttribute="1" defaultMemberUniqueName="[Scenario].[Scenario Key].[All]" allUniqueName="[Scenario].[Scenario Key].[All]" dimensionUniqueName="[Scenario]" displayFolder="" count="0" unbalanced="0" hidden="1"/>
    <cacheHierarchy uniqueName="[Ship To Customer].[Active]" caption="Active" attribute="1" defaultMemberUniqueName="[Ship To Customer].[Active].[All]" allUniqueName="[Ship To Customer].[Active].[All]" dimensionUniqueName="[Ship To Customer]" displayFolder="" count="0" unbalanced="0" hidden="1"/>
    <cacheHierarchy uniqueName="[Ship To Customer].[Effective Date]" caption="Effective Date" attribute="1" defaultMemberUniqueName="[Ship To Customer].[Effective Date].[All]" allUniqueName="[Ship To Customer].[Effective Date].[All]" dimensionUniqueName="[Ship To Customer]" displayFolder="" count="0" unbalanced="0" hidden="1"/>
    <cacheHierarchy uniqueName="[Ship To Customer].[End Date]" caption="End Date" attribute="1" defaultMemberUniqueName="[Ship To Customer].[End Date].[All]" allUniqueName="[Ship To Customer].[End Date].[All]" dimensionUniqueName="[Ship To Customer]" displayFolder="" count="0" unbalanced="0" hidden="1"/>
    <cacheHierarchy uniqueName="[Sold To Customer].[Active]" caption="Active" attribute="1" defaultMemberUniqueName="[Sold To Customer].[Active].[All]" allUniqueName="[Sold To Customer].[Active].[All]" dimensionUniqueName="[Sold To Customer]" displayFolder="" count="0" unbalanced="0" hidden="1"/>
    <cacheHierarchy uniqueName="[Sold To Customer].[BSC Customer Account Number]" caption="BSC Customer Account Number" attribute="1" defaultMemberUniqueName="[Sold To Customer].[BSC Customer Account Number].[All]" allUniqueName="[Sold To Customer].[BSC Customer Account Number].[All]" dimensionUniqueName="[Sold To Customer]" displayFolder="" count="0" unbalanced="0" hidden="1"/>
    <cacheHierarchy uniqueName="[Sold To Customer].[Country Description Hierarchy]" caption="Country Description Hierarchy" attribute="1" defaultMemberUniqueName="[Sold To Customer].[Country Description Hierarchy].[All]" allUniqueName="[Sold To Customer].[Country Description Hierarchy].[All]" dimensionUniqueName="[Sold To Customer]" displayFolder="" count="0" unbalanced="0" hidden="1"/>
    <cacheHierarchy uniqueName="[Sold To Customer].[Country Sales Region Description Hierarchy]" caption="Country Sales Region Description Hierarchy" attribute="1" defaultMemberUniqueName="[Sold To Customer].[Country Sales Region Description Hierarchy].[All]" allUniqueName="[Sold To Customer].[Country Sales Region Description Hierarchy].[All]" dimensionUniqueName="[Sold To Customer]" displayFolder="" count="0" unbalanced="0" hidden="1"/>
    <cacheHierarchy uniqueName="[Sold To Customer].[Effective Date]" caption="Effective Date" attribute="1" defaultMemberUniqueName="[Sold To Customer].[Effective Date].[All]" allUniqueName="[Sold To Customer].[Effective Date].[All]" dimensionUniqueName="[Sold To Customer]" displayFolder="" count="0" unbalanced="0" hidden="1"/>
    <cacheHierarchy uniqueName="[Sold To Customer].[End Date]" caption="End Date" attribute="1" defaultMemberUniqueName="[Sold To Customer].[End Date].[All]" allUniqueName="[Sold To Customer].[End Date].[All]" dimensionUniqueName="[Sold To Customer]" displayFolder="" count="0" unbalanced="0" hidden="1"/>
    <cacheHierarchy uniqueName="[User].[Hierarchy]" caption="Hierarchy" defaultMemberUniqueName="[User].[Hierarchy].[All]" allUniqueName="[User].[Hierarchy].[All]" dimensionUniqueName="[User]" displayFolder="" count="0" unbalanced="0" hidden="1"/>
    <cacheHierarchy uniqueName="[User].[User Key]" caption="User Key" attribute="1" keyAttribute="1" defaultMemberUniqueName="[User].[User Key].[All]" allUniqueName="[User].[User Key].[All]" dimensionUniqueName="[User]" displayFolder="" count="0" unbalanced="0" hidden="1"/>
    <cacheHierarchy uniqueName="[User].[User Login ID]" caption="User Login ID" attribute="1" defaultMemberUniqueName="[User].[User Login ID].[All]" allUniqueName="[User].[User Login ID].[All]" dimensionUniqueName="[User]" displayFolder="" count="0" unbalanced="0" hidden="1"/>
    <cacheHierarchy uniqueName="[Measures].[Sales Local]" caption="Sales Local" measure="1" displayFolder="Local Currency" measureGroup="Invoice" count="0"/>
    <cacheHierarchy uniqueName="[Measures].[Sales USD AFX]" caption="Sales USD AFX" measure="1" displayFolder="USD AFX" measureGroup="Invoice" count="0"/>
    <cacheHierarchy uniqueName="[Measures].[Sales USD PEG]" caption="Sales USD PEG" measure="1" displayFolder="USD PEG" measureGroup="Invoice" count="0"/>
    <cacheHierarchy uniqueName="[Measures].[Sales Quantity]" caption="Sales Quantity" measure="1" displayFolder="Quantity" measureGroup="Invoice" count="0"/>
    <cacheHierarchy uniqueName="[Measures].[Sales Quantity Eaches]" caption="Sales Quantity Eaches" measure="1" displayFolder="Quantity" measureGroup="Invoice" count="0"/>
    <cacheHierarchy uniqueName="[Measures].[Cost Of Goods Sold USD AFX]" caption="Cost Of Goods Sold USD AFX" measure="1" displayFolder="USD AFX" measureGroup="Invoice" count="0"/>
    <cacheHierarchy uniqueName="[Measures].[Cost Of Goods Sold USD PEG]" caption="Cost Of Goods Sold USD PEG" measure="1" displayFolder="USD PEG" measureGroup="Invoice" count="0"/>
    <cacheHierarchy uniqueName="[Measures].[Last Invoice Line Modified Date]" caption="Last Invoice Line Modified Date" measure="1" displayFolder="" measureGroup="Invoice" count="0"/>
    <cacheHierarchy uniqueName="[Measures].[Last Invoice Line Loaded Date]" caption="Last Invoice Line Loaded Date" measure="1" displayFolder="" measureGroup="Invoice" count="0"/>
    <cacheHierarchy uniqueName="[Measures].[Invoicelinenumber Count]" caption="Invoicelinenumber Count" measure="1" displayFolder="" measureGroup="Invoice" count="0"/>
    <cacheHierarchy uniqueName="[Measures].[Top Model Line Id - Invoice]" caption="Top Model Line Id - Invoice" measure="1" displayFolder="" measureGroup="Invoice" count="0"/>
    <cacheHierarchy uniqueName="[Measures].[Kit Sales Local]" caption="Kit Sales Local" measure="1" displayFolder="" measureGroup="Invoice" count="0"/>
    <cacheHierarchy uniqueName="[Measures].[Kit Sales USD AFX]" caption="Kit Sales USD AFX" measure="1" displayFolder="" measureGroup="Invoice" count="0"/>
    <cacheHierarchy uniqueName="[Measures].[Kit Sales USD PEG]" caption="Kit Sales USD PEG" measure="1" displayFolder="" measureGroup="Invoice" count="0"/>
    <cacheHierarchy uniqueName="[Measures].[Kit Sales Quantity]" caption="Kit Sales Quantity" measure="1" displayFolder="" measureGroup="Invoice" count="0"/>
    <cacheHierarchy uniqueName="[Measures].[Bookings Local]" caption="Bookings Local" measure="1" displayFolder="" measureGroup="Order" count="0"/>
    <cacheHierarchy uniqueName="[Measures].[Bookings USD AFX]" caption="Bookings USD AFX" measure="1" displayFolder="" measureGroup="Order" count="0"/>
    <cacheHierarchy uniqueName="[Measures].[Bookings USD PEG]" caption="Bookings USD PEG" measure="1" displayFolder="" measureGroup="Order" count="0"/>
    <cacheHierarchy uniqueName="[Measures].[Bookings Quantity]" caption="Bookings Quantity" measure="1" displayFolder="" measureGroup="Order" count="0"/>
    <cacheHierarchy uniqueName="[Measures].[Bookings Quantity Eaches]" caption="Bookings Quantity Eaches" measure="1" displayFolder="" measureGroup="Order" count="0"/>
    <cacheHierarchy uniqueName="[Measures].[Last Order Line Loaded Date]" caption="Last Order Line Loaded Date" measure="1" displayFolder="" measureGroup="Order" count="0"/>
    <cacheHierarchy uniqueName="[Measures].[Last Order Line Modified Date]" caption="Last Order Line Modified Date" measure="1" displayFolder="" measureGroup="Order" count="0"/>
    <cacheHierarchy uniqueName="[Measures].[Order Line Number Count]" caption="Order Line Number Count" measure="1" displayFolder="" measureGroup="Order" count="0"/>
    <cacheHierarchy uniqueName="[Measures].[Top Model Line Id - Order]" caption="Top Model Line Id - Order" measure="1" displayFolder="" measureGroup="Order" count="0"/>
    <cacheHierarchy uniqueName="[Measures].[Kit Bookings Quantity]" caption="Kit Bookings Quantity" measure="1" displayFolder="" measureGroup="Order" count="0"/>
    <cacheHierarchy uniqueName="[Measures].[Kit Bookings Local]" caption="Kit Bookings Local" measure="1" displayFolder="" measureGroup="Order" count="0"/>
    <cacheHierarchy uniqueName="[Measures].[Kit Bookings USD AFX]" caption="Kit Bookings USD AFX" measure="1" displayFolder="" measureGroup="Order" count="0"/>
    <cacheHierarchy uniqueName="[Measures].[Kit Bookings USD PEG]" caption="Kit Bookings USD PEG" measure="1" displayFolder="" measureGroup="Order" count="0"/>
    <cacheHierarchy uniqueName="[Measures].[AFX Ex Rate Avg USD]" caption="AFX Ex Rate Avg USD" measure="1" displayFolder="" measureGroup="Exchange Rates" count="0"/>
    <cacheHierarchy uniqueName="[Measures].[AFX Ex Rate Avg EURO]" caption="AFX Ex Rate Avg EURO" measure="1" displayFolder="" measureGroup="Exchange Rates" count="0"/>
    <cacheHierarchy uniqueName="[Measures].[PEG Ex Rate USD]" caption="PEG Ex Rate USD" measure="1" displayFolder="" measureGroup="Exchange Rates" count="0"/>
    <cacheHierarchy uniqueName="[Measures].[PEG Ex Rate EURO]" caption="PEG Ex Rate EURO" measure="1" displayFolder="" measureGroup="Exchange Rates" count="0"/>
    <cacheHierarchy uniqueName="[Measures].[Sales Objective USD PEG]" caption="Sales Objective USD PEG" measure="1" displayFolder="Sales Objective" measureGroup="Sales Objective" count="0"/>
    <cacheHierarchy uniqueName="[Measures].[Sales Objective Local]" caption="Sales Objective Local" measure="1" displayFolder="Sales Objective" measureGroup="Sales Objective" count="0"/>
    <cacheHierarchy uniqueName="[Measures].[Admin Fee Accrual Local]" caption="Admin Fee Accrual Local" measure="1" displayFolder="Local Currency" measureGroup="Payments" count="0"/>
    <cacheHierarchy uniqueName="[Measures].[Admin Fee Payment Local]" caption="Admin Fee Payment Local" measure="1" displayFolder="Local Currency" measureGroup="Payments" count="0"/>
    <cacheHierarchy uniqueName="[Measures].[Rebate Fee Payment Local]" caption="Rebate Fee Payment Local" measure="1" displayFolder="Local Currency" measureGroup="Payments" count="0"/>
    <cacheHierarchy uniqueName="[Measures].[Admin Fee Accrual AFX]" caption="Admin Fee Accrual AFX" measure="1" displayFolder="USD AFX" measureGroup="Payments" count="0"/>
    <cacheHierarchy uniqueName="[Measures].[Admin Fee Accrual PEG]" caption="Admin Fee Accrual PEG" measure="1" displayFolder="USD PEG" measureGroup="Payments" count="0"/>
    <cacheHierarchy uniqueName="[Measures].[Admin Fee Payment AFX]" caption="Admin Fee Payment AFX" measure="1" displayFolder="USD AFX" measureGroup="Payments" count="0"/>
    <cacheHierarchy uniqueName="[Measures].[Admin Fee Payment PEG]" caption="Admin Fee Payment PEG" measure="1" displayFolder="USD PEG" measureGroup="Payments" count="0"/>
    <cacheHierarchy uniqueName="[Measures].[Rebate Fee Payment AFX]" caption="Rebate Fee Payment AFX" measure="1" displayFolder="USD AFX" measureGroup="Payments" count="0"/>
    <cacheHierarchy uniqueName="[Measures].[Rebate Fee Payment PEG]" caption="Rebate Fee Payment PEG" measure="1" displayFolder="USD PEG" measureGroup="Payments" count="0"/>
    <cacheHierarchy uniqueName="[Measures].[MTD Business Days]" caption="MTD Business Days" measure="1" displayFolder="Business Calendar" measureGroup="Business Days" count="0"/>
    <cacheHierarchy uniqueName="[Measures].[QTD Business Days]" caption="QTD Business Days" measure="1" displayFolder="Business Calendar" measureGroup="Business Days" count="0"/>
    <cacheHierarchy uniqueName="[Measures].[YTD Business Days]" caption="YTD Business Days" measure="1" displayFolder="Business Calendar" measureGroup="Business Days" count="0"/>
    <cacheHierarchy uniqueName="[Measures].[Current Day in Month]" caption="Current Day in Month" measure="1" displayFolder="Business Calendar" measureGroup="Business Days" count="0"/>
    <cacheHierarchy uniqueName="[Measures].[Current Day in Quarter]" caption="Current Day in Quarter" measure="1" displayFolder="Business Calendar" measureGroup="Business Days" count="0"/>
    <cacheHierarchy uniqueName="[Measures].[Current Day in Year]" caption="Current Day in Year" measure="1" displayFolder="Business Calendar" measureGroup="Business Days" count="0"/>
    <cacheHierarchy uniqueName="[Measures].[Business Days in Month]" caption="Business Days in Month" measure="1" displayFolder="Business Calendar" measureGroup="Business Days" count="0"/>
    <cacheHierarchy uniqueName="[Measures].[Business Days in Quarter]" caption="Business Days in Quarter" measure="1" displayFolder="Business Calendar" measureGroup="Business Days" count="0"/>
    <cacheHierarchy uniqueName="[Measures].[Business Days in Year]" caption="Business Days in Year" measure="1" displayFolder="Business Calendar" measureGroup="Business Days" count="0"/>
    <cacheHierarchy uniqueName="[Measures].[Standard Cost Per Unit USD AFX]" caption="Standard Cost Per Unit USD AFX" measure="1" displayFolder="USD AFX" measureGroup="Invoice" count="0"/>
    <cacheHierarchy uniqueName="[Measures].[Standard Cost Per Unit USD PEG]" caption="Standard Cost Per Unit USD PEG" measure="1" displayFolder="USD PEG" measureGroup="Invoice" count="0"/>
    <cacheHierarchy uniqueName="[Measures].[Standard Cost Per Unit USD AFX Eaches]" caption="Standard Cost Per Unit USD AFX Eaches" measure="1" displayFolder="USD AFX" measureGroup="Invoice" count="0"/>
    <cacheHierarchy uniqueName="[Measures].[Standard Cost Per Unit USD PEG Eaches]" caption="Standard Cost Per Unit USD PEG Eaches" measure="1" displayFolder="USD PEG" measureGroup="Invoice" count="0"/>
    <cacheHierarchy uniqueName="[Measures].[Gross Margin $ USD PEG]" caption="Gross Margin $ USD PEG" measure="1" displayFolder="USD PEG" measureGroup="Invoice" count="0"/>
    <cacheHierarchy uniqueName="[Measures].[Gross Margin $ USD AFX]" caption="Gross Margin $ USD AFX" measure="1" displayFolder="USD AFX" measureGroup="Invoice" count="0"/>
    <cacheHierarchy uniqueName="[Measures].[Gross Margin % USD PEG]" caption="Gross Margin % USD PEG" measure="1" displayFolder="USD PEG" measureGroup="Invoice" count="0"/>
    <cacheHierarchy uniqueName="[Measures].[Gross Margin % USD AFX]" caption="Gross Margin % USD AFX" measure="1" displayFolder="USD AFX" measureGroup="Invoice" count="0"/>
    <cacheHierarchy uniqueName="[Measures].[ADD Local]" caption="ADD Local" measure="1" displayFolder="Invoice" measureGroup="Invoice" count="0"/>
    <cacheHierarchy uniqueName="[Measures].[ADD USD PEG]" caption="ADD USD PEG" measure="1" displayFolder="Invoice" measureGroup="Invoice" count="0"/>
    <cacheHierarchy uniqueName="[Measures].[ADD USD PEG (MTD)]" caption="ADD USD PEG (MTD)" measure="1" displayFolder="Invoice" measureGroup="Invoice" count="0"/>
    <cacheHierarchy uniqueName="[Measures].[ADD USD PEG (PY MTD)]" caption="ADD USD PEG (PY MTD)" measure="1" displayFolder="Invoice" measureGroup="Invoice" count="0"/>
    <cacheHierarchy uniqueName="[Measures].[ADD USD PEG (MTD Chg %)]" caption="ADD USD PEG (MTD Chg %)" measure="1" displayFolder="Invoice" measureGroup="Invoice" count="0"/>
    <cacheHierarchy uniqueName="[Measures].[ADD USD PEG (QTD)]" caption="ADD USD PEG (QTD)" measure="1" displayFolder="Invoice" measureGroup="Invoice" count="0"/>
    <cacheHierarchy uniqueName="[Measures].[ADD USD PEG (PY QTD)]" caption="ADD USD PEG (PY QTD)" measure="1" displayFolder="Invoice" measureGroup="Invoice" count="0"/>
    <cacheHierarchy uniqueName="[Measures].[ADD USD PEG (QTD Chg %)]" caption="ADD USD PEG (QTD Chg %)" measure="1" displayFolder="Invoice" measureGroup="Invoice" count="0"/>
    <cacheHierarchy uniqueName="[Measures].[ADD USD AFX]" caption="ADD USD AFX" measure="1" displayFolder="Invoice" measureGroup="Invoice" count="0"/>
    <cacheHierarchy uniqueName="[Measures].[ABD Local]" caption="ABD Local" measure="1" displayFolder="Order" measureGroup="Order" count="0"/>
    <cacheHierarchy uniqueName="[Measures].[ABD USD PEG]" caption="ABD USD PEG" measure="1" displayFolder="Order" measureGroup="Order" count="0"/>
    <cacheHierarchy uniqueName="[Measures].[ABD USD AFX]" caption="ABD USD AFX" measure="1" displayFolder="Order" measureGroup="Order" count="0"/>
    <cacheHierarchy uniqueName="[Measures].[ADD Quantity]" caption="ADD Quantity" measure="1" displayFolder="Invoice" measureGroup="Invoice" count="0"/>
    <cacheHierarchy uniqueName="[Measures].[ADD Eaches]" caption="ADD Eaches" measure="1" displayFolder="Invoice" measureGroup="Invoice" count="0"/>
    <cacheHierarchy uniqueName="[Measures].[ABD Quantity]" caption="ABD Quantity" measure="1" displayFolder="Order" measureGroup="Order" count="0"/>
    <cacheHierarchy uniqueName="[Measures].[ABD Eaches]" caption="ABD Eaches" measure="1" displayFolder="Order" measureGroup="Order" count="0"/>
    <cacheHierarchy uniqueName="[Measures].[ASP Local]" caption="ASP Local" measure="1" displayFolder="Invoice" measureGroup="Invoice" count="0"/>
    <cacheHierarchy uniqueName="[Measures].[ASP USD PEG]" caption="ASP USD PEG" measure="1" displayFolder="Invoice" measureGroup="Invoice" count="0"/>
    <cacheHierarchy uniqueName="[Measures].[ASP USD AFX]" caption="ASP USD AFX" measure="1" displayFolder="Invoice" measureGroup="Invoice" count="0"/>
    <cacheHierarchy uniqueName="[Measures].[ASP Eaches Local]" caption="ASP Eaches Local" measure="1" displayFolder="Invoice" measureGroup="Invoice" count="0"/>
    <cacheHierarchy uniqueName="[Measures].[ASP Eaches PEG]" caption="ASP Eaches PEG" measure="1" displayFolder="Invoice" measureGroup="Invoice" count="0"/>
    <cacheHierarchy uniqueName="[Measures].[ASP Eaches AFX]" caption="ASP Eaches AFX" measure="1" displayFolder="Invoice" measureGroup="Invoice" count="0"/>
    <cacheHierarchy uniqueName="[Measures].[ASC USD PEG Eaches]" caption="ASC USD PEG Eaches" measure="1" displayFolder="USD PEG" measureGroup="Invoice" count="0"/>
    <cacheHierarchy uniqueName="[Measures].[ASC USD AFX Eaches]" caption="ASC USD AFX Eaches" measure="1" displayFolder="USD AFX" measureGroup="Invoice" count="0"/>
    <cacheHierarchy uniqueName="[Measures].[ASC USD PEG]" caption="ASC USD PEG" measure="1" displayFolder="USD PEG" measureGroup="Invoice" count="0"/>
    <cacheHierarchy uniqueName="[Measures].[ASC USD AFX]" caption="ASC USD AFX" measure="1" displayFolder="USD AFX" measureGroup="Invoice" count="0"/>
    <cacheHierarchy uniqueName="[Measures].[Average Daily Bookings Local]" caption="Average Daily Bookings Local" measure="1" displayFolder="Order" measureGroup="Order" count="0"/>
    <cacheHierarchy uniqueName="[Measures].[Average Daily Bookings USD PEG]" caption="Average Daily Bookings USD PEG" measure="1" displayFolder="Order" measureGroup="Order" count="0"/>
    <cacheHierarchy uniqueName="[Measures].[Average Daily Bookings USD AFX]" caption="Average Daily Bookings USD AFX" measure="1" displayFolder="Order" measureGroup="Order" count="0"/>
    <cacheHierarchy uniqueName="[Measures].[Average Daily Bookings Eaches Local]" caption="Average Daily Bookings Eaches Local" measure="1" displayFolder="Order" measureGroup="Order" count="0"/>
    <cacheHierarchy uniqueName="[Measures].[Average Daily Bookings Eaches USD PEG]" caption="Average Daily Bookings Eaches USD PEG" measure="1" displayFolder="Order" measureGroup="Order" count="0"/>
    <cacheHierarchy uniqueName="[Measures].[Average Daily Bookings Eaches USD AFX]" caption="Average Daily Bookings Eaches USD AFX" measure="1" displayFolder="Order" measureGroup="Order" count="0"/>
    <cacheHierarchy uniqueName="[Measures].[No Charge Sales Units]" caption="No Charge Sales Units" measure="1" displayFolder="Invoice" measureGroup="Invoice" count="0"/>
    <cacheHierarchy uniqueName="[Measures].[Invoice List Price Local]" caption="Invoice List Price Local" measure="1" displayFolder="Local Currency" measureGroup="Invoice" count="0"/>
    <cacheHierarchy uniqueName="[Measures].[Invoice List Price USD AFX]" caption="Invoice List Price USD AFX" measure="1" displayFolder="USD AFX" measureGroup="Invoice" count="0"/>
    <cacheHierarchy uniqueName="[Measures].[Invoice List Price USD PEG]" caption="Invoice List Price USD PEG" measure="1" displayFolder="USD PEG" measureGroup="Invoice" count="0"/>
    <cacheHierarchy uniqueName="[Measures].[Order List Price Local]" caption="Order List Price Local" measure="1" displayFolder="Order" measureGroup="Order" count="0"/>
    <cacheHierarchy uniqueName="[Measures].[Order List Price USD AFX]" caption="Order List Price USD AFX" measure="1" displayFolder="Order" measureGroup="Order" count="0"/>
    <cacheHierarchy uniqueName="[Measures].[Order List Price USD PEG]" caption="Order List Price USD PEG" measure="1" displayFolder="Order" measureGroup="Order" count="0"/>
    <cacheHierarchy uniqueName="[Measures].[Sales AFX MTD]" caption="Sales AFX MTD" measure="1" displayFolder="Time Based Measures" measureGroup="Invoice" count="0"/>
    <cacheHierarchy uniqueName="[Measures].[Sales AFX QTD]" caption="Sales AFX QTD" measure="1" displayFolder="Time Based Measures" measureGroup="Invoice" count="0"/>
    <cacheHierarchy uniqueName="[Measures].[Sales AFX YTD]" caption="Sales AFX YTD" measure="1" displayFolder="Time Based Measures" measureGroup="Invoice" count="0"/>
    <cacheHierarchy uniqueName="[Measures].[Sales Local MTD]" caption="Sales Local MTD" measure="1" displayFolder="Time Based Measures" measureGroup="Invoice" count="0"/>
    <cacheHierarchy uniqueName="[Measures].[Sales Local QTD]" caption="Sales Local QTD" measure="1" displayFolder="Time Based Measures" measureGroup="Invoice" count="0"/>
    <cacheHierarchy uniqueName="[Measures].[Sales Local YTD]" caption="Sales Local YTD" measure="1" displayFolder="Time Based Measures" measureGroup="Invoice" count="0"/>
    <cacheHierarchy uniqueName="[Measures].[Sales PEG MTD]" caption="Sales PEG MTD" measure="1" displayFolder="Time Based Measures" measureGroup="Invoice" count="0"/>
    <cacheHierarchy uniqueName="[Measures].[Sales PEG QTD]" caption="Sales PEG QTD" measure="1" displayFolder="Time Based Measures" measureGroup="Invoice" count="0"/>
    <cacheHierarchy uniqueName="[Measures].[Sales PEG YTD]" caption="Sales PEG YTD" measure="1" displayFolder="Time Based Measures" measureGroup="Invoice" count="0"/>
    <cacheHierarchy uniqueName="[Measures].[Sales AFX Prior Year MTD]" caption="Sales AFX Prior Year MTD" measure="1" displayFolder="Time Based Measures" measureGroup="Invoice" count="0"/>
    <cacheHierarchy uniqueName="[Measures].[Sales AFX Prior Year QTD]" caption="Sales AFX Prior Year QTD" measure="1" displayFolder="Time Based Measures" measureGroup="Invoice" count="0"/>
    <cacheHierarchy uniqueName="[Measures].[Sales AFX Prior Year YTD]" caption="Sales AFX Prior Year YTD" measure="1" displayFolder="Time Based Measures" measureGroup="Invoice" count="0"/>
    <cacheHierarchy uniqueName="[Measures].[Sales AFX Y/Y MTD Chg]" caption="Sales AFX Y/Y MTD Chg" measure="1" displayFolder="Time Based Measures" measureGroup="Invoice" count="0"/>
    <cacheHierarchy uniqueName="[Measures].[Sales AFX Y/Y QTD Chg]" caption="Sales AFX Y/Y QTD Chg" measure="1" displayFolder="Time Based Measures" measureGroup="Invoice" count="0"/>
    <cacheHierarchy uniqueName="[Measures].[Sales AFX Y/Y YTD Chg]" caption="Sales AFX Y/Y YTD Chg" measure="1" displayFolder="Time Based Measures" measureGroup="Invoice" count="0"/>
    <cacheHierarchy uniqueName="[Measures].[Sales AFX Y/Y MTD Chg %]" caption="Sales AFX Y/Y MTD Chg %" measure="1" displayFolder="Time Based Measures" measureGroup="Invoice" count="0"/>
    <cacheHierarchy uniqueName="[Measures].[Sales AFX Y/Y QTD Chg %]" caption="Sales AFX Y/Y QTD Chg %" measure="1" displayFolder="Time Based Measures" measureGroup="Invoice" count="0"/>
    <cacheHierarchy uniqueName="[Measures].[Sales AFX Y/Y YTD Chg %]" caption="Sales AFX Y/Y YTD Chg %" measure="1" displayFolder="Time Based Measures" measureGroup="Invoice" count="0"/>
    <cacheHierarchy uniqueName="[Measures].[ADD Local MTD]" caption="ADD Local MTD" measure="1" displayFolder="Time Based Measures" measureGroup="Invoice" count="0"/>
    <cacheHierarchy uniqueName="[Measures].[ADD Local QTD]" caption="ADD Local QTD" measure="1" displayFolder="Time Based Measures" measureGroup="Invoice" count="0"/>
    <cacheHierarchy uniqueName="[Measures].[ADD Local YTD]" caption="ADD Local YTD" measure="1" displayFolder="Time Based Measures" measureGroup="Invoice" count="0"/>
    <cacheHierarchy uniqueName="[Measures].[Forecast Local]" caption="Forecast Local" measure="1" displayFolder="Plan Forecast" measureGroup="Plan Forecast" count="0"/>
    <cacheHierarchy uniqueName="[Measures].[Forecast USD AFX]" caption="Forecast USD AFX" measure="1" displayFolder="Plan Forecast" measureGroup="Plan Forecast" count="0"/>
    <cacheHierarchy uniqueName="[Measures].[Forecast USD PEG]" caption="Forecast USD PEG" measure="1" displayFolder="Plan Forecast" measureGroup="Plan Forecast" count="0"/>
    <cacheHierarchy uniqueName="[Measures].[Forecast Quantity Eaches]" caption="Forecast Quantity Eaches" measure="1" displayFolder="Plan Forecast" measureGroup="Plan Forecast" count="0"/>
    <cacheHierarchy uniqueName="[Measures].[Plan Local]" caption="Plan Local" measure="1" displayFolder="Plan Forecast" measureGroup="Plan Forecast" count="0"/>
    <cacheHierarchy uniqueName="[Measures].[Plan USD AFX]" caption="Plan USD AFX" measure="1" displayFolder="Plan Forecast" measureGroup="Plan Forecast" count="0"/>
    <cacheHierarchy uniqueName="[Measures].[Plan USD PEG]" caption="Plan USD PEG" measure="1" displayFolder="Plan Forecast" measureGroup="Plan Forecast" count="0"/>
    <cacheHierarchy uniqueName="[Measures].[Plan Quantity Eaches]" caption="Plan Quantity Eaches" measure="1" displayFolder="Plan Forecast" measureGroup="Plan Forecast" count="0"/>
    <cacheHierarchy uniqueName="[Measures].[Run Rate USD AFX Month]" caption="Run Rate USD AFX Month" measure="1" displayFolder="Plan Forecast" measureGroup="Plan Forecast" count="0"/>
    <cacheHierarchy uniqueName="[Measures].[Run Rate USD AFX Quarter]" caption="Run Rate USD AFX Quarter" measure="1" displayFolder="Plan Forecast" measureGroup="Plan Forecast" count="0"/>
    <cacheHierarchy uniqueName="[Measures].[Run Rate USD AFX Year]" caption="Run Rate USD AFX Year" measure="1" displayFolder="Plan Forecast" measureGroup="Plan Forecast" count="0"/>
    <cacheHierarchy uniqueName="[Measures].[Run Rate Local Month]" caption="Run Rate Local Month" measure="1" displayFolder="Plan Forecast" measureGroup="Plan Forecast" count="0"/>
    <cacheHierarchy uniqueName="[Measures].[Run Rate Local Quarter]" caption="Run Rate Local Quarter" measure="1" displayFolder="Plan Forecast" measureGroup="Plan Forecast" count="0"/>
    <cacheHierarchy uniqueName="[Measures].[Run Rate Local Year]" caption="Run Rate Local Year" measure="1" displayFolder="Plan Forecast" measureGroup="Plan Forecast" count="0"/>
    <cacheHierarchy uniqueName="[Measures].[Run Rate USD PEG Month]" caption="Run Rate USD PEG Month" measure="1" displayFolder="Plan Forecast" measureGroup="Plan Forecast" count="0"/>
    <cacheHierarchy uniqueName="[Measures].[Run Rate USD PEG Quarter]" caption="Run Rate USD PEG Quarter" measure="1" displayFolder="Plan Forecast" measureGroup="Plan Forecast" count="0"/>
    <cacheHierarchy uniqueName="[Measures].[Run Rate USD PEG Year]" caption="Run Rate USD PEG Year" measure="1" displayFolder="Plan Forecast" measureGroup="Plan Forecast" count="0"/>
    <cacheHierarchy uniqueName="[Measures].[Run Rate Quantity Month]" caption="Run Rate Quantity Month" measure="1" displayFolder="Plan Forecast" measureGroup="Plan Forecast" count="0"/>
    <cacheHierarchy uniqueName="[Measures].[Run Rate Quantity Quarter]" caption="Run Rate Quantity Quarter" measure="1" displayFolder="Plan Forecast" measureGroup="Plan Forecast" count="0"/>
    <cacheHierarchy uniqueName="[Measures].[Run Rate Quantity Year]" caption="Run Rate Quantity Year" measure="1" displayFolder="Plan Forecast" measureGroup="Plan Forecast" count="0"/>
    <cacheHierarchy uniqueName="[Measures].[Actual Run Rate vs Plan USD AFX Month]" caption="Actual Run Rate vs Plan USD AFX Month" measure="1" displayFolder="Time Based Plan" measureGroup="Plan Forecast" count="0"/>
    <cacheHierarchy uniqueName="[Measures].[Actual Run Rate vs Plan USD AFX Quarter]" caption="Actual Run Rate vs Plan USD AFX Quarter" measure="1" displayFolder="Time Based Plan" measureGroup="Plan Forecast" count="0"/>
    <cacheHierarchy uniqueName="[Measures].[Actual Run Rate vs Plan USD AFX Year]" caption="Actual Run Rate vs Plan USD AFX Year" measure="1" displayFolder="Time Based Plan" measureGroup="Plan Forecast" count="0"/>
    <cacheHierarchy uniqueName="[Measures].[Actual Run Rate vs Plan Local Month]" caption="Actual Run Rate vs Plan Local Month" measure="1" displayFolder="Time Based Plan" measureGroup="Plan Forecast" count="0"/>
    <cacheHierarchy uniqueName="[Measures].[Actual Run Rate vs Plan Local Quarter]" caption="Actual Run Rate vs Plan Local Quarter" measure="1" displayFolder="Time Based Plan" measureGroup="Plan Forecast" count="0"/>
    <cacheHierarchy uniqueName="[Measures].[Actual Run Rate vs Plan Local Year]" caption="Actual Run Rate vs Plan Local Year" measure="1" displayFolder="Time Based Plan" measureGroup="Plan Forecast" count="0"/>
    <cacheHierarchy uniqueName="[Measures].[Actual Run Rate vs Plan USD PEG Month]" caption="Actual Run Rate vs Plan USD PEG Month" measure="1" displayFolder="Time Based Plan" measureGroup="Plan Forecast" count="0"/>
    <cacheHierarchy uniqueName="[Measures].[Actual Run Rate vs Plan USD PEG Quarter]" caption="Actual Run Rate vs Plan USD PEG Quarter" measure="1" displayFolder="Time Based Plan" measureGroup="Plan Forecast" count="0"/>
    <cacheHierarchy uniqueName="[Measures].[Actual Run Rate vs Plan USD PEG Year]" caption="Actual Run Rate vs Plan USD PEG Year" measure="1" displayFolder="Time Based Plan" measureGroup="Plan Forecast" count="0"/>
    <cacheHierarchy uniqueName="[Measures].[ADD Plan USD AFX]" caption="ADD Plan USD AFX" measure="1" displayFolder="Time Based Plan\Plan" measureGroup="Plan Forecast" count="0"/>
    <cacheHierarchy uniqueName="[Measures].[ADD Plan USD AFX MTD]" caption="ADD Plan USD AFX MTD" measure="1" displayFolder="Time Based Plan\Plan" measureGroup="Plan Forecast" count="0"/>
    <cacheHierarchy uniqueName="[Measures].[ADD Plan USD AFX QTD]" caption="ADD Plan USD AFX QTD" measure="1" displayFolder="Time Based Plan\Plan" measureGroup="Plan Forecast" count="0"/>
    <cacheHierarchy uniqueName="[Measures].[ADD Plan USD AFX YTD]" caption="ADD Plan USD AFX YTD" measure="1" displayFolder="Time Based Plan\Plan" measureGroup="Plan Forecast" count="0"/>
    <cacheHierarchy uniqueName="[Measures].[ADD Plan USD PEG]" caption="ADD Plan USD PEG" measure="1" displayFolder="Time Based Plan\Plan" measureGroup="Plan Forecast" count="0"/>
    <cacheHierarchy uniqueName="[Measures].[ADD Plan USD PEG MTD]" caption="ADD Plan USD PEG MTD" measure="1" displayFolder="Time Based Plan\Plan" measureGroup="Plan Forecast" count="0"/>
    <cacheHierarchy uniqueName="[Measures].[ADD Plan USD PEG QTD]" caption="ADD Plan USD PEG QTD" measure="1" displayFolder="Time Based Plan\Plan" measureGroup="Plan Forecast" count="0"/>
    <cacheHierarchy uniqueName="[Measures].[ADD Plan USD PEG YTD]" caption="ADD Plan USD PEG YTD" measure="1" displayFolder="Time Based Plan\Plan" measureGroup="Plan Forecast" count="0"/>
    <cacheHierarchy uniqueName="[Measures].[ADD Plan Local]" caption="ADD Plan Local" measure="1" displayFolder="Time Based Plan\Plan" measureGroup="Plan Forecast" count="0"/>
    <cacheHierarchy uniqueName="[Measures].[ADD Plan Local MTD]" caption="ADD Plan Local MTD" measure="1" displayFolder="Time Based Plan\Plan" measureGroup="Plan Forecast" count="0"/>
    <cacheHierarchy uniqueName="[Measures].[ADD Plan Local QTD]" caption="ADD Plan Local QTD" measure="1" displayFolder="Time Based Plan\Plan" measureGroup="Plan Forecast" count="0"/>
    <cacheHierarchy uniqueName="[Measures].[ADD Plan Local YTD]" caption="ADD Plan Local YTD" measure="1" displayFolder="Time Based Plan\Plan" measureGroup="Plan Forecast" count="0"/>
    <cacheHierarchy uniqueName="[Measures].[ADD Plan Quantity]" caption="ADD Plan Quantity" measure="1" displayFolder="Time Based Plan\Plan" measureGroup="Plan Forecast" count="0"/>
    <cacheHierarchy uniqueName="[Measures].[ADD Plan Quantity MTD]" caption="ADD Plan Quantity MTD" measure="1" displayFolder="Time Based Plan\Plan" measureGroup="Plan Forecast" count="0"/>
    <cacheHierarchy uniqueName="[Measures].[ADD Plan Quantity QTD]" caption="ADD Plan Quantity QTD" measure="1" displayFolder="Time Based Plan\Plan" measureGroup="Plan Forecast" count="0"/>
    <cacheHierarchy uniqueName="[Measures].[ADD Plan Quantity YTD]" caption="ADD Plan Quantity YTD" measure="1" displayFolder="Time Based Plan\Plan" measureGroup="Plan Forecast" count="0"/>
    <cacheHierarchy uniqueName="[Measures].[Plan USD AFX QTD]" caption="Plan USD AFX QTD" measure="1" displayFolder="Time Based Plan\Plan" measureGroup="Plan Forecast" count="0"/>
    <cacheHierarchy uniqueName="[Measures].[Plan USD AFX YTD]" caption="Plan USD AFX YTD" measure="1" displayFolder="Time Based Plan\Plan" measureGroup="Plan Forecast" count="0"/>
    <cacheHierarchy uniqueName="[Measures].[Plan Local QTD]" caption="Plan Local QTD" measure="1" displayFolder="Time Based Plan\Plan" measureGroup="Plan Forecast" count="0"/>
    <cacheHierarchy uniqueName="[Measures].[Plan Local YTD]" caption="Plan Local YTD" measure="1" displayFolder="Time Based Plan\Plan" measureGroup="Plan Forecast" count="0"/>
    <cacheHierarchy uniqueName="[Measures].[Plan USD PEG QTD]" caption="Plan USD PEG QTD" measure="1" displayFolder="Time Based Plan\Plan" measureGroup="Plan Forecast" count="0"/>
    <cacheHierarchy uniqueName="[Measures].[Plan USD PEG YTD]" caption="Plan USD PEG YTD" measure="1" displayFolder="Time Based Plan\Plan" measureGroup="Plan Forecast" count="0"/>
    <cacheHierarchy uniqueName="[Measures].[Plan Quantity Eaches QTD]" caption="Plan Quantity Eaches QTD" measure="1" displayFolder="Time Based Plan\Plan" measureGroup="Plan Forecast" count="0"/>
    <cacheHierarchy uniqueName="[Measures].[Plan Quantity Eaches YTD]" caption="Plan Quantity Eaches YTD" measure="1" displayFolder="Time Based Plan\Plan" measureGroup="Plan Forecast" count="0"/>
    <cacheHierarchy uniqueName="[Measures].[Plan vs Prior Year USD AFX Month]" caption="Plan vs Prior Year USD AFX Month" measure="1" displayFolder="Time Based Plan\Plan" measureGroup="Plan Forecast" count="0"/>
    <cacheHierarchy uniqueName="[Measures].[Plan vs Prior Year USD AFX Quarter]" caption="Plan vs Prior Year USD AFX Quarter" measure="1" displayFolder="Time Based Plan\Plan" measureGroup="Plan Forecast" count="0"/>
    <cacheHierarchy uniqueName="[Measures].[Plan vs Prior Year USD AFX Year]" caption="Plan vs Prior Year USD AFX Year" measure="1" displayFolder="Time Based Plan\Plan" measureGroup="Plan Forecast" count="0"/>
    <cacheHierarchy uniqueName="[Measures].[Plan vs Prior Year Local Month]" caption="Plan vs Prior Year Local Month" measure="1" displayFolder="Time Based Plan\Plan" measureGroup="Plan Forecast" count="0"/>
    <cacheHierarchy uniqueName="[Measures].[Plan vs Prior Year Local Quarter]" caption="Plan vs Prior Year Local Quarter" measure="1" displayFolder="Time Based Plan\Plan" measureGroup="Plan Forecast" count="0"/>
    <cacheHierarchy uniqueName="[Measures].[Plan vs Prior Year Local Year]" caption="Plan vs Prior Year Local Year" measure="1" displayFolder="Time Based Plan\Plan" measureGroup="Plan Forecast" count="0"/>
    <cacheHierarchy uniqueName="[Measures].[Plan vs Prior Year USD PEG Month]" caption="Plan vs Prior Year USD PEG Month" measure="1" displayFolder="Time Based Plan\Plan" measureGroup="Plan Forecast" count="0"/>
    <cacheHierarchy uniqueName="[Measures].[Plan vs Prior Year USD PEG Quarter]" caption="Plan vs Prior Year USD PEG Quarter" measure="1" displayFolder="Time Based Plan\Plan" measureGroup="Plan Forecast" count="0"/>
    <cacheHierarchy uniqueName="[Measures].[Plan vs Prior Year USD PEG Year]" caption="Plan vs Prior Year USD PEG Year" measure="1" displayFolder="Time Based Plan\Plan" measureGroup="Plan Forecast" count="0"/>
    <cacheHierarchy uniqueName="[Measures].[Monthly Goal USD PEG]" caption="Monthly Goal USD PEG" measure="1" displayFolder="Sales Objective" measureGroup="Sales Objective" count="0"/>
    <cacheHierarchy uniqueName="[Measures].[Monthly Goal Local]" caption="Monthly Goal Local" measure="1" displayFolder="Sales Objective" measureGroup="Sales Objective" count="0"/>
    <cacheHierarchy uniqueName="[Measures].[Quarterly Goal USD PEG]" caption="Quarterly Goal USD PEG" measure="1" displayFolder="Sales Objective" measureGroup="Sales Objective" count="0"/>
    <cacheHierarchy uniqueName="[Measures].[Quarterly Goal Local]" caption="Quarterly Goal Local" measure="1" displayFolder="Sales Objective" measureGroup="Sales Objective" count="0"/>
    <cacheHierarchy uniqueName="[Measures].[Yearly Goal USD PEG]" caption="Yearly Goal USD PEG" measure="1" displayFolder="Sales Objective" measureGroup="Sales Objective" count="0"/>
    <cacheHierarchy uniqueName="[Measures].[Yearly Goal Local]" caption="Yearly Goal Local" measure="1" displayFolder="Sales Objective" measureGroup="Sales Objective" count="0"/>
    <cacheHierarchy uniqueName="[Measures].[MTD % of Goal]" caption="MTD % of Goal" measure="1" displayFolder="Sales Objective" measureGroup="Sales Objective" count="0"/>
    <cacheHierarchy uniqueName="[Measures].[QTD % of Goal]" caption="QTD % of Goal" measure="1" displayFolder="Sales Objective" measureGroup="Sales Objective" count="0"/>
    <cacheHierarchy uniqueName="[Measures].[Avg Day to Hit Mth Goal]" caption="Avg Day to Hit Mth Goal" measure="1" displayFolder="Sales Objective" measureGroup="Sales Objective" count="0"/>
    <cacheHierarchy uniqueName="[Measures].[Avg Day to Hit Qtr Goal]" caption="Avg Day to Hit Qtr Goal" measure="1" displayFolder="Sales Objective" measureGroup="Sales Objective" count="0"/>
    <cacheHierarchy uniqueName="[Measures].[Sales Net Price Local]" caption="Sales Net Price Local" measure="1" displayFolder="Local Currency" measureGroup="Invoice" count="0"/>
    <cacheHierarchy uniqueName="[Measures].[Rebate Accrual Local]" caption="Rebate Accrual Local" measure="1" displayFolder="Local Currency" measureGroup="Payments" count="0"/>
    <cacheHierarchy uniqueName="[Measures].[Sales Net Price AFX]" caption="Sales Net Price AFX" measure="1" displayFolder="USD AFX" measureGroup="Invoice" count="0"/>
    <cacheHierarchy uniqueName="[Measures].[Sales Net Price PEG]" caption="Sales Net Price PEG" measure="1" displayFolder="USD PEG" measureGroup="Invoice" count="0" oneField="1">
      <fieldsUsage count="1">
        <fieldUsage x="0"/>
      </fieldsUsage>
    </cacheHierarchy>
    <cacheHierarchy uniqueName="[Measures].[Rebate Accrual USD AFX]" caption="Rebate Accrual USD AFX" measure="1" displayFolder="USD AFX" measureGroup="Payments" count="0"/>
    <cacheHierarchy uniqueName="[Measures].[Rebate Accrual USD PEG]" caption="Rebate Accrual USD PEG" measure="1" displayFolder="USD PEG" measureGroup="Payments" count="0"/>
    <cacheHierarchy uniqueName="[Measures].[Kit Sales Net Price Local]" caption="Kit Sales Net Price Local" measure="1" displayFolder="Local Currency" measureGroup="Invoice" count="0"/>
    <cacheHierarchy uniqueName="[Measures].[Kit Sales Net Price AFX]" caption="Kit Sales Net Price AFX" measure="1" displayFolder="USD AFX" measureGroup="Invoice" count="0"/>
    <cacheHierarchy uniqueName="[Measures].[Kit Sales Net Price PEG]" caption="Kit Sales Net Price PEG" measure="1" displayFolder="USD PEG" measureGroup="Invoice" count="0"/>
    <cacheHierarchy uniqueName="[Measures].[Rebate Accrual Local old]" caption="Rebate Accrual Local old" measure="1" displayFolder="Local Currency" measureGroup="Invoice" count="0" hidden="1"/>
    <cacheHierarchy uniqueName="[Measures].[Rebate Accrual USD AFX old]" caption="Rebate Accrual USD AFX old" measure="1" displayFolder="USD AFX" measureGroup="Invoice" count="0" hidden="1"/>
    <cacheHierarchy uniqueName="[Measures].[Rebate Accrual USD PEG old]" caption="Rebate Accrual USD PEG old" measure="1" displayFolder="USD PEG" measureGroup="Invoice" count="0" hidden="1"/>
    <cacheHierarchy uniqueName="[Measures].[Sales Net Price Local Old]" caption="Sales Net Price Local Old" measure="1" displayFolder="Local Currency" measureGroup="Invoice" count="0" hidden="1"/>
    <cacheHierarchy uniqueName="[Measures].[Sales Net Price USD PEG]" caption="Sales Net Price USD PEG" measure="1" displayFolder="USD PEG" measureGroup="Invoice" count="0" hidden="1"/>
    <cacheHierarchy uniqueName="[Measures].[Sales Net Price USD AFX]" caption="Sales Net Price USD AFX" measure="1" displayFolder="USD AFX" measureGroup="Invoice" count="0" hidden="1"/>
    <cacheHierarchy uniqueName="[Measures].[hStandard Cost per Unit USD AFX]" caption="hStandard Cost per Unit USD AFX" measure="1" displayFolder="USD AFX" measureGroup="Invoice" count="0" hidden="1"/>
    <cacheHierarchy uniqueName="[Measures].[hStandard Cost per Unit USD PEG]" caption="hStandard Cost per Unit USD PEG" measure="1" displayFolder="USD PEG" measureGroup="Invoice" count="0" hidden="1"/>
    <cacheHierarchy uniqueName="[Measures].[Invoice Line Count]" caption="Invoice Line Count" measure="1" displayFolder="" measureGroup="Invoice" count="0" hidden="1"/>
    <cacheHierarchy uniqueName="[Measures].[hStandard Cost per Unit USD PEG Eaches]" caption="hStandard Cost per Unit USD PEG Eaches" measure="1" displayFolder="" measureGroup="Invoice" count="0" hidden="1"/>
    <cacheHierarchy uniqueName="[Measures].[hStandard Cost per Unit USD AFX Eaches]" caption="hStandard Cost per Unit USD AFX Eaches" measure="1" displayFolder="" measureGroup="Invoice" count="0" hidden="1"/>
    <cacheHierarchy uniqueName="[Measures].[hInvoice List Price Local]" caption="hInvoice List Price Local" measure="1" displayFolder="" measureGroup="Invoice" count="0" hidden="1"/>
    <cacheHierarchy uniqueName="[Measures].[hInvoice List Price PEG]" caption="hInvoice List Price PEG" measure="1" displayFolder="" measureGroup="Invoice" count="0" hidden="1"/>
    <cacheHierarchy uniqueName="[Measures].[hInvoice List Price AFX]" caption="hInvoice List Price AFX" measure="1" displayFolder="" measureGroup="Invoice" count="0" hidden="1"/>
    <cacheHierarchy uniqueName="[Measures].[Kit Sales Net Price Local New1]" caption="Kit Sales Net Price Local New1" measure="1" displayFolder="" measureGroup="Invoice" count="0" hidden="1"/>
    <cacheHierarchy uniqueName="[Measures].[Kit Sales Net Price PEG New1]" caption="Kit Sales Net Price PEG New1" measure="1" displayFolder="" measureGroup="Invoice" count="0" hidden="1"/>
    <cacheHierarchy uniqueName="[Measures].[Kit Sales Net Price AFX New1]" caption="Kit Sales Net Price AFX New1" measure="1" displayFolder="" measureGroup="Invoice" count="0" hidden="1"/>
    <cacheHierarchy uniqueName="[Measures].[Kit Sales Quantity Eaches]" caption="Kit Sales Quantity Eaches" measure="1" displayFolder="" measureGroup="Invoice" count="0" hidden="1"/>
    <cacheHierarchy uniqueName="[Measures].[hList Price USD AFX]" caption="hList Price USD AFX" measure="1" displayFolder="" measureGroup="Order" count="0" hidden="1"/>
    <cacheHierarchy uniqueName="[Measures].[hList Price USD PEG]" caption="hList Price USD PEG" measure="1" displayFolder="" measureGroup="Order" count="0" hidden="1"/>
    <cacheHierarchy uniqueName="[Measures].[Order Line Count]" caption="Order Line Count" measure="1" displayFolder="" measureGroup="Order" count="0" hidden="1"/>
    <cacheHierarchy uniqueName="[Measures].[hList Price Local]" caption="hList Price Local" measure="1" displayFolder="" measureGroup="Order" count="0" hidden="1"/>
    <cacheHierarchy uniqueName="[Measures].[hMTD Business Days]" caption="hMTD Business Days" measure="1" displayFolder="" measureGroup="Business Days" count="0" hidden="1"/>
    <cacheHierarchy uniqueName="[Measures].[hQTD Business Days]" caption="hQTD Business Days" measure="1" displayFolder="" measureGroup="Business Days" count="0" hidden="1"/>
    <cacheHierarchy uniqueName="[Measures].[hYTD Business Days]" caption="hYTD Business Days" measure="1" displayFolder="" measureGroup="Business Days" count="0" hidden="1"/>
    <cacheHierarchy uniqueName="[Measures].[Is Business Day]" caption="Is Business Day" measure="1" displayFolder="" measureGroup="Business Days" count="0" hidden="1"/>
    <cacheHierarchy uniqueName="[Measures].[Vw User Sales Org Bridge Count]" caption="Vw User Sales Org Bridge Count" measure="1" displayFolder="" measureGroup="UserSalesOrgBridge" count="0" hidden="1"/>
    <cacheHierarchy uniqueName="[Measures].[hForecast USD PEG]" caption="hForecast USD PEG" measure="1" displayFolder="Plan Forecast" measureGroup="Plan Forecast" count="0" hidden="1"/>
    <cacheHierarchy uniqueName="[Measures].[hForecast USD AFX]" caption="hForecast USD AFX" measure="1" displayFolder="Plan Forecast" measureGroup="Plan Forecast" count="0" hidden="1"/>
    <cacheHierarchy uniqueName="[Measures].[hForecast Local]" caption="hForecast Local" measure="1" displayFolder="Plan Forecast" measureGroup="Plan Forecast" count="0" hidden="1"/>
    <cacheHierarchy uniqueName="[Measures].[hForecast Quantity Eaches]" caption="hForecast Quantity Eaches" measure="1" displayFolder="Plan Forecast" measureGroup="Plan Forecast" count="0" hidden="1"/>
    <cacheHierarchy uniqueName="[Measures].[Fact Exchange Rates Count]" caption="Fact Exchange Rates Count" measure="1" displayFolder="" measureGroup="Exchange Rates" count="0" hidden="1"/>
    <cacheHierarchy uniqueName="[Measures].[Sales Objective Count]" caption="Sales Objective Count" measure="1" displayFolder="Sales Objective" measureGroup="Sales Objective" count="0" hidden="1"/>
    <cacheHierarchy uniqueName="[Measures].[Cost Local]" caption="Cost Local" measure="1" displayFolder="" measureGroup="Payments" count="0" hidden="1"/>
    <cacheHierarchy uniqueName="[Last Business Day]" caption="Last Business Day" set="1" parentSet="24" displayFolder="Time Periods" count="0" unbalanced="0" unbalancedGroup="0"/>
    <cacheHierarchy uniqueName="[Today]" caption="Today" set="1" parentSet="24" displayFolder="" count="0" unbalanced="0" unbalancedGroup="0"/>
    <cacheHierarchy uniqueName="[Current Week]" caption="Current Week" set="1" parentSet="25" displayFolder="Time Periods" count="0" unbalanced="0" unbalancedGroup="0"/>
    <cacheHierarchy uniqueName="[Current Month]" caption="Current Month" set="1" parentSet="24" displayFolder="Time Periods" count="0" unbalanced="0" unbalancedGroup="0"/>
    <cacheHierarchy uniqueName="[Current Year]" caption="Current Year" set="1" parentSet="24" displayFolder="Time Periods" count="0" unbalanced="0" unbalancedGroup="0"/>
    <cacheHierarchy uniqueName="[Dashboard Date Calculations]" caption="Dashboard Date Calculations" set="1" parentSet="30" displayFolder="Time Periods" count="0" unbalanced="0" unbalancedGroup="0"/>
  </cacheHierarchies>
  <kpis count="0"/>
  <dimensions count="27">
    <dimension name="Bill To Customer" uniqueName="[Bill To Customer]" caption="Bill To Customer"/>
    <dimension name="Country" uniqueName="[Country]" caption="Country"/>
    <dimension name="Currency" uniqueName="[Currency]" caption="Currency"/>
    <dimension name="Currency Conversion" uniqueName="[Currency Conversion]" caption="Currency Conversion"/>
    <dimension name="Date" uniqueName="[Date]" caption="Date"/>
    <dimension name="Date Calculations" uniqueName="[Date Calculations]" caption="Date Calculations"/>
    <dimension name="Dim InvoiceOrderNumbers" uniqueName="[Dim InvoiceOrderNumbers]" caption="Dim InvoiceOrderNumbers"/>
    <dimension name="Dim Item Type" uniqueName="[Dim Item Type]" caption="Dim Item Type"/>
    <dimension name="Dim Rebate" uniqueName="[Dim Rebate]" caption="Dim Rebate"/>
    <dimension name="Fee" uniqueName="[Fee]" caption="Fee"/>
    <dimension name="Global Region" uniqueName="[Global Region]" caption="Global Region"/>
    <dimension name="GPO" uniqueName="[GPO]" caption="GPO"/>
    <dimension name="Invoice Number" uniqueName="[Invoice Number]" caption="Invoice Number"/>
    <dimension name="Japan Dealer" uniqueName="[Japan Dealer]" caption="Japan Dealer"/>
    <dimension measure="1" name="Measures" uniqueName="[Measures]" caption="Measures"/>
    <dimension name="Order Number" uniqueName="[Order Number]" caption="Order Number"/>
    <dimension name="Order Reason" uniqueName="[Order Reason]" caption="Order Reason"/>
    <dimension name="Order Type" uniqueName="[Order Type]" caption="Order Type"/>
    <dimension name="PayeeCustomerAccount" uniqueName="[PayeeCustomerAccount]" caption="PayeeCustomerAccount"/>
    <dimension name="Price" uniqueName="[Price]" caption="Price"/>
    <dimension name="Pricing Method" uniqueName="[Pricing Method]" caption="Pricing Method"/>
    <dimension name="Product" uniqueName="[Product]" caption="Product"/>
    <dimension name="Sales Hierarchy" uniqueName="[Sales Hierarchy]" caption="Sales Hierarchy"/>
    <dimension name="Scenario" uniqueName="[Scenario]" caption="Scenario"/>
    <dimension name="Ship To Customer" uniqueName="[Ship To Customer]" caption="Ship To Customer"/>
    <dimension name="Sold To Customer" uniqueName="[Sold To Customer]" caption="Sold To Customer"/>
    <dimension name="Source System" uniqueName="[Source System]" caption="Source System"/>
  </dimensions>
  <measureGroups count="8">
    <measureGroup name="Business Days" caption="Business Days"/>
    <measureGroup name="Exchange Rates" caption="Exchange Rates"/>
    <measureGroup name="Invoice" caption="Invoice"/>
    <measureGroup name="Order" caption="Order"/>
    <measureGroup name="Payments" caption="Payments"/>
    <measureGroup name="Plan Forecast" caption="Plan Forecast"/>
    <measureGroup name="Sales Objective" caption="Sales Objective"/>
    <measureGroup name="UserSalesOrgBridge" caption="UserSalesOrgBridge"/>
  </measureGroups>
  <maps count="72">
    <map measureGroup="0" dimension="4"/>
    <map measureGroup="0" dimension="22"/>
    <map measureGroup="1" dimension="2"/>
    <map measureGroup="1" dimension="4"/>
    <map measureGroup="2" dimension="0"/>
    <map measureGroup="2" dimension="1"/>
    <map measureGroup="2" dimension="2"/>
    <map measureGroup="2" dimension="4"/>
    <map measureGroup="2" dimension="6"/>
    <map measureGroup="2" dimension="7"/>
    <map measureGroup="2" dimension="8"/>
    <map measureGroup="2" dimension="9"/>
    <map measureGroup="2" dimension="10"/>
    <map measureGroup="2" dimension="11"/>
    <map measureGroup="2" dimension="12"/>
    <map measureGroup="2" dimension="13"/>
    <map measureGroup="2" dimension="15"/>
    <map measureGroup="2" dimension="16"/>
    <map measureGroup="2" dimension="17"/>
    <map measureGroup="2" dimension="18"/>
    <map measureGroup="2" dimension="19"/>
    <map measureGroup="2" dimension="20"/>
    <map measureGroup="2" dimension="21"/>
    <map measureGroup="2" dimension="22"/>
    <map measureGroup="2" dimension="24"/>
    <map measureGroup="2" dimension="25"/>
    <map measureGroup="2" dimension="26"/>
    <map measureGroup="3" dimension="0"/>
    <map measureGroup="3" dimension="1"/>
    <map measureGroup="3" dimension="2"/>
    <map measureGroup="3" dimension="4"/>
    <map measureGroup="3" dimension="7"/>
    <map measureGroup="3" dimension="10"/>
    <map measureGroup="3" dimension="11"/>
    <map measureGroup="3" dimension="13"/>
    <map measureGroup="3" dimension="15"/>
    <map measureGroup="3" dimension="16"/>
    <map measureGroup="3" dimension="17"/>
    <map measureGroup="3" dimension="20"/>
    <map measureGroup="3" dimension="21"/>
    <map measureGroup="3" dimension="22"/>
    <map measureGroup="3" dimension="24"/>
    <map measureGroup="3" dimension="25"/>
    <map measureGroup="3" dimension="26"/>
    <map measureGroup="4" dimension="0"/>
    <map measureGroup="4" dimension="1"/>
    <map measureGroup="4" dimension="2"/>
    <map measureGroup="4" dimension="4"/>
    <map measureGroup="4" dimension="9"/>
    <map measureGroup="4" dimension="12"/>
    <map measureGroup="4" dimension="13"/>
    <map measureGroup="4" dimension="18"/>
    <map measureGroup="4" dimension="19"/>
    <map measureGroup="4" dimension="20"/>
    <map measureGroup="4" dimension="21"/>
    <map measureGroup="4" dimension="22"/>
    <map measureGroup="4" dimension="24"/>
    <map measureGroup="4" dimension="25"/>
    <map measureGroup="4" dimension="26"/>
    <map measureGroup="5" dimension="2"/>
    <map measureGroup="5" dimension="4"/>
    <map measureGroup="5" dimension="21"/>
    <map measureGroup="5" dimension="22"/>
    <map measureGroup="5" dimension="23"/>
    <map measureGroup="5" dimension="26"/>
    <map measureGroup="6" dimension="1"/>
    <map measureGroup="6" dimension="2"/>
    <map measureGroup="6" dimension="4"/>
    <map measureGroup="6" dimension="21"/>
    <map measureGroup="6" dimension="22"/>
    <map measureGroup="6" dimension="25"/>
    <map measureGroup="7" dimension="2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ompson, Colin" refreshedDate="44774.389434027777" backgroundQuery="1" createdVersion="5" refreshedVersion="8" minRefreshableVersion="3" recordCount="0" supportSubquery="1" supportAdvancedDrill="1" xr:uid="{3B984224-B253-43AE-9AF8-DEC4DABF03F0}">
  <cacheSource type="external" connectionId="1"/>
  <cacheFields count="127">
    <cacheField name="[Measures].[Sales Net Price PEG]" caption="Sales Net Price PEG" numFmtId="0" hierarchy="500" level="32767"/>
    <cacheField name="[Date].[Month].[Month]" caption="Month" numFmtId="0" hierarchy="27" level="1">
      <sharedItems count="17">
        <s v="[Date].[Month].&amp;[201901]" c="January 2019"/>
        <s v="[Date].[Month].&amp;[201902]" c="February 2019"/>
        <s v="[Date].[Month].&amp;[201903]" c="March 2019"/>
        <s v="[Date].[Month].&amp;[201904]" c="April 2019"/>
        <s v="[Date].[Month].&amp;[201905]" c="May 2019"/>
        <s v="[Date].[Month].&amp;[201906]" c="June 2019"/>
        <s v="[Date].[Month].&amp;[201907]" c="July 2019"/>
        <s v="[Date].[Month].&amp;[201908]" c="August 2019"/>
        <s v="[Date].[Month].&amp;[201909]" c="September 2019"/>
        <s v="[Date].[Month].&amp;[201910]" c="October 2019"/>
        <s v="[Date].[Month].&amp;[201911]" c="November 2019"/>
        <s v="[Date].[Month].&amp;[201912]" c="December 2019"/>
        <s v="[Date].[Month].&amp;[202001]" c="January 2020"/>
        <s v="[Date].[Month].&amp;[202002]" c="February 2020"/>
        <s v="[Date].[Month].&amp;[202003]" c="March 2020"/>
        <s v="[Date].[Month].&amp;[202004]" c="April 2020"/>
        <s v="[Date].[Month].&amp;[202005]" c="May 2020"/>
      </sharedItems>
    </cacheField>
    <cacheField name="[Product].[GIM Product Hierarchy].[Business Sector]" caption="Business Sector" numFmtId="0" hierarchy="138" level="1">
      <sharedItems containsSemiMixedTypes="0" containsString="0"/>
    </cacheField>
    <cacheField name="[Product].[GIM Product Hierarchy].[Product Division]" caption="Product Division" numFmtId="0" hierarchy="138" level="2">
      <sharedItems containsSemiMixedTypes="0" containsString="0"/>
    </cacheField>
    <cacheField name="[Product].[GIM Product Hierarchy].[Product Group]" caption="Product Group" numFmtId="0" hierarchy="138" level="3">
      <sharedItems containsSemiMixedTypes="0" containsString="0"/>
    </cacheField>
    <cacheField name="[Product].[GIM Product Hierarchy].[Product Line]" caption="Product Line" numFmtId="0" hierarchy="138" level="4">
      <sharedItems containsSemiMixedTypes="0" containsString="0"/>
    </cacheField>
    <cacheField name="[Product].[GIM Product Hierarchy].[Brand]" caption="Brand" numFmtId="0" hierarchy="138" level="5">
      <sharedItems containsSemiMixedTypes="0" containsString="0"/>
    </cacheField>
    <cacheField name="[Product].[GIM Product Hierarchy].[Sub Brand]" caption="Sub Brand" numFmtId="0" hierarchy="138" level="6">
      <sharedItems containsSemiMixedTypes="0" containsString="0"/>
    </cacheField>
    <cacheField name="[Product].[GIM Product Hierarchy].[Segment]" caption="Segment" numFmtId="0" hierarchy="138" level="7">
      <sharedItems containsSemiMixedTypes="0" containsString="0"/>
    </cacheField>
    <cacheField name="[Product].[GIM Product Hierarchy].[Product]" caption="Product" numFmtId="0" hierarchy="138" level="8">
      <sharedItems containsSemiMixedTypes="0" containsString="0"/>
    </cacheField>
    <cacheField name="[Product].[GIM Product Hierarchy].[Product Division].[Business Sector]" caption="Business Sector" propertyName="Business Sector" numFmtId="0" hierarchy="138" level="2" memberPropertyField="1">
      <sharedItems containsSemiMixedTypes="0" containsString="0"/>
    </cacheField>
    <cacheField name="[Product].[GIM Product Hierarchy].[Product Group].[Product Division]" caption="Product Division" propertyName="Product Division" numFmtId="0" hierarchy="138" level="3" memberPropertyField="1">
      <sharedItems containsSemiMixedTypes="0" containsString="0"/>
    </cacheField>
    <cacheField name="[Product].[GIM Product Hierarchy].[Product Line].[Sort Product Line]" caption="Sort Product Line" propertyName="Sort Product Line" numFmtId="0" hierarchy="138" level="4" memberPropertyField="1">
      <sharedItems containsSemiMixedTypes="0" containsString="0"/>
    </cacheField>
    <cacheField name="[Product].[GIM Product Hierarchy].[Brand].[Product Line]" caption="Product Line" propertyName="Product Line" numFmtId="0" hierarchy="138" level="5" memberPropertyField="1">
      <sharedItems containsSemiMixedTypes="0" containsString="0"/>
    </cacheField>
    <cacheField name="[Product].[GIM Product Hierarchy].[Product].[Active]" caption="Active" propertyName="Active" numFmtId="0" hierarchy="138" level="8" memberPropertyField="1">
      <sharedItems containsSemiMixedTypes="0" containsString="0"/>
    </cacheField>
    <cacheField name="[Product].[GIM Product Hierarchy].[Product].[Brand]" caption="Brand" propertyName="Brand" numFmtId="0" hierarchy="138" level="8" memberPropertyField="1">
      <sharedItems containsSemiMixedTypes="0" containsString="0"/>
    </cacheField>
    <cacheField name="[Product].[GIM Product Hierarchy].[Product].[Effective Date]" caption="Effective Date" propertyName="Effective Date" numFmtId="0" hierarchy="138" level="8" memberPropertyField="1">
      <sharedItems containsSemiMixedTypes="0" containsString="0"/>
    </cacheField>
    <cacheField name="[Product].[GIM Product Hierarchy].[Product].[End Date]" caption="End Date" propertyName="End Date" numFmtId="0" hierarchy="138" level="8" memberPropertyField="1">
      <sharedItems containsSemiMixedTypes="0" containsString="0"/>
    </cacheField>
    <cacheField name="[Product].[GIM Product Hierarchy].[Product].[Franchise Product Group]" caption="Franchise Product Group" propertyName="Franchise Product Group" numFmtId="0" hierarchy="138" level="8" memberPropertyField="1">
      <sharedItems containsSemiMixedTypes="0" containsString="0"/>
    </cacheField>
    <cacheField name="[Product].[GIM Product Hierarchy].[Product].[Franchise Product Line]" caption="Franchise Product Line" propertyName="Franchise Product Line" numFmtId="0" hierarchy="138" level="8" memberPropertyField="1">
      <sharedItems containsSemiMixedTypes="0" containsString="0"/>
    </cacheField>
    <cacheField name="[Product].[GIM Product Hierarchy].[Product].[GIM Item ID]" caption="GIM Item ID" propertyName="GIM Item ID" numFmtId="0" hierarchy="138" level="8" memberPropertyField="1">
      <sharedItems containsSemiMixedTypes="0" containsString="0"/>
    </cacheField>
    <cacheField name="[Product].[GIM Product Hierarchy].[Product].[Manufacturer Code]" caption="Manufacturer Code" propertyName="Manufacturer Code" numFmtId="0" hierarchy="138" level="8" memberPropertyField="1">
      <sharedItems containsSemiMixedTypes="0" containsString="0"/>
    </cacheField>
    <cacheField name="[Product].[GIM Product Hierarchy].[Product].[Markup Class]" caption="Markup Class" propertyName="Markup Class" numFmtId="0" hierarchy="138" level="8" memberPropertyField="1">
      <sharedItems containsSemiMixedTypes="0" containsString="0"/>
    </cacheField>
    <cacheField name="[Product].[GIM Product Hierarchy].[Product].[Material Number]" caption="Material Number" propertyName="Material Number" numFmtId="0" hierarchy="138" level="8" memberPropertyField="1">
      <sharedItems containsSemiMixedTypes="0" containsString="0"/>
    </cacheField>
    <cacheField name="[Product].[GIM Product Hierarchy].[Product].[Normalized Material Number]" caption="Normalized Material Number" propertyName="Normalized Material Number" numFmtId="0" hierarchy="138" level="8" memberPropertyField="1">
      <sharedItems containsSemiMixedTypes="0" containsString="0"/>
    </cacheField>
    <cacheField name="[Product].[GIM Product Hierarchy].[Product].[Pack Content]" caption="Pack Content" propertyName="Pack Content" numFmtId="0" hierarchy="138" level="8" memberPropertyField="1">
      <sharedItems containsSemiMixedTypes="0" containsString="0"/>
    </cacheField>
    <cacheField name="[Product].[GIM Product Hierarchy].[Product].[Product Description]" caption="Product Description" propertyName="Product Description" numFmtId="0" hierarchy="138" level="8" memberPropertyField="1">
      <sharedItems containsSemiMixedTypes="0" containsString="0"/>
    </cacheField>
    <cacheField name="[Product].[GIM Product Hierarchy].[Product].[Product Line Code]" caption="Product Line Code" propertyName="Product Line Code" numFmtId="0" hierarchy="138" level="8" memberPropertyField="1">
      <sharedItems containsSemiMixedTypes="0" containsString="0"/>
    </cacheField>
    <cacheField name="[Product].[GIM Product Hierarchy].[Product].[Product Name]" caption="Product Name" propertyName="Product Name" numFmtId="0" hierarchy="138" level="8" memberPropertyField="1">
      <sharedItems containsSemiMixedTypes="0" containsString="0"/>
    </cacheField>
    <cacheField name="[Product].[GIM Product Hierarchy].[Product].[Segment]" caption="Segment" propertyName="Segment" numFmtId="0" hierarchy="138" level="8" memberPropertyField="1">
      <sharedItems containsSemiMixedTypes="0" containsString="0"/>
    </cacheField>
    <cacheField name="[Product].[GIM Product Hierarchy].[Product].[Segment 1]" caption="Segment 1" propertyName="Segment 1" numFmtId="0" hierarchy="138" level="8" memberPropertyField="1">
      <sharedItems containsSemiMixedTypes="0" containsString="0"/>
    </cacheField>
    <cacheField name="[Product].[GIM Product Hierarchy].[Product].[Sterility]" caption="Sterility" propertyName="Sterility" numFmtId="0" hierarchy="138" level="8" memberPropertyField="1">
      <sharedItems containsSemiMixedTypes="0" containsString="0"/>
    </cacheField>
    <cacheField name="[Product].[GIM Product Hierarchy].[Product].[Sub Brand]" caption="Sub Brand" propertyName="Sub Brand" numFmtId="0" hierarchy="138" level="8" memberPropertyField="1">
      <sharedItems containsSemiMixedTypes="0" containsString="0"/>
    </cacheField>
    <cacheField name="[Order Type].[Revenue Type Hierarchy].[Revenue Type]" caption="Revenue Type" numFmtId="0" hierarchy="92" level="1">
      <sharedItems containsSemiMixedTypes="0" containsString="0"/>
    </cacheField>
    <cacheField name="[Order Type].[Revenue Type Hierarchy].[Order Type]" caption="Order Type" numFmtId="0" hierarchy="92" level="2">
      <sharedItems containsSemiMixedTypes="0" containsString="0"/>
    </cacheField>
    <cacheField name="[Order Type].[Revenue Type Hierarchy].[Order Type].[Order Line Type]" caption="Order Line Type" propertyName="Order Line Type" numFmtId="0" hierarchy="92" level="2" memberPropertyField="1">
      <sharedItems containsSemiMixedTypes="0" containsString="0"/>
    </cacheField>
    <cacheField name="[Order Type].[Revenue Type Hierarchy].[Order Type].[Order Line Type Code]" caption="Order Line Type Code" propertyName="Order Line Type Code" numFmtId="0" hierarchy="92" level="2" memberPropertyField="1">
      <sharedItems containsSemiMixedTypes="0" containsString="0"/>
    </cacheField>
    <cacheField name="[Order Type].[Revenue Type Hierarchy].[Order Type].[Order Type]" caption="Order Type" propertyName="Order Type" numFmtId="0" hierarchy="92" level="2" memberPropertyField="1">
      <sharedItems containsSemiMixedTypes="0" containsString="0"/>
    </cacheField>
    <cacheField name="[Order Type].[Revenue Type Hierarchy].[Order Type].[Order Type Code]" caption="Order Type Code" propertyName="Order Type Code" numFmtId="0" hierarchy="92" level="2" memberPropertyField="1">
      <sharedItems containsSemiMixedTypes="0" containsString="0"/>
    </cacheField>
    <cacheField name="[Order Type].[Revenue Type Hierarchy].[Order Type].[Revenue Type]" caption="Revenue Type" propertyName="Revenue Type" numFmtId="0" hierarchy="92" level="2" memberPropertyField="1">
      <sharedItems containsSemiMixedTypes="0" containsString="0"/>
    </cacheField>
    <cacheField name="[Order Type].[Revenue Type Hierarchy].[Order Type].[Revenue Type Code]" caption="Revenue Type Code" propertyName="Revenue Type Code" numFmtId="0" hierarchy="92" level="2" memberPropertyField="1">
      <sharedItems containsSemiMixedTypes="0" containsString="0"/>
    </cacheField>
    <cacheField name="[Sales Hierarchy].[Sales Region Description].[Sales Region Description]" caption="Sales Region Description" numFmtId="0" hierarchy="177" level="1" mappingCount="1">
      <sharedItems count="12">
        <s v="[Sales Hierarchy].[Sales Region Description].&amp;[237]&amp;[101]&amp;[NV Empire US Jim Duffy]" c="NV Empire US Jim Duffy" cp="1">
          <x/>
        </s>
        <s v="[Sales Hierarchy].[Sales Region Description].&amp;[237]&amp;[102]&amp;[NV Florida US Tim McDuffee]" c="NV Florida US Tim McDuffee" cp="1">
          <x/>
        </s>
        <s v="[Sales Hierarchy].[Sales Region Description].&amp;[237]&amp;[201]&amp;[NV Great Plains US Dana Scharping]" c="NV Great Plains US Dana Scharping" cp="1">
          <x v="1"/>
        </s>
        <s v="[Sales Hierarchy].[Sales Region Description].&amp;[237]&amp;[202]&amp;[NV Lone Star US Mike Delger]" c="NV Lone Star US Mike Delger" cp="1">
          <x v="1"/>
        </s>
        <s v="[Sales Hierarchy].[Sales Region Description].&amp;[237]&amp;[103]&amp;[NV Mid-Atlantic US John Narsiff]" c="NV Mid-Atlantic US John Narsiff" cp="1">
          <x/>
        </s>
        <s v="[Sales Hierarchy].[Sales Region Description].&amp;[237]&amp;[203]&amp;[NV Midwest US Dennis Hall]" c="NV Midwest US Dennis Hall" cp="1">
          <x v="1"/>
        </s>
        <s v="[Sales Hierarchy].[Sales Region Description].&amp;[237]&amp;[204]&amp;[NV Mountain West US Cory Giddings]" c="NV Mountain West US Cory Giddings" cp="1">
          <x v="1"/>
        </s>
        <s v="[Sales Hierarchy].[Sales Region Description].&amp;[237]&amp;[104]&amp;[NV Northeast US Justin Cote]" c="NV Northeast US Justin Cote" cp="1">
          <x/>
        </s>
        <s v="[Sales Hierarchy].[Sales Region Description].&amp;[237]&amp;[105]&amp;[NV Ohio Valley US Eric Hermanson]" c="NV Ohio Valley US Eric Hermanson" cp="1">
          <x/>
        </s>
        <s v="[Sales Hierarchy].[Sales Region Description].&amp;[237]&amp;[205]&amp;[NV Pacific West US Doug Clarke]" c="NV Pacific West US Doug Clarke" cp="1">
          <x v="1"/>
        </s>
        <s v="[Sales Hierarchy].[Sales Region Description].&amp;[237]&amp;[106]&amp;[NV South US Joe Mauro]" c="NV South US Joe Mauro" cp="1">
          <x/>
        </s>
        <s v="[Sales Hierarchy].[Sales Region Description].&amp;[237]&amp;[206]&amp;[NV Southern California US Hunter Tubbs]" c="NV Southern California US Hunter Tubbs" cp="1">
          <x v="1"/>
        </s>
      </sharedItems>
      <mpMap v="42"/>
    </cacheField>
    <cacheField name="[Sales Hierarchy].[Sales Region Description].[Sales Region Description].[Country Sales Region Description Hierarchy]" caption="Country Sales Region Description Hierarchy" propertyName="Country Sales Region Description Hierarchy" numFmtId="0" hierarchy="177" level="1" memberPropertyField="1">
      <sharedItems count="2">
        <s v="NV East Area Joe Rotger"/>
        <s v="NV West Area Mike Weaver"/>
      </sharedItems>
    </cacheField>
    <cacheField name="[Date].[Year].[Year]" caption="Year" numFmtId="0" hierarchy="29" level="1">
      <sharedItems containsSemiMixedTypes="0" containsString="0"/>
    </cacheField>
    <cacheField name="[Source System].[Source System Hierarchy].[Source Owner]" caption="Source Owner" numFmtId="0" hierarchy="233" level="1">
      <sharedItems containsSemiMixedTypes="0" containsString="0"/>
    </cacheField>
    <cacheField name="[Source System].[Source System Hierarchy].[Source System]" caption="Source System" numFmtId="0" hierarchy="233" level="2">
      <sharedItems containsSemiMixedTypes="0" containsString="0"/>
    </cacheField>
    <cacheField name="[Source System].[Source System Hierarchy].[Source System].[Source Owner]" caption="Source Owner" propertyName="Source Owner" numFmtId="0" hierarchy="233" level="2" memberPropertyField="1">
      <sharedItems containsSemiMixedTypes="0" containsString="0"/>
    </cacheField>
    <cacheField name="[Source System].[Source System Hierarchy].[Source System].[Source System Description]" caption="Source System Description" propertyName="Source System Description" numFmtId="0" hierarchy="233" level="2" memberPropertyField="1">
      <sharedItems containsSemiMixedTypes="0" containsString="0"/>
    </cacheField>
    <cacheField name="[Date].[Date].[Date]" caption="Date" numFmtId="0" hierarchy="22" level="1">
      <sharedItems containsSemiMixedTypes="0" containsString="0"/>
    </cacheField>
    <cacheField name="[Date].[Date].[Date].[Date Full Name]" caption="Date Full Name" propertyName="Date Full Name" numFmtId="0" hierarchy="22" level="1" memberPropertyField="1">
      <sharedItems containsSemiMixedTypes="0" containsString="0"/>
    </cacheField>
    <cacheField name="[Date].[Date].[Date].[Date Full Short Name]" caption="Date Full Short Name" propertyName="Date Full Short Name" numFmtId="0" hierarchy="22" level="1" memberPropertyField="1">
      <sharedItems containsSemiMixedTypes="0" containsString="0"/>
    </cacheField>
    <cacheField name="[Date].[Date].[Date].[Date Short Name]" caption="Date Short Name" propertyName="Date Short Name" numFmtId="0" hierarchy="22" level="1" memberPropertyField="1">
      <sharedItems containsSemiMixedTypes="0" containsString="0"/>
    </cacheField>
    <cacheField name="[Date].[Date].[Date].[Date-Week Hierarchy]" caption="Date-Week Hierarchy" propertyName="Date-Week Hierarchy" numFmtId="0" hierarchy="22" level="1" memberPropertyField="1">
      <sharedItems containsSemiMixedTypes="0" containsString="0"/>
    </cacheField>
    <cacheField name="[Date].[Date].[Date].[Day of Month]" caption="Day of Month" propertyName="Day of Month" numFmtId="0" hierarchy="22" level="1" memberPropertyField="1">
      <sharedItems containsSemiMixedTypes="0" containsString="0"/>
    </cacheField>
    <cacheField name="[Date].[Date].[Date].[Day of Quarter]" caption="Day of Quarter" propertyName="Day of Quarter" numFmtId="0" hierarchy="22" level="1" memberPropertyField="1">
      <sharedItems containsSemiMixedTypes="0" containsString="0"/>
    </cacheField>
    <cacheField name="[Date].[Date].[Date].[Day of Week]" caption="Day of Week" propertyName="Day of Week" numFmtId="0" hierarchy="22" level="1" memberPropertyField="1">
      <sharedItems containsSemiMixedTypes="0" containsString="0"/>
    </cacheField>
    <cacheField name="[Date].[Date].[Date].[Day of Year]" caption="Day of Year" propertyName="Day of Year" numFmtId="0" hierarchy="22" level="1" memberPropertyField="1">
      <sharedItems containsSemiMixedTypes="0" containsString="0"/>
    </cacheField>
    <cacheField name="[Date].[Date].[Date].[Is Today]" caption="Is Today" propertyName="Is Today" numFmtId="0" hierarchy="22" level="1" memberPropertyField="1">
      <sharedItems containsSemiMixedTypes="0" containsString="0"/>
    </cacheField>
    <cacheField name="[Date].[Date].[Date].[Month Full Name]" caption="Month Full Name" propertyName="Month Full Name" numFmtId="0" hierarchy="22" level="1" memberPropertyField="1">
      <sharedItems containsSemiMixedTypes="0" containsString="0"/>
    </cacheField>
    <cacheField name="[Date].[Date].[Date].[Month Year Name]" caption="Month Year Name" propertyName="Month Year Name" numFmtId="0" hierarchy="22" level="1" memberPropertyField="1">
      <sharedItems containsSemiMixedTypes="0" containsString="0"/>
    </cacheField>
    <cacheField name="[Sales Hierarchy].[Sales Territory Description].[Sales Territory Description]" caption="Sales Territory Description" numFmtId="0" hierarchy="180" level="1">
      <sharedItems containsSemiMixedTypes="0" containsString="0"/>
    </cacheField>
    <cacheField name="[Sales Hierarchy].[Sales Territory Description].[Sales Territory Description].[Sales Region Description]" caption="Sales Region Description" propertyName="Sales Region Description" numFmtId="0" hierarchy="180" level="1" memberPropertyField="1">
      <sharedItems containsSemiMixedTypes="0" containsString="0"/>
    </cacheField>
    <cacheField name="[Sold To Customer].[Customer].[Customer]" caption="Customer" numFmtId="0" hierarchy="211" level="1">
      <sharedItems containsSemiMixedTypes="0" containsString="0"/>
    </cacheField>
    <cacheField name="[Sold To Customer].[Customer].[Customer].[Abbreviated Country]" caption="Abbreviated Country" propertyName="Abbreviated Country" numFmtId="0" hierarchy="211" level="1" memberPropertyField="1">
      <sharedItems containsSemiMixedTypes="0" containsString="0"/>
    </cacheField>
    <cacheField name="[Sold To Customer].[Customer].[Customer].[Abbreviated State]" caption="Abbreviated State" propertyName="Abbreviated State" numFmtId="0" hierarchy="211" level="1" memberPropertyField="1">
      <sharedItems containsSemiMixedTypes="0" containsString="0"/>
    </cacheField>
    <cacheField name="[Sold To Customer].[Customer].[Customer].[Active]" caption="Active" propertyName="Active" numFmtId="0" hierarchy="211" level="1" memberPropertyField="1">
      <sharedItems containsSemiMixedTypes="0" containsString="0"/>
    </cacheField>
    <cacheField name="[Sold To Customer].[Customer].[Customer].[Address1]" caption="Address1" propertyName="Address1" numFmtId="0" hierarchy="211" level="1" memberPropertyField="1">
      <sharedItems containsSemiMixedTypes="0" containsString="0"/>
    </cacheField>
    <cacheField name="[Sold To Customer].[Customer].[Customer].[Address2]" caption="Address2" propertyName="Address2" numFmtId="0" hierarchy="211" level="1" memberPropertyField="1">
      <sharedItems containsSemiMixedTypes="0" containsString="0"/>
    </cacheField>
    <cacheField name="[Sold To Customer].[Customer].[Customer].[Address3]" caption="Address3" propertyName="Address3" numFmtId="0" hierarchy="211" level="1" memberPropertyField="1">
      <sharedItems containsSemiMixedTypes="0" containsString="0"/>
    </cacheField>
    <cacheField name="[Sold To Customer].[Customer].[Customer].[Assigned Sales Territory Manager]" caption="Assigned Sales Territory Manager" propertyName="Assigned Sales Territory Manager" numFmtId="0" hierarchy="211" level="1" memberPropertyField="1">
      <sharedItems containsSemiMixedTypes="0" containsString="0"/>
    </cacheField>
    <cacheField name="[Sold To Customer].[Customer].[Customer].[BSC Customer Account Number]" caption="BSC Customer Account Number" propertyName="BSC Customer Account Number" numFmtId="0" hierarchy="211" level="1" memberPropertyField="1">
      <sharedItems containsSemiMixedTypes="0" containsString="0"/>
    </cacheField>
    <cacheField name="[Sold To Customer].[Customer].[Customer].[City]" caption="City" propertyName="City" numFmtId="0" hierarchy="211" level="1" memberPropertyField="1">
      <sharedItems containsSemiMixedTypes="0" containsString="0"/>
    </cacheField>
    <cacheField name="[Sold To Customer].[Customer].[Customer].[Country Description]" caption="Country Description" propertyName="Country Description" numFmtId="0" hierarchy="211" level="1" memberPropertyField="1">
      <sharedItems containsSemiMixedTypes="0" containsString="0"/>
    </cacheField>
    <cacheField name="[Sold To Customer].[Customer].[Customer].[Country Sales Region Description]" caption="Country Sales Region Description" propertyName="Country Sales Region Description" numFmtId="0" hierarchy="211" level="1" memberPropertyField="1">
      <sharedItems containsSemiMixedTypes="0" containsString="0"/>
    </cacheField>
    <cacheField name="[Sold To Customer].[Customer].[Customer].[Customer Account Number]" caption="Customer Account Number" propertyName="Customer Account Number" numFmtId="0" hierarchy="211" level="1" memberPropertyField="1">
      <sharedItems containsSemiMixedTypes="0" containsString="0"/>
    </cacheField>
    <cacheField name="[Sold To Customer].[Customer].[Customer].[Customer Country]" caption="Customer Country" propertyName="Customer Country" numFmtId="0" hierarchy="211" level="1" memberPropertyField="1">
      <sharedItems containsSemiMixedTypes="0" containsString="0"/>
    </cacheField>
    <cacheField name="[Sold To Customer].[Customer].[Customer].[Customer Name1]" caption="Customer Name1" propertyName="Customer Name1" numFmtId="0" hierarchy="211" level="1" memberPropertyField="1">
      <sharedItems containsSemiMixedTypes="0" containsString="0"/>
    </cacheField>
    <cacheField name="[Sold To Customer].[Customer].[Customer].[Customer Name2]" caption="Customer Name2" propertyName="Customer Name2" numFmtId="0" hierarchy="211" level="1" memberPropertyField="1">
      <sharedItems containsSemiMixedTypes="0" containsString="0"/>
    </cacheField>
    <cacheField name="[Sold To Customer].[Customer].[Customer].[Customer Name3]" caption="Customer Name3" propertyName="Customer Name3" numFmtId="0" hierarchy="211" level="1" memberPropertyField="1">
      <sharedItems containsSemiMixedTypes="0" containsString="0"/>
    </cacheField>
    <cacheField name="[Sold To Customer].[Customer].[Customer].[Customer Region]" caption="Customer Region" propertyName="Customer Region" numFmtId="0" hierarchy="211" level="1" memberPropertyField="1">
      <sharedItems containsSemiMixedTypes="0" containsString="0"/>
    </cacheField>
    <cacheField name="[Sold To Customer].[Customer].[Customer].[Customer Region Code]" caption="Customer Region Code" propertyName="Customer Region Code" numFmtId="0" hierarchy="211" level="1" memberPropertyField="1">
      <sharedItems containsSemiMixedTypes="0" containsString="0"/>
    </cacheField>
    <cacheField name="[Sold To Customer].[Customer].[Customer].[Customer Type Name]" caption="Customer Type Name" propertyName="Customer Type Name" numFmtId="0" hierarchy="211" level="1" memberPropertyField="1">
      <sharedItems containsSemiMixedTypes="0" containsString="0"/>
    </cacheField>
    <cacheField name="[Sold To Customer].[Customer].[Customer].[Distribution Channel]" caption="Distribution Channel" propertyName="Distribution Channel" numFmtId="0" hierarchy="211" level="1" memberPropertyField="1">
      <sharedItems containsSemiMixedTypes="0" containsString="0"/>
    </cacheField>
    <cacheField name="[Sold To Customer].[Customer].[Customer].[Effective Date]" caption="Effective Date" propertyName="Effective Date" numFmtId="0" hierarchy="211" level="1" memberPropertyField="1">
      <sharedItems containsSemiMixedTypes="0" containsString="0"/>
    </cacheField>
    <cacheField name="[Sold To Customer].[Customer].[Customer].[End Date]" caption="End Date" propertyName="End Date" numFmtId="0" hierarchy="211" level="1" memberPropertyField="1">
      <sharedItems containsSemiMixedTypes="0" containsString="0"/>
    </cacheField>
    <cacheField name="[Sold To Customer].[Customer].[Customer].[ERP Account Number]" caption="ERP Account Number" propertyName="ERP Account Number" numFmtId="0" hierarchy="211" level="1" memberPropertyField="1">
      <sharedItems containsSemiMixedTypes="0" containsString="0"/>
    </cacheField>
    <cacheField name="[Sold To Customer].[Customer].[Customer].[Postal Code]" caption="Postal Code" propertyName="Postal Code" numFmtId="0" hierarchy="211" level="1" memberPropertyField="1">
      <sharedItems containsSemiMixedTypes="0" containsString="0"/>
    </cacheField>
    <cacheField name="[Sold To Customer].[Customer].[Customer].[Sales Territory Description]" caption="Sales Territory Description" propertyName="Sales Territory Description" numFmtId="0" hierarchy="211" level="1" memberPropertyField="1">
      <sharedItems containsSemiMixedTypes="0" containsString="0"/>
    </cacheField>
    <cacheField name="[Sold To Customer].[Customer].[Customer].[State]" caption="State" propertyName="State" numFmtId="0" hierarchy="211" level="1" memberPropertyField="1">
      <sharedItems containsSemiMixedTypes="0" containsString="0"/>
    </cacheField>
    <cacheField name="[Invoice Number].[Invoice Number].[Invoice Number]" caption="Invoice Number" numFmtId="0" hierarchy="68" level="1">
      <sharedItems containsSemiMixedTypes="0" containsString="0"/>
    </cacheField>
    <cacheField name="[Invoice Number].[Invoice Number].[Invoice Number].[Month]" caption="Month" propertyName="Month" numFmtId="0" hierarchy="68" level="1" memberPropertyField="1">
      <sharedItems containsSemiMixedTypes="0" containsString="0"/>
    </cacheField>
    <cacheField name="[Product].[GIM Product Hierarchy].[Product].[Sub Classification]" caption="Sub Classification" propertyName="Sub Classification" numFmtId="0" hierarchy="138" level="8" memberPropertyField="1">
      <sharedItems containsSemiMixedTypes="0" containsString="0"/>
    </cacheField>
    <cacheField name="[Dim InvoiceOrderNumbers].[Order Number].[Order Number]" caption="Order Number" numFmtId="0" hierarchy="36" level="1">
      <sharedItems containsSemiMixedTypes="0" containsString="0"/>
    </cacheField>
    <cacheField name="[Date].[Fiscal Month Hierarchy].[Year]" caption="Year" numFmtId="0" hierarchy="24" level="1">
      <sharedItems containsSemiMixedTypes="0" containsString="0"/>
    </cacheField>
    <cacheField name="[Date].[Fiscal Month Hierarchy].[Quarter]" caption="Quarter" numFmtId="0" hierarchy="24" level="2">
      <sharedItems containsSemiMixedTypes="0" containsString="0"/>
    </cacheField>
    <cacheField name="[Date].[Fiscal Month Hierarchy].[Month]" caption="Month" numFmtId="0" hierarchy="24" level="3">
      <sharedItems containsSemiMixedTypes="0" containsString="0"/>
    </cacheField>
    <cacheField name="[Date].[Fiscal Month Hierarchy].[Date]" caption="Date" numFmtId="0" hierarchy="24" level="4">
      <sharedItems containsSemiMixedTypes="0" containsString="0"/>
    </cacheField>
    <cacheField name="[Date].[Fiscal Month Hierarchy].[Quarter].[Quarter Full Name]" caption="Quarter Full Name" propertyName="Quarter Full Name" numFmtId="0" hierarchy="24" level="2" memberPropertyField="1">
      <sharedItems containsSemiMixedTypes="0" containsString="0"/>
    </cacheField>
    <cacheField name="[Date].[Fiscal Month Hierarchy].[Quarter].[Year]" caption="Year" propertyName="Year" numFmtId="0" hierarchy="24" level="2" memberPropertyField="1">
      <sharedItems containsSemiMixedTypes="0" containsString="0"/>
    </cacheField>
    <cacheField name="[Date].[Fiscal Month Hierarchy].[Month].[Month]" caption="Month" propertyName="Month" numFmtId="0" hierarchy="24" level="3" memberPropertyField="1">
      <sharedItems containsSemiMixedTypes="0" containsString="0"/>
    </cacheField>
    <cacheField name="[Date].[Fiscal Month Hierarchy].[Month].[Month Full Name]" caption="Month Full Name" propertyName="Month Full Name" numFmtId="0" hierarchy="24" level="3" memberPropertyField="1">
      <sharedItems containsSemiMixedTypes="0" containsString="0"/>
    </cacheField>
    <cacheField name="[Date].[Fiscal Month Hierarchy].[Month].[Month Number]" caption="Month Number" propertyName="Month Number" numFmtId="0" hierarchy="24" level="3" memberPropertyField="1">
      <sharedItems containsSemiMixedTypes="0" containsString="0"/>
    </cacheField>
    <cacheField name="[Date].[Fiscal Month Hierarchy].[Month].[Month Short Name]" caption="Month Short Name" propertyName="Month Short Name" numFmtId="0" hierarchy="24" level="3" memberPropertyField="1">
      <sharedItems containsSemiMixedTypes="0" containsString="0"/>
    </cacheField>
    <cacheField name="[Date].[Fiscal Month Hierarchy].[Month].[Quarter]" caption="Quarter" propertyName="Quarter" numFmtId="0" hierarchy="24" level="3" memberPropertyField="1">
      <sharedItems containsSemiMixedTypes="0" containsString="0"/>
    </cacheField>
    <cacheField name="[Date].[Fiscal Month Hierarchy].[Date].[Date Full Name]" caption="Date Full Name" propertyName="Date Full Name" numFmtId="0" hierarchy="24" level="4" memberPropertyField="1">
      <sharedItems containsSemiMixedTypes="0" containsString="0"/>
    </cacheField>
    <cacheField name="[Date].[Fiscal Month Hierarchy].[Date].[Date Full Short Name]" caption="Date Full Short Name" propertyName="Date Full Short Name" numFmtId="0" hierarchy="24" level="4" memberPropertyField="1">
      <sharedItems containsSemiMixedTypes="0" containsString="0"/>
    </cacheField>
    <cacheField name="[Date].[Fiscal Month Hierarchy].[Date].[Date Short Name]" caption="Date Short Name" propertyName="Date Short Name" numFmtId="0" hierarchy="24" level="4" memberPropertyField="1">
      <sharedItems containsSemiMixedTypes="0" containsString="0"/>
    </cacheField>
    <cacheField name="[Date].[Fiscal Month Hierarchy].[Date].[Date-Week Hierarchy]" caption="Date-Week Hierarchy" propertyName="Date-Week Hierarchy" numFmtId="0" hierarchy="24" level="4" memberPropertyField="1">
      <sharedItems containsSemiMixedTypes="0" containsString="0"/>
    </cacheField>
    <cacheField name="[Date].[Fiscal Month Hierarchy].[Date].[Day of Month]" caption="Day of Month" propertyName="Day of Month" numFmtId="0" hierarchy="24" level="4" memberPropertyField="1">
      <sharedItems containsSemiMixedTypes="0" containsString="0"/>
    </cacheField>
    <cacheField name="[Date].[Fiscal Month Hierarchy].[Date].[Day of Quarter]" caption="Day of Quarter" propertyName="Day of Quarter" numFmtId="0" hierarchy="24" level="4" memberPropertyField="1">
      <sharedItems containsSemiMixedTypes="0" containsString="0"/>
    </cacheField>
    <cacheField name="[Date].[Fiscal Month Hierarchy].[Date].[Day of Week]" caption="Day of Week" propertyName="Day of Week" numFmtId="0" hierarchy="24" level="4" memberPropertyField="1">
      <sharedItems containsSemiMixedTypes="0" containsString="0"/>
    </cacheField>
    <cacheField name="[Date].[Fiscal Month Hierarchy].[Date].[Day of Year]" caption="Day of Year" propertyName="Day of Year" numFmtId="0" hierarchy="24" level="4" memberPropertyField="1">
      <sharedItems containsSemiMixedTypes="0" containsString="0"/>
    </cacheField>
    <cacheField name="[Date].[Fiscal Month Hierarchy].[Date].[Is Today]" caption="Is Today" propertyName="Is Today" numFmtId="0" hierarchy="24" level="4" memberPropertyField="1">
      <sharedItems containsSemiMixedTypes="0" containsString="0"/>
    </cacheField>
    <cacheField name="[Date].[Fiscal Month Hierarchy].[Date].[Month Full Name]" caption="Month Full Name" propertyName="Month Full Name" numFmtId="0" hierarchy="24" level="4" memberPropertyField="1">
      <sharedItems containsSemiMixedTypes="0" containsString="0"/>
    </cacheField>
    <cacheField name="[Date].[Fiscal Month Hierarchy].[Date].[Month Year Name]" caption="Month Year Name" propertyName="Month Year Name" numFmtId="0" hierarchy="24" level="4" memberPropertyField="1">
      <sharedItems containsSemiMixedTypes="0" containsString="0"/>
    </cacheField>
    <cacheField name="[Date].[Fiscal Week Hierarchy].[Year]" caption="Year" numFmtId="0" hierarchy="25" level="1">
      <sharedItems containsSemiMixedTypes="0" containsString="0"/>
    </cacheField>
    <cacheField name="[Date].[Fiscal Week Hierarchy].[Week]" caption="Week" numFmtId="0" hierarchy="25" level="2">
      <sharedItems containsSemiMixedTypes="0" containsString="0"/>
    </cacheField>
    <cacheField name="[Date].[Fiscal Week Hierarchy].[Date]" caption="Date" numFmtId="0" hierarchy="25" level="3">
      <sharedItems containsSemiMixedTypes="0" containsString="0"/>
    </cacheField>
    <cacheField name="[Date].[Fiscal Week Hierarchy].[Week].[Week Number]" caption="Week Number" propertyName="Week Number" numFmtId="0" hierarchy="25" level="2" memberPropertyField="1">
      <sharedItems containsSemiMixedTypes="0" containsString="0"/>
    </cacheField>
    <cacheField name="[Date].[Fiscal Week Hierarchy].[Week].[Year]" caption="Year" propertyName="Year" numFmtId="0" hierarchy="25" level="2" memberPropertyField="1">
      <sharedItems containsSemiMixedTypes="0" containsString="0"/>
    </cacheField>
    <cacheField name="[Date].[Fiscal Week Hierarchy].[Date].[Week]" caption="Week" propertyName="Week" numFmtId="0" hierarchy="25" level="3" memberPropertyField="1">
      <sharedItems containsSemiMixedTypes="0" containsString="0"/>
    </cacheField>
    <cacheField name="[Sales Hierarchy].[Sales Territory].[Sales Territory]" caption="Sales Territory" numFmtId="0" hierarchy="179" level="1" mappingCount="1">
      <sharedItems count="63">
        <s v="[Sales Hierarchy].[Sales Territory].&amp;[237]&amp;[10101]&amp;[Ryan Dugan]" c="CT - CONNECTICUT" cp="1">
          <x/>
        </s>
        <s v="[Sales Hierarchy].[Sales Territory].&amp;[237]&amp;[10102]&amp;[Jim Giambra]" c="NJ - NEW JERSEY" cp="1">
          <x/>
        </s>
        <s v="[Sales Hierarchy].[Sales Territory].&amp;[237]&amp;[10103]&amp;[Ross Eison]" c="NY - GREATER NYC" cp="1">
          <x/>
        </s>
        <s v="[Sales Hierarchy].[Sales Territory].&amp;[237]&amp;[10104]&amp;[Brian Huber]" c="NY - LONG ISLAND" cp="1">
          <x/>
        </s>
        <s v="[Sales Hierarchy].[Sales Territory].&amp;[237]&amp;[10105]&amp;[Erin Fandel]" c="NY - NEW YORK CITY" cp="1">
          <x/>
        </s>
        <s v="[Sales Hierarchy].[Sales Territory].&amp;[237]&amp;[10106]&amp;[Mark Leonard]" c="NY - UPSTATE" cp="1">
          <x/>
        </s>
        <s v="[Sales Hierarchy].[Sales Territory].&amp;[237]&amp;[10201]&amp;[Omar Antigua]" c="FL - MIAMI" cp="1">
          <x v="1"/>
        </s>
        <s v="[Sales Hierarchy].[Sales Territory].&amp;[237]&amp;[10202]&amp;[Marissa Jeffries]" c="FL - ORLANDO" cp="1">
          <x v="1"/>
        </s>
        <s v="[Sales Hierarchy].[Sales Territory].&amp;[237]&amp;[10203]&amp;[Jean Botha]" c="FL - PALM BEACH" cp="1">
          <x v="1"/>
        </s>
        <s v="[Sales Hierarchy].[Sales Territory].&amp;[237]&amp;[10204]&amp;[Hannah Wampole]" c="FL - SOUTHWEST FL" cp="1">
          <x v="1"/>
        </s>
        <s v="[Sales Hierarchy].[Sales Territory].&amp;[237]&amp;[10205]&amp;[Lee Summerville]" c="FL - TAMPA" cp="1">
          <x v="1"/>
        </s>
        <s v="[Sales Hierarchy].[Sales Territory].&amp;[237]&amp;[20101]&amp;[Jennifer Call]" c="KS - KANSAS CITY" cp="1">
          <x v="2"/>
        </s>
        <s v="[Sales Hierarchy].[Sales Territory].&amp;[237]&amp;[20102]&amp;[Sam Webb]" c="LA - BATON ROUGE" cp="1">
          <x v="2"/>
        </s>
        <s v="[Sales Hierarchy].[Sales Territory].&amp;[237]&amp;[20103]&amp;[Chevy Ryans]" c="MO - ST LOUIS EAST" cp="1">
          <x v="2"/>
        </s>
        <s v="[Sales Hierarchy].[Sales Territory].&amp;[237]&amp;[20104]&amp;[Nick Wiegers]" c="OK - OKLAHOMA" cp="1">
          <x v="2"/>
        </s>
        <s v="[Sales Hierarchy].[Sales Territory].&amp;[237]&amp;[20105]&amp;[Jordan Campbell]" c="TN - MEMPHIS" cp="1">
          <x v="2"/>
        </s>
        <s v="[Sales Hierarchy].[Sales Territory].&amp;[237]&amp;[20206]&amp;[Courtney Hume]" c="NV Lone Star US" cp="1">
          <x v="3"/>
        </s>
        <s v="[Sales Hierarchy].[Sales Territory].&amp;[237]&amp;[20201]&amp;[Mark Molinar]" c="TX - AUSTIN" cp="1">
          <x v="3"/>
        </s>
        <s v="[Sales Hierarchy].[Sales Territory].&amp;[237]&amp;[20202]&amp;[Ross Cronin]" c="TX - DALLAS EAST" cp="1">
          <x v="3"/>
        </s>
        <s v="[Sales Hierarchy].[Sales Territory].&amp;[237]&amp;[20203]&amp;[David Gorman]" c="TX - DALLAS WEST" cp="1">
          <x v="3"/>
        </s>
        <s v="[Sales Hierarchy].[Sales Territory].&amp;[237]&amp;[20204]&amp;[Duc Vo]" c="TX - HOUSTON" cp="1">
          <x v="3"/>
        </s>
        <s v="[Sales Hierarchy].[Sales Territory].&amp;[237]&amp;[20205]&amp;[David Melancon]" c="TX - LUBBOCK" cp="1">
          <x v="3"/>
        </s>
        <s v="[Sales Hierarchy].[Sales Territory].&amp;[237]&amp;[10301]&amp;[Jason Moneymaker]" c="MD - BALTIMORE" cp="1">
          <x v="4"/>
        </s>
        <s v="[Sales Hierarchy].[Sales Territory].&amp;[237]&amp;[10302]&amp;[Gabrielle Warchal]" c="PA - EASTERN PENNSYLVANIA" cp="1">
          <x v="4"/>
        </s>
        <s v="[Sales Hierarchy].[Sales Territory].&amp;[237]&amp;[10303]&amp;[Bill Feaster]" c="PA - GREATER PHILADELPHIA" cp="1">
          <x v="4"/>
        </s>
        <s v="[Sales Hierarchy].[Sales Territory].&amp;[237]&amp;[10304]&amp;[Craig Johnston]" c="PA - PHILADELPHIA" cp="1">
          <x v="4"/>
        </s>
        <s v="[Sales Hierarchy].[Sales Territory].&amp;[237]&amp;[10305]&amp;[Lesley Weaver]" c="PA - PITTSBURGH" cp="1">
          <x v="4"/>
        </s>
        <s v="[Sales Hierarchy].[Sales Territory].&amp;[237]&amp;[10306]&amp;[Felipe Correa]" c="WASHINGTON DC" cp="1">
          <x v="4"/>
        </s>
        <s v="[Sales Hierarchy].[Sales Territory].&amp;[237]&amp;[20301]&amp;[John Cogan]" c="IL - CHICAGO" cp="1">
          <x v="5"/>
        </s>
        <s v="[Sales Hierarchy].[Sales Territory].&amp;[237]&amp;[20302]&amp;[Matthew Sirmon]" c="IL - GREATER CHICAGO" cp="1">
          <x v="5"/>
        </s>
        <s v="[Sales Hierarchy].[Sales Territory].&amp;[237]&amp;[20303]&amp;[Trevor Winter]" c="MN - MINNEAPOLIS" cp="1">
          <x v="5"/>
        </s>
        <s v="[Sales Hierarchy].[Sales Territory].&amp;[237]&amp;[20304]&amp;[Brian Thimmesch]" c="WI - MILWAUKEE" cp="1">
          <x v="5"/>
        </s>
        <s v="[Sales Hierarchy].[Sales Territory].&amp;[237]&amp;[20401]&amp;[Dean Wagner]" c="AZ - PHOENIX" cp="1">
          <x v="6"/>
        </s>
        <s v="[Sales Hierarchy].[Sales Territory].&amp;[237]&amp;[20402]&amp;[Emily Dye]" c="AZ - TUCSON" cp="1">
          <x v="6"/>
        </s>
        <s v="[Sales Hierarchy].[Sales Territory].&amp;[237]&amp;[20403]&amp;[Ashley Randall]" c="CO - DENVER" cp="1">
          <x v="6"/>
        </s>
        <s v="[Sales Hierarchy].[Sales Territory].&amp;[237]&amp;[20404]&amp;[Monte Hudson]" c="UT - SALT LAKE CITY" cp="1">
          <x v="6"/>
        </s>
        <s v="[Sales Hierarchy].[Sales Territory].&amp;[237]&amp;[20405]&amp;[Brian Bofto]" c="WA - SEATTLE" cp="1">
          <x v="6"/>
        </s>
        <s v="[Sales Hierarchy].[Sales Territory].&amp;[237]&amp;[10401]&amp;[Nikki Greenhalgh]" c="MA - BOSTON" cp="1">
          <x v="7"/>
        </s>
        <s v="[Sales Hierarchy].[Sales Territory].&amp;[237]&amp;[10402]&amp;[Bruce Rice]" c="MA - NEW ENGLAND" cp="1">
          <x v="7"/>
        </s>
        <s v="[Sales Hierarchy].[Sales Territory].&amp;[237]&amp;[10403]&amp;[Michael Martin]" c="MI - ANN ARBOR" cp="1">
          <x v="7"/>
        </s>
        <s v="[Sales Hierarchy].[Sales Territory].&amp;[237]&amp;[10404]&amp;[Lindsey Zwierzynski]" c="MI - DETROIT" cp="1">
          <x v="7"/>
        </s>
        <s v="[Sales Hierarchy].[Sales Territory].&amp;[237]&amp;[10405]&amp;[Alan Damiani]" c="MI - WESTERN MICHIGAN" cp="1">
          <x v="7"/>
        </s>
        <s v="[Sales Hierarchy].[Sales Territory].&amp;[237]&amp;[10501]&amp;[Chaz Sumlin]" c="AL - BIRMINGHAM" cp="1">
          <x v="8"/>
        </s>
        <s v="[Sales Hierarchy].[Sales Territory].&amp;[237]&amp;[10502]&amp;[Peter Kime]" c="IN - INDIANAPOLIS" cp="1">
          <x v="8"/>
        </s>
        <s v="[Sales Hierarchy].[Sales Territory].&amp;[237]&amp;[10503]&amp;[Tiffani Cole]" c="KY - LOUISVILLE" cp="1">
          <x v="8"/>
        </s>
        <s v="[Sales Hierarchy].[Sales Territory].&amp;[237]&amp;[10504]&amp;[Nick Hubka]" c="OH - CLEVELAND" cp="1">
          <x v="8"/>
        </s>
        <s v="[Sales Hierarchy].[Sales Territory].&amp;[237]&amp;[10505]&amp;[Jason Niekamp]" c="OH - COLUMBUS" cp="1">
          <x v="8"/>
        </s>
        <s v="[Sales Hierarchy].[Sales Territory].&amp;[237]&amp;[10506]&amp;[Josh Dupre]" c="TN - NASHVILLE" cp="1">
          <x v="8"/>
        </s>
        <s v="[Sales Hierarchy].[Sales Territory].&amp;[237]&amp;[20501]&amp;[Melissa Murphy]" c="CA - SACRAMENTO" cp="1">
          <x v="9"/>
        </s>
        <s v="[Sales Hierarchy].[Sales Territory].&amp;[237]&amp;[20502]&amp;[Chrissy Acott]" c="CA - SAN FRANCISCO" cp="1">
          <x v="9"/>
        </s>
        <s v="[Sales Hierarchy].[Sales Territory].&amp;[237]&amp;[20503]&amp;[Jared Bouis]" c="CA - SAN JOSE" cp="1">
          <x v="9"/>
        </s>
        <s v="[Sales Hierarchy].[Sales Territory].&amp;[237]&amp;[20504]&amp;[James Rhyu]" c="OR - PORTLAND" cp="1">
          <x v="9"/>
        </s>
        <s v="[Sales Hierarchy].[Sales Territory].&amp;[237]&amp;[10601]&amp;[Liz Lynch]" c="GA - ATLANTA" cp="1">
          <x v="10"/>
        </s>
        <s v="[Sales Hierarchy].[Sales Territory].&amp;[237]&amp;[10602]&amp;[David Coskey]" c="NC - CHARLOTTE" cp="1">
          <x v="10"/>
        </s>
        <s v="[Sales Hierarchy].[Sales Territory].&amp;[237]&amp;[10603]&amp;[Jeff Hayes]" c="NC - RALEIGH" cp="1">
          <x v="10"/>
        </s>
        <s v="[Sales Hierarchy].[Sales Territory].&amp;[237]&amp;[10604]&amp;[Jeff Kenney]" c="SC - CHARLESTON" cp="1">
          <x v="10"/>
        </s>
        <s v="[Sales Hierarchy].[Sales Territory].&amp;[237]&amp;[10605]&amp;[Scott Powers]" c="VA - RICHMOND" cp="1">
          <x v="10"/>
        </s>
        <s v="[Sales Hierarchy].[Sales Territory].&amp;[237]&amp;[20601]&amp;[Christina Yeroomian]" c="CA - LA EAST" cp="1">
          <x v="11"/>
        </s>
        <s v="[Sales Hierarchy].[Sales Territory].&amp;[237]&amp;[20602]&amp;[NV Open Territory]" c="CA - LA NORTH" cp="1">
          <x v="11"/>
        </s>
        <s v="[Sales Hierarchy].[Sales Territory].&amp;[237]&amp;[20603]&amp;[Shaun Novin]" c="CA - LA WEST" cp="1">
          <x v="11"/>
        </s>
        <s v="[Sales Hierarchy].[Sales Territory].&amp;[237]&amp;[20604]&amp;[Nick Tytka]" c="CA - ORANGE COUNTY" cp="1">
          <x v="11"/>
        </s>
        <s v="[Sales Hierarchy].[Sales Territory].&amp;[237]&amp;[20605]&amp;[Ryan Malama]" c="CA - SAN DIEGO" cp="1">
          <x v="11"/>
        </s>
        <s v="[Sales Hierarchy].[Sales Territory].&amp;[237]&amp;[20606]&amp;[Kyle Murphy]" c="NV - LAS VEGAS" cp="1">
          <x v="11"/>
        </s>
      </sharedItems>
      <mpMap v="122"/>
    </cacheField>
    <cacheField name="[Sales Hierarchy].[Sales Territory].[Sales Territory].[Sales Region]" caption="Sales Region" propertyName="Sales Region" numFmtId="0" hierarchy="179" level="1" memberPropertyField="1">
      <sharedItems count="12">
        <s v="NV Empire US"/>
        <s v="NV Florida US"/>
        <s v="NV Great Plains US"/>
        <s v="NV Lone Star US"/>
        <s v="NV Mid-Atlantic US"/>
        <s v="NV Midwest US"/>
        <s v="NV Mountain West US"/>
        <s v="NV Northeast US"/>
        <s v="NV Ohio Valley US"/>
        <s v="NV Pacific West US"/>
        <s v="NV South US"/>
        <s v="NV Southern California US"/>
      </sharedItems>
    </cacheField>
    <cacheField name="[Product].[GIM Product Hierarchy].[Product Line].[Product Group_Hierarchy]" caption="Product Group_Hierarchy" propertyName="Product Group_Hierarchy" numFmtId="0" hierarchy="138" level="4" memberPropertyField="1">
      <sharedItems containsSemiMixedTypes="0" containsString="0"/>
    </cacheField>
    <cacheField name="[Product].[GIM Product Hierarchy].[Sub Brand].[Brand]" caption="Brand" propertyName="Brand" numFmtId="0" hierarchy="138" level="6" memberPropertyField="1">
      <sharedItems containsSemiMixedTypes="0" containsString="0"/>
    </cacheField>
    <cacheField name="[Product].[GIM Product Hierarchy].[Segment].[Sub Brand]" caption="Sub Brand" propertyName="Sub Brand" numFmtId="0" hierarchy="138" level="7" memberPropertyField="1">
      <sharedItems containsSemiMixedTypes="0" containsString="0"/>
    </cacheField>
    <cacheField name="[Sold To Customer].[Customer].[Customer].[Customer Account Number - Legacy]" caption="Customer Account Number - Legacy" propertyName="Customer Account Number - Legacy" numFmtId="0" hierarchy="211" level="1" memberPropertyField="1">
      <sharedItems containsSemiMixedTypes="0" containsString="0"/>
    </cacheField>
  </cacheFields>
  <cacheHierarchies count="546">
    <cacheHierarchy uniqueName="[Bill To Customer].[Abbreviated State]" caption="Abbreviated State" attribute="1" defaultMemberUniqueName="[Bill To Customer].[Abbreviated State].[All]" allUniqueName="[Bill To Customer].[Abbreviated State].[All]" dimensionUniqueName="[Bill To Customer]" displayFolder="" count="0" unbalanced="0"/>
    <cacheHierarchy uniqueName="[Bill To Customer].[Address1]" caption="Address1" attribute="1" defaultMemberUniqueName="[Bill To Customer].[Address1].[All]" allUniqueName="[Bill To Customer].[Address1].[All]" dimensionUniqueName="[Bill To Customer]" displayFolder="" count="0" unbalanced="0"/>
    <cacheHierarchy uniqueName="[Bill To Customer].[Address2]" caption="Address2" attribute="1" defaultMemberUniqueName="[Bill To Customer].[Address2].[All]" allUniqueName="[Bill To Customer].[Address2].[All]" dimensionUniqueName="[Bill To Customer]" displayFolder="" count="0" unbalanced="0"/>
    <cacheHierarchy uniqueName="[Bill To Customer].[Address3]" caption="Address3" attribute="1" defaultMemberUniqueName="[Bill To Customer].[Address3].[All]" allUniqueName="[Bill To Customer].[Address3].[All]" dimensionUniqueName="[Bill To Customer]" displayFolder="" count="0" unbalanced="0"/>
    <cacheHierarchy uniqueName="[Bill To Customer].[BSC Customer Account Number]" caption="BSC Customer Account Number" attribute="1" defaultMemberUniqueName="[Bill To Customer].[BSC Customer Account Number].[All]" allUniqueName="[Bill To Customer].[BSC Customer Account Number].[All]" dimensionUniqueName="[Bill To Customer]" displayFolder="" count="0" unbalanced="0"/>
    <cacheHierarchy uniqueName="[Bill To Customer].[City]" caption="City" attribute="1" defaultMemberUniqueName="[Bill To Customer].[City].[All]" allUniqueName="[Bill To Customer].[City].[All]" dimensionUniqueName="[Bill To Customer]" displayFolder="" count="0" unbalanced="0"/>
    <cacheHierarchy uniqueName="[Bill To Customer].[Customer]" caption="Customer" attribute="1" keyAttribute="1" defaultMemberUniqueName="[Bill To Customer].[Customer].[All]" allUniqueName="[Bill To Customer].[Customer].[All]" dimensionUniqueName="[Bill To Customer]" displayFolder="" count="0" unbalanced="0"/>
    <cacheHierarchy uniqueName="[Bill To Customer].[Customer Account Number]" caption="Customer Account Number" attribute="1" defaultMemberUniqueName="[Bill To Customer].[Customer Account Number].[All]" allUniqueName="[Bill To Customer].[Customer Account Number].[All]" dimensionUniqueName="[Bill To Customer]" displayFolder="" count="0" unbalanced="0"/>
    <cacheHierarchy uniqueName="[Bill To Customer].[Customer Account Number - Legacy]" caption="Customer Account Number - Legacy" attribute="1" defaultMemberUniqueName="[Bill To Customer].[Customer Account Number - Legacy].[All]" allUniqueName="[Bill To Customer].[Customer Account Number - Legacy].[All]" dimensionUniqueName="[Bill To Customer]" displayFolder="" count="0" unbalanced="0"/>
    <cacheHierarchy uniqueName="[Bill To Customer].[Customer Country]" caption="Customer Country" attribute="1" defaultMemberUniqueName="[Bill To Customer].[Customer Country].[All]" allUniqueName="[Bill To Customer].[Customer Country].[All]" dimensionUniqueName="[Bill To Customer]" displayFolder="" count="0" unbalanced="0"/>
    <cacheHierarchy uniqueName="[Bill To Customer].[Customer Name]" caption="Customer Name" attribute="1" defaultMemberUniqueName="[Bill To Customer].[Customer Name].[All]" allUniqueName="[Bill To Customer].[Customer Name].[All]" dimensionUniqueName="[Bill To Customer]" displayFolder="" count="0" unbalanced="0"/>
    <cacheHierarchy uniqueName="[Bill To Customer].[Customer Site Number]" caption="Customer Site Number" attribute="1" defaultMemberUniqueName="[Bill To Customer].[Customer Site Number].[All]" allUniqueName="[Bill To Customer].[Customer Site Number].[All]" dimensionUniqueName="[Bill To Customer]" displayFolder="" count="0" unbalanced="0"/>
    <cacheHierarchy uniqueName="[Bill To Customer].[Customer Type Name]" caption="Customer Type Name" attribute="1" defaultMemberUniqueName="[Bill To Customer].[Customer Type Name].[All]" allUniqueName="[Bill To Customer].[Customer Type Name].[All]" dimensionUniqueName="[Bill To Customer]" displayFolder="" count="0" unbalanced="0"/>
    <cacheHierarchy uniqueName="[Bill To Customer].[ERP Account Number]" caption="ERP Account Number" attribute="1" defaultMemberUniqueName="[Bill To Customer].[ERP Account Number].[All]" allUniqueName="[Bill To Customer].[ERP Account Number].[All]" dimensionUniqueName="[Bill To Customer]" displayFolder="" count="0" unbalanced="0"/>
    <cacheHierarchy uniqueName="[Bill To Customer].[Postal Code]" caption="Postal Code" attribute="1" defaultMemberUniqueName="[Bill To Customer].[Postal Code].[All]" allUniqueName="[Bill To Customer].[Postal Code].[All]" dimensionUniqueName="[Bill To Customer]" displayFolder="" count="0" unbalanced="0"/>
    <cacheHierarchy uniqueName="[Bill To Customer].[Site Branch]" caption="Site Branch" attribute="1" defaultMemberUniqueName="[Bill To Customer].[Site Branch].[All]" allUniqueName="[Bill To Customer].[Site Branch].[All]" dimensionUniqueName="[Bill To Customer]" displayFolder="" count="0" unbalanced="0"/>
    <cacheHierarchy uniqueName="[Bill To Customer].[State]" caption="State" attribute="1" defaultMemberUniqueName="[Bill To Customer].[State].[All]" allUniqueName="[Bill To Customer].[State].[All]" dimensionUniqueName="[Bill To Customer]" displayFolder="" count="0" unbalanced="0"/>
    <cacheHierarchy uniqueName="[Country].[Active]" caption="Active" attribute="1" defaultMemberUniqueName="[Country].[Active].[All]" allUniqueName="[Country].[Active].[All]" dimensionUniqueName="[Country]" displayFolder="" count="0" unbalanced="0"/>
    <cacheHierarchy uniqueName="[Country].[Country]" caption="Country" attribute="1" keyAttribute="1" defaultMemberUniqueName="[Country].[Country].[All]" allUniqueName="[Country].[Country].[All]" dimensionUniqueName="[Country]" displayFolder="" count="0" unbalanced="0"/>
    <cacheHierarchy uniqueName="[Country].[Country Cutover Date]" caption="Country Cutover Date" attribute="1" defaultMemberUniqueName="[Country].[Country Cutover Date].[All]" allUniqueName="[Country].[Country Cutover Date].[All]" dimensionUniqueName="[Country]" displayFolder="" count="0" unbalanced="0"/>
    <cacheHierarchy uniqueName="[Currency].[Currency]" caption="Currency" attribute="1" keyAttribute="1" defaultMemberUniqueName="[Currency].[Currency].[All]" allUniqueName="[Currency].[Currency].[All]" dimensionUniqueName="[Currency]" displayFolder="" count="0" unbalanced="0"/>
    <cacheHierarchy uniqueName="[Currency Conversion].[Currency Conversion]" caption="Currency Conversion" attribute="1" keyAttribute="1" defaultMemberUniqueName="[Currency Conversion].[Currency Conversion].[All]" allUniqueName="[Currency Conversion].[Currency Conversion].[All]" dimensionUniqueName="[Currency Conversion]" displayFolder="" count="0" unbalanced="0"/>
    <cacheHierarchy uniqueName="[Date].[Date]" caption="Date" attribute="1" time="1" defaultMemberUniqueName="[Date].[Date].[All]" allUniqueName="[Date].[Date].[All]" dimensionUniqueName="[Date]" displayFolder="" count="2" unbalanced="0">
      <fieldsUsage count="2">
        <fieldUsage x="-1"/>
        <fieldUsage x="48"/>
      </fieldsUsage>
    </cacheHierarchy>
    <cacheHierarchy uniqueName="[Date].[Date Key]" caption="Date Key" attribute="1" time="1" keyAttribute="1" defaultMemberUniqueName="[Date].[Date Key].[All]" allUniqueName="[Date].[Date Key].[All]" dimensionUniqueName="[Date]" displayFolder="" count="0" memberValueDatatype="3" unbalanced="0"/>
    <cacheHierarchy uniqueName="[Date].[Fiscal Month Hierarchy]" caption="Fiscal Month Hierarchy" time="1" defaultMemberUniqueName="[Date].[Fiscal Month Hierarchy].[All]" allUniqueName="[Date].[Fiscal Month Hierarchy].[All]" dimensionUniqueName="[Date]" displayFolder="" count="5" unbalanced="0">
      <fieldsUsage count="5">
        <fieldUsage x="-1"/>
        <fieldUsage x="93"/>
        <fieldUsage x="94"/>
        <fieldUsage x="95"/>
        <fieldUsage x="96"/>
      </fieldsUsage>
    </cacheHierarchy>
    <cacheHierarchy uniqueName="[Date].[Fiscal Week Hierarchy]" caption="Fiscal Week Hierarchy" time="1" defaultMemberUniqueName="[Date].[Fiscal Week Hierarchy].[All]" allUniqueName="[Date].[Fiscal Week Hierarchy].[All]" dimensionUniqueName="[Date]" displayFolder="" count="4" unbalanced="0">
      <fieldsUsage count="4">
        <fieldUsage x="-1"/>
        <fieldUsage x="115"/>
        <fieldUsage x="116"/>
        <fieldUsage x="117"/>
      </fieldsUsage>
    </cacheHierarchy>
    <cacheHierarchy uniqueName="[Date].[Is Today]" caption="Is Today" attribute="1" time="1" defaultMemberUniqueName="[Date].[Is Today].[All]" allUniqueName="[Date].[Is Today].[All]" dimensionUniqueName="[Date]" displayFolder="" count="0" unbalanced="0"/>
    <cacheHierarchy uniqueName="[Date].[Month]" caption="Month" attribute="1" time="1" defaultMemberUniqueName="[Date].[Month].[All]" allUniqueName="[Date].[Month].[All]" dimensionUniqueName="[Date]" displayFolder="" count="2" unbalanced="0">
      <fieldsUsage count="2">
        <fieldUsage x="-1"/>
        <fieldUsage x="1"/>
      </fieldsUsage>
    </cacheHierarchy>
    <cacheHierarchy uniqueName="[Date].[Quarter]" caption="Quarter" attribute="1" time="1" defaultMemberUniqueName="[Date].[Quarter].[All]" allUniqueName="[Date].[Quarter].[All]" dimensionUniqueName="[Date]" displayFolder="" count="0" unbalanced="0"/>
    <cacheHierarchy uniqueName="[Date].[Year]" caption="Year" attribute="1" time="1" defaultMemberUniqueName="[Date].[Year].[All]" allUniqueName="[Date].[Year].[All]" dimensionUniqueName="[Date]" displayFolder="" count="2" unbalanced="0">
      <fieldsUsage count="2">
        <fieldUsage x="-1"/>
        <fieldUsage x="43"/>
      </fieldsUsage>
    </cacheHierarchy>
    <cacheHierarchy uniqueName="[Date Calculations].[Date Calculations]" caption="Date Calculations" attribute="1" keyAttribute="1" defaultMemberUniqueName="[Date Calculations].[Date Calculations].&amp;[Current Period]" dimensionUniqueName="[Date Calculations]" displayFolder="" count="0" unbalanced="0"/>
    <cacheHierarchy uniqueName="[Dim InvoiceOrderNumbers].[Fact Invoice Key]" caption="Fact Invoice Key" attribute="1" keyAttribute="1" defaultMemberUniqueName="[Dim InvoiceOrderNumbers].[Fact Invoice Key].[All]" allUniqueName="[Dim InvoiceOrderNumbers].[Fact Invoice Key].[All]" dimensionUniqueName="[Dim InvoiceOrderNumbers]" displayFolder="" count="0" unbalanced="0"/>
    <cacheHierarchy uniqueName="[Dim InvoiceOrderNumbers].[Invoice Date Key]" caption="Invoice Date Key" attribute="1" defaultMemberUniqueName="[Dim InvoiceOrderNumbers].[Invoice Date Key].[All]" allUniqueName="[Dim InvoiceOrderNumbers].[Invoice Date Key].[All]" dimensionUniqueName="[Dim InvoiceOrderNumbers]" displayFolder="" count="0" unbalanced="0"/>
    <cacheHierarchy uniqueName="[Dim InvoiceOrderNumbers].[Invoicelinenumber]" caption="Invoicelinenumber" attribute="1" defaultMemberUniqueName="[Dim InvoiceOrderNumbers].[Invoicelinenumber].[All]" allUniqueName="[Dim InvoiceOrderNumbers].[Invoicelinenumber].[All]" dimensionUniqueName="[Dim InvoiceOrderNumbers]" displayFolder="" count="0" unbalanced="0"/>
    <cacheHierarchy uniqueName="[Dim InvoiceOrderNumbers].[Invoicenumber]" caption="Invoicenumber" attribute="1" defaultMemberUniqueName="[Dim InvoiceOrderNumbers].[Invoicenumber].[All]" allUniqueName="[Dim InvoiceOrderNumbers].[Invoicenumber].[All]" dimensionUniqueName="[Dim InvoiceOrderNumbers]" displayFolder="" count="0" unbalanced="0"/>
    <cacheHierarchy uniqueName="[Dim InvoiceOrderNumbers].[Order Line Number]" caption="Order Line Number" attribute="1" defaultMemberUniqueName="[Dim InvoiceOrderNumbers].[Order Line Number].[All]" allUniqueName="[Dim InvoiceOrderNumbers].[Order Line Number].[All]" dimensionUniqueName="[Dim InvoiceOrderNumbers]" displayFolder="" count="0" unbalanced="0"/>
    <cacheHierarchy uniqueName="[Dim InvoiceOrderNumbers].[Order Number]" caption="Order Number" attribute="1" defaultMemberUniqueName="[Dim InvoiceOrderNumbers].[Order Number].[All]" allUniqueName="[Dim InvoiceOrderNumbers].[Order Number].[All]" dimensionUniqueName="[Dim InvoiceOrderNumbers]" displayFolder="" count="2" unbalanced="0">
      <fieldsUsage count="2">
        <fieldUsage x="-1"/>
        <fieldUsage x="92"/>
      </fieldsUsage>
    </cacheHierarchy>
    <cacheHierarchy uniqueName="[Dim InvoiceOrderNumbers].[Source System Key]" caption="Source System Key" attribute="1" defaultMemberUniqueName="[Dim InvoiceOrderNumbers].[Source System Key].[All]" allUniqueName="[Dim InvoiceOrderNumbers].[Source System Key].[All]" dimensionUniqueName="[Dim InvoiceOrderNumbers]" displayFolder="" count="0" unbalanced="0"/>
    <cacheHierarchy uniqueName="[Dim Item Type].[Item Key]" caption="Item Key" attribute="1" keyAttribute="1" defaultMemberUniqueName="[Dim Item Type].[Item Key].[All]" allUniqueName="[Dim Item Type].[Item Key].[All]" dimensionUniqueName="[Dim Item Type]" displayFolder="" count="0" unbalanced="0"/>
    <cacheHierarchy uniqueName="[Dim Item Type].[Item Type]" caption="Item Type" attribute="1" defaultMemberUniqueName="[Dim Item Type].[Item Type].[All]" allUniqueName="[Dim Item Type].[Item Type].[All]" dimensionUniqueName="[Dim Item Type]" displayFolder="" count="0" unbalanced="0"/>
    <cacheHierarchy uniqueName="[Dim Rebate].[Is Rebate Flag]" caption="Is Rebate Flag" attribute="1" keyAttribute="1" defaultMemberUniqueName="[Dim Rebate].[Is Rebate Flag].[All]" allUniqueName="[Dim Rebate].[Is Rebate Flag].[All]" dimensionUniqueName="[Dim Rebate]" displayFolder="" count="0" unbalanced="0"/>
    <cacheHierarchy uniqueName="[Fee].[Accrual Rate]" caption="Fee.Accrual Rate" attribute="1" defaultMemberUniqueName="[Fee].[Accrual Rate].[All]" allUniqueName="[Fee].[Accrual Rate].[All]" dimensionUniqueName="[Fee]" displayFolder="" count="0" unbalanced="0"/>
    <cacheHierarchy uniqueName="[Fee].[Accrual Type]" caption="Fee.Accrual Type" attribute="1" defaultMemberUniqueName="[Fee].[Accrual Type].[All]" allUniqueName="[Fee].[Accrual Type].[All]" dimensionUniqueName="[Fee]" displayFolder="" count="0" unbalanced="0"/>
    <cacheHierarchy uniqueName="[Fee].[Commitment Type]" caption="Fee.Commitment Type" attribute="1" defaultMemberUniqueName="[Fee].[Commitment Type].[All]" allUniqueName="[Fee].[Commitment Type].[All]" dimensionUniqueName="[Fee]" displayFolder="" count="0" unbalanced="0"/>
    <cacheHierarchy uniqueName="[Fee].[Contract Author]" caption="Fee.Contract Author" attribute="1" defaultMemberUniqueName="[Fee].[Contract Author].[All]" allUniqueName="[Fee].[Contract Author].[All]" dimensionUniqueName="[Fee]" displayFolder="" count="0" unbalanced="0"/>
    <cacheHierarchy uniqueName="[Fee].[Contract Customer Account Number]" caption="Fee.Contract Customer Account Number" attribute="1" defaultMemberUniqueName="[Fee].[Contract Customer Account Number].[All]" allUniqueName="[Fee].[Contract Customer Account Number].[All]" dimensionUniqueName="[Fee]" displayFolder="" count="0" unbalanced="0"/>
    <cacheHierarchy uniqueName="[Fee].[Contract Name]" caption="Fee.Contract Name" attribute="1" defaultMemberUniqueName="[Fee].[Contract Name].[All]" allUniqueName="[Fee].[Contract Name].[All]" dimensionUniqueName="[Fee]" displayFolder="" count="0" unbalanced="0"/>
    <cacheHierarchy uniqueName="[Fee].[Contract Number]" caption="Fee.Contract Number" attribute="1" defaultMemberUniqueName="[Fee].[Contract Number].[All]" allUniqueName="[Fee].[Contract Number].[All]" dimensionUniqueName="[Fee]" displayFolder="" count="0" unbalanced="0"/>
    <cacheHierarchy uniqueName="[Fee].[Contract Status]" caption="Fee.Contract Status" attribute="1" defaultMemberUniqueName="[Fee].[Contract Status].[All]" allUniqueName="[Fee].[Contract Status].[All]" dimensionUniqueName="[Fee]" displayFolder="" count="0" unbalanced="0"/>
    <cacheHierarchy uniqueName="[Fee].[Contract Sub Type]" caption="Fee.Contract Sub Type" attribute="1" defaultMemberUniqueName="[Fee].[Contract Sub Type].[All]" allUniqueName="[Fee].[Contract Sub Type].[All]" dimensionUniqueName="[Fee]" displayFolder="" count="0" unbalanced="0"/>
    <cacheHierarchy uniqueName="[Fee].[Contract Type]" caption="Fee.Contract Type" attribute="1" defaultMemberUniqueName="[Fee].[Contract Type].[All]" allUniqueName="[Fee].[Contract Type].[All]" dimensionUniqueName="[Fee]" displayFolder="" count="0" unbalanced="0"/>
    <cacheHierarchy uniqueName="[Fee].[ERP Accrual]" caption="Fee.ERP Accrual" attribute="1" defaultMemberUniqueName="[Fee].[ERP Accrual].[All]" allUniqueName="[Fee].[ERP Accrual].[All]" dimensionUniqueName="[Fee]" displayFolder="" count="0" unbalanced="0"/>
    <cacheHierarchy uniqueName="[Fee].[Payee Customer Account Number]" caption="Fee.Payee Customer Account Number" attribute="1" defaultMemberUniqueName="[Fee].[Payee Customer Account Number].[All]" allUniqueName="[Fee].[Payee Customer Account Number].[All]" dimensionUniqueName="[Fee]" displayFolder="" count="0" unbalanced="0"/>
    <cacheHierarchy uniqueName="[Fee].[Payment Frequency]" caption="Fee.Payment Frequency" attribute="1" defaultMemberUniqueName="[Fee].[Payment Frequency].[All]" allUniqueName="[Fee].[Payment Frequency].[All]" dimensionUniqueName="[Fee]" displayFolder="" count="0" unbalanced="0"/>
    <cacheHierarchy uniqueName="[Fee].[Payment Method]" caption="Fee.Payment Method" attribute="1" defaultMemberUniqueName="[Fee].[Payment Method].[All]" allUniqueName="[Fee].[Payment Method].[All]" dimensionUniqueName="[Fee]" displayFolder="" count="0" unbalanced="0"/>
    <cacheHierarchy uniqueName="[Fee].[Price List]" caption="Fee.Price List" attribute="1" defaultMemberUniqueName="[Fee].[Price List].[All]" allUniqueName="[Fee].[Price List].[All]" dimensionUniqueName="[Fee]" displayFolder="" count="0" unbalanced="0"/>
    <cacheHierarchy uniqueName="[Fee].[Pricing Method]" caption="Fee.Pricing Method" attribute="1" defaultMemberUniqueName="[Fee].[Pricing Method].[All]" allUniqueName="[Fee].[Pricing Method].[All]" dimensionUniqueName="[Fee]" displayFolder="" count="0" unbalanced="0"/>
    <cacheHierarchy uniqueName="[Fee].[Program Key]" caption="Fee.Program Key" attribute="1" keyAttribute="1" defaultMemberUniqueName="[Fee].[Program Key].[All]" allUniqueName="[Fee].[Program Key].[All]" dimensionUniqueName="[Fee]" displayFolder="" count="0" unbalanced="0"/>
    <cacheHierarchy uniqueName="[Fee].[Program Name]" caption="Fee.Program Name" attribute="1" defaultMemberUniqueName="[Fee].[Program Name].[All]" allUniqueName="[Fee].[Program Name].[All]" dimensionUniqueName="[Fee]" displayFolder="" count="0" unbalanced="0"/>
    <cacheHierarchy uniqueName="[Fee].[Program Number]" caption="Fee.Program Number" attribute="1" defaultMemberUniqueName="[Fee].[Program Number].[All]" allUniqueName="[Fee].[Program Number].[All]" dimensionUniqueName="[Fee]" displayFolder="" count="0" unbalanced="0"/>
    <cacheHierarchy uniqueName="[Fee].[Program Status]" caption="Fee.Program Status" attribute="1" defaultMemberUniqueName="[Fee].[Program Status].[All]" allUniqueName="[Fee].[Program Status].[All]" dimensionUniqueName="[Fee]" displayFolder="" count="0" unbalanced="0"/>
    <cacheHierarchy uniqueName="[Fee].[Program Type]" caption="Fee.Program Type" attribute="1" defaultMemberUniqueName="[Fee].[Program Type].[All]" allUniqueName="[Fee].[Program Type].[All]" dimensionUniqueName="[Fee]" displayFolder="" count="0" unbalanced="0"/>
    <cacheHierarchy uniqueName="[Fee].[Source System Key]" caption="Fee.Source System Key" attribute="1" defaultMemberUniqueName="[Fee].[Source System Key].[All]" allUniqueName="[Fee].[Source System Key].[All]" dimensionUniqueName="[Fee]" displayFolder="" count="0" unbalanced="0"/>
    <cacheHierarchy uniqueName="[Global Region].[Global Region]" caption="Global Region" attribute="1" keyAttribute="1" defaultMemberUniqueName="[Global Region].[Global Region].[All]" allUniqueName="[Global Region].[Global Region].[All]" dimensionUniqueName="[Global Region]" displayFolder="" count="0" unbalanced="0"/>
    <cacheHierarchy uniqueName="[GPO].[GPO]" caption="GPO" defaultMemberUniqueName="[GPO].[GPO].[All]" allUniqueName="[GPO].[GPO].[All]" dimensionUniqueName="[GPO]" displayFolder="" count="0" unbalanced="0"/>
    <cacheHierarchy uniqueName="[GPO].[GPO Number]" caption="GPO Number" attribute="1" defaultMemberUniqueName="[GPO].[GPO Number].[All]" allUniqueName="[GPO].[GPO Number].[All]" dimensionUniqueName="[GPO]" displayFolder="" count="0" unbalanced="0"/>
    <cacheHierarchy uniqueName="[GPO].[Limited Number]" caption="Limited Number" attribute="1" defaultMemberUniqueName="[GPO].[Limited Number].[All]" allUniqueName="[GPO].[Limited Number].[All]" dimensionUniqueName="[GPO]" displayFolder="" count="0" unbalanced="0"/>
    <cacheHierarchy uniqueName="[Invoice Number].[Invoice Line Number]" caption="Invoice Line Number" attribute="1" keyAttribute="1" defaultMemberUniqueName="[Invoice Number].[Invoice Line Number].[All]" allUniqueName="[Invoice Number].[Invoice Line Number].[All]" dimensionUniqueName="[Invoice Number]" displayFolder="" count="0" unbalanced="0"/>
    <cacheHierarchy uniqueName="[Invoice Number].[Invoice Number]" caption="Invoice Number" attribute="1" defaultMemberUniqueName="[Invoice Number].[Invoice Number].[All]" allUniqueName="[Invoice Number].[Invoice Number].[All]" dimensionUniqueName="[Invoice Number]" displayFolder="" count="2" unbalanced="0">
      <fieldsUsage count="2">
        <fieldUsage x="-1"/>
        <fieldUsage x="89"/>
      </fieldsUsage>
    </cacheHierarchy>
    <cacheHierarchy uniqueName="[Invoice Number].[Invoice Number by Source System]" caption="Invoice Number by Source System" defaultMemberUniqueName="[Invoice Number].[Invoice Number by Source System].[All]" allUniqueName="[Invoice Number].[Invoice Number by Source System].[All]" dimensionUniqueName="[Invoice Number]" displayFolder="" count="0" unbalanced="0"/>
    <cacheHierarchy uniqueName="[Japan Dealer].[Dealer]" caption="Dealer" attribute="1" defaultMemberUniqueName="[Japan Dealer].[Dealer].[All]" allUniqueName="[Japan Dealer].[Dealer].[All]" dimensionUniqueName="[Japan Dealer]" displayFolder="" count="0" unbalanced="0"/>
    <cacheHierarchy uniqueName="[Japan Dealer].[Dealer Account Number]" caption="Dealer Account Number" attribute="1" defaultMemberUniqueName="[Japan Dealer].[Dealer Account Number].[All]" allUniqueName="[Japan Dealer].[Dealer Account Number].[All]" dimensionUniqueName="[Japan Dealer]" displayFolder="" count="0" unbalanced="0"/>
    <cacheHierarchy uniqueName="[Japan Dealer].[Dealer Country]" caption="Dealer Country" attribute="1" defaultMemberUniqueName="[Japan Dealer].[Dealer Country].[All]" allUniqueName="[Japan Dealer].[Dealer Country].[All]" dimensionUniqueName="[Japan Dealer]" displayFolder="" count="0" unbalanced="0"/>
    <cacheHierarchy uniqueName="[Japan Dealer].[Dealer Name]" caption="Dealer Name" attribute="1" defaultMemberUniqueName="[Japan Dealer].[Dealer Name].[All]" allUniqueName="[Japan Dealer].[Dealer Name].[All]" dimensionUniqueName="[Japan Dealer]" displayFolder="" count="0" unbalanced="0"/>
    <cacheHierarchy uniqueName="[Japan Dealer].[Is Dealer Customer]" caption="Is Dealer Customer" attribute="1" defaultMemberUniqueName="[Japan Dealer].[Is Dealer Customer].[All]" allUniqueName="[Japan Dealer].[Is Dealer Customer].[All]" dimensionUniqueName="[Japan Dealer]" displayFolder="" count="0" unbalanced="0"/>
    <cacheHierarchy uniqueName="[Japan Dealer].[Prefecture]" caption="Prefecture" attribute="1" defaultMemberUniqueName="[Japan Dealer].[Prefecture].[All]" allUniqueName="[Japan Dealer].[Prefecture].[All]" dimensionUniqueName="[Japan Dealer]" displayFolder="" count="0" unbalanced="0"/>
    <cacheHierarchy uniqueName="[Order Number].[Month]" caption="Month" attribute="1" defaultMemberUniqueName="[Order Number].[Month].[All]" allUniqueName="[Order Number].[Month].[All]" dimensionUniqueName="[Order Number]" displayFolder="" count="0" unbalanced="0"/>
    <cacheHierarchy uniqueName="[Order Number].[Order Date]" caption="Order Date" attribute="1" defaultMemberUniqueName="[Order Number].[Order Date].[All]" allUniqueName="[Order Number].[Order Date].[All]" dimensionUniqueName="[Order Number]" displayFolder="" count="0" unbalanced="0"/>
    <cacheHierarchy uniqueName="[Order Number].[Order Line Number]" caption="Order Line Number" attribute="1" keyAttribute="1" defaultMemberUniqueName="[Order Number].[Order Line Number].[All]" allUniqueName="[Order Number].[Order Line Number].[All]" dimensionUniqueName="[Order Number]" displayFolder="" count="0" unbalanced="0"/>
    <cacheHierarchy uniqueName="[Order Number].[Order Number]" caption="Order Number" attribute="1" defaultMemberUniqueName="[Order Number].[Order Number].[All]" allUniqueName="[Order Number].[Order Number].[All]" dimensionUniqueName="[Order Number]" displayFolder="" count="0" unbalanced="0"/>
    <cacheHierarchy uniqueName="[Order Number].[Order Number by Source System]" caption="Order Number by Source System" defaultMemberUniqueName="[Order Number].[Order Number by Source System].[All]" allUniqueName="[Order Number].[Order Number by Source System].[All]" dimensionUniqueName="[Order Number]" displayFolder="" count="0" unbalanced="0"/>
    <cacheHierarchy uniqueName="[Order Number].[Year]" caption="Year" attribute="1" defaultMemberUniqueName="[Order Number].[Year].[All]" allUniqueName="[Order Number].[Year].[All]" dimensionUniqueName="[Order Number]" displayFolder="" count="0" unbalanced="0"/>
    <cacheHierarchy uniqueName="[Order Reason].[Order Reason]" caption="Order Reason" attribute="1" defaultMemberUniqueName="[Order Reason].[Order Reason].[All]" allUniqueName="[Order Reason].[Order Reason].[All]" dimensionUniqueName="[Order Reason]" displayFolder="" count="0" unbalanced="0"/>
    <cacheHierarchy uniqueName="[Order Reason].[Order Reason Code]" caption="Order Reason Code" attribute="1" defaultMemberUniqueName="[Order Reason].[Order Reason Code].[All]" allUniqueName="[Order Reason].[Order Reason Code].[All]" dimensionUniqueName="[Order Reason]" displayFolder="" count="0" unbalanced="0"/>
    <cacheHierarchy uniqueName="[Order Reason].[Return Reason]" caption="Return Reason" attribute="1" defaultMemberUniqueName="[Order Reason].[Return Reason].[All]" allUniqueName="[Order Reason].[Return Reason].[All]" dimensionUniqueName="[Order Reason]" displayFolder="" count="0" unbalanced="0"/>
    <cacheHierarchy uniqueName="[Order Reason].[Return Reason Code]" caption="Return Reason Code" attribute="1" defaultMemberUniqueName="[Order Reason].[Return Reason Code].[All]" allUniqueName="[Order Reason].[Return Reason Code].[All]" dimensionUniqueName="[Order Reason]" displayFolder="" count="0" unbalanced="0"/>
    <cacheHierarchy uniqueName="[Order Type].[Order Line Type]" caption="Order Line Type" attribute="1" defaultMemberUniqueName="[Order Type].[Order Line Type].[All]" allUniqueName="[Order Type].[Order Line Type].[All]" dimensionUniqueName="[Order Type]" displayFolder="" count="0" unbalanced="0"/>
    <cacheHierarchy uniqueName="[Order Type].[Order Line Type Code]" caption="Order Line Type Code" attribute="1" defaultMemberUniqueName="[Order Type].[Order Line Type Code].[All]" allUniqueName="[Order Type].[Order Line Type Code].[All]" dimensionUniqueName="[Order Type]" displayFolder="" count="0" unbalanced="0"/>
    <cacheHierarchy uniqueName="[Order Type].[Order Type]" caption="Order Type" attribute="1" defaultMemberUniqueName="[Order Type].[Order Type].[All]" allUniqueName="[Order Type].[Order Type].[All]" dimensionUniqueName="[Order Type]" displayFolder="" count="0" unbalanced="0"/>
    <cacheHierarchy uniqueName="[Order Type].[Order Type Code]" caption="Order Type Code" attribute="1" defaultMemberUniqueName="[Order Type].[Order Type Code].[All]" allUniqueName="[Order Type].[Order Type Code].[All]" dimensionUniqueName="[Order Type]" displayFolder="" count="0" unbalanced="0"/>
    <cacheHierarchy uniqueName="[Order Type].[Revenue Type]" caption="Revenue Type" attribute="1" defaultMemberUniqueName="[Order Type].[Revenue Type].[All]" allUniqueName="[Order Type].[Revenue Type].[All]" dimensionUniqueName="[Order Type]" displayFolder="" count="0" unbalanced="0"/>
    <cacheHierarchy uniqueName="[Order Type].[Revenue Type Code]" caption="Revenue Type Code" attribute="1" defaultMemberUniqueName="[Order Type].[Revenue Type Code].[All]" allUniqueName="[Order Type].[Revenue Type Code].[All]" dimensionUniqueName="[Order Type]" displayFolder="" count="0" unbalanced="0"/>
    <cacheHierarchy uniqueName="[Order Type].[Revenue Type Hierarchy]" caption="Revenue Type Hierarchy" defaultMemberUniqueName="[Order Type].[Revenue Type Hierarchy].[All]" allUniqueName="[Order Type].[Revenue Type Hierarchy].[All]" dimensionUniqueName="[Order Type]" displayFolder="" count="3" unbalanced="0">
      <fieldsUsage count="3">
        <fieldUsage x="-1"/>
        <fieldUsage x="33"/>
        <fieldUsage x="34"/>
      </fieldsUsage>
    </cacheHierarchy>
    <cacheHierarchy uniqueName="[PayeeCustomerAccount].[Abbreviated State]" caption="Abbreviated State" attribute="1" defaultMemberUniqueName="[PayeeCustomerAccount].[Abbreviated State].[All]" allUniqueName="[PayeeCustomerAccount].[Abbreviated State].[All]" dimensionUniqueName="[PayeeCustomerAccount]" displayFolder="" count="0" unbalanced="0"/>
    <cacheHierarchy uniqueName="[PayeeCustomerAccount].[Address1]" caption="Address1" attribute="1" defaultMemberUniqueName="[PayeeCustomerAccount].[Address1].[All]" allUniqueName="[PayeeCustomerAccount].[Address1].[All]" dimensionUniqueName="[PayeeCustomerAccount]" displayFolder="" count="0" unbalanced="0"/>
    <cacheHierarchy uniqueName="[PayeeCustomerAccount].[Address2]" caption="Address2" attribute="1" defaultMemberUniqueName="[PayeeCustomerAccount].[Address2].[All]" allUniqueName="[PayeeCustomerAccount].[Address2].[All]" dimensionUniqueName="[PayeeCustomerAccount]" displayFolder="" count="0" unbalanced="0"/>
    <cacheHierarchy uniqueName="[PayeeCustomerAccount].[Address3]" caption="Address3" attribute="1" defaultMemberUniqueName="[PayeeCustomerAccount].[Address3].[All]" allUniqueName="[PayeeCustomerAccount].[Address3].[All]" dimensionUniqueName="[PayeeCustomerAccount]" displayFolder="" count="0" unbalanced="0"/>
    <cacheHierarchy uniqueName="[PayeeCustomerAccount].[City]" caption="City" attribute="1" defaultMemberUniqueName="[PayeeCustomerAccount].[City].[All]" allUniqueName="[PayeeCustomerAccount].[City].[All]" dimensionUniqueName="[PayeeCustomerAccount]" displayFolder="" count="0" unbalanced="0"/>
    <cacheHierarchy uniqueName="[PayeeCustomerAccount].[Customer Account Number]" caption="Customer Account Number" attribute="1" defaultMemberUniqueName="[PayeeCustomerAccount].[Customer Account Number].[All]" allUniqueName="[PayeeCustomerAccount].[Customer Account Number].[All]" dimensionUniqueName="[PayeeCustomerAccount]" displayFolder="" count="0" unbalanced="0"/>
    <cacheHierarchy uniqueName="[PayeeCustomerAccount].[Customer Key]" caption="Customer Key" attribute="1" keyAttribute="1" defaultMemberUniqueName="[PayeeCustomerAccount].[Customer Key].[All]" allUniqueName="[PayeeCustomerAccount].[Customer Key].[All]" dimensionUniqueName="[PayeeCustomerAccount]" displayFolder="" count="0" unbalanced="0"/>
    <cacheHierarchy uniqueName="[PayeeCustomerAccount].[Customer Name]" caption="Customer Name" attribute="1" defaultMemberUniqueName="[PayeeCustomerAccount].[Customer Name].[All]" allUniqueName="[PayeeCustomerAccount].[Customer Name].[All]" dimensionUniqueName="[PayeeCustomerAccount]" displayFolder="" count="0" unbalanced="0"/>
    <cacheHierarchy uniqueName="[PayeeCustomerAccount].[Customer Site Number]" caption="Customer Site Number" attribute="1" defaultMemberUniqueName="[PayeeCustomerAccount].[Customer Site Number].[All]" allUniqueName="[PayeeCustomerAccount].[Customer Site Number].[All]" dimensionUniqueName="[PayeeCustomerAccount]" displayFolder="" count="0" unbalanced="0"/>
    <cacheHierarchy uniqueName="[PayeeCustomerAccount].[Customer Type Name]" caption="Customer Type Name" attribute="1" defaultMemberUniqueName="[PayeeCustomerAccount].[Customer Type Name].[All]" allUniqueName="[PayeeCustomerAccount].[Customer Type Name].[All]" dimensionUniqueName="[PayeeCustomerAccount]" displayFolder="" count="0" unbalanced="0"/>
    <cacheHierarchy uniqueName="[PayeeCustomerAccount].[ERP Account Number]" caption="ERP Account Number" attribute="1" defaultMemberUniqueName="[PayeeCustomerAccount].[ERP Account Number].[All]" allUniqueName="[PayeeCustomerAccount].[ERP Account Number].[All]" dimensionUniqueName="[PayeeCustomerAccount]" displayFolder="" count="0" unbalanced="0"/>
    <cacheHierarchy uniqueName="[PayeeCustomerAccount].[Postal Code]" caption="Postal Code" attribute="1" defaultMemberUniqueName="[PayeeCustomerAccount].[Postal Code].[All]" allUniqueName="[PayeeCustomerAccount].[Postal Code].[All]" dimensionUniqueName="[PayeeCustomerAccount]" displayFolder="" count="0" unbalanced="0"/>
    <cacheHierarchy uniqueName="[PayeeCustomerAccount].[Qualified Member ID]" caption="Qualified Member ID" attribute="1" defaultMemberUniqueName="[PayeeCustomerAccount].[Qualified Member ID].[All]" allUniqueName="[PayeeCustomerAccount].[Qualified Member ID].[All]" dimensionUniqueName="[PayeeCustomerAccount]" displayFolder="" count="0" unbalanced="0"/>
    <cacheHierarchy uniqueName="[PayeeCustomerAccount].[Site Branch]" caption="Site Branch" attribute="1" defaultMemberUniqueName="[PayeeCustomerAccount].[Site Branch].[All]" allUniqueName="[PayeeCustomerAccount].[Site Branch].[All]" dimensionUniqueName="[PayeeCustomerAccount]" displayFolder="" count="0" unbalanced="0"/>
    <cacheHierarchy uniqueName="[PayeeCustomerAccount].[State]" caption="State" attribute="1" defaultMemberUniqueName="[PayeeCustomerAccount].[State].[All]" allUniqueName="[PayeeCustomerAccount].[State].[All]" dimensionUniqueName="[PayeeCustomerAccount]" displayFolder="" count="0" unbalanced="0"/>
    <cacheHierarchy uniqueName="[Price].[Accrual Rate]" caption="Price.Accrual Rate" attribute="1" defaultMemberUniqueName="[Price].[Accrual Rate].[All]" allUniqueName="[Price].[Accrual Rate].[All]" dimensionUniqueName="[Price]" displayFolder="" count="0" unbalanced="0"/>
    <cacheHierarchy uniqueName="[Price].[Accrual Type]" caption="Price.Accrual Type" attribute="1" defaultMemberUniqueName="[Price].[Accrual Type].[All]" allUniqueName="[Price].[Accrual Type].[All]" dimensionUniqueName="[Price]" displayFolder="" count="0" unbalanced="0"/>
    <cacheHierarchy uniqueName="[Price].[Commitment Type]" caption="Price.Commitment Type" attribute="1" defaultMemberUniqueName="[Price].[Commitment Type].[All]" allUniqueName="[Price].[Commitment Type].[All]" dimensionUniqueName="[Price]" displayFolder="" count="0" unbalanced="0"/>
    <cacheHierarchy uniqueName="[Price].[Contract Author]" caption="Price.Contract Author" attribute="1" defaultMemberUniqueName="[Price].[Contract Author].[All]" allUniqueName="[Price].[Contract Author].[All]" dimensionUniqueName="[Price]" displayFolder="" count="0" unbalanced="0"/>
    <cacheHierarchy uniqueName="[Price].[Contract Customer Account Number]" caption="Price.Contract Customer Account Number" attribute="1" defaultMemberUniqueName="[Price].[Contract Customer Account Number].[All]" allUniqueName="[Price].[Contract Customer Account Number].[All]" dimensionUniqueName="[Price]" displayFolder="" count="0" unbalanced="0"/>
    <cacheHierarchy uniqueName="[Price].[Contract Name]" caption="Price.Contract Name" attribute="1" defaultMemberUniqueName="[Price].[Contract Name].[All]" allUniqueName="[Price].[Contract Name].[All]" dimensionUniqueName="[Price]" displayFolder="" count="0" unbalanced="0"/>
    <cacheHierarchy uniqueName="[Price].[Contract Number]" caption="Price.Contract Number" attribute="1" defaultMemberUniqueName="[Price].[Contract Number].[All]" allUniqueName="[Price].[Contract Number].[All]" dimensionUniqueName="[Price]" displayFolder="" count="0" unbalanced="0"/>
    <cacheHierarchy uniqueName="[Price].[Contract Status]" caption="Price.Contract Status" attribute="1" defaultMemberUniqueName="[Price].[Contract Status].[All]" allUniqueName="[Price].[Contract Status].[All]" dimensionUniqueName="[Price]" displayFolder="" count="0" unbalanced="0"/>
    <cacheHierarchy uniqueName="[Price].[Contract Sub Type]" caption="Price.Contract Sub Type" attribute="1" defaultMemberUniqueName="[Price].[Contract Sub Type].[All]" allUniqueName="[Price].[Contract Sub Type].[All]" dimensionUniqueName="[Price]" displayFolder="" count="0" unbalanced="0"/>
    <cacheHierarchy uniqueName="[Price].[Contract Type]" caption="Price.Contract Type" attribute="1" defaultMemberUniqueName="[Price].[Contract Type].[All]" allUniqueName="[Price].[Contract Type].[All]" dimensionUniqueName="[Price]" displayFolder="" count="0" unbalanced="0"/>
    <cacheHierarchy uniqueName="[Price].[ERP Accrual]" caption="Price.ERP Accrual" attribute="1" defaultMemberUniqueName="[Price].[ERP Accrual].[All]" allUniqueName="[Price].[ERP Accrual].[All]" dimensionUniqueName="[Price]" displayFolder="" count="0" unbalanced="0"/>
    <cacheHierarchy uniqueName="[Price].[Payee Customer Account Number]" caption="Price.Payee Customer Account Number" attribute="1" defaultMemberUniqueName="[Price].[Payee Customer Account Number].[All]" allUniqueName="[Price].[Payee Customer Account Number].[All]" dimensionUniqueName="[Price]" displayFolder="" count="0" unbalanced="0"/>
    <cacheHierarchy uniqueName="[Price].[Payment Frequency]" caption="Price.Payment Frequency" attribute="1" defaultMemberUniqueName="[Price].[Payment Frequency].[All]" allUniqueName="[Price].[Payment Frequency].[All]" dimensionUniqueName="[Price]" displayFolder="" count="0" unbalanced="0"/>
    <cacheHierarchy uniqueName="[Price].[Payment Method]" caption="Price.Payment Method" attribute="1" defaultMemberUniqueName="[Price].[Payment Method].[All]" allUniqueName="[Price].[Payment Method].[All]" dimensionUniqueName="[Price]" displayFolder="" count="0" unbalanced="0"/>
    <cacheHierarchy uniqueName="[Price].[Price List]" caption="Price.Price List" attribute="1" defaultMemberUniqueName="[Price].[Price List].[All]" allUniqueName="[Price].[Price List].[All]" dimensionUniqueName="[Price]" displayFolder="" count="0" unbalanced="0"/>
    <cacheHierarchy uniqueName="[Price].[Pricing Method]" caption="Price.Pricing Method" attribute="1" defaultMemberUniqueName="[Price].[Pricing Method].[All]" allUniqueName="[Price].[Pricing Method].[All]" dimensionUniqueName="[Price]" displayFolder="" count="0" unbalanced="0"/>
    <cacheHierarchy uniqueName="[Price].[Program Key]" caption="Price.Program Key" attribute="1" keyAttribute="1" defaultMemberUniqueName="[Price].[Program Key].[All]" allUniqueName="[Price].[Program Key].[All]" dimensionUniqueName="[Price]" displayFolder="" count="0" unbalanced="0"/>
    <cacheHierarchy uniqueName="[Price].[Program Name]" caption="Price.Program Name" attribute="1" defaultMemberUniqueName="[Price].[Program Name].[All]" allUniqueName="[Price].[Program Name].[All]" dimensionUniqueName="[Price]" displayFolder="" count="0" unbalanced="0"/>
    <cacheHierarchy uniqueName="[Price].[Program Number]" caption="Price.Program Number" attribute="1" defaultMemberUniqueName="[Price].[Program Number].[All]" allUniqueName="[Price].[Program Number].[All]" dimensionUniqueName="[Price]" displayFolder="" count="0" unbalanced="0"/>
    <cacheHierarchy uniqueName="[Price].[Program Status]" caption="Price.Program Status" attribute="1" defaultMemberUniqueName="[Price].[Program Status].[All]" allUniqueName="[Price].[Program Status].[All]" dimensionUniqueName="[Price]" displayFolder="" count="0" unbalanced="0"/>
    <cacheHierarchy uniqueName="[Price].[Program Type]" caption="Price.Program Type" attribute="1" defaultMemberUniqueName="[Price].[Program Type].[All]" allUniqueName="[Price].[Program Type].[All]" dimensionUniqueName="[Price]" displayFolder="" count="0" unbalanced="0"/>
    <cacheHierarchy uniqueName="[Price].[Source System Key]" caption="Price.Source System Key" attribute="1" defaultMemberUniqueName="[Price].[Source System Key].[All]" allUniqueName="[Price].[Source System Key].[All]" dimensionUniqueName="[Price]" displayFolder="" count="0" unbalanced="0"/>
    <cacheHierarchy uniqueName="[Pricing Method].[Pricing Contract]" caption="Pricing Contract" attribute="1" keyAttribute="1" defaultMemberUniqueName="[Pricing Method].[Pricing Contract].[All]" allUniqueName="[Pricing Method].[Pricing Contract].[All]" dimensionUniqueName="[Pricing Method]" displayFolder="" count="0" unbalanced="0"/>
    <cacheHierarchy uniqueName="[Pricing Method].[Pricing Method]" caption="Pricing Method" attribute="1" defaultMemberUniqueName="[Pricing Method].[Pricing Method].[All]" allUniqueName="[Pricing Method].[Pricing Method].[All]" dimensionUniqueName="[Pricing Method]" displayFolder="" count="0" unbalanced="0"/>
    <cacheHierarchy uniqueName="[Product].[Brand]" caption="Brand" attribute="1" defaultMemberUniqueName="[Product].[Brand].[All]" allUniqueName="[Product].[Brand].[All]" dimensionUniqueName="[Product]" displayFolder="" count="0" unbalanced="0"/>
    <cacheHierarchy uniqueName="[Product].[Business Sector]" caption="Business Sector" attribute="1" defaultMemberUniqueName="[Product].[Business Sector].[All]" allUniqueName="[Product].[Business Sector].[All]" dimensionUniqueName="[Product]" displayFolder="" count="0" unbalanced="0"/>
    <cacheHierarchy uniqueName="[Product].[Franchise]" caption="Franchise" attribute="1" defaultMemberUniqueName="[Product].[Franchise].[All]" allUniqueName="[Product].[Franchise].[All]" dimensionUniqueName="[Product]" displayFolder="" count="0" unbalanced="0"/>
    <cacheHierarchy uniqueName="[Product].[Franchise Product Group]" caption="Franchise Product Group" attribute="1" defaultMemberUniqueName="[Product].[Franchise Product Group].[All]" allUniqueName="[Product].[Franchise Product Group].[All]" dimensionUniqueName="[Product]" displayFolder="" count="0" unbalanced="0"/>
    <cacheHierarchy uniqueName="[Product].[Franchise Product Line]" caption="Franchise Product Line" attribute="1" defaultMemberUniqueName="[Product].[Franchise Product Line].[All]" allUniqueName="[Product].[Franchise Product Line].[All]" dimensionUniqueName="[Product]" displayFolder="" count="0" unbalanced="0"/>
    <cacheHierarchy uniqueName="[Product].[GIM Item ID]" caption="GIM Item ID" attribute="1" defaultMemberUniqueName="[Product].[GIM Item ID].[All]" allUniqueName="[Product].[GIM Item ID].[All]" dimensionUniqueName="[Product]" displayFolder="" count="0" unbalanced="0"/>
    <cacheHierarchy uniqueName="[Product].[GIM Product Hierarchy]" caption="GIM Product Hierarchy" defaultMemberUniqueName="[Product].[GIM Product Hierarchy].[All]" allUniqueName="[Product].[GIM Product Hierarchy].[All]" dimensionUniqueName="[Product]" displayFolder="" count="9" unbalanced="0">
      <fieldsUsage count="9">
        <fieldUsage x="-1"/>
        <fieldUsage x="2"/>
        <fieldUsage x="3"/>
        <fieldUsage x="4"/>
        <fieldUsage x="5"/>
        <fieldUsage x="6"/>
        <fieldUsage x="7"/>
        <fieldUsage x="8"/>
        <fieldUsage x="9"/>
      </fieldsUsage>
    </cacheHierarchy>
    <cacheHierarchy uniqueName="[Product].[Major Classification]" caption="Major Classification" attribute="1" defaultMemberUniqueName="[Product].[Major Classification].[All]" allUniqueName="[Product].[Major Classification].[All]" dimensionUniqueName="[Product]" displayFolder="" count="0" unbalanced="0"/>
    <cacheHierarchy uniqueName="[Product].[Manufacturer Code]" caption="Manufacturer Code" attribute="1" defaultMemberUniqueName="[Product].[Manufacturer Code].[All]" allUniqueName="[Product].[Manufacturer Code].[All]" dimensionUniqueName="[Product]" displayFolder="" count="0" unbalanced="0"/>
    <cacheHierarchy uniqueName="[Product].[Markup Class]" caption="Markup Class" attribute="1" defaultMemberUniqueName="[Product].[Markup Class].[All]" allUniqueName="[Product].[Markup Class].[All]" dimensionUniqueName="[Product]" displayFolder="" count="0" unbalanced="0"/>
    <cacheHierarchy uniqueName="[Product].[Material Number]" caption="Material Number" attribute="1" defaultMemberUniqueName="[Product].[Material Number].[All]" allUniqueName="[Product].[Material Number].[All]" dimensionUniqueName="[Product]" displayFolder="" count="0" unbalanced="0"/>
    <cacheHierarchy uniqueName="[Product].[Minor Classification]" caption="Minor Classification" attribute="1" defaultMemberUniqueName="[Product].[Minor Classification].[All]" allUniqueName="[Product].[Minor Classification].[All]" dimensionUniqueName="[Product]" displayFolder="" count="0" unbalanced="0"/>
    <cacheHierarchy uniqueName="[Product].[Normalized Material Number]" caption="Normalized Material Number" attribute="1" defaultMemberUniqueName="[Product].[Normalized Material Number].[All]" allUniqueName="[Product].[Normalized Material Number].[All]" dimensionUniqueName="[Product]" displayFolder="" count="0" unbalanced="0"/>
    <cacheHierarchy uniqueName="[Product].[Pack Content]" caption="Pack Content" attribute="1" defaultMemberUniqueName="[Product].[Pack Content].[All]" allUniqueName="[Product].[Pack Content].[All]" dimensionUniqueName="[Product]" displayFolder="" count="0" unbalanced="0"/>
    <cacheHierarchy uniqueName="[Product].[Product]" caption="Product" attribute="1" keyAttribute="1" defaultMemberUniqueName="[Product].[Product].[All]" allUniqueName="[Product].[Product].[All]" dimensionUniqueName="[Product]" displayFolder="" count="0" unbalanced="0"/>
    <cacheHierarchy uniqueName="[Product].[Product Description]" caption="Product Description" attribute="1" defaultMemberUniqueName="[Product].[Product Description].[All]" allUniqueName="[Product].[Product Description].[All]" dimensionUniqueName="[Product]" displayFolder="" count="0" unbalanced="0"/>
    <cacheHierarchy uniqueName="[Product].[Product Line]" caption="Product Line" attribute="1" defaultMemberUniqueName="[Product].[Product Line].[All]" allUniqueName="[Product].[Product Line].[All]" dimensionUniqueName="[Product]" displayFolder="" count="0" unbalanced="0"/>
    <cacheHierarchy uniqueName="[Product].[Product Line Code]" caption="Product Line Code" attribute="1" defaultMemberUniqueName="[Product].[Product Line Code].[All]" allUniqueName="[Product].[Product Line Code].[All]" dimensionUniqueName="[Product]" displayFolder="" count="0" unbalanced="0"/>
    <cacheHierarchy uniqueName="[Product].[Product Name]" caption="Product Name" attribute="1" defaultMemberUniqueName="[Product].[Product Name].[All]" allUniqueName="[Product].[Product Name].[All]" dimensionUniqueName="[Product]" displayFolder="" count="0" unbalanced="0"/>
    <cacheHierarchy uniqueName="[Product].[Segment]" caption="Segment" attribute="1" defaultMemberUniqueName="[Product].[Segment].[All]" allUniqueName="[Product].[Segment].[All]" dimensionUniqueName="[Product]" displayFolder="" count="0" unbalanced="0"/>
    <cacheHierarchy uniqueName="[Product].[Sterility]" caption="Sterility" attribute="1" defaultMemberUniqueName="[Product].[Sterility].[All]" allUniqueName="[Product].[Sterility].[All]" dimensionUniqueName="[Product]" displayFolder="" count="0" unbalanced="0"/>
    <cacheHierarchy uniqueName="[Product].[Sub Brand]" caption="Sub Brand" attribute="1" defaultMemberUniqueName="[Product].[Sub Brand].[All]" allUniqueName="[Product].[Sub Brand].[All]" dimensionUniqueName="[Product]" displayFolder="" count="0" unbalanced="0"/>
    <cacheHierarchy uniqueName="[Product].[Sub Classification]" caption="Sub Classification" attribute="1" defaultMemberUniqueName="[Product].[Sub Classification].[All]" allUniqueName="[Product].[Sub Classification].[All]" dimensionUniqueName="[Product]" displayFolder="" count="0" unbalanced="0"/>
    <cacheHierarchy uniqueName="[Sales Hierarchy].[Active]" caption="Active" attribute="1" defaultMemberUniqueName="[Sales Hierarchy].[Active].[All]" allUniqueName="[Sales Hierarchy].[Active].[All]" dimensionUniqueName="[Sales Hierarchy]" displayFolder="" count="0" unbalanced="0"/>
    <cacheHierarchy uniqueName="[Sales Hierarchy].[Country]" caption="Country" attribute="1" defaultMemberUniqueName="[Sales Hierarchy].[Country].[All]" allUniqueName="[Sales Hierarchy].[Country].[All]" dimensionUniqueName="[Sales Hierarchy]" displayFolder="" count="0" unbalanced="0"/>
    <cacheHierarchy uniqueName="[Sales Hierarchy].[Country Description]" caption="Country Description" attribute="1" defaultMemberUniqueName="[Sales Hierarchy].[Country Description].[All]" allUniqueName="[Sales Hierarchy].[Country Description].[All]" dimensionUniqueName="[Sales Hierarchy]" displayFolder="" count="0" unbalanced="0"/>
    <cacheHierarchy uniqueName="[Sales Hierarchy].[Country Group]" caption="Country Group" attribute="1" defaultMemberUniqueName="[Sales Hierarchy].[Country Group].[All]" allUniqueName="[Sales Hierarchy].[Country Group].[All]" dimensionUniqueName="[Sales Hierarchy]" displayFolder="" count="0" unbalanced="0"/>
    <cacheHierarchy uniqueName="[Sales Hierarchy].[Country Group Description]" caption="Country Group Description" attribute="1" defaultMemberUniqueName="[Sales Hierarchy].[Country Group Description].[All]" allUniqueName="[Sales Hierarchy].[Country Group Description].[All]" dimensionUniqueName="[Sales Hierarchy]" displayFolder="" count="0" unbalanced="0"/>
    <cacheHierarchy uniqueName="[Sales Hierarchy].[Country Group Manager Name]" caption="Country Group Manager Name" attribute="1" defaultMemberUniqueName="[Sales Hierarchy].[Country Group Manager Name].[All]" allUniqueName="[Sales Hierarchy].[Country Group Manager Name].[All]" dimensionUniqueName="[Sales Hierarchy]" displayFolder="" count="0" unbalanced="0"/>
    <cacheHierarchy uniqueName="[Sales Hierarchy].[Country Manager Name]" caption="Country Manager Name" attribute="1" defaultMemberUniqueName="[Sales Hierarchy].[Country Manager Name].[All]" allUniqueName="[Sales Hierarchy].[Country Manager Name].[All]" dimensionUniqueName="[Sales Hierarchy]" displayFolder="" count="0" unbalanced="0"/>
    <cacheHierarchy uniqueName="[Sales Hierarchy].[Country Sales Region]" caption="Country Sales Region" attribute="1" defaultMemberUniqueName="[Sales Hierarchy].[Country Sales Region].[All]" allUniqueName="[Sales Hierarchy].[Country Sales Region].[All]" dimensionUniqueName="[Sales Hierarchy]" displayFolder="" count="0" unbalanced="0"/>
    <cacheHierarchy uniqueName="[Sales Hierarchy].[Country Sales Region Description]" caption="Country Sales Region Description" attribute="1" defaultMemberUniqueName="[Sales Hierarchy].[Country Sales Region Description].[All]" allUniqueName="[Sales Hierarchy].[Country Sales Region Description].[All]" dimensionUniqueName="[Sales Hierarchy]" displayFolder="" count="0" unbalanced="0"/>
    <cacheHierarchy uniqueName="[Sales Hierarchy].[Country Sales Region Manager Name]" caption="Country Sales Region Manager Name" attribute="1" defaultMemberUniqueName="[Sales Hierarchy].[Country Sales Region Manager Name].[All]" allUniqueName="[Sales Hierarchy].[Country Sales Region Manager Name].[All]" dimensionUniqueName="[Sales Hierarchy]" displayFolder="" count="0" unbalanced="0"/>
    <cacheHierarchy uniqueName="[Sales Hierarchy].[Country Sub Group]" caption="Country Sub Group" attribute="1" defaultMemberUniqueName="[Sales Hierarchy].[Country Sub Group].[All]" allUniqueName="[Sales Hierarchy].[Country Sub Group].[All]" dimensionUniqueName="[Sales Hierarchy]" displayFolder="" count="0" unbalanced="0"/>
    <cacheHierarchy uniqueName="[Sales Hierarchy].[Division]" caption="Division" attribute="1" defaultMemberUniqueName="[Sales Hierarchy].[Division].[All]" allUniqueName="[Sales Hierarchy].[Division].[All]" dimensionUniqueName="[Sales Hierarchy]" displayFolder="" count="0" unbalanced="0"/>
    <cacheHierarchy uniqueName="[Sales Hierarchy].[Division Area]" caption="Division Area" attribute="1" defaultMemberUniqueName="[Sales Hierarchy].[Division Area].[All]" allUniqueName="[Sales Hierarchy].[Division Area].[All]" dimensionUniqueName="[Sales Hierarchy]" displayFolder="" count="0" unbalanced="0"/>
    <cacheHierarchy uniqueName="[Sales Hierarchy].[Division Area Description]" caption="Division Area Description" attribute="1" defaultMemberUniqueName="[Sales Hierarchy].[Division Area Description].[All]" allUniqueName="[Sales Hierarchy].[Division Area Description].[All]" dimensionUniqueName="[Sales Hierarchy]" displayFolder="" count="0" unbalanced="0"/>
    <cacheHierarchy uniqueName="[Sales Hierarchy].[Division Area Manager Name]" caption="Division Area Manager Name" attribute="1" defaultMemberUniqueName="[Sales Hierarchy].[Division Area Manager Name].[All]" allUniqueName="[Sales Hierarchy].[Division Area Manager Name].[All]" dimensionUniqueName="[Sales Hierarchy]" displayFolder="" count="0" unbalanced="0"/>
    <cacheHierarchy uniqueName="[Sales Hierarchy].[Geographic Sales Hierarchy]" caption="Geographic Sales Hierarchy" defaultMemberUniqueName="[Sales Hierarchy].[Geographic Sales Hierarchy].[All]" allUniqueName="[Sales Hierarchy].[Geographic Sales Hierarchy].[All]" dimensionUniqueName="[Sales Hierarchy]" displayFolder="" count="0" unbalanced="0"/>
    <cacheHierarchy uniqueName="[Sales Hierarchy].[Region]" caption="Region" attribute="1" defaultMemberUniqueName="[Sales Hierarchy].[Region].[All]" allUniqueName="[Sales Hierarchy].[Region].[All]" dimensionUniqueName="[Sales Hierarchy]" displayFolder="" count="0" unbalanced="0"/>
    <cacheHierarchy uniqueName="[Sales Hierarchy].[Region Description]" caption="Region Description" attribute="1" defaultMemberUniqueName="[Sales Hierarchy].[Region Description].[All]" allUniqueName="[Sales Hierarchy].[Region Description].[All]" dimensionUniqueName="[Sales Hierarchy]" displayFolder="" count="0" unbalanced="0"/>
    <cacheHierarchy uniqueName="[Sales Hierarchy].[Region Manager Name]" caption="Region Manager Name" attribute="1" defaultMemberUniqueName="[Sales Hierarchy].[Region Manager Name].[All]" allUniqueName="[Sales Hierarchy].[Region Manager Name].[All]" dimensionUniqueName="[Sales Hierarchy]" displayFolder="" count="0" unbalanced="0"/>
    <cacheHierarchy uniqueName="[Sales Hierarchy].[Sales Hierarchy]" caption="Sales Hierarchy" defaultMemberUniqueName="[Sales Hierarchy].[Sales Hierarchy].[All]" allUniqueName="[Sales Hierarchy].[Sales Hierarchy].[All]" dimensionUniqueName="[Sales Hierarchy]" displayFolder="" count="0" unbalanced="0"/>
    <cacheHierarchy uniqueName="[Sales Hierarchy].[Sales Organization Key]" caption="Sales Organization Key" attribute="1" defaultMemberUniqueName="[Sales Hierarchy].[Sales Organization Key].[All]" allUniqueName="[Sales Hierarchy].[Sales Organization Key].[All]" dimensionUniqueName="[Sales Hierarchy]" displayFolder="" count="0" unbalanced="0"/>
    <cacheHierarchy uniqueName="[Sales Hierarchy].[Sales Region]" caption="Sales Region" attribute="1" defaultMemberUniqueName="[Sales Hierarchy].[Sales Region].[All]" allUniqueName="[Sales Hierarchy].[Sales Region].[All]" dimensionUniqueName="[Sales Hierarchy]" displayFolder="" count="0" unbalanced="0"/>
    <cacheHierarchy uniqueName="[Sales Hierarchy].[Sales Region Description]" caption="Sales Region Description" attribute="1" defaultMemberUniqueName="[Sales Hierarchy].[Sales Region Description].[All]" allUniqueName="[Sales Hierarchy].[Sales Region Description].[All]" dimensionUniqueName="[Sales Hierarchy]" displayFolder="" count="2" unbalanced="0">
      <fieldsUsage count="2">
        <fieldUsage x="-1"/>
        <fieldUsage x="41"/>
      </fieldsUsage>
    </cacheHierarchy>
    <cacheHierarchy uniqueName="[Sales Hierarchy].[Sales Region Manager]" caption="Sales Region Manager" attribute="1" defaultMemberUniqueName="[Sales Hierarchy].[Sales Region Manager].[All]" allUniqueName="[Sales Hierarchy].[Sales Region Manager].[All]" dimensionUniqueName="[Sales Hierarchy]" displayFolder="" count="0" unbalanced="0"/>
    <cacheHierarchy uniqueName="[Sales Hierarchy].[Sales Territory]" caption="Sales Territory" attribute="1" defaultMemberUniqueName="[Sales Hierarchy].[Sales Territory].[All]" allUniqueName="[Sales Hierarchy].[Sales Territory].[All]" dimensionUniqueName="[Sales Hierarchy]" displayFolder="" count="2" unbalanced="0">
      <fieldsUsage count="2">
        <fieldUsage x="-1"/>
        <fieldUsage x="121"/>
      </fieldsUsage>
    </cacheHierarchy>
    <cacheHierarchy uniqueName="[Sales Hierarchy].[Sales Territory Description]" caption="Sales Territory Description" attribute="1" defaultMemberUniqueName="[Sales Hierarchy].[Sales Territory Description].[All]" allUniqueName="[Sales Hierarchy].[Sales Territory Description].[All]" dimensionUniqueName="[Sales Hierarchy]" displayFolder="" count="2" unbalanced="0">
      <fieldsUsage count="2">
        <fieldUsage x="-1"/>
        <fieldUsage x="60"/>
      </fieldsUsage>
    </cacheHierarchy>
    <cacheHierarchy uniqueName="[Sales Hierarchy].[Sales Territory Manager]" caption="Sales Territory Manager" attribute="1" defaultMemberUniqueName="[Sales Hierarchy].[Sales Territory Manager].[All]" allUniqueName="[Sales Hierarchy].[Sales Territory Manager].[All]" dimensionUniqueName="[Sales Hierarchy]" displayFolder="" count="0" unbalanced="0"/>
    <cacheHierarchy uniqueName="[Sales Hierarchy].[Sales Territory Manager Number]" caption="Sales Territory Manager Number" attribute="1" defaultMemberUniqueName="[Sales Hierarchy].[Sales Territory Manager Number].[All]" allUniqueName="[Sales Hierarchy].[Sales Territory Manager Number].[All]" dimensionUniqueName="[Sales Hierarchy]" displayFolder="" count="0" unbalanced="0"/>
    <cacheHierarchy uniqueName="[Scenario].[Scenario Name]" caption="Scenario Name" attribute="1" defaultMemberUniqueName="[Scenario].[Scenario Name].&amp;[PIIc]" allUniqueName="[Scenario].[Scenario Name].[All]" dimensionUniqueName="[Scenario]" displayFolder="" count="0" unbalanced="0"/>
    <cacheHierarchy uniqueName="[Ship To Customer].[Abbreviated State]" caption="Abbreviated State" attribute="1" defaultMemberUniqueName="[Ship To Customer].[Abbreviated State].[All]" allUniqueName="[Ship To Customer].[Abbreviated State].[All]" dimensionUniqueName="[Ship To Customer]" displayFolder="" count="0" unbalanced="0"/>
    <cacheHierarchy uniqueName="[Ship To Customer].[Address1]" caption="Address1" attribute="1" defaultMemberUniqueName="[Ship To Customer].[Address1].[All]" allUniqueName="[Ship To Customer].[Address1].[All]" dimensionUniqueName="[Ship To Customer]" displayFolder="" count="0" unbalanced="0"/>
    <cacheHierarchy uniqueName="[Ship To Customer].[Address2]" caption="Address2" attribute="1" defaultMemberUniqueName="[Ship To Customer].[Address2].[All]" allUniqueName="[Ship To Customer].[Address2].[All]" dimensionUniqueName="[Ship To Customer]" displayFolder="" count="0" unbalanced="0"/>
    <cacheHierarchy uniqueName="[Ship To Customer].[Address3]" caption="Address3" attribute="1" defaultMemberUniqueName="[Ship To Customer].[Address3].[All]" allUniqueName="[Ship To Customer].[Address3].[All]" dimensionUniqueName="[Ship To Customer]" displayFolder="" count="0" unbalanced="0"/>
    <cacheHierarchy uniqueName="[Ship To Customer].[BSC Customer Account Number]" caption="BSC Customer Account Number" attribute="1" defaultMemberUniqueName="[Ship To Customer].[BSC Customer Account Number].[All]" allUniqueName="[Ship To Customer].[BSC Customer Account Number].[All]" dimensionUniqueName="[Ship To Customer]" displayFolder="" count="0" unbalanced="0"/>
    <cacheHierarchy uniqueName="[Ship To Customer].[City]" caption="City" attribute="1" defaultMemberUniqueName="[Ship To Customer].[City].[All]" allUniqueName="[Ship To Customer].[City].[All]" dimensionUniqueName="[Ship To Customer]" displayFolder="" count="0" unbalanced="0"/>
    <cacheHierarchy uniqueName="[Ship To Customer].[Customer]" caption="Customer" attribute="1" keyAttribute="1" defaultMemberUniqueName="[Ship To Customer].[Customer].[All]" allUniqueName="[Ship To Customer].[Customer].[All]" dimensionUniqueName="[Ship To Customer]" displayFolder="" count="0" unbalanced="0"/>
    <cacheHierarchy uniqueName="[Ship To Customer].[Customer Account Number]" caption="Customer Account Number" attribute="1" defaultMemberUniqueName="[Ship To Customer].[Customer Account Number].[All]" allUniqueName="[Ship To Customer].[Customer Account Number].[All]" dimensionUniqueName="[Ship To Customer]" displayFolder="" count="0" unbalanced="0"/>
    <cacheHierarchy uniqueName="[Ship To Customer].[Customer Account Number - Legacy]" caption="Customer Account Number - Legacy" attribute="1" defaultMemberUniqueName="[Ship To Customer].[Customer Account Number - Legacy].[All]" allUniqueName="[Ship To Customer].[Customer Account Number - Legacy].[All]" dimensionUniqueName="[Ship To Customer]" displayFolder="" count="0" unbalanced="0"/>
    <cacheHierarchy uniqueName="[Ship To Customer].[Customer Country]" caption="Customer Country" attribute="1" defaultMemberUniqueName="[Ship To Customer].[Customer Country].[All]" allUniqueName="[Ship To Customer].[Customer Country].[All]" dimensionUniqueName="[Ship To Customer]" displayFolder="" count="0" unbalanced="0"/>
    <cacheHierarchy uniqueName="[Ship To Customer].[Customer Name]" caption="Customer Name" attribute="1" defaultMemberUniqueName="[Ship To Customer].[Customer Name].[All]" allUniqueName="[Ship To Customer].[Customer Name].[All]" dimensionUniqueName="[Ship To Customer]" displayFolder="" count="0" unbalanced="0"/>
    <cacheHierarchy uniqueName="[Ship To Customer].[Customer Site Number]" caption="Customer Site Number" attribute="1" defaultMemberUniqueName="[Ship To Customer].[Customer Site Number].[All]" allUniqueName="[Ship To Customer].[Customer Site Number].[All]" dimensionUniqueName="[Ship To Customer]" displayFolder="" count="0" unbalanced="0"/>
    <cacheHierarchy uniqueName="[Ship To Customer].[Customer Type Name]" caption="Customer Type Name" attribute="1" defaultMemberUniqueName="[Ship To Customer].[Customer Type Name].[All]" allUniqueName="[Ship To Customer].[Customer Type Name].[All]" dimensionUniqueName="[Ship To Customer]" displayFolder="" count="0" unbalanced="0"/>
    <cacheHierarchy uniqueName="[Ship To Customer].[ERP Account Number]" caption="ERP Account Number" attribute="1" defaultMemberUniqueName="[Ship To Customer].[ERP Account Number].[All]" allUniqueName="[Ship To Customer].[ERP Account Number].[All]" dimensionUniqueName="[Ship To Customer]" displayFolder="" count="0" unbalanced="0"/>
    <cacheHierarchy uniqueName="[Ship To Customer].[Postal Code]" caption="Postal Code" attribute="1" defaultMemberUniqueName="[Ship To Customer].[Postal Code].[All]" allUniqueName="[Ship To Customer].[Postal Code].[All]" dimensionUniqueName="[Ship To Customer]" displayFolder="" count="0" unbalanced="0"/>
    <cacheHierarchy uniqueName="[Ship To Customer].[Site Branch]" caption="Site Branch" attribute="1" defaultMemberUniqueName="[Ship To Customer].[Site Branch].[All]" allUniqueName="[Ship To Customer].[Site Branch].[All]" dimensionUniqueName="[Ship To Customer]" displayFolder="" count="0" unbalanced="0"/>
    <cacheHierarchy uniqueName="[Ship To Customer].[State]" caption="State" attribute="1" defaultMemberUniqueName="[Ship To Customer].[State].[All]" allUniqueName="[Ship To Customer].[State].[All]" dimensionUniqueName="[Ship To Customer]" displayFolder="" count="0" unbalanced="0"/>
    <cacheHierarchy uniqueName="[Sold To Customer].[Abbreviated State]" caption="Abbreviated State" attribute="1" defaultMemberUniqueName="[Sold To Customer].[Abbreviated State].[All]" allUniqueName="[Sold To Customer].[Abbreviated State].[All]" dimensionUniqueName="[Sold To Customer]" displayFolder="" count="0" unbalanced="0"/>
    <cacheHierarchy uniqueName="[Sold To Customer].[Address1]" caption="Address1" attribute="1" defaultMemberUniqueName="[Sold To Customer].[Address1].[All]" allUniqueName="[Sold To Customer].[Address1].[All]" dimensionUniqueName="[Sold To Customer]" displayFolder="" count="0" unbalanced="0"/>
    <cacheHierarchy uniqueName="[Sold To Customer].[Address2]" caption="Address2" attribute="1" defaultMemberUniqueName="[Sold To Customer].[Address2].[All]" allUniqueName="[Sold To Customer].[Address2].[All]" dimensionUniqueName="[Sold To Customer]" displayFolder="" count="0" unbalanced="0"/>
    <cacheHierarchy uniqueName="[Sold To Customer].[Address3]" caption="Address3" attribute="1" defaultMemberUniqueName="[Sold To Customer].[Address3].[All]" allUniqueName="[Sold To Customer].[Address3].[All]" dimensionUniqueName="[Sold To Customer]" displayFolder="" count="0" unbalanced="0"/>
    <cacheHierarchy uniqueName="[Sold To Customer].[Assigned Sales Territory Manager]" caption="Assigned Sales Territory Manager" attribute="1" defaultMemberUniqueName="[Sold To Customer].[Assigned Sales Territory Manager].[All]" allUniqueName="[Sold To Customer].[Assigned Sales Territory Manager].[All]" dimensionUniqueName="[Sold To Customer]" displayFolder="" count="0" unbalanced="0"/>
    <cacheHierarchy uniqueName="[Sold To Customer].[City]" caption="City" attribute="1" defaultMemberUniqueName="[Sold To Customer].[City].[All]" allUniqueName="[Sold To Customer].[City].[All]" dimensionUniqueName="[Sold To Customer]" displayFolder="" count="0" unbalanced="0"/>
    <cacheHierarchy uniqueName="[Sold To Customer].[Country Description]" caption="Country Description" attribute="1" defaultMemberUniqueName="[Sold To Customer].[Country Description].[All]" allUniqueName="[Sold To Customer].[Country Description].[All]" dimensionUniqueName="[Sold To Customer]" displayFolder="" count="0" unbalanced="0"/>
    <cacheHierarchy uniqueName="[Sold To Customer].[Country Group Description]" caption="Country Group Description" attribute="1" defaultMemberUniqueName="[Sold To Customer].[Country Group Description].[All]" allUniqueName="[Sold To Customer].[Country Group Description].[All]" dimensionUniqueName="[Sold To Customer]" displayFolder="" count="0" unbalanced="0"/>
    <cacheHierarchy uniqueName="[Sold To Customer].[Country Sales Region Description]" caption="Country Sales Region Description" attribute="1" defaultMemberUniqueName="[Sold To Customer].[Country Sales Region Description].[All]" allUniqueName="[Sold To Customer].[Country Sales Region Description].[All]" dimensionUniqueName="[Sold To Customer]" displayFolder="" count="0" unbalanced="0"/>
    <cacheHierarchy uniqueName="[Sold To Customer].[Country Sub Group]" caption="Country Sub Group" attribute="1" defaultMemberUniqueName="[Sold To Customer].[Country Sub Group].[All]" allUniqueName="[Sold To Customer].[Country Sub Group].[All]" dimensionUniqueName="[Sold To Customer]" displayFolder="" count="0" unbalanced="0"/>
    <cacheHierarchy uniqueName="[Sold To Customer].[Customer]" caption="Customer" attribute="1" keyAttribute="1" defaultMemberUniqueName="[Sold To Customer].[Customer].[All]" allUniqueName="[Sold To Customer].[Customer].[All]" dimensionUniqueName="[Sold To Customer]" displayFolder="" count="2" unbalanced="0">
      <fieldsUsage count="2">
        <fieldUsage x="-1"/>
        <fieldUsage x="62"/>
      </fieldsUsage>
    </cacheHierarchy>
    <cacheHierarchy uniqueName="[Sold To Customer].[Customer Account Number]" caption="Customer Account Number" attribute="1" defaultMemberUniqueName="[Sold To Customer].[Customer Account Number].[All]" allUniqueName="[Sold To Customer].[Customer Account Number].[All]" dimensionUniqueName="[Sold To Customer]" displayFolder="" count="0" unbalanced="0"/>
    <cacheHierarchy uniqueName="[Sold To Customer].[Customer Account Number - Legacy]" caption="Customer Account Number - Legacy" attribute="1" defaultMemberUniqueName="[Sold To Customer].[Customer Account Number - Legacy].[All]" allUniqueName="[Sold To Customer].[Customer Account Number - Legacy].[All]" dimensionUniqueName="[Sold To Customer]" displayFolder="" count="0" unbalanced="0"/>
    <cacheHierarchy uniqueName="[Sold To Customer].[Customer Country]" caption="Customer Country" attribute="1" defaultMemberUniqueName="[Sold To Customer].[Customer Country].[All]" allUniqueName="[Sold To Customer].[Customer Country].[All]" dimensionUniqueName="[Sold To Customer]" displayFolder="" count="0" unbalanced="0"/>
    <cacheHierarchy uniqueName="[Sold To Customer].[Customer Name]" caption="Customer Name" attribute="1" defaultMemberUniqueName="[Sold To Customer].[Customer Name].[All]" allUniqueName="[Sold To Customer].[Customer Name].[All]" dimensionUniqueName="[Sold To Customer]" displayFolder="" count="0" unbalanced="0"/>
    <cacheHierarchy uniqueName="[Sold To Customer].[Customer Region]" caption="Customer Region" attribute="1" defaultMemberUniqueName="[Sold To Customer].[Customer Region].[All]" allUniqueName="[Sold To Customer].[Customer Region].[All]" dimensionUniqueName="[Sold To Customer]" displayFolder="" count="0" unbalanced="0"/>
    <cacheHierarchy uniqueName="[Sold To Customer].[Customer Region Code]" caption="Customer Region Code" attribute="1" defaultMemberUniqueName="[Sold To Customer].[Customer Region Code].[All]" allUniqueName="[Sold To Customer].[Customer Region Code].[All]" dimensionUniqueName="[Sold To Customer]" displayFolder="" count="0" unbalanced="0"/>
    <cacheHierarchy uniqueName="[Sold To Customer].[Customer Sales Hierarchy]" caption="Customer Sales Hierarchy" defaultMemberUniqueName="[Sold To Customer].[Customer Sales Hierarchy].[All]" allUniqueName="[Sold To Customer].[Customer Sales Hierarchy].[All]" dimensionUniqueName="[Sold To Customer]" displayFolder="" count="0" unbalanced="0"/>
    <cacheHierarchy uniqueName="[Sold To Customer].[Customer Type Name]" caption="Customer Type Name" attribute="1" defaultMemberUniqueName="[Sold To Customer].[Customer Type Name].[All]" allUniqueName="[Sold To Customer].[Customer Type Name].[All]" dimensionUniqueName="[Sold To Customer]" displayFolder="" count="0" unbalanced="0"/>
    <cacheHierarchy uniqueName="[Sold To Customer].[Distribution Channel]" caption="Distribution Channel" attribute="1" defaultMemberUniqueName="[Sold To Customer].[Distribution Channel].[All]" allUniqueName="[Sold To Customer].[Distribution Channel].[All]" dimensionUniqueName="[Sold To Customer]" displayFolder="" count="0" unbalanced="0"/>
    <cacheHierarchy uniqueName="[Sold To Customer].[Distribution Channel Hierarchy]" caption="Distribution Channel Hierarchy" defaultMemberUniqueName="[Sold To Customer].[Distribution Channel Hierarchy].[All]" allUniqueName="[Sold To Customer].[Distribution Channel Hierarchy].[All]" dimensionUniqueName="[Sold To Customer]" displayFolder="" count="0" unbalanced="0"/>
    <cacheHierarchy uniqueName="[Sold To Customer].[Division]" caption="Division" attribute="1" defaultMemberUniqueName="[Sold To Customer].[Division].[All]" allUniqueName="[Sold To Customer].[Division].[All]" dimensionUniqueName="[Sold To Customer]" displayFolder="" count="0" unbalanced="0"/>
    <cacheHierarchy uniqueName="[Sold To Customer].[Division Area Description]" caption="Division Area Description" attribute="1" defaultMemberUniqueName="[Sold To Customer].[Division Area Description].[All]" allUniqueName="[Sold To Customer].[Division Area Description].[All]" dimensionUniqueName="[Sold To Customer]" displayFolder="" count="0" unbalanced="0"/>
    <cacheHierarchy uniqueName="[Sold To Customer].[ERP Account Number]" caption="ERP Account Number" attribute="1" defaultMemberUniqueName="[Sold To Customer].[ERP Account Number].[All]" allUniqueName="[Sold To Customer].[ERP Account Number].[All]" dimensionUniqueName="[Sold To Customer]" displayFolder="" count="0" unbalanced="0"/>
    <cacheHierarchy uniqueName="[Sold To Customer].[Postal Code]" caption="Postal Code" attribute="1" defaultMemberUniqueName="[Sold To Customer].[Postal Code].[All]" allUniqueName="[Sold To Customer].[Postal Code].[All]" dimensionUniqueName="[Sold To Customer]" displayFolder="" count="0" unbalanced="0"/>
    <cacheHierarchy uniqueName="[Sold To Customer].[Region Description]" caption="Region Description" attribute="1" defaultMemberUniqueName="[Sold To Customer].[Region Description].[All]" allUniqueName="[Sold To Customer].[Region Description].[All]" dimensionUniqueName="[Sold To Customer]" displayFolder="" count="0" unbalanced="0"/>
    <cacheHierarchy uniqueName="[Sold To Customer].[Sales Channel]" caption="Sales Channel" attribute="1" defaultMemberUniqueName="[Sold To Customer].[Sales Channel].[All]" allUniqueName="[Sold To Customer].[Sales Channel].[All]" dimensionUniqueName="[Sold To Customer]" displayFolder="" count="0" unbalanced="0"/>
    <cacheHierarchy uniqueName="[Sold To Customer].[Sales Region Description]" caption="Sales Region Description" attribute="1" defaultMemberUniqueName="[Sold To Customer].[Sales Region Description].[All]" allUniqueName="[Sold To Customer].[Sales Region Description].[All]" dimensionUniqueName="[Sold To Customer]" displayFolder="" count="0" unbalanced="0"/>
    <cacheHierarchy uniqueName="[Sold To Customer].[Sales Territory Description]" caption="Sales Territory Description" attribute="1" defaultMemberUniqueName="[Sold To Customer].[Sales Territory Description].[All]" allUniqueName="[Sold To Customer].[Sales Territory Description].[All]" dimensionUniqueName="[Sold To Customer]" displayFolder="" count="0" unbalanced="0"/>
    <cacheHierarchy uniqueName="[Sold To Customer].[State]" caption="State" attribute="1" defaultMemberUniqueName="[Sold To Customer].[State].[All]" allUniqueName="[Sold To Customer].[State].[All]" dimensionUniqueName="[Sold To Customer]" displayFolder="" count="0" unbalanced="0"/>
    <cacheHierarchy uniqueName="[Source System].[Source Owner]" caption="Source Owner" attribute="1" defaultMemberUniqueName="[Source System].[Source Owner].[All]" allUniqueName="[Source System].[Source Owner].[All]" dimensionUniqueName="[Source System]" displayFolder="" count="0" unbalanced="0"/>
    <cacheHierarchy uniqueName="[Source System].[Source System]" caption="Source System" attribute="1" keyAttribute="1" defaultMemberUniqueName="[Source System].[Source System].[All]" allUniqueName="[Source System].[Source System].[All]" dimensionUniqueName="[Source System]" displayFolder="" count="0" unbalanced="0"/>
    <cacheHierarchy uniqueName="[Source System].[Source System Hierarchy]" caption="Source System Hierarchy" defaultMemberUniqueName="[Source System].[Source System Hierarchy].[All]" allUniqueName="[Source System].[Source System Hierarchy].[All]" dimensionUniqueName="[Source System]" displayFolder="" count="3" unbalanced="0">
      <fieldsUsage count="3">
        <fieldUsage x="-1"/>
        <fieldUsage x="44"/>
        <fieldUsage x="45"/>
      </fieldsUsage>
    </cacheHierarchy>
    <cacheHierarchy uniqueName="[Bill To Customer].[Active]" caption="Active" attribute="1" defaultMemberUniqueName="[Bill To Customer].[Active].[All]" allUniqueName="[Bill To Customer].[Active].[All]" dimensionUniqueName="[Bill To Customer]" displayFolder="" count="0" unbalanced="0" hidden="1"/>
    <cacheHierarchy uniqueName="[Bill To Customer].[Effective Date]" caption="Effective Date" attribute="1" defaultMemberUniqueName="[Bill To Customer].[Effective Date].[All]" allUniqueName="[Bill To Customer].[Effective Date].[All]" dimensionUniqueName="[Bill To Customer]" displayFolder="" count="0" unbalanced="0" hidden="1"/>
    <cacheHierarchy uniqueName="[Bill To Customer].[End Date]" caption="End Date" attribute="1" defaultMemberUniqueName="[Bill To Customer].[End Date].[All]" allUniqueName="[Bill To Customer].[End Date].[All]" dimensionUniqueName="[Bill To Customer]" displayFolder="" count="0" unbalanced="0" hidden="1"/>
    <cacheHierarchy uniqueName="[Country].[Country ISO Code]" caption="Country ISO Code" attribute="1" defaultMemberUniqueName="[Country].[Country ISO Code].[All]" allUniqueName="[Country].[Country ISO Code].[All]" dimensionUniqueName="[Country]" displayFolder="" count="0" unbalanced="0" hidden="1"/>
    <cacheHierarchy uniqueName="[Date].[Calendar Month]" caption="Calendar Month" attribute="1" time="1" defaultMemberUniqueName="[Date].[Calendar Month].[All]" allUniqueName="[Date].[Calendar Month].[All]" dimensionUniqueName="[Date]" displayFolder="" count="0" unbalanced="0" hidden="1"/>
    <cacheHierarchy uniqueName="[Date].[Date Calculations]" caption="Date Calculations" attribute="1" time="1" defaultMemberUniqueName="[Date].[Date Calculations].[All]" allUniqueName="[Date].[Date Calculations].[All]" dimensionUniqueName="[Date]" displayFolder="" count="0" unbalanced="0" hidden="1"/>
    <cacheHierarchy uniqueName="[Date].[Date-Week Hierarchy]" caption="Date-Week Hierarchy" attribute="1" time="1" defaultMemberUniqueName="[Date].[Date-Week Hierarchy].[All]" allUniqueName="[Date].[Date-Week Hierarchy].[All]" dimensionUniqueName="[Date]" displayFolder="" count="0" unbalanced="0" hidden="1"/>
    <cacheHierarchy uniqueName="[Date].[Month Full Name]" caption="Month Full Name" attribute="1" time="1" defaultMemberUniqueName="[Date].[Month Full Name].[All]" allUniqueName="[Date].[Month Full Name].[All]" dimensionUniqueName="[Date]" displayFolder="" count="0" unbalanced="0" hidden="1"/>
    <cacheHierarchy uniqueName="[Date].[Month Year Name]" caption="Month Year Name" attribute="1" time="1" defaultMemberUniqueName="[Date].[Month Year Name].[All]" allUniqueName="[Date].[Month Year Name].[All]" dimensionUniqueName="[Date]" displayFolder="" count="0" unbalanced="0" hidden="1"/>
    <cacheHierarchy uniqueName="[Date].[Week]" caption="Week" attribute="1" time="1" defaultMemberUniqueName="[Date].[Week].[All]" allUniqueName="[Date].[Week].[All]" dimensionUniqueName="[Date]" displayFolder="" count="0" unbalanced="0" hidden="1"/>
    <cacheHierarchy uniqueName="[Fee].[Contract Active Flag]" caption="Fee.Contract Active Flag" attribute="1" defaultMemberUniqueName="[Fee].[Contract Active Flag].[All]" allUniqueName="[Fee].[Contract Active Flag].[All]" dimensionUniqueName="[Fee]" displayFolder="" count="0" unbalanced="0" hidden="1"/>
    <cacheHierarchy uniqueName="[Fee].[Contract Creation Date]" caption="Fee.Contract Creation Date" attribute="1" defaultMemberUniqueName="[Fee].[Contract Creation Date].[All]" allUniqueName="[Fee].[Contract Creation Date].[All]" dimensionUniqueName="[Fee]" displayFolder="" count="0" unbalanced="0" hidden="1"/>
    <cacheHierarchy uniqueName="[Fee].[Contract End Date]" caption="Fee.Contract End Date" attribute="1" defaultMemberUniqueName="[Fee].[Contract End Date].[All]" allUniqueName="[Fee].[Contract End Date].[All]" dimensionUniqueName="[Fee]" displayFolder="" count="0" unbalanced="0" hidden="1"/>
    <cacheHierarchy uniqueName="[Fee].[Contract Start Date]" caption="Fee.Contract Start Date" attribute="1" defaultMemberUniqueName="[Fee].[Contract Start Date].[All]" allUniqueName="[Fee].[Contract Start Date].[All]" dimensionUniqueName="[Fee]" displayFolder="" count="0" unbalanced="0" hidden="1"/>
    <cacheHierarchy uniqueName="[Fee].[Modified Date]" caption="Fee.Modified Date" attribute="1" defaultMemberUniqueName="[Fee].[Modified Date].[All]" allUniqueName="[Fee].[Modified Date].[All]" dimensionUniqueName="[Fee]" displayFolder="" count="0" unbalanced="0" hidden="1"/>
    <cacheHierarchy uniqueName="[Fee].[Program Active Flag]" caption="Fee.Program Active Flag" attribute="1" defaultMemberUniqueName="[Fee].[Program Active Flag].[All]" allUniqueName="[Fee].[Program Active Flag].[All]" dimensionUniqueName="[Fee]" displayFolder="" count="0" unbalanced="0" hidden="1"/>
    <cacheHierarchy uniqueName="[Fee].[Program Creation Date]" caption="Fee.Program Creation Date" attribute="1" defaultMemberUniqueName="[Fee].[Program Creation Date].[All]" allUniqueName="[Fee].[Program Creation Date].[All]" dimensionUniqueName="[Fee]" displayFolder="" count="0" unbalanced="0" hidden="1"/>
    <cacheHierarchy uniqueName="[Fee].[Program End Date]" caption="Fee.Program End Date" attribute="1" defaultMemberUniqueName="[Fee].[Program End Date].[All]" allUniqueName="[Fee].[Program End Date].[All]" dimensionUniqueName="[Fee]" displayFolder="" count="0" unbalanced="0" hidden="1"/>
    <cacheHierarchy uniqueName="[Fee].[Program Start Date]" caption="Fee.Program Start Date" attribute="1" defaultMemberUniqueName="[Fee].[Program Start Date].[All]" allUniqueName="[Fee].[Program Start Date].[All]" dimensionUniqueName="[Fee]" displayFolder="" count="0" unbalanced="0" hidden="1"/>
    <cacheHierarchy uniqueName="[GPO].[Contract Group - GPO]" caption="Contract Group - GPO" attribute="1" defaultMemberUniqueName="[GPO].[Contract Group - GPO].[All]" allUniqueName="[GPO].[Contract Group - GPO].[All]" dimensionUniqueName="[GPO]" displayFolder="" count="0" unbalanced="0" hidden="1"/>
    <cacheHierarchy uniqueName="[GPO].[GPO Key]" caption="GPO Key" attribute="1" keyAttribute="1" defaultMemberUniqueName="[GPO].[GPO Key].[All]" allUniqueName="[GPO].[GPO Key].[All]" dimensionUniqueName="[GPO]" displayFolder="" count="0" unbalanced="0" hidden="1"/>
    <cacheHierarchy uniqueName="[GPO].[Limited Number - IDN]" caption="Limited Number - IDN" attribute="1" defaultMemberUniqueName="[GPO].[Limited Number - IDN].[All]" allUniqueName="[GPO].[Limited Number - IDN].[All]" dimensionUniqueName="[GPO]" displayFolder="" count="0" unbalanced="0" hidden="1"/>
    <cacheHierarchy uniqueName="[Invoice Number].[Month]" caption="Month" attribute="1" defaultMemberUniqueName="[Invoice Number].[Month].[All]" allUniqueName="[Invoice Number].[Month].[All]" dimensionUniqueName="[Invoice Number]" displayFolder="" count="0" unbalanced="0" hidden="1"/>
    <cacheHierarchy uniqueName="[Invoice Number].[Source System Name]" caption="Source System Name" attribute="1" defaultMemberUniqueName="[Invoice Number].[Source System Name].[All]" allUniqueName="[Invoice Number].[Source System Name].[All]" dimensionUniqueName="[Invoice Number]" displayFolder="" count="0" unbalanced="0" hidden="1"/>
    <cacheHierarchy uniqueName="[Invoice Number].[Year]" caption="Year" attribute="1" defaultMemberUniqueName="[Invoice Number].[Year].[All]" allUniqueName="[Invoice Number].[Year].[All]" dimensionUniqueName="[Invoice Number]" displayFolder="" count="0" unbalanced="0" hidden="1"/>
    <cacheHierarchy uniqueName="[Japan Dealer].[Dealer Key]" caption="Dealer Key" attribute="1" keyAttribute="1" defaultMemberUniqueName="[Japan Dealer].[Dealer Key].[All]" allUniqueName="[Japan Dealer].[Dealer Key].[All]" dimensionUniqueName="[Japan Dealer]" displayFolder="" count="0" unbalanced="0" hidden="1"/>
    <cacheHierarchy uniqueName="[Order Number].[Source System Name]" caption="Source System Name" attribute="1" defaultMemberUniqueName="[Order Number].[Source System Name].[All]" allUniqueName="[Order Number].[Source System Name].[All]" dimensionUniqueName="[Order Number]" displayFolder="" count="0" unbalanced="0" hidden="1"/>
    <cacheHierarchy uniqueName="[Order Reason].[Order Reason Key]" caption="Order Reason Key" attribute="1" keyAttribute="1" defaultMemberUniqueName="[Order Reason].[Order Reason Key].[All]" allUniqueName="[Order Reason].[Order Reason Key].[All]" dimensionUniqueName="[Order Reason]" displayFolder="" count="0" unbalanced="0" hidden="1"/>
    <cacheHierarchy uniqueName="[Order Type].[Order Type Description]" caption="Order Type Description" attribute="1" keyAttribute="1" defaultMemberUniqueName="[Order Type].[Order Type Description].[All]" allUniqueName="[Order Type].[Order Type Description].[All]" dimensionUniqueName="[Order Type]" displayFolder="" count="0" unbalanced="0" hidden="1"/>
    <cacheHierarchy uniqueName="[PayeeCustomerAccount].[GPO Num]" caption="GPO Num" attribute="1" defaultMemberUniqueName="[PayeeCustomerAccount].[GPO Num].[All]" allUniqueName="[PayeeCustomerAccount].[GPO Num].[All]" dimensionUniqueName="[PayeeCustomerAccount]" displayFolder="" count="0" unbalanced="0" hidden="1"/>
    <cacheHierarchy uniqueName="[PayeeCustomerAccount].[Limited Num]" caption="Limited Num" attribute="1" defaultMemberUniqueName="[PayeeCustomerAccount].[Limited Num].[All]" allUniqueName="[PayeeCustomerAccount].[Limited Num].[All]" dimensionUniqueName="[PayeeCustomerAccount]" displayFolder="" count="0" unbalanced="0" hidden="1"/>
    <cacheHierarchy uniqueName="[PayeeCustomerAccount].[Source System Customer Type]" caption="Source System Customer Type" attribute="1" defaultMemberUniqueName="[PayeeCustomerAccount].[Source System Customer Type].[All]" allUniqueName="[PayeeCustomerAccount].[Source System Customer Type].[All]" dimensionUniqueName="[PayeeCustomerAccount]" displayFolder="" count="0" unbalanced="0" hidden="1"/>
    <cacheHierarchy uniqueName="[PayeeCustomerAccount].[Source System Key]" caption="Source System Key" attribute="1" defaultMemberUniqueName="[PayeeCustomerAccount].[Source System Key].[All]" allUniqueName="[PayeeCustomerAccount].[Source System Key].[All]" dimensionUniqueName="[PayeeCustomerAccount]" displayFolder="" count="0" unbalanced="0" hidden="1"/>
    <cacheHierarchy uniqueName="[Price].[Contract Active Flag]" caption="Price.Contract Active Flag" attribute="1" defaultMemberUniqueName="[Price].[Contract Active Flag].[All]" allUniqueName="[Price].[Contract Active Flag].[All]" dimensionUniqueName="[Price]" displayFolder="" count="0" unbalanced="0" hidden="1"/>
    <cacheHierarchy uniqueName="[Price].[Contract Creation Date]" caption="Price.Contract Creation Date" attribute="1" defaultMemberUniqueName="[Price].[Contract Creation Date].[All]" allUniqueName="[Price].[Contract Creation Date].[All]" dimensionUniqueName="[Price]" displayFolder="" count="0" unbalanced="0" hidden="1"/>
    <cacheHierarchy uniqueName="[Price].[Contract End Date]" caption="Price.Contract End Date" attribute="1" defaultMemberUniqueName="[Price].[Contract End Date].[All]" allUniqueName="[Price].[Contract End Date].[All]" dimensionUniqueName="[Price]" displayFolder="" count="0" unbalanced="0" hidden="1"/>
    <cacheHierarchy uniqueName="[Price].[Contract Start Date]" caption="Price.Contract Start Date" attribute="1" defaultMemberUniqueName="[Price].[Contract Start Date].[All]" allUniqueName="[Price].[Contract Start Date].[All]" dimensionUniqueName="[Price]" displayFolder="" count="0" unbalanced="0" hidden="1"/>
    <cacheHierarchy uniqueName="[Price].[Modified Date]" caption="Price.Modified Date" attribute="1" defaultMemberUniqueName="[Price].[Modified Date].[All]" allUniqueName="[Price].[Modified Date].[All]" dimensionUniqueName="[Price]" displayFolder="" count="0" unbalanced="0" hidden="1"/>
    <cacheHierarchy uniqueName="[Price].[Program Active Flag]" caption="Price.Program Active Flag" attribute="1" defaultMemberUniqueName="[Price].[Program Active Flag].[All]" allUniqueName="[Price].[Program Active Flag].[All]" dimensionUniqueName="[Price]" displayFolder="" count="0" unbalanced="0" hidden="1"/>
    <cacheHierarchy uniqueName="[Price].[Program Creation Date]" caption="Price.Program Creation Date" attribute="1" defaultMemberUniqueName="[Price].[Program Creation Date].[All]" allUniqueName="[Price].[Program Creation Date].[All]" dimensionUniqueName="[Price]" displayFolder="" count="0" unbalanced="0" hidden="1"/>
    <cacheHierarchy uniqueName="[Price].[Program End Date]" caption="Price.Program End Date" attribute="1" defaultMemberUniqueName="[Price].[Program End Date].[All]" allUniqueName="[Price].[Program End Date].[All]" dimensionUniqueName="[Price]" displayFolder="" count="0" unbalanced="0" hidden="1"/>
    <cacheHierarchy uniqueName="[Price].[Program Start Date]" caption="Price.Program Start Date" attribute="1" defaultMemberUniqueName="[Price].[Program Start Date].[All]" allUniqueName="[Price].[Program Start Date].[All]" dimensionUniqueName="[Price]" displayFolder="" count="0" unbalanced="0" hidden="1"/>
    <cacheHierarchy uniqueName="[Product].[Brand_Hierarchy]" caption="Brand_Hierarchy" attribute="1" defaultMemberUniqueName="[Product].[Brand_Hierarchy].[All]" allUniqueName="[Product].[Brand_Hierarchy].[All]" dimensionUniqueName="[Product]" displayFolder="" count="0" unbalanced="0" hidden="1"/>
    <cacheHierarchy uniqueName="[Product].[Product Division]" caption="Product Division" attribute="1" defaultMemberUniqueName="[Product].[Product Division].[All]" allUniqueName="[Product].[Product Division].[All]" dimensionUniqueName="[Product]" displayFolder="" count="0" unbalanced="0" hidden="1"/>
    <cacheHierarchy uniqueName="[Product].[Product Division H]" caption="Product Division H" attribute="1" defaultMemberUniqueName="[Product].[Product Division H].[All]" allUniqueName="[Product].[Product Division H].[All]" dimensionUniqueName="[Product]" displayFolder="" count="0" unbalanced="0" hidden="1"/>
    <cacheHierarchy uniqueName="[Product].[Product Group]" caption="Product Group" attribute="1" defaultMemberUniqueName="[Product].[Product Group].[All]" allUniqueName="[Product].[Product Group].[All]" dimensionUniqueName="[Product]" displayFolder="" count="0" unbalanced="0" hidden="1"/>
    <cacheHierarchy uniqueName="[Product].[Product Group M]" caption="Product Group M" attribute="1" defaultMemberUniqueName="[Product].[Product Group M].[All]" allUniqueName="[Product].[Product Group M].[All]" dimensionUniqueName="[Product]" displayFolder="" count="0" unbalanced="0" hidden="1"/>
    <cacheHierarchy uniqueName="[Product].[Product Linek]" caption="Product Linek" attribute="1" defaultMemberUniqueName="[Product].[Product Linek].[All]" allUniqueName="[Product].[Product Linek].[All]" dimensionUniqueName="[Product]" displayFolder="" count="0" unbalanced="0" hidden="1"/>
    <cacheHierarchy uniqueName="[Product].[Segment_Hierarchy]" caption="Segment_Hierarchy" attribute="1" defaultMemberUniqueName="[Product].[Segment_Hierarchy].[All]" allUniqueName="[Product].[Segment_Hierarchy].[All]" dimensionUniqueName="[Product]" displayFolder="" count="0" unbalanced="0" hidden="1"/>
    <cacheHierarchy uniqueName="[Product].[Sub Brand_Hierarchy]" caption="Sub Brand_Hierarchy" attribute="1" defaultMemberUniqueName="[Product].[Sub Brand_Hierarchy].[All]" allUniqueName="[Product].[Sub Brand_Hierarchy].[All]" dimensionUniqueName="[Product]" displayFolder="" count="0" unbalanced="0" hidden="1"/>
    <cacheHierarchy uniqueName="[Sales Hierarchy].[Country Description Hierarchy]" caption="Country Description Hierarchy" attribute="1" defaultMemberUniqueName="[Sales Hierarchy].[Country Description Hierarchy].[All]" allUniqueName="[Sales Hierarchy].[Country Description Hierarchy].[All]" dimensionUniqueName="[Sales Hierarchy]" displayFolder="" count="0" unbalanced="0" hidden="1"/>
    <cacheHierarchy uniqueName="[Sales Hierarchy].[Country Hierarchy]" caption="Country Hierarchy" attribute="1" defaultMemberUniqueName="[Sales Hierarchy].[Country Hierarchy].[All]" allUniqueName="[Sales Hierarchy].[Country Hierarchy].[All]" dimensionUniqueName="[Sales Hierarchy]" displayFolder="" count="0" unbalanced="0" hidden="1"/>
    <cacheHierarchy uniqueName="[Sales Hierarchy].[Country Sales Region Description Hierarchy]" caption="Country Sales Region Description Hierarchy" attribute="1" defaultMemberUniqueName="[Sales Hierarchy].[Country Sales Region Description Hierarchy].[All]" allUniqueName="[Sales Hierarchy].[Country Sales Region Description Hierarchy].[All]" dimensionUniqueName="[Sales Hierarchy]" displayFolder="" count="0" unbalanced="0" hidden="1"/>
    <cacheHierarchy uniqueName="[Sales Hierarchy].[Country Sub Group Description]" caption="Country Sub Group Description" attribute="1" defaultMemberUniqueName="[Sales Hierarchy].[Country Sub Group Description].[All]" allUniqueName="[Sales Hierarchy].[Country Sub Group Description].[All]" dimensionUniqueName="[Sales Hierarchy]" displayFolder="" count="0" unbalanced="0" hidden="1"/>
    <cacheHierarchy uniqueName="[Sales Hierarchy].[Division Description]" caption="Division Description" attribute="1" defaultMemberUniqueName="[Sales Hierarchy].[Division Description].[All]" allUniqueName="[Sales Hierarchy].[Division Description].[All]" dimensionUniqueName="[Sales Hierarchy]" displayFolder="" count="0" unbalanced="0" hidden="1"/>
    <cacheHierarchy uniqueName="[Sales Hierarchy].[Sales Territory Key]" caption="Sales Territory Key" attribute="1" keyAttribute="1" defaultMemberUniqueName="[Sales Hierarchy].[Sales Territory Key].[All]" allUniqueName="[Sales Hierarchy].[Sales Territory Key].[All]" dimensionUniqueName="[Sales Hierarchy]" displayFolder="" count="0" unbalanced="0" hidden="1"/>
    <cacheHierarchy uniqueName="[Scenario].[Is Current Scenario]" caption="Is Current Scenario" attribute="1" defaultMemberUniqueName="[Scenario].[Is Current Scenario].[All]" allUniqueName="[Scenario].[Is Current Scenario].[All]" dimensionUniqueName="[Scenario]" displayFolder="" count="0" unbalanced="0" hidden="1"/>
    <cacheHierarchy uniqueName="[Scenario].[Month Number]" caption="Month Number" attribute="1" defaultMemberUniqueName="[Scenario].[Month Number].[All]" allUniqueName="[Scenario].[Month Number].[All]" dimensionUniqueName="[Scenario]" displayFolder="" count="0" unbalanced="0" hidden="1"/>
    <cacheHierarchy uniqueName="[Scenario].[Scenario Key]" caption="Scenario Key" attribute="1" keyAttribute="1" defaultMemberUniqueName="[Scenario].[Scenario Key].[All]" allUniqueName="[Scenario].[Scenario Key].[All]" dimensionUniqueName="[Scenario]" displayFolder="" count="0" unbalanced="0" hidden="1"/>
    <cacheHierarchy uniqueName="[Ship To Customer].[Active]" caption="Active" attribute="1" defaultMemberUniqueName="[Ship To Customer].[Active].[All]" allUniqueName="[Ship To Customer].[Active].[All]" dimensionUniqueName="[Ship To Customer]" displayFolder="" count="0" unbalanced="0" hidden="1"/>
    <cacheHierarchy uniqueName="[Ship To Customer].[Effective Date]" caption="Effective Date" attribute="1" defaultMemberUniqueName="[Ship To Customer].[Effective Date].[All]" allUniqueName="[Ship To Customer].[Effective Date].[All]" dimensionUniqueName="[Ship To Customer]" displayFolder="" count="0" unbalanced="0" hidden="1"/>
    <cacheHierarchy uniqueName="[Ship To Customer].[End Date]" caption="End Date" attribute="1" defaultMemberUniqueName="[Ship To Customer].[End Date].[All]" allUniqueName="[Ship To Customer].[End Date].[All]" dimensionUniqueName="[Ship To Customer]" displayFolder="" count="0" unbalanced="0" hidden="1"/>
    <cacheHierarchy uniqueName="[Sold To Customer].[Active]" caption="Active" attribute="1" defaultMemberUniqueName="[Sold To Customer].[Active].[All]" allUniqueName="[Sold To Customer].[Active].[All]" dimensionUniqueName="[Sold To Customer]" displayFolder="" count="0" unbalanced="0" hidden="1"/>
    <cacheHierarchy uniqueName="[Sold To Customer].[BSC Customer Account Number]" caption="BSC Customer Account Number" attribute="1" defaultMemberUniqueName="[Sold To Customer].[BSC Customer Account Number].[All]" allUniqueName="[Sold To Customer].[BSC Customer Account Number].[All]" dimensionUniqueName="[Sold To Customer]" displayFolder="" count="0" unbalanced="0" hidden="1"/>
    <cacheHierarchy uniqueName="[Sold To Customer].[Country Description Hierarchy]" caption="Country Description Hierarchy" attribute="1" defaultMemberUniqueName="[Sold To Customer].[Country Description Hierarchy].[All]" allUniqueName="[Sold To Customer].[Country Description Hierarchy].[All]" dimensionUniqueName="[Sold To Customer]" displayFolder="" count="0" unbalanced="0" hidden="1"/>
    <cacheHierarchy uniqueName="[Sold To Customer].[Country Sales Region Description Hierarchy]" caption="Country Sales Region Description Hierarchy" attribute="1" defaultMemberUniqueName="[Sold To Customer].[Country Sales Region Description Hierarchy].[All]" allUniqueName="[Sold To Customer].[Country Sales Region Description Hierarchy].[All]" dimensionUniqueName="[Sold To Customer]" displayFolder="" count="0" unbalanced="0" hidden="1"/>
    <cacheHierarchy uniqueName="[Sold To Customer].[Effective Date]" caption="Effective Date" attribute="1" defaultMemberUniqueName="[Sold To Customer].[Effective Date].[All]" allUniqueName="[Sold To Customer].[Effective Date].[All]" dimensionUniqueName="[Sold To Customer]" displayFolder="" count="0" unbalanced="0" hidden="1"/>
    <cacheHierarchy uniqueName="[Sold To Customer].[End Date]" caption="End Date" attribute="1" defaultMemberUniqueName="[Sold To Customer].[End Date].[All]" allUniqueName="[Sold To Customer].[End Date].[All]" dimensionUniqueName="[Sold To Customer]" displayFolder="" count="0" unbalanced="0" hidden="1"/>
    <cacheHierarchy uniqueName="[User].[Hierarchy]" caption="Hierarchy" defaultMemberUniqueName="[User].[Hierarchy].[All]" allUniqueName="[User].[Hierarchy].[All]" dimensionUniqueName="[User]" displayFolder="" count="0" unbalanced="0" hidden="1"/>
    <cacheHierarchy uniqueName="[User].[User Key]" caption="User Key" attribute="1" keyAttribute="1" defaultMemberUniqueName="[User].[User Key].[All]" allUniqueName="[User].[User Key].[All]" dimensionUniqueName="[User]" displayFolder="" count="0" unbalanced="0" hidden="1"/>
    <cacheHierarchy uniqueName="[User].[User Login ID]" caption="User Login ID" attribute="1" defaultMemberUniqueName="[User].[User Login ID].[All]" allUniqueName="[User].[User Login ID].[All]" dimensionUniqueName="[User]" displayFolder="" count="0" unbalanced="0" hidden="1"/>
    <cacheHierarchy uniqueName="[Measures].[Sales Local]" caption="Sales Local" measure="1" displayFolder="Local Currency" measureGroup="Invoice" count="0"/>
    <cacheHierarchy uniqueName="[Measures].[Sales USD AFX]" caption="Sales USD AFX" measure="1" displayFolder="USD AFX" measureGroup="Invoice" count="0"/>
    <cacheHierarchy uniqueName="[Measures].[Sales USD PEG]" caption="Sales USD PEG" measure="1" displayFolder="USD PEG" measureGroup="Invoice" count="0"/>
    <cacheHierarchy uniqueName="[Measures].[Sales Quantity]" caption="Sales Quantity" measure="1" displayFolder="Quantity" measureGroup="Invoice" count="0"/>
    <cacheHierarchy uniqueName="[Measures].[Sales Quantity Eaches]" caption="Sales Quantity Eaches" measure="1" displayFolder="Quantity" measureGroup="Invoice" count="0"/>
    <cacheHierarchy uniqueName="[Measures].[Cost Of Goods Sold USD AFX]" caption="Cost Of Goods Sold USD AFX" measure="1" displayFolder="USD AFX" measureGroup="Invoice" count="0"/>
    <cacheHierarchy uniqueName="[Measures].[Cost Of Goods Sold USD PEG]" caption="Cost Of Goods Sold USD PEG" measure="1" displayFolder="USD PEG" measureGroup="Invoice" count="0"/>
    <cacheHierarchy uniqueName="[Measures].[Last Invoice Line Modified Date]" caption="Last Invoice Line Modified Date" measure="1" displayFolder="" measureGroup="Invoice" count="0"/>
    <cacheHierarchy uniqueName="[Measures].[Last Invoice Line Loaded Date]" caption="Last Invoice Line Loaded Date" measure="1" displayFolder="" measureGroup="Invoice" count="0"/>
    <cacheHierarchy uniqueName="[Measures].[Invoicelinenumber Count]" caption="Invoicelinenumber Count" measure="1" displayFolder="" measureGroup="Invoice" count="0"/>
    <cacheHierarchy uniqueName="[Measures].[Top Model Line Id - Invoice]" caption="Top Model Line Id - Invoice" measure="1" displayFolder="" measureGroup="Invoice" count="0"/>
    <cacheHierarchy uniqueName="[Measures].[Kit Sales Local]" caption="Kit Sales Local" measure="1" displayFolder="" measureGroup="Invoice" count="0"/>
    <cacheHierarchy uniqueName="[Measures].[Kit Sales USD AFX]" caption="Kit Sales USD AFX" measure="1" displayFolder="" measureGroup="Invoice" count="0"/>
    <cacheHierarchy uniqueName="[Measures].[Kit Sales USD PEG]" caption="Kit Sales USD PEG" measure="1" displayFolder="" measureGroup="Invoice" count="0"/>
    <cacheHierarchy uniqueName="[Measures].[Kit Sales Quantity]" caption="Kit Sales Quantity" measure="1" displayFolder="" measureGroup="Invoice" count="0"/>
    <cacheHierarchy uniqueName="[Measures].[Bookings Local]" caption="Bookings Local" measure="1" displayFolder="" measureGroup="Order" count="0"/>
    <cacheHierarchy uniqueName="[Measures].[Bookings USD AFX]" caption="Bookings USD AFX" measure="1" displayFolder="" measureGroup="Order" count="0"/>
    <cacheHierarchy uniqueName="[Measures].[Bookings USD PEG]" caption="Bookings USD PEG" measure="1" displayFolder="" measureGroup="Order" count="0"/>
    <cacheHierarchy uniqueName="[Measures].[Bookings Quantity]" caption="Bookings Quantity" measure="1" displayFolder="" measureGroup="Order" count="0"/>
    <cacheHierarchy uniqueName="[Measures].[Bookings Quantity Eaches]" caption="Bookings Quantity Eaches" measure="1" displayFolder="" measureGroup="Order" count="0"/>
    <cacheHierarchy uniqueName="[Measures].[Last Order Line Loaded Date]" caption="Last Order Line Loaded Date" measure="1" displayFolder="" measureGroup="Order" count="0"/>
    <cacheHierarchy uniqueName="[Measures].[Last Order Line Modified Date]" caption="Last Order Line Modified Date" measure="1" displayFolder="" measureGroup="Order" count="0"/>
    <cacheHierarchy uniqueName="[Measures].[Order Line Number Count]" caption="Order Line Number Count" measure="1" displayFolder="" measureGroup="Order" count="0"/>
    <cacheHierarchy uniqueName="[Measures].[Top Model Line Id - Order]" caption="Top Model Line Id - Order" measure="1" displayFolder="" measureGroup="Order" count="0"/>
    <cacheHierarchy uniqueName="[Measures].[Kit Bookings Quantity]" caption="Kit Bookings Quantity" measure="1" displayFolder="" measureGroup="Order" count="0"/>
    <cacheHierarchy uniqueName="[Measures].[Kit Bookings Local]" caption="Kit Bookings Local" measure="1" displayFolder="" measureGroup="Order" count="0"/>
    <cacheHierarchy uniqueName="[Measures].[Kit Bookings USD AFX]" caption="Kit Bookings USD AFX" measure="1" displayFolder="" measureGroup="Order" count="0"/>
    <cacheHierarchy uniqueName="[Measures].[Kit Bookings USD PEG]" caption="Kit Bookings USD PEG" measure="1" displayFolder="" measureGroup="Order" count="0"/>
    <cacheHierarchy uniqueName="[Measures].[AFX Ex Rate Avg USD]" caption="AFX Ex Rate Avg USD" measure="1" displayFolder="" measureGroup="Exchange Rates" count="0"/>
    <cacheHierarchy uniqueName="[Measures].[AFX Ex Rate Avg EURO]" caption="AFX Ex Rate Avg EURO" measure="1" displayFolder="" measureGroup="Exchange Rates" count="0"/>
    <cacheHierarchy uniqueName="[Measures].[PEG Ex Rate USD]" caption="PEG Ex Rate USD" measure="1" displayFolder="" measureGroup="Exchange Rates" count="0"/>
    <cacheHierarchy uniqueName="[Measures].[PEG Ex Rate EURO]" caption="PEG Ex Rate EURO" measure="1" displayFolder="" measureGroup="Exchange Rates" count="0"/>
    <cacheHierarchy uniqueName="[Measures].[Sales Objective USD PEG]" caption="Sales Objective USD PEG" measure="1" displayFolder="Sales Objective" measureGroup="Sales Objective" count="0"/>
    <cacheHierarchy uniqueName="[Measures].[Sales Objective Local]" caption="Sales Objective Local" measure="1" displayFolder="Sales Objective" measureGroup="Sales Objective" count="0"/>
    <cacheHierarchy uniqueName="[Measures].[Admin Fee Accrual Local]" caption="Admin Fee Accrual Local" measure="1" displayFolder="Local Currency" measureGroup="Payments" count="0"/>
    <cacheHierarchy uniqueName="[Measures].[Admin Fee Payment Local]" caption="Admin Fee Payment Local" measure="1" displayFolder="Local Currency" measureGroup="Payments" count="0"/>
    <cacheHierarchy uniqueName="[Measures].[Rebate Fee Payment Local]" caption="Rebate Fee Payment Local" measure="1" displayFolder="Local Currency" measureGroup="Payments" count="0"/>
    <cacheHierarchy uniqueName="[Measures].[Admin Fee Accrual AFX]" caption="Admin Fee Accrual AFX" measure="1" displayFolder="USD AFX" measureGroup="Payments" count="0"/>
    <cacheHierarchy uniqueName="[Measures].[Admin Fee Accrual PEG]" caption="Admin Fee Accrual PEG" measure="1" displayFolder="USD PEG" measureGroup="Payments" count="0"/>
    <cacheHierarchy uniqueName="[Measures].[Admin Fee Payment AFX]" caption="Admin Fee Payment AFX" measure="1" displayFolder="USD AFX" measureGroup="Payments" count="0"/>
    <cacheHierarchy uniqueName="[Measures].[Admin Fee Payment PEG]" caption="Admin Fee Payment PEG" measure="1" displayFolder="USD PEG" measureGroup="Payments" count="0"/>
    <cacheHierarchy uniqueName="[Measures].[Rebate Fee Payment AFX]" caption="Rebate Fee Payment AFX" measure="1" displayFolder="USD AFX" measureGroup="Payments" count="0"/>
    <cacheHierarchy uniqueName="[Measures].[Rebate Fee Payment PEG]" caption="Rebate Fee Payment PEG" measure="1" displayFolder="USD PEG" measureGroup="Payments" count="0"/>
    <cacheHierarchy uniqueName="[Measures].[MTD Business Days]" caption="MTD Business Days" measure="1" displayFolder="Business Calendar" measureGroup="Business Days" count="0"/>
    <cacheHierarchy uniqueName="[Measures].[QTD Business Days]" caption="QTD Business Days" measure="1" displayFolder="Business Calendar" measureGroup="Business Days" count="0"/>
    <cacheHierarchy uniqueName="[Measures].[YTD Business Days]" caption="YTD Business Days" measure="1" displayFolder="Business Calendar" measureGroup="Business Days" count="0"/>
    <cacheHierarchy uniqueName="[Measures].[Current Day in Month]" caption="Current Day in Month" measure="1" displayFolder="Business Calendar" measureGroup="Business Days" count="0"/>
    <cacheHierarchy uniqueName="[Measures].[Current Day in Quarter]" caption="Current Day in Quarter" measure="1" displayFolder="Business Calendar" measureGroup="Business Days" count="0"/>
    <cacheHierarchy uniqueName="[Measures].[Current Day in Year]" caption="Current Day in Year" measure="1" displayFolder="Business Calendar" measureGroup="Business Days" count="0"/>
    <cacheHierarchy uniqueName="[Measures].[Business Days in Month]" caption="Business Days in Month" measure="1" displayFolder="Business Calendar" measureGroup="Business Days" count="0"/>
    <cacheHierarchy uniqueName="[Measures].[Business Days in Quarter]" caption="Business Days in Quarter" measure="1" displayFolder="Business Calendar" measureGroup="Business Days" count="0"/>
    <cacheHierarchy uniqueName="[Measures].[Business Days in Year]" caption="Business Days in Year" measure="1" displayFolder="Business Calendar" measureGroup="Business Days" count="0"/>
    <cacheHierarchy uniqueName="[Measures].[Standard Cost Per Unit USD AFX]" caption="Standard Cost Per Unit USD AFX" measure="1" displayFolder="USD AFX" measureGroup="Invoice" count="0"/>
    <cacheHierarchy uniqueName="[Measures].[Standard Cost Per Unit USD PEG]" caption="Standard Cost Per Unit USD PEG" measure="1" displayFolder="USD PEG" measureGroup="Invoice" count="0"/>
    <cacheHierarchy uniqueName="[Measures].[Standard Cost Per Unit USD AFX Eaches]" caption="Standard Cost Per Unit USD AFX Eaches" measure="1" displayFolder="USD AFX" measureGroup="Invoice" count="0"/>
    <cacheHierarchy uniqueName="[Measures].[Standard Cost Per Unit USD PEG Eaches]" caption="Standard Cost Per Unit USD PEG Eaches" measure="1" displayFolder="USD PEG" measureGroup="Invoice" count="0"/>
    <cacheHierarchy uniqueName="[Measures].[Gross Margin $ USD PEG]" caption="Gross Margin $ USD PEG" measure="1" displayFolder="USD PEG" measureGroup="Invoice" count="0"/>
    <cacheHierarchy uniqueName="[Measures].[Gross Margin $ USD AFX]" caption="Gross Margin $ USD AFX" measure="1" displayFolder="USD AFX" measureGroup="Invoice" count="0"/>
    <cacheHierarchy uniqueName="[Measures].[Gross Margin % USD PEG]" caption="Gross Margin % USD PEG" measure="1" displayFolder="USD PEG" measureGroup="Invoice" count="0"/>
    <cacheHierarchy uniqueName="[Measures].[Gross Margin % USD AFX]" caption="Gross Margin % USD AFX" measure="1" displayFolder="USD AFX" measureGroup="Invoice" count="0"/>
    <cacheHierarchy uniqueName="[Measures].[ADD Local]" caption="ADD Local" measure="1" displayFolder="Invoice" measureGroup="Invoice" count="0"/>
    <cacheHierarchy uniqueName="[Measures].[ADD USD PEG]" caption="ADD USD PEG" measure="1" displayFolder="Invoice" measureGroup="Invoice" count="0"/>
    <cacheHierarchy uniqueName="[Measures].[ADD USD PEG (MTD)]" caption="ADD USD PEG (MTD)" measure="1" displayFolder="Invoice" measureGroup="Invoice" count="0"/>
    <cacheHierarchy uniqueName="[Measures].[ADD USD PEG (PY MTD)]" caption="ADD USD PEG (PY MTD)" measure="1" displayFolder="Invoice" measureGroup="Invoice" count="0"/>
    <cacheHierarchy uniqueName="[Measures].[ADD USD PEG (MTD Chg %)]" caption="ADD USD PEG (MTD Chg %)" measure="1" displayFolder="Invoice" measureGroup="Invoice" count="0"/>
    <cacheHierarchy uniqueName="[Measures].[ADD USD PEG (QTD)]" caption="ADD USD PEG (QTD)" measure="1" displayFolder="Invoice" measureGroup="Invoice" count="0"/>
    <cacheHierarchy uniqueName="[Measures].[ADD USD PEG (PY QTD)]" caption="ADD USD PEG (PY QTD)" measure="1" displayFolder="Invoice" measureGroup="Invoice" count="0"/>
    <cacheHierarchy uniqueName="[Measures].[ADD USD PEG (QTD Chg %)]" caption="ADD USD PEG (QTD Chg %)" measure="1" displayFolder="Invoice" measureGroup="Invoice" count="0"/>
    <cacheHierarchy uniqueName="[Measures].[ADD USD AFX]" caption="ADD USD AFX" measure="1" displayFolder="Invoice" measureGroup="Invoice" count="0"/>
    <cacheHierarchy uniqueName="[Measures].[ABD Local]" caption="ABD Local" measure="1" displayFolder="Order" measureGroup="Order" count="0"/>
    <cacheHierarchy uniqueName="[Measures].[ABD USD PEG]" caption="ABD USD PEG" measure="1" displayFolder="Order" measureGroup="Order" count="0"/>
    <cacheHierarchy uniqueName="[Measures].[ABD USD AFX]" caption="ABD USD AFX" measure="1" displayFolder="Order" measureGroup="Order" count="0"/>
    <cacheHierarchy uniqueName="[Measures].[ADD Quantity]" caption="ADD Quantity" measure="1" displayFolder="Invoice" measureGroup="Invoice" count="0"/>
    <cacheHierarchy uniqueName="[Measures].[ADD Eaches]" caption="ADD Eaches" measure="1" displayFolder="Invoice" measureGroup="Invoice" count="0"/>
    <cacheHierarchy uniqueName="[Measures].[ABD Quantity]" caption="ABD Quantity" measure="1" displayFolder="Order" measureGroup="Order" count="0"/>
    <cacheHierarchy uniqueName="[Measures].[ABD Eaches]" caption="ABD Eaches" measure="1" displayFolder="Order" measureGroup="Order" count="0"/>
    <cacheHierarchy uniqueName="[Measures].[ASP Local]" caption="ASP Local" measure="1" displayFolder="Invoice" measureGroup="Invoice" count="0"/>
    <cacheHierarchy uniqueName="[Measures].[ASP USD PEG]" caption="ASP USD PEG" measure="1" displayFolder="Invoice" measureGroup="Invoice" count="0"/>
    <cacheHierarchy uniqueName="[Measures].[ASP USD AFX]" caption="ASP USD AFX" measure="1" displayFolder="Invoice" measureGroup="Invoice" count="0"/>
    <cacheHierarchy uniqueName="[Measures].[ASP Eaches Local]" caption="ASP Eaches Local" measure="1" displayFolder="Invoice" measureGroup="Invoice" count="0"/>
    <cacheHierarchy uniqueName="[Measures].[ASP Eaches PEG]" caption="ASP Eaches PEG" measure="1" displayFolder="Invoice" measureGroup="Invoice" count="0"/>
    <cacheHierarchy uniqueName="[Measures].[ASP Eaches AFX]" caption="ASP Eaches AFX" measure="1" displayFolder="Invoice" measureGroup="Invoice" count="0"/>
    <cacheHierarchy uniqueName="[Measures].[ASC USD PEG Eaches]" caption="ASC USD PEG Eaches" measure="1" displayFolder="USD PEG" measureGroup="Invoice" count="0"/>
    <cacheHierarchy uniqueName="[Measures].[ASC USD AFX Eaches]" caption="ASC USD AFX Eaches" measure="1" displayFolder="USD AFX" measureGroup="Invoice" count="0"/>
    <cacheHierarchy uniqueName="[Measures].[ASC USD PEG]" caption="ASC USD PEG" measure="1" displayFolder="USD PEG" measureGroup="Invoice" count="0"/>
    <cacheHierarchy uniqueName="[Measures].[ASC USD AFX]" caption="ASC USD AFX" measure="1" displayFolder="USD AFX" measureGroup="Invoice" count="0"/>
    <cacheHierarchy uniqueName="[Measures].[Average Daily Bookings Local]" caption="Average Daily Bookings Local" measure="1" displayFolder="Order" measureGroup="Order" count="0"/>
    <cacheHierarchy uniqueName="[Measures].[Average Daily Bookings USD PEG]" caption="Average Daily Bookings USD PEG" measure="1" displayFolder="Order" measureGroup="Order" count="0"/>
    <cacheHierarchy uniqueName="[Measures].[Average Daily Bookings USD AFX]" caption="Average Daily Bookings USD AFX" measure="1" displayFolder="Order" measureGroup="Order" count="0"/>
    <cacheHierarchy uniqueName="[Measures].[Average Daily Bookings Eaches Local]" caption="Average Daily Bookings Eaches Local" measure="1" displayFolder="Order" measureGroup="Order" count="0"/>
    <cacheHierarchy uniqueName="[Measures].[Average Daily Bookings Eaches USD PEG]" caption="Average Daily Bookings Eaches USD PEG" measure="1" displayFolder="Order" measureGroup="Order" count="0"/>
    <cacheHierarchy uniqueName="[Measures].[Average Daily Bookings Eaches USD AFX]" caption="Average Daily Bookings Eaches USD AFX" measure="1" displayFolder="Order" measureGroup="Order" count="0"/>
    <cacheHierarchy uniqueName="[Measures].[No Charge Sales Units]" caption="No Charge Sales Units" measure="1" displayFolder="Invoice" measureGroup="Invoice" count="0"/>
    <cacheHierarchy uniqueName="[Measures].[Invoice List Price Local]" caption="Invoice List Price Local" measure="1" displayFolder="Local Currency" measureGroup="Invoice" count="0"/>
    <cacheHierarchy uniqueName="[Measures].[Invoice List Price USD AFX]" caption="Invoice List Price USD AFX" measure="1" displayFolder="USD AFX" measureGroup="Invoice" count="0"/>
    <cacheHierarchy uniqueName="[Measures].[Invoice List Price USD PEG]" caption="Invoice List Price USD PEG" measure="1" displayFolder="USD PEG" measureGroup="Invoice" count="0"/>
    <cacheHierarchy uniqueName="[Measures].[Order List Price Local]" caption="Order List Price Local" measure="1" displayFolder="Order" measureGroup="Order" count="0"/>
    <cacheHierarchy uniqueName="[Measures].[Order List Price USD AFX]" caption="Order List Price USD AFX" measure="1" displayFolder="Order" measureGroup="Order" count="0"/>
    <cacheHierarchy uniqueName="[Measures].[Order List Price USD PEG]" caption="Order List Price USD PEG" measure="1" displayFolder="Order" measureGroup="Order" count="0"/>
    <cacheHierarchy uniqueName="[Measures].[Sales AFX MTD]" caption="Sales AFX MTD" measure="1" displayFolder="Time Based Measures" measureGroup="Invoice" count="0"/>
    <cacheHierarchy uniqueName="[Measures].[Sales AFX QTD]" caption="Sales AFX QTD" measure="1" displayFolder="Time Based Measures" measureGroup="Invoice" count="0"/>
    <cacheHierarchy uniqueName="[Measures].[Sales AFX YTD]" caption="Sales AFX YTD" measure="1" displayFolder="Time Based Measures" measureGroup="Invoice" count="0"/>
    <cacheHierarchy uniqueName="[Measures].[Sales Local MTD]" caption="Sales Local MTD" measure="1" displayFolder="Time Based Measures" measureGroup="Invoice" count="0"/>
    <cacheHierarchy uniqueName="[Measures].[Sales Local QTD]" caption="Sales Local QTD" measure="1" displayFolder="Time Based Measures" measureGroup="Invoice" count="0"/>
    <cacheHierarchy uniqueName="[Measures].[Sales Local YTD]" caption="Sales Local YTD" measure="1" displayFolder="Time Based Measures" measureGroup="Invoice" count="0"/>
    <cacheHierarchy uniqueName="[Measures].[Sales PEG MTD]" caption="Sales PEG MTD" measure="1" displayFolder="Time Based Measures" measureGroup="Invoice" count="0"/>
    <cacheHierarchy uniqueName="[Measures].[Sales PEG QTD]" caption="Sales PEG QTD" measure="1" displayFolder="Time Based Measures" measureGroup="Invoice" count="0"/>
    <cacheHierarchy uniqueName="[Measures].[Sales PEG YTD]" caption="Sales PEG YTD" measure="1" displayFolder="Time Based Measures" measureGroup="Invoice" count="0"/>
    <cacheHierarchy uniqueName="[Measures].[Sales AFX Prior Year MTD]" caption="Sales AFX Prior Year MTD" measure="1" displayFolder="Time Based Measures" measureGroup="Invoice" count="0"/>
    <cacheHierarchy uniqueName="[Measures].[Sales AFX Prior Year QTD]" caption="Sales AFX Prior Year QTD" measure="1" displayFolder="Time Based Measures" measureGroup="Invoice" count="0"/>
    <cacheHierarchy uniqueName="[Measures].[Sales AFX Prior Year YTD]" caption="Sales AFX Prior Year YTD" measure="1" displayFolder="Time Based Measures" measureGroup="Invoice" count="0"/>
    <cacheHierarchy uniqueName="[Measures].[Sales AFX Y/Y MTD Chg]" caption="Sales AFX Y/Y MTD Chg" measure="1" displayFolder="Time Based Measures" measureGroup="Invoice" count="0"/>
    <cacheHierarchy uniqueName="[Measures].[Sales AFX Y/Y QTD Chg]" caption="Sales AFX Y/Y QTD Chg" measure="1" displayFolder="Time Based Measures" measureGroup="Invoice" count="0"/>
    <cacheHierarchy uniqueName="[Measures].[Sales AFX Y/Y YTD Chg]" caption="Sales AFX Y/Y YTD Chg" measure="1" displayFolder="Time Based Measures" measureGroup="Invoice" count="0"/>
    <cacheHierarchy uniqueName="[Measures].[Sales AFX Y/Y MTD Chg %]" caption="Sales AFX Y/Y MTD Chg %" measure="1" displayFolder="Time Based Measures" measureGroup="Invoice" count="0"/>
    <cacheHierarchy uniqueName="[Measures].[Sales AFX Y/Y QTD Chg %]" caption="Sales AFX Y/Y QTD Chg %" measure="1" displayFolder="Time Based Measures" measureGroup="Invoice" count="0"/>
    <cacheHierarchy uniqueName="[Measures].[Sales AFX Y/Y YTD Chg %]" caption="Sales AFX Y/Y YTD Chg %" measure="1" displayFolder="Time Based Measures" measureGroup="Invoice" count="0"/>
    <cacheHierarchy uniqueName="[Measures].[ADD Local MTD]" caption="ADD Local MTD" measure="1" displayFolder="Time Based Measures" measureGroup="Invoice" count="0"/>
    <cacheHierarchy uniqueName="[Measures].[ADD Local QTD]" caption="ADD Local QTD" measure="1" displayFolder="Time Based Measures" measureGroup="Invoice" count="0"/>
    <cacheHierarchy uniqueName="[Measures].[ADD Local YTD]" caption="ADD Local YTD" measure="1" displayFolder="Time Based Measures" measureGroup="Invoice" count="0"/>
    <cacheHierarchy uniqueName="[Measures].[Forecast Local]" caption="Forecast Local" measure="1" displayFolder="Plan Forecast" measureGroup="Plan Forecast" count="0"/>
    <cacheHierarchy uniqueName="[Measures].[Forecast USD AFX]" caption="Forecast USD AFX" measure="1" displayFolder="Plan Forecast" measureGroup="Plan Forecast" count="0"/>
    <cacheHierarchy uniqueName="[Measures].[Forecast USD PEG]" caption="Forecast USD PEG" measure="1" displayFolder="Plan Forecast" measureGroup="Plan Forecast" count="0"/>
    <cacheHierarchy uniqueName="[Measures].[Forecast Quantity Eaches]" caption="Forecast Quantity Eaches" measure="1" displayFolder="Plan Forecast" measureGroup="Plan Forecast" count="0"/>
    <cacheHierarchy uniqueName="[Measures].[Plan Local]" caption="Plan Local" measure="1" displayFolder="Plan Forecast" measureGroup="Plan Forecast" count="0"/>
    <cacheHierarchy uniqueName="[Measures].[Plan USD AFX]" caption="Plan USD AFX" measure="1" displayFolder="Plan Forecast" measureGroup="Plan Forecast" count="0"/>
    <cacheHierarchy uniqueName="[Measures].[Plan USD PEG]" caption="Plan USD PEG" measure="1" displayFolder="Plan Forecast" measureGroup="Plan Forecast" count="0"/>
    <cacheHierarchy uniqueName="[Measures].[Plan Quantity Eaches]" caption="Plan Quantity Eaches" measure="1" displayFolder="Plan Forecast" measureGroup="Plan Forecast" count="0"/>
    <cacheHierarchy uniqueName="[Measures].[Run Rate USD AFX Month]" caption="Run Rate USD AFX Month" measure="1" displayFolder="Plan Forecast" measureGroup="Plan Forecast" count="0"/>
    <cacheHierarchy uniqueName="[Measures].[Run Rate USD AFX Quarter]" caption="Run Rate USD AFX Quarter" measure="1" displayFolder="Plan Forecast" measureGroup="Plan Forecast" count="0"/>
    <cacheHierarchy uniqueName="[Measures].[Run Rate USD AFX Year]" caption="Run Rate USD AFX Year" measure="1" displayFolder="Plan Forecast" measureGroup="Plan Forecast" count="0"/>
    <cacheHierarchy uniqueName="[Measures].[Run Rate Local Month]" caption="Run Rate Local Month" measure="1" displayFolder="Plan Forecast" measureGroup="Plan Forecast" count="0"/>
    <cacheHierarchy uniqueName="[Measures].[Run Rate Local Quarter]" caption="Run Rate Local Quarter" measure="1" displayFolder="Plan Forecast" measureGroup="Plan Forecast" count="0"/>
    <cacheHierarchy uniqueName="[Measures].[Run Rate Local Year]" caption="Run Rate Local Year" measure="1" displayFolder="Plan Forecast" measureGroup="Plan Forecast" count="0"/>
    <cacheHierarchy uniqueName="[Measures].[Run Rate USD PEG Month]" caption="Run Rate USD PEG Month" measure="1" displayFolder="Plan Forecast" measureGroup="Plan Forecast" count="0"/>
    <cacheHierarchy uniqueName="[Measures].[Run Rate USD PEG Quarter]" caption="Run Rate USD PEG Quarter" measure="1" displayFolder="Plan Forecast" measureGroup="Plan Forecast" count="0"/>
    <cacheHierarchy uniqueName="[Measures].[Run Rate USD PEG Year]" caption="Run Rate USD PEG Year" measure="1" displayFolder="Plan Forecast" measureGroup="Plan Forecast" count="0"/>
    <cacheHierarchy uniqueName="[Measures].[Run Rate Quantity Month]" caption="Run Rate Quantity Month" measure="1" displayFolder="Plan Forecast" measureGroup="Plan Forecast" count="0"/>
    <cacheHierarchy uniqueName="[Measures].[Run Rate Quantity Quarter]" caption="Run Rate Quantity Quarter" measure="1" displayFolder="Plan Forecast" measureGroup="Plan Forecast" count="0"/>
    <cacheHierarchy uniqueName="[Measures].[Run Rate Quantity Year]" caption="Run Rate Quantity Year" measure="1" displayFolder="Plan Forecast" measureGroup="Plan Forecast" count="0"/>
    <cacheHierarchy uniqueName="[Measures].[Actual Run Rate vs Plan USD AFX Month]" caption="Actual Run Rate vs Plan USD AFX Month" measure="1" displayFolder="Time Based Plan" measureGroup="Plan Forecast" count="0"/>
    <cacheHierarchy uniqueName="[Measures].[Actual Run Rate vs Plan USD AFX Quarter]" caption="Actual Run Rate vs Plan USD AFX Quarter" measure="1" displayFolder="Time Based Plan" measureGroup="Plan Forecast" count="0"/>
    <cacheHierarchy uniqueName="[Measures].[Actual Run Rate vs Plan USD AFX Year]" caption="Actual Run Rate vs Plan USD AFX Year" measure="1" displayFolder="Time Based Plan" measureGroup="Plan Forecast" count="0"/>
    <cacheHierarchy uniqueName="[Measures].[Actual Run Rate vs Plan Local Month]" caption="Actual Run Rate vs Plan Local Month" measure="1" displayFolder="Time Based Plan" measureGroup="Plan Forecast" count="0"/>
    <cacheHierarchy uniqueName="[Measures].[Actual Run Rate vs Plan Local Quarter]" caption="Actual Run Rate vs Plan Local Quarter" measure="1" displayFolder="Time Based Plan" measureGroup="Plan Forecast" count="0"/>
    <cacheHierarchy uniqueName="[Measures].[Actual Run Rate vs Plan Local Year]" caption="Actual Run Rate vs Plan Local Year" measure="1" displayFolder="Time Based Plan" measureGroup="Plan Forecast" count="0"/>
    <cacheHierarchy uniqueName="[Measures].[Actual Run Rate vs Plan USD PEG Month]" caption="Actual Run Rate vs Plan USD PEG Month" measure="1" displayFolder="Time Based Plan" measureGroup="Plan Forecast" count="0"/>
    <cacheHierarchy uniqueName="[Measures].[Actual Run Rate vs Plan USD PEG Quarter]" caption="Actual Run Rate vs Plan USD PEG Quarter" measure="1" displayFolder="Time Based Plan" measureGroup="Plan Forecast" count="0"/>
    <cacheHierarchy uniqueName="[Measures].[Actual Run Rate vs Plan USD PEG Year]" caption="Actual Run Rate vs Plan USD PEG Year" measure="1" displayFolder="Time Based Plan" measureGroup="Plan Forecast" count="0"/>
    <cacheHierarchy uniqueName="[Measures].[ADD Plan USD AFX]" caption="ADD Plan USD AFX" measure="1" displayFolder="Time Based Plan\Plan" measureGroup="Plan Forecast" count="0"/>
    <cacheHierarchy uniqueName="[Measures].[ADD Plan USD AFX MTD]" caption="ADD Plan USD AFX MTD" measure="1" displayFolder="Time Based Plan\Plan" measureGroup="Plan Forecast" count="0"/>
    <cacheHierarchy uniqueName="[Measures].[ADD Plan USD AFX QTD]" caption="ADD Plan USD AFX QTD" measure="1" displayFolder="Time Based Plan\Plan" measureGroup="Plan Forecast" count="0"/>
    <cacheHierarchy uniqueName="[Measures].[ADD Plan USD AFX YTD]" caption="ADD Plan USD AFX YTD" measure="1" displayFolder="Time Based Plan\Plan" measureGroup="Plan Forecast" count="0"/>
    <cacheHierarchy uniqueName="[Measures].[ADD Plan USD PEG]" caption="ADD Plan USD PEG" measure="1" displayFolder="Time Based Plan\Plan" measureGroup="Plan Forecast" count="0"/>
    <cacheHierarchy uniqueName="[Measures].[ADD Plan USD PEG MTD]" caption="ADD Plan USD PEG MTD" measure="1" displayFolder="Time Based Plan\Plan" measureGroup="Plan Forecast" count="0"/>
    <cacheHierarchy uniqueName="[Measures].[ADD Plan USD PEG QTD]" caption="ADD Plan USD PEG QTD" measure="1" displayFolder="Time Based Plan\Plan" measureGroup="Plan Forecast" count="0"/>
    <cacheHierarchy uniqueName="[Measures].[ADD Plan USD PEG YTD]" caption="ADD Plan USD PEG YTD" measure="1" displayFolder="Time Based Plan\Plan" measureGroup="Plan Forecast" count="0"/>
    <cacheHierarchy uniqueName="[Measures].[ADD Plan Local]" caption="ADD Plan Local" measure="1" displayFolder="Time Based Plan\Plan" measureGroup="Plan Forecast" count="0"/>
    <cacheHierarchy uniqueName="[Measures].[ADD Plan Local MTD]" caption="ADD Plan Local MTD" measure="1" displayFolder="Time Based Plan\Plan" measureGroup="Plan Forecast" count="0"/>
    <cacheHierarchy uniqueName="[Measures].[ADD Plan Local QTD]" caption="ADD Plan Local QTD" measure="1" displayFolder="Time Based Plan\Plan" measureGroup="Plan Forecast" count="0"/>
    <cacheHierarchy uniqueName="[Measures].[ADD Plan Local YTD]" caption="ADD Plan Local YTD" measure="1" displayFolder="Time Based Plan\Plan" measureGroup="Plan Forecast" count="0"/>
    <cacheHierarchy uniqueName="[Measures].[ADD Plan Quantity]" caption="ADD Plan Quantity" measure="1" displayFolder="Time Based Plan\Plan" measureGroup="Plan Forecast" count="0"/>
    <cacheHierarchy uniqueName="[Measures].[ADD Plan Quantity MTD]" caption="ADD Plan Quantity MTD" measure="1" displayFolder="Time Based Plan\Plan" measureGroup="Plan Forecast" count="0"/>
    <cacheHierarchy uniqueName="[Measures].[ADD Plan Quantity QTD]" caption="ADD Plan Quantity QTD" measure="1" displayFolder="Time Based Plan\Plan" measureGroup="Plan Forecast" count="0"/>
    <cacheHierarchy uniqueName="[Measures].[ADD Plan Quantity YTD]" caption="ADD Plan Quantity YTD" measure="1" displayFolder="Time Based Plan\Plan" measureGroup="Plan Forecast" count="0"/>
    <cacheHierarchy uniqueName="[Measures].[Plan USD AFX QTD]" caption="Plan USD AFX QTD" measure="1" displayFolder="Time Based Plan\Plan" measureGroup="Plan Forecast" count="0"/>
    <cacheHierarchy uniqueName="[Measures].[Plan USD AFX YTD]" caption="Plan USD AFX YTD" measure="1" displayFolder="Time Based Plan\Plan" measureGroup="Plan Forecast" count="0"/>
    <cacheHierarchy uniqueName="[Measures].[Plan Local QTD]" caption="Plan Local QTD" measure="1" displayFolder="Time Based Plan\Plan" measureGroup="Plan Forecast" count="0"/>
    <cacheHierarchy uniqueName="[Measures].[Plan Local YTD]" caption="Plan Local YTD" measure="1" displayFolder="Time Based Plan\Plan" measureGroup="Plan Forecast" count="0"/>
    <cacheHierarchy uniqueName="[Measures].[Plan USD PEG QTD]" caption="Plan USD PEG QTD" measure="1" displayFolder="Time Based Plan\Plan" measureGroup="Plan Forecast" count="0"/>
    <cacheHierarchy uniqueName="[Measures].[Plan USD PEG YTD]" caption="Plan USD PEG YTD" measure="1" displayFolder="Time Based Plan\Plan" measureGroup="Plan Forecast" count="0"/>
    <cacheHierarchy uniqueName="[Measures].[Plan Quantity Eaches QTD]" caption="Plan Quantity Eaches QTD" measure="1" displayFolder="Time Based Plan\Plan" measureGroup="Plan Forecast" count="0"/>
    <cacheHierarchy uniqueName="[Measures].[Plan Quantity Eaches YTD]" caption="Plan Quantity Eaches YTD" measure="1" displayFolder="Time Based Plan\Plan" measureGroup="Plan Forecast" count="0"/>
    <cacheHierarchy uniqueName="[Measures].[Plan vs Prior Year USD AFX Month]" caption="Plan vs Prior Year USD AFX Month" measure="1" displayFolder="Time Based Plan\Plan" measureGroup="Plan Forecast" count="0"/>
    <cacheHierarchy uniqueName="[Measures].[Plan vs Prior Year USD AFX Quarter]" caption="Plan vs Prior Year USD AFX Quarter" measure="1" displayFolder="Time Based Plan\Plan" measureGroup="Plan Forecast" count="0"/>
    <cacheHierarchy uniqueName="[Measures].[Plan vs Prior Year USD AFX Year]" caption="Plan vs Prior Year USD AFX Year" measure="1" displayFolder="Time Based Plan\Plan" measureGroup="Plan Forecast" count="0"/>
    <cacheHierarchy uniqueName="[Measures].[Plan vs Prior Year Local Month]" caption="Plan vs Prior Year Local Month" measure="1" displayFolder="Time Based Plan\Plan" measureGroup="Plan Forecast" count="0"/>
    <cacheHierarchy uniqueName="[Measures].[Plan vs Prior Year Local Quarter]" caption="Plan vs Prior Year Local Quarter" measure="1" displayFolder="Time Based Plan\Plan" measureGroup="Plan Forecast" count="0"/>
    <cacheHierarchy uniqueName="[Measures].[Plan vs Prior Year Local Year]" caption="Plan vs Prior Year Local Year" measure="1" displayFolder="Time Based Plan\Plan" measureGroup="Plan Forecast" count="0"/>
    <cacheHierarchy uniqueName="[Measures].[Plan vs Prior Year USD PEG Month]" caption="Plan vs Prior Year USD PEG Month" measure="1" displayFolder="Time Based Plan\Plan" measureGroup="Plan Forecast" count="0"/>
    <cacheHierarchy uniqueName="[Measures].[Plan vs Prior Year USD PEG Quarter]" caption="Plan vs Prior Year USD PEG Quarter" measure="1" displayFolder="Time Based Plan\Plan" measureGroup="Plan Forecast" count="0"/>
    <cacheHierarchy uniqueName="[Measures].[Plan vs Prior Year USD PEG Year]" caption="Plan vs Prior Year USD PEG Year" measure="1" displayFolder="Time Based Plan\Plan" measureGroup="Plan Forecast" count="0"/>
    <cacheHierarchy uniqueName="[Measures].[Monthly Goal USD PEG]" caption="Monthly Goal USD PEG" measure="1" displayFolder="Sales Objective" measureGroup="Sales Objective" count="0"/>
    <cacheHierarchy uniqueName="[Measures].[Monthly Goal Local]" caption="Monthly Goal Local" measure="1" displayFolder="Sales Objective" measureGroup="Sales Objective" count="0"/>
    <cacheHierarchy uniqueName="[Measures].[Quarterly Goal USD PEG]" caption="Quarterly Goal USD PEG" measure="1" displayFolder="Sales Objective" measureGroup="Sales Objective" count="0"/>
    <cacheHierarchy uniqueName="[Measures].[Quarterly Goal Local]" caption="Quarterly Goal Local" measure="1" displayFolder="Sales Objective" measureGroup="Sales Objective" count="0"/>
    <cacheHierarchy uniqueName="[Measures].[Yearly Goal USD PEG]" caption="Yearly Goal USD PEG" measure="1" displayFolder="Sales Objective" measureGroup="Sales Objective" count="0"/>
    <cacheHierarchy uniqueName="[Measures].[Yearly Goal Local]" caption="Yearly Goal Local" measure="1" displayFolder="Sales Objective" measureGroup="Sales Objective" count="0"/>
    <cacheHierarchy uniqueName="[Measures].[MTD % of Goal]" caption="MTD % of Goal" measure="1" displayFolder="Sales Objective" measureGroup="Sales Objective" count="0"/>
    <cacheHierarchy uniqueName="[Measures].[QTD % of Goal]" caption="QTD % of Goal" measure="1" displayFolder="Sales Objective" measureGroup="Sales Objective" count="0"/>
    <cacheHierarchy uniqueName="[Measures].[Avg Day to Hit Mth Goal]" caption="Avg Day to Hit Mth Goal" measure="1" displayFolder="Sales Objective" measureGroup="Sales Objective" count="0"/>
    <cacheHierarchy uniqueName="[Measures].[Avg Day to Hit Qtr Goal]" caption="Avg Day to Hit Qtr Goal" measure="1" displayFolder="Sales Objective" measureGroup="Sales Objective" count="0"/>
    <cacheHierarchy uniqueName="[Measures].[Sales Net Price Local]" caption="Sales Net Price Local" measure="1" displayFolder="Local Currency" measureGroup="Invoice" count="0"/>
    <cacheHierarchy uniqueName="[Measures].[Rebate Accrual Local]" caption="Rebate Accrual Local" measure="1" displayFolder="Local Currency" measureGroup="Payments" count="0"/>
    <cacheHierarchy uniqueName="[Measures].[Sales Net Price AFX]" caption="Sales Net Price AFX" measure="1" displayFolder="USD AFX" measureGroup="Invoice" count="0"/>
    <cacheHierarchy uniqueName="[Measures].[Sales Net Price PEG]" caption="Sales Net Price PEG" measure="1" displayFolder="USD PEG" measureGroup="Invoice" count="0" oneField="1">
      <fieldsUsage count="1">
        <fieldUsage x="0"/>
      </fieldsUsage>
    </cacheHierarchy>
    <cacheHierarchy uniqueName="[Measures].[Rebate Accrual USD AFX]" caption="Rebate Accrual USD AFX" measure="1" displayFolder="USD AFX" measureGroup="Payments" count="0"/>
    <cacheHierarchy uniqueName="[Measures].[Rebate Accrual USD PEG]" caption="Rebate Accrual USD PEG" measure="1" displayFolder="USD PEG" measureGroup="Payments" count="0"/>
    <cacheHierarchy uniqueName="[Measures].[Kit Sales Net Price Local]" caption="Kit Sales Net Price Local" measure="1" displayFolder="Local Currency" measureGroup="Invoice" count="0"/>
    <cacheHierarchy uniqueName="[Measures].[Kit Sales Net Price AFX]" caption="Kit Sales Net Price AFX" measure="1" displayFolder="USD AFX" measureGroup="Invoice" count="0"/>
    <cacheHierarchy uniqueName="[Measures].[Kit Sales Net Price PEG]" caption="Kit Sales Net Price PEG" measure="1" displayFolder="USD PEG" measureGroup="Invoice" count="0"/>
    <cacheHierarchy uniqueName="[Measures].[Rebate Accrual Local old]" caption="Rebate Accrual Local old" measure="1" displayFolder="Local Currency" measureGroup="Invoice" count="0" hidden="1"/>
    <cacheHierarchy uniqueName="[Measures].[Rebate Accrual USD AFX old]" caption="Rebate Accrual USD AFX old" measure="1" displayFolder="USD AFX" measureGroup="Invoice" count="0" hidden="1"/>
    <cacheHierarchy uniqueName="[Measures].[Rebate Accrual USD PEG old]" caption="Rebate Accrual USD PEG old" measure="1" displayFolder="USD PEG" measureGroup="Invoice" count="0" hidden="1"/>
    <cacheHierarchy uniqueName="[Measures].[Sales Net Price Local Old]" caption="Sales Net Price Local Old" measure="1" displayFolder="Local Currency" measureGroup="Invoice" count="0" hidden="1"/>
    <cacheHierarchy uniqueName="[Measures].[Sales Net Price USD PEG]" caption="Sales Net Price USD PEG" measure="1" displayFolder="USD PEG" measureGroup="Invoice" count="0" hidden="1"/>
    <cacheHierarchy uniqueName="[Measures].[Sales Net Price USD AFX]" caption="Sales Net Price USD AFX" measure="1" displayFolder="USD AFX" measureGroup="Invoice" count="0" hidden="1"/>
    <cacheHierarchy uniqueName="[Measures].[hStandard Cost per Unit USD AFX]" caption="hStandard Cost per Unit USD AFX" measure="1" displayFolder="USD AFX" measureGroup="Invoice" count="0" hidden="1"/>
    <cacheHierarchy uniqueName="[Measures].[hStandard Cost per Unit USD PEG]" caption="hStandard Cost per Unit USD PEG" measure="1" displayFolder="USD PEG" measureGroup="Invoice" count="0" hidden="1"/>
    <cacheHierarchy uniqueName="[Measures].[Invoice Line Count]" caption="Invoice Line Count" measure="1" displayFolder="" measureGroup="Invoice" count="0" hidden="1"/>
    <cacheHierarchy uniqueName="[Measures].[hStandard Cost per Unit USD PEG Eaches]" caption="hStandard Cost per Unit USD PEG Eaches" measure="1" displayFolder="" measureGroup="Invoice" count="0" hidden="1"/>
    <cacheHierarchy uniqueName="[Measures].[hStandard Cost per Unit USD AFX Eaches]" caption="hStandard Cost per Unit USD AFX Eaches" measure="1" displayFolder="" measureGroup="Invoice" count="0" hidden="1"/>
    <cacheHierarchy uniqueName="[Measures].[hInvoice List Price Local]" caption="hInvoice List Price Local" measure="1" displayFolder="" measureGroup="Invoice" count="0" hidden="1"/>
    <cacheHierarchy uniqueName="[Measures].[hInvoice List Price PEG]" caption="hInvoice List Price PEG" measure="1" displayFolder="" measureGroup="Invoice" count="0" hidden="1"/>
    <cacheHierarchy uniqueName="[Measures].[hInvoice List Price AFX]" caption="hInvoice List Price AFX" measure="1" displayFolder="" measureGroup="Invoice" count="0" hidden="1"/>
    <cacheHierarchy uniqueName="[Measures].[Kit Sales Net Price Local New1]" caption="Kit Sales Net Price Local New1" measure="1" displayFolder="" measureGroup="Invoice" count="0" hidden="1"/>
    <cacheHierarchy uniqueName="[Measures].[Kit Sales Net Price PEG New1]" caption="Kit Sales Net Price PEG New1" measure="1" displayFolder="" measureGroup="Invoice" count="0" hidden="1"/>
    <cacheHierarchy uniqueName="[Measures].[Kit Sales Net Price AFX New1]" caption="Kit Sales Net Price AFX New1" measure="1" displayFolder="" measureGroup="Invoice" count="0" hidden="1"/>
    <cacheHierarchy uniqueName="[Measures].[Kit Sales Quantity Eaches]" caption="Kit Sales Quantity Eaches" measure="1" displayFolder="" measureGroup="Invoice" count="0" hidden="1"/>
    <cacheHierarchy uniqueName="[Measures].[hList Price USD AFX]" caption="hList Price USD AFX" measure="1" displayFolder="" measureGroup="Order" count="0" hidden="1"/>
    <cacheHierarchy uniqueName="[Measures].[hList Price USD PEG]" caption="hList Price USD PEG" measure="1" displayFolder="" measureGroup="Order" count="0" hidden="1"/>
    <cacheHierarchy uniqueName="[Measures].[Order Line Count]" caption="Order Line Count" measure="1" displayFolder="" measureGroup="Order" count="0" hidden="1"/>
    <cacheHierarchy uniqueName="[Measures].[hList Price Local]" caption="hList Price Local" measure="1" displayFolder="" measureGroup="Order" count="0" hidden="1"/>
    <cacheHierarchy uniqueName="[Measures].[hMTD Business Days]" caption="hMTD Business Days" measure="1" displayFolder="" measureGroup="Business Days" count="0" hidden="1"/>
    <cacheHierarchy uniqueName="[Measures].[hQTD Business Days]" caption="hQTD Business Days" measure="1" displayFolder="" measureGroup="Business Days" count="0" hidden="1"/>
    <cacheHierarchy uniqueName="[Measures].[hYTD Business Days]" caption="hYTD Business Days" measure="1" displayFolder="" measureGroup="Business Days" count="0" hidden="1"/>
    <cacheHierarchy uniqueName="[Measures].[Is Business Day]" caption="Is Business Day" measure="1" displayFolder="" measureGroup="Business Days" count="0" hidden="1"/>
    <cacheHierarchy uniqueName="[Measures].[Vw User Sales Org Bridge Count]" caption="Vw User Sales Org Bridge Count" measure="1" displayFolder="" measureGroup="UserSalesOrgBridge" count="0" hidden="1"/>
    <cacheHierarchy uniqueName="[Measures].[hForecast USD PEG]" caption="hForecast USD PEG" measure="1" displayFolder="Plan Forecast" measureGroup="Plan Forecast" count="0" hidden="1"/>
    <cacheHierarchy uniqueName="[Measures].[hForecast USD AFX]" caption="hForecast USD AFX" measure="1" displayFolder="Plan Forecast" measureGroup="Plan Forecast" count="0" hidden="1"/>
    <cacheHierarchy uniqueName="[Measures].[hForecast Local]" caption="hForecast Local" measure="1" displayFolder="Plan Forecast" measureGroup="Plan Forecast" count="0" hidden="1"/>
    <cacheHierarchy uniqueName="[Measures].[hForecast Quantity Eaches]" caption="hForecast Quantity Eaches" measure="1" displayFolder="Plan Forecast" measureGroup="Plan Forecast" count="0" hidden="1"/>
    <cacheHierarchy uniqueName="[Measures].[Fact Exchange Rates Count]" caption="Fact Exchange Rates Count" measure="1" displayFolder="" measureGroup="Exchange Rates" count="0" hidden="1"/>
    <cacheHierarchy uniqueName="[Measures].[Sales Objective Count]" caption="Sales Objective Count" measure="1" displayFolder="Sales Objective" measureGroup="Sales Objective" count="0" hidden="1"/>
    <cacheHierarchy uniqueName="[Measures].[Cost Local]" caption="Cost Local" measure="1" displayFolder="" measureGroup="Payments" count="0" hidden="1"/>
    <cacheHierarchy uniqueName="[Last Business Day]" caption="Last Business Day" set="1" parentSet="24" displayFolder="Time Periods" count="0" unbalanced="0" unbalancedGroup="0"/>
    <cacheHierarchy uniqueName="[Today]" caption="Today" set="1" parentSet="24" displayFolder="" count="0" unbalanced="0" unbalancedGroup="0"/>
    <cacheHierarchy uniqueName="[Current Week]" caption="Current Week" set="1" parentSet="25" displayFolder="Time Periods" count="0" unbalanced="0" unbalancedGroup="0"/>
    <cacheHierarchy uniqueName="[Current Month]" caption="Current Month" set="1" parentSet="24" displayFolder="Time Periods" count="0" unbalanced="0" unbalancedGroup="0"/>
    <cacheHierarchy uniqueName="[Current Year]" caption="Current Year" set="1" parentSet="24" displayFolder="Time Periods" count="0" unbalanced="0" unbalancedGroup="0"/>
    <cacheHierarchy uniqueName="[Dashboard Date Calculations]" caption="Dashboard Date Calculations" set="1" parentSet="30" displayFolder="Time Periods" count="0" unbalanced="0" unbalancedGroup="0"/>
  </cacheHierarchies>
  <kpis count="0"/>
  <dimensions count="27">
    <dimension name="Bill To Customer" uniqueName="[Bill To Customer]" caption="Bill To Customer"/>
    <dimension name="Country" uniqueName="[Country]" caption="Country"/>
    <dimension name="Currency" uniqueName="[Currency]" caption="Currency"/>
    <dimension name="Currency Conversion" uniqueName="[Currency Conversion]" caption="Currency Conversion"/>
    <dimension name="Date" uniqueName="[Date]" caption="Date"/>
    <dimension name="Date Calculations" uniqueName="[Date Calculations]" caption="Date Calculations"/>
    <dimension name="Dim InvoiceOrderNumbers" uniqueName="[Dim InvoiceOrderNumbers]" caption="Dim InvoiceOrderNumbers"/>
    <dimension name="Dim Item Type" uniqueName="[Dim Item Type]" caption="Dim Item Type"/>
    <dimension name="Dim Rebate" uniqueName="[Dim Rebate]" caption="Dim Rebate"/>
    <dimension name="Fee" uniqueName="[Fee]" caption="Fee"/>
    <dimension name="Global Region" uniqueName="[Global Region]" caption="Global Region"/>
    <dimension name="GPO" uniqueName="[GPO]" caption="GPO"/>
    <dimension name="Invoice Number" uniqueName="[Invoice Number]" caption="Invoice Number"/>
    <dimension name="Japan Dealer" uniqueName="[Japan Dealer]" caption="Japan Dealer"/>
    <dimension measure="1" name="Measures" uniqueName="[Measures]" caption="Measures"/>
    <dimension name="Order Number" uniqueName="[Order Number]" caption="Order Number"/>
    <dimension name="Order Reason" uniqueName="[Order Reason]" caption="Order Reason"/>
    <dimension name="Order Type" uniqueName="[Order Type]" caption="Order Type"/>
    <dimension name="PayeeCustomerAccount" uniqueName="[PayeeCustomerAccount]" caption="PayeeCustomerAccount"/>
    <dimension name="Price" uniqueName="[Price]" caption="Price"/>
    <dimension name="Pricing Method" uniqueName="[Pricing Method]" caption="Pricing Method"/>
    <dimension name="Product" uniqueName="[Product]" caption="Product"/>
    <dimension name="Sales Hierarchy" uniqueName="[Sales Hierarchy]" caption="Sales Hierarchy"/>
    <dimension name="Scenario" uniqueName="[Scenario]" caption="Scenario"/>
    <dimension name="Ship To Customer" uniqueName="[Ship To Customer]" caption="Ship To Customer"/>
    <dimension name="Sold To Customer" uniqueName="[Sold To Customer]" caption="Sold To Customer"/>
    <dimension name="Source System" uniqueName="[Source System]" caption="Source System"/>
  </dimensions>
  <measureGroups count="8">
    <measureGroup name="Business Days" caption="Business Days"/>
    <measureGroup name="Exchange Rates" caption="Exchange Rates"/>
    <measureGroup name="Invoice" caption="Invoice"/>
    <measureGroup name="Order" caption="Order"/>
    <measureGroup name="Payments" caption="Payments"/>
    <measureGroup name="Plan Forecast" caption="Plan Forecast"/>
    <measureGroup name="Sales Objective" caption="Sales Objective"/>
    <measureGroup name="UserSalesOrgBridge" caption="UserSalesOrgBridge"/>
  </measureGroups>
  <maps count="72">
    <map measureGroup="0" dimension="4"/>
    <map measureGroup="0" dimension="22"/>
    <map measureGroup="1" dimension="2"/>
    <map measureGroup="1" dimension="4"/>
    <map measureGroup="2" dimension="0"/>
    <map measureGroup="2" dimension="1"/>
    <map measureGroup="2" dimension="2"/>
    <map measureGroup="2" dimension="4"/>
    <map measureGroup="2" dimension="6"/>
    <map measureGroup="2" dimension="7"/>
    <map measureGroup="2" dimension="8"/>
    <map measureGroup="2" dimension="9"/>
    <map measureGroup="2" dimension="10"/>
    <map measureGroup="2" dimension="11"/>
    <map measureGroup="2" dimension="12"/>
    <map measureGroup="2" dimension="13"/>
    <map measureGroup="2" dimension="15"/>
    <map measureGroup="2" dimension="16"/>
    <map measureGroup="2" dimension="17"/>
    <map measureGroup="2" dimension="18"/>
    <map measureGroup="2" dimension="19"/>
    <map measureGroup="2" dimension="20"/>
    <map measureGroup="2" dimension="21"/>
    <map measureGroup="2" dimension="22"/>
    <map measureGroup="2" dimension="24"/>
    <map measureGroup="2" dimension="25"/>
    <map measureGroup="2" dimension="26"/>
    <map measureGroup="3" dimension="0"/>
    <map measureGroup="3" dimension="1"/>
    <map measureGroup="3" dimension="2"/>
    <map measureGroup="3" dimension="4"/>
    <map measureGroup="3" dimension="7"/>
    <map measureGroup="3" dimension="10"/>
    <map measureGroup="3" dimension="11"/>
    <map measureGroup="3" dimension="13"/>
    <map measureGroup="3" dimension="15"/>
    <map measureGroup="3" dimension="16"/>
    <map measureGroup="3" dimension="17"/>
    <map measureGroup="3" dimension="20"/>
    <map measureGroup="3" dimension="21"/>
    <map measureGroup="3" dimension="22"/>
    <map measureGroup="3" dimension="24"/>
    <map measureGroup="3" dimension="25"/>
    <map measureGroup="3" dimension="26"/>
    <map measureGroup="4" dimension="0"/>
    <map measureGroup="4" dimension="1"/>
    <map measureGroup="4" dimension="2"/>
    <map measureGroup="4" dimension="4"/>
    <map measureGroup="4" dimension="9"/>
    <map measureGroup="4" dimension="12"/>
    <map measureGroup="4" dimension="13"/>
    <map measureGroup="4" dimension="18"/>
    <map measureGroup="4" dimension="19"/>
    <map measureGroup="4" dimension="20"/>
    <map measureGroup="4" dimension="21"/>
    <map measureGroup="4" dimension="22"/>
    <map measureGroup="4" dimension="24"/>
    <map measureGroup="4" dimension="25"/>
    <map measureGroup="4" dimension="26"/>
    <map measureGroup="5" dimension="2"/>
    <map measureGroup="5" dimension="4"/>
    <map measureGroup="5" dimension="21"/>
    <map measureGroup="5" dimension="22"/>
    <map measureGroup="5" dimension="23"/>
    <map measureGroup="5" dimension="26"/>
    <map measureGroup="6" dimension="1"/>
    <map measureGroup="6" dimension="2"/>
    <map measureGroup="6" dimension="4"/>
    <map measureGroup="6" dimension="21"/>
    <map measureGroup="6" dimension="22"/>
    <map measureGroup="6" dimension="25"/>
    <map measureGroup="7" dimension="2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3CA946-355B-4DF6-AC75-6389304FC039}" name="PivotTable39" cacheId="3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5" indent="0" compact="0" compactData="0" multipleFieldFilters="0" fieldListSortAscending="1">
  <location ref="B15:D78" firstHeaderRow="1" firstDataRow="1" firstDataCol="2" rowPageCount="12" colPageCount="1"/>
  <pivotFields count="127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1"/>
    <field x="121"/>
  </rowFields>
  <rowItems count="63">
    <i>
      <x/>
      <x/>
    </i>
    <i r="1">
      <x v="1"/>
    </i>
    <i r="1">
      <x v="2"/>
    </i>
    <i r="1">
      <x v="3"/>
    </i>
    <i r="1">
      <x v="4"/>
    </i>
    <i r="1">
      <x v="5"/>
    </i>
    <i>
      <x v="1"/>
      <x v="6"/>
    </i>
    <i r="1">
      <x v="7"/>
    </i>
    <i r="1">
      <x v="8"/>
    </i>
    <i r="1">
      <x v="9"/>
    </i>
    <i r="1">
      <x v="10"/>
    </i>
    <i>
      <x v="2"/>
      <x v="11"/>
    </i>
    <i r="1">
      <x v="12"/>
    </i>
    <i r="1">
      <x v="13"/>
    </i>
    <i r="1">
      <x v="14"/>
    </i>
    <i r="1">
      <x v="15"/>
    </i>
    <i>
      <x v="3"/>
      <x v="16"/>
    </i>
    <i r="1">
      <x v="17"/>
    </i>
    <i r="1">
      <x v="18"/>
    </i>
    <i r="1">
      <x v="19"/>
    </i>
    <i r="1">
      <x v="20"/>
    </i>
    <i r="1">
      <x v="21"/>
    </i>
    <i>
      <x v="4"/>
      <x v="22"/>
    </i>
    <i r="1">
      <x v="23"/>
    </i>
    <i r="1">
      <x v="24"/>
    </i>
    <i r="1">
      <x v="25"/>
    </i>
    <i r="1">
      <x v="26"/>
    </i>
    <i r="1">
      <x v="27"/>
    </i>
    <i>
      <x v="5"/>
      <x v="28"/>
    </i>
    <i r="1">
      <x v="29"/>
    </i>
    <i r="1">
      <x v="30"/>
    </i>
    <i r="1">
      <x v="31"/>
    </i>
    <i>
      <x v="6"/>
      <x v="32"/>
    </i>
    <i r="1">
      <x v="33"/>
    </i>
    <i r="1">
      <x v="34"/>
    </i>
    <i r="1">
      <x v="35"/>
    </i>
    <i r="1">
      <x v="36"/>
    </i>
    <i>
      <x v="7"/>
      <x v="37"/>
    </i>
    <i r="1">
      <x v="38"/>
    </i>
    <i r="1">
      <x v="39"/>
    </i>
    <i r="1">
      <x v="40"/>
    </i>
    <i r="1">
      <x v="41"/>
    </i>
    <i>
      <x v="8"/>
      <x v="42"/>
    </i>
    <i r="1">
      <x v="43"/>
    </i>
    <i r="1">
      <x v="44"/>
    </i>
    <i r="1">
      <x v="45"/>
    </i>
    <i r="1">
      <x v="46"/>
    </i>
    <i r="1">
      <x v="47"/>
    </i>
    <i>
      <x v="9"/>
      <x v="48"/>
    </i>
    <i r="1">
      <x v="49"/>
    </i>
    <i r="1">
      <x v="50"/>
    </i>
    <i r="1">
      <x v="51"/>
    </i>
    <i>
      <x v="10"/>
      <x v="52"/>
    </i>
    <i r="1">
      <x v="53"/>
    </i>
    <i r="1">
      <x v="54"/>
    </i>
    <i r="1">
      <x v="55"/>
    </i>
    <i r="1">
      <x v="56"/>
    </i>
    <i>
      <x v="11"/>
      <x v="57"/>
    </i>
    <i r="1">
      <x v="58"/>
    </i>
    <i r="1">
      <x v="59"/>
    </i>
    <i r="1">
      <x v="60"/>
    </i>
    <i r="1">
      <x v="61"/>
    </i>
    <i r="1">
      <x v="62"/>
    </i>
  </rowItems>
  <colItems count="1">
    <i/>
  </colItems>
  <pageFields count="12">
    <pageField fld="33" hier="92" name="[Order Type].[Revenue Type Hierarchy].[Revenue Type].&amp;[Revenue]" cap="Revenue"/>
    <pageField fld="115" hier="25" name="[Date].[Fiscal Week Hierarchy].[All]" cap="All"/>
    <pageField fld="93" hier="24" name="[Date].[Fiscal Month Hierarchy].[All]" cap="All"/>
    <pageField fld="1" hier="27" name="[Date].[Month].&amp;[202207]" cap="July 2022"/>
    <pageField fld="2" hier="138" name="[Product].[GIM Product Hierarchy].[Product Group].&amp;[Medsurg and Neurotech]&amp;[NV]&amp;[NV]" cap="NV"/>
    <pageField fld="60" hier="180" name="[Sales Hierarchy].[Sales Territory Description].[All]" cap="All"/>
    <pageField fld="89" hier="68" name="[Invoice Number].[Invoice Number].[All]" cap="All"/>
    <pageField fld="48" hier="22" name="[Date].[Date].[All]" cap="All"/>
    <pageField fld="43" hier="29" name="[Date].[Year].&amp;[2022]" cap="2022"/>
    <pageField fld="44" hier="233" name="[Source System].[Source System Hierarchy].[Source System].&amp;[19]" cap="ModelN"/>
    <pageField fld="62" hier="211" name="[Sold To Customer].[Customer].[All]" cap="All"/>
    <pageField fld="92" hier="36" name="[Dim InvoiceOrderNumbers].[Order Number].[All]" cap="All"/>
  </pageFields>
  <dataFields count="1">
    <dataField fld="0" baseField="0" baseItem="0" numFmtId="42"/>
  </dataFields>
  <formats count="16">
    <format dxfId="51">
      <pivotArea outline="0" collapsedLevelsAreSubtotals="1" fieldPosition="0"/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type="origin" dataOnly="0" labelOnly="1" outline="0" fieldPosition="0"/>
    </format>
    <format dxfId="47">
      <pivotArea field="1" type="button" dataOnly="0" labelOnly="1" outline="0" axis="axisPage" fieldPosition="3"/>
    </format>
    <format dxfId="46">
      <pivotArea field="-2" type="button" dataOnly="0" labelOnly="1" outline="0" axis="axisValues" fieldPosition="0"/>
    </format>
    <format dxfId="45">
      <pivotArea type="topRight" dataOnly="0" labelOnly="1" outline="0" fieldPosition="0"/>
    </format>
    <format dxfId="44">
      <pivotArea field="62" type="button" dataOnly="0" labelOnly="1" outline="0" axis="axisPage" fieldPosition="10"/>
    </format>
    <format dxfId="43">
      <pivotArea field="92" type="button" dataOnly="0" labelOnly="1" outline="0" axis="axisPage" fieldPosition="11"/>
    </format>
    <format dxfId="42">
      <pivotArea field="89" type="button" dataOnly="0" labelOnly="1" outline="0" axis="axisPage" fieldPosition="6"/>
    </format>
    <format dxfId="41">
      <pivotArea dataOnly="0" labelOnly="1" grandRow="1" outline="0" fieldPosition="0"/>
    </format>
    <format dxfId="40">
      <pivotArea dataOnly="0" labelOnly="1" outline="0" fieldPosition="0">
        <references count="1">
          <reference field="1" count="1">
            <x v="13"/>
          </reference>
        </references>
      </pivotArea>
    </format>
    <format dxfId="39">
      <pivotArea field="1" dataOnly="0" labelOnly="1" grandCol="1" outline="0" axis="axisPage" fieldPosition="3">
        <references count="1">
          <reference field="4294967294" count="1" selected="0">
            <x v="0"/>
          </reference>
        </references>
      </pivotArea>
    </format>
    <format dxfId="38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3"/>
          </reference>
        </references>
      </pivotArea>
    </format>
    <format dxfId="37">
      <pivotArea dataOnly="0" labelOnly="1" outline="0" fieldPosition="0">
        <references count="1">
          <reference field="60" count="0"/>
        </references>
      </pivotArea>
    </format>
    <format dxfId="36">
      <pivotArea outline="0" collapsedLevelsAreSubtotals="1" fieldPosition="0"/>
    </format>
  </formats>
  <pivotHierarchies count="54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11">
        <mp field="49"/>
        <mp field="50"/>
        <mp field="51"/>
        <mp field="52"/>
        <mp field="53"/>
        <mp field="54"/>
        <mp field="55"/>
        <mp field="56"/>
        <mp field="57"/>
        <mp field="58"/>
        <mp field="59"/>
      </mps>
    </pivotHierarchy>
    <pivotHierarchy/>
    <pivotHierarchy>
      <mps count="18">
        <mp field="97"/>
        <mp field="98"/>
        <mp field="99"/>
        <mp field="100"/>
        <mp field="101"/>
        <mp field="102"/>
        <mp field="103"/>
        <mp field="104"/>
        <mp field="105"/>
        <mp field="106"/>
        <mp field="107"/>
        <mp field="108"/>
        <mp field="109"/>
        <mp field="110"/>
        <mp field="111"/>
        <mp field="112"/>
        <mp field="113"/>
        <mp field="114"/>
      </mps>
    </pivotHierarchy>
    <pivotHierarchy>
      <mps count="3">
        <mp field="118"/>
        <mp field="119"/>
        <mp field="120"/>
      </mps>
    </pivotHierarchy>
    <pivotHierarchy/>
    <pivotHierarchy multipleItemSelectionAllowed="1">
      <members count="1" level="1">
        <member name="[Date].[Month].&amp;[202207]"/>
      </members>
    </pivotHierarchy>
    <pivotHierarchy/>
    <pivotHierarchy multipleItemSelectionAllowed="1">
      <members count="1" level="1">
        <member name="[Date].[Year].&amp;[2022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1">
        <mp field="90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6">
        <mp field="35"/>
        <mp field="36"/>
        <mp field="37"/>
        <mp field="38"/>
        <mp field="39"/>
        <mp field="40"/>
      </mps>
      <members count="3" level="1">
        <member name="[Order Type].[Revenue Type Hierarchy].[Revenue Type].&amp;[Revenue]"/>
        <member name="[Order Type].[Revenue Type Hierarchy].[Revenue Type].&amp;[Unknown]"/>
        <member name="[Order Type].[Revenue Type Hierarchy].[Revenue Type].&amp;[Unassigned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27">
        <mp field="10"/>
        <mp field="11"/>
        <mp field="12"/>
        <mp field="13"/>
        <mp field="14"/>
        <mp field="15"/>
        <mp field="16"/>
        <mp field="17"/>
        <mp field="18"/>
        <mp field="19"/>
        <mp field="20"/>
        <mp field="21"/>
        <mp field="22"/>
        <mp field="23"/>
        <mp field="24"/>
        <mp field="25"/>
        <mp field="26"/>
        <mp field="27"/>
        <mp field="28"/>
        <mp field="29"/>
        <mp field="30"/>
        <mp field="31"/>
        <mp field="32"/>
        <mp field="91"/>
        <mp field="123"/>
        <mp field="124"/>
        <mp field="125"/>
      </mps>
      <members count="4" level="3">
        <member name="[Product].[GIM Product Hierarchy].[Product Group].&amp;[Medsurg and Neurotech]&amp;[NV]&amp;[NV]"/>
        <member name="[Product].[GIM Product Hierarchy].[Product Group].&amp;[MedSurg and Neurotech]&amp;[NV]&amp;[Ischemic]"/>
        <member name="[Product].[GIM Product Hierarchy].[Product Group].&amp;[MedSurg and Neurotech]&amp;[NV]&amp;[NV Other]"/>
        <member name="[Product].[GIM Product Hierarchy].[Product Group].&amp;[MedSurg and Neurotech]&amp;[NV]&amp;[OTHER ACCRUALS/ADJ]"/>
      </members>
      <members count="13" level="4">
        <member name="[Product].[GIM Product Hierarchy].[Product Line].&amp;[MedSurg and Neurotech]&amp;[NV]&amp;[Hemorrhagic]&amp;[Neurovascular]&amp;[540]&amp;[Catheters]"/>
        <member name="[Product].[GIM Product Hierarchy].[Product Line].&amp;[MedSurg and Neurotech]&amp;[NV]&amp;[Hemorrhagic]&amp;[Neurovascular]&amp;[543]&amp;[Adjunctive]"/>
        <member name="[Product].[GIM Product Hierarchy].[Product Line].&amp;[MedSurg and Neurotech]&amp;[NV]&amp;[Hemorrhagic]&amp;[Neurovascular]&amp;[568]&amp;[Intrasaccular]"/>
        <member name="[Product].[GIM Product Hierarchy].[Product Line].&amp;[MedSurg and Neurotech]&amp;[NV]&amp;[Hemorrhagic]&amp;[Neurovascular]&amp;[548]&amp;[Flow Diversion]"/>
        <member name="[Product].[GIM Product Hierarchy].[Product Line].&amp;[MedSurg and Neurotech]&amp;[NV]&amp;[Hemorrhagic]&amp;[Neurovascular]&amp;[542]&amp;[Detachable Coils]"/>
        <member name="[Product].[GIM Product Hierarchy].[Product Line].&amp;[MedSurg and Neurotech]&amp;[NV]&amp;[Hemorrhagic]&amp;[Neurovascular]&amp;[541]&amp;[Access Guidewires]"/>
        <member name="[Product].[GIM Product Hierarchy].[Product Line].&amp;[MedSurg and Neurotech]&amp;[NV]&amp;[Hemorrhagic]&amp;[Neurovascular]&amp;[543]&amp;[Adjunctive Devices]"/>
        <member name="[Product].[GIM Product Hierarchy].[Product Line].&amp;[MedSurg and Neurotech]&amp;[NV]&amp;[Hemorrhagic]&amp;[Neurovascular]&amp;[565]&amp;[Access Hemorrhagic]"/>
        <member name="[Product].[GIM Product Hierarchy].[Product Line].&amp;[MedSurg and Neurotech]&amp;[NV]&amp;[Hemorrhagic]&amp;[Neurovascular]&amp;[540]&amp;[*Catheters-Obs Jan 2020]"/>
        <member name="[Product].[GIM Product Hierarchy].[Product Line].&amp;[MedSurg and Neurotech]&amp;[NV]&amp;[Hemorrhagic]&amp;[Neurovascular]&amp;[545]&amp;[Accessories Hemorrhagic]"/>
        <member name="[Product].[GIM Product Hierarchy].[Product Line].&amp;[MedSurg and Neurotech]&amp;[NV]&amp;[Hemorrhagic]&amp;[Neurovascular]&amp;[542]&amp;[*Detachable Coils-Obs Jan 2020]"/>
        <member name="[Product].[GIM Product Hierarchy].[Product Line].&amp;[MedSurg and Neurotech]&amp;[NV]&amp;[Hemorrhagic]&amp;[Neurovascular]&amp;[564]&amp;[*Balloon Catheter (PP)-Obs Jan 2020]"/>
        <member name="[Product].[GIM Product Hierarchy].[Product Line].&amp;[MedSurg and Neurotech]&amp;[NV]&amp;[Hemorrhagic]&amp;[Neurovascular]&amp;[546]&amp;[*Pushable-Injectable Coils-Obs Jan 2020]"/>
      </members>
      <members count="6" level="5">
        <member name="[Product].[GIM Product Hierarchy].[Brand].&amp;[MedSurg and Neurotech]&amp;[NV]&amp;[Hemorrhagic]&amp;[Neurovascular]&amp;[569]&amp;[Other Hemorrhagic]&amp;[OEM]"/>
        <member name="[Product].[GIM Product Hierarchy].[Brand].&amp;[MedSurg and Neurotech]&amp;[NV]&amp;[Hemorrhagic]&amp;[Neurovascular]&amp;[569]&amp;[Other Hemorrhagic]&amp;[GPO FEES]"/>
        <member name="[Product].[GIM Product Hierarchy].[Brand].&amp;[MedSurg and Neurotech]&amp;[NV]&amp;[Hemorrhagic]&amp;[Neurovascular]&amp;[569]&amp;[Other Hemorrhagic]&amp;[CASE COST CAN HEM]"/>
        <member name="[Product].[GIM Product Hierarchy].[Brand].&amp;[MedSurg and Neurotech]&amp;[NV]&amp;[Hemorrhagic]&amp;[Neurovascular]&amp;[569]&amp;[Other Hemorrhagic]&amp;[SAMPLE HEMORRHAGIC]"/>
        <member name="[Product].[GIM Product Hierarchy].[Brand].&amp;[MedSurg and Neurotech]&amp;[NV]&amp;[Hemorrhagic]&amp;[Neurovascular]&amp;[569]&amp;[Other Hemorrhagic]&amp;[OTHER HEM ADJUSTMENTS]"/>
        <member name="[Product].[GIM Product Hierarchy].[Brand].&amp;[MedSurg and Neurotech]&amp;[NV]&amp;[Hemorrhagic]&amp;[Neurovascular]&amp;[569]&amp;[Other Hemorrhagic]&amp;[REBATES-CUST. DISC. HEM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1">
        <mp field="42"/>
      </mps>
      <members count="28" level="1">
        <member name=""/>
        <member name=""/>
        <member name="[Sales Hierarchy].[Sales Region Description].&amp;[237]&amp;[63]&amp;[NV South US JOSEPH MAURO]"/>
        <member name="[Sales Hierarchy].[Sales Region Description].&amp;[237]&amp;[206]&amp;[NV Empire US James Duffy]"/>
        <member name="[Sales Hierarchy].[Sales Region Description].&amp;[237]&amp;[59]&amp;[NV Midwest US DENNIS HALL]"/>
        <member name=""/>
        <member name=""/>
        <member name="[Sales Hierarchy].[Sales Region Description].&amp;[237]&amp;[195]&amp;[NV Florida US TIM MCDUFFEE]"/>
        <member name="[Sales Hierarchy].[Sales Region Description].&amp;[237]&amp;[61]&amp;[NV Northeast US JUSTIN COTE]"/>
        <member name="[Sales Hierarchy].[Sales Region Description].&amp;[237]&amp;[61]&amp;[NV Northeast US James Duffy]"/>
        <member name=""/>
        <member name=""/>
        <member name="[Sales Hierarchy].[Sales Region Description].&amp;[237]&amp;[207]&amp;[NV Lone Star US MIKE DELGER]"/>
        <member name="[Sales Hierarchy].[Sales Region Description].&amp;[237]&amp;[58]&amp;[NV Mid-Atlantic JOHN NARSIFF]"/>
        <member name="[Sales Hierarchy].[Sales Region Description].&amp;[28]&amp;[204]&amp;[NV Mountain West US Diwakar M]"/>
        <member name="[Sales Hierarchy].[Sales Region Description].&amp;[237]&amp;[60]&amp;[NV Mountain West CORY GIDDINGS]"/>
        <member name="[Sales Hierarchy].[Sales Region Description].&amp;[237]&amp;[64]&amp;[NV Pacific West US DOUG CLARKE]"/>
        <member name=""/>
        <member name="[Sales Hierarchy].[Sales Region Description].&amp;[237]&amp;[57]&amp;[NV Great Plains US Tony Schnell]"/>
        <member name=""/>
        <member name="[Sales Hierarchy].[Sales Region Description].&amp;[237]&amp;[201]&amp;[NV Great Plains US Tony Schnell]"/>
        <member name="[Sales Hierarchy].[Sales Region Description].&amp;[237]&amp;[62]&amp;[NV Ohio Valley US ERIC HERMANSON]"/>
        <member name=""/>
        <member name=""/>
        <member name=""/>
        <member name="[Sales Hierarchy].[Sales Region Description].&amp;[237]&amp;[194]&amp;[NV Southern California US HUNTER TUBBS]"/>
        <member name=""/>
        <member name="[Sales Hierarchy].[Sales Region Description].&amp;[237]&amp;[60]&amp;[NV Mountain West UNASSIGNED NV US SALES REP]"/>
      </members>
    </pivotHierarchy>
    <pivotHierarchy/>
    <pivotHierarchy>
      <mps count="1">
        <mp field="122"/>
      </mps>
    </pivotHierarchy>
    <pivotHierarchy multipleItemSelectionAllowed="1">
      <mps count="1">
        <mp field="61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27">
        <mp field="63"/>
        <mp field="64"/>
        <mp field="65"/>
        <mp field="66"/>
        <mp field="67"/>
        <mp field="68"/>
        <mp field="69"/>
        <mp field="70"/>
        <mp field="71"/>
        <mp field="72"/>
        <mp field="73"/>
        <mp field="74"/>
        <mp field="75"/>
        <mp field="76"/>
        <mp field="77"/>
        <mp field="78"/>
        <mp field="79"/>
        <mp field="80"/>
        <mp field="81"/>
        <mp field="82"/>
        <mp field="83"/>
        <mp field="84"/>
        <mp field="85"/>
        <mp field="86"/>
        <mp field="87"/>
        <mp field="88"/>
        <mp field="126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2">
        <mp field="46"/>
        <mp field="47"/>
      </mps>
      <members count="2" level="2">
        <member name="[Source System].[Source System Hierarchy].[Source System].&amp;[19]"/>
        <member name="[Source System].[Source System Hierarchy].[Source System].&amp;[2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/>
    <pivotHierarchy/>
    <pivotHierarchy/>
    <pivotHierarchy/>
    <pivotHierarchy/>
    <pivotHierarchy/>
  </pivotHierarchies>
  <pivotTableStyleInfo name="PivotStyleLight16" showRowHeaders="1" showColHeaders="1" showRowStripes="0" showColStripes="0" showLastColumn="1"/>
  <rowHierarchiesUsage count="2">
    <rowHierarchyUsage hierarchyUsage="177"/>
    <rowHierarchyUsage hierarchyUsage="179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FF02CC-A60A-4D6E-9A05-DE3914751111}" name="PivotTable42" cacheId="2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5" indent="0" compact="0" compactData="0" multipleFieldFilters="0" fieldListSortAscending="1">
  <location ref="B17:D40" firstHeaderRow="1" firstDataRow="1" firstDataCol="2" rowPageCount="14" colPageCount="1"/>
  <pivotFields count="140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showPropTip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2"/>
    <field x="121"/>
  </rowFields>
  <rowItems count="23">
    <i>
      <x/>
      <x/>
    </i>
    <i>
      <x v="1"/>
      <x v="1"/>
    </i>
    <i r="1">
      <x v="2"/>
    </i>
    <i>
      <x v="2"/>
      <x v="3"/>
    </i>
    <i r="1">
      <x v="4"/>
    </i>
    <i>
      <x v="3"/>
      <x v="5"/>
    </i>
    <i r="1">
      <x v="6"/>
    </i>
    <i>
      <x v="4"/>
      <x v="7"/>
    </i>
    <i>
      <x v="5"/>
      <x v="8"/>
    </i>
    <i>
      <x v="6"/>
      <x v="9"/>
    </i>
    <i r="1">
      <x v="10"/>
    </i>
    <i r="1">
      <x v="11"/>
    </i>
    <i>
      <x v="7"/>
      <x v="12"/>
    </i>
    <i>
      <x v="8"/>
      <x v="13"/>
    </i>
    <i r="1">
      <x v="14"/>
    </i>
    <i>
      <x v="9"/>
      <x v="15"/>
    </i>
    <i r="1">
      <x v="16"/>
    </i>
    <i r="1">
      <x v="17"/>
    </i>
    <i r="1">
      <x v="18"/>
    </i>
    <i>
      <x v="10"/>
      <x v="19"/>
    </i>
    <i r="1">
      <x v="20"/>
    </i>
    <i>
      <x v="11"/>
      <x v="21"/>
    </i>
    <i>
      <x v="12"/>
      <x v="22"/>
    </i>
  </rowItems>
  <colItems count="1">
    <i/>
  </colItems>
  <pageFields count="14">
    <pageField fld="33" hier="92" name="[Order Type].[Revenue Type Hierarchy].[Revenue Type].&amp;[Revenue]" cap="Revenue"/>
    <pageField fld="113" hier="25" name="[Date].[Fiscal Week Hierarchy].[All]" cap="All"/>
    <pageField fld="91" hier="24" name="[Date].[Fiscal Month Hierarchy].[Month].&amp;[202207]" cap="Jul 2022"/>
    <pageField fld="128" hier="170" name="[Sales Hierarchy].[Geographic Sales Hierarchy].[Division Area].&amp;[1]" cap="North America"/>
    <pageField fld="1" hier="27" name="[Date].[Month].[All]" cap="All"/>
    <pageField fld="2" hier="138" name="[Product].[GIM Product Hierarchy].[All]" cap="All"/>
    <pageField fld="60" hier="180" name="[Sales Hierarchy].[Sales Territory Description].[All]" cap="All"/>
    <pageField fld="48" hier="22" name="[Date].[Date].[All]" cap="All"/>
    <pageField fld="43" hier="29" name="[Date].[Year].&amp;[2022]" cap="2022"/>
    <pageField fld="44" hier="233" name="[Source System].[Source System Hierarchy].[All]" cap="All"/>
    <pageField fld="41" hier="177" name="[Sales Hierarchy].[Sales Region Description].[All]" cap="All"/>
    <pageField fld="62" hier="211" name="[Sold To Customer].[Customer].[All]" cap="All"/>
    <pageField fld="119" hier="179" name="[Sales Hierarchy].[Sales Territory].[All]" cap="All"/>
    <pageField fld="90" hier="36" name="[Dim InvoiceOrderNumbers].[Order Number].[All]" cap="All"/>
  </pageFields>
  <dataFields count="1">
    <dataField fld="0" baseField="0" baseItem="0" numFmtId="164"/>
  </dataFields>
  <formats count="22">
    <format dxfId="35">
      <pivotArea outline="0" collapsedLevelsAreSubtotals="1" fieldPosition="0"/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type="origin" dataOnly="0" labelOnly="1" outline="0" fieldPosition="0"/>
    </format>
    <format dxfId="31">
      <pivotArea field="1" type="button" dataOnly="0" labelOnly="1" outline="0" axis="axisPage" fieldPosition="4"/>
    </format>
    <format dxfId="30">
      <pivotArea field="-2" type="button" dataOnly="0" labelOnly="1" outline="0" axis="axisValues" fieldPosition="0"/>
    </format>
    <format dxfId="29">
      <pivotArea type="topRight" dataOnly="0" labelOnly="1" outline="0" fieldPosition="0"/>
    </format>
    <format dxfId="28">
      <pivotArea field="62" type="button" dataOnly="0" labelOnly="1" outline="0" axis="axisPage" fieldPosition="11"/>
    </format>
    <format dxfId="27">
      <pivotArea field="90" type="button" dataOnly="0" labelOnly="1" outline="0" axis="axisPage" fieldPosition="13"/>
    </format>
    <format dxfId="26">
      <pivotArea dataOnly="0" labelOnly="1" grandRow="1" outline="0" fieldPosition="0"/>
    </format>
    <format dxfId="25">
      <pivotArea field="1" dataOnly="0" labelOnly="1" grandCol="1" outline="0" axis="axisPage" fieldPosition="4">
        <references count="1">
          <reference field="4294967294" count="1" selected="0">
            <x v="0"/>
          </reference>
        </references>
      </pivotArea>
    </format>
    <format dxfId="24">
      <pivotArea dataOnly="0" labelOnly="1" outline="0" fieldPosition="0">
        <references count="1">
          <reference field="60" count="0"/>
        </references>
      </pivotArea>
    </format>
    <format dxfId="23">
      <pivotArea dataOnly="0" labelOnly="1" outline="0" offset="A256" fieldPosition="0">
        <references count="1">
          <reference field="122" count="1">
            <x v="0"/>
          </reference>
        </references>
      </pivotArea>
    </format>
    <format dxfId="22">
      <pivotArea dataOnly="0" labelOnly="1" outline="0" offset="A256" fieldPosition="0">
        <references count="1">
          <reference field="122" count="1">
            <x v="1"/>
          </reference>
        </references>
      </pivotArea>
    </format>
    <format dxfId="21">
      <pivotArea dataOnly="0" labelOnly="1" outline="0" offset="A256" fieldPosition="0">
        <references count="1">
          <reference field="122" count="1">
            <x v="2"/>
          </reference>
        </references>
      </pivotArea>
    </format>
    <format dxfId="20">
      <pivotArea dataOnly="0" labelOnly="1" outline="0" offset="A256" fieldPosition="0">
        <references count="1">
          <reference field="122" count="1">
            <x v="3"/>
          </reference>
        </references>
      </pivotArea>
    </format>
    <format dxfId="19">
      <pivotArea dataOnly="0" labelOnly="1" outline="0" fieldPosition="0">
        <references count="1">
          <reference field="122" count="1">
            <x v="4"/>
          </reference>
        </references>
      </pivotArea>
    </format>
    <format dxfId="18">
      <pivotArea dataOnly="0" labelOnly="1" outline="0" offset="A256" fieldPosition="0">
        <references count="1">
          <reference field="122" count="1">
            <x v="5"/>
          </reference>
        </references>
      </pivotArea>
    </format>
    <format dxfId="17">
      <pivotArea dataOnly="0" labelOnly="1" outline="0" offset="A256" fieldPosition="0">
        <references count="1">
          <reference field="122" count="1">
            <x v="6"/>
          </reference>
        </references>
      </pivotArea>
    </format>
    <format dxfId="16">
      <pivotArea dataOnly="0" labelOnly="1" outline="0" offset="A256" fieldPosition="0">
        <references count="1">
          <reference field="122" count="1">
            <x v="7"/>
          </reference>
        </references>
      </pivotArea>
    </format>
    <format dxfId="15">
      <pivotArea dataOnly="0" labelOnly="1" outline="0" offset="A256" fieldPosition="0">
        <references count="1">
          <reference field="122" count="1">
            <x v="8"/>
          </reference>
        </references>
      </pivotArea>
    </format>
    <format dxfId="14">
      <pivotArea dataOnly="0" labelOnly="1" outline="0" offset="A256" fieldPosition="0">
        <references count="1">
          <reference field="122" count="1">
            <x v="9"/>
          </reference>
        </references>
      </pivotArea>
    </format>
  </formats>
  <pivotHierarchies count="54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11">
        <mp field="49"/>
        <mp field="50"/>
        <mp field="51"/>
        <mp field="52"/>
        <mp field="53"/>
        <mp field="54"/>
        <mp field="55"/>
        <mp field="56"/>
        <mp field="57"/>
        <mp field="58"/>
        <mp field="59"/>
      </mps>
    </pivotHierarchy>
    <pivotHierarchy/>
    <pivotHierarchy>
      <mps count="18">
        <mp field="95"/>
        <mp field="96"/>
        <mp field="97"/>
        <mp field="98"/>
        <mp field="99"/>
        <mp field="100"/>
        <mp field="101"/>
        <mp field="102"/>
        <mp field="103"/>
        <mp field="104"/>
        <mp field="105"/>
        <mp field="106"/>
        <mp field="107"/>
        <mp field="108"/>
        <mp field="109"/>
        <mp field="110"/>
        <mp field="111"/>
        <mp field="112"/>
      </mps>
    </pivotHierarchy>
    <pivotHierarchy>
      <mps count="3">
        <mp field="116"/>
        <mp field="117"/>
        <mp field="118"/>
      </mps>
    </pivotHierarchy>
    <pivotHierarchy/>
    <pivotHierarchy multipleItemSelectionAllowed="1"/>
    <pivotHierarchy/>
    <pivotHierarchy multipleItemSelectionAllowed="1">
      <members count="1" level="1">
        <member name="[Date].[Year].&amp;[2022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6">
        <mp field="35"/>
        <mp field="36"/>
        <mp field="37"/>
        <mp field="38"/>
        <mp field="39"/>
        <mp field="40"/>
      </mps>
      <members count="3" level="1">
        <member name="[Order Type].[Revenue Type Hierarchy].[Revenue Type].&amp;[Revenue]"/>
        <member name="[Order Type].[Revenue Type Hierarchy].[Revenue Type].&amp;[Unknown]"/>
        <member name="[Order Type].[Revenue Type Hierarchy].[Revenue Type].&amp;[Unassigned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27">
        <mp field="10"/>
        <mp field="11"/>
        <mp field="12"/>
        <mp field="13"/>
        <mp field="14"/>
        <mp field="15"/>
        <mp field="16"/>
        <mp field="17"/>
        <mp field="18"/>
        <mp field="19"/>
        <mp field="20"/>
        <mp field="21"/>
        <mp field="22"/>
        <mp field="23"/>
        <mp field="24"/>
        <mp field="25"/>
        <mp field="26"/>
        <mp field="27"/>
        <mp field="28"/>
        <mp field="29"/>
        <mp field="30"/>
        <mp field="31"/>
        <mp field="32"/>
        <mp field="89"/>
        <mp field="123"/>
        <mp field="124"/>
        <mp field="125"/>
      </mps>
    </pivotHierarchy>
    <pivotHierarchy/>
    <pivotHierarchy/>
    <pivotHierarchy/>
    <pivotHierarchy/>
    <pivotHierarchy/>
    <pivotHierarchy/>
    <pivotHierarchy/>
    <pivotHierarchy/>
    <pivotHierarchy/>
    <pivotHierarchy>
      <mps count="2">
        <mp field="126"/>
        <mp field="127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5">
        <mp field="134"/>
        <mp field="135"/>
        <mp field="136"/>
        <mp field="137"/>
        <mp field="138"/>
      </mps>
    </pivotHierarchy>
    <pivotHierarchy/>
    <pivotHierarchy/>
    <pivotHierarchy/>
    <pivotHierarchy/>
    <pivotHierarchy/>
    <pivotHierarchy/>
    <pivotHierarchy multipleItemSelectionAllowed="1">
      <mps count="1">
        <mp field="42"/>
      </mps>
    </pivotHierarchy>
    <pivotHierarchy/>
    <pivotHierarchy>
      <mps count="1">
        <mp field="120"/>
      </mps>
    </pivotHierarchy>
    <pivotHierarchy multipleItemSelectionAllowed="1">
      <mps count="1">
        <mp field="61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27">
        <mp field="63"/>
        <mp field="64"/>
        <mp field="65"/>
        <mp field="66"/>
        <mp field="67"/>
        <mp field="68"/>
        <mp field="69"/>
        <mp field="70"/>
        <mp field="71"/>
        <mp field="72"/>
        <mp field="73"/>
        <mp field="74"/>
        <mp field="75"/>
        <mp field="76"/>
        <mp field="77"/>
        <mp field="78"/>
        <mp field="79"/>
        <mp field="80"/>
        <mp field="81"/>
        <mp field="82"/>
        <mp field="83"/>
        <mp field="84"/>
        <mp field="85"/>
        <mp field="86"/>
        <mp field="87"/>
        <mp field="88"/>
        <mp field="139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2">
        <mp field="46"/>
        <mp field="47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/>
    <pivotHierarchy/>
    <pivotHierarchy/>
    <pivotHierarchy/>
    <pivotHierarchy/>
    <pivotHierarchy/>
  </pivotHierarchies>
  <pivotTableStyleInfo name="PivotStyleLight16" showRowHeaders="1" showColHeaders="1" showRowStripes="0" showColStripes="0" showLastColumn="1"/>
  <rowHierarchiesUsage count="2">
    <rowHierarchyUsage hierarchyUsage="148"/>
    <rowHierarchyUsage hierarchyUsage="132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4.bin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www.bls.gov/eag/" TargetMode="External"/><Relationship Id="rId1" Type="http://schemas.openxmlformats.org/officeDocument/2006/relationships/hyperlink" Target="https://covid.cdc.gov/covid-data-tracker/" TargetMode="External"/><Relationship Id="rId4" Type="http://schemas.openxmlformats.org/officeDocument/2006/relationships/customProperty" Target="../customProperty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covid.cdc.gov/covid-data-tracker/" TargetMode="External"/><Relationship Id="rId7" Type="http://schemas.openxmlformats.org/officeDocument/2006/relationships/customProperty" Target="../customProperty9.bin"/><Relationship Id="rId2" Type="http://schemas.openxmlformats.org/officeDocument/2006/relationships/hyperlink" Target="https://covid.cdc.gov/covid-data-tracker/" TargetMode="External"/><Relationship Id="rId1" Type="http://schemas.openxmlformats.org/officeDocument/2006/relationships/hyperlink" Target="https://www.bls.gov/eag/" TargetMode="External"/><Relationship Id="rId6" Type="http://schemas.openxmlformats.org/officeDocument/2006/relationships/customProperty" Target="../customProperty8.bin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www.bls.gov/iag/tgs/iag65.htm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.bin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9FD13-01F9-4E37-89C8-02EE0D4A993F}">
  <sheetPr codeName="Sheet18">
    <tabColor rgb="FFFFB500"/>
  </sheetPr>
  <dimension ref="A1:Z34"/>
  <sheetViews>
    <sheetView showGridLines="0" tabSelected="1" zoomScale="80" zoomScaleNormal="80" workbookViewId="0"/>
  </sheetViews>
  <sheetFormatPr defaultRowHeight="15" outlineLevelRow="1" outlineLevelCol="1"/>
  <cols>
    <col min="1" max="1" width="1" customWidth="1"/>
    <col min="2" max="2" width="15.140625" customWidth="1"/>
    <col min="3" max="3" width="45.28515625" hidden="1" customWidth="1" outlineLevel="1"/>
    <col min="4" max="4" width="18.28515625" bestFit="1" customWidth="1" collapsed="1"/>
    <col min="5" max="9" width="18.28515625" hidden="1" customWidth="1" outlineLevel="1"/>
    <col min="10" max="10" width="18.28515625" hidden="1" customWidth="1" outlineLevel="1" collapsed="1"/>
    <col min="11" max="11" width="13.5703125" customWidth="1" collapsed="1"/>
    <col min="12" max="12" width="9.7109375" customWidth="1"/>
    <col min="13" max="13" width="11.140625" hidden="1" customWidth="1" outlineLevel="1"/>
    <col min="14" max="14" width="9.85546875" style="7" customWidth="1" collapsed="1"/>
    <col min="15" max="15" width="15.140625" style="7" bestFit="1" customWidth="1"/>
    <col min="16" max="16" width="8.28515625" style="7" customWidth="1"/>
    <col min="17" max="17" width="14.42578125" customWidth="1"/>
    <col min="18" max="18" width="12.7109375" customWidth="1"/>
    <col min="19" max="20" width="9.140625" customWidth="1"/>
    <col min="21" max="21" width="10.5703125" customWidth="1"/>
    <col min="22" max="25" width="9.140625" customWidth="1"/>
  </cols>
  <sheetData>
    <row r="1" spans="1:26" ht="5.0999999999999996" customHeight="1" thickBot="1">
      <c r="A1" s="165"/>
    </row>
    <row r="2" spans="1:26" ht="14.1" customHeight="1" thickBot="1">
      <c r="B2" s="121" t="s">
        <v>225</v>
      </c>
      <c r="C2" s="104"/>
      <c r="D2" s="122">
        <v>44743</v>
      </c>
      <c r="E2" s="75"/>
      <c r="K2" s="12" t="s">
        <v>263</v>
      </c>
      <c r="O2" s="201"/>
    </row>
    <row r="3" spans="1:26" ht="14.1" customHeight="1" thickBot="1"/>
    <row r="4" spans="1:26" s="9" customFormat="1" ht="27.75" customHeight="1" thickBot="1">
      <c r="B4" s="91" t="s">
        <v>139</v>
      </c>
      <c r="C4" s="92" t="s">
        <v>141</v>
      </c>
      <c r="D4" s="90" t="s">
        <v>191</v>
      </c>
      <c r="E4" s="93" t="s">
        <v>226</v>
      </c>
      <c r="F4" s="94" t="str">
        <f t="shared" ref="F4:G4" si="0">"Q"&amp;ROUNDUP(MONTH(F5)/3,0)&amp;" "&amp;YEAR(F5)</f>
        <v>Q4 2021</v>
      </c>
      <c r="G4" s="94" t="str">
        <f t="shared" si="0"/>
        <v>Q1 2022</v>
      </c>
      <c r="H4" s="94" t="str">
        <f>"Q"&amp;ROUNDUP(MONTH(H5)/3,0)&amp;" "&amp;YEAR(H5)</f>
        <v>Q2 2022</v>
      </c>
      <c r="I4" s="94" t="str">
        <f>"Q"&amp;ROUNDUP(MONTH(I5)/3,0)&amp;" "&amp;YEAR(I5)</f>
        <v>Q3 2022</v>
      </c>
      <c r="J4" s="94">
        <f>J5</f>
        <v>44713</v>
      </c>
      <c r="K4" s="94">
        <f>K5</f>
        <v>44743</v>
      </c>
      <c r="L4" s="90" t="s">
        <v>140</v>
      </c>
      <c r="M4" s="95">
        <f>M5</f>
        <v>44713</v>
      </c>
      <c r="N4" s="90" t="s">
        <v>85</v>
      </c>
      <c r="O4" s="96">
        <f>M5</f>
        <v>44713</v>
      </c>
      <c r="P4" s="90" t="s">
        <v>194</v>
      </c>
      <c r="Q4" s="97">
        <f>M5</f>
        <v>44713</v>
      </c>
      <c r="R4" s="28"/>
    </row>
    <row r="5" spans="1:26" s="9" customFormat="1" ht="27.75" hidden="1" customHeight="1" outlineLevel="1" thickBot="1">
      <c r="B5" s="61"/>
      <c r="C5" s="62" t="s">
        <v>221</v>
      </c>
      <c r="D5" s="63">
        <f>D2</f>
        <v>44743</v>
      </c>
      <c r="E5" s="123" t="s">
        <v>227</v>
      </c>
      <c r="F5" s="98">
        <f>DATE(YEAR(G5),MONTH(G5)-3,DAY(G5))</f>
        <v>44470</v>
      </c>
      <c r="G5" s="98">
        <f>DATE(YEAR(H5),MONTH(H5)-3,DAY(H5))</f>
        <v>44562</v>
      </c>
      <c r="H5" s="98">
        <f>DATE(YEAR(I5),MONTH(I5)-3,DAY(I5))</f>
        <v>44652</v>
      </c>
      <c r="I5" s="98">
        <f>D2</f>
        <v>44743</v>
      </c>
      <c r="J5" s="98">
        <f>DATE(YEAR(K5),MONTH(K5)-1,DAY(K5))</f>
        <v>44713</v>
      </c>
      <c r="K5" s="63">
        <f>D2</f>
        <v>44743</v>
      </c>
      <c r="L5" s="61"/>
      <c r="M5" s="98">
        <f>DATE(YEAR(N5),MONTH(N5)-1,DAY(N5))</f>
        <v>44713</v>
      </c>
      <c r="N5" s="63">
        <f>D2</f>
        <v>44743</v>
      </c>
      <c r="O5" s="63"/>
      <c r="P5" s="61"/>
      <c r="Q5" s="63"/>
      <c r="R5" s="28"/>
    </row>
    <row r="6" spans="1:26" s="9" customFormat="1" ht="15" customHeight="1" collapsed="1" thickBot="1">
      <c r="B6" s="187" t="s">
        <v>152</v>
      </c>
      <c r="C6" s="186" t="str">
        <f>'Master Data (Summary Slide)'!E4</f>
        <v>NV Florida US TIM MCDUFFEE</v>
      </c>
      <c r="D6" s="69">
        <f>INDEX('Master Data (Summary Slide)'!$AG:$AG,MATCH('Summary Slide'!$D$5,'Master Data (Summary Slide)'!$B:$B,0))</f>
        <v>0.16629291131652643</v>
      </c>
      <c r="E6" s="99">
        <f>AVERAGEIF('Master Data (Summary Slide)'!$C:$C,'Summary Slide'!E$4,'Master Data (Summary Slide)'!$E:$E)</f>
        <v>0.1324912073030303</v>
      </c>
      <c r="F6" s="99">
        <f>AVERAGEIF('Master Data (Summary Slide)'!$C:$C,'Summary Slide'!F$4,'Master Data (Summary Slide)'!$E:$E)</f>
        <v>0.15239674313492066</v>
      </c>
      <c r="G6" s="99">
        <f>AVERAGEIF('Master Data (Summary Slide)'!$C:$C,'Summary Slide'!G$4,'Master Data (Summary Slide)'!$E:$E)</f>
        <v>0.1534950572536232</v>
      </c>
      <c r="H6" s="99">
        <f>AVERAGEIF('Master Data (Summary Slide)'!$C:$C,'Summary Slide'!H$4,'Master Data (Summary Slide)'!$E:$E)</f>
        <v>0.14364405585137083</v>
      </c>
      <c r="I6" s="99">
        <f>AVERAGEIF('Master Data (Summary Slide)'!$C:$C,'Summary Slide'!I$4,'Master Data (Summary Slide)'!$E:$E)</f>
        <v>0.15425416631578948</v>
      </c>
      <c r="J6" s="99">
        <f>INDEX('Master Data (Summary Slide)'!$E:$E,MATCH('Summary Slide'!$J$5,'Master Data (Summary Slide)'!$B:$B,0))</f>
        <v>0.12714830136363636</v>
      </c>
      <c r="K6" s="69">
        <f>INDEX('Master Data (Summary Slide)'!$E:$E,MATCH('Summary Slide'!$K$5,'Master Data (Summary Slide)'!$B:$B,0))</f>
        <v>0.15425416631578948</v>
      </c>
      <c r="L6" s="70">
        <f t="shared" ref="L6:L17" si="1">K6/D6</f>
        <v>0.92760518229293565</v>
      </c>
      <c r="M6" s="105">
        <f>INDEX('Master Data (Summary Slide)'!$S:$S,MATCH('Summary Slide'!$M$5,'Master Data (Summary Slide)'!$B:$B,0))</f>
        <v>10</v>
      </c>
      <c r="N6" s="124">
        <f>INDEX('Master Data (Summary Slide)'!$S:$S,MATCH('Summary Slide'!$N$5,'Master Data (Summary Slide)'!$B:$B,0))</f>
        <v>5</v>
      </c>
      <c r="O6" s="67">
        <f t="shared" ref="O6:O17" si="2">N6-M6</f>
        <v>-5</v>
      </c>
      <c r="P6" s="67">
        <v>-1</v>
      </c>
      <c r="Q6" s="73">
        <f t="shared" ref="Q6:Q17" si="3">K6/J6</f>
        <v>1.2131830678148976</v>
      </c>
      <c r="R6" s="24"/>
      <c r="S6" s="230" t="s">
        <v>247</v>
      </c>
      <c r="T6" s="231"/>
      <c r="U6" s="231"/>
      <c r="V6" s="231"/>
      <c r="W6" s="231"/>
      <c r="X6" s="231"/>
      <c r="Y6" s="232"/>
    </row>
    <row r="7" spans="1:26" s="9" customFormat="1" ht="15" customHeight="1">
      <c r="B7" s="33" t="s">
        <v>142</v>
      </c>
      <c r="C7" s="103" t="str">
        <f>'Master Data (Summary Slide)'!M4</f>
        <v>NV Pacific West US DOUG CLARKE</v>
      </c>
      <c r="D7" s="71">
        <f>INDEX('Master Data (Summary Slide)'!$AO:$AO,MATCH('Summary Slide'!$D$5,'Master Data (Summary Slide)'!$B:$B,0))</f>
        <v>0.12649274943881769</v>
      </c>
      <c r="E7" s="100">
        <f>AVERAGEIF('Master Data (Summary Slide)'!$C:$C,'Summary Slide'!E$4,'Master Data (Summary Slide)'!$M:$M)</f>
        <v>8.3998582803030297E-2</v>
      </c>
      <c r="F7" s="100">
        <f>AVERAGEIF('Master Data (Summary Slide)'!$C:$C,'Summary Slide'!F$4,'Master Data (Summary Slide)'!$M:$M)</f>
        <v>0.11448941523015872</v>
      </c>
      <c r="G7" s="100">
        <f>AVERAGEIF('Master Data (Summary Slide)'!$C:$C,'Summary Slide'!G$4,'Master Data (Summary Slide)'!$M:$M)</f>
        <v>0.12329320017391304</v>
      </c>
      <c r="H7" s="100">
        <f>AVERAGEIF('Master Data (Summary Slide)'!$C:$C,'Summary Slide'!H$4,'Master Data (Summary Slide)'!$M:$M)</f>
        <v>0.12609454436507936</v>
      </c>
      <c r="I7" s="100">
        <f>AVERAGEIF('Master Data (Summary Slide)'!$C:$C,'Summary Slide'!I$4,'Master Data (Summary Slide)'!$M:$M)</f>
        <v>0.10961596052631578</v>
      </c>
      <c r="J7" s="100">
        <f>INDEX('Master Data (Summary Slide)'!$M:$M,MATCH('Summary Slide'!$J$5,'Master Data (Summary Slide)'!$B:$B,0))</f>
        <v>0.13302262499999998</v>
      </c>
      <c r="K7" s="71">
        <f>INDEX('Master Data (Summary Slide)'!$M:$M,MATCH('Summary Slide'!$K$5,'Master Data (Summary Slide)'!$B:$B,0))</f>
        <v>0.10961596052631578</v>
      </c>
      <c r="L7" s="36">
        <f t="shared" si="1"/>
        <v>0.86657900166313551</v>
      </c>
      <c r="M7" s="106">
        <f>INDEX('Master Data (Summary Slide)'!$AA:$AA,MATCH('Summary Slide'!$M$5,'Master Data (Summary Slide)'!$B:$B,0))</f>
        <v>7</v>
      </c>
      <c r="N7" s="68">
        <f>INDEX('Master Data (Summary Slide)'!$AA:$AA,MATCH('Summary Slide'!$N$5,'Master Data (Summary Slide)'!$B:$B,0))</f>
        <v>6</v>
      </c>
      <c r="O7" s="67">
        <f t="shared" si="2"/>
        <v>-1</v>
      </c>
      <c r="P7" s="67">
        <v>-1</v>
      </c>
      <c r="Q7" s="74">
        <f t="shared" si="3"/>
        <v>0.82403997460068013</v>
      </c>
      <c r="R7" s="24"/>
      <c r="S7" s="128">
        <v>4</v>
      </c>
      <c r="T7" s="129">
        <v>5</v>
      </c>
      <c r="U7" s="130">
        <v>6</v>
      </c>
      <c r="V7" s="131">
        <v>7</v>
      </c>
      <c r="W7" s="132">
        <v>8</v>
      </c>
      <c r="X7" s="133">
        <v>9</v>
      </c>
      <c r="Y7" s="134">
        <v>10</v>
      </c>
    </row>
    <row r="8" spans="1:26" s="9" customFormat="1" ht="15" customHeight="1">
      <c r="B8" s="33" t="s">
        <v>151</v>
      </c>
      <c r="C8" s="102" t="str">
        <f>'Master Data (Summary Slide)'!H4</f>
        <v>NV Mid-Atlantic US JOHN NARSIFF</v>
      </c>
      <c r="D8" s="71">
        <f>INDEX('Master Data (Summary Slide)'!$AJ:$AJ,MATCH('Summary Slide'!$D$5,'Master Data (Summary Slide)'!$B:$B,0))</f>
        <v>0.18135993169194256</v>
      </c>
      <c r="E8" s="100">
        <f>AVERAGEIF('Master Data (Summary Slide)'!$C:$C,'Summary Slide'!E$4,'Master Data (Summary Slide)'!$H:$H)</f>
        <v>0.15064446992424238</v>
      </c>
      <c r="F8" s="100">
        <f>AVERAGEIF('Master Data (Summary Slide)'!$C:$C,'Summary Slide'!F$4,'Master Data (Summary Slide)'!$H:$H)</f>
        <v>0.1835911826111111</v>
      </c>
      <c r="G8" s="100">
        <f>AVERAGEIF('Master Data (Summary Slide)'!$C:$C,'Summary Slide'!G$4,'Master Data (Summary Slide)'!$H:$H)</f>
        <v>0.1736770185072464</v>
      </c>
      <c r="H8" s="100">
        <f>AVERAGEIF('Master Data (Summary Slide)'!$C:$C,'Summary Slide'!H$4,'Master Data (Summary Slide)'!$H:$H)</f>
        <v>0.17958063742424243</v>
      </c>
      <c r="I8" s="100">
        <f>AVERAGEIF('Master Data (Summary Slide)'!$C:$C,'Summary Slide'!I$4,'Master Data (Summary Slide)'!$H:$H)</f>
        <v>0.17334017736842103</v>
      </c>
      <c r="J8" s="100">
        <f>INDEX('Master Data (Summary Slide)'!$H:$H,MATCH('Summary Slide'!$J$5,'Master Data (Summary Slide)'!$B:$B,0))</f>
        <v>0.15426100227272724</v>
      </c>
      <c r="K8" s="71">
        <f>INDEX('Master Data (Summary Slide)'!$H:$H,MATCH('Summary Slide'!$K$5,'Master Data (Summary Slide)'!$B:$B,0))</f>
        <v>0.17334017736842103</v>
      </c>
      <c r="L8" s="36">
        <f t="shared" si="1"/>
        <v>0.95577989995527868</v>
      </c>
      <c r="M8" s="106">
        <f>INDEX('Master Data (Summary Slide)'!$V:$V,MATCH('Summary Slide'!$M$5,'Master Data (Summary Slide)'!$B:$B,0))</f>
        <v>7</v>
      </c>
      <c r="N8" s="68">
        <f>INDEX('Master Data (Summary Slide)'!$V:$V,MATCH('Summary Slide'!$N$5,'Master Data (Summary Slide)'!$B:$B,0))</f>
        <v>8</v>
      </c>
      <c r="O8" s="67">
        <f t="shared" si="2"/>
        <v>1</v>
      </c>
      <c r="P8" s="67">
        <v>-1</v>
      </c>
      <c r="Q8" s="74">
        <f t="shared" si="3"/>
        <v>1.1236811301275131</v>
      </c>
      <c r="R8" s="24"/>
      <c r="S8" s="13" t="s">
        <v>157</v>
      </c>
      <c r="T8" s="31"/>
      <c r="U8" s="31"/>
      <c r="V8" s="31"/>
      <c r="W8" s="31"/>
      <c r="X8" s="10"/>
      <c r="Y8" s="10" t="s">
        <v>158</v>
      </c>
    </row>
    <row r="9" spans="1:26" s="9" customFormat="1" ht="15" customHeight="1">
      <c r="B9" s="34" t="s">
        <v>153</v>
      </c>
      <c r="C9" s="103" t="str">
        <f>'Master Data (Summary Slide)'!G4</f>
        <v>NV Lone Star US MIKE DELGER</v>
      </c>
      <c r="D9" s="71">
        <f>INDEX('Master Data (Summary Slide)'!$AI:$AI,MATCH('Summary Slide'!$D$5,'Master Data (Summary Slide)'!$B:$B,0))</f>
        <v>0.16644528920991714</v>
      </c>
      <c r="E9" s="100">
        <f>AVERAGEIF('Master Data (Summary Slide)'!$C:$C,'Summary Slide'!E$4,'Master Data (Summary Slide)'!$G:$G)</f>
        <v>0.13492499872727273</v>
      </c>
      <c r="F9" s="100">
        <f>AVERAGEIF('Master Data (Summary Slide)'!$C:$C,'Summary Slide'!F$4,'Master Data (Summary Slide)'!$G:$G)</f>
        <v>0.15580194453968255</v>
      </c>
      <c r="G9" s="100">
        <f>AVERAGEIF('Master Data (Summary Slide)'!$C:$C,'Summary Slide'!G$4,'Master Data (Summary Slide)'!$G:$G)</f>
        <v>0.14093794571014492</v>
      </c>
      <c r="H9" s="100">
        <f>AVERAGEIF('Master Data (Summary Slide)'!$C:$C,'Summary Slide'!H$4,'Master Data (Summary Slide)'!$G:$G)</f>
        <v>0.15859798935064937</v>
      </c>
      <c r="I9" s="100">
        <f>AVERAGEIF('Master Data (Summary Slide)'!$C:$C,'Summary Slide'!I$4,'Master Data (Summary Slide)'!$G:$G)</f>
        <v>0.12818791789473685</v>
      </c>
      <c r="J9" s="100">
        <f>INDEX('Master Data (Summary Slide)'!$G:$G,MATCH('Summary Slide'!$J$5,'Master Data (Summary Slide)'!$B:$B,0))</f>
        <v>0.14701647090909092</v>
      </c>
      <c r="K9" s="71">
        <f>INDEX('Master Data (Summary Slide)'!$G:$G,MATCH('Summary Slide'!$K$5,'Master Data (Summary Slide)'!$B:$B,0))</f>
        <v>0.12818791789473685</v>
      </c>
      <c r="L9" s="36">
        <f t="shared" si="1"/>
        <v>0.77015047108403933</v>
      </c>
      <c r="M9" s="106">
        <f>INDEX('Master Data (Summary Slide)'!$U:$U,MATCH('Summary Slide'!$M$5,'Master Data (Summary Slide)'!$B:$B,0))</f>
        <v>10</v>
      </c>
      <c r="N9" s="68">
        <f>INDEX('Master Data (Summary Slide)'!$U:$U,MATCH('Summary Slide'!$N$5,'Master Data (Summary Slide)'!$B:$B,0))</f>
        <v>5</v>
      </c>
      <c r="O9" s="67">
        <f t="shared" si="2"/>
        <v>-5</v>
      </c>
      <c r="P9" s="67">
        <v>-1</v>
      </c>
      <c r="Q9" s="74">
        <f t="shared" si="3"/>
        <v>0.87192895532095249</v>
      </c>
      <c r="R9" s="24"/>
      <c r="S9" s="13" t="s">
        <v>159</v>
      </c>
      <c r="T9" s="31"/>
      <c r="U9" s="31"/>
      <c r="V9" s="31"/>
      <c r="W9" s="31"/>
      <c r="X9" s="10"/>
      <c r="Y9" s="10" t="s">
        <v>160</v>
      </c>
    </row>
    <row r="10" spans="1:26" s="9" customFormat="1" ht="15" customHeight="1" thickBot="1">
      <c r="B10" s="33" t="s">
        <v>143</v>
      </c>
      <c r="C10" s="102" t="str">
        <f>'Master Data (Summary Slide)'!K4</f>
        <v>NV Northeast US JUSTIN COTE</v>
      </c>
      <c r="D10" s="71">
        <f>INDEX('Master Data (Summary Slide)'!$AM:$AM,MATCH('Summary Slide'!$D$5,'Master Data (Summary Slide)'!$B:$B,0))</f>
        <v>0.17532107782519074</v>
      </c>
      <c r="E10" s="100">
        <f>AVERAGEIF('Master Data (Summary Slide)'!$C:$C,'Summary Slide'!E$4,'Master Data (Summary Slide)'!$K:$K)</f>
        <v>0.12135418486363636</v>
      </c>
      <c r="F10" s="100">
        <f>AVERAGEIF('Master Data (Summary Slide)'!$C:$C,'Summary Slide'!F$4,'Master Data (Summary Slide)'!$K:$K)</f>
        <v>0.16625428280158727</v>
      </c>
      <c r="G10" s="100">
        <f>AVERAGEIF('Master Data (Summary Slide)'!$C:$C,'Summary Slide'!G$4,'Master Data (Summary Slide)'!$K:$K)</f>
        <v>0.15849351691304348</v>
      </c>
      <c r="H10" s="100">
        <f>AVERAGEIF('Master Data (Summary Slide)'!$C:$C,'Summary Slide'!H$4,'Master Data (Summary Slide)'!$K:$K)</f>
        <v>0.1567733987950938</v>
      </c>
      <c r="I10" s="100">
        <f>AVERAGEIF('Master Data (Summary Slide)'!$C:$C,'Summary Slide'!I$4,'Master Data (Summary Slide)'!$K:$K)</f>
        <v>0.15781256578947364</v>
      </c>
      <c r="J10" s="100">
        <f>INDEX('Master Data (Summary Slide)'!$K:$K,MATCH('Summary Slide'!$J$5,'Master Data (Summary Slide)'!$B:$B,0))</f>
        <v>0.1471682259090909</v>
      </c>
      <c r="K10" s="71">
        <f>INDEX('Master Data (Summary Slide)'!$K:$K,MATCH('Summary Slide'!$K$5,'Master Data (Summary Slide)'!$B:$B,0))</f>
        <v>0.15781256578947364</v>
      </c>
      <c r="L10" s="36">
        <f t="shared" si="1"/>
        <v>0.90013458591000395</v>
      </c>
      <c r="M10" s="106">
        <f>INDEX('Master Data (Summary Slide)'!$Y:$Y,MATCH('Summary Slide'!$M$5,'Master Data (Summary Slide)'!$B:$B,0))</f>
        <v>8</v>
      </c>
      <c r="N10" s="68">
        <f>INDEX('Master Data (Summary Slide)'!$Y:$Y,MATCH('Summary Slide'!$N$5,'Master Data (Summary Slide)'!$B:$B,0))</f>
        <v>8</v>
      </c>
      <c r="O10" s="67">
        <f t="shared" si="2"/>
        <v>0</v>
      </c>
      <c r="P10" s="67">
        <v>-1</v>
      </c>
      <c r="Q10" s="74">
        <f t="shared" si="3"/>
        <v>1.0723277039906562</v>
      </c>
      <c r="R10" s="24"/>
      <c r="S10" s="14" t="s">
        <v>161</v>
      </c>
      <c r="T10" s="32"/>
      <c r="U10" s="32"/>
      <c r="V10" s="32"/>
      <c r="W10" s="32"/>
      <c r="X10" s="11"/>
      <c r="Y10" s="11" t="s">
        <v>162</v>
      </c>
    </row>
    <row r="11" spans="1:26" s="9" customFormat="1" ht="15" customHeight="1" thickBot="1">
      <c r="B11" s="34" t="s">
        <v>149</v>
      </c>
      <c r="C11" s="103" t="str">
        <f>'Master Data (Summary Slide)'!O4</f>
        <v>NV Southern California US HUNTER TUBBS</v>
      </c>
      <c r="D11" s="71">
        <f>INDEX('Master Data (Summary Slide)'!$AQ:$AQ,MATCH('Summary Slide'!$D$5,'Master Data (Summary Slide)'!$B:$B,0))</f>
        <v>0.16383740492463453</v>
      </c>
      <c r="E11" s="100">
        <f>AVERAGEIF('Master Data (Summary Slide)'!$C:$C,'Summary Slide'!E$4,'Master Data (Summary Slide)'!$O:$O)</f>
        <v>0.14236468015151513</v>
      </c>
      <c r="F11" s="100">
        <f>AVERAGEIF('Master Data (Summary Slide)'!$C:$C,'Summary Slide'!F$4,'Master Data (Summary Slide)'!$O:$O)</f>
        <v>0.13433688180158729</v>
      </c>
      <c r="G11" s="100">
        <f>AVERAGEIF('Master Data (Summary Slide)'!$C:$C,'Summary Slide'!G$4,'Master Data (Summary Slide)'!$O:$O)</f>
        <v>0.16081131515942029</v>
      </c>
      <c r="H11" s="100">
        <f>AVERAGEIF('Master Data (Summary Slide)'!$C:$C,'Summary Slide'!H$4,'Master Data (Summary Slide)'!$O:$O)</f>
        <v>0.14334211105339104</v>
      </c>
      <c r="I11" s="100">
        <f>AVERAGEIF('Master Data (Summary Slide)'!$C:$C,'Summary Slide'!I$4,'Master Data (Summary Slide)'!$O:$O)</f>
        <v>0.14070332421052634</v>
      </c>
      <c r="J11" s="100">
        <f>INDEX('Master Data (Summary Slide)'!$O:$O,MATCH('Summary Slide'!$J$5,'Master Data (Summary Slide)'!$B:$B,0))</f>
        <v>0.12723190363636361</v>
      </c>
      <c r="K11" s="71">
        <f>INDEX('Master Data (Summary Slide)'!$O:$O,MATCH('Summary Slide'!$K$5,'Master Data (Summary Slide)'!$B:$B,0))</f>
        <v>0.14070332421052634</v>
      </c>
      <c r="L11" s="36">
        <f t="shared" si="1"/>
        <v>0.8587985403897852</v>
      </c>
      <c r="M11" s="106">
        <f>INDEX('Master Data (Summary Slide)'!$AC:$AC,MATCH('Summary Slide'!$M$5,'Master Data (Summary Slide)'!$B:$B,0))</f>
        <v>5</v>
      </c>
      <c r="N11" s="68">
        <f>INDEX('Master Data (Summary Slide)'!$AC:$AC,MATCH('Summary Slide'!$N$5,'Master Data (Summary Slide)'!$B:$B,0))</f>
        <v>5</v>
      </c>
      <c r="O11" s="67">
        <f t="shared" si="2"/>
        <v>0</v>
      </c>
      <c r="P11" s="67">
        <v>-1</v>
      </c>
      <c r="Q11" s="74">
        <f t="shared" si="3"/>
        <v>1.1058808379749221</v>
      </c>
      <c r="R11" s="24"/>
    </row>
    <row r="12" spans="1:26" s="9" customFormat="1" ht="15" customHeight="1" thickBot="1">
      <c r="B12" s="34" t="s">
        <v>147</v>
      </c>
      <c r="C12" s="103" t="str">
        <f>'Master Data (Summary Slide)'!L4</f>
        <v>NV Ohio Valley US ERIC HERMANSON</v>
      </c>
      <c r="D12" s="71">
        <f>INDEX('Master Data (Summary Slide)'!$AN:$AN,MATCH('Summary Slide'!$D$5,'Master Data (Summary Slide)'!$B:$B,0))</f>
        <v>0.15975002737288449</v>
      </c>
      <c r="E12" s="100">
        <f>AVERAGEIF('Master Data (Summary Slide)'!$C:$C,'Summary Slide'!E$4,'Master Data (Summary Slide)'!$L:$L)</f>
        <v>0.11545580518181818</v>
      </c>
      <c r="F12" s="100">
        <f>AVERAGEIF('Master Data (Summary Slide)'!$C:$C,'Summary Slide'!F$4,'Master Data (Summary Slide)'!$L:$L)</f>
        <v>0.16511950440476189</v>
      </c>
      <c r="G12" s="100">
        <f>AVERAGEIF('Master Data (Summary Slide)'!$C:$C,'Summary Slide'!G$4,'Master Data (Summary Slide)'!$L:$L)</f>
        <v>0.13750826039130434</v>
      </c>
      <c r="H12" s="100">
        <f>AVERAGEIF('Master Data (Summary Slide)'!$C:$C,'Summary Slide'!H$4,'Master Data (Summary Slide)'!$L:$L)</f>
        <v>0.1559733546031746</v>
      </c>
      <c r="I12" s="100">
        <f>AVERAGEIF('Master Data (Summary Slide)'!$C:$C,'Summary Slide'!I$4,'Master Data (Summary Slide)'!$L:$L)</f>
        <v>0.15755786736842106</v>
      </c>
      <c r="J12" s="100">
        <f>INDEX('Master Data (Summary Slide)'!$L:$L,MATCH('Summary Slide'!$J$5,'Master Data (Summary Slide)'!$B:$B,0))</f>
        <v>0.14793590000000004</v>
      </c>
      <c r="K12" s="71">
        <f>INDEX('Master Data (Summary Slide)'!$L:$L,MATCH('Summary Slide'!$K$5,'Master Data (Summary Slide)'!$B:$B,0))</f>
        <v>0.15755786736842106</v>
      </c>
      <c r="L12" s="36">
        <f t="shared" si="1"/>
        <v>0.98627756100882191</v>
      </c>
      <c r="M12" s="106">
        <f>INDEX('Master Data (Summary Slide)'!$Z:$Z,MATCH('Summary Slide'!$M$5,'Master Data (Summary Slide)'!$B:$B,0))</f>
        <v>8</v>
      </c>
      <c r="N12" s="68">
        <f>INDEX('Master Data (Summary Slide)'!$Z:$Z,MATCH('Summary Slide'!$N$5,'Master Data (Summary Slide)'!$B:$B,0))</f>
        <v>8</v>
      </c>
      <c r="O12" s="67">
        <f t="shared" si="2"/>
        <v>0</v>
      </c>
      <c r="P12" s="67">
        <v>-1</v>
      </c>
      <c r="Q12" s="74">
        <f t="shared" si="3"/>
        <v>1.0650414630148668</v>
      </c>
      <c r="R12" s="25"/>
      <c r="S12" s="230" t="s">
        <v>206</v>
      </c>
      <c r="T12" s="231"/>
      <c r="U12" s="231"/>
      <c r="V12" s="231"/>
      <c r="W12" s="232"/>
      <c r="X12"/>
      <c r="Y12" s="43"/>
    </row>
    <row r="13" spans="1:26" s="9" customFormat="1" ht="15" customHeight="1">
      <c r="B13" s="34" t="s">
        <v>146</v>
      </c>
      <c r="C13" s="103" t="str">
        <f>'Master Data (Summary Slide)'!D4</f>
        <v>NV Empire US Jim Duffy</v>
      </c>
      <c r="D13" s="71">
        <f>INDEX('Master Data (Summary Slide)'!$AF:$AF,MATCH('Summary Slide'!$D$5,'Master Data (Summary Slide)'!$B:$B,0))</f>
        <v>0.20407338791180141</v>
      </c>
      <c r="E13" s="100">
        <f>AVERAGEIF('Master Data (Summary Slide)'!$C:$C,'Summary Slide'!E$4,'Master Data (Summary Slide)'!$D:$D)</f>
        <v>0.15089303963636366</v>
      </c>
      <c r="F13" s="100">
        <f>AVERAGEIF('Master Data (Summary Slide)'!$C:$C,'Summary Slide'!F$4,'Master Data (Summary Slide)'!$D:$D)</f>
        <v>0.18718594565873017</v>
      </c>
      <c r="G13" s="100">
        <f>AVERAGEIF('Master Data (Summary Slide)'!$C:$C,'Summary Slide'!G$4,'Master Data (Summary Slide)'!$D:$D)</f>
        <v>0.16260594332608697</v>
      </c>
      <c r="H13" s="100">
        <f>AVERAGEIF('Master Data (Summary Slide)'!$C:$C,'Summary Slide'!H$4,'Master Data (Summary Slide)'!$D:$D)</f>
        <v>0.18125811750360751</v>
      </c>
      <c r="I13" s="100">
        <f>AVERAGEIF('Master Data (Summary Slide)'!$C:$C,'Summary Slide'!I$4,'Master Data (Summary Slide)'!$D:$D)</f>
        <v>0.15884811052631581</v>
      </c>
      <c r="J13" s="100">
        <f>INDEX('Master Data (Summary Slide)'!$D:$D,MATCH('Summary Slide'!$J$5,'Master Data (Summary Slide)'!$B:$B,0))</f>
        <v>0.18086209727272723</v>
      </c>
      <c r="K13" s="71">
        <f>INDEX('Master Data (Summary Slide)'!$D:$D,MATCH('Summary Slide'!$K$5,'Master Data (Summary Slide)'!$B:$B,0))</f>
        <v>0.15884811052631581</v>
      </c>
      <c r="L13" s="36">
        <f t="shared" si="1"/>
        <v>0.77838718782366889</v>
      </c>
      <c r="M13" s="106">
        <f>INDEX('Master Data (Summary Slide)'!$R:$R,MATCH('Summary Slide'!$M$5,'Master Data (Summary Slide)'!$B:$B,0))</f>
        <v>7</v>
      </c>
      <c r="N13" s="68">
        <f>INDEX('Master Data (Summary Slide)'!$R:$R,MATCH('Summary Slide'!$N$5,'Master Data (Summary Slide)'!$B:$B,0))</f>
        <v>7</v>
      </c>
      <c r="O13" s="67">
        <f t="shared" si="2"/>
        <v>0</v>
      </c>
      <c r="P13" s="67">
        <v>-1</v>
      </c>
      <c r="Q13" s="74">
        <f t="shared" si="3"/>
        <v>0.87828302845998807</v>
      </c>
      <c r="R13" s="26"/>
      <c r="S13" s="44" t="s">
        <v>155</v>
      </c>
      <c r="T13" s="45"/>
      <c r="U13" s="46">
        <f>SUM($D$6,$D$7,$D$8,$D$10,$D$12,$D$14)</f>
        <v>0.97103935701271804</v>
      </c>
      <c r="V13" s="46">
        <f>SUM($K$6,$K$7,$K$8,$K$10,$K$12,$K$14)</f>
        <v>0.9135478489473684</v>
      </c>
      <c r="W13" s="47">
        <f>V13/U13</f>
        <v>0.94079384357579998</v>
      </c>
      <c r="Y13" s="19"/>
    </row>
    <row r="14" spans="1:26" s="9" customFormat="1" ht="15" customHeight="1" thickBot="1">
      <c r="B14" s="33" t="s">
        <v>150</v>
      </c>
      <c r="C14" s="102" t="str">
        <f>'Master Data (Summary Slide)'!J4</f>
        <v>NV Mountain West US CORY GIDDINGS</v>
      </c>
      <c r="D14" s="71">
        <f>INDEX('Master Data (Summary Slide)'!$AL:$AL,MATCH('Summary Slide'!$D$5,'Master Data (Summary Slide)'!$B:$B,0))</f>
        <v>0.16182265936735618</v>
      </c>
      <c r="E14" s="100">
        <f>AVERAGEIF('Master Data (Summary Slide)'!$C:$C,'Summary Slide'!E$4,'Master Data (Summary Slide)'!$J:$J)</f>
        <v>0.13004168556060605</v>
      </c>
      <c r="F14" s="100">
        <f>AVERAGEIF('Master Data (Summary Slide)'!$C:$C,'Summary Slide'!F$4,'Master Data (Summary Slide)'!$J:$J)</f>
        <v>0.14998651396825394</v>
      </c>
      <c r="G14" s="100">
        <f>AVERAGEIF('Master Data (Summary Slide)'!$C:$C,'Summary Slide'!G$4,'Master Data (Summary Slide)'!$J:$J)</f>
        <v>0.14780067958695653</v>
      </c>
      <c r="H14" s="100">
        <f>AVERAGEIF('Master Data (Summary Slide)'!$C:$C,'Summary Slide'!H$4,'Master Data (Summary Slide)'!$J:$J)</f>
        <v>0.16916742181096681</v>
      </c>
      <c r="I14" s="100">
        <f>AVERAGEIF('Master Data (Summary Slide)'!$C:$C,'Summary Slide'!I$4,'Master Data (Summary Slide)'!$J:$J)</f>
        <v>0.16096711157894739</v>
      </c>
      <c r="J14" s="100">
        <f>INDEX('Master Data (Summary Slide)'!$J:$J,MATCH('Summary Slide'!$J$5,'Master Data (Summary Slide)'!$B:$B,0))</f>
        <v>0.14736302590909092</v>
      </c>
      <c r="K14" s="71">
        <f>INDEX('Master Data (Summary Slide)'!$J:$J,MATCH('Summary Slide'!$K$5,'Master Data (Summary Slide)'!$B:$B,0))</f>
        <v>0.16096711157894739</v>
      </c>
      <c r="L14" s="72">
        <f t="shared" si="1"/>
        <v>0.99471305321669068</v>
      </c>
      <c r="M14" s="107">
        <f>INDEX('Master Data (Summary Slide)'!$X:$X,MATCH('Summary Slide'!$M$5,'Master Data (Summary Slide)'!$B:$B,0))</f>
        <v>7</v>
      </c>
      <c r="N14" s="125">
        <f>INDEX('Master Data (Summary Slide)'!$X:$X,MATCH('Summary Slide'!$N$5,'Master Data (Summary Slide)'!$B:$B,0))</f>
        <v>7</v>
      </c>
      <c r="O14" s="67">
        <f t="shared" si="2"/>
        <v>0</v>
      </c>
      <c r="P14" s="67">
        <v>-1</v>
      </c>
      <c r="Q14" s="74">
        <f t="shared" si="3"/>
        <v>1.0923168181837477</v>
      </c>
      <c r="R14" s="26"/>
      <c r="S14" s="48" t="s">
        <v>156</v>
      </c>
      <c r="T14" s="49"/>
      <c r="U14" s="50">
        <f>SUM($D$9,$D$11,$D$13,$D$15,$D$16,$D$17)</f>
        <v>0.97426898023104436</v>
      </c>
      <c r="V14" s="50">
        <f>SUM($K$9,$K$11,$K$13,$K$15,$K$16,$K$17)</f>
        <v>0.82494283526315804</v>
      </c>
      <c r="W14" s="51">
        <f>V14/U14</f>
        <v>0.84673006325986677</v>
      </c>
      <c r="X14"/>
      <c r="Y14" s="19"/>
    </row>
    <row r="15" spans="1:26" s="9" customFormat="1" ht="15" customHeight="1">
      <c r="B15" s="33" t="s">
        <v>145</v>
      </c>
      <c r="C15" s="102" t="str">
        <f>'Master Data (Summary Slide)'!N4</f>
        <v>NV South US JOE MAURO</v>
      </c>
      <c r="D15" s="71">
        <f>INDEX('Master Data (Summary Slide)'!$AP:$AP,MATCH('Summary Slide'!$D$5,'Master Data (Summary Slide)'!$B:$B,0))</f>
        <v>0.19805667313764833</v>
      </c>
      <c r="E15" s="100">
        <f>AVERAGEIF('Master Data (Summary Slide)'!$C:$C,'Summary Slide'!E$4,'Master Data (Summary Slide)'!$N:$N)</f>
        <v>0.13821275366666666</v>
      </c>
      <c r="F15" s="100">
        <f>AVERAGEIF('Master Data (Summary Slide)'!$C:$C,'Summary Slide'!F$4,'Master Data (Summary Slide)'!$N:$N)</f>
        <v>0.20535648408730156</v>
      </c>
      <c r="G15" s="100">
        <f>AVERAGEIF('Master Data (Summary Slide)'!$C:$C,'Summary Slide'!G$4,'Master Data (Summary Slide)'!$N:$N)</f>
        <v>0.17592455741304347</v>
      </c>
      <c r="H15" s="100">
        <f>AVERAGEIF('Master Data (Summary Slide)'!$C:$C,'Summary Slide'!H$4,'Master Data (Summary Slide)'!$N:$N)</f>
        <v>0.15743889792207794</v>
      </c>
      <c r="I15" s="100">
        <f>AVERAGEIF('Master Data (Summary Slide)'!$C:$C,'Summary Slide'!I$4,'Master Data (Summary Slide)'!$N:$N)</f>
        <v>0.15466364000000002</v>
      </c>
      <c r="J15" s="100">
        <f>INDEX('Master Data (Summary Slide)'!$N:$N,MATCH('Summary Slide'!$J$5,'Master Data (Summary Slide)'!$B:$B,0))</f>
        <v>0.15622220090909089</v>
      </c>
      <c r="K15" s="71">
        <f>INDEX('Master Data (Summary Slide)'!$N:$N,MATCH('Summary Slide'!$K$5,'Master Data (Summary Slide)'!$B:$B,0))</f>
        <v>0.15466364000000002</v>
      </c>
      <c r="L15" s="72">
        <f t="shared" si="1"/>
        <v>0.78090597781832682</v>
      </c>
      <c r="M15" s="107">
        <f>INDEX('Master Data (Summary Slide)'!$AB:$AB,MATCH('Summary Slide'!$M$5,'Master Data (Summary Slide)'!$B:$B,0))</f>
        <v>6</v>
      </c>
      <c r="N15" s="125">
        <f>INDEX('Master Data (Summary Slide)'!$AB:$AB,MATCH('Summary Slide'!$N$5,'Master Data (Summary Slide)'!$B:$B,0))</f>
        <v>6</v>
      </c>
      <c r="O15" s="67">
        <f t="shared" si="2"/>
        <v>0</v>
      </c>
      <c r="P15" s="67">
        <v>-1</v>
      </c>
      <c r="Q15" s="74">
        <f t="shared" si="3"/>
        <v>0.99002343520945635</v>
      </c>
      <c r="R15" s="24"/>
      <c r="Z15" s="43"/>
    </row>
    <row r="16" spans="1:26" s="9" customFormat="1" ht="15" customHeight="1">
      <c r="B16" s="185" t="s">
        <v>144</v>
      </c>
      <c r="C16" s="102" t="str">
        <f>'Master Data (Summary Slide)'!I4</f>
        <v>NV Midwest US DENNIS HALL</v>
      </c>
      <c r="D16" s="71">
        <f>INDEX('Master Data (Summary Slide)'!$AK:$AK,MATCH('Summary Slide'!$D$5,'Master Data (Summary Slide)'!$B:$B,0))</f>
        <v>0.12839968257315448</v>
      </c>
      <c r="E16" s="100">
        <f>AVERAGEIF('Master Data (Summary Slide)'!$C:$C,'Summary Slide'!E$4,'Master Data (Summary Slide)'!$I:$I)</f>
        <v>0.10028097554545455</v>
      </c>
      <c r="F16" s="100">
        <f>AVERAGEIF('Master Data (Summary Slide)'!$C:$C,'Summary Slide'!F$4,'Master Data (Summary Slide)'!$I:$I)</f>
        <v>0.11791056707936509</v>
      </c>
      <c r="G16" s="100">
        <f>AVERAGEIF('Master Data (Summary Slide)'!$C:$C,'Summary Slide'!G$4,'Master Data (Summary Slide)'!$I:$I)</f>
        <v>0.11376486844927536</v>
      </c>
      <c r="H16" s="100">
        <f>AVERAGEIF('Master Data (Summary Slide)'!$C:$C,'Summary Slide'!H$4,'Master Data (Summary Slide)'!$I:$I)</f>
        <v>0.11370179362914863</v>
      </c>
      <c r="I16" s="100">
        <f>AVERAGEIF('Master Data (Summary Slide)'!$C:$C,'Summary Slide'!I$4,'Master Data (Summary Slide)'!$I:$I)</f>
        <v>0.12920414736842106</v>
      </c>
      <c r="J16" s="100">
        <f>INDEX('Master Data (Summary Slide)'!$I:$I,MATCH('Summary Slide'!$J$5,'Master Data (Summary Slide)'!$B:$B,0))</f>
        <v>0.11078765136363636</v>
      </c>
      <c r="K16" s="71">
        <f>INDEX('Master Data (Summary Slide)'!$I:$I,MATCH('Summary Slide'!$K$5,'Master Data (Summary Slide)'!$B:$B,0))</f>
        <v>0.12920414736842106</v>
      </c>
      <c r="L16" s="72">
        <f t="shared" si="1"/>
        <v>1.0062653176327616</v>
      </c>
      <c r="M16" s="107">
        <f>INDEX('Master Data (Summary Slide)'!$W:$W,MATCH('Summary Slide'!$M$5,'Master Data (Summary Slide)'!$B:$B,0))</f>
        <v>7</v>
      </c>
      <c r="N16" s="125">
        <f>INDEX('Master Data (Summary Slide)'!$W:$W,MATCH('Summary Slide'!$N$5,'Master Data (Summary Slide)'!$B:$B,0))</f>
        <v>7</v>
      </c>
      <c r="O16" s="67">
        <f t="shared" si="2"/>
        <v>0</v>
      </c>
      <c r="P16" s="67">
        <v>-1</v>
      </c>
      <c r="Q16" s="74">
        <f t="shared" si="3"/>
        <v>1.1662323894234075</v>
      </c>
      <c r="R16" s="27"/>
      <c r="Z16" s="20"/>
    </row>
    <row r="17" spans="2:26">
      <c r="B17" s="33" t="s">
        <v>148</v>
      </c>
      <c r="C17" s="102" t="str">
        <f>'Master Data (Summary Slide)'!F4</f>
        <v>NV Great Plains US Dana Scharping</v>
      </c>
      <c r="D17" s="71">
        <f>INDEX('Master Data (Summary Slide)'!$AH:$AH,MATCH('Summary Slide'!$D$5,'Master Data (Summary Slide)'!$B:$B,0))</f>
        <v>0.11345654247388849</v>
      </c>
      <c r="E17" s="100">
        <f>AVERAGEIF('Master Data (Summary Slide)'!$C:$C,'Summary Slide'!E$4,'Master Data (Summary Slide)'!$F:$F)</f>
        <v>8.6778209272727266E-2</v>
      </c>
      <c r="F17" s="100">
        <f>AVERAGEIF('Master Data (Summary Slide)'!$C:$C,'Summary Slide'!F$4,'Master Data (Summary Slide)'!$F:$F)</f>
        <v>9.0838289603174596E-2</v>
      </c>
      <c r="G17" s="100">
        <f>AVERAGEIF('Master Data (Summary Slide)'!$C:$C,'Summary Slide'!G$4,'Master Data (Summary Slide)'!$F:$F)</f>
        <v>9.8779047999999994E-2</v>
      </c>
      <c r="H17" s="100">
        <f>AVERAGEIF('Master Data (Summary Slide)'!$C:$C,'Summary Slide'!H$4,'Master Data (Summary Slide)'!$F:$F)</f>
        <v>0.10739414575757576</v>
      </c>
      <c r="I17" s="100">
        <f>AVERAGEIF('Master Data (Summary Slide)'!$C:$C,'Summary Slide'!I$4,'Master Data (Summary Slide)'!$F:$F)</f>
        <v>0.11333569526315788</v>
      </c>
      <c r="J17" s="100">
        <f>INDEX('Master Data (Summary Slide)'!$F:$F,MATCH('Summary Slide'!$J$5,'Master Data (Summary Slide)'!$B:$B,0))</f>
        <v>0.10060311727272728</v>
      </c>
      <c r="K17" s="71">
        <f>INDEX('Master Data (Summary Slide)'!$F:$F,MATCH('Summary Slide'!$K$5,'Master Data (Summary Slide)'!$B:$B,0))</f>
        <v>0.11333569526315788</v>
      </c>
      <c r="L17" s="72">
        <f t="shared" si="1"/>
        <v>0.99893485903857493</v>
      </c>
      <c r="M17" s="107">
        <f>INDEX('Master Data (Summary Slide)'!$T:$T,MATCH('Summary Slide'!$M$5,'Master Data (Summary Slide)'!$B:$B,0))</f>
        <v>7</v>
      </c>
      <c r="N17" s="125">
        <f>INDEX('Master Data (Summary Slide)'!$T:$T,MATCH('Summary Slide'!$N$5,'Master Data (Summary Slide)'!$B:$B,0))</f>
        <v>8</v>
      </c>
      <c r="O17" s="67">
        <f t="shared" si="2"/>
        <v>1</v>
      </c>
      <c r="P17" s="67">
        <v>-1</v>
      </c>
      <c r="Q17" s="74">
        <f t="shared" si="3"/>
        <v>1.1265624598481732</v>
      </c>
      <c r="R17" s="27"/>
      <c r="Z17" s="21"/>
    </row>
    <row r="18" spans="2:26" ht="15" customHeight="1" thickBot="1">
      <c r="B18" s="37" t="s">
        <v>195</v>
      </c>
      <c r="C18" s="103"/>
      <c r="D18" s="71"/>
      <c r="E18" s="100">
        <f>IFERROR(AVERAGEIF('Master Data (Summary Slide)'!$C:$C,'Summary Slide'!E$4,'Master Data (Summary Slide)'!$P:$P),0)</f>
        <v>0</v>
      </c>
      <c r="F18" s="100">
        <f>AVERAGEIF('Master Data (Summary Slide)'!$C:$C,'Summary Slide'!F$4,'Master Data (Summary Slide)'!$P:$P)</f>
        <v>4.8397197099933488E-2</v>
      </c>
      <c r="G18" s="100">
        <f>AVERAGEIF('Master Data (Summary Slide)'!$C:$C,'Summary Slide'!G$4,'Master Data (Summary Slide)'!$P:$P)</f>
        <v>5.6089953574228198E-2</v>
      </c>
      <c r="H18" s="100">
        <f>AVERAGEIF('Master Data (Summary Slide)'!$C:$C,'Summary Slide'!H$4,'Master Data (Summary Slide)'!$P:$P)</f>
        <v>0.06</v>
      </c>
      <c r="I18" s="100" t="e">
        <f>AVERAGEIF('Master Data (Summary Slide)'!$C:$C,'Summary Slide'!I$4,'Master Data (Summary Slide)'!$P:$P)</f>
        <v>#DIV/0!</v>
      </c>
      <c r="J18" s="100">
        <f>INDEX('Master Data (Summary Slide)'!$P:$P,MATCH('Summary Slide'!$J$5,'Master Data (Summary Slide)'!$B:$B,0))</f>
        <v>0.06</v>
      </c>
      <c r="K18" s="71"/>
      <c r="L18" s="70" t="e">
        <f t="shared" ref="L18:L19" si="4">K18/D18</f>
        <v>#DIV/0!</v>
      </c>
      <c r="M18" s="107">
        <f>INDEX('Master Data (Summary Slide)'!$AD:$AD,MATCH('Summary Slide'!$M$5,'Master Data (Summary Slide)'!$B:$B,0))</f>
        <v>6</v>
      </c>
      <c r="N18" s="125"/>
      <c r="O18" s="67">
        <f t="shared" ref="O18" si="5">N18-M18</f>
        <v>-6</v>
      </c>
      <c r="P18" s="67">
        <v>-1</v>
      </c>
      <c r="Q18" s="74">
        <f t="shared" ref="Q18" si="6">K18/J18</f>
        <v>0</v>
      </c>
      <c r="R18" s="27"/>
    </row>
    <row r="19" spans="2:26" ht="15.75" thickBot="1">
      <c r="B19" s="76" t="s">
        <v>154</v>
      </c>
      <c r="C19" s="77"/>
      <c r="D19" s="78">
        <f>SUM(D6:D18)</f>
        <v>1.9453083372437627</v>
      </c>
      <c r="E19" s="101">
        <f t="shared" ref="E19" si="7">SUM(E6:E18)</f>
        <v>1.4874405926363636</v>
      </c>
      <c r="F19" s="101">
        <f t="shared" ref="F19:I19" si="8">SUM(F6:F18)</f>
        <v>1.8716649520205684</v>
      </c>
      <c r="G19" s="101">
        <f t="shared" si="8"/>
        <v>1.8031813644582859</v>
      </c>
      <c r="H19" s="101">
        <f t="shared" si="8"/>
        <v>1.8529664680663782</v>
      </c>
      <c r="I19" s="101" t="e">
        <f t="shared" si="8"/>
        <v>#DIV/0!</v>
      </c>
      <c r="J19" s="101">
        <f>SUM(J6:J18)</f>
        <v>1.7396225218181818</v>
      </c>
      <c r="K19" s="78">
        <f>SUM(K6:K18)+0.01</f>
        <v>1.7484906842105263</v>
      </c>
      <c r="L19" s="79">
        <f t="shared" si="4"/>
        <v>0.89882444378349802</v>
      </c>
      <c r="M19" s="41"/>
      <c r="N19" s="41"/>
      <c r="O19" s="42"/>
      <c r="P19" s="42"/>
      <c r="Q19" s="80">
        <v>0.97</v>
      </c>
      <c r="R19" s="12" t="s">
        <v>204</v>
      </c>
    </row>
    <row r="20" spans="2:26">
      <c r="B20" s="8"/>
      <c r="C20" s="8"/>
      <c r="D20" s="8"/>
      <c r="E20" s="8"/>
      <c r="F20" s="8"/>
      <c r="G20" s="8"/>
      <c r="H20" s="8"/>
      <c r="I20" s="8"/>
      <c r="J20" s="8"/>
      <c r="K20" s="17"/>
      <c r="L20" s="163"/>
      <c r="M20" s="30"/>
    </row>
    <row r="21" spans="2:26">
      <c r="M21" s="18"/>
    </row>
    <row r="22" spans="2:26">
      <c r="M22" s="18"/>
      <c r="W22" s="38"/>
    </row>
    <row r="23" spans="2:26">
      <c r="W23" s="38"/>
    </row>
    <row r="24" spans="2:26">
      <c r="W24" s="38"/>
    </row>
    <row r="25" spans="2:26">
      <c r="W25" s="38"/>
    </row>
    <row r="26" spans="2:26">
      <c r="C26" s="12"/>
      <c r="D26" s="12"/>
      <c r="E26" s="12"/>
      <c r="F26" s="12"/>
      <c r="G26" s="12"/>
      <c r="H26" s="12"/>
      <c r="I26" s="12"/>
      <c r="J26" s="12"/>
      <c r="L26" s="19"/>
      <c r="M26" s="19"/>
      <c r="N26" s="21"/>
      <c r="W26" s="39"/>
    </row>
    <row r="27" spans="2:26">
      <c r="C27" s="12"/>
      <c r="D27" s="12"/>
      <c r="E27" s="12"/>
      <c r="F27" s="12"/>
      <c r="G27" s="12"/>
      <c r="H27" s="12"/>
      <c r="I27" s="12"/>
      <c r="J27" s="12"/>
      <c r="L27" s="19"/>
      <c r="M27" s="19"/>
      <c r="N27" s="21"/>
      <c r="W27" s="38"/>
    </row>
    <row r="28" spans="2:26">
      <c r="B28" s="38"/>
      <c r="C28" s="12"/>
      <c r="D28" s="12"/>
      <c r="E28" s="12"/>
      <c r="F28" s="12"/>
      <c r="G28" s="12"/>
      <c r="H28" s="12"/>
      <c r="I28" s="12"/>
      <c r="J28" s="12"/>
      <c r="L28" s="22"/>
      <c r="M28" s="22"/>
      <c r="N28" s="21"/>
      <c r="W28" s="40"/>
    </row>
    <row r="29" spans="2:26">
      <c r="B29" s="38"/>
      <c r="C29" s="12"/>
      <c r="D29" s="12"/>
      <c r="E29" s="12"/>
      <c r="F29" s="12"/>
      <c r="G29" s="12"/>
      <c r="H29" s="12"/>
      <c r="I29" s="12"/>
      <c r="J29" s="12"/>
      <c r="L29" s="19"/>
      <c r="M29" s="19"/>
      <c r="N29" s="21"/>
    </row>
    <row r="30" spans="2:26">
      <c r="B30" s="38"/>
      <c r="C30" s="12"/>
      <c r="D30" s="12"/>
      <c r="E30" s="12"/>
      <c r="F30" s="12"/>
      <c r="G30" s="12"/>
      <c r="H30" s="12"/>
      <c r="I30" s="12"/>
      <c r="J30" s="12"/>
      <c r="L30" s="23"/>
      <c r="M30" s="23"/>
      <c r="N30" s="21"/>
    </row>
    <row r="31" spans="2:26">
      <c r="N31" s="21"/>
    </row>
    <row r="32" spans="2:26">
      <c r="R32" s="35"/>
    </row>
    <row r="34" spans="18:18">
      <c r="R34" s="16"/>
    </row>
  </sheetData>
  <sortState xmlns:xlrd2="http://schemas.microsoft.com/office/spreadsheetml/2017/richdata2" ref="B6:Q17">
    <sortCondition descending="1" ref="L6:L17"/>
  </sortState>
  <mergeCells count="2">
    <mergeCell ref="S12:W12"/>
    <mergeCell ref="S6:Y6"/>
  </mergeCells>
  <conditionalFormatting sqref="N6:N18">
    <cfRule type="cellIs" dxfId="13" priority="1" operator="equal">
      <formula>10</formula>
    </cfRule>
    <cfRule type="cellIs" dxfId="12" priority="2" operator="equal">
      <formula>9</formula>
    </cfRule>
    <cfRule type="cellIs" dxfId="11" priority="3" operator="equal">
      <formula>8</formula>
    </cfRule>
    <cfRule type="cellIs" dxfId="10" priority="4" operator="equal">
      <formula>7</formula>
    </cfRule>
    <cfRule type="cellIs" dxfId="9" priority="5" operator="equal">
      <formula>6</formula>
    </cfRule>
    <cfRule type="cellIs" dxfId="8" priority="6" operator="equal">
      <formula>5</formula>
    </cfRule>
    <cfRule type="cellIs" dxfId="7" priority="7" operator="equal">
      <formula>4</formula>
    </cfRule>
  </conditionalFormatting>
  <pageMargins left="0.7" right="0.7" top="0.75" bottom="0.75" header="0.3" footer="0.3"/>
  <pageSetup orientation="portrait" r:id="rId1"/>
  <colBreaks count="1" manualBreakCount="1">
    <brk id="19" max="1048575" man="1"/>
  </colBreaks>
  <customProperties>
    <customPr name="_pios_id" r:id="rId2"/>
    <customPr name="EpmWorksheetKeyString_GUID" r:id="rId3"/>
  </customPropertie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1" id="{A9112E99-E245-4405-B8CC-CA51ACEDA577}">
            <x14:iconSet showValue="0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3TrafficLights1" iconId="1"/>
              <x14:cfIcon iconSet="3TrafficLights1" iconId="0"/>
            </x14:iconSet>
          </x14:cfRule>
          <xm:sqref>O6:O18</xm:sqref>
        </x14:conditionalFormatting>
        <x14:conditionalFormatting xmlns:xm="http://schemas.microsoft.com/office/excel/2006/main">
          <x14:cfRule type="iconSet" priority="14" id="{96059CD2-1FA8-466D-AE76-DB0F87162C0E}">
            <x14:iconSet showValue="0" custom="1">
              <x14:cfvo type="percent">
                <xm:f>0</xm:f>
              </x14:cfvo>
              <x14:cfvo type="num">
                <xm:f>-0.1</xm:f>
              </x14:cfvo>
              <x14:cfvo type="num">
                <xm:f>0.1</xm:f>
              </x14:cfvo>
              <x14:cfIcon iconSet="3TrafficLights1" iconId="2"/>
              <x14:cfIcon iconSet="3TrafficLights1" iconId="1"/>
              <x14:cfIcon iconSet="3TrafficLights1" iconId="0"/>
            </x14:iconSet>
          </x14:cfRule>
          <xm:sqref>O18</xm:sqref>
        </x14:conditionalFormatting>
        <x14:conditionalFormatting xmlns:xm="http://schemas.microsoft.com/office/excel/2006/main">
          <x14:cfRule type="iconSet" priority="9" id="{D9961746-4917-4552-AEE5-64EA928F7C1D}">
            <x14:iconSet showValue="0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3TrafficLights1" iconId="1"/>
              <x14:cfIcon iconSet="3TrafficLights1" iconId="0"/>
            </x14:iconSet>
          </x14:cfRule>
          <xm:sqref>P6:P18</xm:sqref>
        </x14:conditionalFormatting>
        <x14:conditionalFormatting xmlns:xm="http://schemas.microsoft.com/office/excel/2006/main">
          <x14:cfRule type="iconSet" priority="10" id="{E23AC290-0C59-4601-A82E-F5D7C7DB22AE}">
            <x14:iconSet showValue="0" custom="1">
              <x14:cfvo type="percent">
                <xm:f>0</xm:f>
              </x14:cfvo>
              <x14:cfvo type="num">
                <xm:f>-0.1</xm:f>
              </x14:cfvo>
              <x14:cfvo type="num">
                <xm:f>0.1</xm:f>
              </x14:cfvo>
              <x14:cfIcon iconSet="3TrafficLights1" iconId="2"/>
              <x14:cfIcon iconSet="3TrafficLights1" iconId="1"/>
              <x14:cfIcon iconSet="3TrafficLights1" iconId="0"/>
            </x14:iconSet>
          </x14:cfRule>
          <xm:sqref>P18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028DC-ABA6-4AA5-A65D-CDE35683E112}">
  <sheetPr codeName="Sheet7"/>
  <dimension ref="B1:N200"/>
  <sheetViews>
    <sheetView zoomScale="80" zoomScaleNormal="80" workbookViewId="0"/>
  </sheetViews>
  <sheetFormatPr defaultRowHeight="15"/>
  <cols>
    <col min="1" max="1" width="1" customWidth="1"/>
    <col min="2" max="2" width="43.5703125" bestFit="1" customWidth="1"/>
    <col min="3" max="3" width="28.7109375" bestFit="1" customWidth="1"/>
    <col min="4" max="4" width="18.85546875" bestFit="1" customWidth="1"/>
    <col min="5" max="5" width="1" customWidth="1"/>
    <col min="6" max="6" width="12.28515625" customWidth="1"/>
    <col min="7" max="7" width="1" customWidth="1"/>
    <col min="8" max="8" width="16.85546875" bestFit="1" customWidth="1"/>
    <col min="9" max="9" width="11.85546875" bestFit="1" customWidth="1"/>
    <col min="10" max="10" width="1" customWidth="1"/>
    <col min="11" max="11" width="52.140625" customWidth="1"/>
    <col min="12" max="12" width="39.7109375" customWidth="1"/>
    <col min="13" max="13" width="13.28515625" bestFit="1" customWidth="1"/>
    <col min="14" max="42" width="11.85546875" bestFit="1" customWidth="1"/>
    <col min="43" max="43" width="14.140625" bestFit="1" customWidth="1"/>
    <col min="44" max="72" width="11.85546875" bestFit="1" customWidth="1"/>
    <col min="73" max="73" width="14" bestFit="1" customWidth="1"/>
    <col min="74" max="74" width="13.28515625" bestFit="1" customWidth="1"/>
    <col min="75" max="103" width="11.85546875" bestFit="1" customWidth="1"/>
    <col min="104" max="104" width="13.85546875" bestFit="1" customWidth="1"/>
    <col min="105" max="129" width="11.85546875" bestFit="1" customWidth="1"/>
    <col min="130" max="130" width="14.28515625" bestFit="1" customWidth="1"/>
    <col min="131" max="158" width="11.85546875" bestFit="1" customWidth="1"/>
    <col min="159" max="159" width="14" bestFit="1" customWidth="1"/>
    <col min="160" max="160" width="13.28515625" bestFit="1" customWidth="1"/>
    <col min="161" max="161" width="12" bestFit="1" customWidth="1"/>
    <col min="162" max="189" width="11.85546875" bestFit="1" customWidth="1"/>
    <col min="190" max="190" width="13.42578125" bestFit="1" customWidth="1"/>
    <col min="191" max="217" width="11.85546875" bestFit="1" customWidth="1"/>
    <col min="218" max="218" width="14" bestFit="1" customWidth="1"/>
    <col min="219" max="245" width="11.85546875" bestFit="1" customWidth="1"/>
    <col min="246" max="246" width="14.28515625" bestFit="1" customWidth="1"/>
    <col min="247" max="247" width="13.28515625" bestFit="1" customWidth="1"/>
    <col min="248" max="276" width="11.85546875" bestFit="1" customWidth="1"/>
    <col min="277" max="277" width="14" bestFit="1" customWidth="1"/>
    <col min="278" max="306" width="11.85546875" bestFit="1" customWidth="1"/>
    <col min="307" max="307" width="14.5703125" bestFit="1" customWidth="1"/>
    <col min="308" max="311" width="11.85546875" bestFit="1" customWidth="1"/>
    <col min="312" max="312" width="13.5703125" bestFit="1" customWidth="1"/>
    <col min="313" max="313" width="13.28515625" bestFit="1" customWidth="1"/>
    <col min="314" max="314" width="11" bestFit="1" customWidth="1"/>
  </cols>
  <sheetData>
    <row r="1" spans="2:14" ht="5.0999999999999996" customHeight="1"/>
    <row r="2" spans="2:14">
      <c r="B2" t="s">
        <v>2</v>
      </c>
      <c r="C2" t="s" vm="1">
        <v>3</v>
      </c>
    </row>
    <row r="3" spans="2:14">
      <c r="B3" t="s">
        <v>131</v>
      </c>
      <c r="C3" t="s" vm="12">
        <v>1</v>
      </c>
    </row>
    <row r="4" spans="2:14">
      <c r="B4" t="s">
        <v>132</v>
      </c>
      <c r="C4" t="s" vm="11">
        <v>1</v>
      </c>
    </row>
    <row r="5" spans="2:14">
      <c r="B5" t="s">
        <v>0</v>
      </c>
      <c r="C5" t="s" vm="18">
        <v>322</v>
      </c>
    </row>
    <row r="6" spans="2:14">
      <c r="B6" t="s">
        <v>133</v>
      </c>
      <c r="C6" t="s" vm="16">
        <v>3</v>
      </c>
    </row>
    <row r="7" spans="2:14">
      <c r="B7" t="s">
        <v>7</v>
      </c>
      <c r="C7" t="s" vm="4">
        <v>1</v>
      </c>
    </row>
    <row r="8" spans="2:14">
      <c r="B8" t="s">
        <v>134</v>
      </c>
      <c r="C8" t="s" vm="9">
        <v>1</v>
      </c>
    </row>
    <row r="9" spans="2:14">
      <c r="B9" t="s">
        <v>4</v>
      </c>
      <c r="C9" t="s" vm="3">
        <v>1</v>
      </c>
    </row>
    <row r="10" spans="2:14">
      <c r="B10" t="s">
        <v>9</v>
      </c>
      <c r="C10" t="s" vm="15">
        <v>205</v>
      </c>
    </row>
    <row r="11" spans="2:14">
      <c r="B11" t="s">
        <v>6</v>
      </c>
      <c r="C11" t="s" vm="17">
        <v>3</v>
      </c>
    </row>
    <row r="12" spans="2:14">
      <c r="B12" t="s">
        <v>17</v>
      </c>
      <c r="C12" t="s" vm="8">
        <v>1</v>
      </c>
    </row>
    <row r="13" spans="2:14">
      <c r="B13" t="s">
        <v>135</v>
      </c>
      <c r="C13" t="s" vm="7">
        <v>1</v>
      </c>
    </row>
    <row r="14" spans="2:14" ht="15.75" thickBot="1">
      <c r="F14" s="3"/>
    </row>
    <row r="15" spans="2:14" ht="15.75" thickBot="1">
      <c r="B15" t="s">
        <v>5</v>
      </c>
      <c r="C15" t="s">
        <v>16</v>
      </c>
      <c r="D15" t="s">
        <v>8</v>
      </c>
      <c r="F15" s="108" t="s">
        <v>78</v>
      </c>
      <c r="H15" s="233" t="s">
        <v>212</v>
      </c>
      <c r="I15" s="234"/>
      <c r="K15" s="109" t="s">
        <v>215</v>
      </c>
      <c r="L15" s="110" t="s">
        <v>216</v>
      </c>
      <c r="M15" s="110" t="s">
        <v>217</v>
      </c>
      <c r="N15" s="111" t="s">
        <v>218</v>
      </c>
    </row>
    <row r="16" spans="2:14">
      <c r="B16" t="s">
        <v>304</v>
      </c>
      <c r="C16" t="s">
        <v>18</v>
      </c>
      <c r="D16" s="59">
        <v>644569.69999999995</v>
      </c>
      <c r="E16" s="1"/>
      <c r="F16" s="59">
        <f>IF(D16&lt;&gt;0,D16/$I$18,"")</f>
        <v>32228.484999999997</v>
      </c>
      <c r="H16" s="54" t="s">
        <v>213</v>
      </c>
      <c r="I16" s="55">
        <f>'Summary Slide'!$D$5</f>
        <v>44743</v>
      </c>
      <c r="K16" t="str">
        <f>'Master Data (Summary Slide)'!D4</f>
        <v>NV Empire US Jim Duffy</v>
      </c>
      <c r="L16" t="str">
        <f>IF(B16=0,"",B16)</f>
        <v>NV Empire US Jim Duffy</v>
      </c>
      <c r="M16" s="7" t="str">
        <f>IF(AND(K16="",L16=""),"",IF(ISNUMBER(SEARCH("Unknown",L16)),"N/A",IF(COUNTIF($K$16:$K$198,L16),"TRUE","FALSE")))</f>
        <v>TRUE</v>
      </c>
      <c r="N16" s="112">
        <f>IF(SUMIF($B$16:$B$200,L16,$F$16:$F$200)&gt;0,SUMIF($B$16:$B$200,L16,$F$16:$F$200)/1000000,"")</f>
        <v>0.15090570499999997</v>
      </c>
    </row>
    <row r="17" spans="2:14" ht="15.75" thickBot="1">
      <c r="B17" t="s">
        <v>304</v>
      </c>
      <c r="C17" t="s">
        <v>19</v>
      </c>
      <c r="D17" s="59">
        <v>613823.92000000004</v>
      </c>
      <c r="E17" s="1"/>
      <c r="F17" s="59">
        <f t="shared" ref="F17:F80" si="0">IF(D17&lt;&gt;0,D17/$I$18,"")</f>
        <v>30691.196000000004</v>
      </c>
      <c r="H17" s="56" t="s">
        <v>214</v>
      </c>
      <c r="I17" s="57">
        <f>EOMONTH(I16,0)</f>
        <v>44773</v>
      </c>
      <c r="K17" t="str">
        <f>'Master Data (Summary Slide)'!E4</f>
        <v>NV Florida US TIM MCDUFFEE</v>
      </c>
      <c r="L17" t="str" cm="1">
        <f t="array" ref="L17">IFERROR(INDEX($B$16:$B$200,MATCH(0,COUNTIF($L$16:L16,$B$16:$B$200)+IF($B$16:$B$200="",1,0),0)),"")</f>
        <v>NV Florida US Tim McDuffee</v>
      </c>
      <c r="M17" s="7" t="str">
        <f t="shared" ref="M17:M80" si="1">IF(AND(K17="",L17=""),"",IF(ISNUMBER(SEARCH("Unknown",L17)),"N/A",IF(COUNTIF($K$16:$K$198,L17),"TRUE","FALSE")))</f>
        <v>TRUE</v>
      </c>
      <c r="N17" s="112">
        <f t="shared" ref="N17:N80" si="2">IF(SUMIF($B$16:$B$200,L17,$F$16:$F$200)&gt;0,SUMIF($B$16:$B$200,L17,$F$16:$F$200)/1000000,"")</f>
        <v>0.14654145800000001</v>
      </c>
    </row>
    <row r="18" spans="2:14" ht="15.75" thickBot="1">
      <c r="B18" t="s">
        <v>304</v>
      </c>
      <c r="C18" t="s">
        <v>305</v>
      </c>
      <c r="D18" s="59">
        <v>575776.22999999986</v>
      </c>
      <c r="E18" s="1"/>
      <c r="F18" s="59">
        <f t="shared" si="0"/>
        <v>28788.811499999993</v>
      </c>
      <c r="H18" s="58" t="s">
        <v>212</v>
      </c>
      <c r="I18" s="113">
        <f>NETWORKDAYS(I16,I17,Holidays)</f>
        <v>20</v>
      </c>
      <c r="K18" t="str">
        <f>'Master Data (Summary Slide)'!F4</f>
        <v>NV Great Plains US Dana Scharping</v>
      </c>
      <c r="L18" t="str" cm="1">
        <f t="array" ref="L18">IFERROR(INDEX($B$16:$B$200,MATCH(0,COUNTIF($L$16:L17,$B$16:$B$200)+IF($B$16:$B$200="",1,0),0)),"")</f>
        <v>NV Great Plains US Dana Scharping</v>
      </c>
      <c r="M18" s="7" t="str">
        <f t="shared" si="1"/>
        <v>TRUE</v>
      </c>
      <c r="N18" s="112">
        <f t="shared" si="2"/>
        <v>0.10766891049999999</v>
      </c>
    </row>
    <row r="19" spans="2:14" ht="15.75" thickBot="1">
      <c r="B19" t="s">
        <v>304</v>
      </c>
      <c r="C19" t="s">
        <v>20</v>
      </c>
      <c r="D19" s="59">
        <v>375435.26</v>
      </c>
      <c r="E19" s="1"/>
      <c r="F19" s="59">
        <f t="shared" si="0"/>
        <v>18771.762999999999</v>
      </c>
      <c r="K19" t="str">
        <f>'Master Data (Summary Slide)'!G4</f>
        <v>NV Lone Star US MIKE DELGER</v>
      </c>
      <c r="L19" t="str" cm="1">
        <f t="array" ref="L19">IFERROR(INDEX($B$16:$B$200,MATCH(0,COUNTIF($L$16:L18,$B$16:$B$200)+IF($B$16:$B$200="",1,0),0)),"")</f>
        <v>NV Lone Star US Mike Delger</v>
      </c>
      <c r="M19" s="7" t="str">
        <f t="shared" si="1"/>
        <v>TRUE</v>
      </c>
      <c r="N19" s="112">
        <f t="shared" si="2"/>
        <v>0.12177852199999999</v>
      </c>
    </row>
    <row r="20" spans="2:14" ht="15.75" thickBot="1">
      <c r="B20" t="s">
        <v>304</v>
      </c>
      <c r="C20" t="s">
        <v>21</v>
      </c>
      <c r="D20" s="59">
        <v>523214.41000000003</v>
      </c>
      <c r="E20" s="1"/>
      <c r="F20" s="59">
        <f t="shared" si="0"/>
        <v>26160.720500000003</v>
      </c>
      <c r="H20" s="121" t="s">
        <v>262</v>
      </c>
      <c r="I20" s="178">
        <f>YEAR('Summary Slide'!D2)</f>
        <v>2022</v>
      </c>
      <c r="K20" t="str">
        <f>'Master Data (Summary Slide)'!H4</f>
        <v>NV Mid-Atlantic US JOHN NARSIFF</v>
      </c>
      <c r="L20" t="str" cm="1">
        <f t="array" ref="L20">IFERROR(INDEX($B$16:$B$200,MATCH(0,COUNTIF($L$16:L19,$B$16:$B$200)+IF($B$16:$B$200="",1,0),0)),"")</f>
        <v>NV Mid-Atlantic US John Narsiff</v>
      </c>
      <c r="M20" s="7" t="str">
        <f t="shared" si="1"/>
        <v>TRUE</v>
      </c>
      <c r="N20" s="112">
        <f t="shared" si="2"/>
        <v>0.16467316849999999</v>
      </c>
    </row>
    <row r="21" spans="2:14">
      <c r="B21" t="s">
        <v>304</v>
      </c>
      <c r="C21" t="s">
        <v>22</v>
      </c>
      <c r="D21" s="59">
        <v>285294.58</v>
      </c>
      <c r="E21" s="1"/>
      <c r="F21" s="59">
        <f t="shared" si="0"/>
        <v>14264.729000000001</v>
      </c>
      <c r="H21" s="176" t="s">
        <v>249</v>
      </c>
      <c r="I21" s="172">
        <f>INDEX('Master Data (Summary Slide)'!$BG$5:$BG$25,MATCH('Encompass (Region)'!$I$20,'Master Data (Summary Slide)'!$BF$5:$BF$25,0))</f>
        <v>44564</v>
      </c>
      <c r="K21" t="str">
        <f>'Master Data (Summary Slide)'!I4</f>
        <v>NV Midwest US DENNIS HALL</v>
      </c>
      <c r="L21" t="str" cm="1">
        <f t="array" ref="L21">IFERROR(INDEX($B$16:$B$200,MATCH(0,COUNTIF($L$16:L20,$B$16:$B$200)+IF($B$16:$B$200="",1,0),0)),"")</f>
        <v>NV Midwest US Dennis Hall</v>
      </c>
      <c r="M21" s="7" t="str">
        <f t="shared" si="1"/>
        <v>TRUE</v>
      </c>
      <c r="N21" s="112">
        <f t="shared" si="2"/>
        <v>0.12274393999999998</v>
      </c>
    </row>
    <row r="22" spans="2:14">
      <c r="B22" t="s">
        <v>306</v>
      </c>
      <c r="C22" t="s">
        <v>24</v>
      </c>
      <c r="D22" s="59">
        <v>411264.70000000007</v>
      </c>
      <c r="E22" s="1"/>
      <c r="F22" s="59">
        <f t="shared" si="0"/>
        <v>20563.235000000004</v>
      </c>
      <c r="H22" s="175" t="s">
        <v>257</v>
      </c>
      <c r="I22" s="173">
        <f>INDEX('Master Data (Summary Slide)'!$BH$5:$BH$25,MATCH('Encompass (Region)'!$I$20,'Master Data (Summary Slide)'!$BF$5:$BF$25,0))</f>
        <v>44711</v>
      </c>
      <c r="K22" t="str">
        <f>'Master Data (Summary Slide)'!J4</f>
        <v>NV Mountain West US CORY GIDDINGS</v>
      </c>
      <c r="L22" t="str" cm="1">
        <f t="array" ref="L22">IFERROR(INDEX($B$16:$B$200,MATCH(0,COUNTIF($L$16:L21,$B$16:$B$200)+IF($B$16:$B$200="",1,0),0)),"")</f>
        <v>NV Mountain West US Cory Giddings</v>
      </c>
      <c r="M22" s="7" t="str">
        <f t="shared" si="1"/>
        <v>TRUE</v>
      </c>
      <c r="N22" s="112">
        <f t="shared" si="2"/>
        <v>0.15291875599999999</v>
      </c>
    </row>
    <row r="23" spans="2:14">
      <c r="B23" t="s">
        <v>306</v>
      </c>
      <c r="C23" t="s">
        <v>25</v>
      </c>
      <c r="D23" s="59">
        <v>864901.85</v>
      </c>
      <c r="E23" s="1"/>
      <c r="F23" s="59">
        <f t="shared" si="0"/>
        <v>43245.092499999999</v>
      </c>
      <c r="H23" s="175" t="s">
        <v>258</v>
      </c>
      <c r="I23" s="173">
        <f>INDEX('Master Data (Summary Slide)'!$BI$5:$BI$25,MATCH('Encompass (Region)'!$I$20,'Master Data (Summary Slide)'!$BF$5:$BF$25,0))</f>
        <v>44746</v>
      </c>
      <c r="K23" t="str">
        <f>'Master Data (Summary Slide)'!K4</f>
        <v>NV Northeast US JUSTIN COTE</v>
      </c>
      <c r="L23" t="str" cm="1">
        <f t="array" ref="L23">IFERROR(INDEX($B$16:$B$200,MATCH(0,COUNTIF($L$16:L22,$B$16:$B$200)+IF($B$16:$B$200="",1,0),0)),"")</f>
        <v>NV Northeast US Justin Cote</v>
      </c>
      <c r="M23" s="7" t="str">
        <f t="shared" si="1"/>
        <v>TRUE</v>
      </c>
      <c r="N23" s="112">
        <f t="shared" si="2"/>
        <v>0.14992193749999999</v>
      </c>
    </row>
    <row r="24" spans="2:14">
      <c r="B24" t="s">
        <v>306</v>
      </c>
      <c r="C24" t="s">
        <v>26</v>
      </c>
      <c r="D24" s="59">
        <v>603232.51</v>
      </c>
      <c r="E24" s="1"/>
      <c r="F24" s="59">
        <f t="shared" si="0"/>
        <v>30161.625500000002</v>
      </c>
      <c r="H24" s="175" t="s">
        <v>259</v>
      </c>
      <c r="I24" s="173">
        <f>INDEX('Master Data (Summary Slide)'!$BJ$5:$BJ$25,MATCH('Encompass (Region)'!$I$20,'Master Data (Summary Slide)'!$BF$5:$BF$25,0))</f>
        <v>0</v>
      </c>
      <c r="K24" t="str">
        <f>'Master Data (Summary Slide)'!L4</f>
        <v>NV Ohio Valley US ERIC HERMANSON</v>
      </c>
      <c r="L24" t="str" cm="1">
        <f t="array" ref="L24">IFERROR(INDEX($B$16:$B$200,MATCH(0,COUNTIF($L$16:L23,$B$16:$B$200)+IF($B$16:$B$200="",1,0),0)),"")</f>
        <v>NV Ohio Valley US Eric Hermanson</v>
      </c>
      <c r="M24" s="7" t="str">
        <f t="shared" si="1"/>
        <v>TRUE</v>
      </c>
      <c r="N24" s="112">
        <f t="shared" si="2"/>
        <v>0.14967997400000002</v>
      </c>
    </row>
    <row r="25" spans="2:14">
      <c r="B25" t="s">
        <v>306</v>
      </c>
      <c r="C25" t="s">
        <v>27</v>
      </c>
      <c r="D25" s="59">
        <v>562873.34999999986</v>
      </c>
      <c r="E25" s="1"/>
      <c r="F25" s="59">
        <f t="shared" si="0"/>
        <v>28143.667499999992</v>
      </c>
      <c r="H25" s="175" t="s">
        <v>261</v>
      </c>
      <c r="I25" s="173">
        <f>INDEX('Master Data (Summary Slide)'!$BK$5:$BK$25,MATCH('Encompass (Region)'!$I$20,'Master Data (Summary Slide)'!$BF$5:$BF$25,0))</f>
        <v>0</v>
      </c>
      <c r="K25" t="str">
        <f>'Master Data (Summary Slide)'!M4</f>
        <v>NV Pacific West US DOUG CLARKE</v>
      </c>
      <c r="L25" t="str" cm="1">
        <f t="array" ref="L25">IFERROR(INDEX($B$16:$B$200,MATCH(0,COUNTIF($L$16:L24,$B$16:$B$200)+IF($B$16:$B$200="",1,0),0)),"")</f>
        <v>NV Pacific West US Doug Clarke</v>
      </c>
      <c r="M25" s="7" t="str">
        <f t="shared" si="1"/>
        <v>TRUE</v>
      </c>
      <c r="N25" s="112">
        <f t="shared" si="2"/>
        <v>0.1041351625</v>
      </c>
    </row>
    <row r="26" spans="2:14">
      <c r="B26" t="s">
        <v>306</v>
      </c>
      <c r="C26" t="s">
        <v>28</v>
      </c>
      <c r="D26" s="59">
        <v>488556.75</v>
      </c>
      <c r="E26" s="1"/>
      <c r="F26" s="59">
        <f t="shared" si="0"/>
        <v>24427.837500000001</v>
      </c>
      <c r="H26" s="175" t="s">
        <v>250</v>
      </c>
      <c r="I26" s="173">
        <f>INDEX('Master Data (Summary Slide)'!$BL$5:$BL$25,MATCH('Encompass (Region)'!$I$20,'Master Data (Summary Slide)'!$BF$5:$BF$25,0))</f>
        <v>44809</v>
      </c>
      <c r="K26" t="str">
        <f>'Master Data (Summary Slide)'!N4</f>
        <v>NV South US JOE MAURO</v>
      </c>
      <c r="L26" t="str" cm="1">
        <f t="array" ref="L26">IFERROR(INDEX($B$16:$B$200,MATCH(0,COUNTIF($L$16:L25,$B$16:$B$200)+IF($B$16:$B$200="",1,0),0)),"")</f>
        <v>NV South US Joe Mauro</v>
      </c>
      <c r="M26" s="7" t="str">
        <f t="shared" si="1"/>
        <v>TRUE</v>
      </c>
      <c r="N26" s="112">
        <f t="shared" si="2"/>
        <v>0.14693045800000001</v>
      </c>
    </row>
    <row r="27" spans="2:14">
      <c r="B27" t="s">
        <v>325</v>
      </c>
      <c r="C27" t="s">
        <v>29</v>
      </c>
      <c r="D27" s="59">
        <v>618862.24000000011</v>
      </c>
      <c r="E27" s="1"/>
      <c r="F27" s="59">
        <f t="shared" si="0"/>
        <v>30943.112000000005</v>
      </c>
      <c r="H27" s="175" t="s">
        <v>251</v>
      </c>
      <c r="I27" s="173">
        <f>INDEX('Master Data (Summary Slide)'!$BM$5:$BM$25,MATCH('Encompass (Region)'!$I$20,'Master Data (Summary Slide)'!$BF$5:$BF$25,0))</f>
        <v>44889</v>
      </c>
      <c r="K27" t="str">
        <f>'Master Data (Summary Slide)'!O4</f>
        <v>NV Southern California US HUNTER TUBBS</v>
      </c>
      <c r="L27" t="str" cm="1">
        <f t="array" ref="L27">IFERROR(INDEX($B$16:$B$200,MATCH(0,COUNTIF($L$16:L26,$B$16:$B$200)+IF($B$16:$B$200="",1,0),0)),"")</f>
        <v>NV Southern California US Hunter Tubbs</v>
      </c>
      <c r="M27" s="7" t="str">
        <f t="shared" si="1"/>
        <v>TRUE</v>
      </c>
      <c r="N27" s="112">
        <f t="shared" si="2"/>
        <v>0.13366815800000004</v>
      </c>
    </row>
    <row r="28" spans="2:14">
      <c r="B28" t="s">
        <v>325</v>
      </c>
      <c r="C28" t="s">
        <v>30</v>
      </c>
      <c r="D28" s="59">
        <v>638207.79999999981</v>
      </c>
      <c r="E28" s="1"/>
      <c r="F28" s="59">
        <f t="shared" si="0"/>
        <v>31910.389999999992</v>
      </c>
      <c r="H28" s="175" t="s">
        <v>252</v>
      </c>
      <c r="I28" s="173">
        <f>INDEX('Master Data (Summary Slide)'!$BN$5:$BN$25,MATCH('Encompass (Region)'!$I$20,'Master Data (Summary Slide)'!$BF$5:$BF$25,0))</f>
        <v>44890</v>
      </c>
      <c r="L28" t="str" cm="1">
        <f t="array" ref="L28">IFERROR(INDEX($B$16:$B$200,MATCH(0,COUNTIF($L$16:L27,$B$16:$B$200)+IF($B$16:$B$200="",1,0),0)),"")</f>
        <v/>
      </c>
      <c r="M28" s="7" t="str">
        <f t="shared" si="1"/>
        <v/>
      </c>
      <c r="N28" s="112" t="str">
        <f t="shared" si="2"/>
        <v/>
      </c>
    </row>
    <row r="29" spans="2:14">
      <c r="B29" t="s">
        <v>325</v>
      </c>
      <c r="C29" t="s">
        <v>31</v>
      </c>
      <c r="D29" s="59">
        <v>471233.49000000011</v>
      </c>
      <c r="E29" s="1"/>
      <c r="F29" s="59">
        <f t="shared" si="0"/>
        <v>23561.674500000005</v>
      </c>
      <c r="H29" s="175" t="s">
        <v>253</v>
      </c>
      <c r="I29" s="173">
        <f>INDEX('Master Data (Summary Slide)'!$BO$5:$BO$25,MATCH('Encompass (Region)'!$I$20,'Master Data (Summary Slide)'!$BF$5:$BF$25,0))</f>
        <v>0</v>
      </c>
      <c r="L29" t="str" cm="1">
        <f t="array" ref="L29">IFERROR(INDEX($B$16:$B$200,MATCH(0,COUNTIF($L$16:L28,$B$16:$B$200)+IF($B$16:$B$200="",1,0),0)),"")</f>
        <v/>
      </c>
      <c r="M29" s="7" t="str">
        <f t="shared" si="1"/>
        <v/>
      </c>
      <c r="N29" s="112" t="str">
        <f t="shared" si="2"/>
        <v/>
      </c>
    </row>
    <row r="30" spans="2:14">
      <c r="B30" t="s">
        <v>325</v>
      </c>
      <c r="C30" t="s">
        <v>32</v>
      </c>
      <c r="D30" s="59">
        <v>222932.75999999995</v>
      </c>
      <c r="E30" s="1"/>
      <c r="F30" s="59">
        <f t="shared" si="0"/>
        <v>11146.637999999997</v>
      </c>
      <c r="H30" s="175" t="s">
        <v>254</v>
      </c>
      <c r="I30" s="173">
        <f>INDEX('Master Data (Summary Slide)'!$BP$5:$BP$25,MATCH('Encompass (Region)'!$I$20,'Master Data (Summary Slide)'!$BF$5:$BF$25,0))</f>
        <v>44918</v>
      </c>
      <c r="L30" t="str" cm="1">
        <f t="array" ref="L30">IFERROR(INDEX($B$16:$B$200,MATCH(0,COUNTIF($L$16:L29,$B$16:$B$200)+IF($B$16:$B$200="",1,0),0)),"")</f>
        <v/>
      </c>
      <c r="M30" s="7" t="str">
        <f t="shared" si="1"/>
        <v/>
      </c>
      <c r="N30" s="112" t="str">
        <f t="shared" si="2"/>
        <v/>
      </c>
    </row>
    <row r="31" spans="2:14">
      <c r="B31" t="s">
        <v>325</v>
      </c>
      <c r="C31" t="s">
        <v>307</v>
      </c>
      <c r="D31" s="59">
        <v>202141.91999999998</v>
      </c>
      <c r="E31" s="1"/>
      <c r="F31" s="59">
        <f t="shared" si="0"/>
        <v>10107.096</v>
      </c>
      <c r="H31" s="56" t="s">
        <v>255</v>
      </c>
      <c r="I31" s="173">
        <f>INDEX('Master Data (Summary Slide)'!$BQ$5:$BQ$25,MATCH('Encompass (Region)'!$I$20,'Master Data (Summary Slide)'!$BF$5:$BF$25,0))</f>
        <v>44921</v>
      </c>
      <c r="L31" t="str" cm="1">
        <f t="array" ref="L31">IFERROR(INDEX($B$16:$B$200,MATCH(0,COUNTIF($L$16:L30,$B$16:$B$200)+IF($B$16:$B$200="",1,0),0)),"")</f>
        <v/>
      </c>
      <c r="M31" s="7" t="str">
        <f t="shared" si="1"/>
        <v/>
      </c>
      <c r="N31" s="112" t="str">
        <f t="shared" si="2"/>
        <v/>
      </c>
    </row>
    <row r="32" spans="2:14">
      <c r="B32" t="s">
        <v>308</v>
      </c>
      <c r="C32" t="s">
        <v>321</v>
      </c>
      <c r="D32" s="59">
        <v>429340.82</v>
      </c>
      <c r="E32" s="1"/>
      <c r="F32" s="59">
        <f t="shared" si="0"/>
        <v>21467.041000000001</v>
      </c>
      <c r="H32" s="56" t="s">
        <v>256</v>
      </c>
      <c r="I32" s="173">
        <f>INDEX('Master Data (Summary Slide)'!$BR$5:$BR$25,MATCH('Encompass (Region)'!$I$20,'Master Data (Summary Slide)'!$BF$5:$BF$25,0))</f>
        <v>0</v>
      </c>
      <c r="L32" t="str" cm="1">
        <f t="array" ref="L32">IFERROR(INDEX($B$16:$B$200,MATCH(0,COUNTIF($L$16:L31,$B$16:$B$200)+IF($B$16:$B$200="",1,0),0)),"")</f>
        <v/>
      </c>
      <c r="M32" s="7" t="str">
        <f t="shared" si="1"/>
        <v/>
      </c>
      <c r="N32" s="112" t="str">
        <f t="shared" si="2"/>
        <v/>
      </c>
    </row>
    <row r="33" spans="2:14" ht="15.75" thickBot="1">
      <c r="B33" t="s">
        <v>308</v>
      </c>
      <c r="C33" t="s">
        <v>35</v>
      </c>
      <c r="D33" s="59">
        <v>310588.69999999995</v>
      </c>
      <c r="E33" s="1"/>
      <c r="F33" s="59">
        <f t="shared" si="0"/>
        <v>15529.434999999998</v>
      </c>
      <c r="H33" s="58" t="s">
        <v>260</v>
      </c>
      <c r="I33" s="174">
        <f>INDEX('Master Data (Summary Slide)'!$BS$5:$BS$25,MATCH('Encompass (Region)'!$I$20,'Master Data (Summary Slide)'!$BF$5:$BF$25,0))</f>
        <v>44925</v>
      </c>
      <c r="L33" t="str" cm="1">
        <f t="array" ref="L33">IFERROR(INDEX($B$16:$B$200,MATCH(0,COUNTIF($L$16:L32,$B$16:$B$200)+IF($B$16:$B$200="",1,0),0)),"")</f>
        <v/>
      </c>
      <c r="M33" s="7" t="str">
        <f t="shared" si="1"/>
        <v/>
      </c>
      <c r="N33" s="112" t="str">
        <f t="shared" si="2"/>
        <v/>
      </c>
    </row>
    <row r="34" spans="2:14">
      <c r="B34" t="s">
        <v>308</v>
      </c>
      <c r="C34" t="s">
        <v>36</v>
      </c>
      <c r="D34" s="59">
        <v>542510.75</v>
      </c>
      <c r="E34" s="1"/>
      <c r="F34" s="59">
        <f t="shared" si="0"/>
        <v>27125.537499999999</v>
      </c>
      <c r="L34" t="str" cm="1">
        <f t="array" ref="L34">IFERROR(INDEX($B$16:$B$200,MATCH(0,COUNTIF($L$16:L33,$B$16:$B$200)+IF($B$16:$B$200="",1,0),0)),"")</f>
        <v/>
      </c>
      <c r="M34" s="7" t="str">
        <f t="shared" si="1"/>
        <v/>
      </c>
      <c r="N34" s="112" t="str">
        <f t="shared" si="2"/>
        <v/>
      </c>
    </row>
    <row r="35" spans="2:14">
      <c r="B35" t="s">
        <v>308</v>
      </c>
      <c r="C35" t="s">
        <v>33</v>
      </c>
      <c r="D35" s="59">
        <v>461485.40000000008</v>
      </c>
      <c r="E35" s="1"/>
      <c r="F35" s="59">
        <f t="shared" si="0"/>
        <v>23074.270000000004</v>
      </c>
      <c r="L35" t="str" cm="1">
        <f t="array" ref="L35">IFERROR(INDEX($B$16:$B$200,MATCH(0,COUNTIF($L$16:L34,$B$16:$B$200)+IF($B$16:$B$200="",1,0),0)),"")</f>
        <v/>
      </c>
      <c r="M35" s="7" t="str">
        <f t="shared" si="1"/>
        <v/>
      </c>
      <c r="N35" s="112" t="str">
        <f t="shared" si="2"/>
        <v/>
      </c>
    </row>
    <row r="36" spans="2:14">
      <c r="B36" t="s">
        <v>308</v>
      </c>
      <c r="C36" t="s">
        <v>37</v>
      </c>
      <c r="D36" s="59">
        <v>614348.7699999999</v>
      </c>
      <c r="E36" s="1"/>
      <c r="F36" s="59">
        <f t="shared" si="0"/>
        <v>30717.438499999997</v>
      </c>
      <c r="L36" t="str" cm="1">
        <f t="array" ref="L36">IFERROR(INDEX($B$16:$B$200,MATCH(0,COUNTIF($L$16:L35,$B$16:$B$200)+IF($B$16:$B$200="",1,0),0)),"")</f>
        <v/>
      </c>
      <c r="M36" s="7" t="str">
        <f t="shared" si="1"/>
        <v/>
      </c>
      <c r="N36" s="112" t="str">
        <f t="shared" si="2"/>
        <v/>
      </c>
    </row>
    <row r="37" spans="2:14">
      <c r="B37" t="s">
        <v>308</v>
      </c>
      <c r="C37" t="s">
        <v>136</v>
      </c>
      <c r="D37" s="59">
        <v>77296</v>
      </c>
      <c r="E37" s="1"/>
      <c r="F37" s="59">
        <f t="shared" si="0"/>
        <v>3864.8</v>
      </c>
      <c r="L37" t="str" cm="1">
        <f t="array" ref="L37">IFERROR(INDEX($B$16:$B$200,MATCH(0,COUNTIF($L$16:L36,$B$16:$B$200)+IF($B$16:$B$200="",1,0),0)),"")</f>
        <v/>
      </c>
      <c r="M37" s="7" t="str">
        <f t="shared" si="1"/>
        <v/>
      </c>
      <c r="N37" s="112" t="str">
        <f t="shared" si="2"/>
        <v/>
      </c>
    </row>
    <row r="38" spans="2:14">
      <c r="B38" t="s">
        <v>309</v>
      </c>
      <c r="C38" t="s">
        <v>38</v>
      </c>
      <c r="D38" s="59">
        <v>469054.86999999994</v>
      </c>
      <c r="E38" s="1"/>
      <c r="F38" s="59">
        <f t="shared" si="0"/>
        <v>23452.743499999997</v>
      </c>
      <c r="L38" t="str" cm="1">
        <f t="array" ref="L38">IFERROR(INDEX($B$16:$B$200,MATCH(0,COUNTIF($L$16:L37,$B$16:$B$200)+IF($B$16:$B$200="",1,0),0)),"")</f>
        <v/>
      </c>
      <c r="M38" s="7" t="str">
        <f t="shared" si="1"/>
        <v/>
      </c>
      <c r="N38" s="112" t="str">
        <f t="shared" si="2"/>
        <v/>
      </c>
    </row>
    <row r="39" spans="2:14">
      <c r="B39" t="s">
        <v>309</v>
      </c>
      <c r="C39" t="s">
        <v>39</v>
      </c>
      <c r="D39" s="59">
        <v>579516.23</v>
      </c>
      <c r="E39" s="1"/>
      <c r="F39" s="59">
        <f t="shared" si="0"/>
        <v>28975.8115</v>
      </c>
      <c r="L39" t="str" cm="1">
        <f t="array" ref="L39">IFERROR(INDEX($B$16:$B$200,MATCH(0,COUNTIF($L$16:L38,$B$16:$B$200)+IF($B$16:$B$200="",1,0),0)),"")</f>
        <v/>
      </c>
      <c r="M39" s="7" t="str">
        <f t="shared" si="1"/>
        <v/>
      </c>
      <c r="N39" s="112" t="str">
        <f t="shared" si="2"/>
        <v/>
      </c>
    </row>
    <row r="40" spans="2:14">
      <c r="B40" t="s">
        <v>309</v>
      </c>
      <c r="C40" t="s">
        <v>40</v>
      </c>
      <c r="D40" s="59">
        <v>412562.91</v>
      </c>
      <c r="E40" s="1"/>
      <c r="F40" s="59">
        <f t="shared" si="0"/>
        <v>20628.145499999999</v>
      </c>
      <c r="L40" t="str" cm="1">
        <f t="array" ref="L40">IFERROR(INDEX($B$16:$B$200,MATCH(0,COUNTIF($L$16:L39,$B$16:$B$200)+IF($B$16:$B$200="",1,0),0)),"")</f>
        <v/>
      </c>
      <c r="M40" s="7" t="str">
        <f t="shared" si="1"/>
        <v/>
      </c>
      <c r="N40" s="112" t="str">
        <f t="shared" si="2"/>
        <v/>
      </c>
    </row>
    <row r="41" spans="2:14">
      <c r="B41" t="s">
        <v>309</v>
      </c>
      <c r="C41" t="s">
        <v>41</v>
      </c>
      <c r="D41" s="59">
        <v>638931.64999999991</v>
      </c>
      <c r="E41" s="1"/>
      <c r="F41" s="59">
        <f t="shared" si="0"/>
        <v>31946.582499999997</v>
      </c>
      <c r="L41" t="str" cm="1">
        <f t="array" ref="L41">IFERROR(INDEX($B$16:$B$200,MATCH(0,COUNTIF($L$16:L40,$B$16:$B$200)+IF($B$16:$B$200="",1,0),0)),"")</f>
        <v/>
      </c>
      <c r="M41" s="7" t="str">
        <f t="shared" si="1"/>
        <v/>
      </c>
      <c r="N41" s="112" t="str">
        <f t="shared" si="2"/>
        <v/>
      </c>
    </row>
    <row r="42" spans="2:14">
      <c r="B42" t="s">
        <v>309</v>
      </c>
      <c r="C42" t="s">
        <v>42</v>
      </c>
      <c r="D42" s="59">
        <v>630650.79999999993</v>
      </c>
      <c r="E42" s="1"/>
      <c r="F42" s="59">
        <f t="shared" si="0"/>
        <v>31532.539999999997</v>
      </c>
      <c r="L42" t="str" cm="1">
        <f t="array" ref="L42">IFERROR(INDEX($B$16:$B$200,MATCH(0,COUNTIF($L$16:L41,$B$16:$B$200)+IF($B$16:$B$200="",1,0),0)),"")</f>
        <v/>
      </c>
      <c r="M42" s="7" t="str">
        <f t="shared" si="1"/>
        <v/>
      </c>
      <c r="N42" s="112" t="str">
        <f t="shared" si="2"/>
        <v/>
      </c>
    </row>
    <row r="43" spans="2:14">
      <c r="B43" t="s">
        <v>309</v>
      </c>
      <c r="C43" t="s">
        <v>43</v>
      </c>
      <c r="D43" s="59">
        <v>562746.91</v>
      </c>
      <c r="E43" s="1"/>
      <c r="F43" s="59">
        <f t="shared" si="0"/>
        <v>28137.345500000003</v>
      </c>
      <c r="L43" t="str" cm="1">
        <f t="array" ref="L43">IFERROR(INDEX($B$16:$B$200,MATCH(0,COUNTIF($L$16:L42,$B$16:$B$200)+IF($B$16:$B$200="",1,0),0)),"")</f>
        <v/>
      </c>
      <c r="M43" s="7" t="str">
        <f t="shared" si="1"/>
        <v/>
      </c>
      <c r="N43" s="112" t="str">
        <f t="shared" si="2"/>
        <v/>
      </c>
    </row>
    <row r="44" spans="2:14">
      <c r="B44" t="s">
        <v>310</v>
      </c>
      <c r="C44" t="s">
        <v>44</v>
      </c>
      <c r="D44" s="59">
        <v>563391.08000000007</v>
      </c>
      <c r="E44" s="1"/>
      <c r="F44" s="59">
        <f t="shared" si="0"/>
        <v>28169.554000000004</v>
      </c>
      <c r="L44" t="str" cm="1">
        <f t="array" ref="L44">IFERROR(INDEX($B$16:$B$200,MATCH(0,COUNTIF($L$16:L43,$B$16:$B$200)+IF($B$16:$B$200="",1,0),0)),"")</f>
        <v/>
      </c>
      <c r="M44" s="7" t="str">
        <f t="shared" si="1"/>
        <v/>
      </c>
      <c r="N44" s="112" t="str">
        <f t="shared" si="2"/>
        <v/>
      </c>
    </row>
    <row r="45" spans="2:14">
      <c r="B45" t="s">
        <v>310</v>
      </c>
      <c r="C45" t="s">
        <v>45</v>
      </c>
      <c r="D45" s="59">
        <v>725932.71999999974</v>
      </c>
      <c r="E45" s="1"/>
      <c r="F45" s="59">
        <f t="shared" si="0"/>
        <v>36296.635999999984</v>
      </c>
      <c r="L45" t="str" cm="1">
        <f t="array" ref="L45">IFERROR(INDEX($B$16:$B$200,MATCH(0,COUNTIF($L$16:L44,$B$16:$B$200)+IF($B$16:$B$200="",1,0),0)),"")</f>
        <v/>
      </c>
      <c r="M45" s="7" t="str">
        <f t="shared" si="1"/>
        <v/>
      </c>
      <c r="N45" s="112" t="str">
        <f t="shared" si="2"/>
        <v/>
      </c>
    </row>
    <row r="46" spans="2:14">
      <c r="B46" t="s">
        <v>310</v>
      </c>
      <c r="C46" t="s">
        <v>46</v>
      </c>
      <c r="D46" s="59">
        <v>561319.80000000016</v>
      </c>
      <c r="E46" s="1"/>
      <c r="F46" s="59">
        <f t="shared" si="0"/>
        <v>28065.990000000009</v>
      </c>
      <c r="L46" t="str" cm="1">
        <f t="array" ref="L46">IFERROR(INDEX($B$16:$B$200,MATCH(0,COUNTIF($L$16:L45,$B$16:$B$200)+IF($B$16:$B$200="",1,0),0)),"")</f>
        <v/>
      </c>
      <c r="M46" s="7" t="str">
        <f t="shared" si="1"/>
        <v/>
      </c>
      <c r="N46" s="112" t="str">
        <f t="shared" si="2"/>
        <v/>
      </c>
    </row>
    <row r="47" spans="2:14">
      <c r="B47" t="s">
        <v>310</v>
      </c>
      <c r="C47" t="s">
        <v>47</v>
      </c>
      <c r="D47" s="59">
        <v>604235.19999999995</v>
      </c>
      <c r="E47" s="1"/>
      <c r="F47" s="59">
        <f t="shared" si="0"/>
        <v>30211.759999999998</v>
      </c>
      <c r="L47" t="str" cm="1">
        <f t="array" ref="L47">IFERROR(INDEX($B$16:$B$200,MATCH(0,COUNTIF($L$16:L46,$B$16:$B$200)+IF($B$16:$B$200="",1,0),0)),"")</f>
        <v/>
      </c>
      <c r="M47" s="7" t="str">
        <f t="shared" si="1"/>
        <v/>
      </c>
      <c r="N47" s="112" t="str">
        <f t="shared" si="2"/>
        <v/>
      </c>
    </row>
    <row r="48" spans="2:14">
      <c r="B48" t="s">
        <v>311</v>
      </c>
      <c r="C48" t="s">
        <v>48</v>
      </c>
      <c r="D48" s="59">
        <v>543720.70000000007</v>
      </c>
      <c r="E48" s="1"/>
      <c r="F48" s="59">
        <f t="shared" si="0"/>
        <v>27186.035000000003</v>
      </c>
      <c r="L48" t="str" cm="1">
        <f t="array" ref="L48">IFERROR(INDEX($B$16:$B$200,MATCH(0,COUNTIF($L$16:L47,$B$16:$B$200)+IF($B$16:$B$200="",1,0),0)),"")</f>
        <v/>
      </c>
      <c r="M48" s="7" t="str">
        <f t="shared" si="1"/>
        <v/>
      </c>
      <c r="N48" s="112" t="str">
        <f t="shared" si="2"/>
        <v/>
      </c>
    </row>
    <row r="49" spans="2:14">
      <c r="B49" t="s">
        <v>311</v>
      </c>
      <c r="C49" t="s">
        <v>192</v>
      </c>
      <c r="D49" s="59">
        <v>781470.85</v>
      </c>
      <c r="E49" s="1"/>
      <c r="F49" s="59">
        <f t="shared" si="0"/>
        <v>39073.542499999996</v>
      </c>
      <c r="L49" t="str" cm="1">
        <f t="array" ref="L49">IFERROR(INDEX($B$16:$B$200,MATCH(0,COUNTIF($L$16:L48,$B$16:$B$200)+IF($B$16:$B$200="",1,0),0)),"")</f>
        <v/>
      </c>
      <c r="M49" s="7" t="str">
        <f t="shared" si="1"/>
        <v/>
      </c>
      <c r="N49" s="112" t="str">
        <f t="shared" si="2"/>
        <v/>
      </c>
    </row>
    <row r="50" spans="2:14">
      <c r="B50" t="s">
        <v>311</v>
      </c>
      <c r="C50" t="s">
        <v>49</v>
      </c>
      <c r="D50" s="59">
        <v>617969.43000000005</v>
      </c>
      <c r="E50" s="1"/>
      <c r="F50" s="59">
        <f t="shared" si="0"/>
        <v>30898.471500000003</v>
      </c>
      <c r="L50" t="str" cm="1">
        <f t="array" ref="L50">IFERROR(INDEX($B$16:$B$200,MATCH(0,COUNTIF($L$16:L49,$B$16:$B$200)+IF($B$16:$B$200="",1,0),0)),"")</f>
        <v/>
      </c>
      <c r="M50" s="7" t="str">
        <f t="shared" si="1"/>
        <v/>
      </c>
      <c r="N50" s="112" t="str">
        <f t="shared" si="2"/>
        <v/>
      </c>
    </row>
    <row r="51" spans="2:14">
      <c r="B51" t="s">
        <v>311</v>
      </c>
      <c r="C51" t="s">
        <v>50</v>
      </c>
      <c r="D51" s="59">
        <v>227677.86000000002</v>
      </c>
      <c r="E51" s="1"/>
      <c r="F51" s="59">
        <f t="shared" si="0"/>
        <v>11383.893</v>
      </c>
      <c r="L51" t="str" cm="1">
        <f t="array" ref="L51">IFERROR(INDEX($B$16:$B$200,MATCH(0,COUNTIF($L$16:L50,$B$16:$B$200)+IF($B$16:$B$200="",1,0),0)),"")</f>
        <v/>
      </c>
      <c r="M51" s="7" t="str">
        <f t="shared" si="1"/>
        <v/>
      </c>
      <c r="N51" s="112" t="str">
        <f t="shared" si="2"/>
        <v/>
      </c>
    </row>
    <row r="52" spans="2:14">
      <c r="B52" t="s">
        <v>311</v>
      </c>
      <c r="C52" t="s">
        <v>51</v>
      </c>
      <c r="D52" s="59">
        <v>887536.28000000014</v>
      </c>
      <c r="E52" s="1"/>
      <c r="F52" s="59">
        <f t="shared" si="0"/>
        <v>44376.814000000006</v>
      </c>
      <c r="L52" t="str" cm="1">
        <f t="array" ref="L52">IFERROR(INDEX($B$16:$B$200,MATCH(0,COUNTIF($L$16:L51,$B$16:$B$200)+IF($B$16:$B$200="",1,0),0)),"")</f>
        <v/>
      </c>
      <c r="M52" s="7" t="str">
        <f t="shared" si="1"/>
        <v/>
      </c>
      <c r="N52" s="112" t="str">
        <f t="shared" si="2"/>
        <v/>
      </c>
    </row>
    <row r="53" spans="2:14">
      <c r="B53" t="s">
        <v>312</v>
      </c>
      <c r="C53" t="s">
        <v>53</v>
      </c>
      <c r="D53" s="59">
        <v>529007.59000000008</v>
      </c>
      <c r="E53" s="1"/>
      <c r="F53" s="59">
        <f t="shared" si="0"/>
        <v>26450.379500000003</v>
      </c>
      <c r="L53" t="str" cm="1">
        <f t="array" ref="L53">IFERROR(INDEX($B$16:$B$200,MATCH(0,COUNTIF($L$16:L52,$B$16:$B$200)+IF($B$16:$B$200="",1,0),0)),"")</f>
        <v/>
      </c>
      <c r="M53" s="7" t="str">
        <f t="shared" si="1"/>
        <v/>
      </c>
      <c r="N53" s="112" t="str">
        <f t="shared" si="2"/>
        <v/>
      </c>
    </row>
    <row r="54" spans="2:14">
      <c r="B54" t="s">
        <v>312</v>
      </c>
      <c r="C54" t="s">
        <v>54</v>
      </c>
      <c r="D54" s="59">
        <v>574372.06999999983</v>
      </c>
      <c r="E54" s="1"/>
      <c r="F54" s="59">
        <f t="shared" si="0"/>
        <v>28718.60349999999</v>
      </c>
      <c r="L54" t="str" cm="1">
        <f t="array" ref="L54">IFERROR(INDEX($B$16:$B$200,MATCH(0,COUNTIF($L$16:L53,$B$16:$B$200)+IF($B$16:$B$200="",1,0),0)),"")</f>
        <v/>
      </c>
      <c r="M54" s="7" t="str">
        <f t="shared" si="1"/>
        <v/>
      </c>
      <c r="N54" s="112" t="str">
        <f t="shared" si="2"/>
        <v/>
      </c>
    </row>
    <row r="55" spans="2:14">
      <c r="B55" t="s">
        <v>312</v>
      </c>
      <c r="C55" t="s">
        <v>55</v>
      </c>
      <c r="D55" s="59">
        <v>617702.64</v>
      </c>
      <c r="E55" s="1"/>
      <c r="F55" s="59">
        <f t="shared" si="0"/>
        <v>30885.132000000001</v>
      </c>
      <c r="L55" t="str" cm="1">
        <f t="array" ref="L55">IFERROR(INDEX($B$16:$B$200,MATCH(0,COUNTIF($L$16:L54,$B$16:$B$200)+IF($B$16:$B$200="",1,0),0)),"")</f>
        <v/>
      </c>
      <c r="M55" s="7" t="str">
        <f t="shared" si="1"/>
        <v/>
      </c>
      <c r="N55" s="112" t="str">
        <f t="shared" si="2"/>
        <v/>
      </c>
    </row>
    <row r="56" spans="2:14">
      <c r="B56" t="s">
        <v>312</v>
      </c>
      <c r="C56" t="s">
        <v>56</v>
      </c>
      <c r="D56" s="59">
        <v>568304.08000000007</v>
      </c>
      <c r="E56" s="1"/>
      <c r="F56" s="59">
        <f t="shared" si="0"/>
        <v>28415.204000000005</v>
      </c>
      <c r="L56" t="str" cm="1">
        <f t="array" ref="L56">IFERROR(INDEX($B$16:$B$200,MATCH(0,COUNTIF($L$16:L55,$B$16:$B$200)+IF($B$16:$B$200="",1,0),0)),"")</f>
        <v/>
      </c>
      <c r="M56" s="7" t="str">
        <f t="shared" si="1"/>
        <v/>
      </c>
      <c r="N56" s="112" t="str">
        <f t="shared" si="2"/>
        <v/>
      </c>
    </row>
    <row r="57" spans="2:14">
      <c r="B57" t="s">
        <v>312</v>
      </c>
      <c r="C57" t="s">
        <v>57</v>
      </c>
      <c r="D57" s="59">
        <v>709052.36999999988</v>
      </c>
      <c r="E57" s="1"/>
      <c r="F57" s="59">
        <f t="shared" si="0"/>
        <v>35452.618499999997</v>
      </c>
      <c r="L57" t="str" cm="1">
        <f t="array" ref="L57">IFERROR(INDEX($B$16:$B$200,MATCH(0,COUNTIF($L$16:L56,$B$16:$B$200)+IF($B$16:$B$200="",1,0),0)),"")</f>
        <v/>
      </c>
      <c r="M57" s="7" t="str">
        <f t="shared" si="1"/>
        <v/>
      </c>
      <c r="N57" s="112" t="str">
        <f t="shared" si="2"/>
        <v/>
      </c>
    </row>
    <row r="58" spans="2:14">
      <c r="B58" t="s">
        <v>313</v>
      </c>
      <c r="C58" t="s">
        <v>59</v>
      </c>
      <c r="D58" s="59">
        <v>345345.53999999992</v>
      </c>
      <c r="E58" s="1"/>
      <c r="F58" s="59">
        <f t="shared" si="0"/>
        <v>17267.276999999995</v>
      </c>
      <c r="L58" t="str" cm="1">
        <f t="array" ref="L58">IFERROR(INDEX($B$16:$B$200,MATCH(0,COUNTIF($L$16:L57,$B$16:$B$200)+IF($B$16:$B$200="",1,0),0)),"")</f>
        <v/>
      </c>
      <c r="M58" s="7" t="str">
        <f t="shared" si="1"/>
        <v/>
      </c>
      <c r="N58" s="112" t="str">
        <f t="shared" si="2"/>
        <v/>
      </c>
    </row>
    <row r="59" spans="2:14">
      <c r="B59" t="s">
        <v>313</v>
      </c>
      <c r="C59" t="s">
        <v>203</v>
      </c>
      <c r="D59" s="59">
        <v>163450.5</v>
      </c>
      <c r="E59" s="1"/>
      <c r="F59" s="59">
        <f t="shared" si="0"/>
        <v>8172.5249999999996</v>
      </c>
      <c r="L59" t="str" cm="1">
        <f t="array" ref="L59">IFERROR(INDEX($B$16:$B$200,MATCH(0,COUNTIF($L$16:L58,$B$16:$B$200)+IF($B$16:$B$200="",1,0),0)),"")</f>
        <v/>
      </c>
      <c r="M59" s="7" t="str">
        <f t="shared" si="1"/>
        <v/>
      </c>
      <c r="N59" s="112" t="str">
        <f t="shared" si="2"/>
        <v/>
      </c>
    </row>
    <row r="60" spans="2:14">
      <c r="B60" t="s">
        <v>313</v>
      </c>
      <c r="C60" t="s">
        <v>60</v>
      </c>
      <c r="D60" s="59">
        <v>680027.10000000009</v>
      </c>
      <c r="E60" s="1"/>
      <c r="F60" s="59">
        <f t="shared" si="0"/>
        <v>34001.355000000003</v>
      </c>
      <c r="L60" t="str" cm="1">
        <f t="array" ref="L60">IFERROR(INDEX($B$16:$B$200,MATCH(0,COUNTIF($L$16:L59,$B$16:$B$200)+IF($B$16:$B$200="",1,0),0)),"")</f>
        <v/>
      </c>
      <c r="M60" s="7" t="str">
        <f t="shared" si="1"/>
        <v/>
      </c>
      <c r="N60" s="112" t="str">
        <f t="shared" si="2"/>
        <v/>
      </c>
    </row>
    <row r="61" spans="2:14">
      <c r="B61" t="s">
        <v>313</v>
      </c>
      <c r="C61" t="s">
        <v>61</v>
      </c>
      <c r="D61" s="59">
        <v>477905.26000000013</v>
      </c>
      <c r="E61" s="1"/>
      <c r="F61" s="59">
        <f t="shared" si="0"/>
        <v>23895.263000000006</v>
      </c>
      <c r="L61" t="str" cm="1">
        <f t="array" ref="L61">IFERROR(INDEX($B$16:$B$200,MATCH(0,COUNTIF($L$16:L60,$B$16:$B$200)+IF($B$16:$B$200="",1,0),0)),"")</f>
        <v/>
      </c>
      <c r="M61" s="7" t="str">
        <f t="shared" si="1"/>
        <v/>
      </c>
      <c r="N61" s="112" t="str">
        <f t="shared" si="2"/>
        <v/>
      </c>
    </row>
    <row r="62" spans="2:14">
      <c r="B62" t="s">
        <v>313</v>
      </c>
      <c r="C62" t="s">
        <v>62</v>
      </c>
      <c r="D62" s="59">
        <v>703896.7300000001</v>
      </c>
      <c r="E62" s="1"/>
      <c r="F62" s="59">
        <f t="shared" si="0"/>
        <v>35194.836500000005</v>
      </c>
      <c r="L62" t="str" cm="1">
        <f t="array" ref="L62">IFERROR(INDEX($B$16:$B$200,MATCH(0,COUNTIF($L$16:L61,$B$16:$B$200)+IF($B$16:$B$200="",1,0),0)),"")</f>
        <v/>
      </c>
      <c r="M62" s="7" t="str">
        <f t="shared" si="1"/>
        <v/>
      </c>
      <c r="N62" s="112" t="str">
        <f t="shared" si="2"/>
        <v/>
      </c>
    </row>
    <row r="63" spans="2:14">
      <c r="B63" t="s">
        <v>313</v>
      </c>
      <c r="C63" t="s">
        <v>63</v>
      </c>
      <c r="D63" s="59">
        <v>622974.34999999986</v>
      </c>
      <c r="E63" s="1"/>
      <c r="F63" s="59">
        <f t="shared" si="0"/>
        <v>31148.717499999992</v>
      </c>
      <c r="L63" t="str" cm="1">
        <f t="array" ref="L63">IFERROR(INDEX($B$16:$B$200,MATCH(0,COUNTIF($L$16:L62,$B$16:$B$200)+IF($B$16:$B$200="",1,0),0)),"")</f>
        <v/>
      </c>
      <c r="M63" s="7" t="str">
        <f t="shared" si="1"/>
        <v/>
      </c>
      <c r="N63" s="112" t="str">
        <f t="shared" si="2"/>
        <v/>
      </c>
    </row>
    <row r="64" spans="2:14">
      <c r="B64" t="s">
        <v>314</v>
      </c>
      <c r="C64" t="s">
        <v>65</v>
      </c>
      <c r="D64" s="59">
        <v>452638.66</v>
      </c>
      <c r="E64" s="1"/>
      <c r="F64" s="59">
        <f t="shared" si="0"/>
        <v>22631.932999999997</v>
      </c>
      <c r="L64" t="str" cm="1">
        <f t="array" ref="L64">IFERROR(INDEX($B$16:$B$200,MATCH(0,COUNTIF($L$16:L63,$B$16:$B$200)+IF($B$16:$B$200="",1,0),0)),"")</f>
        <v/>
      </c>
      <c r="M64" s="7" t="str">
        <f t="shared" si="1"/>
        <v/>
      </c>
      <c r="N64" s="112" t="str">
        <f t="shared" si="2"/>
        <v/>
      </c>
    </row>
    <row r="65" spans="2:14">
      <c r="B65" t="s">
        <v>314</v>
      </c>
      <c r="C65" t="s">
        <v>66</v>
      </c>
      <c r="D65" s="59">
        <v>559067.69000000018</v>
      </c>
      <c r="E65" s="1"/>
      <c r="F65" s="59">
        <f t="shared" si="0"/>
        <v>27953.384500000007</v>
      </c>
      <c r="L65" t="str" cm="1">
        <f t="array" ref="L65">IFERROR(INDEX($B$16:$B$200,MATCH(0,COUNTIF($L$16:L64,$B$16:$B$200)+IF($B$16:$B$200="",1,0),0)),"")</f>
        <v/>
      </c>
      <c r="M65" s="7" t="str">
        <f t="shared" si="1"/>
        <v/>
      </c>
      <c r="N65" s="112" t="str">
        <f t="shared" si="2"/>
        <v/>
      </c>
    </row>
    <row r="66" spans="2:14">
      <c r="B66" t="s">
        <v>314</v>
      </c>
      <c r="C66" t="s">
        <v>137</v>
      </c>
      <c r="D66" s="59">
        <v>633066.02999999991</v>
      </c>
      <c r="E66" s="1"/>
      <c r="F66" s="59">
        <f t="shared" si="0"/>
        <v>31653.301499999994</v>
      </c>
      <c r="L66" t="str" cm="1">
        <f t="array" ref="L66">IFERROR(INDEX($B$16:$B$200,MATCH(0,COUNTIF($L$16:L65,$B$16:$B$200)+IF($B$16:$B$200="",1,0),0)),"")</f>
        <v/>
      </c>
      <c r="M66" s="7" t="str">
        <f t="shared" si="1"/>
        <v/>
      </c>
      <c r="N66" s="112" t="str">
        <f t="shared" si="2"/>
        <v/>
      </c>
    </row>
    <row r="67" spans="2:14">
      <c r="B67" t="s">
        <v>314</v>
      </c>
      <c r="C67" t="s">
        <v>67</v>
      </c>
      <c r="D67" s="59">
        <v>437930.86999999982</v>
      </c>
      <c r="E67" s="1"/>
      <c r="F67" s="59">
        <f t="shared" si="0"/>
        <v>21896.543499999992</v>
      </c>
      <c r="L67" t="str" cm="1">
        <f t="array" ref="L67">IFERROR(INDEX($B$16:$B$200,MATCH(0,COUNTIF($L$16:L66,$B$16:$B$200)+IF($B$16:$B$200="",1,0),0)),"")</f>
        <v/>
      </c>
      <c r="M67" s="7" t="str">
        <f t="shared" si="1"/>
        <v/>
      </c>
      <c r="N67" s="112" t="str">
        <f t="shared" si="2"/>
        <v/>
      </c>
    </row>
    <row r="68" spans="2:14">
      <c r="B68" t="s">
        <v>315</v>
      </c>
      <c r="C68" t="s">
        <v>68</v>
      </c>
      <c r="D68" s="59">
        <v>848504.99</v>
      </c>
      <c r="E68" s="1"/>
      <c r="F68" s="59">
        <f t="shared" si="0"/>
        <v>42425.249499999998</v>
      </c>
      <c r="L68" t="str" cm="1">
        <f t="array" ref="L68">IFERROR(INDEX($B$16:$B$200,MATCH(0,COUNTIF($L$16:L67,$B$16:$B$200)+IF($B$16:$B$200="",1,0),0)),"")</f>
        <v/>
      </c>
      <c r="M68" s="7" t="str">
        <f t="shared" si="1"/>
        <v/>
      </c>
      <c r="N68" s="112" t="str">
        <f t="shared" si="2"/>
        <v/>
      </c>
    </row>
    <row r="69" spans="2:14">
      <c r="B69" t="s">
        <v>315</v>
      </c>
      <c r="C69" t="s">
        <v>69</v>
      </c>
      <c r="D69" s="59">
        <v>414726.56</v>
      </c>
      <c r="E69" s="1"/>
      <c r="F69" s="59">
        <f t="shared" si="0"/>
        <v>20736.328000000001</v>
      </c>
      <c r="L69" t="str" cm="1">
        <f t="array" ref="L69">IFERROR(INDEX($B$16:$B$200,MATCH(0,COUNTIF($L$16:L68,$B$16:$B$200)+IF($B$16:$B$200="",1,0),0)),"")</f>
        <v/>
      </c>
      <c r="M69" s="7" t="str">
        <f t="shared" si="1"/>
        <v/>
      </c>
      <c r="N69" s="112" t="str">
        <f t="shared" si="2"/>
        <v/>
      </c>
    </row>
    <row r="70" spans="2:14">
      <c r="B70" t="s">
        <v>315</v>
      </c>
      <c r="C70" t="s">
        <v>70</v>
      </c>
      <c r="D70" s="59">
        <v>459565.73000000004</v>
      </c>
      <c r="E70" s="1"/>
      <c r="F70" s="59">
        <f t="shared" si="0"/>
        <v>22978.286500000002</v>
      </c>
      <c r="L70" t="str" cm="1">
        <f t="array" ref="L70">IFERROR(INDEX($B$16:$B$200,MATCH(0,COUNTIF($L$16:L69,$B$16:$B$200)+IF($B$16:$B$200="",1,0),0)),"")</f>
        <v/>
      </c>
      <c r="M70" s="7" t="str">
        <f t="shared" si="1"/>
        <v/>
      </c>
      <c r="N70" s="112" t="str">
        <f t="shared" si="2"/>
        <v/>
      </c>
    </row>
    <row r="71" spans="2:14">
      <c r="B71" t="s">
        <v>315</v>
      </c>
      <c r="C71" t="s">
        <v>71</v>
      </c>
      <c r="D71" s="59">
        <v>502755.80999999994</v>
      </c>
      <c r="E71" s="1"/>
      <c r="F71" s="59">
        <f t="shared" si="0"/>
        <v>25137.790499999996</v>
      </c>
      <c r="L71" t="str" cm="1">
        <f t="array" ref="L71">IFERROR(INDEX($B$16:$B$200,MATCH(0,COUNTIF($L$16:L70,$B$16:$B$200)+IF($B$16:$B$200="",1,0),0)),"")</f>
        <v/>
      </c>
      <c r="M71" s="7" t="str">
        <f t="shared" si="1"/>
        <v/>
      </c>
      <c r="N71" s="112" t="str">
        <f t="shared" si="2"/>
        <v/>
      </c>
    </row>
    <row r="72" spans="2:14">
      <c r="B72" t="s">
        <v>315</v>
      </c>
      <c r="C72" t="s">
        <v>72</v>
      </c>
      <c r="D72" s="59">
        <v>713056.07000000007</v>
      </c>
      <c r="E72" s="1"/>
      <c r="F72" s="59">
        <f t="shared" si="0"/>
        <v>35652.803500000002</v>
      </c>
      <c r="L72" t="str" cm="1">
        <f t="array" ref="L72">IFERROR(INDEX($B$16:$B$200,MATCH(0,COUNTIF($L$16:L71,$B$16:$B$200)+IF($B$16:$B$200="",1,0),0)),"")</f>
        <v/>
      </c>
      <c r="M72" s="7" t="str">
        <f t="shared" si="1"/>
        <v/>
      </c>
      <c r="N72" s="112" t="str">
        <f t="shared" si="2"/>
        <v/>
      </c>
    </row>
    <row r="73" spans="2:14">
      <c r="B73" t="s">
        <v>316</v>
      </c>
      <c r="C73" t="s">
        <v>73</v>
      </c>
      <c r="D73" s="59">
        <v>486338.02</v>
      </c>
      <c r="E73" s="1"/>
      <c r="F73" s="59">
        <f t="shared" si="0"/>
        <v>24316.901000000002</v>
      </c>
      <c r="L73" t="str" cm="1">
        <f t="array" ref="L73">IFERROR(INDEX($B$16:$B$200,MATCH(0,COUNTIF($L$16:L72,$B$16:$B$200)+IF($B$16:$B$200="",1,0),0)),"")</f>
        <v/>
      </c>
      <c r="M73" s="7" t="str">
        <f t="shared" si="1"/>
        <v/>
      </c>
      <c r="N73" s="112" t="str">
        <f t="shared" si="2"/>
        <v/>
      </c>
    </row>
    <row r="74" spans="2:14">
      <c r="B74" t="s">
        <v>316</v>
      </c>
      <c r="C74" t="s">
        <v>74</v>
      </c>
      <c r="D74" s="59">
        <v>461770.50999999995</v>
      </c>
      <c r="E74" s="1"/>
      <c r="F74" s="59">
        <f t="shared" si="0"/>
        <v>23088.525499999996</v>
      </c>
      <c r="L74" t="str" cm="1">
        <f t="array" ref="L74">IFERROR(INDEX($B$16:$B$200,MATCH(0,COUNTIF($L$16:L73,$B$16:$B$200)+IF($B$16:$B$200="",1,0),0)),"")</f>
        <v/>
      </c>
      <c r="M74" s="7" t="str">
        <f t="shared" si="1"/>
        <v/>
      </c>
      <c r="N74" s="112" t="str">
        <f t="shared" si="2"/>
        <v/>
      </c>
    </row>
    <row r="75" spans="2:14">
      <c r="B75" t="s">
        <v>316</v>
      </c>
      <c r="C75" t="s">
        <v>75</v>
      </c>
      <c r="D75" s="59">
        <v>543427.43000000005</v>
      </c>
      <c r="E75" s="1"/>
      <c r="F75" s="59">
        <f t="shared" si="0"/>
        <v>27171.371500000001</v>
      </c>
      <c r="L75" t="str" cm="1">
        <f t="array" ref="L75">IFERROR(INDEX($B$16:$B$200,MATCH(0,COUNTIF($L$16:L74,$B$16:$B$200)+IF($B$16:$B$200="",1,0),0)),"")</f>
        <v/>
      </c>
      <c r="M75" s="7" t="str">
        <f t="shared" si="1"/>
        <v/>
      </c>
      <c r="N75" s="112" t="str">
        <f t="shared" si="2"/>
        <v/>
      </c>
    </row>
    <row r="76" spans="2:14">
      <c r="B76" t="s">
        <v>316</v>
      </c>
      <c r="C76" t="s">
        <v>76</v>
      </c>
      <c r="D76" s="59">
        <v>669809.69000000006</v>
      </c>
      <c r="E76" s="1"/>
      <c r="F76" s="59">
        <f t="shared" si="0"/>
        <v>33490.484500000006</v>
      </c>
      <c r="L76" t="str" cm="1">
        <f t="array" ref="L76">IFERROR(INDEX($B$16:$B$200,MATCH(0,COUNTIF($L$16:L75,$B$16:$B$200)+IF($B$16:$B$200="",1,0),0)),"")</f>
        <v/>
      </c>
      <c r="M76" s="7" t="str">
        <f t="shared" si="1"/>
        <v/>
      </c>
      <c r="N76" s="112" t="str">
        <f t="shared" si="2"/>
        <v/>
      </c>
    </row>
    <row r="77" spans="2:14">
      <c r="B77" t="s">
        <v>316</v>
      </c>
      <c r="C77" t="s">
        <v>77</v>
      </c>
      <c r="D77" s="59">
        <v>263466.46000000002</v>
      </c>
      <c r="E77" s="1"/>
      <c r="F77" s="59">
        <f t="shared" si="0"/>
        <v>13173.323</v>
      </c>
      <c r="L77" t="str" cm="1">
        <f t="array" ref="L77">IFERROR(INDEX($B$16:$B$200,MATCH(0,COUNTIF($L$16:L76,$B$16:$B$200)+IF($B$16:$B$200="",1,0),0)),"")</f>
        <v/>
      </c>
      <c r="M77" s="7" t="str">
        <f t="shared" si="1"/>
        <v/>
      </c>
      <c r="N77" s="112" t="str">
        <f t="shared" si="2"/>
        <v/>
      </c>
    </row>
    <row r="78" spans="2:14">
      <c r="B78" t="s">
        <v>316</v>
      </c>
      <c r="C78" t="s">
        <v>193</v>
      </c>
      <c r="D78" s="59">
        <v>248551.05</v>
      </c>
      <c r="E78" s="1"/>
      <c r="F78" s="59">
        <f t="shared" si="0"/>
        <v>12427.5525</v>
      </c>
      <c r="L78" t="str" cm="1">
        <f t="array" ref="L78">IFERROR(INDEX($B$16:$B$200,MATCH(0,COUNTIF($L$16:L77,$B$16:$B$200)+IF($B$16:$B$200="",1,0),0)),"")</f>
        <v/>
      </c>
      <c r="M78" s="7" t="str">
        <f t="shared" si="1"/>
        <v/>
      </c>
      <c r="N78" s="112" t="str">
        <f t="shared" si="2"/>
        <v/>
      </c>
    </row>
    <row r="79" spans="2:14">
      <c r="E79" s="1"/>
      <c r="F79" s="59" t="str">
        <f t="shared" si="0"/>
        <v/>
      </c>
      <c r="L79" t="str" cm="1">
        <f t="array" ref="L79">IFERROR(INDEX($B$16:$B$200,MATCH(0,COUNTIF($L$16:L78,$B$16:$B$200)+IF($B$16:$B$200="",1,0),0)),"")</f>
        <v/>
      </c>
      <c r="M79" s="7" t="str">
        <f t="shared" si="1"/>
        <v/>
      </c>
      <c r="N79" s="112" t="str">
        <f t="shared" si="2"/>
        <v/>
      </c>
    </row>
    <row r="80" spans="2:14">
      <c r="E80" s="1"/>
      <c r="F80" s="59" t="str">
        <f t="shared" si="0"/>
        <v/>
      </c>
      <c r="L80" t="str" cm="1">
        <f t="array" ref="L80">IFERROR(INDEX($B$16:$B$200,MATCH(0,COUNTIF($L$16:L79,$B$16:$B$200)+IF($B$16:$B$200="",1,0),0)),"")</f>
        <v/>
      </c>
      <c r="M80" s="7" t="str">
        <f t="shared" si="1"/>
        <v/>
      </c>
      <c r="N80" s="112" t="str">
        <f t="shared" si="2"/>
        <v/>
      </c>
    </row>
    <row r="81" spans="5:14">
      <c r="E81" s="1"/>
      <c r="F81" s="59" t="str">
        <f t="shared" ref="F81:F144" si="3">IF(D81&lt;&gt;0,D81/$I$18,"")</f>
        <v/>
      </c>
      <c r="L81" t="str" cm="1">
        <f t="array" ref="L81">IFERROR(INDEX($B$16:$B$200,MATCH(0,COUNTIF($L$16:L80,$B$16:$B$200)+IF($B$16:$B$200="",1,0),0)),"")</f>
        <v/>
      </c>
      <c r="M81" s="7" t="str">
        <f t="shared" ref="M81:M144" si="4">IF(AND(K81="",L81=""),"",IF(ISNUMBER(SEARCH("Unknown",L81)),"N/A",IF(COUNTIF($K$16:$K$198,L81),"TRUE","FALSE")))</f>
        <v/>
      </c>
      <c r="N81" s="112" t="str">
        <f t="shared" ref="N81:N144" si="5">IF(SUMIF($B$16:$B$200,L81,$F$16:$F$200)&gt;0,SUMIF($B$16:$B$200,L81,$F$16:$F$200)/1000000,"")</f>
        <v/>
      </c>
    </row>
    <row r="82" spans="5:14">
      <c r="F82" s="59" t="str">
        <f t="shared" si="3"/>
        <v/>
      </c>
      <c r="L82" t="str" cm="1">
        <f t="array" ref="L82">IFERROR(INDEX($B$16:$B$200,MATCH(0,COUNTIF($L$16:L81,$B$16:$B$200)+IF($B$16:$B$200="",1,0),0)),"")</f>
        <v/>
      </c>
      <c r="M82" s="7" t="str">
        <f t="shared" si="4"/>
        <v/>
      </c>
      <c r="N82" s="112" t="str">
        <f t="shared" si="5"/>
        <v/>
      </c>
    </row>
    <row r="83" spans="5:14">
      <c r="F83" s="59" t="str">
        <f t="shared" si="3"/>
        <v/>
      </c>
      <c r="L83" t="str" cm="1">
        <f t="array" ref="L83">IFERROR(INDEX($B$16:$B$200,MATCH(0,COUNTIF($L$16:L82,$B$16:$B$200)+IF($B$16:$B$200="",1,0),0)),"")</f>
        <v/>
      </c>
      <c r="M83" s="7" t="str">
        <f t="shared" si="4"/>
        <v/>
      </c>
      <c r="N83" s="112" t="str">
        <f t="shared" si="5"/>
        <v/>
      </c>
    </row>
    <row r="84" spans="5:14">
      <c r="F84" s="59" t="str">
        <f t="shared" si="3"/>
        <v/>
      </c>
      <c r="L84" t="str" cm="1">
        <f t="array" ref="L84">IFERROR(INDEX($B$16:$B$200,MATCH(0,COUNTIF($L$16:L83,$B$16:$B$200)+IF($B$16:$B$200="",1,0),0)),"")</f>
        <v/>
      </c>
      <c r="M84" s="7" t="str">
        <f t="shared" si="4"/>
        <v/>
      </c>
      <c r="N84" s="112" t="str">
        <f t="shared" si="5"/>
        <v/>
      </c>
    </row>
    <row r="85" spans="5:14">
      <c r="F85" s="59" t="str">
        <f t="shared" si="3"/>
        <v/>
      </c>
      <c r="L85" t="str" cm="1">
        <f t="array" ref="L85">IFERROR(INDEX($B$16:$B$200,MATCH(0,COUNTIF($L$16:L84,$B$16:$B$200)+IF($B$16:$B$200="",1,0),0)),"")</f>
        <v/>
      </c>
      <c r="M85" s="7" t="str">
        <f t="shared" si="4"/>
        <v/>
      </c>
      <c r="N85" s="112" t="str">
        <f t="shared" si="5"/>
        <v/>
      </c>
    </row>
    <row r="86" spans="5:14">
      <c r="F86" s="59" t="str">
        <f t="shared" si="3"/>
        <v/>
      </c>
      <c r="L86" t="str" cm="1">
        <f t="array" ref="L86">IFERROR(INDEX($B$16:$B$200,MATCH(0,COUNTIF($L$16:L85,$B$16:$B$200)+IF($B$16:$B$200="",1,0),0)),"")</f>
        <v/>
      </c>
      <c r="M86" s="7" t="str">
        <f t="shared" si="4"/>
        <v/>
      </c>
      <c r="N86" s="112" t="str">
        <f t="shared" si="5"/>
        <v/>
      </c>
    </row>
    <row r="87" spans="5:14">
      <c r="F87" s="59" t="str">
        <f t="shared" si="3"/>
        <v/>
      </c>
      <c r="L87" t="str" cm="1">
        <f t="array" ref="L87">IFERROR(INDEX($B$16:$B$200,MATCH(0,COUNTIF($L$16:L86,$B$16:$B$200)+IF($B$16:$B$200="",1,0),0)),"")</f>
        <v/>
      </c>
      <c r="M87" s="7" t="str">
        <f t="shared" si="4"/>
        <v/>
      </c>
      <c r="N87" s="112" t="str">
        <f t="shared" si="5"/>
        <v/>
      </c>
    </row>
    <row r="88" spans="5:14">
      <c r="F88" s="59" t="str">
        <f t="shared" si="3"/>
        <v/>
      </c>
      <c r="L88" t="str" cm="1">
        <f t="array" ref="L88">IFERROR(INDEX($B$16:$B$200,MATCH(0,COUNTIF($L$16:L87,$B$16:$B$200)+IF($B$16:$B$200="",1,0),0)),"")</f>
        <v/>
      </c>
      <c r="M88" s="7" t="str">
        <f t="shared" si="4"/>
        <v/>
      </c>
      <c r="N88" s="112" t="str">
        <f t="shared" si="5"/>
        <v/>
      </c>
    </row>
    <row r="89" spans="5:14">
      <c r="F89" s="59" t="str">
        <f t="shared" si="3"/>
        <v/>
      </c>
      <c r="L89" t="str" cm="1">
        <f t="array" ref="L89">IFERROR(INDEX($B$16:$B$200,MATCH(0,COUNTIF($L$16:L88,$B$16:$B$200)+IF($B$16:$B$200="",1,0),0)),"")</f>
        <v/>
      </c>
      <c r="M89" s="7" t="str">
        <f t="shared" si="4"/>
        <v/>
      </c>
      <c r="N89" s="112" t="str">
        <f t="shared" si="5"/>
        <v/>
      </c>
    </row>
    <row r="90" spans="5:14">
      <c r="F90" s="59" t="str">
        <f t="shared" si="3"/>
        <v/>
      </c>
      <c r="L90" t="str" cm="1">
        <f t="array" ref="L90">IFERROR(INDEX($B$16:$B$200,MATCH(0,COUNTIF($L$16:L89,$B$16:$B$200)+IF($B$16:$B$200="",1,0),0)),"")</f>
        <v/>
      </c>
      <c r="M90" s="7" t="str">
        <f t="shared" si="4"/>
        <v/>
      </c>
      <c r="N90" s="112" t="str">
        <f t="shared" si="5"/>
        <v/>
      </c>
    </row>
    <row r="91" spans="5:14">
      <c r="F91" s="59" t="str">
        <f t="shared" si="3"/>
        <v/>
      </c>
      <c r="L91" t="str" cm="1">
        <f t="array" ref="L91">IFERROR(INDEX($B$16:$B$200,MATCH(0,COUNTIF($L$16:L90,$B$16:$B$200)+IF($B$16:$B$200="",1,0),0)),"")</f>
        <v/>
      </c>
      <c r="M91" s="7" t="str">
        <f t="shared" si="4"/>
        <v/>
      </c>
      <c r="N91" s="112" t="str">
        <f t="shared" si="5"/>
        <v/>
      </c>
    </row>
    <row r="92" spans="5:14">
      <c r="F92" s="59" t="str">
        <f t="shared" si="3"/>
        <v/>
      </c>
      <c r="L92" t="str" cm="1">
        <f t="array" ref="L92">IFERROR(INDEX($B$16:$B$200,MATCH(0,COUNTIF($L$16:L91,$B$16:$B$200)+IF($B$16:$B$200="",1,0),0)),"")</f>
        <v/>
      </c>
      <c r="M92" s="7" t="str">
        <f t="shared" si="4"/>
        <v/>
      </c>
      <c r="N92" s="112" t="str">
        <f t="shared" si="5"/>
        <v/>
      </c>
    </row>
    <row r="93" spans="5:14">
      <c r="F93" s="59" t="str">
        <f t="shared" si="3"/>
        <v/>
      </c>
      <c r="L93" t="str" cm="1">
        <f t="array" ref="L93">IFERROR(INDEX($B$16:$B$200,MATCH(0,COUNTIF($L$16:L92,$B$16:$B$200)+IF($B$16:$B$200="",1,0),0)),"")</f>
        <v/>
      </c>
      <c r="M93" s="7" t="str">
        <f t="shared" si="4"/>
        <v/>
      </c>
      <c r="N93" s="112" t="str">
        <f t="shared" si="5"/>
        <v/>
      </c>
    </row>
    <row r="94" spans="5:14">
      <c r="F94" s="59" t="str">
        <f t="shared" si="3"/>
        <v/>
      </c>
      <c r="L94" t="str" cm="1">
        <f t="array" ref="L94">IFERROR(INDEX($B$16:$B$200,MATCH(0,COUNTIF($L$16:L93,$B$16:$B$200)+IF($B$16:$B$200="",1,0),0)),"")</f>
        <v/>
      </c>
      <c r="M94" s="7" t="str">
        <f t="shared" si="4"/>
        <v/>
      </c>
      <c r="N94" s="112" t="str">
        <f t="shared" si="5"/>
        <v/>
      </c>
    </row>
    <row r="95" spans="5:14">
      <c r="F95" s="59" t="str">
        <f t="shared" si="3"/>
        <v/>
      </c>
      <c r="L95" t="str" cm="1">
        <f t="array" ref="L95">IFERROR(INDEX($B$16:$B$200,MATCH(0,COUNTIF($L$16:L94,$B$16:$B$200)+IF($B$16:$B$200="",1,0),0)),"")</f>
        <v/>
      </c>
      <c r="M95" s="7" t="str">
        <f t="shared" si="4"/>
        <v/>
      </c>
      <c r="N95" s="112" t="str">
        <f t="shared" si="5"/>
        <v/>
      </c>
    </row>
    <row r="96" spans="5:14">
      <c r="F96" s="59" t="str">
        <f t="shared" si="3"/>
        <v/>
      </c>
      <c r="L96" t="str" cm="1">
        <f t="array" ref="L96">IFERROR(INDEX($B$16:$B$200,MATCH(0,COUNTIF($L$16:L95,$B$16:$B$200)+IF($B$16:$B$200="",1,0),0)),"")</f>
        <v/>
      </c>
      <c r="M96" s="7" t="str">
        <f t="shared" si="4"/>
        <v/>
      </c>
      <c r="N96" s="112" t="str">
        <f t="shared" si="5"/>
        <v/>
      </c>
    </row>
    <row r="97" spans="6:14">
      <c r="F97" s="59" t="str">
        <f t="shared" si="3"/>
        <v/>
      </c>
      <c r="L97" t="str" cm="1">
        <f t="array" ref="L97">IFERROR(INDEX($B$16:$B$200,MATCH(0,COUNTIF($L$16:L96,$B$16:$B$200)+IF($B$16:$B$200="",1,0),0)),"")</f>
        <v/>
      </c>
      <c r="M97" s="7" t="str">
        <f t="shared" si="4"/>
        <v/>
      </c>
      <c r="N97" s="112" t="str">
        <f t="shared" si="5"/>
        <v/>
      </c>
    </row>
    <row r="98" spans="6:14">
      <c r="F98" s="59" t="str">
        <f t="shared" si="3"/>
        <v/>
      </c>
      <c r="L98" t="str" cm="1">
        <f t="array" ref="L98">IFERROR(INDEX($B$16:$B$200,MATCH(0,COUNTIF($L$16:L97,$B$16:$B$200)+IF($B$16:$B$200="",1,0),0)),"")</f>
        <v/>
      </c>
      <c r="M98" s="7" t="str">
        <f t="shared" si="4"/>
        <v/>
      </c>
      <c r="N98" s="112" t="str">
        <f t="shared" si="5"/>
        <v/>
      </c>
    </row>
    <row r="99" spans="6:14">
      <c r="F99" s="59" t="str">
        <f t="shared" si="3"/>
        <v/>
      </c>
      <c r="L99" t="str" cm="1">
        <f t="array" ref="L99">IFERROR(INDEX($B$16:$B$200,MATCH(0,COUNTIF($L$16:L98,$B$16:$B$200)+IF($B$16:$B$200="",1,0),0)),"")</f>
        <v/>
      </c>
      <c r="M99" s="7" t="str">
        <f t="shared" si="4"/>
        <v/>
      </c>
      <c r="N99" s="112" t="str">
        <f t="shared" si="5"/>
        <v/>
      </c>
    </row>
    <row r="100" spans="6:14">
      <c r="F100" s="59" t="str">
        <f t="shared" si="3"/>
        <v/>
      </c>
      <c r="L100" t="str" cm="1">
        <f t="array" ref="L100">IFERROR(INDEX($B$16:$B$200,MATCH(0,COUNTIF($L$16:L99,$B$16:$B$200)+IF($B$16:$B$200="",1,0),0)),"")</f>
        <v/>
      </c>
      <c r="M100" s="7" t="str">
        <f t="shared" si="4"/>
        <v/>
      </c>
      <c r="N100" s="112" t="str">
        <f t="shared" si="5"/>
        <v/>
      </c>
    </row>
    <row r="101" spans="6:14">
      <c r="F101" s="59" t="str">
        <f t="shared" si="3"/>
        <v/>
      </c>
      <c r="L101" t="str" cm="1">
        <f t="array" ref="L101">IFERROR(INDEX($B$16:$B$200,MATCH(0,COUNTIF($L$16:L100,$B$16:$B$200)+IF($B$16:$B$200="",1,0),0)),"")</f>
        <v/>
      </c>
      <c r="M101" s="7" t="str">
        <f t="shared" si="4"/>
        <v/>
      </c>
      <c r="N101" s="112" t="str">
        <f t="shared" si="5"/>
        <v/>
      </c>
    </row>
    <row r="102" spans="6:14">
      <c r="F102" s="59" t="str">
        <f t="shared" si="3"/>
        <v/>
      </c>
      <c r="L102" t="str" cm="1">
        <f t="array" ref="L102">IFERROR(INDEX($B$16:$B$200,MATCH(0,COUNTIF($L$16:L101,$B$16:$B$200)+IF($B$16:$B$200="",1,0),0)),"")</f>
        <v/>
      </c>
      <c r="M102" s="7" t="str">
        <f t="shared" si="4"/>
        <v/>
      </c>
      <c r="N102" s="112" t="str">
        <f t="shared" si="5"/>
        <v/>
      </c>
    </row>
    <row r="103" spans="6:14">
      <c r="F103" s="59" t="str">
        <f t="shared" si="3"/>
        <v/>
      </c>
      <c r="L103" t="str" cm="1">
        <f t="array" ref="L103">IFERROR(INDEX($B$16:$B$200,MATCH(0,COUNTIF($L$16:L102,$B$16:$B$200)+IF($B$16:$B$200="",1,0),0)),"")</f>
        <v/>
      </c>
      <c r="M103" s="7" t="str">
        <f t="shared" si="4"/>
        <v/>
      </c>
      <c r="N103" s="112" t="str">
        <f t="shared" si="5"/>
        <v/>
      </c>
    </row>
    <row r="104" spans="6:14">
      <c r="F104" s="59" t="str">
        <f t="shared" si="3"/>
        <v/>
      </c>
      <c r="L104" t="str" cm="1">
        <f t="array" ref="L104">IFERROR(INDEX($B$16:$B$200,MATCH(0,COUNTIF($L$16:L103,$B$16:$B$200)+IF($B$16:$B$200="",1,0),0)),"")</f>
        <v/>
      </c>
      <c r="M104" s="7" t="str">
        <f t="shared" si="4"/>
        <v/>
      </c>
      <c r="N104" s="112" t="str">
        <f t="shared" si="5"/>
        <v/>
      </c>
    </row>
    <row r="105" spans="6:14">
      <c r="F105" s="59" t="str">
        <f t="shared" si="3"/>
        <v/>
      </c>
      <c r="L105" t="str" cm="1">
        <f t="array" ref="L105">IFERROR(INDEX($B$16:$B$200,MATCH(0,COUNTIF($L$16:L104,$B$16:$B$200)+IF($B$16:$B$200="",1,0),0)),"")</f>
        <v/>
      </c>
      <c r="M105" s="7" t="str">
        <f t="shared" si="4"/>
        <v/>
      </c>
      <c r="N105" s="112" t="str">
        <f t="shared" si="5"/>
        <v/>
      </c>
    </row>
    <row r="106" spans="6:14">
      <c r="F106" s="59" t="str">
        <f t="shared" si="3"/>
        <v/>
      </c>
      <c r="L106" t="str" cm="1">
        <f t="array" ref="L106">IFERROR(INDEX($B$16:$B$200,MATCH(0,COUNTIF($L$16:L105,$B$16:$B$200)+IF($B$16:$B$200="",1,0),0)),"")</f>
        <v/>
      </c>
      <c r="M106" s="7" t="str">
        <f t="shared" si="4"/>
        <v/>
      </c>
      <c r="N106" s="112" t="str">
        <f t="shared" si="5"/>
        <v/>
      </c>
    </row>
    <row r="107" spans="6:14">
      <c r="F107" s="59" t="str">
        <f t="shared" si="3"/>
        <v/>
      </c>
      <c r="L107" t="str" cm="1">
        <f t="array" ref="L107">IFERROR(INDEX($B$16:$B$200,MATCH(0,COUNTIF($L$16:L106,$B$16:$B$200)+IF($B$16:$B$200="",1,0),0)),"")</f>
        <v/>
      </c>
      <c r="M107" s="7" t="str">
        <f t="shared" si="4"/>
        <v/>
      </c>
      <c r="N107" s="112" t="str">
        <f t="shared" si="5"/>
        <v/>
      </c>
    </row>
    <row r="108" spans="6:14">
      <c r="F108" s="59" t="str">
        <f t="shared" si="3"/>
        <v/>
      </c>
      <c r="L108" t="str" cm="1">
        <f t="array" ref="L108">IFERROR(INDEX($B$16:$B$200,MATCH(0,COUNTIF($L$16:L107,$B$16:$B$200)+IF($B$16:$B$200="",1,0),0)),"")</f>
        <v/>
      </c>
      <c r="M108" s="7" t="str">
        <f t="shared" si="4"/>
        <v/>
      </c>
      <c r="N108" s="112" t="str">
        <f t="shared" si="5"/>
        <v/>
      </c>
    </row>
    <row r="109" spans="6:14">
      <c r="F109" s="59" t="str">
        <f t="shared" si="3"/>
        <v/>
      </c>
      <c r="L109" t="str" cm="1">
        <f t="array" ref="L109">IFERROR(INDEX($B$16:$B$200,MATCH(0,COUNTIF($L$16:L108,$B$16:$B$200)+IF($B$16:$B$200="",1,0),0)),"")</f>
        <v/>
      </c>
      <c r="M109" s="7" t="str">
        <f t="shared" si="4"/>
        <v/>
      </c>
      <c r="N109" s="112" t="str">
        <f t="shared" si="5"/>
        <v/>
      </c>
    </row>
    <row r="110" spans="6:14">
      <c r="F110" s="59" t="str">
        <f t="shared" si="3"/>
        <v/>
      </c>
      <c r="L110" t="str" cm="1">
        <f t="array" ref="L110">IFERROR(INDEX($B$16:$B$200,MATCH(0,COUNTIF($L$16:L109,$B$16:$B$200)+IF($B$16:$B$200="",1,0),0)),"")</f>
        <v/>
      </c>
      <c r="M110" s="7" t="str">
        <f t="shared" si="4"/>
        <v/>
      </c>
      <c r="N110" s="112" t="str">
        <f t="shared" si="5"/>
        <v/>
      </c>
    </row>
    <row r="111" spans="6:14">
      <c r="F111" s="59" t="str">
        <f t="shared" si="3"/>
        <v/>
      </c>
      <c r="L111" t="str" cm="1">
        <f t="array" ref="L111">IFERROR(INDEX($B$16:$B$200,MATCH(0,COUNTIF($L$16:L110,$B$16:$B$200)+IF($B$16:$B$200="",1,0),0)),"")</f>
        <v/>
      </c>
      <c r="M111" s="7" t="str">
        <f t="shared" si="4"/>
        <v/>
      </c>
      <c r="N111" s="112" t="str">
        <f t="shared" si="5"/>
        <v/>
      </c>
    </row>
    <row r="112" spans="6:14">
      <c r="F112" s="59" t="str">
        <f t="shared" si="3"/>
        <v/>
      </c>
      <c r="L112" t="str" cm="1">
        <f t="array" ref="L112">IFERROR(INDEX($B$16:$B$200,MATCH(0,COUNTIF($L$16:L111,$B$16:$B$200)+IF($B$16:$B$200="",1,0),0)),"")</f>
        <v/>
      </c>
      <c r="M112" s="7" t="str">
        <f t="shared" si="4"/>
        <v/>
      </c>
      <c r="N112" s="112" t="str">
        <f t="shared" si="5"/>
        <v/>
      </c>
    </row>
    <row r="113" spans="6:14">
      <c r="F113" s="59" t="str">
        <f t="shared" si="3"/>
        <v/>
      </c>
      <c r="L113" t="str" cm="1">
        <f t="array" ref="L113">IFERROR(INDEX($B$16:$B$200,MATCH(0,COUNTIF($L$16:L112,$B$16:$B$200)+IF($B$16:$B$200="",1,0),0)),"")</f>
        <v/>
      </c>
      <c r="M113" s="7" t="str">
        <f t="shared" si="4"/>
        <v/>
      </c>
      <c r="N113" s="112" t="str">
        <f t="shared" si="5"/>
        <v/>
      </c>
    </row>
    <row r="114" spans="6:14">
      <c r="F114" s="59" t="str">
        <f t="shared" si="3"/>
        <v/>
      </c>
      <c r="L114" t="str" cm="1">
        <f t="array" ref="L114">IFERROR(INDEX($B$16:$B$200,MATCH(0,COUNTIF($L$16:L113,$B$16:$B$200)+IF($B$16:$B$200="",1,0),0)),"")</f>
        <v/>
      </c>
      <c r="M114" s="7" t="str">
        <f t="shared" si="4"/>
        <v/>
      </c>
      <c r="N114" s="112" t="str">
        <f t="shared" si="5"/>
        <v/>
      </c>
    </row>
    <row r="115" spans="6:14">
      <c r="F115" s="59" t="str">
        <f t="shared" si="3"/>
        <v/>
      </c>
      <c r="L115" t="str" cm="1">
        <f t="array" ref="L115">IFERROR(INDEX($B$16:$B$200,MATCH(0,COUNTIF($L$16:L114,$B$16:$B$200)+IF($B$16:$B$200="",1,0),0)),"")</f>
        <v/>
      </c>
      <c r="M115" s="7" t="str">
        <f t="shared" si="4"/>
        <v/>
      </c>
      <c r="N115" s="112" t="str">
        <f t="shared" si="5"/>
        <v/>
      </c>
    </row>
    <row r="116" spans="6:14">
      <c r="F116" s="59" t="str">
        <f t="shared" si="3"/>
        <v/>
      </c>
      <c r="L116" t="str" cm="1">
        <f t="array" ref="L116">IFERROR(INDEX($B$16:$B$200,MATCH(0,COUNTIF($L$16:L115,$B$16:$B$200)+IF($B$16:$B$200="",1,0),0)),"")</f>
        <v/>
      </c>
      <c r="M116" s="7" t="str">
        <f t="shared" si="4"/>
        <v/>
      </c>
      <c r="N116" s="112" t="str">
        <f t="shared" si="5"/>
        <v/>
      </c>
    </row>
    <row r="117" spans="6:14">
      <c r="F117" s="59" t="str">
        <f t="shared" si="3"/>
        <v/>
      </c>
      <c r="L117" t="str" cm="1">
        <f t="array" ref="L117">IFERROR(INDEX($B$16:$B$200,MATCH(0,COUNTIF($L$16:L116,$B$16:$B$200)+IF($B$16:$B$200="",1,0),0)),"")</f>
        <v/>
      </c>
      <c r="M117" s="7" t="str">
        <f t="shared" si="4"/>
        <v/>
      </c>
      <c r="N117" s="112" t="str">
        <f t="shared" si="5"/>
        <v/>
      </c>
    </row>
    <row r="118" spans="6:14">
      <c r="F118" s="59" t="str">
        <f t="shared" si="3"/>
        <v/>
      </c>
      <c r="L118" t="str" cm="1">
        <f t="array" ref="L118">IFERROR(INDEX($B$16:$B$200,MATCH(0,COUNTIF($L$16:L117,$B$16:$B$200)+IF($B$16:$B$200="",1,0),0)),"")</f>
        <v/>
      </c>
      <c r="M118" s="7" t="str">
        <f t="shared" si="4"/>
        <v/>
      </c>
      <c r="N118" s="112" t="str">
        <f t="shared" si="5"/>
        <v/>
      </c>
    </row>
    <row r="119" spans="6:14">
      <c r="F119" s="59" t="str">
        <f t="shared" si="3"/>
        <v/>
      </c>
      <c r="L119" t="str" cm="1">
        <f t="array" ref="L119">IFERROR(INDEX($B$16:$B$200,MATCH(0,COUNTIF($L$16:L118,$B$16:$B$200)+IF($B$16:$B$200="",1,0),0)),"")</f>
        <v/>
      </c>
      <c r="M119" s="7" t="str">
        <f t="shared" si="4"/>
        <v/>
      </c>
      <c r="N119" s="112" t="str">
        <f t="shared" si="5"/>
        <v/>
      </c>
    </row>
    <row r="120" spans="6:14">
      <c r="F120" s="59" t="str">
        <f t="shared" si="3"/>
        <v/>
      </c>
      <c r="L120" t="str" cm="1">
        <f t="array" ref="L120">IFERROR(INDEX($B$16:$B$200,MATCH(0,COUNTIF($L$16:L119,$B$16:$B$200)+IF($B$16:$B$200="",1,0),0)),"")</f>
        <v/>
      </c>
      <c r="M120" s="7" t="str">
        <f t="shared" si="4"/>
        <v/>
      </c>
      <c r="N120" s="112" t="str">
        <f t="shared" si="5"/>
        <v/>
      </c>
    </row>
    <row r="121" spans="6:14">
      <c r="F121" s="59" t="str">
        <f t="shared" si="3"/>
        <v/>
      </c>
      <c r="L121" t="str" cm="1">
        <f t="array" ref="L121">IFERROR(INDEX($B$16:$B$200,MATCH(0,COUNTIF($L$16:L120,$B$16:$B$200)+IF($B$16:$B$200="",1,0),0)),"")</f>
        <v/>
      </c>
      <c r="M121" s="7" t="str">
        <f t="shared" si="4"/>
        <v/>
      </c>
      <c r="N121" s="112" t="str">
        <f t="shared" si="5"/>
        <v/>
      </c>
    </row>
    <row r="122" spans="6:14">
      <c r="F122" s="59" t="str">
        <f t="shared" si="3"/>
        <v/>
      </c>
      <c r="L122" t="str" cm="1">
        <f t="array" ref="L122">IFERROR(INDEX($B$16:$B$200,MATCH(0,COUNTIF($L$16:L121,$B$16:$B$200)+IF($B$16:$B$200="",1,0),0)),"")</f>
        <v/>
      </c>
      <c r="M122" s="7" t="str">
        <f t="shared" si="4"/>
        <v/>
      </c>
      <c r="N122" s="112" t="str">
        <f t="shared" si="5"/>
        <v/>
      </c>
    </row>
    <row r="123" spans="6:14">
      <c r="F123" s="59" t="str">
        <f t="shared" si="3"/>
        <v/>
      </c>
      <c r="L123" t="str" cm="1">
        <f t="array" ref="L123">IFERROR(INDEX($B$16:$B$200,MATCH(0,COUNTIF($L$16:L122,$B$16:$B$200)+IF($B$16:$B$200="",1,0),0)),"")</f>
        <v/>
      </c>
      <c r="M123" s="7" t="str">
        <f t="shared" si="4"/>
        <v/>
      </c>
      <c r="N123" s="112" t="str">
        <f t="shared" si="5"/>
        <v/>
      </c>
    </row>
    <row r="124" spans="6:14">
      <c r="F124" s="59" t="str">
        <f t="shared" si="3"/>
        <v/>
      </c>
      <c r="L124" t="str" cm="1">
        <f t="array" ref="L124">IFERROR(INDEX($B$16:$B$200,MATCH(0,COUNTIF($L$16:L123,$B$16:$B$200)+IF($B$16:$B$200="",1,0),0)),"")</f>
        <v/>
      </c>
      <c r="M124" s="7" t="str">
        <f t="shared" si="4"/>
        <v/>
      </c>
      <c r="N124" s="112" t="str">
        <f t="shared" si="5"/>
        <v/>
      </c>
    </row>
    <row r="125" spans="6:14">
      <c r="F125" s="59" t="str">
        <f t="shared" si="3"/>
        <v/>
      </c>
      <c r="L125" t="str" cm="1">
        <f t="array" ref="L125">IFERROR(INDEX($B$16:$B$200,MATCH(0,COUNTIF($L$16:L124,$B$16:$B$200)+IF($B$16:$B$200="",1,0),0)),"")</f>
        <v/>
      </c>
      <c r="M125" s="7" t="str">
        <f t="shared" si="4"/>
        <v/>
      </c>
      <c r="N125" s="112" t="str">
        <f t="shared" si="5"/>
        <v/>
      </c>
    </row>
    <row r="126" spans="6:14">
      <c r="F126" s="59" t="str">
        <f t="shared" si="3"/>
        <v/>
      </c>
      <c r="L126" t="str" cm="1">
        <f t="array" ref="L126">IFERROR(INDEX($B$16:$B$200,MATCH(0,COUNTIF($L$16:L125,$B$16:$B$200)+IF($B$16:$B$200="",1,0),0)),"")</f>
        <v/>
      </c>
      <c r="M126" s="7" t="str">
        <f t="shared" si="4"/>
        <v/>
      </c>
      <c r="N126" s="112" t="str">
        <f t="shared" si="5"/>
        <v/>
      </c>
    </row>
    <row r="127" spans="6:14">
      <c r="F127" s="59" t="str">
        <f t="shared" si="3"/>
        <v/>
      </c>
      <c r="L127" t="str" cm="1">
        <f t="array" ref="L127">IFERROR(INDEX($B$16:$B$200,MATCH(0,COUNTIF($L$16:L126,$B$16:$B$200)+IF($B$16:$B$200="",1,0),0)),"")</f>
        <v/>
      </c>
      <c r="M127" s="7" t="str">
        <f t="shared" si="4"/>
        <v/>
      </c>
      <c r="N127" s="112" t="str">
        <f t="shared" si="5"/>
        <v/>
      </c>
    </row>
    <row r="128" spans="6:14">
      <c r="F128" s="59" t="str">
        <f t="shared" si="3"/>
        <v/>
      </c>
      <c r="L128" t="str" cm="1">
        <f t="array" ref="L128">IFERROR(INDEX($B$16:$B$200,MATCH(0,COUNTIF($L$16:L127,$B$16:$B$200)+IF($B$16:$B$200="",1,0),0)),"")</f>
        <v/>
      </c>
      <c r="M128" s="7" t="str">
        <f t="shared" si="4"/>
        <v/>
      </c>
      <c r="N128" s="112" t="str">
        <f t="shared" si="5"/>
        <v/>
      </c>
    </row>
    <row r="129" spans="6:14">
      <c r="F129" s="59" t="str">
        <f t="shared" si="3"/>
        <v/>
      </c>
      <c r="L129" t="str" cm="1">
        <f t="array" ref="L129">IFERROR(INDEX($B$16:$B$200,MATCH(0,COUNTIF($L$16:L128,$B$16:$B$200)+IF($B$16:$B$200="",1,0),0)),"")</f>
        <v/>
      </c>
      <c r="M129" s="7" t="str">
        <f t="shared" si="4"/>
        <v/>
      </c>
      <c r="N129" s="112" t="str">
        <f t="shared" si="5"/>
        <v/>
      </c>
    </row>
    <row r="130" spans="6:14">
      <c r="F130" s="59" t="str">
        <f t="shared" si="3"/>
        <v/>
      </c>
      <c r="L130" t="str" cm="1">
        <f t="array" ref="L130">IFERROR(INDEX($B$16:$B$200,MATCH(0,COUNTIF($L$16:L129,$B$16:$B$200)+IF($B$16:$B$200="",1,0),0)),"")</f>
        <v/>
      </c>
      <c r="M130" s="7" t="str">
        <f t="shared" si="4"/>
        <v/>
      </c>
      <c r="N130" s="112" t="str">
        <f t="shared" si="5"/>
        <v/>
      </c>
    </row>
    <row r="131" spans="6:14">
      <c r="F131" s="59" t="str">
        <f t="shared" si="3"/>
        <v/>
      </c>
      <c r="L131" t="str" cm="1">
        <f t="array" ref="L131">IFERROR(INDEX($B$16:$B$200,MATCH(0,COUNTIF($L$16:L130,$B$16:$B$200)+IF($B$16:$B$200="",1,0),0)),"")</f>
        <v/>
      </c>
      <c r="M131" s="7" t="str">
        <f t="shared" si="4"/>
        <v/>
      </c>
      <c r="N131" s="112" t="str">
        <f t="shared" si="5"/>
        <v/>
      </c>
    </row>
    <row r="132" spans="6:14">
      <c r="F132" s="59" t="str">
        <f t="shared" si="3"/>
        <v/>
      </c>
      <c r="L132" t="str" cm="1">
        <f t="array" ref="L132">IFERROR(INDEX($B$16:$B$200,MATCH(0,COUNTIF($L$16:L131,$B$16:$B$200)+IF($B$16:$B$200="",1,0),0)),"")</f>
        <v/>
      </c>
      <c r="M132" s="7" t="str">
        <f t="shared" si="4"/>
        <v/>
      </c>
      <c r="N132" s="112" t="str">
        <f t="shared" si="5"/>
        <v/>
      </c>
    </row>
    <row r="133" spans="6:14">
      <c r="F133" s="59" t="str">
        <f t="shared" si="3"/>
        <v/>
      </c>
      <c r="L133" t="str" cm="1">
        <f t="array" ref="L133">IFERROR(INDEX($B$16:$B$200,MATCH(0,COUNTIF($L$16:L132,$B$16:$B$200)+IF($B$16:$B$200="",1,0),0)),"")</f>
        <v/>
      </c>
      <c r="M133" s="7" t="str">
        <f t="shared" si="4"/>
        <v/>
      </c>
      <c r="N133" s="112" t="str">
        <f t="shared" si="5"/>
        <v/>
      </c>
    </row>
    <row r="134" spans="6:14">
      <c r="F134" s="59" t="str">
        <f t="shared" si="3"/>
        <v/>
      </c>
      <c r="L134" t="str" cm="1">
        <f t="array" ref="L134">IFERROR(INDEX($B$16:$B$200,MATCH(0,COUNTIF($L$16:L133,$B$16:$B$200)+IF($B$16:$B$200="",1,0),0)),"")</f>
        <v/>
      </c>
      <c r="M134" s="7" t="str">
        <f t="shared" si="4"/>
        <v/>
      </c>
      <c r="N134" s="112" t="str">
        <f t="shared" si="5"/>
        <v/>
      </c>
    </row>
    <row r="135" spans="6:14">
      <c r="F135" s="59" t="str">
        <f t="shared" si="3"/>
        <v/>
      </c>
      <c r="L135" t="str" cm="1">
        <f t="array" ref="L135">IFERROR(INDEX($B$16:$B$200,MATCH(0,COUNTIF($L$16:L134,$B$16:$B$200)+IF($B$16:$B$200="",1,0),0)),"")</f>
        <v/>
      </c>
      <c r="M135" s="7" t="str">
        <f t="shared" si="4"/>
        <v/>
      </c>
      <c r="N135" s="112" t="str">
        <f t="shared" si="5"/>
        <v/>
      </c>
    </row>
    <row r="136" spans="6:14">
      <c r="F136" s="59" t="str">
        <f t="shared" si="3"/>
        <v/>
      </c>
      <c r="L136" t="str" cm="1">
        <f t="array" ref="L136">IFERROR(INDEX($B$16:$B$200,MATCH(0,COUNTIF($L$16:L135,$B$16:$B$200)+IF($B$16:$B$200="",1,0),0)),"")</f>
        <v/>
      </c>
      <c r="M136" s="7" t="str">
        <f t="shared" si="4"/>
        <v/>
      </c>
      <c r="N136" s="112" t="str">
        <f t="shared" si="5"/>
        <v/>
      </c>
    </row>
    <row r="137" spans="6:14">
      <c r="F137" s="59" t="str">
        <f t="shared" si="3"/>
        <v/>
      </c>
      <c r="L137" t="str" cm="1">
        <f t="array" ref="L137">IFERROR(INDEX($B$16:$B$200,MATCH(0,COUNTIF($L$16:L136,$B$16:$B$200)+IF($B$16:$B$200="",1,0),0)),"")</f>
        <v/>
      </c>
      <c r="M137" s="7" t="str">
        <f t="shared" si="4"/>
        <v/>
      </c>
      <c r="N137" s="112" t="str">
        <f t="shared" si="5"/>
        <v/>
      </c>
    </row>
    <row r="138" spans="6:14">
      <c r="F138" s="59" t="str">
        <f t="shared" si="3"/>
        <v/>
      </c>
      <c r="L138" t="str" cm="1">
        <f t="array" ref="L138">IFERROR(INDEX($B$16:$B$200,MATCH(0,COUNTIF($L$16:L137,$B$16:$B$200)+IF($B$16:$B$200="",1,0),0)),"")</f>
        <v/>
      </c>
      <c r="M138" s="7" t="str">
        <f t="shared" si="4"/>
        <v/>
      </c>
      <c r="N138" s="112" t="str">
        <f t="shared" si="5"/>
        <v/>
      </c>
    </row>
    <row r="139" spans="6:14">
      <c r="F139" s="59" t="str">
        <f t="shared" si="3"/>
        <v/>
      </c>
      <c r="L139" t="str" cm="1">
        <f t="array" ref="L139">IFERROR(INDEX($B$16:$B$200,MATCH(0,COUNTIF($L$16:L138,$B$16:$B$200)+IF($B$16:$B$200="",1,0),0)),"")</f>
        <v/>
      </c>
      <c r="M139" s="7" t="str">
        <f t="shared" si="4"/>
        <v/>
      </c>
      <c r="N139" s="112" t="str">
        <f t="shared" si="5"/>
        <v/>
      </c>
    </row>
    <row r="140" spans="6:14">
      <c r="F140" s="59" t="str">
        <f t="shared" si="3"/>
        <v/>
      </c>
      <c r="L140" t="str" cm="1">
        <f t="array" ref="L140">IFERROR(INDEX($B$16:$B$200,MATCH(0,COUNTIF($L$16:L139,$B$16:$B$200)+IF($B$16:$B$200="",1,0),0)),"")</f>
        <v/>
      </c>
      <c r="M140" s="7" t="str">
        <f t="shared" si="4"/>
        <v/>
      </c>
      <c r="N140" s="112" t="str">
        <f t="shared" si="5"/>
        <v/>
      </c>
    </row>
    <row r="141" spans="6:14">
      <c r="F141" s="59" t="str">
        <f t="shared" si="3"/>
        <v/>
      </c>
      <c r="L141" t="str" cm="1">
        <f t="array" ref="L141">IFERROR(INDEX($B$16:$B$200,MATCH(0,COUNTIF($L$16:L140,$B$16:$B$200)+IF($B$16:$B$200="",1,0),0)),"")</f>
        <v/>
      </c>
      <c r="M141" s="7" t="str">
        <f t="shared" si="4"/>
        <v/>
      </c>
      <c r="N141" s="112" t="str">
        <f t="shared" si="5"/>
        <v/>
      </c>
    </row>
    <row r="142" spans="6:14">
      <c r="F142" s="59" t="str">
        <f t="shared" si="3"/>
        <v/>
      </c>
      <c r="L142" t="str" cm="1">
        <f t="array" ref="L142">IFERROR(INDEX($B$16:$B$200,MATCH(0,COUNTIF($L$16:L141,$B$16:$B$200)+IF($B$16:$B$200="",1,0),0)),"")</f>
        <v/>
      </c>
      <c r="M142" s="7" t="str">
        <f t="shared" si="4"/>
        <v/>
      </c>
      <c r="N142" s="112" t="str">
        <f t="shared" si="5"/>
        <v/>
      </c>
    </row>
    <row r="143" spans="6:14">
      <c r="F143" s="59" t="str">
        <f t="shared" si="3"/>
        <v/>
      </c>
      <c r="L143" t="str" cm="1">
        <f t="array" ref="L143">IFERROR(INDEX($B$16:$B$200,MATCH(0,COUNTIF($L$16:L142,$B$16:$B$200)+IF($B$16:$B$200="",1,0),0)),"")</f>
        <v/>
      </c>
      <c r="M143" s="7" t="str">
        <f t="shared" si="4"/>
        <v/>
      </c>
      <c r="N143" s="112" t="str">
        <f t="shared" si="5"/>
        <v/>
      </c>
    </row>
    <row r="144" spans="6:14">
      <c r="F144" s="59" t="str">
        <f t="shared" si="3"/>
        <v/>
      </c>
      <c r="L144" t="str" cm="1">
        <f t="array" ref="L144">IFERROR(INDEX($B$16:$B$200,MATCH(0,COUNTIF($L$16:L143,$B$16:$B$200)+IF($B$16:$B$200="",1,0),0)),"")</f>
        <v/>
      </c>
      <c r="M144" s="7" t="str">
        <f t="shared" si="4"/>
        <v/>
      </c>
      <c r="N144" s="112" t="str">
        <f t="shared" si="5"/>
        <v/>
      </c>
    </row>
    <row r="145" spans="6:14">
      <c r="F145" s="59" t="str">
        <f t="shared" ref="F145:F200" si="6">IF(D145&lt;&gt;0,D145/$I$18,"")</f>
        <v/>
      </c>
      <c r="L145" t="str" cm="1">
        <f t="array" ref="L145">IFERROR(INDEX($B$16:$B$200,MATCH(0,COUNTIF($L$16:L144,$B$16:$B$200)+IF($B$16:$B$200="",1,0),0)),"")</f>
        <v/>
      </c>
      <c r="M145" s="7" t="str">
        <f t="shared" ref="M145:M200" si="7">IF(AND(K145="",L145=""),"",IF(ISNUMBER(SEARCH("Unknown",L145)),"N/A",IF(COUNTIF($K$16:$K$198,L145),"TRUE","FALSE")))</f>
        <v/>
      </c>
      <c r="N145" s="112" t="str">
        <f t="shared" ref="N145:N200" si="8">IF(SUMIF($B$16:$B$200,L145,$F$16:$F$200)&gt;0,SUMIF($B$16:$B$200,L145,$F$16:$F$200)/1000000,"")</f>
        <v/>
      </c>
    </row>
    <row r="146" spans="6:14">
      <c r="F146" s="59" t="str">
        <f t="shared" si="6"/>
        <v/>
      </c>
      <c r="L146" t="str" cm="1">
        <f t="array" ref="L146">IFERROR(INDEX($B$16:$B$200,MATCH(0,COUNTIF($L$16:L145,$B$16:$B$200)+IF($B$16:$B$200="",1,0),0)),"")</f>
        <v/>
      </c>
      <c r="M146" s="7" t="str">
        <f t="shared" si="7"/>
        <v/>
      </c>
      <c r="N146" s="112" t="str">
        <f t="shared" si="8"/>
        <v/>
      </c>
    </row>
    <row r="147" spans="6:14">
      <c r="F147" s="59" t="str">
        <f t="shared" si="6"/>
        <v/>
      </c>
      <c r="L147" t="str" cm="1">
        <f t="array" ref="L147">IFERROR(INDEX($B$16:$B$200,MATCH(0,COUNTIF($L$16:L146,$B$16:$B$200)+IF($B$16:$B$200="",1,0),0)),"")</f>
        <v/>
      </c>
      <c r="M147" s="7" t="str">
        <f t="shared" si="7"/>
        <v/>
      </c>
      <c r="N147" s="112" t="str">
        <f t="shared" si="8"/>
        <v/>
      </c>
    </row>
    <row r="148" spans="6:14">
      <c r="F148" s="59" t="str">
        <f t="shared" si="6"/>
        <v/>
      </c>
      <c r="L148" t="str" cm="1">
        <f t="array" ref="L148">IFERROR(INDEX($B$16:$B$200,MATCH(0,COUNTIF($L$16:L147,$B$16:$B$200)+IF($B$16:$B$200="",1,0),0)),"")</f>
        <v/>
      </c>
      <c r="M148" s="7" t="str">
        <f t="shared" si="7"/>
        <v/>
      </c>
      <c r="N148" s="112" t="str">
        <f t="shared" si="8"/>
        <v/>
      </c>
    </row>
    <row r="149" spans="6:14">
      <c r="F149" s="59" t="str">
        <f t="shared" si="6"/>
        <v/>
      </c>
      <c r="L149" t="str" cm="1">
        <f t="array" ref="L149">IFERROR(INDEX($B$16:$B$200,MATCH(0,COUNTIF($L$16:L148,$B$16:$B$200)+IF($B$16:$B$200="",1,0),0)),"")</f>
        <v/>
      </c>
      <c r="M149" s="7" t="str">
        <f t="shared" si="7"/>
        <v/>
      </c>
      <c r="N149" s="112" t="str">
        <f t="shared" si="8"/>
        <v/>
      </c>
    </row>
    <row r="150" spans="6:14">
      <c r="F150" s="59" t="str">
        <f t="shared" si="6"/>
        <v/>
      </c>
      <c r="L150" t="str" cm="1">
        <f t="array" ref="L150">IFERROR(INDEX($B$16:$B$200,MATCH(0,COUNTIF($L$16:L149,$B$16:$B$200)+IF($B$16:$B$200="",1,0),0)),"")</f>
        <v/>
      </c>
      <c r="M150" s="7" t="str">
        <f t="shared" si="7"/>
        <v/>
      </c>
      <c r="N150" s="112" t="str">
        <f t="shared" si="8"/>
        <v/>
      </c>
    </row>
    <row r="151" spans="6:14">
      <c r="F151" s="59" t="str">
        <f t="shared" si="6"/>
        <v/>
      </c>
      <c r="L151" t="str" cm="1">
        <f t="array" ref="L151">IFERROR(INDEX($B$16:$B$200,MATCH(0,COUNTIF($L$16:L150,$B$16:$B$200)+IF($B$16:$B$200="",1,0),0)),"")</f>
        <v/>
      </c>
      <c r="M151" s="7" t="str">
        <f t="shared" si="7"/>
        <v/>
      </c>
      <c r="N151" s="112" t="str">
        <f t="shared" si="8"/>
        <v/>
      </c>
    </row>
    <row r="152" spans="6:14">
      <c r="F152" s="59" t="str">
        <f t="shared" si="6"/>
        <v/>
      </c>
      <c r="L152" t="str" cm="1">
        <f t="array" ref="L152">IFERROR(INDEX($B$16:$B$200,MATCH(0,COUNTIF($L$16:L151,$B$16:$B$200)+IF($B$16:$B$200="",1,0),0)),"")</f>
        <v/>
      </c>
      <c r="M152" s="7" t="str">
        <f t="shared" si="7"/>
        <v/>
      </c>
      <c r="N152" s="112" t="str">
        <f t="shared" si="8"/>
        <v/>
      </c>
    </row>
    <row r="153" spans="6:14">
      <c r="F153" s="59" t="str">
        <f t="shared" si="6"/>
        <v/>
      </c>
      <c r="L153" t="str" cm="1">
        <f t="array" ref="L153">IFERROR(INDEX($B$16:$B$200,MATCH(0,COUNTIF($L$16:L152,$B$16:$B$200)+IF($B$16:$B$200="",1,0),0)),"")</f>
        <v/>
      </c>
      <c r="M153" s="7" t="str">
        <f t="shared" si="7"/>
        <v/>
      </c>
      <c r="N153" s="112" t="str">
        <f t="shared" si="8"/>
        <v/>
      </c>
    </row>
    <row r="154" spans="6:14">
      <c r="F154" s="59" t="str">
        <f t="shared" si="6"/>
        <v/>
      </c>
      <c r="L154" t="str" cm="1">
        <f t="array" ref="L154">IFERROR(INDEX($B$16:$B$200,MATCH(0,COUNTIF($L$16:L153,$B$16:$B$200)+IF($B$16:$B$200="",1,0),0)),"")</f>
        <v/>
      </c>
      <c r="M154" s="7" t="str">
        <f t="shared" si="7"/>
        <v/>
      </c>
      <c r="N154" s="112" t="str">
        <f t="shared" si="8"/>
        <v/>
      </c>
    </row>
    <row r="155" spans="6:14">
      <c r="F155" s="59" t="str">
        <f t="shared" si="6"/>
        <v/>
      </c>
      <c r="L155" t="str" cm="1">
        <f t="array" ref="L155">IFERROR(INDEX($B$16:$B$200,MATCH(0,COUNTIF($L$16:L154,$B$16:$B$200)+IF($B$16:$B$200="",1,0),0)),"")</f>
        <v/>
      </c>
      <c r="M155" s="7" t="str">
        <f t="shared" si="7"/>
        <v/>
      </c>
      <c r="N155" s="112" t="str">
        <f t="shared" si="8"/>
        <v/>
      </c>
    </row>
    <row r="156" spans="6:14">
      <c r="F156" s="59" t="str">
        <f t="shared" si="6"/>
        <v/>
      </c>
      <c r="L156" t="str" cm="1">
        <f t="array" ref="L156">IFERROR(INDEX($B$16:$B$200,MATCH(0,COUNTIF($L$16:L155,$B$16:$B$200)+IF($B$16:$B$200="",1,0),0)),"")</f>
        <v/>
      </c>
      <c r="M156" s="7" t="str">
        <f t="shared" si="7"/>
        <v/>
      </c>
      <c r="N156" s="112" t="str">
        <f t="shared" si="8"/>
        <v/>
      </c>
    </row>
    <row r="157" spans="6:14">
      <c r="F157" s="59" t="str">
        <f t="shared" si="6"/>
        <v/>
      </c>
      <c r="L157" t="str" cm="1">
        <f t="array" ref="L157">IFERROR(INDEX($B$16:$B$200,MATCH(0,COUNTIF($L$16:L156,$B$16:$B$200)+IF($B$16:$B$200="",1,0),0)),"")</f>
        <v/>
      </c>
      <c r="M157" s="7" t="str">
        <f t="shared" si="7"/>
        <v/>
      </c>
      <c r="N157" s="112" t="str">
        <f t="shared" si="8"/>
        <v/>
      </c>
    </row>
    <row r="158" spans="6:14">
      <c r="F158" s="59" t="str">
        <f t="shared" si="6"/>
        <v/>
      </c>
      <c r="L158" t="str" cm="1">
        <f t="array" ref="L158">IFERROR(INDEX($B$16:$B$200,MATCH(0,COUNTIF($L$16:L157,$B$16:$B$200)+IF($B$16:$B$200="",1,0),0)),"")</f>
        <v/>
      </c>
      <c r="M158" s="7" t="str">
        <f t="shared" si="7"/>
        <v/>
      </c>
      <c r="N158" s="112" t="str">
        <f t="shared" si="8"/>
        <v/>
      </c>
    </row>
    <row r="159" spans="6:14">
      <c r="F159" s="59" t="str">
        <f t="shared" si="6"/>
        <v/>
      </c>
      <c r="L159" t="str" cm="1">
        <f t="array" ref="L159">IFERROR(INDEX($B$16:$B$200,MATCH(0,COUNTIF($L$16:L158,$B$16:$B$200)+IF($B$16:$B$200="",1,0),0)),"")</f>
        <v/>
      </c>
      <c r="M159" s="7" t="str">
        <f t="shared" si="7"/>
        <v/>
      </c>
      <c r="N159" s="112" t="str">
        <f t="shared" si="8"/>
        <v/>
      </c>
    </row>
    <row r="160" spans="6:14">
      <c r="F160" s="59" t="str">
        <f t="shared" si="6"/>
        <v/>
      </c>
      <c r="L160" t="str" cm="1">
        <f t="array" ref="L160">IFERROR(INDEX($B$16:$B$200,MATCH(0,COUNTIF($L$16:L159,$B$16:$B$200)+IF($B$16:$B$200="",1,0),0)),"")</f>
        <v/>
      </c>
      <c r="M160" s="7" t="str">
        <f t="shared" si="7"/>
        <v/>
      </c>
      <c r="N160" s="112" t="str">
        <f t="shared" si="8"/>
        <v/>
      </c>
    </row>
    <row r="161" spans="6:14">
      <c r="F161" s="59" t="str">
        <f t="shared" si="6"/>
        <v/>
      </c>
      <c r="L161" t="str" cm="1">
        <f t="array" ref="L161">IFERROR(INDEX($B$16:$B$200,MATCH(0,COUNTIF($L$16:L160,$B$16:$B$200)+IF($B$16:$B$200="",1,0),0)),"")</f>
        <v/>
      </c>
      <c r="M161" s="7" t="str">
        <f t="shared" si="7"/>
        <v/>
      </c>
      <c r="N161" s="112" t="str">
        <f t="shared" si="8"/>
        <v/>
      </c>
    </row>
    <row r="162" spans="6:14">
      <c r="F162" s="59" t="str">
        <f t="shared" si="6"/>
        <v/>
      </c>
      <c r="L162" t="str" cm="1">
        <f t="array" ref="L162">IFERROR(INDEX($B$16:$B$200,MATCH(0,COUNTIF($L$16:L161,$B$16:$B$200)+IF($B$16:$B$200="",1,0),0)),"")</f>
        <v/>
      </c>
      <c r="M162" s="7" t="str">
        <f t="shared" si="7"/>
        <v/>
      </c>
      <c r="N162" s="112" t="str">
        <f t="shared" si="8"/>
        <v/>
      </c>
    </row>
    <row r="163" spans="6:14">
      <c r="F163" s="59" t="str">
        <f t="shared" si="6"/>
        <v/>
      </c>
      <c r="L163" t="str" cm="1">
        <f t="array" ref="L163">IFERROR(INDEX($B$16:$B$200,MATCH(0,COUNTIF($L$16:L162,$B$16:$B$200)+IF($B$16:$B$200="",1,0),0)),"")</f>
        <v/>
      </c>
      <c r="M163" s="7" t="str">
        <f t="shared" si="7"/>
        <v/>
      </c>
      <c r="N163" s="112" t="str">
        <f t="shared" si="8"/>
        <v/>
      </c>
    </row>
    <row r="164" spans="6:14">
      <c r="F164" s="59" t="str">
        <f t="shared" si="6"/>
        <v/>
      </c>
      <c r="L164" t="str" cm="1">
        <f t="array" ref="L164">IFERROR(INDEX($B$16:$B$200,MATCH(0,COUNTIF($L$16:L163,$B$16:$B$200)+IF($B$16:$B$200="",1,0),0)),"")</f>
        <v/>
      </c>
      <c r="M164" s="7" t="str">
        <f t="shared" si="7"/>
        <v/>
      </c>
      <c r="N164" s="112" t="str">
        <f t="shared" si="8"/>
        <v/>
      </c>
    </row>
    <row r="165" spans="6:14">
      <c r="F165" s="59" t="str">
        <f t="shared" si="6"/>
        <v/>
      </c>
      <c r="L165" t="str" cm="1">
        <f t="array" ref="L165">IFERROR(INDEX($B$16:$B$200,MATCH(0,COUNTIF($L$16:L164,$B$16:$B$200)+IF($B$16:$B$200="",1,0),0)),"")</f>
        <v/>
      </c>
      <c r="M165" s="7" t="str">
        <f t="shared" si="7"/>
        <v/>
      </c>
      <c r="N165" s="112" t="str">
        <f t="shared" si="8"/>
        <v/>
      </c>
    </row>
    <row r="166" spans="6:14">
      <c r="F166" s="59" t="str">
        <f t="shared" si="6"/>
        <v/>
      </c>
      <c r="L166" t="str" cm="1">
        <f t="array" ref="L166">IFERROR(INDEX($B$16:$B$200,MATCH(0,COUNTIF($L$16:L165,$B$16:$B$200)+IF($B$16:$B$200="",1,0),0)),"")</f>
        <v/>
      </c>
      <c r="M166" s="7" t="str">
        <f t="shared" si="7"/>
        <v/>
      </c>
      <c r="N166" s="112" t="str">
        <f t="shared" si="8"/>
        <v/>
      </c>
    </row>
    <row r="167" spans="6:14">
      <c r="F167" s="59" t="str">
        <f t="shared" si="6"/>
        <v/>
      </c>
      <c r="L167" t="str" cm="1">
        <f t="array" ref="L167">IFERROR(INDEX($B$16:$B$200,MATCH(0,COUNTIF($L$16:L166,$B$16:$B$200)+IF($B$16:$B$200="",1,0),0)),"")</f>
        <v/>
      </c>
      <c r="M167" s="7" t="str">
        <f t="shared" si="7"/>
        <v/>
      </c>
      <c r="N167" s="112" t="str">
        <f t="shared" si="8"/>
        <v/>
      </c>
    </row>
    <row r="168" spans="6:14">
      <c r="F168" s="59" t="str">
        <f t="shared" si="6"/>
        <v/>
      </c>
      <c r="L168" t="str" cm="1">
        <f t="array" ref="L168">IFERROR(INDEX($B$16:$B$200,MATCH(0,COUNTIF($L$16:L167,$B$16:$B$200)+IF($B$16:$B$200="",1,0),0)),"")</f>
        <v/>
      </c>
      <c r="M168" s="7" t="str">
        <f t="shared" si="7"/>
        <v/>
      </c>
      <c r="N168" s="112" t="str">
        <f t="shared" si="8"/>
        <v/>
      </c>
    </row>
    <row r="169" spans="6:14">
      <c r="F169" s="59" t="str">
        <f t="shared" si="6"/>
        <v/>
      </c>
      <c r="L169" t="str" cm="1">
        <f t="array" ref="L169">IFERROR(INDEX($B$16:$B$200,MATCH(0,COUNTIF($L$16:L168,$B$16:$B$200)+IF($B$16:$B$200="",1,0),0)),"")</f>
        <v/>
      </c>
      <c r="M169" s="7" t="str">
        <f t="shared" si="7"/>
        <v/>
      </c>
      <c r="N169" s="112" t="str">
        <f t="shared" si="8"/>
        <v/>
      </c>
    </row>
    <row r="170" spans="6:14">
      <c r="F170" s="59" t="str">
        <f t="shared" si="6"/>
        <v/>
      </c>
      <c r="L170" t="str" cm="1">
        <f t="array" ref="L170">IFERROR(INDEX($B$16:$B$200,MATCH(0,COUNTIF($L$16:L169,$B$16:$B$200)+IF($B$16:$B$200="",1,0),0)),"")</f>
        <v/>
      </c>
      <c r="M170" s="7" t="str">
        <f t="shared" si="7"/>
        <v/>
      </c>
      <c r="N170" s="112" t="str">
        <f t="shared" si="8"/>
        <v/>
      </c>
    </row>
    <row r="171" spans="6:14">
      <c r="F171" s="59" t="str">
        <f t="shared" si="6"/>
        <v/>
      </c>
      <c r="L171" t="str" cm="1">
        <f t="array" ref="L171">IFERROR(INDEX($B$16:$B$200,MATCH(0,COUNTIF($L$16:L170,$B$16:$B$200)+IF($B$16:$B$200="",1,0),0)),"")</f>
        <v/>
      </c>
      <c r="M171" s="7" t="str">
        <f t="shared" si="7"/>
        <v/>
      </c>
      <c r="N171" s="112" t="str">
        <f t="shared" si="8"/>
        <v/>
      </c>
    </row>
    <row r="172" spans="6:14">
      <c r="F172" s="59" t="str">
        <f t="shared" si="6"/>
        <v/>
      </c>
      <c r="L172" t="str" cm="1">
        <f t="array" ref="L172">IFERROR(INDEX($B$16:$B$200,MATCH(0,COUNTIF($L$16:L171,$B$16:$B$200)+IF($B$16:$B$200="",1,0),0)),"")</f>
        <v/>
      </c>
      <c r="M172" s="7" t="str">
        <f t="shared" si="7"/>
        <v/>
      </c>
      <c r="N172" s="112" t="str">
        <f t="shared" si="8"/>
        <v/>
      </c>
    </row>
    <row r="173" spans="6:14">
      <c r="F173" s="59" t="str">
        <f t="shared" si="6"/>
        <v/>
      </c>
      <c r="L173" t="str" cm="1">
        <f t="array" ref="L173">IFERROR(INDEX($B$16:$B$200,MATCH(0,COUNTIF($L$16:L172,$B$16:$B$200)+IF($B$16:$B$200="",1,0),0)),"")</f>
        <v/>
      </c>
      <c r="M173" s="7" t="str">
        <f t="shared" si="7"/>
        <v/>
      </c>
      <c r="N173" s="112" t="str">
        <f t="shared" si="8"/>
        <v/>
      </c>
    </row>
    <row r="174" spans="6:14">
      <c r="F174" s="59" t="str">
        <f t="shared" si="6"/>
        <v/>
      </c>
      <c r="L174" t="str" cm="1">
        <f t="array" ref="L174">IFERROR(INDEX($B$16:$B$200,MATCH(0,COUNTIF($L$16:L173,$B$16:$B$200)+IF($B$16:$B$200="",1,0),0)),"")</f>
        <v/>
      </c>
      <c r="M174" s="7" t="str">
        <f t="shared" si="7"/>
        <v/>
      </c>
      <c r="N174" s="112" t="str">
        <f t="shared" si="8"/>
        <v/>
      </c>
    </row>
    <row r="175" spans="6:14">
      <c r="F175" s="59" t="str">
        <f t="shared" si="6"/>
        <v/>
      </c>
      <c r="L175" t="str" cm="1">
        <f t="array" ref="L175">IFERROR(INDEX($B$16:$B$200,MATCH(0,COUNTIF($L$16:L174,$B$16:$B$200)+IF($B$16:$B$200="",1,0),0)),"")</f>
        <v/>
      </c>
      <c r="M175" s="7" t="str">
        <f t="shared" si="7"/>
        <v/>
      </c>
      <c r="N175" s="112" t="str">
        <f t="shared" si="8"/>
        <v/>
      </c>
    </row>
    <row r="176" spans="6:14">
      <c r="F176" s="59" t="str">
        <f t="shared" si="6"/>
        <v/>
      </c>
      <c r="L176" t="str" cm="1">
        <f t="array" ref="L176">IFERROR(INDEX($B$16:$B$200,MATCH(0,COUNTIF($L$16:L175,$B$16:$B$200)+IF($B$16:$B$200="",1,0),0)),"")</f>
        <v/>
      </c>
      <c r="M176" s="7" t="str">
        <f t="shared" si="7"/>
        <v/>
      </c>
      <c r="N176" s="112" t="str">
        <f t="shared" si="8"/>
        <v/>
      </c>
    </row>
    <row r="177" spans="6:14">
      <c r="F177" s="59" t="str">
        <f t="shared" si="6"/>
        <v/>
      </c>
      <c r="L177" t="str" cm="1">
        <f t="array" ref="L177">IFERROR(INDEX($B$16:$B$200,MATCH(0,COUNTIF($L$16:L176,$B$16:$B$200)+IF($B$16:$B$200="",1,0),0)),"")</f>
        <v/>
      </c>
      <c r="M177" s="7" t="str">
        <f t="shared" si="7"/>
        <v/>
      </c>
      <c r="N177" s="112" t="str">
        <f t="shared" si="8"/>
        <v/>
      </c>
    </row>
    <row r="178" spans="6:14">
      <c r="F178" s="59" t="str">
        <f t="shared" si="6"/>
        <v/>
      </c>
      <c r="L178" t="str" cm="1">
        <f t="array" ref="L178">IFERROR(INDEX($B$16:$B$200,MATCH(0,COUNTIF($L$16:L177,$B$16:$B$200)+IF($B$16:$B$200="",1,0),0)),"")</f>
        <v/>
      </c>
      <c r="M178" s="7" t="str">
        <f t="shared" si="7"/>
        <v/>
      </c>
      <c r="N178" s="112" t="str">
        <f t="shared" si="8"/>
        <v/>
      </c>
    </row>
    <row r="179" spans="6:14">
      <c r="F179" s="59" t="str">
        <f t="shared" si="6"/>
        <v/>
      </c>
      <c r="L179" t="str" cm="1">
        <f t="array" ref="L179">IFERROR(INDEX($B$16:$B$200,MATCH(0,COUNTIF($L$16:L178,$B$16:$B$200)+IF($B$16:$B$200="",1,0),0)),"")</f>
        <v/>
      </c>
      <c r="M179" s="7" t="str">
        <f t="shared" si="7"/>
        <v/>
      </c>
      <c r="N179" s="112" t="str">
        <f t="shared" si="8"/>
        <v/>
      </c>
    </row>
    <row r="180" spans="6:14">
      <c r="F180" s="59" t="str">
        <f t="shared" si="6"/>
        <v/>
      </c>
      <c r="L180" t="str" cm="1">
        <f t="array" ref="L180">IFERROR(INDEX($B$16:$B$200,MATCH(0,COUNTIF($L$16:L179,$B$16:$B$200)+IF($B$16:$B$200="",1,0),0)),"")</f>
        <v/>
      </c>
      <c r="M180" s="7" t="str">
        <f t="shared" si="7"/>
        <v/>
      </c>
      <c r="N180" s="112" t="str">
        <f t="shared" si="8"/>
        <v/>
      </c>
    </row>
    <row r="181" spans="6:14">
      <c r="F181" s="59" t="str">
        <f t="shared" si="6"/>
        <v/>
      </c>
      <c r="L181" t="str" cm="1">
        <f t="array" ref="L181">IFERROR(INDEX($B$16:$B$200,MATCH(0,COUNTIF($L$16:L180,$B$16:$B$200)+IF($B$16:$B$200="",1,0),0)),"")</f>
        <v/>
      </c>
      <c r="M181" s="7" t="str">
        <f t="shared" si="7"/>
        <v/>
      </c>
      <c r="N181" s="112" t="str">
        <f t="shared" si="8"/>
        <v/>
      </c>
    </row>
    <row r="182" spans="6:14">
      <c r="F182" s="59" t="str">
        <f t="shared" si="6"/>
        <v/>
      </c>
      <c r="L182" t="str" cm="1">
        <f t="array" ref="L182">IFERROR(INDEX($B$16:$B$200,MATCH(0,COUNTIF($L$16:L181,$B$16:$B$200)+IF($B$16:$B$200="",1,0),0)),"")</f>
        <v/>
      </c>
      <c r="M182" s="7" t="str">
        <f t="shared" si="7"/>
        <v/>
      </c>
      <c r="N182" s="112" t="str">
        <f t="shared" si="8"/>
        <v/>
      </c>
    </row>
    <row r="183" spans="6:14">
      <c r="F183" s="59" t="str">
        <f t="shared" si="6"/>
        <v/>
      </c>
      <c r="L183" t="str" cm="1">
        <f t="array" ref="L183">IFERROR(INDEX($B$16:$B$200,MATCH(0,COUNTIF($L$16:L182,$B$16:$B$200)+IF($B$16:$B$200="",1,0),0)),"")</f>
        <v/>
      </c>
      <c r="M183" s="7" t="str">
        <f t="shared" si="7"/>
        <v/>
      </c>
      <c r="N183" s="112" t="str">
        <f t="shared" si="8"/>
        <v/>
      </c>
    </row>
    <row r="184" spans="6:14">
      <c r="F184" s="59" t="str">
        <f t="shared" si="6"/>
        <v/>
      </c>
      <c r="L184" t="str" cm="1">
        <f t="array" ref="L184">IFERROR(INDEX($B$16:$B$200,MATCH(0,COUNTIF($L$16:L183,$B$16:$B$200)+IF($B$16:$B$200="",1,0),0)),"")</f>
        <v/>
      </c>
      <c r="M184" s="7" t="str">
        <f t="shared" si="7"/>
        <v/>
      </c>
      <c r="N184" s="112" t="str">
        <f t="shared" si="8"/>
        <v/>
      </c>
    </row>
    <row r="185" spans="6:14">
      <c r="F185" s="59" t="str">
        <f t="shared" si="6"/>
        <v/>
      </c>
      <c r="L185" t="str" cm="1">
        <f t="array" ref="L185">IFERROR(INDEX($B$16:$B$200,MATCH(0,COUNTIF($L$16:L184,$B$16:$B$200)+IF($B$16:$B$200="",1,0),0)),"")</f>
        <v/>
      </c>
      <c r="M185" s="7" t="str">
        <f t="shared" si="7"/>
        <v/>
      </c>
      <c r="N185" s="112" t="str">
        <f t="shared" si="8"/>
        <v/>
      </c>
    </row>
    <row r="186" spans="6:14">
      <c r="F186" s="59" t="str">
        <f t="shared" si="6"/>
        <v/>
      </c>
      <c r="L186" t="str" cm="1">
        <f t="array" ref="L186">IFERROR(INDEX($B$16:$B$200,MATCH(0,COUNTIF($L$16:L185,$B$16:$B$200)+IF($B$16:$B$200="",1,0),0)),"")</f>
        <v/>
      </c>
      <c r="M186" s="7" t="str">
        <f t="shared" si="7"/>
        <v/>
      </c>
      <c r="N186" s="112" t="str">
        <f t="shared" si="8"/>
        <v/>
      </c>
    </row>
    <row r="187" spans="6:14">
      <c r="F187" s="59" t="str">
        <f t="shared" si="6"/>
        <v/>
      </c>
      <c r="L187" t="str" cm="1">
        <f t="array" ref="L187">IFERROR(INDEX($B$16:$B$200,MATCH(0,COUNTIF($L$16:L186,$B$16:$B$200)+IF($B$16:$B$200="",1,0),0)),"")</f>
        <v/>
      </c>
      <c r="M187" s="7" t="str">
        <f t="shared" si="7"/>
        <v/>
      </c>
      <c r="N187" s="112" t="str">
        <f t="shared" si="8"/>
        <v/>
      </c>
    </row>
    <row r="188" spans="6:14">
      <c r="F188" s="59" t="str">
        <f t="shared" si="6"/>
        <v/>
      </c>
      <c r="L188" t="str" cm="1">
        <f t="array" ref="L188">IFERROR(INDEX($B$16:$B$200,MATCH(0,COUNTIF($L$16:L187,$B$16:$B$200)+IF($B$16:$B$200="",1,0),0)),"")</f>
        <v/>
      </c>
      <c r="M188" s="7" t="str">
        <f t="shared" si="7"/>
        <v/>
      </c>
      <c r="N188" s="112" t="str">
        <f t="shared" si="8"/>
        <v/>
      </c>
    </row>
    <row r="189" spans="6:14">
      <c r="F189" s="59" t="str">
        <f t="shared" si="6"/>
        <v/>
      </c>
      <c r="L189" t="str" cm="1">
        <f t="array" ref="L189">IFERROR(INDEX($B$16:$B$200,MATCH(0,COUNTIF($L$16:L188,$B$16:$B$200)+IF($B$16:$B$200="",1,0),0)),"")</f>
        <v/>
      </c>
      <c r="M189" s="7" t="str">
        <f t="shared" si="7"/>
        <v/>
      </c>
      <c r="N189" s="112" t="str">
        <f t="shared" si="8"/>
        <v/>
      </c>
    </row>
    <row r="190" spans="6:14">
      <c r="F190" s="59" t="str">
        <f t="shared" si="6"/>
        <v/>
      </c>
      <c r="L190" t="str" cm="1">
        <f t="array" ref="L190">IFERROR(INDEX($B$16:$B$200,MATCH(0,COUNTIF($L$16:L189,$B$16:$B$200)+IF($B$16:$B$200="",1,0),0)),"")</f>
        <v/>
      </c>
      <c r="M190" s="7" t="str">
        <f t="shared" si="7"/>
        <v/>
      </c>
      <c r="N190" s="112" t="str">
        <f t="shared" si="8"/>
        <v/>
      </c>
    </row>
    <row r="191" spans="6:14">
      <c r="F191" s="59" t="str">
        <f t="shared" si="6"/>
        <v/>
      </c>
      <c r="L191" t="str" cm="1">
        <f t="array" ref="L191">IFERROR(INDEX($B$16:$B$200,MATCH(0,COUNTIF($L$16:L190,$B$16:$B$200)+IF($B$16:$B$200="",1,0),0)),"")</f>
        <v/>
      </c>
      <c r="M191" s="7" t="str">
        <f t="shared" si="7"/>
        <v/>
      </c>
      <c r="N191" s="112" t="str">
        <f t="shared" si="8"/>
        <v/>
      </c>
    </row>
    <row r="192" spans="6:14">
      <c r="F192" s="59" t="str">
        <f t="shared" si="6"/>
        <v/>
      </c>
      <c r="L192" t="str" cm="1">
        <f t="array" ref="L192">IFERROR(INDEX($B$16:$B$200,MATCH(0,COUNTIF($L$16:L191,$B$16:$B$200)+IF($B$16:$B$200="",1,0),0)),"")</f>
        <v/>
      </c>
      <c r="M192" s="7" t="str">
        <f t="shared" si="7"/>
        <v/>
      </c>
      <c r="N192" s="112" t="str">
        <f t="shared" si="8"/>
        <v/>
      </c>
    </row>
    <row r="193" spans="6:14">
      <c r="F193" s="59" t="str">
        <f t="shared" si="6"/>
        <v/>
      </c>
      <c r="L193" t="str" cm="1">
        <f t="array" ref="L193">IFERROR(INDEX($B$16:$B$200,MATCH(0,COUNTIF($L$16:L192,$B$16:$B$200)+IF($B$16:$B$200="",1,0),0)),"")</f>
        <v/>
      </c>
      <c r="M193" s="7" t="str">
        <f t="shared" si="7"/>
        <v/>
      </c>
      <c r="N193" s="112" t="str">
        <f t="shared" si="8"/>
        <v/>
      </c>
    </row>
    <row r="194" spans="6:14">
      <c r="F194" s="59" t="str">
        <f t="shared" si="6"/>
        <v/>
      </c>
      <c r="L194" t="str" cm="1">
        <f t="array" ref="L194">IFERROR(INDEX($B$16:$B$200,MATCH(0,COUNTIF($L$16:L193,$B$16:$B$200)+IF($B$16:$B$200="",1,0),0)),"")</f>
        <v/>
      </c>
      <c r="M194" s="7" t="str">
        <f t="shared" si="7"/>
        <v/>
      </c>
      <c r="N194" s="112" t="str">
        <f t="shared" si="8"/>
        <v/>
      </c>
    </row>
    <row r="195" spans="6:14">
      <c r="F195" s="59" t="str">
        <f t="shared" si="6"/>
        <v/>
      </c>
      <c r="L195" t="str" cm="1">
        <f t="array" ref="L195">IFERROR(INDEX($B$16:$B$200,MATCH(0,COUNTIF($L$16:L194,$B$16:$B$200)+IF($B$16:$B$200="",1,0),0)),"")</f>
        <v/>
      </c>
      <c r="M195" s="7" t="str">
        <f t="shared" si="7"/>
        <v/>
      </c>
      <c r="N195" s="112" t="str">
        <f t="shared" si="8"/>
        <v/>
      </c>
    </row>
    <row r="196" spans="6:14">
      <c r="F196" s="59" t="str">
        <f t="shared" si="6"/>
        <v/>
      </c>
      <c r="L196" t="str" cm="1">
        <f t="array" ref="L196">IFERROR(INDEX($B$16:$B$200,MATCH(0,COUNTIF($L$16:L195,$B$16:$B$200)+IF($B$16:$B$200="",1,0),0)),"")</f>
        <v/>
      </c>
      <c r="M196" s="7" t="str">
        <f t="shared" si="7"/>
        <v/>
      </c>
      <c r="N196" s="112" t="str">
        <f t="shared" si="8"/>
        <v/>
      </c>
    </row>
    <row r="197" spans="6:14">
      <c r="F197" s="59" t="str">
        <f t="shared" si="6"/>
        <v/>
      </c>
      <c r="L197" t="str" cm="1">
        <f t="array" ref="L197">IFERROR(INDEX($B$16:$B$200,MATCH(0,COUNTIF($L$16:L196,$B$16:$B$200)+IF($B$16:$B$200="",1,0),0)),"")</f>
        <v/>
      </c>
      <c r="M197" s="7" t="str">
        <f t="shared" si="7"/>
        <v/>
      </c>
      <c r="N197" s="112" t="str">
        <f t="shared" si="8"/>
        <v/>
      </c>
    </row>
    <row r="198" spans="6:14">
      <c r="F198" s="59" t="str">
        <f t="shared" si="6"/>
        <v/>
      </c>
      <c r="L198" t="str" cm="1">
        <f t="array" ref="L198">IFERROR(INDEX($B$16:$B$200,MATCH(0,COUNTIF($L$16:L197,$B$16:$B$200)+IF($B$16:$B$200="",1,0),0)),"")</f>
        <v/>
      </c>
      <c r="M198" s="7" t="str">
        <f t="shared" si="7"/>
        <v/>
      </c>
      <c r="N198" s="112" t="str">
        <f t="shared" si="8"/>
        <v/>
      </c>
    </row>
    <row r="199" spans="6:14">
      <c r="F199" s="59" t="str">
        <f t="shared" si="6"/>
        <v/>
      </c>
      <c r="L199" t="str" cm="1">
        <f t="array" ref="L199">IFERROR(INDEX($B$16:$B$200,MATCH(0,COUNTIF($L$16:L198,$B$16:$B$200)+IF($B$16:$B$200="",1,0),0)),"")</f>
        <v/>
      </c>
      <c r="M199" s="7" t="str">
        <f t="shared" si="7"/>
        <v/>
      </c>
      <c r="N199" s="112" t="str">
        <f t="shared" si="8"/>
        <v/>
      </c>
    </row>
    <row r="200" spans="6:14">
      <c r="F200" s="59" t="str">
        <f t="shared" si="6"/>
        <v/>
      </c>
      <c r="L200" t="str" cm="1">
        <f t="array" ref="L200">IFERROR(INDEX($B$16:$B$200,MATCH(0,COUNTIF($L$16:L199,$B$16:$B$200)+IF($B$16:$B$200="",1,0),0)),"")</f>
        <v/>
      </c>
      <c r="M200" s="7" t="str">
        <f t="shared" si="7"/>
        <v/>
      </c>
      <c r="N200" s="112" t="str">
        <f t="shared" si="8"/>
        <v/>
      </c>
    </row>
  </sheetData>
  <mergeCells count="1">
    <mergeCell ref="H15:I15"/>
  </mergeCells>
  <conditionalFormatting sqref="M16:M200">
    <cfRule type="cellIs" dxfId="6" priority="1" operator="equal">
      <formula>"N/A"</formula>
    </cfRule>
    <cfRule type="cellIs" dxfId="5" priority="3" operator="equal">
      <formula>"FALSE"</formula>
    </cfRule>
    <cfRule type="cellIs" dxfId="4" priority="4" operator="equal">
      <formula>"TRUE"</formula>
    </cfRule>
  </conditionalFormatting>
  <pageMargins left="0.7" right="0.7" top="0.75" bottom="0.75" header="0.3" footer="0.3"/>
  <pageSetup orientation="portrait" r:id="rId2"/>
  <customProperties>
    <customPr name="_pios_id" r:id="rId3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520C4-A21D-43E8-ADA7-B66207488A27}">
  <sheetPr codeName="Sheet21">
    <pageSetUpPr autoPageBreaks="0"/>
  </sheetPr>
  <dimension ref="B1:Q200"/>
  <sheetViews>
    <sheetView zoomScale="80" zoomScaleNormal="80" workbookViewId="0"/>
  </sheetViews>
  <sheetFormatPr defaultRowHeight="15"/>
  <cols>
    <col min="1" max="1" width="1" customWidth="1"/>
    <col min="2" max="2" width="22.28515625" customWidth="1"/>
    <col min="3" max="3" width="35.28515625" bestFit="1" customWidth="1"/>
    <col min="4" max="4" width="18.85546875" bestFit="1" customWidth="1"/>
    <col min="5" max="5" width="1" customWidth="1"/>
    <col min="6" max="6" width="11.85546875" bestFit="1" customWidth="1"/>
    <col min="7" max="7" width="1" customWidth="1"/>
    <col min="8" max="8" width="13.140625" bestFit="1" customWidth="1"/>
    <col min="9" max="9" width="11.85546875" bestFit="1" customWidth="1"/>
    <col min="10" max="10" width="1" customWidth="1"/>
    <col min="11" max="11" width="23.42578125" bestFit="1" customWidth="1"/>
    <col min="12" max="12" width="41" bestFit="1" customWidth="1"/>
    <col min="13" max="13" width="13.28515625" bestFit="1" customWidth="1"/>
    <col min="14" max="14" width="13.85546875" bestFit="1" customWidth="1"/>
    <col min="15" max="15" width="1" customWidth="1"/>
    <col min="16" max="16" width="23.42578125" bestFit="1" customWidth="1"/>
    <col min="17" max="17" width="14" customWidth="1"/>
    <col min="18" max="37" width="11.85546875" bestFit="1" customWidth="1"/>
    <col min="38" max="38" width="14.140625" bestFit="1" customWidth="1"/>
    <col min="39" max="67" width="11.85546875" bestFit="1" customWidth="1"/>
    <col min="68" max="68" width="14" bestFit="1" customWidth="1"/>
    <col min="69" max="69" width="13.28515625" bestFit="1" customWidth="1"/>
    <col min="70" max="98" width="11.85546875" bestFit="1" customWidth="1"/>
    <col min="99" max="99" width="13.85546875" bestFit="1" customWidth="1"/>
    <col min="100" max="124" width="11.85546875" bestFit="1" customWidth="1"/>
    <col min="125" max="125" width="14.28515625" bestFit="1" customWidth="1"/>
    <col min="126" max="153" width="11.85546875" bestFit="1" customWidth="1"/>
    <col min="154" max="154" width="14" bestFit="1" customWidth="1"/>
    <col min="155" max="155" width="13.28515625" bestFit="1" customWidth="1"/>
    <col min="156" max="156" width="12" bestFit="1" customWidth="1"/>
    <col min="157" max="184" width="11.85546875" bestFit="1" customWidth="1"/>
    <col min="185" max="185" width="13.42578125" bestFit="1" customWidth="1"/>
    <col min="186" max="212" width="11.85546875" bestFit="1" customWidth="1"/>
    <col min="213" max="213" width="14" bestFit="1" customWidth="1"/>
    <col min="214" max="240" width="11.85546875" bestFit="1" customWidth="1"/>
    <col min="241" max="241" width="14.28515625" bestFit="1" customWidth="1"/>
    <col min="242" max="242" width="13.28515625" bestFit="1" customWidth="1"/>
    <col min="243" max="271" width="11.85546875" bestFit="1" customWidth="1"/>
    <col min="272" max="272" width="14" bestFit="1" customWidth="1"/>
    <col min="273" max="301" width="11.85546875" bestFit="1" customWidth="1"/>
    <col min="302" max="302" width="14.5703125" bestFit="1" customWidth="1"/>
    <col min="303" max="306" width="11.85546875" bestFit="1" customWidth="1"/>
    <col min="307" max="307" width="13.5703125" bestFit="1" customWidth="1"/>
    <col min="308" max="308" width="13.28515625" bestFit="1" customWidth="1"/>
    <col min="309" max="309" width="11" bestFit="1" customWidth="1"/>
  </cols>
  <sheetData>
    <row r="1" spans="2:3" ht="5.0999999999999996" customHeight="1"/>
    <row r="2" spans="2:3">
      <c r="B2" t="s">
        <v>2</v>
      </c>
      <c r="C2" t="s" vm="1">
        <v>3</v>
      </c>
    </row>
    <row r="3" spans="2:3">
      <c r="B3" t="s">
        <v>131</v>
      </c>
      <c r="C3" t="s" vm="12">
        <v>1</v>
      </c>
    </row>
    <row r="4" spans="2:3">
      <c r="B4" t="s">
        <v>132</v>
      </c>
      <c r="C4" t="s" vm="19">
        <v>324</v>
      </c>
    </row>
    <row r="5" spans="2:3">
      <c r="B5" t="s">
        <v>196</v>
      </c>
      <c r="C5" t="s" vm="14">
        <v>197</v>
      </c>
    </row>
    <row r="6" spans="2:3">
      <c r="B6" t="s">
        <v>0</v>
      </c>
      <c r="C6" t="s" vm="6">
        <v>1</v>
      </c>
    </row>
    <row r="7" spans="2:3">
      <c r="B7" t="s">
        <v>133</v>
      </c>
      <c r="C7" t="s" vm="10">
        <v>1</v>
      </c>
    </row>
    <row r="8" spans="2:3">
      <c r="B8" t="s">
        <v>7</v>
      </c>
      <c r="C8" t="s" vm="4">
        <v>1</v>
      </c>
    </row>
    <row r="9" spans="2:3">
      <c r="B9" t="s">
        <v>4</v>
      </c>
      <c r="C9" t="s" vm="3">
        <v>1</v>
      </c>
    </row>
    <row r="10" spans="2:3">
      <c r="B10" t="s">
        <v>9</v>
      </c>
      <c r="C10" t="s" vm="15">
        <v>205</v>
      </c>
    </row>
    <row r="11" spans="2:3">
      <c r="B11" t="s">
        <v>6</v>
      </c>
      <c r="C11" t="s" vm="5">
        <v>1</v>
      </c>
    </row>
    <row r="12" spans="2:3">
      <c r="B12" t="s">
        <v>5</v>
      </c>
      <c r="C12" t="s" vm="2">
        <v>1</v>
      </c>
    </row>
    <row r="13" spans="2:3">
      <c r="B13" t="s">
        <v>17</v>
      </c>
      <c r="C13" t="s" vm="8">
        <v>1</v>
      </c>
    </row>
    <row r="14" spans="2:3">
      <c r="B14" t="s">
        <v>16</v>
      </c>
      <c r="C14" t="s" vm="13">
        <v>1</v>
      </c>
    </row>
    <row r="15" spans="2:3">
      <c r="B15" t="s">
        <v>135</v>
      </c>
      <c r="C15" t="s" vm="7">
        <v>1</v>
      </c>
    </row>
    <row r="16" spans="2:3" ht="15.75" thickBot="1"/>
    <row r="17" spans="2:17" ht="15.75" thickBot="1">
      <c r="B17" t="s">
        <v>10</v>
      </c>
      <c r="C17" t="s">
        <v>163</v>
      </c>
      <c r="D17" t="s">
        <v>8</v>
      </c>
      <c r="F17" s="108" t="s">
        <v>78</v>
      </c>
      <c r="G17">
        <v>1</v>
      </c>
      <c r="H17" s="233" t="s">
        <v>212</v>
      </c>
      <c r="I17" s="234"/>
      <c r="K17" s="109" t="s">
        <v>215</v>
      </c>
      <c r="L17" s="110" t="s">
        <v>216</v>
      </c>
      <c r="M17" s="110" t="s">
        <v>217</v>
      </c>
      <c r="N17" s="111" t="s">
        <v>219</v>
      </c>
      <c r="P17" s="233" t="s">
        <v>223</v>
      </c>
      <c r="Q17" s="234"/>
    </row>
    <row r="18" spans="2:17">
      <c r="B18" t="s">
        <v>164</v>
      </c>
      <c r="C18" t="s">
        <v>165</v>
      </c>
      <c r="D18" s="1">
        <v>6197421.7124412125</v>
      </c>
      <c r="E18" s="1"/>
      <c r="F18" s="59">
        <f>IF(D18&lt;&gt;0,D18/$I$20,"")</f>
        <v>309871.08562206064</v>
      </c>
      <c r="H18" s="54" t="s">
        <v>213</v>
      </c>
      <c r="I18" s="55">
        <f>'Encompass (Region)'!I16</f>
        <v>44743</v>
      </c>
      <c r="K18" t="str">
        <f>'Master Data (Summary Slide)'!AT3</f>
        <v>Access Guidewires</v>
      </c>
      <c r="L18" t="str">
        <f>IF(B18=0,"",B18)</f>
        <v>Access Guidewires</v>
      </c>
      <c r="M18" s="7" t="str">
        <f>IF(AND(K18="",L18=""),"",IF(ISNUMBER(SEARCH("Unknown",L18)),"N/A",IF(COUNTIF($K$18:$K$200,L18),"TRUE","FALSE")))</f>
        <v>TRUE</v>
      </c>
      <c r="N18" s="65">
        <f>IF(SUMIF($B$18:$B$200,L18,$F$18:$F$200)&gt;0,SUMIF($B$18:$B$200,L18,$F$18:$F$200),"")</f>
        <v>309871.08562206064</v>
      </c>
      <c r="P18" t="str">
        <f>IF(ISBLANK(K18),"",K18)</f>
        <v>Access Guidewires</v>
      </c>
      <c r="Q18" s="166" cm="1">
        <f t="array" ref="Q18">IF(P18="","",(SUMPRODUCT(--(ISNUMBER(SEARCH(P18,$L:$L))),$N:$N)/1000000))</f>
        <v>0.30987108562206062</v>
      </c>
    </row>
    <row r="19" spans="2:17" ht="15.75" thickBot="1">
      <c r="B19" t="s">
        <v>166</v>
      </c>
      <c r="C19" t="s">
        <v>167</v>
      </c>
      <c r="D19" s="1">
        <v>3344470.9480000017</v>
      </c>
      <c r="E19" s="1"/>
      <c r="F19" s="59">
        <f t="shared" ref="F19:F82" si="0">IF(D19&lt;&gt;0,D19/$I$20,"")</f>
        <v>167223.5474000001</v>
      </c>
      <c r="H19" s="56" t="s">
        <v>214</v>
      </c>
      <c r="I19" s="57">
        <f>'Encompass (Region)'!I17</f>
        <v>44773</v>
      </c>
      <c r="K19" t="str">
        <f>'Master Data (Summary Slide)'!AU3</f>
        <v>Adjunctive</v>
      </c>
      <c r="L19" t="str" cm="1">
        <f t="array" ref="L19">IFERROR(INDEX($B$18:$B$200,MATCH(0,COUNTIF($L$18:L18,$B$18:$B$200)+IF($B$18:$B$200="",1,0),0)),"")</f>
        <v>Adjunctive</v>
      </c>
      <c r="M19" s="7" t="str">
        <f t="shared" ref="M19:M29" si="1">IF(AND(K19="",L19=""),"",IF(ISNUMBER(SEARCH("Unknown",L19)),"N/A",IF(COUNTIF($K$18:$K$200,L19),"TRUE","FALSE")))</f>
        <v>TRUE</v>
      </c>
      <c r="N19" s="65">
        <f t="shared" ref="N19:N82" si="2">IF(SUMIF($B$18:$B$200,L19,$F$18:$F$200)&gt;0,SUMIF($B$18:$B$200,L19,$F$18:$F$200),"")</f>
        <v>184351.28303000011</v>
      </c>
      <c r="P19" t="str">
        <f t="shared" ref="P19:P82" si="3">IF(ISBLANK(K19),"",K19)</f>
        <v>Adjunctive</v>
      </c>
      <c r="Q19" s="166" cm="1">
        <f t="array" ref="Q19">IF(P19="","",(SUMPRODUCT(--(ISNUMBER(SEARCH(P19,$L:$L))),$N:$N)/1000000))</f>
        <v>0.18435128303000012</v>
      </c>
    </row>
    <row r="20" spans="2:17" ht="15.75" thickBot="1">
      <c r="B20" t="s">
        <v>166</v>
      </c>
      <c r="C20" t="s">
        <v>168</v>
      </c>
      <c r="D20" s="1">
        <v>342554.71260000009</v>
      </c>
      <c r="E20" s="1"/>
      <c r="F20" s="59">
        <f t="shared" si="0"/>
        <v>17127.735630000003</v>
      </c>
      <c r="H20" s="58" t="s">
        <v>212</v>
      </c>
      <c r="I20" s="113">
        <f>'Encompass (Region)'!I18</f>
        <v>20</v>
      </c>
      <c r="K20" t="str">
        <f>'Master Data (Summary Slide)'!AV3</f>
        <v>ICAD</v>
      </c>
      <c r="L20" t="str" cm="1">
        <f t="array" ref="L20">IFERROR(INDEX($B$18:$B$200,MATCH(0,COUNTIF($L$18:L19,$B$18:$B$200)+IF($B$18:$B$200="",1,0),0)),"")</f>
        <v>ICAD</v>
      </c>
      <c r="M20" s="7" t="str">
        <f t="shared" si="1"/>
        <v>TRUE</v>
      </c>
      <c r="N20" s="65">
        <f t="shared" si="2"/>
        <v>37526.844571000009</v>
      </c>
      <c r="P20" t="str">
        <f t="shared" si="3"/>
        <v>ICAD</v>
      </c>
      <c r="Q20" s="166" cm="1">
        <f t="array" ref="Q20">IF(P20="","",(SUMPRODUCT(--(ISNUMBER(SEARCH(P20,$L:$L))),$N:$N)/1000000))</f>
        <v>3.7526844571000008E-2</v>
      </c>
    </row>
    <row r="21" spans="2:17">
      <c r="B21" t="s">
        <v>12</v>
      </c>
      <c r="C21" t="s">
        <v>169</v>
      </c>
      <c r="D21" s="1">
        <v>189563.42414000008</v>
      </c>
      <c r="E21" s="1"/>
      <c r="F21" s="59">
        <f t="shared" si="0"/>
        <v>9478.1712070000031</v>
      </c>
      <c r="K21" t="str">
        <f>'Master Data (Summary Slide)'!AW3</f>
        <v>Accessories Hemorrhagic</v>
      </c>
      <c r="L21" t="str" cm="1">
        <f t="array" ref="L21">IFERROR(INDEX($B$18:$B$200,MATCH(0,COUNTIF($L$18:L20,$B$18:$B$200)+IF($B$18:$B$200="",1,0),0)),"")</f>
        <v>Accessories Hemorrhagic</v>
      </c>
      <c r="M21" s="7" t="str">
        <f t="shared" si="1"/>
        <v>TRUE</v>
      </c>
      <c r="N21" s="65">
        <f t="shared" si="2"/>
        <v>11682.194519899993</v>
      </c>
      <c r="P21" t="str">
        <f t="shared" si="3"/>
        <v>Accessories Hemorrhagic</v>
      </c>
      <c r="Q21" s="166" cm="1">
        <f t="array" ref="Q21">IF(P21="","",(SUMPRODUCT(--(ISNUMBER(SEARCH(P21,$L:$L))),$N:$N)/1000000))</f>
        <v>1.1682194519899993E-2</v>
      </c>
    </row>
    <row r="22" spans="2:17">
      <c r="B22" t="s">
        <v>12</v>
      </c>
      <c r="C22" t="s">
        <v>170</v>
      </c>
      <c r="D22" s="1">
        <v>560973.46728000022</v>
      </c>
      <c r="E22" s="1"/>
      <c r="F22" s="59">
        <f t="shared" si="0"/>
        <v>28048.673364000009</v>
      </c>
      <c r="K22" t="str">
        <f>'Master Data (Summary Slide)'!AX3</f>
        <v>Flow Diversion</v>
      </c>
      <c r="L22" t="str" cm="1">
        <f t="array" ref="L22">IFERROR(INDEX($B$18:$B$200,MATCH(0,COUNTIF($L$18:L21,$B$18:$B$200)+IF($B$18:$B$200="",1,0),0)),"")</f>
        <v>*Other NV-Obs Jan 2020</v>
      </c>
      <c r="M22" s="7" t="str">
        <f t="shared" si="1"/>
        <v>FALSE</v>
      </c>
      <c r="N22" s="65">
        <f t="shared" si="2"/>
        <v>1.5E-3</v>
      </c>
      <c r="P22" t="str">
        <f t="shared" si="3"/>
        <v>Flow Diversion</v>
      </c>
      <c r="Q22" s="166" cm="1">
        <f t="array" ref="Q22">IF(P22="","",(SUMPRODUCT(--(ISNUMBER(SEARCH(P22,$L:$L))),$N:$N)/1000000))</f>
        <v>0.13114661916319995</v>
      </c>
    </row>
    <row r="23" spans="2:17">
      <c r="B23" t="s">
        <v>171</v>
      </c>
      <c r="C23" t="s">
        <v>172</v>
      </c>
      <c r="D23" s="1">
        <v>208515.13646199988</v>
      </c>
      <c r="E23" s="1"/>
      <c r="F23" s="59">
        <f t="shared" si="0"/>
        <v>10425.756823099993</v>
      </c>
      <c r="K23" t="str">
        <f>'Master Data (Summary Slide)'!AY3</f>
        <v>Access Hemorrhagic</v>
      </c>
      <c r="L23" t="str" cm="1">
        <f t="array" ref="L23">IFERROR(INDEX($B$18:$B$200,MATCH(0,COUNTIF($L$18:L22,$B$18:$B$200)+IF($B$18:$B$200="",1,0),0)),"")</f>
        <v>Flow Diversion</v>
      </c>
      <c r="M23" s="7" t="str">
        <f t="shared" si="1"/>
        <v>TRUE</v>
      </c>
      <c r="N23" s="65">
        <f t="shared" si="2"/>
        <v>131146.61916319994</v>
      </c>
      <c r="P23" t="str">
        <f t="shared" si="3"/>
        <v>Access Hemorrhagic</v>
      </c>
      <c r="Q23" s="166" cm="1">
        <f t="array" ref="Q23">IF(P23="","",(SUMPRODUCT(--(ISNUMBER(SEARCH(P23,$L:$L))),$N:$N)/1000000))</f>
        <v>0.16304038530712986</v>
      </c>
    </row>
    <row r="24" spans="2:17">
      <c r="B24" t="s">
        <v>171</v>
      </c>
      <c r="C24" t="s">
        <v>173</v>
      </c>
      <c r="D24" s="1">
        <v>25128.753936000005</v>
      </c>
      <c r="E24" s="1"/>
      <c r="F24" s="59">
        <f t="shared" si="0"/>
        <v>1256.4376968000001</v>
      </c>
      <c r="K24" t="str">
        <f>'Master Data (Summary Slide)'!AZ3</f>
        <v>Intrasaccular</v>
      </c>
      <c r="L24" t="str" cm="1">
        <f t="array" ref="L24">IFERROR(INDEX($B$18:$B$200,MATCH(0,COUNTIF($L$18:L23,$B$18:$B$200)+IF($B$18:$B$200="",1,0),0)),"")</f>
        <v>Access Hemorrhagic</v>
      </c>
      <c r="M24" s="7" t="str">
        <f t="shared" si="1"/>
        <v>TRUE</v>
      </c>
      <c r="N24" s="65">
        <f t="shared" si="2"/>
        <v>163040.38530712985</v>
      </c>
      <c r="P24" t="str">
        <f t="shared" si="3"/>
        <v>Intrasaccular</v>
      </c>
      <c r="Q24" s="166" cm="1">
        <f t="array" ref="Q24">IF(P24="","",(SUMPRODUCT(--(ISNUMBER(SEARCH(P24,$L:$L))),$N:$N)/1000000))</f>
        <v>0.45937768131690226</v>
      </c>
    </row>
    <row r="25" spans="2:17">
      <c r="B25" t="s">
        <v>323</v>
      </c>
      <c r="C25" t="s">
        <v>201</v>
      </c>
      <c r="D25" s="1">
        <v>0.03</v>
      </c>
      <c r="E25" s="1"/>
      <c r="F25" s="59">
        <f t="shared" si="0"/>
        <v>1.5E-3</v>
      </c>
      <c r="K25" t="str">
        <f>'Master Data (Summary Slide)'!BA3</f>
        <v>Access Ischemic</v>
      </c>
      <c r="L25" t="str" cm="1">
        <f t="array" ref="L25">IFERROR(INDEX($B$18:$B$200,MATCH(0,COUNTIF($L$18:L24,$B$18:$B$200)+IF($B$18:$B$200="",1,0),0)),"")</f>
        <v>Intrasaccular</v>
      </c>
      <c r="M25" s="7" t="str">
        <f t="shared" si="1"/>
        <v>TRUE</v>
      </c>
      <c r="N25" s="65">
        <f t="shared" si="2"/>
        <v>459377.68131690228</v>
      </c>
      <c r="P25" t="str">
        <f t="shared" si="3"/>
        <v>Access Ischemic</v>
      </c>
      <c r="Q25" s="166" cm="1">
        <f t="array" ref="Q25">IF(P25="","",(SUMPRODUCT(--(ISNUMBER(SEARCH(P25,$L:$L))),$N:$N)/1000000))</f>
        <v>5.4036208068400003E-2</v>
      </c>
    </row>
    <row r="26" spans="2:17">
      <c r="B26" t="s">
        <v>174</v>
      </c>
      <c r="C26" t="s">
        <v>175</v>
      </c>
      <c r="D26" s="1">
        <v>2622932.3832639987</v>
      </c>
      <c r="E26" s="1"/>
      <c r="F26" s="59">
        <f t="shared" si="0"/>
        <v>131146.61916319994</v>
      </c>
      <c r="K26" t="str">
        <f>'Master Data (Summary Slide)'!BB3</f>
        <v>Aspiration Thrombectomy</v>
      </c>
      <c r="L26" t="str" cm="1">
        <f t="array" ref="L26">IFERROR(INDEX($B$18:$B$200,MATCH(0,COUNTIF($L$18:L25,$B$18:$B$200)+IF($B$18:$B$200="",1,0),0)),"")</f>
        <v>Other Hemorrhagic</v>
      </c>
      <c r="M26" s="7" t="str">
        <f t="shared" si="1"/>
        <v>FALSE</v>
      </c>
      <c r="N26" s="65">
        <f t="shared" si="2"/>
        <v>4942.0123834999995</v>
      </c>
      <c r="P26" t="str">
        <f t="shared" si="3"/>
        <v>Aspiration Thrombectomy</v>
      </c>
      <c r="Q26" s="166" cm="1">
        <f t="array" ref="Q26">IF(P26="","",(SUMPRODUCT(--(ISNUMBER(SEARCH(P26,$L:$L))),$N:$N)/1000000))</f>
        <v>6.3508173849320074E-2</v>
      </c>
    </row>
    <row r="27" spans="2:17">
      <c r="B27" t="s">
        <v>176</v>
      </c>
      <c r="C27" t="s">
        <v>177</v>
      </c>
      <c r="D27" s="1">
        <v>870928.41223199992</v>
      </c>
      <c r="E27" s="1"/>
      <c r="F27" s="59">
        <f t="shared" si="0"/>
        <v>43546.420611599999</v>
      </c>
      <c r="K27" t="str">
        <f>'Master Data (Summary Slide)'!BC3</f>
        <v>Retriever Thrombectomy</v>
      </c>
      <c r="L27" t="str" cm="1">
        <f t="array" ref="L27">IFERROR(INDEX($B$18:$B$200,MATCH(0,COUNTIF($L$18:L26,$B$18:$B$200)+IF($B$18:$B$200="",1,0),0)),"")</f>
        <v>Access Ischemic</v>
      </c>
      <c r="M27" s="7" t="str">
        <f t="shared" si="1"/>
        <v>TRUE</v>
      </c>
      <c r="N27" s="65">
        <f t="shared" si="2"/>
        <v>54036.208068400003</v>
      </c>
      <c r="P27" t="str">
        <f t="shared" si="3"/>
        <v>Retriever Thrombectomy</v>
      </c>
      <c r="Q27" s="166" cm="1">
        <f t="array" ref="Q27">IF(P27="","",(SUMPRODUCT(--(ISNUMBER(SEARCH(P27,$L:$L))),$N:$N)/1000000))</f>
        <v>0.30062342229139971</v>
      </c>
    </row>
    <row r="28" spans="2:17">
      <c r="B28" t="s">
        <v>176</v>
      </c>
      <c r="C28" t="s">
        <v>178</v>
      </c>
      <c r="D28" s="1">
        <v>19189.603838000003</v>
      </c>
      <c r="E28" s="1"/>
      <c r="F28" s="59">
        <f t="shared" si="0"/>
        <v>959.48019190000014</v>
      </c>
      <c r="K28" t="str">
        <f>'Master Data (Summary Slide)'!BD3</f>
        <v>Other</v>
      </c>
      <c r="L28" t="str" cm="1">
        <f t="array" ref="L28">IFERROR(INDEX($B$18:$B$200,MATCH(0,COUNTIF($L$18:L27,$B$18:$B$200)+IF($B$18:$B$200="",1,0),0)),"")</f>
        <v>Aspiration Thrombectomy</v>
      </c>
      <c r="M28" s="7" t="str">
        <f t="shared" si="1"/>
        <v>TRUE</v>
      </c>
      <c r="N28" s="65">
        <f t="shared" si="2"/>
        <v>63508.173849320076</v>
      </c>
      <c r="P28" t="str">
        <f t="shared" si="3"/>
        <v>Other</v>
      </c>
      <c r="Q28" s="166" cm="1">
        <f t="array" ref="Q28">IF(P28="","",(SUMPRODUCT(--(ISNUMBER(SEARCH(P28,$L:$L))),$N:$N)/1000000))</f>
        <v>9.1358264729000001E-3</v>
      </c>
    </row>
    <row r="29" spans="2:17">
      <c r="B29" t="s">
        <v>176</v>
      </c>
      <c r="C29" t="s">
        <v>179</v>
      </c>
      <c r="D29" s="1">
        <v>2370689.690072597</v>
      </c>
      <c r="E29" s="1"/>
      <c r="F29" s="59">
        <f t="shared" si="0"/>
        <v>118534.48450362985</v>
      </c>
      <c r="L29" t="str" cm="1">
        <f t="array" ref="L29">IFERROR(INDEX($B$18:$B$200,MATCH(0,COUNTIF($L$18:L28,$B$18:$B$200)+IF($B$18:$B$200="",1,0),0)),"")</f>
        <v>Other Ischemic</v>
      </c>
      <c r="M29" s="7" t="str">
        <f t="shared" si="1"/>
        <v>FALSE</v>
      </c>
      <c r="N29" s="65">
        <f t="shared" si="2"/>
        <v>4193.8125893999995</v>
      </c>
      <c r="P29" t="str">
        <f t="shared" si="3"/>
        <v/>
      </c>
      <c r="Q29" s="166" t="str" cm="1">
        <f t="array" ref="Q29">IF(P29="","",(SUMPRODUCT(--(ISNUMBER(SEARCH(P29,$L:$L))),$N:$N)/1000000))</f>
        <v/>
      </c>
    </row>
    <row r="30" spans="2:17">
      <c r="B30" t="s">
        <v>180</v>
      </c>
      <c r="C30" t="s">
        <v>181</v>
      </c>
      <c r="D30" s="1">
        <v>9187553.626338046</v>
      </c>
      <c r="E30" s="1"/>
      <c r="F30" s="59">
        <f t="shared" si="0"/>
        <v>459377.68131690228</v>
      </c>
      <c r="L30" t="str" cm="1">
        <f t="array" ref="L30">IFERROR(INDEX($B$18:$B$200,MATCH(0,COUNTIF($L$18:L29,$B$18:$B$200)+IF($B$18:$B$200="",1,0),0)),"")</f>
        <v>Retriever Thrombectomy</v>
      </c>
      <c r="M30" s="7" t="str">
        <f t="shared" ref="M30:M82" si="4">IF(L30="","",IF(ISNUMBER(SEARCH("Unknown",L30)),"N/A",IF(COUNTIF($K$18:$K$200,L30),"TRUE","FALSE")))</f>
        <v>TRUE</v>
      </c>
      <c r="N30" s="65">
        <f t="shared" si="2"/>
        <v>300623.42229139974</v>
      </c>
      <c r="P30" t="str">
        <f t="shared" si="3"/>
        <v/>
      </c>
      <c r="Q30" s="166" t="str" cm="1">
        <f t="array" ref="Q30">IF(P30="","",(SUMPRODUCT(--(ISNUMBER(SEARCH(P30,$L:$L))),$N:$N)/1000000))</f>
        <v/>
      </c>
    </row>
    <row r="31" spans="2:17">
      <c r="B31" t="s">
        <v>182</v>
      </c>
      <c r="C31" t="s">
        <v>198</v>
      </c>
      <c r="D31" s="1">
        <v>98856.707670000003</v>
      </c>
      <c r="E31" s="1"/>
      <c r="F31" s="59">
        <f t="shared" si="0"/>
        <v>4942.8353834999998</v>
      </c>
      <c r="L31" t="str" cm="1">
        <f t="array" ref="L31">IFERROR(INDEX($B$18:$B$200,MATCH(0,COUNTIF($L$18:L30,$B$18:$B$200)+IF($B$18:$B$200="",1,0),0)),"")</f>
        <v/>
      </c>
      <c r="M31" s="7" t="str">
        <f t="shared" si="4"/>
        <v/>
      </c>
      <c r="N31" s="65" t="str">
        <f t="shared" si="2"/>
        <v/>
      </c>
      <c r="P31" t="str">
        <f t="shared" si="3"/>
        <v/>
      </c>
      <c r="Q31" s="166" t="str" cm="1">
        <f t="array" ref="Q31">IF(P31="","",(SUMPRODUCT(--(ISNUMBER(SEARCH(P31,$L:$L))),$N:$N)/1000000))</f>
        <v/>
      </c>
    </row>
    <row r="32" spans="2:17">
      <c r="B32" t="s">
        <v>182</v>
      </c>
      <c r="C32" t="s">
        <v>183</v>
      </c>
      <c r="D32" s="1">
        <v>-16.46</v>
      </c>
      <c r="E32" s="1"/>
      <c r="F32" s="59">
        <f t="shared" si="0"/>
        <v>-0.82300000000000006</v>
      </c>
      <c r="L32" t="str" cm="1">
        <f t="array" ref="L32">IFERROR(INDEX($B$18:$B$200,MATCH(0,COUNTIF($L$18:L31,$B$18:$B$200)+IF($B$18:$B$200="",1,0),0)),"")</f>
        <v/>
      </c>
      <c r="M32" s="7" t="str">
        <f t="shared" si="4"/>
        <v/>
      </c>
      <c r="N32" s="65" t="str">
        <f t="shared" si="2"/>
        <v/>
      </c>
      <c r="P32" t="str">
        <f t="shared" si="3"/>
        <v/>
      </c>
      <c r="Q32" s="166" t="str" cm="1">
        <f t="array" ref="Q32">IF(P32="","",(SUMPRODUCT(--(ISNUMBER(SEARCH(P32,$L:$L))),$N:$N)/1000000))</f>
        <v/>
      </c>
    </row>
    <row r="33" spans="2:17">
      <c r="B33" t="s">
        <v>13</v>
      </c>
      <c r="C33" t="s">
        <v>184</v>
      </c>
      <c r="D33" s="1">
        <v>321957.14270199969</v>
      </c>
      <c r="E33" s="1"/>
      <c r="F33" s="59">
        <f t="shared" si="0"/>
        <v>16097.857135099985</v>
      </c>
      <c r="L33" t="str" cm="1">
        <f t="array" ref="L33">IFERROR(INDEX($B$18:$B$200,MATCH(0,COUNTIF($L$18:L32,$B$18:$B$200)+IF($B$18:$B$200="",1,0),0)),"")</f>
        <v/>
      </c>
      <c r="M33" s="7" t="str">
        <f t="shared" si="4"/>
        <v/>
      </c>
      <c r="N33" s="65" t="str">
        <f t="shared" si="2"/>
        <v/>
      </c>
      <c r="P33" t="str">
        <f t="shared" si="3"/>
        <v/>
      </c>
      <c r="Q33" s="166" t="str" cm="1">
        <f t="array" ref="Q33">IF(P33="","",(SUMPRODUCT(--(ISNUMBER(SEARCH(P33,$L:$L))),$N:$N)/1000000))</f>
        <v/>
      </c>
    </row>
    <row r="34" spans="2:17">
      <c r="B34" t="s">
        <v>13</v>
      </c>
      <c r="C34" t="s">
        <v>185</v>
      </c>
      <c r="D34" s="1">
        <v>8269</v>
      </c>
      <c r="E34" s="1"/>
      <c r="F34" s="59">
        <f t="shared" si="0"/>
        <v>413.45</v>
      </c>
      <c r="L34" t="str" cm="1">
        <f t="array" ref="L34">IFERROR(INDEX($B$18:$B$200,MATCH(0,COUNTIF($L$18:L33,$B$18:$B$200)+IF($B$18:$B$200="",1,0),0)),"")</f>
        <v/>
      </c>
      <c r="M34" s="7" t="str">
        <f t="shared" si="4"/>
        <v/>
      </c>
      <c r="N34" s="65" t="str">
        <f t="shared" si="2"/>
        <v/>
      </c>
      <c r="P34" t="str">
        <f t="shared" si="3"/>
        <v/>
      </c>
      <c r="Q34" s="166" t="str" cm="1">
        <f t="array" ref="Q34">IF(P34="","",(SUMPRODUCT(--(ISNUMBER(SEARCH(P34,$L:$L))),$N:$N)/1000000))</f>
        <v/>
      </c>
    </row>
    <row r="35" spans="2:17">
      <c r="B35" t="s">
        <v>13</v>
      </c>
      <c r="C35" t="s">
        <v>186</v>
      </c>
      <c r="D35" s="1">
        <v>381429.20015400002</v>
      </c>
      <c r="E35" s="1"/>
      <c r="F35" s="59">
        <f t="shared" si="0"/>
        <v>19071.4600077</v>
      </c>
      <c r="L35" t="str" cm="1">
        <f t="array" ref="L35">IFERROR(INDEX($B$18:$B$200,MATCH(0,COUNTIF($L$18:L34,$B$18:$B$200)+IF($B$18:$B$200="",1,0),0)),"")</f>
        <v/>
      </c>
      <c r="M35" s="7" t="str">
        <f t="shared" si="4"/>
        <v/>
      </c>
      <c r="N35" s="65" t="str">
        <f t="shared" si="2"/>
        <v/>
      </c>
      <c r="P35" t="str">
        <f t="shared" si="3"/>
        <v/>
      </c>
      <c r="Q35" s="166" t="str" cm="1">
        <f t="array" ref="Q35">IF(P35="","",(SUMPRODUCT(--(ISNUMBER(SEARCH(P35,$L:$L))),$N:$N)/1000000))</f>
        <v/>
      </c>
    </row>
    <row r="36" spans="2:17">
      <c r="B36" t="s">
        <v>13</v>
      </c>
      <c r="C36" t="s">
        <v>187</v>
      </c>
      <c r="D36" s="1">
        <v>369068.81851200026</v>
      </c>
      <c r="E36" s="1"/>
      <c r="F36" s="59">
        <f t="shared" si="0"/>
        <v>18453.440925600014</v>
      </c>
      <c r="L36" t="str" cm="1">
        <f t="array" ref="L36">IFERROR(INDEX($B$18:$B$200,MATCH(0,COUNTIF($L$18:L35,$B$18:$B$200)+IF($B$18:$B$200="",1,0),0)),"")</f>
        <v/>
      </c>
      <c r="M36" s="7" t="str">
        <f t="shared" si="4"/>
        <v/>
      </c>
      <c r="N36" s="65" t="str">
        <f t="shared" si="2"/>
        <v/>
      </c>
      <c r="P36" t="str">
        <f t="shared" si="3"/>
        <v/>
      </c>
      <c r="Q36" s="166" t="str" cm="1">
        <f t="array" ref="Q36">IF(P36="","",(SUMPRODUCT(--(ISNUMBER(SEARCH(P36,$L:$L))),$N:$N)/1000000))</f>
        <v/>
      </c>
    </row>
    <row r="37" spans="2:17">
      <c r="B37" t="s">
        <v>14</v>
      </c>
      <c r="C37" t="s">
        <v>188</v>
      </c>
      <c r="D37" s="1">
        <v>1141247.8988924015</v>
      </c>
      <c r="E37" s="1"/>
      <c r="F37" s="59">
        <f t="shared" si="0"/>
        <v>57062.394944620071</v>
      </c>
      <c r="L37" t="str" cm="1">
        <f t="array" ref="L37">IFERROR(INDEX($B$18:$B$200,MATCH(0,COUNTIF($L$18:L36,$B$18:$B$200)+IF($B$18:$B$200="",1,0),0)),"")</f>
        <v/>
      </c>
      <c r="M37" s="7" t="str">
        <f t="shared" si="4"/>
        <v/>
      </c>
      <c r="N37" s="65" t="str">
        <f t="shared" si="2"/>
        <v/>
      </c>
      <c r="P37" t="str">
        <f t="shared" si="3"/>
        <v/>
      </c>
      <c r="Q37" s="166" t="str" cm="1">
        <f t="array" ref="Q37">IF(P37="","",(SUMPRODUCT(--(ISNUMBER(SEARCH(P37,$L:$L))),$N:$N)/1000000))</f>
        <v/>
      </c>
    </row>
    <row r="38" spans="2:17">
      <c r="B38" t="s">
        <v>14</v>
      </c>
      <c r="C38" t="s">
        <v>189</v>
      </c>
      <c r="D38" s="1">
        <v>128915.57809400003</v>
      </c>
      <c r="E38" s="1"/>
      <c r="F38" s="59">
        <f t="shared" si="0"/>
        <v>6445.7789047000015</v>
      </c>
      <c r="L38" t="str" cm="1">
        <f t="array" ref="L38">IFERROR(INDEX($B$18:$B$200,MATCH(0,COUNTIF($L$18:L37,$B$18:$B$200)+IF($B$18:$B$200="",1,0),0)),"")</f>
        <v/>
      </c>
      <c r="M38" s="7" t="str">
        <f t="shared" si="4"/>
        <v/>
      </c>
      <c r="N38" s="65" t="str">
        <f t="shared" si="2"/>
        <v/>
      </c>
      <c r="P38" t="str">
        <f t="shared" si="3"/>
        <v/>
      </c>
      <c r="Q38" s="166" t="str" cm="1">
        <f t="array" ref="Q38">IF(P38="","",(SUMPRODUCT(--(ISNUMBER(SEARCH(P38,$L:$L))),$N:$N)/1000000))</f>
        <v/>
      </c>
    </row>
    <row r="39" spans="2:17">
      <c r="B39" t="s">
        <v>199</v>
      </c>
      <c r="C39" t="s">
        <v>200</v>
      </c>
      <c r="D39" s="1">
        <v>83876.251787999994</v>
      </c>
      <c r="E39" s="1"/>
      <c r="F39" s="59">
        <f t="shared" si="0"/>
        <v>4193.8125893999995</v>
      </c>
      <c r="L39" t="str" cm="1">
        <f t="array" ref="L39">IFERROR(INDEX($B$18:$B$200,MATCH(0,COUNTIF($L$18:L38,$B$18:$B$200)+IF($B$18:$B$200="",1,0),0)),"")</f>
        <v/>
      </c>
      <c r="M39" s="7" t="str">
        <f t="shared" si="4"/>
        <v/>
      </c>
      <c r="N39" s="65" t="str">
        <f t="shared" si="2"/>
        <v/>
      </c>
      <c r="P39" t="str">
        <f t="shared" si="3"/>
        <v/>
      </c>
      <c r="Q39" s="166" t="str" cm="1">
        <f t="array" ref="Q39">IF(P39="","",(SUMPRODUCT(--(ISNUMBER(SEARCH(P39,$L:$L))),$N:$N)/1000000))</f>
        <v/>
      </c>
    </row>
    <row r="40" spans="2:17">
      <c r="B40" t="s">
        <v>15</v>
      </c>
      <c r="C40" t="s">
        <v>190</v>
      </c>
      <c r="D40" s="1">
        <v>6012468.4458279945</v>
      </c>
      <c r="E40" s="1"/>
      <c r="F40" s="59">
        <f t="shared" si="0"/>
        <v>300623.42229139974</v>
      </c>
      <c r="L40" t="str" cm="1">
        <f t="array" ref="L40">IFERROR(INDEX($B$18:$B$200,MATCH(0,COUNTIF($L$18:L39,$B$18:$B$200)+IF($B$18:$B$200="",1,0),0)),"")</f>
        <v/>
      </c>
      <c r="M40" s="7" t="str">
        <f t="shared" si="4"/>
        <v/>
      </c>
      <c r="N40" s="65" t="str">
        <f t="shared" si="2"/>
        <v/>
      </c>
      <c r="P40" t="str">
        <f t="shared" si="3"/>
        <v/>
      </c>
      <c r="Q40" s="166" t="str" cm="1">
        <f t="array" ref="Q40">IF(P40="","",(SUMPRODUCT(--(ISNUMBER(SEARCH(P40,$L:$L))),$N:$N)/1000000))</f>
        <v/>
      </c>
    </row>
    <row r="41" spans="2:17">
      <c r="E41" s="1"/>
      <c r="F41" s="59" t="str">
        <f t="shared" si="0"/>
        <v/>
      </c>
      <c r="L41" t="str" cm="1">
        <f t="array" ref="L41">IFERROR(INDEX($B$18:$B$200,MATCH(0,COUNTIF($L$18:L40,$B$18:$B$200)+IF($B$18:$B$200="",1,0),0)),"")</f>
        <v/>
      </c>
      <c r="M41" s="7" t="str">
        <f t="shared" si="4"/>
        <v/>
      </c>
      <c r="N41" s="65" t="str">
        <f t="shared" si="2"/>
        <v/>
      </c>
      <c r="P41" t="str">
        <f t="shared" si="3"/>
        <v/>
      </c>
      <c r="Q41" s="166" t="str" cm="1">
        <f t="array" ref="Q41">IF(P41="","",(SUMPRODUCT(--(ISNUMBER(SEARCH(P41,$L:$L))),$N:$N)/1000000))</f>
        <v/>
      </c>
    </row>
    <row r="42" spans="2:17">
      <c r="F42" s="59" t="str">
        <f t="shared" si="0"/>
        <v/>
      </c>
      <c r="L42" t="str" cm="1">
        <f t="array" ref="L42">IFERROR(INDEX($B$18:$B$200,MATCH(0,COUNTIF($L$18:L41,$B$18:$B$200)+IF($B$18:$B$200="",1,0),0)),"")</f>
        <v/>
      </c>
      <c r="M42" s="7" t="str">
        <f t="shared" si="4"/>
        <v/>
      </c>
      <c r="N42" s="65" t="str">
        <f t="shared" si="2"/>
        <v/>
      </c>
      <c r="P42" t="str">
        <f t="shared" si="3"/>
        <v/>
      </c>
      <c r="Q42" s="166" t="str" cm="1">
        <f t="array" ref="Q42">IF(P42="","",(SUMPRODUCT(--(ISNUMBER(SEARCH(P42,$L:$L))),$N:$N)/1000000))</f>
        <v/>
      </c>
    </row>
    <row r="43" spans="2:17">
      <c r="F43" s="59" t="str">
        <f t="shared" si="0"/>
        <v/>
      </c>
      <c r="L43" t="str" cm="1">
        <f t="array" ref="L43">IFERROR(INDEX($B$18:$B$200,MATCH(0,COUNTIF($L$18:L42,$B$18:$B$200)+IF($B$18:$B$200="",1,0),0)),"")</f>
        <v/>
      </c>
      <c r="M43" s="7" t="str">
        <f t="shared" si="4"/>
        <v/>
      </c>
      <c r="N43" s="65" t="str">
        <f t="shared" si="2"/>
        <v/>
      </c>
      <c r="P43" t="str">
        <f t="shared" si="3"/>
        <v/>
      </c>
      <c r="Q43" s="166" t="str" cm="1">
        <f t="array" ref="Q43">IF(P43="","",(SUMPRODUCT(--(ISNUMBER(SEARCH(P43,$L:$L))),$N:$N)/1000000))</f>
        <v/>
      </c>
    </row>
    <row r="44" spans="2:17">
      <c r="F44" s="59" t="str">
        <f t="shared" si="0"/>
        <v/>
      </c>
      <c r="L44" t="str" cm="1">
        <f t="array" ref="L44">IFERROR(INDEX($B$18:$B$200,MATCH(0,COUNTIF($L$18:L43,$B$18:$B$200)+IF($B$18:$B$200="",1,0),0)),"")</f>
        <v/>
      </c>
      <c r="M44" s="7" t="str">
        <f t="shared" si="4"/>
        <v/>
      </c>
      <c r="N44" s="65" t="str">
        <f t="shared" si="2"/>
        <v/>
      </c>
      <c r="P44" t="str">
        <f t="shared" si="3"/>
        <v/>
      </c>
      <c r="Q44" s="166" t="str" cm="1">
        <f t="array" ref="Q44">IF(P44="","",(SUMPRODUCT(--(ISNUMBER(SEARCH(P44,$L:$L))),$N:$N)/1000000))</f>
        <v/>
      </c>
    </row>
    <row r="45" spans="2:17">
      <c r="F45" s="59" t="str">
        <f t="shared" si="0"/>
        <v/>
      </c>
      <c r="L45" t="str" cm="1">
        <f t="array" ref="L45">IFERROR(INDEX($B$18:$B$200,MATCH(0,COUNTIF($L$18:L44,$B$18:$B$200)+IF($B$18:$B$200="",1,0),0)),"")</f>
        <v/>
      </c>
      <c r="M45" s="7" t="str">
        <f t="shared" si="4"/>
        <v/>
      </c>
      <c r="N45" s="65" t="str">
        <f t="shared" si="2"/>
        <v/>
      </c>
      <c r="P45" t="str">
        <f t="shared" si="3"/>
        <v/>
      </c>
      <c r="Q45" s="166" t="str" cm="1">
        <f t="array" ref="Q45">IF(P45="","",(SUMPRODUCT(--(ISNUMBER(SEARCH(P45,$L:$L))),$N:$N)/1000000))</f>
        <v/>
      </c>
    </row>
    <row r="46" spans="2:17">
      <c r="F46" s="59" t="str">
        <f t="shared" si="0"/>
        <v/>
      </c>
      <c r="L46" t="str" cm="1">
        <f t="array" ref="L46">IFERROR(INDEX($B$18:$B$200,MATCH(0,COUNTIF($L$18:L45,$B$18:$B$200)+IF($B$18:$B$200="",1,0),0)),"")</f>
        <v/>
      </c>
      <c r="M46" s="7" t="str">
        <f t="shared" si="4"/>
        <v/>
      </c>
      <c r="N46" s="65" t="str">
        <f t="shared" si="2"/>
        <v/>
      </c>
      <c r="P46" t="str">
        <f t="shared" si="3"/>
        <v/>
      </c>
      <c r="Q46" s="166" t="str" cm="1">
        <f t="array" ref="Q46">IF(P46="","",(SUMPRODUCT(--(ISNUMBER(SEARCH(P46,$L:$L))),$N:$N)/1000000))</f>
        <v/>
      </c>
    </row>
    <row r="47" spans="2:17">
      <c r="F47" s="59" t="str">
        <f t="shared" si="0"/>
        <v/>
      </c>
      <c r="L47" t="str" cm="1">
        <f t="array" ref="L47">IFERROR(INDEX($B$18:$B$200,MATCH(0,COUNTIF($L$18:L46,$B$18:$B$200)+IF($B$18:$B$200="",1,0),0)),"")</f>
        <v/>
      </c>
      <c r="M47" s="7" t="str">
        <f t="shared" si="4"/>
        <v/>
      </c>
      <c r="N47" s="65" t="str">
        <f t="shared" si="2"/>
        <v/>
      </c>
      <c r="P47" t="str">
        <f t="shared" si="3"/>
        <v/>
      </c>
      <c r="Q47" s="166" t="str" cm="1">
        <f t="array" ref="Q47">IF(P47="","",(SUMPRODUCT(--(ISNUMBER(SEARCH(P47,$L:$L))),$N:$N)/1000000))</f>
        <v/>
      </c>
    </row>
    <row r="48" spans="2:17">
      <c r="F48" s="59" t="str">
        <f t="shared" si="0"/>
        <v/>
      </c>
      <c r="L48" t="str" cm="1">
        <f t="array" ref="L48">IFERROR(INDEX($B$18:$B$200,MATCH(0,COUNTIF($L$18:L47,$B$18:$B$200)+IF($B$18:$B$200="",1,0),0)),"")</f>
        <v/>
      </c>
      <c r="M48" s="7" t="str">
        <f t="shared" si="4"/>
        <v/>
      </c>
      <c r="N48" s="65" t="str">
        <f t="shared" si="2"/>
        <v/>
      </c>
      <c r="P48" t="str">
        <f t="shared" si="3"/>
        <v/>
      </c>
      <c r="Q48" s="166" t="str" cm="1">
        <f t="array" ref="Q48">IF(P48="","",(SUMPRODUCT(--(ISNUMBER(SEARCH(P48,$L:$L))),$N:$N)/1000000))</f>
        <v/>
      </c>
    </row>
    <row r="49" spans="6:17">
      <c r="F49" s="59" t="str">
        <f t="shared" si="0"/>
        <v/>
      </c>
      <c r="L49" t="str" cm="1">
        <f t="array" ref="L49">IFERROR(INDEX($B$18:$B$200,MATCH(0,COUNTIF($L$18:L48,$B$18:$B$200)+IF($B$18:$B$200="",1,0),0)),"")</f>
        <v/>
      </c>
      <c r="M49" s="7" t="str">
        <f t="shared" si="4"/>
        <v/>
      </c>
      <c r="N49" s="65" t="str">
        <f t="shared" si="2"/>
        <v/>
      </c>
      <c r="P49" t="str">
        <f t="shared" si="3"/>
        <v/>
      </c>
      <c r="Q49" s="166" t="str" cm="1">
        <f t="array" ref="Q49">IF(P49="","",(SUMPRODUCT(--(ISNUMBER(SEARCH(P49,$L:$L))),$N:$N)/1000000))</f>
        <v/>
      </c>
    </row>
    <row r="50" spans="6:17">
      <c r="F50" s="59" t="str">
        <f t="shared" si="0"/>
        <v/>
      </c>
      <c r="L50" t="str" cm="1">
        <f t="array" ref="L50">IFERROR(INDEX($B$18:$B$200,MATCH(0,COUNTIF($L$18:L49,$B$18:$B$200)+IF($B$18:$B$200="",1,0),0)),"")</f>
        <v/>
      </c>
      <c r="M50" s="7" t="str">
        <f t="shared" si="4"/>
        <v/>
      </c>
      <c r="N50" s="65" t="str">
        <f t="shared" si="2"/>
        <v/>
      </c>
      <c r="P50" t="str">
        <f t="shared" si="3"/>
        <v/>
      </c>
      <c r="Q50" s="166" t="str" cm="1">
        <f t="array" ref="Q50">IF(P50="","",(SUMPRODUCT(--(ISNUMBER(SEARCH(P50,$L:$L))),$N:$N)/1000000))</f>
        <v/>
      </c>
    </row>
    <row r="51" spans="6:17">
      <c r="F51" s="59" t="str">
        <f t="shared" si="0"/>
        <v/>
      </c>
      <c r="L51" t="str" cm="1">
        <f t="array" ref="L51">IFERROR(INDEX($B$18:$B$200,MATCH(0,COUNTIF($L$18:L50,$B$18:$B$200)+IF($B$18:$B$200="",1,0),0)),"")</f>
        <v/>
      </c>
      <c r="M51" s="7" t="str">
        <f t="shared" si="4"/>
        <v/>
      </c>
      <c r="N51" s="65" t="str">
        <f t="shared" si="2"/>
        <v/>
      </c>
      <c r="P51" t="str">
        <f t="shared" si="3"/>
        <v/>
      </c>
      <c r="Q51" s="166" t="str" cm="1">
        <f t="array" ref="Q51">IF(P51="","",(SUMPRODUCT(--(ISNUMBER(SEARCH(P51,$L:$L))),$N:$N)/1000000))</f>
        <v/>
      </c>
    </row>
    <row r="52" spans="6:17">
      <c r="F52" s="59" t="str">
        <f t="shared" si="0"/>
        <v/>
      </c>
      <c r="L52" t="str" cm="1">
        <f t="array" ref="L52">IFERROR(INDEX($B$18:$B$200,MATCH(0,COUNTIF($L$18:L51,$B$18:$B$200)+IF($B$18:$B$200="",1,0),0)),"")</f>
        <v/>
      </c>
      <c r="M52" s="7" t="str">
        <f t="shared" si="4"/>
        <v/>
      </c>
      <c r="N52" s="65" t="str">
        <f t="shared" si="2"/>
        <v/>
      </c>
      <c r="P52" t="str">
        <f t="shared" si="3"/>
        <v/>
      </c>
      <c r="Q52" s="166" t="str" cm="1">
        <f t="array" ref="Q52">IF(P52="","",(SUMPRODUCT(--(ISNUMBER(SEARCH(P52,$L:$L))),$N:$N)/1000000))</f>
        <v/>
      </c>
    </row>
    <row r="53" spans="6:17">
      <c r="F53" s="59" t="str">
        <f t="shared" si="0"/>
        <v/>
      </c>
      <c r="L53" t="str" cm="1">
        <f t="array" ref="L53">IFERROR(INDEX($B$18:$B$200,MATCH(0,COUNTIF($L$18:L52,$B$18:$B$200)+IF($B$18:$B$200="",1,0),0)),"")</f>
        <v/>
      </c>
      <c r="M53" s="7" t="str">
        <f t="shared" si="4"/>
        <v/>
      </c>
      <c r="N53" s="65" t="str">
        <f t="shared" si="2"/>
        <v/>
      </c>
      <c r="P53" t="str">
        <f t="shared" si="3"/>
        <v/>
      </c>
      <c r="Q53" s="166" t="str" cm="1">
        <f t="array" ref="Q53">IF(P53="","",(SUMPRODUCT(--(ISNUMBER(SEARCH(P53,$L:$L))),$N:$N)/1000000))</f>
        <v/>
      </c>
    </row>
    <row r="54" spans="6:17">
      <c r="F54" s="59" t="str">
        <f t="shared" si="0"/>
        <v/>
      </c>
      <c r="L54" t="str" cm="1">
        <f t="array" ref="L54">IFERROR(INDEX($B$18:$B$200,MATCH(0,COUNTIF($L$18:L53,$B$18:$B$200)+IF($B$18:$B$200="",1,0),0)),"")</f>
        <v/>
      </c>
      <c r="M54" s="7" t="str">
        <f t="shared" si="4"/>
        <v/>
      </c>
      <c r="N54" s="65" t="str">
        <f t="shared" si="2"/>
        <v/>
      </c>
      <c r="P54" t="str">
        <f t="shared" si="3"/>
        <v/>
      </c>
      <c r="Q54" s="166" t="str" cm="1">
        <f t="array" ref="Q54">IF(P54="","",(SUMPRODUCT(--(ISNUMBER(SEARCH(P54,$L:$L))),$N:$N)/1000000))</f>
        <v/>
      </c>
    </row>
    <row r="55" spans="6:17">
      <c r="F55" s="59" t="str">
        <f t="shared" si="0"/>
        <v/>
      </c>
      <c r="L55" t="str" cm="1">
        <f t="array" ref="L55">IFERROR(INDEX($B$18:$B$200,MATCH(0,COUNTIF($L$18:L54,$B$18:$B$200)+IF($B$18:$B$200="",1,0),0)),"")</f>
        <v/>
      </c>
      <c r="M55" s="7" t="str">
        <f t="shared" si="4"/>
        <v/>
      </c>
      <c r="N55" s="65" t="str">
        <f t="shared" si="2"/>
        <v/>
      </c>
      <c r="P55" t="str">
        <f t="shared" si="3"/>
        <v/>
      </c>
      <c r="Q55" s="166" t="str" cm="1">
        <f t="array" ref="Q55">IF(P55="","",(SUMPRODUCT(--(ISNUMBER(SEARCH(P55,$L:$L))),$N:$N)/1000000))</f>
        <v/>
      </c>
    </row>
    <row r="56" spans="6:17">
      <c r="F56" s="59" t="str">
        <f t="shared" si="0"/>
        <v/>
      </c>
      <c r="L56" t="str" cm="1">
        <f t="array" ref="L56">IFERROR(INDEX($B$18:$B$200,MATCH(0,COUNTIF($L$18:L55,$B$18:$B$200)+IF($B$18:$B$200="",1,0),0)),"")</f>
        <v/>
      </c>
      <c r="M56" s="7" t="str">
        <f t="shared" si="4"/>
        <v/>
      </c>
      <c r="N56" s="65" t="str">
        <f t="shared" si="2"/>
        <v/>
      </c>
      <c r="P56" t="str">
        <f t="shared" si="3"/>
        <v/>
      </c>
      <c r="Q56" s="166" t="str" cm="1">
        <f t="array" ref="Q56">IF(P56="","",(SUMPRODUCT(--(ISNUMBER(SEARCH(P56,$L:$L))),$N:$N)/1000000))</f>
        <v/>
      </c>
    </row>
    <row r="57" spans="6:17">
      <c r="F57" s="59" t="str">
        <f t="shared" si="0"/>
        <v/>
      </c>
      <c r="L57" t="str" cm="1">
        <f t="array" ref="L57">IFERROR(INDEX($B$18:$B$200,MATCH(0,COUNTIF($L$18:L56,$B$18:$B$200)+IF($B$18:$B$200="",1,0),0)),"")</f>
        <v/>
      </c>
      <c r="M57" s="7" t="str">
        <f t="shared" si="4"/>
        <v/>
      </c>
      <c r="N57" s="65" t="str">
        <f t="shared" si="2"/>
        <v/>
      </c>
      <c r="P57" t="str">
        <f t="shared" si="3"/>
        <v/>
      </c>
      <c r="Q57" s="166" t="str" cm="1">
        <f t="array" ref="Q57">IF(P57="","",(SUMPRODUCT(--(ISNUMBER(SEARCH(P57,$L:$L))),$N:$N)/1000000))</f>
        <v/>
      </c>
    </row>
    <row r="58" spans="6:17">
      <c r="F58" s="59" t="str">
        <f t="shared" si="0"/>
        <v/>
      </c>
      <c r="L58" t="str" cm="1">
        <f t="array" ref="L58">IFERROR(INDEX($B$18:$B$200,MATCH(0,COUNTIF($L$18:L57,$B$18:$B$200)+IF($B$18:$B$200="",1,0),0)),"")</f>
        <v/>
      </c>
      <c r="M58" s="7" t="str">
        <f t="shared" si="4"/>
        <v/>
      </c>
      <c r="N58" s="65" t="str">
        <f t="shared" si="2"/>
        <v/>
      </c>
      <c r="P58" t="str">
        <f t="shared" si="3"/>
        <v/>
      </c>
      <c r="Q58" s="166" t="str" cm="1">
        <f t="array" ref="Q58">IF(P58="","",(SUMPRODUCT(--(ISNUMBER(SEARCH(P58,$L:$L))),$N:$N)/1000000))</f>
        <v/>
      </c>
    </row>
    <row r="59" spans="6:17">
      <c r="F59" s="59" t="str">
        <f t="shared" si="0"/>
        <v/>
      </c>
      <c r="L59" t="str" cm="1">
        <f t="array" ref="L59">IFERROR(INDEX($B$18:$B$200,MATCH(0,COUNTIF($L$18:L58,$B$18:$B$200)+IF($B$18:$B$200="",1,0),0)),"")</f>
        <v/>
      </c>
      <c r="M59" s="7" t="str">
        <f t="shared" si="4"/>
        <v/>
      </c>
      <c r="N59" s="65" t="str">
        <f t="shared" si="2"/>
        <v/>
      </c>
      <c r="P59" t="str">
        <f t="shared" si="3"/>
        <v/>
      </c>
      <c r="Q59" s="166" t="str" cm="1">
        <f t="array" ref="Q59">IF(P59="","",(SUMPRODUCT(--(ISNUMBER(SEARCH(P59,$L:$L))),$N:$N)/1000000))</f>
        <v/>
      </c>
    </row>
    <row r="60" spans="6:17">
      <c r="F60" s="59" t="str">
        <f t="shared" si="0"/>
        <v/>
      </c>
      <c r="L60" t="str" cm="1">
        <f t="array" ref="L60">IFERROR(INDEX($B$18:$B$200,MATCH(0,COUNTIF($L$18:L59,$B$18:$B$200)+IF($B$18:$B$200="",1,0),0)),"")</f>
        <v/>
      </c>
      <c r="M60" s="7" t="str">
        <f t="shared" si="4"/>
        <v/>
      </c>
      <c r="N60" s="65" t="str">
        <f t="shared" si="2"/>
        <v/>
      </c>
      <c r="P60" t="str">
        <f t="shared" si="3"/>
        <v/>
      </c>
      <c r="Q60" s="166" t="str" cm="1">
        <f t="array" ref="Q60">IF(P60="","",(SUMPRODUCT(--(ISNUMBER(SEARCH(P60,$L:$L))),$N:$N)/1000000))</f>
        <v/>
      </c>
    </row>
    <row r="61" spans="6:17">
      <c r="F61" s="59" t="str">
        <f t="shared" si="0"/>
        <v/>
      </c>
      <c r="L61" t="str" cm="1">
        <f t="array" ref="L61">IFERROR(INDEX($B$18:$B$200,MATCH(0,COUNTIF($L$18:L60,$B$18:$B$200)+IF($B$18:$B$200="",1,0),0)),"")</f>
        <v/>
      </c>
      <c r="M61" s="7" t="str">
        <f t="shared" si="4"/>
        <v/>
      </c>
      <c r="N61" s="65" t="str">
        <f t="shared" si="2"/>
        <v/>
      </c>
      <c r="P61" t="str">
        <f t="shared" si="3"/>
        <v/>
      </c>
      <c r="Q61" s="166" t="str" cm="1">
        <f t="array" ref="Q61">IF(P61="","",(SUMPRODUCT(--(ISNUMBER(SEARCH(P61,$L:$L))),$N:$N)/1000000))</f>
        <v/>
      </c>
    </row>
    <row r="62" spans="6:17">
      <c r="F62" s="59" t="str">
        <f t="shared" si="0"/>
        <v/>
      </c>
      <c r="L62" t="str" cm="1">
        <f t="array" ref="L62">IFERROR(INDEX($B$18:$B$200,MATCH(0,COUNTIF($L$18:L61,$B$18:$B$200)+IF($B$18:$B$200="",1,0),0)),"")</f>
        <v/>
      </c>
      <c r="M62" s="7" t="str">
        <f t="shared" si="4"/>
        <v/>
      </c>
      <c r="N62" s="65" t="str">
        <f t="shared" si="2"/>
        <v/>
      </c>
      <c r="P62" t="str">
        <f t="shared" si="3"/>
        <v/>
      </c>
      <c r="Q62" s="166" t="str" cm="1">
        <f t="array" ref="Q62">IF(P62="","",(SUMPRODUCT(--(ISNUMBER(SEARCH(P62,$L:$L))),$N:$N)/1000000))</f>
        <v/>
      </c>
    </row>
    <row r="63" spans="6:17">
      <c r="F63" s="59" t="str">
        <f t="shared" si="0"/>
        <v/>
      </c>
      <c r="L63" t="str" cm="1">
        <f t="array" ref="L63">IFERROR(INDEX($B$18:$B$200,MATCH(0,COUNTIF($L$18:L62,$B$18:$B$200)+IF($B$18:$B$200="",1,0),0)),"")</f>
        <v/>
      </c>
      <c r="M63" s="7" t="str">
        <f t="shared" si="4"/>
        <v/>
      </c>
      <c r="N63" s="65" t="str">
        <f t="shared" si="2"/>
        <v/>
      </c>
      <c r="P63" t="str">
        <f t="shared" si="3"/>
        <v/>
      </c>
      <c r="Q63" s="166" t="str" cm="1">
        <f t="array" ref="Q63">IF(P63="","",(SUMPRODUCT(--(ISNUMBER(SEARCH(P63,$L:$L))),$N:$N)/1000000))</f>
        <v/>
      </c>
    </row>
    <row r="64" spans="6:17">
      <c r="F64" s="59" t="str">
        <f t="shared" si="0"/>
        <v/>
      </c>
      <c r="L64" t="str" cm="1">
        <f t="array" ref="L64">IFERROR(INDEX($B$18:$B$200,MATCH(0,COUNTIF($L$18:L63,$B$18:$B$200)+IF($B$18:$B$200="",1,0),0)),"")</f>
        <v/>
      </c>
      <c r="M64" s="7" t="str">
        <f t="shared" si="4"/>
        <v/>
      </c>
      <c r="N64" s="65" t="str">
        <f t="shared" si="2"/>
        <v/>
      </c>
      <c r="P64" t="str">
        <f t="shared" si="3"/>
        <v/>
      </c>
      <c r="Q64" s="166" t="str" cm="1">
        <f t="array" ref="Q64">IF(P64="","",(SUMPRODUCT(--(ISNUMBER(SEARCH(P64,$L:$L))),$N:$N)/1000000))</f>
        <v/>
      </c>
    </row>
    <row r="65" spans="6:17">
      <c r="F65" s="59" t="str">
        <f t="shared" si="0"/>
        <v/>
      </c>
      <c r="L65" t="str" cm="1">
        <f t="array" ref="L65">IFERROR(INDEX($B$18:$B$200,MATCH(0,COUNTIF($L$18:L64,$B$18:$B$200)+IF($B$18:$B$200="",1,0),0)),"")</f>
        <v/>
      </c>
      <c r="M65" s="7" t="str">
        <f t="shared" si="4"/>
        <v/>
      </c>
      <c r="N65" s="65" t="str">
        <f t="shared" si="2"/>
        <v/>
      </c>
      <c r="P65" t="str">
        <f t="shared" si="3"/>
        <v/>
      </c>
      <c r="Q65" s="166" t="str" cm="1">
        <f t="array" ref="Q65">IF(P65="","",(SUMPRODUCT(--(ISNUMBER(SEARCH(P65,$L:$L))),$N:$N)/1000000))</f>
        <v/>
      </c>
    </row>
    <row r="66" spans="6:17">
      <c r="F66" s="59" t="str">
        <f t="shared" si="0"/>
        <v/>
      </c>
      <c r="L66" t="str" cm="1">
        <f t="array" ref="L66">IFERROR(INDEX($B$18:$B$200,MATCH(0,COUNTIF($L$18:L65,$B$18:$B$200)+IF($B$18:$B$200="",1,0),0)),"")</f>
        <v/>
      </c>
      <c r="M66" s="7" t="str">
        <f t="shared" si="4"/>
        <v/>
      </c>
      <c r="N66" s="65" t="str">
        <f t="shared" si="2"/>
        <v/>
      </c>
      <c r="P66" t="str">
        <f t="shared" si="3"/>
        <v/>
      </c>
      <c r="Q66" s="166" t="str" cm="1">
        <f t="array" ref="Q66">IF(P66="","",(SUMPRODUCT(--(ISNUMBER(SEARCH(P66,$L:$L))),$N:$N)/1000000))</f>
        <v/>
      </c>
    </row>
    <row r="67" spans="6:17">
      <c r="F67" s="59" t="str">
        <f t="shared" si="0"/>
        <v/>
      </c>
      <c r="L67" t="str" cm="1">
        <f t="array" ref="L67">IFERROR(INDEX($B$18:$B$200,MATCH(0,COUNTIF($L$18:L66,$B$18:$B$200)+IF($B$18:$B$200="",1,0),0)),"")</f>
        <v/>
      </c>
      <c r="M67" s="7" t="str">
        <f t="shared" si="4"/>
        <v/>
      </c>
      <c r="N67" s="65" t="str">
        <f t="shared" si="2"/>
        <v/>
      </c>
      <c r="P67" t="str">
        <f t="shared" si="3"/>
        <v/>
      </c>
      <c r="Q67" s="166" t="str" cm="1">
        <f t="array" ref="Q67">IF(P67="","",(SUMPRODUCT(--(ISNUMBER(SEARCH(P67,$L:$L))),$N:$N)/1000000))</f>
        <v/>
      </c>
    </row>
    <row r="68" spans="6:17">
      <c r="F68" s="59" t="str">
        <f t="shared" si="0"/>
        <v/>
      </c>
      <c r="L68" t="str" cm="1">
        <f t="array" ref="L68">IFERROR(INDEX($B$18:$B$200,MATCH(0,COUNTIF($L$18:L67,$B$18:$B$200)+IF($B$18:$B$200="",1,0),0)),"")</f>
        <v/>
      </c>
      <c r="M68" s="7" t="str">
        <f t="shared" si="4"/>
        <v/>
      </c>
      <c r="N68" s="65" t="str">
        <f t="shared" si="2"/>
        <v/>
      </c>
      <c r="P68" t="str">
        <f t="shared" si="3"/>
        <v/>
      </c>
      <c r="Q68" s="166" t="str" cm="1">
        <f t="array" ref="Q68">IF(P68="","",(SUMPRODUCT(--(ISNUMBER(SEARCH(P68,$L:$L))),$N:$N)/1000000))</f>
        <v/>
      </c>
    </row>
    <row r="69" spans="6:17">
      <c r="F69" s="59" t="str">
        <f t="shared" si="0"/>
        <v/>
      </c>
      <c r="L69" t="str" cm="1">
        <f t="array" ref="L69">IFERROR(INDEX($B$18:$B$200,MATCH(0,COUNTIF($L$18:L68,$B$18:$B$200)+IF($B$18:$B$200="",1,0),0)),"")</f>
        <v/>
      </c>
      <c r="M69" s="7" t="str">
        <f t="shared" si="4"/>
        <v/>
      </c>
      <c r="N69" s="65" t="str">
        <f t="shared" si="2"/>
        <v/>
      </c>
      <c r="P69" t="str">
        <f t="shared" si="3"/>
        <v/>
      </c>
      <c r="Q69" s="166" t="str" cm="1">
        <f t="array" ref="Q69">IF(P69="","",(SUMPRODUCT(--(ISNUMBER(SEARCH(P69,$L:$L))),$N:$N)/1000000))</f>
        <v/>
      </c>
    </row>
    <row r="70" spans="6:17">
      <c r="F70" s="59" t="str">
        <f t="shared" si="0"/>
        <v/>
      </c>
      <c r="L70" t="str" cm="1">
        <f t="array" ref="L70">IFERROR(INDEX($B$18:$B$200,MATCH(0,COUNTIF($L$18:L69,$B$18:$B$200)+IF($B$18:$B$200="",1,0),0)),"")</f>
        <v/>
      </c>
      <c r="M70" s="7" t="str">
        <f t="shared" si="4"/>
        <v/>
      </c>
      <c r="N70" s="65" t="str">
        <f t="shared" si="2"/>
        <v/>
      </c>
      <c r="P70" t="str">
        <f t="shared" si="3"/>
        <v/>
      </c>
      <c r="Q70" s="166" t="str" cm="1">
        <f t="array" ref="Q70">IF(P70="","",(SUMPRODUCT(--(ISNUMBER(SEARCH(P70,$L:$L))),$N:$N)/1000000))</f>
        <v/>
      </c>
    </row>
    <row r="71" spans="6:17">
      <c r="F71" s="59" t="str">
        <f t="shared" si="0"/>
        <v/>
      </c>
      <c r="L71" t="str" cm="1">
        <f t="array" ref="L71">IFERROR(INDEX($B$18:$B$200,MATCH(0,COUNTIF($L$18:L70,$B$18:$B$200)+IF($B$18:$B$200="",1,0),0)),"")</f>
        <v/>
      </c>
      <c r="M71" s="7" t="str">
        <f t="shared" si="4"/>
        <v/>
      </c>
      <c r="N71" s="65" t="str">
        <f t="shared" si="2"/>
        <v/>
      </c>
      <c r="P71" t="str">
        <f t="shared" si="3"/>
        <v/>
      </c>
      <c r="Q71" s="166" t="str" cm="1">
        <f t="array" ref="Q71">IF(P71="","",(SUMPRODUCT(--(ISNUMBER(SEARCH(P71,$L:$L))),$N:$N)/1000000))</f>
        <v/>
      </c>
    </row>
    <row r="72" spans="6:17">
      <c r="F72" s="59" t="str">
        <f t="shared" si="0"/>
        <v/>
      </c>
      <c r="L72" t="str" cm="1">
        <f t="array" ref="L72">IFERROR(INDEX($B$18:$B$200,MATCH(0,COUNTIF($L$18:L71,$B$18:$B$200)+IF($B$18:$B$200="",1,0),0)),"")</f>
        <v/>
      </c>
      <c r="M72" s="7" t="str">
        <f t="shared" si="4"/>
        <v/>
      </c>
      <c r="N72" s="65" t="str">
        <f t="shared" si="2"/>
        <v/>
      </c>
      <c r="P72" t="str">
        <f t="shared" si="3"/>
        <v/>
      </c>
      <c r="Q72" s="166" t="str" cm="1">
        <f t="array" ref="Q72">IF(P72="","",(SUMPRODUCT(--(ISNUMBER(SEARCH(P72,$L:$L))),$N:$N)/1000000))</f>
        <v/>
      </c>
    </row>
    <row r="73" spans="6:17">
      <c r="F73" s="59" t="str">
        <f t="shared" si="0"/>
        <v/>
      </c>
      <c r="L73" t="str" cm="1">
        <f t="array" ref="L73">IFERROR(INDEX($B$18:$B$200,MATCH(0,COUNTIF($L$18:L72,$B$18:$B$200)+IF($B$18:$B$200="",1,0),0)),"")</f>
        <v/>
      </c>
      <c r="M73" s="7" t="str">
        <f t="shared" si="4"/>
        <v/>
      </c>
      <c r="N73" s="65" t="str">
        <f t="shared" si="2"/>
        <v/>
      </c>
      <c r="P73" t="str">
        <f t="shared" si="3"/>
        <v/>
      </c>
      <c r="Q73" s="166" t="str" cm="1">
        <f t="array" ref="Q73">IF(P73="","",(SUMPRODUCT(--(ISNUMBER(SEARCH(P73,$L:$L))),$N:$N)/1000000))</f>
        <v/>
      </c>
    </row>
    <row r="74" spans="6:17">
      <c r="F74" s="59" t="str">
        <f t="shared" si="0"/>
        <v/>
      </c>
      <c r="L74" t="str" cm="1">
        <f t="array" ref="L74">IFERROR(INDEX($B$18:$B$200,MATCH(0,COUNTIF($L$18:L73,$B$18:$B$200)+IF($B$18:$B$200="",1,0),0)),"")</f>
        <v/>
      </c>
      <c r="M74" s="7" t="str">
        <f t="shared" si="4"/>
        <v/>
      </c>
      <c r="N74" s="65" t="str">
        <f t="shared" si="2"/>
        <v/>
      </c>
      <c r="P74" t="str">
        <f t="shared" si="3"/>
        <v/>
      </c>
      <c r="Q74" s="166" t="str" cm="1">
        <f t="array" ref="Q74">IF(P74="","",(SUMPRODUCT(--(ISNUMBER(SEARCH(P74,$L:$L))),$N:$N)/1000000))</f>
        <v/>
      </c>
    </row>
    <row r="75" spans="6:17">
      <c r="F75" s="59" t="str">
        <f t="shared" si="0"/>
        <v/>
      </c>
      <c r="L75" t="str" cm="1">
        <f t="array" ref="L75">IFERROR(INDEX($B$18:$B$200,MATCH(0,COUNTIF($L$18:L74,$B$18:$B$200)+IF($B$18:$B$200="",1,0),0)),"")</f>
        <v/>
      </c>
      <c r="M75" s="7" t="str">
        <f t="shared" si="4"/>
        <v/>
      </c>
      <c r="N75" s="65" t="str">
        <f t="shared" si="2"/>
        <v/>
      </c>
      <c r="P75" t="str">
        <f t="shared" si="3"/>
        <v/>
      </c>
      <c r="Q75" s="166" t="str" cm="1">
        <f t="array" ref="Q75">IF(P75="","",(SUMPRODUCT(--(ISNUMBER(SEARCH(P75,$L:$L))),$N:$N)/1000000))</f>
        <v/>
      </c>
    </row>
    <row r="76" spans="6:17">
      <c r="F76" s="59" t="str">
        <f t="shared" si="0"/>
        <v/>
      </c>
      <c r="L76" t="str" cm="1">
        <f t="array" ref="L76">IFERROR(INDEX($B$18:$B$200,MATCH(0,COUNTIF($L$18:L75,$B$18:$B$200)+IF($B$18:$B$200="",1,0),0)),"")</f>
        <v/>
      </c>
      <c r="M76" s="7" t="str">
        <f t="shared" si="4"/>
        <v/>
      </c>
      <c r="N76" s="65" t="str">
        <f t="shared" si="2"/>
        <v/>
      </c>
      <c r="P76" t="str">
        <f t="shared" si="3"/>
        <v/>
      </c>
      <c r="Q76" s="166" t="str" cm="1">
        <f t="array" ref="Q76">IF(P76="","",(SUMPRODUCT(--(ISNUMBER(SEARCH(P76,$L:$L))),$N:$N)/1000000))</f>
        <v/>
      </c>
    </row>
    <row r="77" spans="6:17">
      <c r="F77" s="59" t="str">
        <f t="shared" si="0"/>
        <v/>
      </c>
      <c r="L77" t="str" cm="1">
        <f t="array" ref="L77">IFERROR(INDEX($B$18:$B$200,MATCH(0,COUNTIF($L$18:L76,$B$18:$B$200)+IF($B$18:$B$200="",1,0),0)),"")</f>
        <v/>
      </c>
      <c r="M77" s="7" t="str">
        <f t="shared" si="4"/>
        <v/>
      </c>
      <c r="N77" s="65" t="str">
        <f t="shared" si="2"/>
        <v/>
      </c>
      <c r="P77" t="str">
        <f t="shared" si="3"/>
        <v/>
      </c>
      <c r="Q77" s="166" t="str" cm="1">
        <f t="array" ref="Q77">IF(P77="","",(SUMPRODUCT(--(ISNUMBER(SEARCH(P77,$L:$L))),$N:$N)/1000000))</f>
        <v/>
      </c>
    </row>
    <row r="78" spans="6:17">
      <c r="F78" s="59" t="str">
        <f t="shared" si="0"/>
        <v/>
      </c>
      <c r="L78" t="str" cm="1">
        <f t="array" ref="L78">IFERROR(INDEX($B$18:$B$200,MATCH(0,COUNTIF($L$18:L77,$B$18:$B$200)+IF($B$18:$B$200="",1,0),0)),"")</f>
        <v/>
      </c>
      <c r="M78" s="7" t="str">
        <f t="shared" si="4"/>
        <v/>
      </c>
      <c r="N78" s="65" t="str">
        <f t="shared" si="2"/>
        <v/>
      </c>
      <c r="P78" t="str">
        <f t="shared" si="3"/>
        <v/>
      </c>
      <c r="Q78" s="166" t="str" cm="1">
        <f t="array" ref="Q78">IF(P78="","",(SUMPRODUCT(--(ISNUMBER(SEARCH(P78,$L:$L))),$N:$N)/1000000))</f>
        <v/>
      </c>
    </row>
    <row r="79" spans="6:17">
      <c r="F79" s="59" t="str">
        <f t="shared" si="0"/>
        <v/>
      </c>
      <c r="L79" t="str" cm="1">
        <f t="array" ref="L79">IFERROR(INDEX($B$18:$B$200,MATCH(0,COUNTIF($L$18:L78,$B$18:$B$200)+IF($B$18:$B$200="",1,0),0)),"")</f>
        <v/>
      </c>
      <c r="M79" s="7" t="str">
        <f t="shared" si="4"/>
        <v/>
      </c>
      <c r="N79" s="65" t="str">
        <f t="shared" si="2"/>
        <v/>
      </c>
      <c r="P79" t="str">
        <f t="shared" si="3"/>
        <v/>
      </c>
      <c r="Q79" s="166" t="str" cm="1">
        <f t="array" ref="Q79">IF(P79="","",(SUMPRODUCT(--(ISNUMBER(SEARCH(P79,$L:$L))),$N:$N)/1000000))</f>
        <v/>
      </c>
    </row>
    <row r="80" spans="6:17">
      <c r="F80" s="59" t="str">
        <f t="shared" si="0"/>
        <v/>
      </c>
      <c r="L80" t="str" cm="1">
        <f t="array" ref="L80">IFERROR(INDEX($B$18:$B$200,MATCH(0,COUNTIF($L$18:L79,$B$18:$B$200)+IF($B$18:$B$200="",1,0),0)),"")</f>
        <v/>
      </c>
      <c r="M80" s="7" t="str">
        <f t="shared" si="4"/>
        <v/>
      </c>
      <c r="N80" s="65" t="str">
        <f t="shared" si="2"/>
        <v/>
      </c>
      <c r="P80" t="str">
        <f t="shared" si="3"/>
        <v/>
      </c>
      <c r="Q80" s="166" t="str" cm="1">
        <f t="array" ref="Q80">IF(P80="","",(SUMPRODUCT(--(ISNUMBER(SEARCH(P80,$L:$L))),$N:$N)/1000000))</f>
        <v/>
      </c>
    </row>
    <row r="81" spans="6:17">
      <c r="F81" s="59" t="str">
        <f t="shared" si="0"/>
        <v/>
      </c>
      <c r="L81" t="str" cm="1">
        <f t="array" ref="L81">IFERROR(INDEX($B$18:$B$200,MATCH(0,COUNTIF($L$18:L80,$B$18:$B$200)+IF($B$18:$B$200="",1,0),0)),"")</f>
        <v/>
      </c>
      <c r="M81" s="7" t="str">
        <f t="shared" si="4"/>
        <v/>
      </c>
      <c r="N81" s="65" t="str">
        <f t="shared" si="2"/>
        <v/>
      </c>
      <c r="P81" t="str">
        <f t="shared" si="3"/>
        <v/>
      </c>
      <c r="Q81" s="166" t="str" cm="1">
        <f t="array" ref="Q81">IF(P81="","",(SUMPRODUCT(--(ISNUMBER(SEARCH(P81,$L:$L))),$N:$N)/1000000))</f>
        <v/>
      </c>
    </row>
    <row r="82" spans="6:17">
      <c r="F82" s="59" t="str">
        <f t="shared" si="0"/>
        <v/>
      </c>
      <c r="L82" t="str" cm="1">
        <f t="array" ref="L82">IFERROR(INDEX($B$18:$B$200,MATCH(0,COUNTIF($L$18:L81,$B$18:$B$200)+IF($B$18:$B$200="",1,0),0)),"")</f>
        <v/>
      </c>
      <c r="M82" s="7" t="str">
        <f t="shared" si="4"/>
        <v/>
      </c>
      <c r="N82" s="65" t="str">
        <f t="shared" si="2"/>
        <v/>
      </c>
      <c r="P82" t="str">
        <f t="shared" si="3"/>
        <v/>
      </c>
      <c r="Q82" s="166" t="str" cm="1">
        <f t="array" ref="Q82">IF(P82="","",(SUMPRODUCT(--(ISNUMBER(SEARCH(P82,$L:$L))),$N:$N)/1000000))</f>
        <v/>
      </c>
    </row>
    <row r="83" spans="6:17">
      <c r="F83" s="59" t="str">
        <f t="shared" ref="F83:F146" si="5">IF(D83&lt;&gt;0,D83/$I$20,"")</f>
        <v/>
      </c>
      <c r="L83" t="str" cm="1">
        <f t="array" ref="L83">IFERROR(INDEX($B$18:$B$200,MATCH(0,COUNTIF($L$18:L82,$B$18:$B$200)+IF($B$18:$B$200="",1,0),0)),"")</f>
        <v/>
      </c>
      <c r="M83" s="7" t="str">
        <f t="shared" ref="M83:M146" si="6">IF(L83="","",IF(ISNUMBER(SEARCH("Unknown",L83)),"N/A",IF(COUNTIF($K$18:$K$200,L83),"TRUE","FALSE")))</f>
        <v/>
      </c>
      <c r="N83" s="65" t="str">
        <f t="shared" ref="N83:N146" si="7">IF(SUMIF($B$18:$B$200,L83,$F$18:$F$200)&gt;0,SUMIF($B$18:$B$200,L83,$F$18:$F$200),"")</f>
        <v/>
      </c>
      <c r="P83" t="str">
        <f t="shared" ref="P83:P146" si="8">IF(ISBLANK(K83),"",K83)</f>
        <v/>
      </c>
      <c r="Q83" s="166" t="str" cm="1">
        <f t="array" ref="Q83">IF(P83="","",(SUMPRODUCT(--(ISNUMBER(SEARCH(P83,$L:$L))),$N:$N)/1000000))</f>
        <v/>
      </c>
    </row>
    <row r="84" spans="6:17">
      <c r="F84" s="59" t="str">
        <f t="shared" si="5"/>
        <v/>
      </c>
      <c r="L84" t="str" cm="1">
        <f t="array" ref="L84">IFERROR(INDEX($B$18:$B$200,MATCH(0,COUNTIF($L$18:L83,$B$18:$B$200)+IF($B$18:$B$200="",1,0),0)),"")</f>
        <v/>
      </c>
      <c r="M84" s="7" t="str">
        <f t="shared" si="6"/>
        <v/>
      </c>
      <c r="N84" s="65" t="str">
        <f t="shared" si="7"/>
        <v/>
      </c>
      <c r="P84" t="str">
        <f t="shared" si="8"/>
        <v/>
      </c>
      <c r="Q84" s="166" t="str" cm="1">
        <f t="array" ref="Q84">IF(P84="","",(SUMPRODUCT(--(ISNUMBER(SEARCH(P84,$L:$L))),$N:$N)/1000000))</f>
        <v/>
      </c>
    </row>
    <row r="85" spans="6:17">
      <c r="F85" s="59" t="str">
        <f t="shared" si="5"/>
        <v/>
      </c>
      <c r="L85" t="str" cm="1">
        <f t="array" ref="L85">IFERROR(INDEX($B$18:$B$200,MATCH(0,COUNTIF($L$18:L84,$B$18:$B$200)+IF($B$18:$B$200="",1,0),0)),"")</f>
        <v/>
      </c>
      <c r="M85" s="7" t="str">
        <f t="shared" si="6"/>
        <v/>
      </c>
      <c r="N85" s="65" t="str">
        <f t="shared" si="7"/>
        <v/>
      </c>
      <c r="P85" t="str">
        <f t="shared" si="8"/>
        <v/>
      </c>
      <c r="Q85" s="166" t="str" cm="1">
        <f t="array" ref="Q85">IF(P85="","",(SUMPRODUCT(--(ISNUMBER(SEARCH(P85,$L:$L))),$N:$N)/1000000))</f>
        <v/>
      </c>
    </row>
    <row r="86" spans="6:17">
      <c r="F86" s="59" t="str">
        <f t="shared" si="5"/>
        <v/>
      </c>
      <c r="L86" t="str" cm="1">
        <f t="array" ref="L86">IFERROR(INDEX($B$18:$B$200,MATCH(0,COUNTIF($L$18:L85,$B$18:$B$200)+IF($B$18:$B$200="",1,0),0)),"")</f>
        <v/>
      </c>
      <c r="M86" s="7" t="str">
        <f t="shared" si="6"/>
        <v/>
      </c>
      <c r="N86" s="65" t="str">
        <f t="shared" si="7"/>
        <v/>
      </c>
      <c r="P86" t="str">
        <f t="shared" si="8"/>
        <v/>
      </c>
      <c r="Q86" s="166" t="str" cm="1">
        <f t="array" ref="Q86">IF(P86="","",(SUMPRODUCT(--(ISNUMBER(SEARCH(P86,$L:$L))),$N:$N)/1000000))</f>
        <v/>
      </c>
    </row>
    <row r="87" spans="6:17">
      <c r="F87" s="59" t="str">
        <f t="shared" si="5"/>
        <v/>
      </c>
      <c r="L87" t="str" cm="1">
        <f t="array" ref="L87">IFERROR(INDEX($B$18:$B$200,MATCH(0,COUNTIF($L$18:L86,$B$18:$B$200)+IF($B$18:$B$200="",1,0),0)),"")</f>
        <v/>
      </c>
      <c r="M87" s="7" t="str">
        <f t="shared" si="6"/>
        <v/>
      </c>
      <c r="N87" s="65" t="str">
        <f t="shared" si="7"/>
        <v/>
      </c>
      <c r="P87" t="str">
        <f t="shared" si="8"/>
        <v/>
      </c>
      <c r="Q87" s="166" t="str" cm="1">
        <f t="array" ref="Q87">IF(P87="","",(SUMPRODUCT(--(ISNUMBER(SEARCH(P87,$L:$L))),$N:$N)/1000000))</f>
        <v/>
      </c>
    </row>
    <row r="88" spans="6:17">
      <c r="F88" s="59" t="str">
        <f t="shared" si="5"/>
        <v/>
      </c>
      <c r="L88" t="str" cm="1">
        <f t="array" ref="L88">IFERROR(INDEX($B$18:$B$200,MATCH(0,COUNTIF($L$18:L87,$B$18:$B$200)+IF($B$18:$B$200="",1,0),0)),"")</f>
        <v/>
      </c>
      <c r="M88" s="7" t="str">
        <f t="shared" si="6"/>
        <v/>
      </c>
      <c r="N88" s="65" t="str">
        <f t="shared" si="7"/>
        <v/>
      </c>
      <c r="P88" t="str">
        <f t="shared" si="8"/>
        <v/>
      </c>
      <c r="Q88" s="166" t="str" cm="1">
        <f t="array" ref="Q88">IF(P88="","",(SUMPRODUCT(--(ISNUMBER(SEARCH(P88,$L:$L))),$N:$N)/1000000))</f>
        <v/>
      </c>
    </row>
    <row r="89" spans="6:17">
      <c r="F89" s="59" t="str">
        <f t="shared" si="5"/>
        <v/>
      </c>
      <c r="L89" t="str" cm="1">
        <f t="array" ref="L89">IFERROR(INDEX($B$18:$B$200,MATCH(0,COUNTIF($L$18:L88,$B$18:$B$200)+IF($B$18:$B$200="",1,0),0)),"")</f>
        <v/>
      </c>
      <c r="M89" s="7" t="str">
        <f t="shared" si="6"/>
        <v/>
      </c>
      <c r="N89" s="65" t="str">
        <f t="shared" si="7"/>
        <v/>
      </c>
      <c r="P89" t="str">
        <f t="shared" si="8"/>
        <v/>
      </c>
      <c r="Q89" s="166" t="str" cm="1">
        <f t="array" ref="Q89">IF(P89="","",(SUMPRODUCT(--(ISNUMBER(SEARCH(P89,$L:$L))),$N:$N)/1000000))</f>
        <v/>
      </c>
    </row>
    <row r="90" spans="6:17">
      <c r="F90" s="59" t="str">
        <f t="shared" si="5"/>
        <v/>
      </c>
      <c r="L90" t="str" cm="1">
        <f t="array" ref="L90">IFERROR(INDEX($B$18:$B$200,MATCH(0,COUNTIF($L$18:L89,$B$18:$B$200)+IF($B$18:$B$200="",1,0),0)),"")</f>
        <v/>
      </c>
      <c r="M90" s="7" t="str">
        <f t="shared" si="6"/>
        <v/>
      </c>
      <c r="N90" s="65" t="str">
        <f t="shared" si="7"/>
        <v/>
      </c>
      <c r="P90" t="str">
        <f t="shared" si="8"/>
        <v/>
      </c>
      <c r="Q90" s="166" t="str" cm="1">
        <f t="array" ref="Q90">IF(P90="","",(SUMPRODUCT(--(ISNUMBER(SEARCH(P90,$L:$L))),$N:$N)/1000000))</f>
        <v/>
      </c>
    </row>
    <row r="91" spans="6:17">
      <c r="F91" s="59" t="str">
        <f t="shared" si="5"/>
        <v/>
      </c>
      <c r="L91" t="str" cm="1">
        <f t="array" ref="L91">IFERROR(INDEX($B$18:$B$200,MATCH(0,COUNTIF($L$18:L90,$B$18:$B$200)+IF($B$18:$B$200="",1,0),0)),"")</f>
        <v/>
      </c>
      <c r="M91" s="7" t="str">
        <f t="shared" si="6"/>
        <v/>
      </c>
      <c r="N91" s="65" t="str">
        <f t="shared" si="7"/>
        <v/>
      </c>
      <c r="P91" t="str">
        <f t="shared" si="8"/>
        <v/>
      </c>
      <c r="Q91" s="166" t="str" cm="1">
        <f t="array" ref="Q91">IF(P91="","",(SUMPRODUCT(--(ISNUMBER(SEARCH(P91,$L:$L))),$N:$N)/1000000))</f>
        <v/>
      </c>
    </row>
    <row r="92" spans="6:17">
      <c r="F92" s="59" t="str">
        <f t="shared" si="5"/>
        <v/>
      </c>
      <c r="L92" t="str" cm="1">
        <f t="array" ref="L92">IFERROR(INDEX($B$18:$B$200,MATCH(0,COUNTIF($L$18:L91,$B$18:$B$200)+IF($B$18:$B$200="",1,0),0)),"")</f>
        <v/>
      </c>
      <c r="M92" s="7" t="str">
        <f t="shared" si="6"/>
        <v/>
      </c>
      <c r="N92" s="65" t="str">
        <f t="shared" si="7"/>
        <v/>
      </c>
      <c r="P92" t="str">
        <f t="shared" si="8"/>
        <v/>
      </c>
      <c r="Q92" s="166" t="str" cm="1">
        <f t="array" ref="Q92">IF(P92="","",(SUMPRODUCT(--(ISNUMBER(SEARCH(P92,$L:$L))),$N:$N)/1000000))</f>
        <v/>
      </c>
    </row>
    <row r="93" spans="6:17">
      <c r="F93" s="59" t="str">
        <f t="shared" si="5"/>
        <v/>
      </c>
      <c r="L93" t="str" cm="1">
        <f t="array" ref="L93">IFERROR(INDEX($B$18:$B$200,MATCH(0,COUNTIF($L$18:L92,$B$18:$B$200)+IF($B$18:$B$200="",1,0),0)),"")</f>
        <v/>
      </c>
      <c r="M93" s="7" t="str">
        <f t="shared" si="6"/>
        <v/>
      </c>
      <c r="N93" s="65" t="str">
        <f t="shared" si="7"/>
        <v/>
      </c>
      <c r="P93" t="str">
        <f t="shared" si="8"/>
        <v/>
      </c>
      <c r="Q93" s="166" t="str" cm="1">
        <f t="array" ref="Q93">IF(P93="","",(SUMPRODUCT(--(ISNUMBER(SEARCH(P93,$L:$L))),$N:$N)/1000000))</f>
        <v/>
      </c>
    </row>
    <row r="94" spans="6:17">
      <c r="F94" s="59" t="str">
        <f t="shared" si="5"/>
        <v/>
      </c>
      <c r="L94" t="str" cm="1">
        <f t="array" ref="L94">IFERROR(INDEX($B$18:$B$200,MATCH(0,COUNTIF($L$18:L93,$B$18:$B$200)+IF($B$18:$B$200="",1,0),0)),"")</f>
        <v/>
      </c>
      <c r="M94" s="7" t="str">
        <f t="shared" si="6"/>
        <v/>
      </c>
      <c r="N94" s="65" t="str">
        <f t="shared" si="7"/>
        <v/>
      </c>
      <c r="P94" t="str">
        <f t="shared" si="8"/>
        <v/>
      </c>
      <c r="Q94" s="166" t="str" cm="1">
        <f t="array" ref="Q94">IF(P94="","",(SUMPRODUCT(--(ISNUMBER(SEARCH(P94,$L:$L))),$N:$N)/1000000))</f>
        <v/>
      </c>
    </row>
    <row r="95" spans="6:17">
      <c r="F95" s="59" t="str">
        <f t="shared" si="5"/>
        <v/>
      </c>
      <c r="L95" t="str" cm="1">
        <f t="array" ref="L95">IFERROR(INDEX($B$18:$B$200,MATCH(0,COUNTIF($L$18:L94,$B$18:$B$200)+IF($B$18:$B$200="",1,0),0)),"")</f>
        <v/>
      </c>
      <c r="M95" s="7" t="str">
        <f t="shared" si="6"/>
        <v/>
      </c>
      <c r="N95" s="65" t="str">
        <f t="shared" si="7"/>
        <v/>
      </c>
      <c r="P95" t="str">
        <f t="shared" si="8"/>
        <v/>
      </c>
      <c r="Q95" s="166" t="str" cm="1">
        <f t="array" ref="Q95">IF(P95="","",(SUMPRODUCT(--(ISNUMBER(SEARCH(P95,$L:$L))),$N:$N)/1000000))</f>
        <v/>
      </c>
    </row>
    <row r="96" spans="6:17">
      <c r="F96" s="59" t="str">
        <f t="shared" si="5"/>
        <v/>
      </c>
      <c r="L96" t="str" cm="1">
        <f t="array" ref="L96">IFERROR(INDEX($B$18:$B$200,MATCH(0,COUNTIF($L$18:L95,$B$18:$B$200)+IF($B$18:$B$200="",1,0),0)),"")</f>
        <v/>
      </c>
      <c r="M96" s="7" t="str">
        <f t="shared" si="6"/>
        <v/>
      </c>
      <c r="N96" s="65" t="str">
        <f t="shared" si="7"/>
        <v/>
      </c>
      <c r="P96" t="str">
        <f t="shared" si="8"/>
        <v/>
      </c>
      <c r="Q96" s="166" t="str" cm="1">
        <f t="array" ref="Q96">IF(P96="","",(SUMPRODUCT(--(ISNUMBER(SEARCH(P96,$L:$L))),$N:$N)/1000000))</f>
        <v/>
      </c>
    </row>
    <row r="97" spans="6:17">
      <c r="F97" s="59" t="str">
        <f t="shared" si="5"/>
        <v/>
      </c>
      <c r="L97" t="str" cm="1">
        <f t="array" ref="L97">IFERROR(INDEX($B$18:$B$200,MATCH(0,COUNTIF($L$18:L96,$B$18:$B$200)+IF($B$18:$B$200="",1,0),0)),"")</f>
        <v/>
      </c>
      <c r="M97" s="7" t="str">
        <f t="shared" si="6"/>
        <v/>
      </c>
      <c r="N97" s="65" t="str">
        <f t="shared" si="7"/>
        <v/>
      </c>
      <c r="P97" t="str">
        <f t="shared" si="8"/>
        <v/>
      </c>
      <c r="Q97" s="166" t="str" cm="1">
        <f t="array" ref="Q97">IF(P97="","",(SUMPRODUCT(--(ISNUMBER(SEARCH(P97,$L:$L))),$N:$N)/1000000))</f>
        <v/>
      </c>
    </row>
    <row r="98" spans="6:17">
      <c r="F98" s="59" t="str">
        <f t="shared" si="5"/>
        <v/>
      </c>
      <c r="L98" t="str" cm="1">
        <f t="array" ref="L98">IFERROR(INDEX($B$18:$B$200,MATCH(0,COUNTIF($L$18:L97,$B$18:$B$200)+IF($B$18:$B$200="",1,0),0)),"")</f>
        <v/>
      </c>
      <c r="M98" s="7" t="str">
        <f t="shared" si="6"/>
        <v/>
      </c>
      <c r="N98" s="65" t="str">
        <f t="shared" si="7"/>
        <v/>
      </c>
      <c r="P98" t="str">
        <f t="shared" si="8"/>
        <v/>
      </c>
      <c r="Q98" s="166" t="str" cm="1">
        <f t="array" ref="Q98">IF(P98="","",(SUMPRODUCT(--(ISNUMBER(SEARCH(P98,$L:$L))),$N:$N)/1000000))</f>
        <v/>
      </c>
    </row>
    <row r="99" spans="6:17">
      <c r="F99" s="59" t="str">
        <f t="shared" si="5"/>
        <v/>
      </c>
      <c r="L99" t="str" cm="1">
        <f t="array" ref="L99">IFERROR(INDEX($B$18:$B$200,MATCH(0,COUNTIF($L$18:L98,$B$18:$B$200)+IF($B$18:$B$200="",1,0),0)),"")</f>
        <v/>
      </c>
      <c r="M99" s="7" t="str">
        <f t="shared" si="6"/>
        <v/>
      </c>
      <c r="N99" s="65" t="str">
        <f t="shared" si="7"/>
        <v/>
      </c>
      <c r="P99" t="str">
        <f t="shared" si="8"/>
        <v/>
      </c>
      <c r="Q99" s="166" t="str" cm="1">
        <f t="array" ref="Q99">IF(P99="","",(SUMPRODUCT(--(ISNUMBER(SEARCH(P99,$L:$L))),$N:$N)/1000000))</f>
        <v/>
      </c>
    </row>
    <row r="100" spans="6:17">
      <c r="F100" s="59" t="str">
        <f t="shared" si="5"/>
        <v/>
      </c>
      <c r="L100" t="str" cm="1">
        <f t="array" ref="L100">IFERROR(INDEX($B$18:$B$200,MATCH(0,COUNTIF($L$18:L99,$B$18:$B$200)+IF($B$18:$B$200="",1,0),0)),"")</f>
        <v/>
      </c>
      <c r="M100" s="7" t="str">
        <f t="shared" si="6"/>
        <v/>
      </c>
      <c r="N100" s="65" t="str">
        <f t="shared" si="7"/>
        <v/>
      </c>
      <c r="P100" t="str">
        <f t="shared" si="8"/>
        <v/>
      </c>
      <c r="Q100" s="166" t="str" cm="1">
        <f t="array" ref="Q100">IF(P100="","",(SUMPRODUCT(--(ISNUMBER(SEARCH(P100,$L:$L))),$N:$N)/1000000))</f>
        <v/>
      </c>
    </row>
    <row r="101" spans="6:17">
      <c r="F101" s="59" t="str">
        <f t="shared" si="5"/>
        <v/>
      </c>
      <c r="L101" t="str" cm="1">
        <f t="array" ref="L101">IFERROR(INDEX($B$18:$B$200,MATCH(0,COUNTIF($L$18:L100,$B$18:$B$200)+IF($B$18:$B$200="",1,0),0)),"")</f>
        <v/>
      </c>
      <c r="M101" s="7" t="str">
        <f t="shared" si="6"/>
        <v/>
      </c>
      <c r="N101" s="65" t="str">
        <f t="shared" si="7"/>
        <v/>
      </c>
      <c r="P101" t="str">
        <f t="shared" si="8"/>
        <v/>
      </c>
      <c r="Q101" s="166" t="str" cm="1">
        <f t="array" ref="Q101">IF(P101="","",(SUMPRODUCT(--(ISNUMBER(SEARCH(P101,$L:$L))),$N:$N)/1000000))</f>
        <v/>
      </c>
    </row>
    <row r="102" spans="6:17">
      <c r="F102" s="59" t="str">
        <f t="shared" si="5"/>
        <v/>
      </c>
      <c r="L102" t="str" cm="1">
        <f t="array" ref="L102">IFERROR(INDEX($B$18:$B$200,MATCH(0,COUNTIF($L$18:L101,$B$18:$B$200)+IF($B$18:$B$200="",1,0),0)),"")</f>
        <v/>
      </c>
      <c r="M102" s="7" t="str">
        <f t="shared" si="6"/>
        <v/>
      </c>
      <c r="N102" s="65" t="str">
        <f t="shared" si="7"/>
        <v/>
      </c>
      <c r="P102" t="str">
        <f t="shared" si="8"/>
        <v/>
      </c>
      <c r="Q102" s="166" t="str" cm="1">
        <f t="array" ref="Q102">IF(P102="","",(SUMPRODUCT(--(ISNUMBER(SEARCH(P102,$L:$L))),$N:$N)/1000000))</f>
        <v/>
      </c>
    </row>
    <row r="103" spans="6:17">
      <c r="F103" s="59" t="str">
        <f t="shared" si="5"/>
        <v/>
      </c>
      <c r="L103" t="str" cm="1">
        <f t="array" ref="L103">IFERROR(INDEX($B$18:$B$200,MATCH(0,COUNTIF($L$18:L102,$B$18:$B$200)+IF($B$18:$B$200="",1,0),0)),"")</f>
        <v/>
      </c>
      <c r="M103" s="7" t="str">
        <f t="shared" si="6"/>
        <v/>
      </c>
      <c r="N103" s="65" t="str">
        <f t="shared" si="7"/>
        <v/>
      </c>
      <c r="P103" t="str">
        <f t="shared" si="8"/>
        <v/>
      </c>
      <c r="Q103" s="166" t="str" cm="1">
        <f t="array" ref="Q103">IF(P103="","",(SUMPRODUCT(--(ISNUMBER(SEARCH(P103,$L:$L))),$N:$N)/1000000))</f>
        <v/>
      </c>
    </row>
    <row r="104" spans="6:17">
      <c r="F104" s="59" t="str">
        <f t="shared" si="5"/>
        <v/>
      </c>
      <c r="L104" t="str" cm="1">
        <f t="array" ref="L104">IFERROR(INDEX($B$18:$B$200,MATCH(0,COUNTIF($L$18:L103,$B$18:$B$200)+IF($B$18:$B$200="",1,0),0)),"")</f>
        <v/>
      </c>
      <c r="M104" s="7" t="str">
        <f t="shared" si="6"/>
        <v/>
      </c>
      <c r="N104" s="65" t="str">
        <f t="shared" si="7"/>
        <v/>
      </c>
      <c r="P104" t="str">
        <f t="shared" si="8"/>
        <v/>
      </c>
      <c r="Q104" s="166" t="str" cm="1">
        <f t="array" ref="Q104">IF(P104="","",(SUMPRODUCT(--(ISNUMBER(SEARCH(P104,$L:$L))),$N:$N)/1000000))</f>
        <v/>
      </c>
    </row>
    <row r="105" spans="6:17">
      <c r="F105" s="59" t="str">
        <f t="shared" si="5"/>
        <v/>
      </c>
      <c r="L105" t="str" cm="1">
        <f t="array" ref="L105">IFERROR(INDEX($B$18:$B$200,MATCH(0,COUNTIF($L$18:L104,$B$18:$B$200)+IF($B$18:$B$200="",1,0),0)),"")</f>
        <v/>
      </c>
      <c r="M105" s="7" t="str">
        <f t="shared" si="6"/>
        <v/>
      </c>
      <c r="N105" s="65" t="str">
        <f t="shared" si="7"/>
        <v/>
      </c>
      <c r="P105" t="str">
        <f t="shared" si="8"/>
        <v/>
      </c>
      <c r="Q105" s="166" t="str" cm="1">
        <f t="array" ref="Q105">IF(P105="","",(SUMPRODUCT(--(ISNUMBER(SEARCH(P105,$L:$L))),$N:$N)/1000000))</f>
        <v/>
      </c>
    </row>
    <row r="106" spans="6:17">
      <c r="F106" s="59" t="str">
        <f t="shared" si="5"/>
        <v/>
      </c>
      <c r="L106" t="str" cm="1">
        <f t="array" ref="L106">IFERROR(INDEX($B$18:$B$200,MATCH(0,COUNTIF($L$18:L105,$B$18:$B$200)+IF($B$18:$B$200="",1,0),0)),"")</f>
        <v/>
      </c>
      <c r="M106" s="7" t="str">
        <f t="shared" si="6"/>
        <v/>
      </c>
      <c r="N106" s="65" t="str">
        <f t="shared" si="7"/>
        <v/>
      </c>
      <c r="P106" t="str">
        <f t="shared" si="8"/>
        <v/>
      </c>
      <c r="Q106" s="166" t="str" cm="1">
        <f t="array" ref="Q106">IF(P106="","",(SUMPRODUCT(--(ISNUMBER(SEARCH(P106,$L:$L))),$N:$N)/1000000))</f>
        <v/>
      </c>
    </row>
    <row r="107" spans="6:17">
      <c r="F107" s="59" t="str">
        <f t="shared" si="5"/>
        <v/>
      </c>
      <c r="L107" t="str" cm="1">
        <f t="array" ref="L107">IFERROR(INDEX($B$18:$B$200,MATCH(0,COUNTIF($L$18:L106,$B$18:$B$200)+IF($B$18:$B$200="",1,0),0)),"")</f>
        <v/>
      </c>
      <c r="M107" s="7" t="str">
        <f t="shared" si="6"/>
        <v/>
      </c>
      <c r="N107" s="65" t="str">
        <f t="shared" si="7"/>
        <v/>
      </c>
      <c r="P107" t="str">
        <f t="shared" si="8"/>
        <v/>
      </c>
      <c r="Q107" s="166" t="str" cm="1">
        <f t="array" ref="Q107">IF(P107="","",(SUMPRODUCT(--(ISNUMBER(SEARCH(P107,$L:$L))),$N:$N)/1000000))</f>
        <v/>
      </c>
    </row>
    <row r="108" spans="6:17">
      <c r="F108" s="59" t="str">
        <f t="shared" si="5"/>
        <v/>
      </c>
      <c r="L108" t="str" cm="1">
        <f t="array" ref="L108">IFERROR(INDEX($B$18:$B$200,MATCH(0,COUNTIF($L$18:L107,$B$18:$B$200)+IF($B$18:$B$200="",1,0),0)),"")</f>
        <v/>
      </c>
      <c r="M108" s="7" t="str">
        <f t="shared" si="6"/>
        <v/>
      </c>
      <c r="N108" s="65" t="str">
        <f t="shared" si="7"/>
        <v/>
      </c>
      <c r="P108" t="str">
        <f t="shared" si="8"/>
        <v/>
      </c>
      <c r="Q108" s="166" t="str" cm="1">
        <f t="array" ref="Q108">IF(P108="","",(SUMPRODUCT(--(ISNUMBER(SEARCH(P108,$L:$L))),$N:$N)/1000000))</f>
        <v/>
      </c>
    </row>
    <row r="109" spans="6:17">
      <c r="F109" s="59" t="str">
        <f t="shared" si="5"/>
        <v/>
      </c>
      <c r="L109" t="str" cm="1">
        <f t="array" ref="L109">IFERROR(INDEX($B$18:$B$200,MATCH(0,COUNTIF($L$18:L108,$B$18:$B$200)+IF($B$18:$B$200="",1,0),0)),"")</f>
        <v/>
      </c>
      <c r="M109" s="7" t="str">
        <f t="shared" si="6"/>
        <v/>
      </c>
      <c r="N109" s="65" t="str">
        <f t="shared" si="7"/>
        <v/>
      </c>
      <c r="P109" t="str">
        <f t="shared" si="8"/>
        <v/>
      </c>
      <c r="Q109" s="166" t="str" cm="1">
        <f t="array" ref="Q109">IF(P109="","",(SUMPRODUCT(--(ISNUMBER(SEARCH(P109,$L:$L))),$N:$N)/1000000))</f>
        <v/>
      </c>
    </row>
    <row r="110" spans="6:17">
      <c r="F110" s="59" t="str">
        <f t="shared" si="5"/>
        <v/>
      </c>
      <c r="L110" t="str" cm="1">
        <f t="array" ref="L110">IFERROR(INDEX($B$18:$B$200,MATCH(0,COUNTIF($L$18:L109,$B$18:$B$200)+IF($B$18:$B$200="",1,0),0)),"")</f>
        <v/>
      </c>
      <c r="M110" s="7" t="str">
        <f t="shared" si="6"/>
        <v/>
      </c>
      <c r="N110" s="65" t="str">
        <f t="shared" si="7"/>
        <v/>
      </c>
      <c r="P110" t="str">
        <f t="shared" si="8"/>
        <v/>
      </c>
      <c r="Q110" s="166" t="str" cm="1">
        <f t="array" ref="Q110">IF(P110="","",(SUMPRODUCT(--(ISNUMBER(SEARCH(P110,$L:$L))),$N:$N)/1000000))</f>
        <v/>
      </c>
    </row>
    <row r="111" spans="6:17">
      <c r="F111" s="59" t="str">
        <f t="shared" si="5"/>
        <v/>
      </c>
      <c r="L111" t="str" cm="1">
        <f t="array" ref="L111">IFERROR(INDEX($B$18:$B$200,MATCH(0,COUNTIF($L$18:L110,$B$18:$B$200)+IF($B$18:$B$200="",1,0),0)),"")</f>
        <v/>
      </c>
      <c r="M111" s="7" t="str">
        <f t="shared" si="6"/>
        <v/>
      </c>
      <c r="N111" s="65" t="str">
        <f t="shared" si="7"/>
        <v/>
      </c>
      <c r="P111" t="str">
        <f t="shared" si="8"/>
        <v/>
      </c>
      <c r="Q111" s="166" t="str" cm="1">
        <f t="array" ref="Q111">IF(P111="","",(SUMPRODUCT(--(ISNUMBER(SEARCH(P111,$L:$L))),$N:$N)/1000000))</f>
        <v/>
      </c>
    </row>
    <row r="112" spans="6:17">
      <c r="F112" s="59" t="str">
        <f t="shared" si="5"/>
        <v/>
      </c>
      <c r="L112" t="str" cm="1">
        <f t="array" ref="L112">IFERROR(INDEX($B$18:$B$200,MATCH(0,COUNTIF($L$18:L111,$B$18:$B$200)+IF($B$18:$B$200="",1,0),0)),"")</f>
        <v/>
      </c>
      <c r="M112" s="7" t="str">
        <f t="shared" si="6"/>
        <v/>
      </c>
      <c r="N112" s="65" t="str">
        <f t="shared" si="7"/>
        <v/>
      </c>
      <c r="P112" t="str">
        <f t="shared" si="8"/>
        <v/>
      </c>
      <c r="Q112" s="166" t="str" cm="1">
        <f t="array" ref="Q112">IF(P112="","",(SUMPRODUCT(--(ISNUMBER(SEARCH(P112,$L:$L))),$N:$N)/1000000))</f>
        <v/>
      </c>
    </row>
    <row r="113" spans="6:17">
      <c r="F113" s="59" t="str">
        <f t="shared" si="5"/>
        <v/>
      </c>
      <c r="L113" t="str" cm="1">
        <f t="array" ref="L113">IFERROR(INDEX($B$18:$B$200,MATCH(0,COUNTIF($L$18:L112,$B$18:$B$200)+IF($B$18:$B$200="",1,0),0)),"")</f>
        <v/>
      </c>
      <c r="M113" s="7" t="str">
        <f t="shared" si="6"/>
        <v/>
      </c>
      <c r="N113" s="65" t="str">
        <f t="shared" si="7"/>
        <v/>
      </c>
      <c r="P113" t="str">
        <f t="shared" si="8"/>
        <v/>
      </c>
      <c r="Q113" s="166" t="str" cm="1">
        <f t="array" ref="Q113">IF(P113="","",(SUMPRODUCT(--(ISNUMBER(SEARCH(P113,$L:$L))),$N:$N)/1000000))</f>
        <v/>
      </c>
    </row>
    <row r="114" spans="6:17">
      <c r="F114" s="59" t="str">
        <f t="shared" si="5"/>
        <v/>
      </c>
      <c r="L114" t="str" cm="1">
        <f t="array" ref="L114">IFERROR(INDEX($B$18:$B$200,MATCH(0,COUNTIF($L$18:L113,$B$18:$B$200)+IF($B$18:$B$200="",1,0),0)),"")</f>
        <v/>
      </c>
      <c r="M114" s="7" t="str">
        <f t="shared" si="6"/>
        <v/>
      </c>
      <c r="N114" s="65" t="str">
        <f t="shared" si="7"/>
        <v/>
      </c>
      <c r="P114" t="str">
        <f t="shared" si="8"/>
        <v/>
      </c>
      <c r="Q114" s="166" t="str" cm="1">
        <f t="array" ref="Q114">IF(P114="","",(SUMPRODUCT(--(ISNUMBER(SEARCH(P114,$L:$L))),$N:$N)/1000000))</f>
        <v/>
      </c>
    </row>
    <row r="115" spans="6:17">
      <c r="F115" s="59" t="str">
        <f t="shared" si="5"/>
        <v/>
      </c>
      <c r="L115" t="str" cm="1">
        <f t="array" ref="L115">IFERROR(INDEX($B$18:$B$200,MATCH(0,COUNTIF($L$18:L114,$B$18:$B$200)+IF($B$18:$B$200="",1,0),0)),"")</f>
        <v/>
      </c>
      <c r="M115" s="7" t="str">
        <f t="shared" si="6"/>
        <v/>
      </c>
      <c r="N115" s="65" t="str">
        <f t="shared" si="7"/>
        <v/>
      </c>
      <c r="P115" t="str">
        <f t="shared" si="8"/>
        <v/>
      </c>
      <c r="Q115" s="166" t="str" cm="1">
        <f t="array" ref="Q115">IF(P115="","",(SUMPRODUCT(--(ISNUMBER(SEARCH(P115,$L:$L))),$N:$N)/1000000))</f>
        <v/>
      </c>
    </row>
    <row r="116" spans="6:17">
      <c r="F116" s="59" t="str">
        <f t="shared" si="5"/>
        <v/>
      </c>
      <c r="L116" t="str" cm="1">
        <f t="array" ref="L116">IFERROR(INDEX($B$18:$B$200,MATCH(0,COUNTIF($L$18:L115,$B$18:$B$200)+IF($B$18:$B$200="",1,0),0)),"")</f>
        <v/>
      </c>
      <c r="M116" s="7" t="str">
        <f t="shared" si="6"/>
        <v/>
      </c>
      <c r="N116" s="65" t="str">
        <f t="shared" si="7"/>
        <v/>
      </c>
      <c r="P116" t="str">
        <f t="shared" si="8"/>
        <v/>
      </c>
      <c r="Q116" s="166" t="str" cm="1">
        <f t="array" ref="Q116">IF(P116="","",(SUMPRODUCT(--(ISNUMBER(SEARCH(P116,$L:$L))),$N:$N)/1000000))</f>
        <v/>
      </c>
    </row>
    <row r="117" spans="6:17">
      <c r="F117" s="59" t="str">
        <f t="shared" si="5"/>
        <v/>
      </c>
      <c r="L117" t="str" cm="1">
        <f t="array" ref="L117">IFERROR(INDEX($B$18:$B$200,MATCH(0,COUNTIF($L$18:L116,$B$18:$B$200)+IF($B$18:$B$200="",1,0),0)),"")</f>
        <v/>
      </c>
      <c r="M117" s="7" t="str">
        <f t="shared" si="6"/>
        <v/>
      </c>
      <c r="N117" s="65" t="str">
        <f t="shared" si="7"/>
        <v/>
      </c>
      <c r="P117" t="str">
        <f t="shared" si="8"/>
        <v/>
      </c>
      <c r="Q117" s="166" t="str" cm="1">
        <f t="array" ref="Q117">IF(P117="","",(SUMPRODUCT(--(ISNUMBER(SEARCH(P117,$L:$L))),$N:$N)/1000000))</f>
        <v/>
      </c>
    </row>
    <row r="118" spans="6:17">
      <c r="F118" s="59" t="str">
        <f t="shared" si="5"/>
        <v/>
      </c>
      <c r="L118" t="str" cm="1">
        <f t="array" ref="L118">IFERROR(INDEX($B$18:$B$200,MATCH(0,COUNTIF($L$18:L117,$B$18:$B$200)+IF($B$18:$B$200="",1,0),0)),"")</f>
        <v/>
      </c>
      <c r="M118" s="7" t="str">
        <f t="shared" si="6"/>
        <v/>
      </c>
      <c r="N118" s="65" t="str">
        <f t="shared" si="7"/>
        <v/>
      </c>
      <c r="P118" t="str">
        <f t="shared" si="8"/>
        <v/>
      </c>
      <c r="Q118" s="166" t="str" cm="1">
        <f t="array" ref="Q118">IF(P118="","",(SUMPRODUCT(--(ISNUMBER(SEARCH(P118,$L:$L))),$N:$N)/1000000))</f>
        <v/>
      </c>
    </row>
    <row r="119" spans="6:17">
      <c r="F119" s="59" t="str">
        <f t="shared" si="5"/>
        <v/>
      </c>
      <c r="L119" t="str" cm="1">
        <f t="array" ref="L119">IFERROR(INDEX($B$18:$B$200,MATCH(0,COUNTIF($L$18:L118,$B$18:$B$200)+IF($B$18:$B$200="",1,0),0)),"")</f>
        <v/>
      </c>
      <c r="M119" s="7" t="str">
        <f t="shared" si="6"/>
        <v/>
      </c>
      <c r="N119" s="65" t="str">
        <f t="shared" si="7"/>
        <v/>
      </c>
      <c r="P119" t="str">
        <f t="shared" si="8"/>
        <v/>
      </c>
      <c r="Q119" s="166" t="str" cm="1">
        <f t="array" ref="Q119">IF(P119="","",(SUMPRODUCT(--(ISNUMBER(SEARCH(P119,$L:$L))),$N:$N)/1000000))</f>
        <v/>
      </c>
    </row>
    <row r="120" spans="6:17">
      <c r="F120" s="59" t="str">
        <f t="shared" si="5"/>
        <v/>
      </c>
      <c r="L120" t="str" cm="1">
        <f t="array" ref="L120">IFERROR(INDEX($B$18:$B$200,MATCH(0,COUNTIF($L$18:L119,$B$18:$B$200)+IF($B$18:$B$200="",1,0),0)),"")</f>
        <v/>
      </c>
      <c r="M120" s="7" t="str">
        <f t="shared" si="6"/>
        <v/>
      </c>
      <c r="N120" s="65" t="str">
        <f t="shared" si="7"/>
        <v/>
      </c>
      <c r="P120" t="str">
        <f t="shared" si="8"/>
        <v/>
      </c>
      <c r="Q120" s="166" t="str" cm="1">
        <f t="array" ref="Q120">IF(P120="","",(SUMPRODUCT(--(ISNUMBER(SEARCH(P120,$L:$L))),$N:$N)/1000000))</f>
        <v/>
      </c>
    </row>
    <row r="121" spans="6:17">
      <c r="F121" s="59" t="str">
        <f t="shared" si="5"/>
        <v/>
      </c>
      <c r="L121" t="str" cm="1">
        <f t="array" ref="L121">IFERROR(INDEX($B$18:$B$200,MATCH(0,COUNTIF($L$18:L120,$B$18:$B$200)+IF($B$18:$B$200="",1,0),0)),"")</f>
        <v/>
      </c>
      <c r="M121" s="7" t="str">
        <f t="shared" si="6"/>
        <v/>
      </c>
      <c r="N121" s="65" t="str">
        <f t="shared" si="7"/>
        <v/>
      </c>
      <c r="P121" t="str">
        <f t="shared" si="8"/>
        <v/>
      </c>
      <c r="Q121" s="166" t="str" cm="1">
        <f t="array" ref="Q121">IF(P121="","",(SUMPRODUCT(--(ISNUMBER(SEARCH(P121,$L:$L))),$N:$N)/1000000))</f>
        <v/>
      </c>
    </row>
    <row r="122" spans="6:17">
      <c r="F122" s="59" t="str">
        <f t="shared" si="5"/>
        <v/>
      </c>
      <c r="L122" t="str" cm="1">
        <f t="array" ref="L122">IFERROR(INDEX($B$18:$B$200,MATCH(0,COUNTIF($L$18:L121,$B$18:$B$200)+IF($B$18:$B$200="",1,0),0)),"")</f>
        <v/>
      </c>
      <c r="M122" s="7" t="str">
        <f t="shared" si="6"/>
        <v/>
      </c>
      <c r="N122" s="65" t="str">
        <f t="shared" si="7"/>
        <v/>
      </c>
      <c r="P122" t="str">
        <f t="shared" si="8"/>
        <v/>
      </c>
      <c r="Q122" s="166" t="str" cm="1">
        <f t="array" ref="Q122">IF(P122="","",(SUMPRODUCT(--(ISNUMBER(SEARCH(P122,$L:$L))),$N:$N)/1000000))</f>
        <v/>
      </c>
    </row>
    <row r="123" spans="6:17">
      <c r="F123" s="59" t="str">
        <f t="shared" si="5"/>
        <v/>
      </c>
      <c r="L123" t="str" cm="1">
        <f t="array" ref="L123">IFERROR(INDEX($B$18:$B$200,MATCH(0,COUNTIF($L$18:L122,$B$18:$B$200)+IF($B$18:$B$200="",1,0),0)),"")</f>
        <v/>
      </c>
      <c r="M123" s="7" t="str">
        <f t="shared" si="6"/>
        <v/>
      </c>
      <c r="N123" s="65" t="str">
        <f t="shared" si="7"/>
        <v/>
      </c>
      <c r="P123" t="str">
        <f t="shared" si="8"/>
        <v/>
      </c>
      <c r="Q123" s="166" t="str" cm="1">
        <f t="array" ref="Q123">IF(P123="","",(SUMPRODUCT(--(ISNUMBER(SEARCH(P123,$L:$L))),$N:$N)/1000000))</f>
        <v/>
      </c>
    </row>
    <row r="124" spans="6:17">
      <c r="F124" s="59" t="str">
        <f t="shared" si="5"/>
        <v/>
      </c>
      <c r="L124" t="str" cm="1">
        <f t="array" ref="L124">IFERROR(INDEX($B$18:$B$200,MATCH(0,COUNTIF($L$18:L123,$B$18:$B$200)+IF($B$18:$B$200="",1,0),0)),"")</f>
        <v/>
      </c>
      <c r="M124" s="7" t="str">
        <f t="shared" si="6"/>
        <v/>
      </c>
      <c r="N124" s="65" t="str">
        <f t="shared" si="7"/>
        <v/>
      </c>
      <c r="P124" t="str">
        <f t="shared" si="8"/>
        <v/>
      </c>
      <c r="Q124" s="166" t="str" cm="1">
        <f t="array" ref="Q124">IF(P124="","",(SUMPRODUCT(--(ISNUMBER(SEARCH(P124,$L:$L))),$N:$N)/1000000))</f>
        <v/>
      </c>
    </row>
    <row r="125" spans="6:17">
      <c r="F125" s="59" t="str">
        <f t="shared" si="5"/>
        <v/>
      </c>
      <c r="L125" t="str" cm="1">
        <f t="array" ref="L125">IFERROR(INDEX($B$18:$B$200,MATCH(0,COUNTIF($L$18:L124,$B$18:$B$200)+IF($B$18:$B$200="",1,0),0)),"")</f>
        <v/>
      </c>
      <c r="M125" s="7" t="str">
        <f t="shared" si="6"/>
        <v/>
      </c>
      <c r="N125" s="65" t="str">
        <f t="shared" si="7"/>
        <v/>
      </c>
      <c r="P125" t="str">
        <f t="shared" si="8"/>
        <v/>
      </c>
      <c r="Q125" s="166" t="str" cm="1">
        <f t="array" ref="Q125">IF(P125="","",(SUMPRODUCT(--(ISNUMBER(SEARCH(P125,$L:$L))),$N:$N)/1000000))</f>
        <v/>
      </c>
    </row>
    <row r="126" spans="6:17">
      <c r="F126" s="59" t="str">
        <f t="shared" si="5"/>
        <v/>
      </c>
      <c r="L126" t="str" cm="1">
        <f t="array" ref="L126">IFERROR(INDEX($B$18:$B$200,MATCH(0,COUNTIF($L$18:L125,$B$18:$B$200)+IF($B$18:$B$200="",1,0),0)),"")</f>
        <v/>
      </c>
      <c r="M126" s="7" t="str">
        <f t="shared" si="6"/>
        <v/>
      </c>
      <c r="N126" s="65" t="str">
        <f t="shared" si="7"/>
        <v/>
      </c>
      <c r="P126" t="str">
        <f t="shared" si="8"/>
        <v/>
      </c>
      <c r="Q126" s="166" t="str" cm="1">
        <f t="array" ref="Q126">IF(P126="","",(SUMPRODUCT(--(ISNUMBER(SEARCH(P126,$L:$L))),$N:$N)/1000000))</f>
        <v/>
      </c>
    </row>
    <row r="127" spans="6:17">
      <c r="F127" s="59" t="str">
        <f t="shared" si="5"/>
        <v/>
      </c>
      <c r="L127" t="str" cm="1">
        <f t="array" ref="L127">IFERROR(INDEX($B$18:$B$200,MATCH(0,COUNTIF($L$18:L126,$B$18:$B$200)+IF($B$18:$B$200="",1,0),0)),"")</f>
        <v/>
      </c>
      <c r="M127" s="7" t="str">
        <f t="shared" si="6"/>
        <v/>
      </c>
      <c r="N127" s="65" t="str">
        <f t="shared" si="7"/>
        <v/>
      </c>
      <c r="P127" t="str">
        <f t="shared" si="8"/>
        <v/>
      </c>
      <c r="Q127" s="166" t="str" cm="1">
        <f t="array" ref="Q127">IF(P127="","",(SUMPRODUCT(--(ISNUMBER(SEARCH(P127,$L:$L))),$N:$N)/1000000))</f>
        <v/>
      </c>
    </row>
    <row r="128" spans="6:17">
      <c r="F128" s="59" t="str">
        <f t="shared" si="5"/>
        <v/>
      </c>
      <c r="L128" t="str" cm="1">
        <f t="array" ref="L128">IFERROR(INDEX($B$18:$B$200,MATCH(0,COUNTIF($L$18:L127,$B$18:$B$200)+IF($B$18:$B$200="",1,0),0)),"")</f>
        <v/>
      </c>
      <c r="M128" s="7" t="str">
        <f t="shared" si="6"/>
        <v/>
      </c>
      <c r="N128" s="65" t="str">
        <f t="shared" si="7"/>
        <v/>
      </c>
      <c r="P128" t="str">
        <f t="shared" si="8"/>
        <v/>
      </c>
      <c r="Q128" s="166" t="str" cm="1">
        <f t="array" ref="Q128">IF(P128="","",(SUMPRODUCT(--(ISNUMBER(SEARCH(P128,$L:$L))),$N:$N)/1000000))</f>
        <v/>
      </c>
    </row>
    <row r="129" spans="6:17">
      <c r="F129" s="59" t="str">
        <f t="shared" si="5"/>
        <v/>
      </c>
      <c r="L129" t="str" cm="1">
        <f t="array" ref="L129">IFERROR(INDEX($B$18:$B$200,MATCH(0,COUNTIF($L$18:L128,$B$18:$B$200)+IF($B$18:$B$200="",1,0),0)),"")</f>
        <v/>
      </c>
      <c r="M129" s="7" t="str">
        <f t="shared" si="6"/>
        <v/>
      </c>
      <c r="N129" s="65" t="str">
        <f t="shared" si="7"/>
        <v/>
      </c>
      <c r="P129" t="str">
        <f t="shared" si="8"/>
        <v/>
      </c>
      <c r="Q129" s="166" t="str" cm="1">
        <f t="array" ref="Q129">IF(P129="","",(SUMPRODUCT(--(ISNUMBER(SEARCH(P129,$L:$L))),$N:$N)/1000000))</f>
        <v/>
      </c>
    </row>
    <row r="130" spans="6:17">
      <c r="F130" s="59" t="str">
        <f t="shared" si="5"/>
        <v/>
      </c>
      <c r="L130" t="str" cm="1">
        <f t="array" ref="L130">IFERROR(INDEX($B$18:$B$200,MATCH(0,COUNTIF($L$18:L129,$B$18:$B$200)+IF($B$18:$B$200="",1,0),0)),"")</f>
        <v/>
      </c>
      <c r="M130" s="7" t="str">
        <f t="shared" si="6"/>
        <v/>
      </c>
      <c r="N130" s="65" t="str">
        <f t="shared" si="7"/>
        <v/>
      </c>
      <c r="P130" t="str">
        <f t="shared" si="8"/>
        <v/>
      </c>
      <c r="Q130" s="166" t="str" cm="1">
        <f t="array" ref="Q130">IF(P130="","",(SUMPRODUCT(--(ISNUMBER(SEARCH(P130,$L:$L))),$N:$N)/1000000))</f>
        <v/>
      </c>
    </row>
    <row r="131" spans="6:17">
      <c r="F131" s="59" t="str">
        <f t="shared" si="5"/>
        <v/>
      </c>
      <c r="L131" t="str" cm="1">
        <f t="array" ref="L131">IFERROR(INDEX($B$18:$B$200,MATCH(0,COUNTIF($L$18:L130,$B$18:$B$200)+IF($B$18:$B$200="",1,0),0)),"")</f>
        <v/>
      </c>
      <c r="M131" s="7" t="str">
        <f t="shared" si="6"/>
        <v/>
      </c>
      <c r="N131" s="65" t="str">
        <f t="shared" si="7"/>
        <v/>
      </c>
      <c r="P131" t="str">
        <f t="shared" si="8"/>
        <v/>
      </c>
      <c r="Q131" s="166" t="str" cm="1">
        <f t="array" ref="Q131">IF(P131="","",(SUMPRODUCT(--(ISNUMBER(SEARCH(P131,$L:$L))),$N:$N)/1000000))</f>
        <v/>
      </c>
    </row>
    <row r="132" spans="6:17">
      <c r="F132" s="59" t="str">
        <f t="shared" si="5"/>
        <v/>
      </c>
      <c r="L132" t="str" cm="1">
        <f t="array" ref="L132">IFERROR(INDEX($B$18:$B$200,MATCH(0,COUNTIF($L$18:L131,$B$18:$B$200)+IF($B$18:$B$200="",1,0),0)),"")</f>
        <v/>
      </c>
      <c r="M132" s="7" t="str">
        <f t="shared" si="6"/>
        <v/>
      </c>
      <c r="N132" s="65" t="str">
        <f t="shared" si="7"/>
        <v/>
      </c>
      <c r="P132" t="str">
        <f t="shared" si="8"/>
        <v/>
      </c>
      <c r="Q132" s="166" t="str" cm="1">
        <f t="array" ref="Q132">IF(P132="","",(SUMPRODUCT(--(ISNUMBER(SEARCH(P132,$L:$L))),$N:$N)/1000000))</f>
        <v/>
      </c>
    </row>
    <row r="133" spans="6:17">
      <c r="F133" s="59" t="str">
        <f t="shared" si="5"/>
        <v/>
      </c>
      <c r="L133" t="str" cm="1">
        <f t="array" ref="L133">IFERROR(INDEX($B$18:$B$200,MATCH(0,COUNTIF($L$18:L132,$B$18:$B$200)+IF($B$18:$B$200="",1,0),0)),"")</f>
        <v/>
      </c>
      <c r="M133" s="7" t="str">
        <f t="shared" si="6"/>
        <v/>
      </c>
      <c r="N133" s="65" t="str">
        <f t="shared" si="7"/>
        <v/>
      </c>
      <c r="P133" t="str">
        <f t="shared" si="8"/>
        <v/>
      </c>
      <c r="Q133" s="166" t="str" cm="1">
        <f t="array" ref="Q133">IF(P133="","",(SUMPRODUCT(--(ISNUMBER(SEARCH(P133,$L:$L))),$N:$N)/1000000))</f>
        <v/>
      </c>
    </row>
    <row r="134" spans="6:17">
      <c r="F134" s="59" t="str">
        <f t="shared" si="5"/>
        <v/>
      </c>
      <c r="L134" t="str" cm="1">
        <f t="array" ref="L134">IFERROR(INDEX($B$18:$B$200,MATCH(0,COUNTIF($L$18:L133,$B$18:$B$200)+IF($B$18:$B$200="",1,0),0)),"")</f>
        <v/>
      </c>
      <c r="M134" s="7" t="str">
        <f t="shared" si="6"/>
        <v/>
      </c>
      <c r="N134" s="65" t="str">
        <f t="shared" si="7"/>
        <v/>
      </c>
      <c r="P134" t="str">
        <f t="shared" si="8"/>
        <v/>
      </c>
      <c r="Q134" s="166" t="str" cm="1">
        <f t="array" ref="Q134">IF(P134="","",(SUMPRODUCT(--(ISNUMBER(SEARCH(P134,$L:$L))),$N:$N)/1000000))</f>
        <v/>
      </c>
    </row>
    <row r="135" spans="6:17">
      <c r="F135" s="59" t="str">
        <f t="shared" si="5"/>
        <v/>
      </c>
      <c r="L135" t="str" cm="1">
        <f t="array" ref="L135">IFERROR(INDEX($B$18:$B$200,MATCH(0,COUNTIF($L$18:L134,$B$18:$B$200)+IF($B$18:$B$200="",1,0),0)),"")</f>
        <v/>
      </c>
      <c r="M135" s="7" t="str">
        <f t="shared" si="6"/>
        <v/>
      </c>
      <c r="N135" s="65" t="str">
        <f t="shared" si="7"/>
        <v/>
      </c>
      <c r="P135" t="str">
        <f t="shared" si="8"/>
        <v/>
      </c>
      <c r="Q135" s="166" t="str" cm="1">
        <f t="array" ref="Q135">IF(P135="","",(SUMPRODUCT(--(ISNUMBER(SEARCH(P135,$L:$L))),$N:$N)/1000000))</f>
        <v/>
      </c>
    </row>
    <row r="136" spans="6:17">
      <c r="F136" s="59" t="str">
        <f t="shared" si="5"/>
        <v/>
      </c>
      <c r="L136" t="str" cm="1">
        <f t="array" ref="L136">IFERROR(INDEX($B$18:$B$200,MATCH(0,COUNTIF($L$18:L135,$B$18:$B$200)+IF($B$18:$B$200="",1,0),0)),"")</f>
        <v/>
      </c>
      <c r="M136" s="7" t="str">
        <f t="shared" si="6"/>
        <v/>
      </c>
      <c r="N136" s="65" t="str">
        <f t="shared" si="7"/>
        <v/>
      </c>
      <c r="P136" t="str">
        <f t="shared" si="8"/>
        <v/>
      </c>
      <c r="Q136" s="166" t="str" cm="1">
        <f t="array" ref="Q136">IF(P136="","",(SUMPRODUCT(--(ISNUMBER(SEARCH(P136,$L:$L))),$N:$N)/1000000))</f>
        <v/>
      </c>
    </row>
    <row r="137" spans="6:17">
      <c r="F137" s="59" t="str">
        <f t="shared" si="5"/>
        <v/>
      </c>
      <c r="L137" t="str" cm="1">
        <f t="array" ref="L137">IFERROR(INDEX($B$18:$B$200,MATCH(0,COUNTIF($L$18:L136,$B$18:$B$200)+IF($B$18:$B$200="",1,0),0)),"")</f>
        <v/>
      </c>
      <c r="M137" s="7" t="str">
        <f t="shared" si="6"/>
        <v/>
      </c>
      <c r="N137" s="65" t="str">
        <f t="shared" si="7"/>
        <v/>
      </c>
      <c r="P137" t="str">
        <f t="shared" si="8"/>
        <v/>
      </c>
      <c r="Q137" s="166" t="str" cm="1">
        <f t="array" ref="Q137">IF(P137="","",(SUMPRODUCT(--(ISNUMBER(SEARCH(P137,$L:$L))),$N:$N)/1000000))</f>
        <v/>
      </c>
    </row>
    <row r="138" spans="6:17">
      <c r="F138" s="59" t="str">
        <f t="shared" si="5"/>
        <v/>
      </c>
      <c r="L138" t="str" cm="1">
        <f t="array" ref="L138">IFERROR(INDEX($B$18:$B$200,MATCH(0,COUNTIF($L$18:L137,$B$18:$B$200)+IF($B$18:$B$200="",1,0),0)),"")</f>
        <v/>
      </c>
      <c r="M138" s="7" t="str">
        <f t="shared" si="6"/>
        <v/>
      </c>
      <c r="N138" s="65" t="str">
        <f t="shared" si="7"/>
        <v/>
      </c>
      <c r="P138" t="str">
        <f t="shared" si="8"/>
        <v/>
      </c>
      <c r="Q138" s="166" t="str" cm="1">
        <f t="array" ref="Q138">IF(P138="","",(SUMPRODUCT(--(ISNUMBER(SEARCH(P138,$L:$L))),$N:$N)/1000000))</f>
        <v/>
      </c>
    </row>
    <row r="139" spans="6:17">
      <c r="F139" s="59" t="str">
        <f t="shared" si="5"/>
        <v/>
      </c>
      <c r="L139" t="str" cm="1">
        <f t="array" ref="L139">IFERROR(INDEX($B$18:$B$200,MATCH(0,COUNTIF($L$18:L138,$B$18:$B$200)+IF($B$18:$B$200="",1,0),0)),"")</f>
        <v/>
      </c>
      <c r="M139" s="7" t="str">
        <f t="shared" si="6"/>
        <v/>
      </c>
      <c r="N139" s="65" t="str">
        <f t="shared" si="7"/>
        <v/>
      </c>
      <c r="P139" t="str">
        <f t="shared" si="8"/>
        <v/>
      </c>
      <c r="Q139" s="166" t="str" cm="1">
        <f t="array" ref="Q139">IF(P139="","",(SUMPRODUCT(--(ISNUMBER(SEARCH(P139,$L:$L))),$N:$N)/1000000))</f>
        <v/>
      </c>
    </row>
    <row r="140" spans="6:17">
      <c r="F140" s="59" t="str">
        <f t="shared" si="5"/>
        <v/>
      </c>
      <c r="L140" t="str" cm="1">
        <f t="array" ref="L140">IFERROR(INDEX($B$18:$B$200,MATCH(0,COUNTIF($L$18:L139,$B$18:$B$200)+IF($B$18:$B$200="",1,0),0)),"")</f>
        <v/>
      </c>
      <c r="M140" s="7" t="str">
        <f t="shared" si="6"/>
        <v/>
      </c>
      <c r="N140" s="65" t="str">
        <f t="shared" si="7"/>
        <v/>
      </c>
      <c r="P140" t="str">
        <f t="shared" si="8"/>
        <v/>
      </c>
      <c r="Q140" s="166" t="str" cm="1">
        <f t="array" ref="Q140">IF(P140="","",(SUMPRODUCT(--(ISNUMBER(SEARCH(P140,$L:$L))),$N:$N)/1000000))</f>
        <v/>
      </c>
    </row>
    <row r="141" spans="6:17">
      <c r="F141" s="59" t="str">
        <f t="shared" si="5"/>
        <v/>
      </c>
      <c r="L141" t="str" cm="1">
        <f t="array" ref="L141">IFERROR(INDEX($B$18:$B$200,MATCH(0,COUNTIF($L$18:L140,$B$18:$B$200)+IF($B$18:$B$200="",1,0),0)),"")</f>
        <v/>
      </c>
      <c r="M141" s="7" t="str">
        <f t="shared" si="6"/>
        <v/>
      </c>
      <c r="N141" s="65" t="str">
        <f t="shared" si="7"/>
        <v/>
      </c>
      <c r="P141" t="str">
        <f t="shared" si="8"/>
        <v/>
      </c>
      <c r="Q141" s="166" t="str" cm="1">
        <f t="array" ref="Q141">IF(P141="","",(SUMPRODUCT(--(ISNUMBER(SEARCH(P141,$L:$L))),$N:$N)/1000000))</f>
        <v/>
      </c>
    </row>
    <row r="142" spans="6:17">
      <c r="F142" s="59" t="str">
        <f t="shared" si="5"/>
        <v/>
      </c>
      <c r="L142" t="str" cm="1">
        <f t="array" ref="L142">IFERROR(INDEX($B$18:$B$200,MATCH(0,COUNTIF($L$18:L141,$B$18:$B$200)+IF($B$18:$B$200="",1,0),0)),"")</f>
        <v/>
      </c>
      <c r="M142" s="7" t="str">
        <f t="shared" si="6"/>
        <v/>
      </c>
      <c r="N142" s="65" t="str">
        <f t="shared" si="7"/>
        <v/>
      </c>
      <c r="P142" t="str">
        <f t="shared" si="8"/>
        <v/>
      </c>
      <c r="Q142" s="166" t="str" cm="1">
        <f t="array" ref="Q142">IF(P142="","",(SUMPRODUCT(--(ISNUMBER(SEARCH(P142,$L:$L))),$N:$N)/1000000))</f>
        <v/>
      </c>
    </row>
    <row r="143" spans="6:17">
      <c r="F143" s="59" t="str">
        <f t="shared" si="5"/>
        <v/>
      </c>
      <c r="L143" t="str" cm="1">
        <f t="array" ref="L143">IFERROR(INDEX($B$18:$B$200,MATCH(0,COUNTIF($L$18:L142,$B$18:$B$200)+IF($B$18:$B$200="",1,0),0)),"")</f>
        <v/>
      </c>
      <c r="M143" s="7" t="str">
        <f t="shared" si="6"/>
        <v/>
      </c>
      <c r="N143" s="65" t="str">
        <f t="shared" si="7"/>
        <v/>
      </c>
      <c r="P143" t="str">
        <f t="shared" si="8"/>
        <v/>
      </c>
      <c r="Q143" s="166" t="str" cm="1">
        <f t="array" ref="Q143">IF(P143="","",(SUMPRODUCT(--(ISNUMBER(SEARCH(P143,$L:$L))),$N:$N)/1000000))</f>
        <v/>
      </c>
    </row>
    <row r="144" spans="6:17">
      <c r="F144" s="59" t="str">
        <f t="shared" si="5"/>
        <v/>
      </c>
      <c r="L144" t="str" cm="1">
        <f t="array" ref="L144">IFERROR(INDEX($B$18:$B$200,MATCH(0,COUNTIF($L$18:L143,$B$18:$B$200)+IF($B$18:$B$200="",1,0),0)),"")</f>
        <v/>
      </c>
      <c r="M144" s="7" t="str">
        <f t="shared" si="6"/>
        <v/>
      </c>
      <c r="N144" s="65" t="str">
        <f t="shared" si="7"/>
        <v/>
      </c>
      <c r="P144" t="str">
        <f t="shared" si="8"/>
        <v/>
      </c>
      <c r="Q144" s="166" t="str" cm="1">
        <f t="array" ref="Q144">IF(P144="","",(SUMPRODUCT(--(ISNUMBER(SEARCH(P144,$L:$L))),$N:$N)/1000000))</f>
        <v/>
      </c>
    </row>
    <row r="145" spans="6:17">
      <c r="F145" s="59" t="str">
        <f t="shared" si="5"/>
        <v/>
      </c>
      <c r="L145" t="str" cm="1">
        <f t="array" ref="L145">IFERROR(INDEX($B$18:$B$200,MATCH(0,COUNTIF($L$18:L144,$B$18:$B$200)+IF($B$18:$B$200="",1,0),0)),"")</f>
        <v/>
      </c>
      <c r="M145" s="7" t="str">
        <f t="shared" si="6"/>
        <v/>
      </c>
      <c r="N145" s="65" t="str">
        <f t="shared" si="7"/>
        <v/>
      </c>
      <c r="P145" t="str">
        <f t="shared" si="8"/>
        <v/>
      </c>
      <c r="Q145" s="166" t="str" cm="1">
        <f t="array" ref="Q145">IF(P145="","",(SUMPRODUCT(--(ISNUMBER(SEARCH(P145,$L:$L))),$N:$N)/1000000))</f>
        <v/>
      </c>
    </row>
    <row r="146" spans="6:17">
      <c r="F146" s="59" t="str">
        <f t="shared" si="5"/>
        <v/>
      </c>
      <c r="L146" t="str" cm="1">
        <f t="array" ref="L146">IFERROR(INDEX($B$18:$B$200,MATCH(0,COUNTIF($L$18:L145,$B$18:$B$200)+IF($B$18:$B$200="",1,0),0)),"")</f>
        <v/>
      </c>
      <c r="M146" s="7" t="str">
        <f t="shared" si="6"/>
        <v/>
      </c>
      <c r="N146" s="65" t="str">
        <f t="shared" si="7"/>
        <v/>
      </c>
      <c r="P146" t="str">
        <f t="shared" si="8"/>
        <v/>
      </c>
      <c r="Q146" s="166" t="str" cm="1">
        <f t="array" ref="Q146">IF(P146="","",(SUMPRODUCT(--(ISNUMBER(SEARCH(P146,$L:$L))),$N:$N)/1000000))</f>
        <v/>
      </c>
    </row>
    <row r="147" spans="6:17">
      <c r="F147" s="59" t="str">
        <f t="shared" ref="F147:F200" si="9">IF(D147&lt;&gt;0,D147/$I$20,"")</f>
        <v/>
      </c>
      <c r="L147" t="str" cm="1">
        <f t="array" ref="L147">IFERROR(INDEX($B$18:$B$200,MATCH(0,COUNTIF($L$18:L146,$B$18:$B$200)+IF($B$18:$B$200="",1,0),0)),"")</f>
        <v/>
      </c>
      <c r="M147" s="7" t="str">
        <f t="shared" ref="M147:M200" si="10">IF(L147="","",IF(ISNUMBER(SEARCH("Unknown",L147)),"N/A",IF(COUNTIF($K$18:$K$200,L147),"TRUE","FALSE")))</f>
        <v/>
      </c>
      <c r="N147" s="65" t="str">
        <f t="shared" ref="N147:N200" si="11">IF(SUMIF($B$18:$B$200,L147,$F$18:$F$200)&gt;0,SUMIF($B$18:$B$200,L147,$F$18:$F$200),"")</f>
        <v/>
      </c>
      <c r="P147" t="str">
        <f t="shared" ref="P147:P200" si="12">IF(ISBLANK(K147),"",K147)</f>
        <v/>
      </c>
      <c r="Q147" s="166" t="str" cm="1">
        <f t="array" ref="Q147">IF(P147="","",(SUMPRODUCT(--(ISNUMBER(SEARCH(P147,$L:$L))),$N:$N)/1000000))</f>
        <v/>
      </c>
    </row>
    <row r="148" spans="6:17">
      <c r="F148" s="59" t="str">
        <f t="shared" si="9"/>
        <v/>
      </c>
      <c r="L148" t="str" cm="1">
        <f t="array" ref="L148">IFERROR(INDEX($B$18:$B$200,MATCH(0,COUNTIF($L$18:L147,$B$18:$B$200)+IF($B$18:$B$200="",1,0),0)),"")</f>
        <v/>
      </c>
      <c r="M148" s="7" t="str">
        <f t="shared" si="10"/>
        <v/>
      </c>
      <c r="N148" s="65" t="str">
        <f t="shared" si="11"/>
        <v/>
      </c>
      <c r="P148" t="str">
        <f t="shared" si="12"/>
        <v/>
      </c>
      <c r="Q148" s="166" t="str" cm="1">
        <f t="array" ref="Q148">IF(P148="","",(SUMPRODUCT(--(ISNUMBER(SEARCH(P148,$L:$L))),$N:$N)/1000000))</f>
        <v/>
      </c>
    </row>
    <row r="149" spans="6:17">
      <c r="F149" s="59" t="str">
        <f t="shared" si="9"/>
        <v/>
      </c>
      <c r="L149" t="str" cm="1">
        <f t="array" ref="L149">IFERROR(INDEX($B$18:$B$200,MATCH(0,COUNTIF($L$18:L148,$B$18:$B$200)+IF($B$18:$B$200="",1,0),0)),"")</f>
        <v/>
      </c>
      <c r="M149" s="7" t="str">
        <f t="shared" si="10"/>
        <v/>
      </c>
      <c r="N149" s="65" t="str">
        <f t="shared" si="11"/>
        <v/>
      </c>
      <c r="P149" t="str">
        <f t="shared" si="12"/>
        <v/>
      </c>
      <c r="Q149" s="166" t="str" cm="1">
        <f t="array" ref="Q149">IF(P149="","",(SUMPRODUCT(--(ISNUMBER(SEARCH(P149,$L:$L))),$N:$N)/1000000))</f>
        <v/>
      </c>
    </row>
    <row r="150" spans="6:17">
      <c r="F150" s="59" t="str">
        <f t="shared" si="9"/>
        <v/>
      </c>
      <c r="L150" t="str" cm="1">
        <f t="array" ref="L150">IFERROR(INDEX($B$18:$B$200,MATCH(0,COUNTIF($L$18:L149,$B$18:$B$200)+IF($B$18:$B$200="",1,0),0)),"")</f>
        <v/>
      </c>
      <c r="M150" s="7" t="str">
        <f t="shared" si="10"/>
        <v/>
      </c>
      <c r="N150" s="65" t="str">
        <f t="shared" si="11"/>
        <v/>
      </c>
      <c r="P150" t="str">
        <f t="shared" si="12"/>
        <v/>
      </c>
      <c r="Q150" s="166" t="str" cm="1">
        <f t="array" ref="Q150">IF(P150="","",(SUMPRODUCT(--(ISNUMBER(SEARCH(P150,$L:$L))),$N:$N)/1000000))</f>
        <v/>
      </c>
    </row>
    <row r="151" spans="6:17">
      <c r="F151" s="59" t="str">
        <f t="shared" si="9"/>
        <v/>
      </c>
      <c r="L151" t="str" cm="1">
        <f t="array" ref="L151">IFERROR(INDEX($B$18:$B$200,MATCH(0,COUNTIF($L$18:L150,$B$18:$B$200)+IF($B$18:$B$200="",1,0),0)),"")</f>
        <v/>
      </c>
      <c r="M151" s="7" t="str">
        <f t="shared" si="10"/>
        <v/>
      </c>
      <c r="N151" s="65" t="str">
        <f t="shared" si="11"/>
        <v/>
      </c>
      <c r="P151" t="str">
        <f t="shared" si="12"/>
        <v/>
      </c>
      <c r="Q151" s="166" t="str" cm="1">
        <f t="array" ref="Q151">IF(P151="","",(SUMPRODUCT(--(ISNUMBER(SEARCH(P151,$L:$L))),$N:$N)/1000000))</f>
        <v/>
      </c>
    </row>
    <row r="152" spans="6:17">
      <c r="F152" s="59" t="str">
        <f t="shared" si="9"/>
        <v/>
      </c>
      <c r="L152" t="str" cm="1">
        <f t="array" ref="L152">IFERROR(INDEX($B$18:$B$200,MATCH(0,COUNTIF($L$18:L151,$B$18:$B$200)+IF($B$18:$B$200="",1,0),0)),"")</f>
        <v/>
      </c>
      <c r="M152" s="7" t="str">
        <f t="shared" si="10"/>
        <v/>
      </c>
      <c r="N152" s="65" t="str">
        <f t="shared" si="11"/>
        <v/>
      </c>
      <c r="P152" t="str">
        <f t="shared" si="12"/>
        <v/>
      </c>
      <c r="Q152" s="166" t="str" cm="1">
        <f t="array" ref="Q152">IF(P152="","",(SUMPRODUCT(--(ISNUMBER(SEARCH(P152,$L:$L))),$N:$N)/1000000))</f>
        <v/>
      </c>
    </row>
    <row r="153" spans="6:17">
      <c r="F153" s="59" t="str">
        <f t="shared" si="9"/>
        <v/>
      </c>
      <c r="L153" t="str" cm="1">
        <f t="array" ref="L153">IFERROR(INDEX($B$18:$B$200,MATCH(0,COUNTIF($L$18:L152,$B$18:$B$200)+IF($B$18:$B$200="",1,0),0)),"")</f>
        <v/>
      </c>
      <c r="M153" s="7" t="str">
        <f t="shared" si="10"/>
        <v/>
      </c>
      <c r="N153" s="65" t="str">
        <f t="shared" si="11"/>
        <v/>
      </c>
      <c r="P153" t="str">
        <f t="shared" si="12"/>
        <v/>
      </c>
      <c r="Q153" s="166" t="str" cm="1">
        <f t="array" ref="Q153">IF(P153="","",(SUMPRODUCT(--(ISNUMBER(SEARCH(P153,$L:$L))),$N:$N)/1000000))</f>
        <v/>
      </c>
    </row>
    <row r="154" spans="6:17">
      <c r="F154" s="59" t="str">
        <f t="shared" si="9"/>
        <v/>
      </c>
      <c r="L154" t="str" cm="1">
        <f t="array" ref="L154">IFERROR(INDEX($B$18:$B$200,MATCH(0,COUNTIF($L$18:L153,$B$18:$B$200)+IF($B$18:$B$200="",1,0),0)),"")</f>
        <v/>
      </c>
      <c r="M154" s="7" t="str">
        <f t="shared" si="10"/>
        <v/>
      </c>
      <c r="N154" s="65" t="str">
        <f t="shared" si="11"/>
        <v/>
      </c>
      <c r="P154" t="str">
        <f t="shared" si="12"/>
        <v/>
      </c>
      <c r="Q154" s="166" t="str" cm="1">
        <f t="array" ref="Q154">IF(P154="","",(SUMPRODUCT(--(ISNUMBER(SEARCH(P154,$L:$L))),$N:$N)/1000000))</f>
        <v/>
      </c>
    </row>
    <row r="155" spans="6:17">
      <c r="F155" s="59" t="str">
        <f t="shared" si="9"/>
        <v/>
      </c>
      <c r="L155" t="str" cm="1">
        <f t="array" ref="L155">IFERROR(INDEX($B$18:$B$200,MATCH(0,COUNTIF($L$18:L154,$B$18:$B$200)+IF($B$18:$B$200="",1,0),0)),"")</f>
        <v/>
      </c>
      <c r="M155" s="7" t="str">
        <f t="shared" si="10"/>
        <v/>
      </c>
      <c r="N155" s="65" t="str">
        <f t="shared" si="11"/>
        <v/>
      </c>
      <c r="P155" t="str">
        <f t="shared" si="12"/>
        <v/>
      </c>
      <c r="Q155" s="166" t="str" cm="1">
        <f t="array" ref="Q155">IF(P155="","",(SUMPRODUCT(--(ISNUMBER(SEARCH(P155,$L:$L))),$N:$N)/1000000))</f>
        <v/>
      </c>
    </row>
    <row r="156" spans="6:17">
      <c r="F156" s="59" t="str">
        <f t="shared" si="9"/>
        <v/>
      </c>
      <c r="L156" t="str" cm="1">
        <f t="array" ref="L156">IFERROR(INDEX($B$18:$B$200,MATCH(0,COUNTIF($L$18:L155,$B$18:$B$200)+IF($B$18:$B$200="",1,0),0)),"")</f>
        <v/>
      </c>
      <c r="M156" s="7" t="str">
        <f t="shared" si="10"/>
        <v/>
      </c>
      <c r="N156" s="65" t="str">
        <f t="shared" si="11"/>
        <v/>
      </c>
      <c r="P156" t="str">
        <f t="shared" si="12"/>
        <v/>
      </c>
      <c r="Q156" s="166" t="str" cm="1">
        <f t="array" ref="Q156">IF(P156="","",(SUMPRODUCT(--(ISNUMBER(SEARCH(P156,$L:$L))),$N:$N)/1000000))</f>
        <v/>
      </c>
    </row>
    <row r="157" spans="6:17">
      <c r="F157" s="59" t="str">
        <f t="shared" si="9"/>
        <v/>
      </c>
      <c r="L157" t="str" cm="1">
        <f t="array" ref="L157">IFERROR(INDEX($B$18:$B$200,MATCH(0,COUNTIF($L$18:L156,$B$18:$B$200)+IF($B$18:$B$200="",1,0),0)),"")</f>
        <v/>
      </c>
      <c r="M157" s="7" t="str">
        <f t="shared" si="10"/>
        <v/>
      </c>
      <c r="N157" s="65" t="str">
        <f t="shared" si="11"/>
        <v/>
      </c>
      <c r="P157" t="str">
        <f t="shared" si="12"/>
        <v/>
      </c>
      <c r="Q157" s="166" t="str" cm="1">
        <f t="array" ref="Q157">IF(P157="","",(SUMPRODUCT(--(ISNUMBER(SEARCH(P157,$L:$L))),$N:$N)/1000000))</f>
        <v/>
      </c>
    </row>
    <row r="158" spans="6:17">
      <c r="F158" s="59" t="str">
        <f t="shared" si="9"/>
        <v/>
      </c>
      <c r="L158" t="str" cm="1">
        <f t="array" ref="L158">IFERROR(INDEX($B$18:$B$200,MATCH(0,COUNTIF($L$18:L157,$B$18:$B$200)+IF($B$18:$B$200="",1,0),0)),"")</f>
        <v/>
      </c>
      <c r="M158" s="7" t="str">
        <f t="shared" si="10"/>
        <v/>
      </c>
      <c r="N158" s="65" t="str">
        <f t="shared" si="11"/>
        <v/>
      </c>
      <c r="P158" t="str">
        <f t="shared" si="12"/>
        <v/>
      </c>
      <c r="Q158" s="166" t="str" cm="1">
        <f t="array" ref="Q158">IF(P158="","",(SUMPRODUCT(--(ISNUMBER(SEARCH(P158,$L:$L))),$N:$N)/1000000))</f>
        <v/>
      </c>
    </row>
    <row r="159" spans="6:17">
      <c r="F159" s="59" t="str">
        <f t="shared" si="9"/>
        <v/>
      </c>
      <c r="L159" t="str" cm="1">
        <f t="array" ref="L159">IFERROR(INDEX($B$18:$B$200,MATCH(0,COUNTIF($L$18:L158,$B$18:$B$200)+IF($B$18:$B$200="",1,0),0)),"")</f>
        <v/>
      </c>
      <c r="M159" s="7" t="str">
        <f t="shared" si="10"/>
        <v/>
      </c>
      <c r="N159" s="65" t="str">
        <f t="shared" si="11"/>
        <v/>
      </c>
      <c r="P159" t="str">
        <f t="shared" si="12"/>
        <v/>
      </c>
      <c r="Q159" s="166" t="str" cm="1">
        <f t="array" ref="Q159">IF(P159="","",(SUMPRODUCT(--(ISNUMBER(SEARCH(P159,$L:$L))),$N:$N)/1000000))</f>
        <v/>
      </c>
    </row>
    <row r="160" spans="6:17">
      <c r="F160" s="59" t="str">
        <f t="shared" si="9"/>
        <v/>
      </c>
      <c r="L160" t="str" cm="1">
        <f t="array" ref="L160">IFERROR(INDEX($B$18:$B$200,MATCH(0,COUNTIF($L$18:L159,$B$18:$B$200)+IF($B$18:$B$200="",1,0),0)),"")</f>
        <v/>
      </c>
      <c r="M160" s="7" t="str">
        <f t="shared" si="10"/>
        <v/>
      </c>
      <c r="N160" s="65" t="str">
        <f t="shared" si="11"/>
        <v/>
      </c>
      <c r="P160" t="str">
        <f t="shared" si="12"/>
        <v/>
      </c>
      <c r="Q160" s="166" t="str" cm="1">
        <f t="array" ref="Q160">IF(P160="","",(SUMPRODUCT(--(ISNUMBER(SEARCH(P160,$L:$L))),$N:$N)/1000000))</f>
        <v/>
      </c>
    </row>
    <row r="161" spans="6:17">
      <c r="F161" s="59" t="str">
        <f t="shared" si="9"/>
        <v/>
      </c>
      <c r="L161" t="str" cm="1">
        <f t="array" ref="L161">IFERROR(INDEX($B$18:$B$200,MATCH(0,COUNTIF($L$18:L160,$B$18:$B$200)+IF($B$18:$B$200="",1,0),0)),"")</f>
        <v/>
      </c>
      <c r="M161" s="7" t="str">
        <f t="shared" si="10"/>
        <v/>
      </c>
      <c r="N161" s="65" t="str">
        <f t="shared" si="11"/>
        <v/>
      </c>
      <c r="P161" t="str">
        <f t="shared" si="12"/>
        <v/>
      </c>
      <c r="Q161" s="166" t="str" cm="1">
        <f t="array" ref="Q161">IF(P161="","",(SUMPRODUCT(--(ISNUMBER(SEARCH(P161,$L:$L))),$N:$N)/1000000))</f>
        <v/>
      </c>
    </row>
    <row r="162" spans="6:17">
      <c r="F162" s="59" t="str">
        <f t="shared" si="9"/>
        <v/>
      </c>
      <c r="L162" t="str" cm="1">
        <f t="array" ref="L162">IFERROR(INDEX($B$18:$B$200,MATCH(0,COUNTIF($L$18:L161,$B$18:$B$200)+IF($B$18:$B$200="",1,0),0)),"")</f>
        <v/>
      </c>
      <c r="M162" s="7" t="str">
        <f t="shared" si="10"/>
        <v/>
      </c>
      <c r="N162" s="65" t="str">
        <f t="shared" si="11"/>
        <v/>
      </c>
      <c r="P162" t="str">
        <f t="shared" si="12"/>
        <v/>
      </c>
      <c r="Q162" s="166" t="str" cm="1">
        <f t="array" ref="Q162">IF(P162="","",(SUMPRODUCT(--(ISNUMBER(SEARCH(P162,$L:$L))),$N:$N)/1000000))</f>
        <v/>
      </c>
    </row>
    <row r="163" spans="6:17">
      <c r="F163" s="59" t="str">
        <f t="shared" si="9"/>
        <v/>
      </c>
      <c r="L163" t="str" cm="1">
        <f t="array" ref="L163">IFERROR(INDEX($B$18:$B$200,MATCH(0,COUNTIF($L$18:L162,$B$18:$B$200)+IF($B$18:$B$200="",1,0),0)),"")</f>
        <v/>
      </c>
      <c r="M163" s="7" t="str">
        <f t="shared" si="10"/>
        <v/>
      </c>
      <c r="N163" s="65" t="str">
        <f t="shared" si="11"/>
        <v/>
      </c>
      <c r="P163" t="str">
        <f t="shared" si="12"/>
        <v/>
      </c>
      <c r="Q163" s="166" t="str" cm="1">
        <f t="array" ref="Q163">IF(P163="","",(SUMPRODUCT(--(ISNUMBER(SEARCH(P163,$L:$L))),$N:$N)/1000000))</f>
        <v/>
      </c>
    </row>
    <row r="164" spans="6:17">
      <c r="F164" s="59" t="str">
        <f t="shared" si="9"/>
        <v/>
      </c>
      <c r="L164" t="str" cm="1">
        <f t="array" ref="L164">IFERROR(INDEX($B$18:$B$200,MATCH(0,COUNTIF($L$18:L163,$B$18:$B$200)+IF($B$18:$B$200="",1,0),0)),"")</f>
        <v/>
      </c>
      <c r="M164" s="7" t="str">
        <f t="shared" si="10"/>
        <v/>
      </c>
      <c r="N164" s="65" t="str">
        <f t="shared" si="11"/>
        <v/>
      </c>
      <c r="P164" t="str">
        <f t="shared" si="12"/>
        <v/>
      </c>
      <c r="Q164" s="166" t="str" cm="1">
        <f t="array" ref="Q164">IF(P164="","",(SUMPRODUCT(--(ISNUMBER(SEARCH(P164,$L:$L))),$N:$N)/1000000))</f>
        <v/>
      </c>
    </row>
    <row r="165" spans="6:17">
      <c r="F165" s="59" t="str">
        <f t="shared" si="9"/>
        <v/>
      </c>
      <c r="L165" t="str" cm="1">
        <f t="array" ref="L165">IFERROR(INDEX($B$18:$B$200,MATCH(0,COUNTIF($L$18:L164,$B$18:$B$200)+IF($B$18:$B$200="",1,0),0)),"")</f>
        <v/>
      </c>
      <c r="M165" s="7" t="str">
        <f t="shared" si="10"/>
        <v/>
      </c>
      <c r="N165" s="65" t="str">
        <f t="shared" si="11"/>
        <v/>
      </c>
      <c r="P165" t="str">
        <f t="shared" si="12"/>
        <v/>
      </c>
      <c r="Q165" s="166" t="str" cm="1">
        <f t="array" ref="Q165">IF(P165="","",(SUMPRODUCT(--(ISNUMBER(SEARCH(P165,$L:$L))),$N:$N)/1000000))</f>
        <v/>
      </c>
    </row>
    <row r="166" spans="6:17">
      <c r="F166" s="59" t="str">
        <f t="shared" si="9"/>
        <v/>
      </c>
      <c r="L166" t="str" cm="1">
        <f t="array" ref="L166">IFERROR(INDEX($B$18:$B$200,MATCH(0,COUNTIF($L$18:L165,$B$18:$B$200)+IF($B$18:$B$200="",1,0),0)),"")</f>
        <v/>
      </c>
      <c r="M166" s="7" t="str">
        <f t="shared" si="10"/>
        <v/>
      </c>
      <c r="N166" s="65" t="str">
        <f t="shared" si="11"/>
        <v/>
      </c>
      <c r="P166" t="str">
        <f t="shared" si="12"/>
        <v/>
      </c>
      <c r="Q166" s="166" t="str" cm="1">
        <f t="array" ref="Q166">IF(P166="","",(SUMPRODUCT(--(ISNUMBER(SEARCH(P166,$L:$L))),$N:$N)/1000000))</f>
        <v/>
      </c>
    </row>
    <row r="167" spans="6:17">
      <c r="F167" s="59" t="str">
        <f t="shared" si="9"/>
        <v/>
      </c>
      <c r="L167" t="str" cm="1">
        <f t="array" ref="L167">IFERROR(INDEX($B$18:$B$200,MATCH(0,COUNTIF($L$18:L166,$B$18:$B$200)+IF($B$18:$B$200="",1,0),0)),"")</f>
        <v/>
      </c>
      <c r="M167" s="7" t="str">
        <f t="shared" si="10"/>
        <v/>
      </c>
      <c r="N167" s="65" t="str">
        <f t="shared" si="11"/>
        <v/>
      </c>
      <c r="P167" t="str">
        <f t="shared" si="12"/>
        <v/>
      </c>
      <c r="Q167" s="166" t="str" cm="1">
        <f t="array" ref="Q167">IF(P167="","",(SUMPRODUCT(--(ISNUMBER(SEARCH(P167,$L:$L))),$N:$N)/1000000))</f>
        <v/>
      </c>
    </row>
    <row r="168" spans="6:17">
      <c r="F168" s="59" t="str">
        <f t="shared" si="9"/>
        <v/>
      </c>
      <c r="L168" t="str" cm="1">
        <f t="array" ref="L168">IFERROR(INDEX($B$18:$B$200,MATCH(0,COUNTIF($L$18:L167,$B$18:$B$200)+IF($B$18:$B$200="",1,0),0)),"")</f>
        <v/>
      </c>
      <c r="M168" s="7" t="str">
        <f t="shared" si="10"/>
        <v/>
      </c>
      <c r="N168" s="65" t="str">
        <f t="shared" si="11"/>
        <v/>
      </c>
      <c r="P168" t="str">
        <f t="shared" si="12"/>
        <v/>
      </c>
      <c r="Q168" s="166" t="str" cm="1">
        <f t="array" ref="Q168">IF(P168="","",(SUMPRODUCT(--(ISNUMBER(SEARCH(P168,$L:$L))),$N:$N)/1000000))</f>
        <v/>
      </c>
    </row>
    <row r="169" spans="6:17">
      <c r="F169" s="59" t="str">
        <f t="shared" si="9"/>
        <v/>
      </c>
      <c r="L169" t="str" cm="1">
        <f t="array" ref="L169">IFERROR(INDEX($B$18:$B$200,MATCH(0,COUNTIF($L$18:L168,$B$18:$B$200)+IF($B$18:$B$200="",1,0),0)),"")</f>
        <v/>
      </c>
      <c r="M169" s="7" t="str">
        <f t="shared" si="10"/>
        <v/>
      </c>
      <c r="N169" s="65" t="str">
        <f t="shared" si="11"/>
        <v/>
      </c>
      <c r="P169" t="str">
        <f t="shared" si="12"/>
        <v/>
      </c>
      <c r="Q169" s="166" t="str" cm="1">
        <f t="array" ref="Q169">IF(P169="","",(SUMPRODUCT(--(ISNUMBER(SEARCH(P169,$L:$L))),$N:$N)/1000000))</f>
        <v/>
      </c>
    </row>
    <row r="170" spans="6:17">
      <c r="F170" s="59" t="str">
        <f t="shared" si="9"/>
        <v/>
      </c>
      <c r="L170" t="str" cm="1">
        <f t="array" ref="L170">IFERROR(INDEX($B$18:$B$200,MATCH(0,COUNTIF($L$18:L169,$B$18:$B$200)+IF($B$18:$B$200="",1,0),0)),"")</f>
        <v/>
      </c>
      <c r="M170" s="7" t="str">
        <f t="shared" si="10"/>
        <v/>
      </c>
      <c r="N170" s="65" t="str">
        <f t="shared" si="11"/>
        <v/>
      </c>
      <c r="P170" t="str">
        <f t="shared" si="12"/>
        <v/>
      </c>
      <c r="Q170" s="166" t="str" cm="1">
        <f t="array" ref="Q170">IF(P170="","",(SUMPRODUCT(--(ISNUMBER(SEARCH(P170,$L:$L))),$N:$N)/1000000))</f>
        <v/>
      </c>
    </row>
    <row r="171" spans="6:17">
      <c r="F171" s="59" t="str">
        <f t="shared" si="9"/>
        <v/>
      </c>
      <c r="L171" t="str" cm="1">
        <f t="array" ref="L171">IFERROR(INDEX($B$18:$B$200,MATCH(0,COUNTIF($L$18:L170,$B$18:$B$200)+IF($B$18:$B$200="",1,0),0)),"")</f>
        <v/>
      </c>
      <c r="M171" s="7" t="str">
        <f t="shared" si="10"/>
        <v/>
      </c>
      <c r="N171" s="65" t="str">
        <f t="shared" si="11"/>
        <v/>
      </c>
      <c r="P171" t="str">
        <f t="shared" si="12"/>
        <v/>
      </c>
      <c r="Q171" s="166" t="str" cm="1">
        <f t="array" ref="Q171">IF(P171="","",(SUMPRODUCT(--(ISNUMBER(SEARCH(P171,$L:$L))),$N:$N)/1000000))</f>
        <v/>
      </c>
    </row>
    <row r="172" spans="6:17">
      <c r="F172" s="59" t="str">
        <f t="shared" si="9"/>
        <v/>
      </c>
      <c r="L172" t="str" cm="1">
        <f t="array" ref="L172">IFERROR(INDEX($B$18:$B$200,MATCH(0,COUNTIF($L$18:L171,$B$18:$B$200)+IF($B$18:$B$200="",1,0),0)),"")</f>
        <v/>
      </c>
      <c r="M172" s="7" t="str">
        <f t="shared" si="10"/>
        <v/>
      </c>
      <c r="N172" s="65" t="str">
        <f t="shared" si="11"/>
        <v/>
      </c>
      <c r="P172" t="str">
        <f t="shared" si="12"/>
        <v/>
      </c>
      <c r="Q172" s="166" t="str" cm="1">
        <f t="array" ref="Q172">IF(P172="","",(SUMPRODUCT(--(ISNUMBER(SEARCH(P172,$L:$L))),$N:$N)/1000000))</f>
        <v/>
      </c>
    </row>
    <row r="173" spans="6:17">
      <c r="F173" s="59" t="str">
        <f t="shared" si="9"/>
        <v/>
      </c>
      <c r="L173" t="str" cm="1">
        <f t="array" ref="L173">IFERROR(INDEX($B$18:$B$200,MATCH(0,COUNTIF($L$18:L172,$B$18:$B$200)+IF($B$18:$B$200="",1,0),0)),"")</f>
        <v/>
      </c>
      <c r="M173" s="7" t="str">
        <f t="shared" si="10"/>
        <v/>
      </c>
      <c r="N173" s="65" t="str">
        <f t="shared" si="11"/>
        <v/>
      </c>
      <c r="P173" t="str">
        <f t="shared" si="12"/>
        <v/>
      </c>
      <c r="Q173" s="166" t="str" cm="1">
        <f t="array" ref="Q173">IF(P173="","",(SUMPRODUCT(--(ISNUMBER(SEARCH(P173,$L:$L))),$N:$N)/1000000))</f>
        <v/>
      </c>
    </row>
    <row r="174" spans="6:17">
      <c r="F174" s="59" t="str">
        <f t="shared" si="9"/>
        <v/>
      </c>
      <c r="L174" t="str" cm="1">
        <f t="array" ref="L174">IFERROR(INDEX($B$18:$B$200,MATCH(0,COUNTIF($L$18:L173,$B$18:$B$200)+IF($B$18:$B$200="",1,0),0)),"")</f>
        <v/>
      </c>
      <c r="M174" s="7" t="str">
        <f t="shared" si="10"/>
        <v/>
      </c>
      <c r="N174" s="65" t="str">
        <f t="shared" si="11"/>
        <v/>
      </c>
      <c r="P174" t="str">
        <f t="shared" si="12"/>
        <v/>
      </c>
      <c r="Q174" s="166" t="str" cm="1">
        <f t="array" ref="Q174">IF(P174="","",(SUMPRODUCT(--(ISNUMBER(SEARCH(P174,$L:$L))),$N:$N)/1000000))</f>
        <v/>
      </c>
    </row>
    <row r="175" spans="6:17">
      <c r="F175" s="59" t="str">
        <f t="shared" si="9"/>
        <v/>
      </c>
      <c r="L175" t="str" cm="1">
        <f t="array" ref="L175">IFERROR(INDEX($B$18:$B$200,MATCH(0,COUNTIF($L$18:L174,$B$18:$B$200)+IF($B$18:$B$200="",1,0),0)),"")</f>
        <v/>
      </c>
      <c r="M175" s="7" t="str">
        <f t="shared" si="10"/>
        <v/>
      </c>
      <c r="N175" s="65" t="str">
        <f t="shared" si="11"/>
        <v/>
      </c>
      <c r="P175" t="str">
        <f t="shared" si="12"/>
        <v/>
      </c>
      <c r="Q175" s="166" t="str" cm="1">
        <f t="array" ref="Q175">IF(P175="","",(SUMPRODUCT(--(ISNUMBER(SEARCH(P175,$L:$L))),$N:$N)/1000000))</f>
        <v/>
      </c>
    </row>
    <row r="176" spans="6:17">
      <c r="F176" s="59" t="str">
        <f t="shared" si="9"/>
        <v/>
      </c>
      <c r="L176" t="str" cm="1">
        <f t="array" ref="L176">IFERROR(INDEX($B$18:$B$200,MATCH(0,COUNTIF($L$18:L175,$B$18:$B$200)+IF($B$18:$B$200="",1,0),0)),"")</f>
        <v/>
      </c>
      <c r="M176" s="7" t="str">
        <f t="shared" si="10"/>
        <v/>
      </c>
      <c r="N176" s="65" t="str">
        <f t="shared" si="11"/>
        <v/>
      </c>
      <c r="P176" t="str">
        <f t="shared" si="12"/>
        <v/>
      </c>
      <c r="Q176" s="166" t="str" cm="1">
        <f t="array" ref="Q176">IF(P176="","",(SUMPRODUCT(--(ISNUMBER(SEARCH(P176,$L:$L))),$N:$N)/1000000))</f>
        <v/>
      </c>
    </row>
    <row r="177" spans="6:17">
      <c r="F177" s="59" t="str">
        <f t="shared" si="9"/>
        <v/>
      </c>
      <c r="L177" t="str" cm="1">
        <f t="array" ref="L177">IFERROR(INDEX($B$18:$B$200,MATCH(0,COUNTIF($L$18:L176,$B$18:$B$200)+IF($B$18:$B$200="",1,0),0)),"")</f>
        <v/>
      </c>
      <c r="M177" s="7" t="str">
        <f t="shared" si="10"/>
        <v/>
      </c>
      <c r="N177" s="65" t="str">
        <f t="shared" si="11"/>
        <v/>
      </c>
      <c r="P177" t="str">
        <f t="shared" si="12"/>
        <v/>
      </c>
      <c r="Q177" s="166" t="str" cm="1">
        <f t="array" ref="Q177">IF(P177="","",(SUMPRODUCT(--(ISNUMBER(SEARCH(P177,$L:$L))),$N:$N)/1000000))</f>
        <v/>
      </c>
    </row>
    <row r="178" spans="6:17">
      <c r="F178" s="59" t="str">
        <f t="shared" si="9"/>
        <v/>
      </c>
      <c r="L178" t="str" cm="1">
        <f t="array" ref="L178">IFERROR(INDEX($B$18:$B$200,MATCH(0,COUNTIF($L$18:L177,$B$18:$B$200)+IF($B$18:$B$200="",1,0),0)),"")</f>
        <v/>
      </c>
      <c r="M178" s="7" t="str">
        <f t="shared" si="10"/>
        <v/>
      </c>
      <c r="N178" s="65" t="str">
        <f t="shared" si="11"/>
        <v/>
      </c>
      <c r="P178" t="str">
        <f t="shared" si="12"/>
        <v/>
      </c>
      <c r="Q178" s="166" t="str" cm="1">
        <f t="array" ref="Q178">IF(P178="","",(SUMPRODUCT(--(ISNUMBER(SEARCH(P178,$L:$L))),$N:$N)/1000000))</f>
        <v/>
      </c>
    </row>
    <row r="179" spans="6:17">
      <c r="F179" s="59" t="str">
        <f t="shared" si="9"/>
        <v/>
      </c>
      <c r="L179" t="str" cm="1">
        <f t="array" ref="L179">IFERROR(INDEX($B$18:$B$200,MATCH(0,COUNTIF($L$18:L178,$B$18:$B$200)+IF($B$18:$B$200="",1,0),0)),"")</f>
        <v/>
      </c>
      <c r="M179" s="7" t="str">
        <f t="shared" si="10"/>
        <v/>
      </c>
      <c r="N179" s="65" t="str">
        <f t="shared" si="11"/>
        <v/>
      </c>
      <c r="P179" t="str">
        <f t="shared" si="12"/>
        <v/>
      </c>
      <c r="Q179" s="166" t="str" cm="1">
        <f t="array" ref="Q179">IF(P179="","",(SUMPRODUCT(--(ISNUMBER(SEARCH(P179,$L:$L))),$N:$N)/1000000))</f>
        <v/>
      </c>
    </row>
    <row r="180" spans="6:17">
      <c r="F180" s="59" t="str">
        <f t="shared" si="9"/>
        <v/>
      </c>
      <c r="L180" t="str" cm="1">
        <f t="array" ref="L180">IFERROR(INDEX($B$18:$B$200,MATCH(0,COUNTIF($L$18:L179,$B$18:$B$200)+IF($B$18:$B$200="",1,0),0)),"")</f>
        <v/>
      </c>
      <c r="M180" s="7" t="str">
        <f t="shared" si="10"/>
        <v/>
      </c>
      <c r="N180" s="65" t="str">
        <f t="shared" si="11"/>
        <v/>
      </c>
      <c r="P180" t="str">
        <f t="shared" si="12"/>
        <v/>
      </c>
      <c r="Q180" s="166" t="str" cm="1">
        <f t="array" ref="Q180">IF(P180="","",(SUMPRODUCT(--(ISNUMBER(SEARCH(P180,$L:$L))),$N:$N)/1000000))</f>
        <v/>
      </c>
    </row>
    <row r="181" spans="6:17">
      <c r="F181" s="59" t="str">
        <f t="shared" si="9"/>
        <v/>
      </c>
      <c r="L181" t="str" cm="1">
        <f t="array" ref="L181">IFERROR(INDEX($B$18:$B$200,MATCH(0,COUNTIF($L$18:L180,$B$18:$B$200)+IF($B$18:$B$200="",1,0),0)),"")</f>
        <v/>
      </c>
      <c r="M181" s="7" t="str">
        <f t="shared" si="10"/>
        <v/>
      </c>
      <c r="N181" s="65" t="str">
        <f t="shared" si="11"/>
        <v/>
      </c>
      <c r="P181" t="str">
        <f t="shared" si="12"/>
        <v/>
      </c>
      <c r="Q181" s="166" t="str" cm="1">
        <f t="array" ref="Q181">IF(P181="","",(SUMPRODUCT(--(ISNUMBER(SEARCH(P181,$L:$L))),$N:$N)/1000000))</f>
        <v/>
      </c>
    </row>
    <row r="182" spans="6:17">
      <c r="F182" s="59" t="str">
        <f t="shared" si="9"/>
        <v/>
      </c>
      <c r="L182" t="str" cm="1">
        <f t="array" ref="L182">IFERROR(INDEX($B$18:$B$200,MATCH(0,COUNTIF($L$18:L181,$B$18:$B$200)+IF($B$18:$B$200="",1,0),0)),"")</f>
        <v/>
      </c>
      <c r="M182" s="7" t="str">
        <f t="shared" si="10"/>
        <v/>
      </c>
      <c r="N182" s="65" t="str">
        <f t="shared" si="11"/>
        <v/>
      </c>
      <c r="P182" t="str">
        <f t="shared" si="12"/>
        <v/>
      </c>
      <c r="Q182" s="166" t="str" cm="1">
        <f t="array" ref="Q182">IF(P182="","",(SUMPRODUCT(--(ISNUMBER(SEARCH(P182,$L:$L))),$N:$N)/1000000))</f>
        <v/>
      </c>
    </row>
    <row r="183" spans="6:17">
      <c r="F183" s="59" t="str">
        <f t="shared" si="9"/>
        <v/>
      </c>
      <c r="L183" t="str" cm="1">
        <f t="array" ref="L183">IFERROR(INDEX($B$18:$B$200,MATCH(0,COUNTIF($L$18:L182,$B$18:$B$200)+IF($B$18:$B$200="",1,0),0)),"")</f>
        <v/>
      </c>
      <c r="M183" s="7" t="str">
        <f t="shared" si="10"/>
        <v/>
      </c>
      <c r="N183" s="65" t="str">
        <f t="shared" si="11"/>
        <v/>
      </c>
      <c r="P183" t="str">
        <f t="shared" si="12"/>
        <v/>
      </c>
      <c r="Q183" s="166" t="str" cm="1">
        <f t="array" ref="Q183">IF(P183="","",(SUMPRODUCT(--(ISNUMBER(SEARCH(P183,$L:$L))),$N:$N)/1000000))</f>
        <v/>
      </c>
    </row>
    <row r="184" spans="6:17">
      <c r="F184" s="59" t="str">
        <f t="shared" si="9"/>
        <v/>
      </c>
      <c r="L184" t="str" cm="1">
        <f t="array" ref="L184">IFERROR(INDEX($B$18:$B$200,MATCH(0,COUNTIF($L$18:L183,$B$18:$B$200)+IF($B$18:$B$200="",1,0),0)),"")</f>
        <v/>
      </c>
      <c r="M184" s="7" t="str">
        <f t="shared" si="10"/>
        <v/>
      </c>
      <c r="N184" s="65" t="str">
        <f t="shared" si="11"/>
        <v/>
      </c>
      <c r="P184" t="str">
        <f t="shared" si="12"/>
        <v/>
      </c>
      <c r="Q184" s="166" t="str" cm="1">
        <f t="array" ref="Q184">IF(P184="","",(SUMPRODUCT(--(ISNUMBER(SEARCH(P184,$L:$L))),$N:$N)/1000000))</f>
        <v/>
      </c>
    </row>
    <row r="185" spans="6:17">
      <c r="F185" s="59" t="str">
        <f t="shared" si="9"/>
        <v/>
      </c>
      <c r="L185" t="str" cm="1">
        <f t="array" ref="L185">IFERROR(INDEX($B$18:$B$200,MATCH(0,COUNTIF($L$18:L184,$B$18:$B$200)+IF($B$18:$B$200="",1,0),0)),"")</f>
        <v/>
      </c>
      <c r="M185" s="7" t="str">
        <f t="shared" si="10"/>
        <v/>
      </c>
      <c r="N185" s="65" t="str">
        <f t="shared" si="11"/>
        <v/>
      </c>
      <c r="P185" t="str">
        <f t="shared" si="12"/>
        <v/>
      </c>
      <c r="Q185" s="166" t="str" cm="1">
        <f t="array" ref="Q185">IF(P185="","",(SUMPRODUCT(--(ISNUMBER(SEARCH(P185,$L:$L))),$N:$N)/1000000))</f>
        <v/>
      </c>
    </row>
    <row r="186" spans="6:17">
      <c r="F186" s="59" t="str">
        <f t="shared" si="9"/>
        <v/>
      </c>
      <c r="L186" t="str" cm="1">
        <f t="array" ref="L186">IFERROR(INDEX($B$18:$B$200,MATCH(0,COUNTIF($L$18:L185,$B$18:$B$200)+IF($B$18:$B$200="",1,0),0)),"")</f>
        <v/>
      </c>
      <c r="M186" s="7" t="str">
        <f t="shared" si="10"/>
        <v/>
      </c>
      <c r="N186" s="65" t="str">
        <f t="shared" si="11"/>
        <v/>
      </c>
      <c r="P186" t="str">
        <f t="shared" si="12"/>
        <v/>
      </c>
      <c r="Q186" s="166" t="str" cm="1">
        <f t="array" ref="Q186">IF(P186="","",(SUMPRODUCT(--(ISNUMBER(SEARCH(P186,$L:$L))),$N:$N)/1000000))</f>
        <v/>
      </c>
    </row>
    <row r="187" spans="6:17">
      <c r="F187" s="59" t="str">
        <f t="shared" si="9"/>
        <v/>
      </c>
      <c r="L187" t="str" cm="1">
        <f t="array" ref="L187">IFERROR(INDEX($B$18:$B$200,MATCH(0,COUNTIF($L$18:L186,$B$18:$B$200)+IF($B$18:$B$200="",1,0),0)),"")</f>
        <v/>
      </c>
      <c r="M187" s="7" t="str">
        <f t="shared" si="10"/>
        <v/>
      </c>
      <c r="N187" s="65" t="str">
        <f t="shared" si="11"/>
        <v/>
      </c>
      <c r="P187" t="str">
        <f t="shared" si="12"/>
        <v/>
      </c>
      <c r="Q187" s="166" t="str" cm="1">
        <f t="array" ref="Q187">IF(P187="","",(SUMPRODUCT(--(ISNUMBER(SEARCH(P187,$L:$L))),$N:$N)/1000000))</f>
        <v/>
      </c>
    </row>
    <row r="188" spans="6:17">
      <c r="F188" s="59" t="str">
        <f t="shared" si="9"/>
        <v/>
      </c>
      <c r="L188" t="str" cm="1">
        <f t="array" ref="L188">IFERROR(INDEX($B$18:$B$200,MATCH(0,COUNTIF($L$18:L187,$B$18:$B$200)+IF($B$18:$B$200="",1,0),0)),"")</f>
        <v/>
      </c>
      <c r="M188" s="7" t="str">
        <f t="shared" si="10"/>
        <v/>
      </c>
      <c r="N188" s="65" t="str">
        <f t="shared" si="11"/>
        <v/>
      </c>
      <c r="P188" t="str">
        <f t="shared" si="12"/>
        <v/>
      </c>
      <c r="Q188" s="166" t="str" cm="1">
        <f t="array" ref="Q188">IF(P188="","",(SUMPRODUCT(--(ISNUMBER(SEARCH(P188,$L:$L))),$N:$N)/1000000))</f>
        <v/>
      </c>
    </row>
    <row r="189" spans="6:17">
      <c r="F189" s="59" t="str">
        <f t="shared" si="9"/>
        <v/>
      </c>
      <c r="L189" t="str" cm="1">
        <f t="array" ref="L189">IFERROR(INDEX($B$18:$B$200,MATCH(0,COUNTIF($L$18:L188,$B$18:$B$200)+IF($B$18:$B$200="",1,0),0)),"")</f>
        <v/>
      </c>
      <c r="M189" s="7" t="str">
        <f t="shared" si="10"/>
        <v/>
      </c>
      <c r="N189" s="65" t="str">
        <f t="shared" si="11"/>
        <v/>
      </c>
      <c r="P189" t="str">
        <f t="shared" si="12"/>
        <v/>
      </c>
      <c r="Q189" s="166" t="str" cm="1">
        <f t="array" ref="Q189">IF(P189="","",(SUMPRODUCT(--(ISNUMBER(SEARCH(P189,$L:$L))),$N:$N)/1000000))</f>
        <v/>
      </c>
    </row>
    <row r="190" spans="6:17">
      <c r="F190" s="59" t="str">
        <f t="shared" si="9"/>
        <v/>
      </c>
      <c r="L190" t="str" cm="1">
        <f t="array" ref="L190">IFERROR(INDEX($B$18:$B$200,MATCH(0,COUNTIF($L$18:L189,$B$18:$B$200)+IF($B$18:$B$200="",1,0),0)),"")</f>
        <v/>
      </c>
      <c r="M190" s="7" t="str">
        <f t="shared" si="10"/>
        <v/>
      </c>
      <c r="N190" s="65" t="str">
        <f t="shared" si="11"/>
        <v/>
      </c>
      <c r="P190" t="str">
        <f t="shared" si="12"/>
        <v/>
      </c>
      <c r="Q190" s="166" t="str" cm="1">
        <f t="array" ref="Q190">IF(P190="","",(SUMPRODUCT(--(ISNUMBER(SEARCH(P190,$L:$L))),$N:$N)/1000000))</f>
        <v/>
      </c>
    </row>
    <row r="191" spans="6:17">
      <c r="F191" s="59" t="str">
        <f t="shared" si="9"/>
        <v/>
      </c>
      <c r="L191" t="str" cm="1">
        <f t="array" ref="L191">IFERROR(INDEX($B$18:$B$200,MATCH(0,COUNTIF($L$18:L190,$B$18:$B$200)+IF($B$18:$B$200="",1,0),0)),"")</f>
        <v/>
      </c>
      <c r="M191" s="7" t="str">
        <f t="shared" si="10"/>
        <v/>
      </c>
      <c r="N191" s="65" t="str">
        <f t="shared" si="11"/>
        <v/>
      </c>
      <c r="P191" t="str">
        <f t="shared" si="12"/>
        <v/>
      </c>
      <c r="Q191" s="166" t="str" cm="1">
        <f t="array" ref="Q191">IF(P191="","",(SUMPRODUCT(--(ISNUMBER(SEARCH(P191,$L:$L))),$N:$N)/1000000))</f>
        <v/>
      </c>
    </row>
    <row r="192" spans="6:17">
      <c r="F192" s="59" t="str">
        <f t="shared" si="9"/>
        <v/>
      </c>
      <c r="L192" t="str" cm="1">
        <f t="array" ref="L192">IFERROR(INDEX($B$18:$B$200,MATCH(0,COUNTIF($L$18:L191,$B$18:$B$200)+IF($B$18:$B$200="",1,0),0)),"")</f>
        <v/>
      </c>
      <c r="M192" s="7" t="str">
        <f t="shared" si="10"/>
        <v/>
      </c>
      <c r="N192" s="65" t="str">
        <f t="shared" si="11"/>
        <v/>
      </c>
      <c r="P192" t="str">
        <f t="shared" si="12"/>
        <v/>
      </c>
      <c r="Q192" s="166" t="str" cm="1">
        <f t="array" ref="Q192">IF(P192="","",(SUMPRODUCT(--(ISNUMBER(SEARCH(P192,$L:$L))),$N:$N)/1000000))</f>
        <v/>
      </c>
    </row>
    <row r="193" spans="6:17">
      <c r="F193" s="59" t="str">
        <f t="shared" si="9"/>
        <v/>
      </c>
      <c r="L193" t="str" cm="1">
        <f t="array" ref="L193">IFERROR(INDEX($B$18:$B$200,MATCH(0,COUNTIF($L$18:L192,$B$18:$B$200)+IF($B$18:$B$200="",1,0),0)),"")</f>
        <v/>
      </c>
      <c r="M193" s="7" t="str">
        <f t="shared" si="10"/>
        <v/>
      </c>
      <c r="N193" s="65" t="str">
        <f t="shared" si="11"/>
        <v/>
      </c>
      <c r="P193" t="str">
        <f t="shared" si="12"/>
        <v/>
      </c>
      <c r="Q193" s="166" t="str" cm="1">
        <f t="array" ref="Q193">IF(P193="","",(SUMPRODUCT(--(ISNUMBER(SEARCH(P193,$L:$L))),$N:$N)/1000000))</f>
        <v/>
      </c>
    </row>
    <row r="194" spans="6:17">
      <c r="F194" s="59" t="str">
        <f t="shared" si="9"/>
        <v/>
      </c>
      <c r="L194" t="str" cm="1">
        <f t="array" ref="L194">IFERROR(INDEX($B$18:$B$200,MATCH(0,COUNTIF($L$18:L193,$B$18:$B$200)+IF($B$18:$B$200="",1,0),0)),"")</f>
        <v/>
      </c>
      <c r="M194" s="7" t="str">
        <f t="shared" si="10"/>
        <v/>
      </c>
      <c r="N194" s="65" t="str">
        <f t="shared" si="11"/>
        <v/>
      </c>
      <c r="P194" t="str">
        <f t="shared" si="12"/>
        <v/>
      </c>
      <c r="Q194" s="166" t="str" cm="1">
        <f t="array" ref="Q194">IF(P194="","",(SUMPRODUCT(--(ISNUMBER(SEARCH(P194,$L:$L))),$N:$N)/1000000))</f>
        <v/>
      </c>
    </row>
    <row r="195" spans="6:17">
      <c r="F195" s="59" t="str">
        <f t="shared" si="9"/>
        <v/>
      </c>
      <c r="L195" t="str" cm="1">
        <f t="array" ref="L195">IFERROR(INDEX($B$18:$B$200,MATCH(0,COUNTIF($L$18:L194,$B$18:$B$200)+IF($B$18:$B$200="",1,0),0)),"")</f>
        <v/>
      </c>
      <c r="M195" s="7" t="str">
        <f t="shared" si="10"/>
        <v/>
      </c>
      <c r="N195" s="65" t="str">
        <f t="shared" si="11"/>
        <v/>
      </c>
      <c r="P195" t="str">
        <f t="shared" si="12"/>
        <v/>
      </c>
      <c r="Q195" s="166" t="str" cm="1">
        <f t="array" ref="Q195">IF(P195="","",(SUMPRODUCT(--(ISNUMBER(SEARCH(P195,$L:$L))),$N:$N)/1000000))</f>
        <v/>
      </c>
    </row>
    <row r="196" spans="6:17">
      <c r="F196" s="59" t="str">
        <f t="shared" si="9"/>
        <v/>
      </c>
      <c r="L196" t="str" cm="1">
        <f t="array" ref="L196">IFERROR(INDEX($B$18:$B$200,MATCH(0,COUNTIF($L$18:L195,$B$18:$B$200)+IF($B$18:$B$200="",1,0),0)),"")</f>
        <v/>
      </c>
      <c r="M196" s="7" t="str">
        <f t="shared" si="10"/>
        <v/>
      </c>
      <c r="N196" s="65" t="str">
        <f t="shared" si="11"/>
        <v/>
      </c>
      <c r="P196" t="str">
        <f t="shared" si="12"/>
        <v/>
      </c>
      <c r="Q196" s="166" t="str" cm="1">
        <f t="array" ref="Q196">IF(P196="","",(SUMPRODUCT(--(ISNUMBER(SEARCH(P196,$L:$L))),$N:$N)/1000000))</f>
        <v/>
      </c>
    </row>
    <row r="197" spans="6:17">
      <c r="F197" s="59" t="str">
        <f t="shared" si="9"/>
        <v/>
      </c>
      <c r="L197" t="str" cm="1">
        <f t="array" ref="L197">IFERROR(INDEX($B$18:$B$200,MATCH(0,COUNTIF($L$18:L196,$B$18:$B$200)+IF($B$18:$B$200="",1,0),0)),"")</f>
        <v/>
      </c>
      <c r="M197" s="7" t="str">
        <f t="shared" si="10"/>
        <v/>
      </c>
      <c r="N197" s="65" t="str">
        <f t="shared" si="11"/>
        <v/>
      </c>
      <c r="P197" t="str">
        <f t="shared" si="12"/>
        <v/>
      </c>
      <c r="Q197" s="166" t="str" cm="1">
        <f t="array" ref="Q197">IF(P197="","",(SUMPRODUCT(--(ISNUMBER(SEARCH(P197,$L:$L))),$N:$N)/1000000))</f>
        <v/>
      </c>
    </row>
    <row r="198" spans="6:17">
      <c r="F198" s="59" t="str">
        <f t="shared" si="9"/>
        <v/>
      </c>
      <c r="L198" t="str" cm="1">
        <f t="array" ref="L198">IFERROR(INDEX($B$18:$B$200,MATCH(0,COUNTIF($L$18:L197,$B$18:$B$200)+IF($B$18:$B$200="",1,0),0)),"")</f>
        <v/>
      </c>
      <c r="M198" s="7" t="str">
        <f t="shared" si="10"/>
        <v/>
      </c>
      <c r="N198" s="65" t="str">
        <f t="shared" si="11"/>
        <v/>
      </c>
      <c r="P198" t="str">
        <f t="shared" si="12"/>
        <v/>
      </c>
      <c r="Q198" s="166" t="str" cm="1">
        <f t="array" ref="Q198">IF(P198="","",(SUMPRODUCT(--(ISNUMBER(SEARCH(P198,$L:$L))),$N:$N)/1000000))</f>
        <v/>
      </c>
    </row>
    <row r="199" spans="6:17">
      <c r="F199" s="59" t="str">
        <f t="shared" si="9"/>
        <v/>
      </c>
      <c r="L199" t="str" cm="1">
        <f t="array" ref="L199">IFERROR(INDEX($B$18:$B$200,MATCH(0,COUNTIF($L$18:L198,$B$18:$B$200)+IF($B$18:$B$200="",1,0),0)),"")</f>
        <v/>
      </c>
      <c r="M199" s="7" t="str">
        <f t="shared" si="10"/>
        <v/>
      </c>
      <c r="N199" s="65" t="str">
        <f t="shared" si="11"/>
        <v/>
      </c>
      <c r="P199" t="str">
        <f t="shared" si="12"/>
        <v/>
      </c>
      <c r="Q199" s="166" t="str" cm="1">
        <f t="array" ref="Q199">IF(P199="","",(SUMPRODUCT(--(ISNUMBER(SEARCH(P199,$L:$L))),$N:$N)/1000000))</f>
        <v/>
      </c>
    </row>
    <row r="200" spans="6:17">
      <c r="F200" s="59" t="str">
        <f t="shared" si="9"/>
        <v/>
      </c>
      <c r="L200" t="str" cm="1">
        <f t="array" ref="L200">IFERROR(INDEX($B$18:$B$200,MATCH(0,COUNTIF($L$18:L199,$B$18:$B$200)+IF($B$18:$B$200="",1,0),0)),"")</f>
        <v/>
      </c>
      <c r="M200" s="7" t="str">
        <f t="shared" si="10"/>
        <v/>
      </c>
      <c r="N200" s="65" t="str">
        <f t="shared" si="11"/>
        <v/>
      </c>
      <c r="P200" t="str">
        <f t="shared" si="12"/>
        <v/>
      </c>
      <c r="Q200" s="166" t="str" cm="1">
        <f t="array" ref="Q200">IF(P200="","",(SUMPRODUCT(--(ISNUMBER(SEARCH(P200,$L:$L))),$N:$N)/1000000))</f>
        <v/>
      </c>
    </row>
  </sheetData>
  <mergeCells count="2">
    <mergeCell ref="H17:I17"/>
    <mergeCell ref="P17:Q17"/>
  </mergeCells>
  <conditionalFormatting sqref="M18:M200">
    <cfRule type="cellIs" dxfId="3" priority="1" operator="equal">
      <formula>"N/A"</formula>
    </cfRule>
    <cfRule type="cellIs" dxfId="2" priority="2" operator="equal">
      <formula>"N/A"</formula>
    </cfRule>
    <cfRule type="cellIs" dxfId="1" priority="3" operator="equal">
      <formula>"FALSE"</formula>
    </cfRule>
    <cfRule type="cellIs" dxfId="0" priority="4" operator="equal">
      <formula>"TRUE"</formula>
    </cfRule>
  </conditionalFormatting>
  <pageMargins left="0.7" right="0.7" top="0.75" bottom="0.75" header="0.3" footer="0.3"/>
  <pageSetup orientation="portrait" r:id="rId2"/>
  <customProperties>
    <customPr name="_pios_id" r:id="rId3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EBAB6-2642-4759-B777-F18F65985042}">
  <sheetPr codeName="Sheet6">
    <pageSetUpPr autoPageBreaks="0"/>
  </sheetPr>
  <dimension ref="B1:W49"/>
  <sheetViews>
    <sheetView zoomScale="80" zoomScaleNormal="80" workbookViewId="0">
      <pane ySplit="2" topLeftCell="A3" activePane="bottomLeft" state="frozen"/>
      <selection pane="bottomLeft"/>
    </sheetView>
  </sheetViews>
  <sheetFormatPr defaultColWidth="9.140625" defaultRowHeight="12.75" outlineLevelCol="1"/>
  <cols>
    <col min="1" max="1" width="1" style="2" customWidth="1"/>
    <col min="2" max="2" width="16.140625" style="2" bestFit="1" customWidth="1"/>
    <col min="3" max="3" width="14.7109375" style="2" customWidth="1"/>
    <col min="4" max="4" width="1" style="2" customWidth="1"/>
    <col min="5" max="5" width="17.28515625" style="4" customWidth="1"/>
    <col min="6" max="6" width="27.42578125" style="4" hidden="1" customWidth="1" outlineLevel="1"/>
    <col min="7" max="7" width="34.140625" style="4" hidden="1" customWidth="1" outlineLevel="1"/>
    <col min="8" max="8" width="15" style="4" hidden="1" customWidth="1" outlineLevel="1"/>
    <col min="9" max="9" width="7.5703125" style="4" bestFit="1" customWidth="1" collapsed="1"/>
    <col min="10" max="10" width="10" style="2" bestFit="1" customWidth="1"/>
    <col min="11" max="11" width="13.28515625" style="4" bestFit="1" customWidth="1"/>
    <col min="12" max="12" width="13.28515625" style="4" customWidth="1"/>
    <col min="13" max="13" width="10.7109375" style="4" bestFit="1" customWidth="1"/>
    <col min="14" max="14" width="44.28515625" style="4" customWidth="1"/>
    <col min="15" max="15" width="1" style="2" customWidth="1"/>
    <col min="16" max="16" width="51.7109375" style="2" bestFit="1" customWidth="1"/>
    <col min="17" max="17" width="10.42578125" style="2" bestFit="1" customWidth="1"/>
    <col min="18" max="18" width="51.140625" style="2" bestFit="1" customWidth="1"/>
    <col min="19" max="16384" width="9.140625" style="2"/>
  </cols>
  <sheetData>
    <row r="1" spans="2:23" ht="5.0999999999999996" customHeight="1" thickBot="1"/>
    <row r="2" spans="2:23" s="5" customFormat="1" ht="15.75" customHeight="1" thickBot="1">
      <c r="B2" s="238" t="s">
        <v>281</v>
      </c>
      <c r="C2" s="239"/>
      <c r="E2" s="180" t="s">
        <v>79</v>
      </c>
      <c r="F2" s="244" t="s">
        <v>139</v>
      </c>
      <c r="G2" s="244"/>
      <c r="H2" s="179" t="s">
        <v>82</v>
      </c>
      <c r="I2" s="179" t="s">
        <v>80</v>
      </c>
      <c r="J2" s="179" t="s">
        <v>83</v>
      </c>
      <c r="K2" s="179" t="s">
        <v>84</v>
      </c>
      <c r="L2" s="179" t="s">
        <v>294</v>
      </c>
      <c r="M2" s="179" t="s">
        <v>85</v>
      </c>
      <c r="N2" s="181" t="s">
        <v>266</v>
      </c>
      <c r="P2" s="126" t="s">
        <v>86</v>
      </c>
    </row>
    <row r="3" spans="2:23" ht="15.75" thickBot="1">
      <c r="B3" s="205" t="s">
        <v>280</v>
      </c>
      <c r="C3" s="206" t="s">
        <v>279</v>
      </c>
      <c r="E3" s="4" t="s">
        <v>87</v>
      </c>
      <c r="F3" s="4" t="str">
        <f>'Master Data (Summary Slide)'!$AN$4</f>
        <v>NV Ohio Valley US ERIC HERMANSON</v>
      </c>
      <c r="H3" s="182" t="s">
        <v>88</v>
      </c>
      <c r="I3" s="184">
        <v>1</v>
      </c>
      <c r="J3" s="184">
        <v>2</v>
      </c>
      <c r="K3" s="184">
        <v>3</v>
      </c>
      <c r="L3" s="184">
        <v>2</v>
      </c>
      <c r="M3" s="135">
        <f>((I3*$C$12)*$C$4)+((J3*$C$13)*$C$5)+((K3*$C$14)*$C$6)+((L3*$C$15)*$C$7)</f>
        <v>7.5833333333333339</v>
      </c>
      <c r="P3" s="183" t="s">
        <v>267</v>
      </c>
      <c r="Q3" s="208"/>
    </row>
    <row r="4" spans="2:23" ht="15">
      <c r="B4" s="2" t="s">
        <v>80</v>
      </c>
      <c r="C4" s="207">
        <v>0.05</v>
      </c>
      <c r="E4" s="4" t="s">
        <v>90</v>
      </c>
      <c r="F4" s="4" t="str">
        <f>'Master Data (Summary Slide)'!$AL$4</f>
        <v>NV Mountain West US CORY GIDDINGS</v>
      </c>
      <c r="H4" s="182" t="s">
        <v>88</v>
      </c>
      <c r="I4" s="184">
        <v>1</v>
      </c>
      <c r="J4" s="184">
        <v>2</v>
      </c>
      <c r="K4" s="184">
        <v>3</v>
      </c>
      <c r="L4" s="184">
        <v>1</v>
      </c>
      <c r="M4" s="135">
        <f t="shared" ref="M4:M36" si="0">((I4*$C$12)*$C$4)+((J4*$C$13)*$C$5)+((K4*$C$14)*$C$6)+((L4*$C$15)*$C$7)</f>
        <v>5.416666666666667</v>
      </c>
      <c r="P4" s="7" t="s">
        <v>268</v>
      </c>
    </row>
    <row r="5" spans="2:23" ht="15">
      <c r="B5" s="2" t="s">
        <v>83</v>
      </c>
      <c r="C5" s="207">
        <v>0.1</v>
      </c>
      <c r="E5" s="4" t="s">
        <v>93</v>
      </c>
      <c r="F5" s="4" t="str">
        <f>'Master Data (Summary Slide)'!$AO$4</f>
        <v>NV Pacific West US DOUG CLARKE</v>
      </c>
      <c r="G5" s="4" t="str">
        <f>'Master Data (Summary Slide)'!$AQ$4</f>
        <v>NV Southern California US HUNTER TUBBS</v>
      </c>
      <c r="H5" s="182" t="s">
        <v>88</v>
      </c>
      <c r="I5" s="184">
        <v>1</v>
      </c>
      <c r="J5" s="184">
        <v>2</v>
      </c>
      <c r="K5" s="184">
        <v>3</v>
      </c>
      <c r="L5" s="184">
        <v>1</v>
      </c>
      <c r="M5" s="135">
        <f t="shared" si="0"/>
        <v>5.416666666666667</v>
      </c>
      <c r="P5" s="183" t="s">
        <v>273</v>
      </c>
    </row>
    <row r="6" spans="2:23" ht="15">
      <c r="B6" s="2" t="s">
        <v>84</v>
      </c>
      <c r="C6" s="207">
        <v>0.2</v>
      </c>
      <c r="E6" s="4" t="s">
        <v>96</v>
      </c>
      <c r="F6" s="4" t="str">
        <f>'Master Data (Summary Slide)'!$AL$4</f>
        <v>NV Mountain West US CORY GIDDINGS</v>
      </c>
      <c r="H6" s="182" t="s">
        <v>91</v>
      </c>
      <c r="I6" s="184">
        <v>1</v>
      </c>
      <c r="J6" s="184">
        <v>1</v>
      </c>
      <c r="K6" s="184">
        <v>2</v>
      </c>
      <c r="L6" s="184">
        <v>2</v>
      </c>
      <c r="M6" s="135">
        <f t="shared" si="0"/>
        <v>6.4166666666666679</v>
      </c>
      <c r="P6"/>
    </row>
    <row r="7" spans="2:23" ht="15.75" thickBot="1">
      <c r="B7" s="209" t="s">
        <v>278</v>
      </c>
      <c r="C7" s="210">
        <v>0.65</v>
      </c>
      <c r="E7" s="4" t="s">
        <v>97</v>
      </c>
      <c r="F7" s="4" t="str">
        <f>'Master Data (Summary Slide)'!$AF$4</f>
        <v>NV Empire US Jim Duffy</v>
      </c>
      <c r="H7" s="182" t="s">
        <v>94</v>
      </c>
      <c r="I7" s="184">
        <v>1</v>
      </c>
      <c r="J7" s="184">
        <v>2</v>
      </c>
      <c r="K7" s="184">
        <v>1</v>
      </c>
      <c r="L7" s="184">
        <v>2</v>
      </c>
      <c r="M7" s="135">
        <f t="shared" si="0"/>
        <v>6.2500000000000009</v>
      </c>
      <c r="P7"/>
    </row>
    <row r="8" spans="2:23" ht="13.5" thickBot="1">
      <c r="B8" s="212" t="s">
        <v>154</v>
      </c>
      <c r="C8" s="211">
        <f>SUM(C4:C7)</f>
        <v>1</v>
      </c>
      <c r="E8" s="4" t="s">
        <v>81</v>
      </c>
      <c r="F8" s="4" t="str">
        <f>'Master Data (Summary Slide)'!$AJ$4</f>
        <v>NV Mid-Atlantic US JOHN NARSIFF</v>
      </c>
      <c r="H8" s="182" t="s">
        <v>94</v>
      </c>
      <c r="I8" s="184">
        <v>1</v>
      </c>
      <c r="J8" s="184">
        <v>2</v>
      </c>
      <c r="K8" s="184">
        <v>1</v>
      </c>
      <c r="L8" s="184">
        <v>3</v>
      </c>
      <c r="M8" s="135">
        <f t="shared" si="0"/>
        <v>8.4166666666666661</v>
      </c>
      <c r="P8" s="180" t="s">
        <v>104</v>
      </c>
      <c r="Q8" s="179" t="s">
        <v>105</v>
      </c>
      <c r="R8" s="181" t="s">
        <v>106</v>
      </c>
    </row>
    <row r="9" spans="2:23" ht="15.75" thickBot="1">
      <c r="E9" s="4" t="s">
        <v>98</v>
      </c>
      <c r="F9" s="4" t="str">
        <f>'Master Data (Summary Slide)'!$AG$4</f>
        <v>NV Florida US TIM MCDUFFEE</v>
      </c>
      <c r="H9" s="182" t="s">
        <v>88</v>
      </c>
      <c r="I9" s="184">
        <v>1</v>
      </c>
      <c r="J9" s="184">
        <v>2</v>
      </c>
      <c r="K9" s="184">
        <v>2</v>
      </c>
      <c r="L9" s="184">
        <v>1</v>
      </c>
      <c r="M9" s="135">
        <f t="shared" si="0"/>
        <v>4.75</v>
      </c>
      <c r="P9" s="2" t="s">
        <v>108</v>
      </c>
      <c r="Q9" s="246" t="s">
        <v>284</v>
      </c>
      <c r="R9" s="2" t="s">
        <v>110</v>
      </c>
      <c r="S9"/>
      <c r="T9"/>
      <c r="U9"/>
      <c r="V9"/>
      <c r="W9"/>
    </row>
    <row r="10" spans="2:23" ht="15.75" thickBot="1">
      <c r="B10" s="238" t="s">
        <v>283</v>
      </c>
      <c r="C10" s="239"/>
      <c r="E10" s="4" t="s">
        <v>99</v>
      </c>
      <c r="F10" s="4" t="str">
        <f>'Master Data (Summary Slide)'!$AP$4</f>
        <v>NV South US JOE MAURO</v>
      </c>
      <c r="H10" s="182" t="s">
        <v>88</v>
      </c>
      <c r="I10" s="184">
        <v>1</v>
      </c>
      <c r="J10" s="184">
        <v>2</v>
      </c>
      <c r="K10" s="184">
        <v>3</v>
      </c>
      <c r="L10" s="184">
        <v>1</v>
      </c>
      <c r="M10" s="135">
        <f t="shared" si="0"/>
        <v>5.416666666666667</v>
      </c>
      <c r="Q10" s="247"/>
      <c r="R10" s="2" t="s">
        <v>285</v>
      </c>
      <c r="S10"/>
      <c r="T10"/>
      <c r="U10"/>
      <c r="V10"/>
      <c r="W10"/>
    </row>
    <row r="11" spans="2:23" ht="15.75" thickBot="1">
      <c r="B11" s="205" t="s">
        <v>280</v>
      </c>
      <c r="C11" s="206" t="s">
        <v>282</v>
      </c>
      <c r="E11" s="4" t="s">
        <v>265</v>
      </c>
      <c r="F11" s="4" t="str">
        <f>'Master Data (Summary Slide)'!$AO$4</f>
        <v>NV Pacific West US DOUG CLARKE</v>
      </c>
      <c r="H11" s="182"/>
      <c r="I11" s="184">
        <v>1</v>
      </c>
      <c r="J11" s="184">
        <v>1</v>
      </c>
      <c r="K11" s="184">
        <v>2</v>
      </c>
      <c r="L11" s="184">
        <v>2</v>
      </c>
      <c r="M11" s="135">
        <f t="shared" si="0"/>
        <v>6.4166666666666679</v>
      </c>
      <c r="P11" s="2" t="s">
        <v>113</v>
      </c>
      <c r="Q11" s="247" t="s">
        <v>284</v>
      </c>
      <c r="R11" s="2" t="s">
        <v>286</v>
      </c>
      <c r="S11"/>
      <c r="T11"/>
      <c r="U11"/>
      <c r="V11"/>
      <c r="W11"/>
    </row>
    <row r="12" spans="2:23" ht="15">
      <c r="B12" s="2" t="s">
        <v>80</v>
      </c>
      <c r="C12" s="208">
        <f>10/2</f>
        <v>5</v>
      </c>
      <c r="E12" s="4" t="s">
        <v>100</v>
      </c>
      <c r="F12" s="4" t="str">
        <f>'Master Data (Summary Slide)'!$AK$4</f>
        <v>NV Midwest US DENNIS HALL</v>
      </c>
      <c r="H12" s="182" t="s">
        <v>91</v>
      </c>
      <c r="I12" s="184">
        <v>1</v>
      </c>
      <c r="J12" s="184">
        <v>2</v>
      </c>
      <c r="K12" s="184">
        <v>3</v>
      </c>
      <c r="L12" s="184">
        <v>2</v>
      </c>
      <c r="M12" s="135">
        <f t="shared" si="0"/>
        <v>7.5833333333333339</v>
      </c>
      <c r="Q12" s="247"/>
      <c r="R12" s="2" t="s">
        <v>287</v>
      </c>
      <c r="S12"/>
      <c r="T12"/>
      <c r="U12"/>
      <c r="V12"/>
      <c r="W12"/>
    </row>
    <row r="13" spans="2:23">
      <c r="B13" s="2" t="s">
        <v>83</v>
      </c>
      <c r="C13" s="208">
        <f>10/2</f>
        <v>5</v>
      </c>
      <c r="E13" s="4" t="s">
        <v>264</v>
      </c>
      <c r="F13" s="4" t="str">
        <f>'Master Data (Summary Slide)'!$AN$4</f>
        <v>NV Ohio Valley US ERIC HERMANSON</v>
      </c>
      <c r="H13" s="182"/>
      <c r="I13" s="184">
        <v>1</v>
      </c>
      <c r="J13" s="184">
        <v>2</v>
      </c>
      <c r="K13" s="184">
        <v>3</v>
      </c>
      <c r="L13" s="184">
        <v>3</v>
      </c>
      <c r="M13" s="135">
        <f t="shared" si="0"/>
        <v>9.75</v>
      </c>
      <c r="P13" s="2" t="s">
        <v>117</v>
      </c>
      <c r="Q13" s="247" t="s">
        <v>109</v>
      </c>
      <c r="R13" s="2" t="s">
        <v>118</v>
      </c>
    </row>
    <row r="14" spans="2:23">
      <c r="B14" s="2" t="s">
        <v>84</v>
      </c>
      <c r="C14" s="208">
        <f>10/3</f>
        <v>3.3333333333333335</v>
      </c>
      <c r="E14" s="4" t="s">
        <v>101</v>
      </c>
      <c r="F14" s="4" t="str">
        <f>'Master Data (Summary Slide)'!$AH$4</f>
        <v>NV Great Plains US Dana Scharping</v>
      </c>
      <c r="H14" s="182" t="s">
        <v>88</v>
      </c>
      <c r="I14" s="184">
        <v>1</v>
      </c>
      <c r="J14" s="184">
        <v>2</v>
      </c>
      <c r="K14" s="184">
        <v>3</v>
      </c>
      <c r="L14" s="184">
        <v>2</v>
      </c>
      <c r="M14" s="135">
        <f t="shared" si="0"/>
        <v>7.5833333333333339</v>
      </c>
      <c r="P14" s="213"/>
      <c r="Q14" s="247"/>
      <c r="R14" s="2" t="s">
        <v>269</v>
      </c>
    </row>
    <row r="15" spans="2:23">
      <c r="B15" s="2" t="s">
        <v>278</v>
      </c>
      <c r="C15" s="208">
        <f>10/3</f>
        <v>3.3333333333333335</v>
      </c>
      <c r="E15" s="4" t="s">
        <v>102</v>
      </c>
      <c r="F15" s="4" t="str">
        <f>'Master Data (Summary Slide)'!$AN$4</f>
        <v>NV Ohio Valley US ERIC HERMANSON</v>
      </c>
      <c r="H15" s="182" t="s">
        <v>91</v>
      </c>
      <c r="I15" s="184">
        <v>1</v>
      </c>
      <c r="J15" s="184">
        <v>2</v>
      </c>
      <c r="K15" s="184">
        <v>3</v>
      </c>
      <c r="L15" s="184">
        <v>2</v>
      </c>
      <c r="M15" s="135">
        <f t="shared" si="0"/>
        <v>7.5833333333333339</v>
      </c>
      <c r="P15" s="213"/>
      <c r="Q15" s="247"/>
      <c r="R15" s="2" t="s">
        <v>288</v>
      </c>
    </row>
    <row r="16" spans="2:23">
      <c r="E16" s="4" t="s">
        <v>103</v>
      </c>
      <c r="F16" s="4" t="str">
        <f>'Master Data (Summary Slide)'!$AH$4</f>
        <v>NV Great Plains US Dana Scharping</v>
      </c>
      <c r="H16" s="182" t="s">
        <v>91</v>
      </c>
      <c r="I16" s="184">
        <v>1</v>
      </c>
      <c r="J16" s="184">
        <v>2</v>
      </c>
      <c r="K16" s="184">
        <v>3</v>
      </c>
      <c r="L16" s="184">
        <v>2</v>
      </c>
      <c r="M16" s="135">
        <f t="shared" si="0"/>
        <v>7.5833333333333339</v>
      </c>
      <c r="P16" s="2" t="s">
        <v>289</v>
      </c>
      <c r="Q16" s="247" t="s">
        <v>109</v>
      </c>
      <c r="R16" s="2" t="s">
        <v>290</v>
      </c>
    </row>
    <row r="17" spans="2:18" ht="15">
      <c r="B17"/>
      <c r="C17"/>
      <c r="E17" s="4" t="s">
        <v>107</v>
      </c>
      <c r="F17" s="4" t="str">
        <f>'Master Data (Summary Slide)'!$AM$4</f>
        <v>NV Northeast US JUSTIN COTE</v>
      </c>
      <c r="H17" s="182" t="s">
        <v>91</v>
      </c>
      <c r="I17" s="184">
        <v>1</v>
      </c>
      <c r="J17" s="184">
        <v>2</v>
      </c>
      <c r="K17" s="184">
        <v>2</v>
      </c>
      <c r="L17" s="184">
        <v>3</v>
      </c>
      <c r="M17" s="135">
        <f t="shared" si="0"/>
        <v>9.0833333333333339</v>
      </c>
      <c r="Q17" s="247"/>
      <c r="R17" s="2" t="s">
        <v>291</v>
      </c>
    </row>
    <row r="18" spans="2:18" ht="12.75" customHeight="1" thickBot="1">
      <c r="B18" s="4"/>
      <c r="C18" s="4"/>
      <c r="E18" s="4" t="s">
        <v>271</v>
      </c>
      <c r="F18" s="4" t="str">
        <f>'Master Data (Summary Slide)'!$AJ$4</f>
        <v>NV Mid-Atlantic US JOHN NARSIFF</v>
      </c>
      <c r="H18" s="182" t="s">
        <v>91</v>
      </c>
      <c r="I18" s="184">
        <v>1</v>
      </c>
      <c r="J18" s="184">
        <v>2</v>
      </c>
      <c r="K18" s="184">
        <v>3</v>
      </c>
      <c r="L18" s="184">
        <v>2</v>
      </c>
      <c r="M18" s="135">
        <f t="shared" si="0"/>
        <v>7.5833333333333339</v>
      </c>
      <c r="Q18" s="248"/>
      <c r="R18" s="2" t="s">
        <v>292</v>
      </c>
    </row>
    <row r="19" spans="2:18" ht="13.5" thickBot="1">
      <c r="B19" s="4"/>
      <c r="C19" s="208"/>
      <c r="E19" s="4" t="s">
        <v>111</v>
      </c>
      <c r="F19" s="4" t="str">
        <f>'Master Data (Summary Slide)'!$AM$4</f>
        <v>NV Northeast US JUSTIN COTE</v>
      </c>
      <c r="H19" s="182" t="s">
        <v>91</v>
      </c>
      <c r="I19" s="184">
        <v>1</v>
      </c>
      <c r="J19" s="184">
        <v>2</v>
      </c>
      <c r="K19" s="184">
        <v>3</v>
      </c>
      <c r="L19" s="184">
        <v>2</v>
      </c>
      <c r="M19" s="135">
        <f t="shared" si="0"/>
        <v>7.5833333333333339</v>
      </c>
      <c r="P19" s="214" t="s">
        <v>122</v>
      </c>
      <c r="Q19" s="215" t="s">
        <v>296</v>
      </c>
      <c r="R19" s="204"/>
    </row>
    <row r="20" spans="2:18">
      <c r="B20" s="4"/>
      <c r="C20" s="208"/>
      <c r="E20" s="4" t="s">
        <v>112</v>
      </c>
      <c r="F20" s="4" t="str">
        <f>'Master Data (Summary Slide)'!$AK$4</f>
        <v>NV Midwest US DENNIS HALL</v>
      </c>
      <c r="H20" s="182" t="s">
        <v>91</v>
      </c>
      <c r="I20" s="184">
        <v>1</v>
      </c>
      <c r="J20" s="184">
        <v>2</v>
      </c>
      <c r="K20" s="184">
        <v>2</v>
      </c>
      <c r="L20" s="184">
        <v>2</v>
      </c>
      <c r="M20" s="135">
        <f t="shared" si="0"/>
        <v>6.9166666666666679</v>
      </c>
    </row>
    <row r="21" spans="2:18">
      <c r="B21" s="4"/>
      <c r="C21" s="208"/>
      <c r="E21" s="4" t="s">
        <v>114</v>
      </c>
      <c r="F21" s="4" t="str">
        <f>'Master Data (Summary Slide)'!$AH$4</f>
        <v>NV Great Plains US Dana Scharping</v>
      </c>
      <c r="H21" s="182" t="s">
        <v>88</v>
      </c>
      <c r="I21" s="184">
        <v>1</v>
      </c>
      <c r="J21" s="184">
        <v>2</v>
      </c>
      <c r="K21" s="184">
        <v>3</v>
      </c>
      <c r="L21" s="184">
        <v>2</v>
      </c>
      <c r="M21" s="135">
        <f t="shared" si="0"/>
        <v>7.5833333333333339</v>
      </c>
    </row>
    <row r="22" spans="2:18" ht="15.75" customHeight="1">
      <c r="B22" s="4"/>
      <c r="C22" s="208"/>
      <c r="E22" s="4" t="s">
        <v>115</v>
      </c>
      <c r="F22" s="4" t="str">
        <f>'Master Data (Summary Slide)'!$AP$4</f>
        <v>NV South US JOE MAURO</v>
      </c>
      <c r="H22" s="182" t="s">
        <v>88</v>
      </c>
      <c r="I22" s="184">
        <v>1</v>
      </c>
      <c r="J22" s="184">
        <v>2</v>
      </c>
      <c r="K22" s="184">
        <v>2</v>
      </c>
      <c r="L22" s="184">
        <v>1</v>
      </c>
      <c r="M22" s="135">
        <f t="shared" si="0"/>
        <v>4.75</v>
      </c>
    </row>
    <row r="23" spans="2:18">
      <c r="B23" s="4"/>
      <c r="C23" s="208"/>
      <c r="E23" s="4" t="s">
        <v>116</v>
      </c>
      <c r="F23" s="4" t="str">
        <f>'Master Data (Summary Slide)'!$AF$4</f>
        <v>NV Empire US Jim Duffy</v>
      </c>
      <c r="H23" s="182" t="s">
        <v>94</v>
      </c>
      <c r="I23" s="184">
        <v>1</v>
      </c>
      <c r="J23" s="184">
        <v>2</v>
      </c>
      <c r="K23" s="184">
        <v>3</v>
      </c>
      <c r="L23" s="184">
        <v>2</v>
      </c>
      <c r="M23" s="135">
        <f t="shared" si="0"/>
        <v>7.5833333333333339</v>
      </c>
    </row>
    <row r="24" spans="2:18">
      <c r="B24" s="4"/>
      <c r="C24" s="208"/>
      <c r="E24" s="4" t="s">
        <v>119</v>
      </c>
      <c r="F24" s="4" t="str">
        <f>'Master Data (Summary Slide)'!$AF$4</f>
        <v>NV Empire US Jim Duffy</v>
      </c>
      <c r="H24" s="182" t="s">
        <v>94</v>
      </c>
      <c r="I24" s="184">
        <v>1</v>
      </c>
      <c r="J24" s="184">
        <v>2</v>
      </c>
      <c r="K24" s="184">
        <v>3</v>
      </c>
      <c r="L24" s="184">
        <v>2</v>
      </c>
      <c r="M24" s="135">
        <f t="shared" si="0"/>
        <v>7.5833333333333339</v>
      </c>
    </row>
    <row r="25" spans="2:18" ht="13.5" thickBot="1">
      <c r="B25" s="4"/>
      <c r="C25" s="208"/>
      <c r="E25" s="4" t="s">
        <v>11</v>
      </c>
      <c r="F25" s="4" t="str">
        <f>'Master Data (Summary Slide)'!$AQ$4</f>
        <v>NV Southern California US HUNTER TUBBS</v>
      </c>
      <c r="H25" s="182"/>
      <c r="I25" s="184">
        <v>1</v>
      </c>
      <c r="J25" s="184">
        <v>1</v>
      </c>
      <c r="K25" s="184">
        <v>2</v>
      </c>
      <c r="L25" s="184">
        <v>1</v>
      </c>
      <c r="M25" s="135">
        <f t="shared" si="0"/>
        <v>4.25</v>
      </c>
    </row>
    <row r="26" spans="2:18" ht="13.5" thickBot="1">
      <c r="C26" s="208"/>
      <c r="E26" s="4" t="s">
        <v>272</v>
      </c>
      <c r="F26" s="4" t="str">
        <f>'Master Data (Summary Slide)'!$AN$4</f>
        <v>NV Ohio Valley US ERIC HERMANSON</v>
      </c>
      <c r="H26" s="182" t="s">
        <v>88</v>
      </c>
      <c r="I26" s="184">
        <v>1</v>
      </c>
      <c r="J26" s="184">
        <v>2</v>
      </c>
      <c r="K26" s="184">
        <v>3</v>
      </c>
      <c r="L26" s="184">
        <v>2</v>
      </c>
      <c r="M26" s="135">
        <f t="shared" si="0"/>
        <v>7.5833333333333339</v>
      </c>
      <c r="P26" s="243" t="s">
        <v>228</v>
      </c>
      <c r="Q26" s="244"/>
      <c r="R26" s="245"/>
    </row>
    <row r="27" spans="2:18" ht="13.5" thickBot="1">
      <c r="E27" s="4" t="s">
        <v>120</v>
      </c>
      <c r="F27" s="4" t="str">
        <f>'Master Data (Summary Slide)'!$AH$4</f>
        <v>NV Great Plains US Dana Scharping</v>
      </c>
      <c r="H27" s="182" t="s">
        <v>88</v>
      </c>
      <c r="I27" s="184">
        <v>1</v>
      </c>
      <c r="J27" s="184">
        <v>2</v>
      </c>
      <c r="K27" s="184">
        <v>3</v>
      </c>
      <c r="L27" s="184">
        <v>2</v>
      </c>
      <c r="M27" s="135">
        <f t="shared" si="0"/>
        <v>7.5833333333333339</v>
      </c>
      <c r="P27" s="114" t="s">
        <v>229</v>
      </c>
      <c r="Q27" s="115" t="s">
        <v>230</v>
      </c>
      <c r="R27" s="116" t="s">
        <v>231</v>
      </c>
    </row>
    <row r="28" spans="2:18">
      <c r="C28" s="4"/>
      <c r="E28" s="4" t="s">
        <v>121</v>
      </c>
      <c r="F28" s="4" t="str">
        <f>'Master Data (Summary Slide)'!$AO$4</f>
        <v>NV Pacific West US DOUG CLARKE</v>
      </c>
      <c r="H28" s="182" t="s">
        <v>88</v>
      </c>
      <c r="I28" s="184">
        <v>1</v>
      </c>
      <c r="J28" s="184">
        <v>2</v>
      </c>
      <c r="K28" s="184">
        <v>3</v>
      </c>
      <c r="L28" s="184">
        <v>2</v>
      </c>
      <c r="M28" s="135">
        <f t="shared" si="0"/>
        <v>7.5833333333333339</v>
      </c>
      <c r="P28" s="81" t="s">
        <v>88</v>
      </c>
      <c r="Q28" s="82">
        <f>COUNTIF($H$3:$H$36,P28)/31</f>
        <v>0.54838709677419351</v>
      </c>
      <c r="R28" s="83" t="s">
        <v>89</v>
      </c>
    </row>
    <row r="29" spans="2:18">
      <c r="C29" s="4"/>
      <c r="E29" s="4" t="s">
        <v>123</v>
      </c>
      <c r="F29" s="4" t="str">
        <f>'Master Data (Summary Slide)'!$AJ$4</f>
        <v>NV Mid-Atlantic US JOHN NARSIFF</v>
      </c>
      <c r="H29" s="182" t="s">
        <v>91</v>
      </c>
      <c r="I29" s="184">
        <v>1</v>
      </c>
      <c r="J29" s="184">
        <v>2</v>
      </c>
      <c r="K29" s="184">
        <v>3</v>
      </c>
      <c r="L29" s="184">
        <v>2</v>
      </c>
      <c r="M29" s="135">
        <f t="shared" si="0"/>
        <v>7.5833333333333339</v>
      </c>
      <c r="P29" s="84" t="s">
        <v>91</v>
      </c>
      <c r="Q29" s="85">
        <f>COUNTIF($H$3:$H$36,P29)/31</f>
        <v>0.32258064516129031</v>
      </c>
      <c r="R29" s="86" t="s">
        <v>92</v>
      </c>
    </row>
    <row r="30" spans="2:18" ht="13.5" thickBot="1">
      <c r="C30" s="4"/>
      <c r="E30" s="4" t="s">
        <v>124</v>
      </c>
      <c r="F30" s="4" t="str">
        <f>'Master Data (Summary Slide)'!$AP$4</f>
        <v>NV South US JOE MAURO</v>
      </c>
      <c r="H30" s="182" t="s">
        <v>88</v>
      </c>
      <c r="I30" s="184">
        <v>1</v>
      </c>
      <c r="J30" s="184">
        <v>2</v>
      </c>
      <c r="K30" s="184">
        <v>2</v>
      </c>
      <c r="L30" s="184">
        <v>3</v>
      </c>
      <c r="M30" s="135">
        <f t="shared" si="0"/>
        <v>9.0833333333333339</v>
      </c>
      <c r="P30" s="87" t="s">
        <v>94</v>
      </c>
      <c r="Q30" s="88">
        <f>COUNTIF($H$3:$H$36,P30)/31</f>
        <v>0.12903225806451613</v>
      </c>
      <c r="R30" s="89" t="s">
        <v>95</v>
      </c>
    </row>
    <row r="31" spans="2:18">
      <c r="C31" s="4"/>
      <c r="E31" s="4" t="s">
        <v>125</v>
      </c>
      <c r="F31" s="4" t="str">
        <f>'Master Data (Summary Slide)'!$AH$4</f>
        <v>NV Great Plains US Dana Scharping</v>
      </c>
      <c r="G31" s="4" t="str">
        <f>'Master Data (Summary Slide)'!$AN$4</f>
        <v>NV Ohio Valley US ERIC HERMANSON</v>
      </c>
      <c r="H31" s="182" t="s">
        <v>88</v>
      </c>
      <c r="I31" s="184">
        <v>1</v>
      </c>
      <c r="J31" s="184">
        <v>2</v>
      </c>
      <c r="K31" s="184">
        <v>3</v>
      </c>
      <c r="L31" s="184">
        <v>2</v>
      </c>
      <c r="M31" s="135">
        <f t="shared" si="0"/>
        <v>7.5833333333333339</v>
      </c>
    </row>
    <row r="32" spans="2:18" ht="13.5" thickBot="1">
      <c r="C32" s="4"/>
      <c r="E32" s="4" t="s">
        <v>126</v>
      </c>
      <c r="F32" s="4" t="str">
        <f>'Master Data (Summary Slide)'!$AI$4</f>
        <v>NV Lone Star US MIKE DELGER</v>
      </c>
      <c r="H32" s="182" t="s">
        <v>88</v>
      </c>
      <c r="I32" s="184">
        <v>1</v>
      </c>
      <c r="J32" s="184">
        <v>2</v>
      </c>
      <c r="K32" s="184">
        <v>3</v>
      </c>
      <c r="L32" s="184">
        <v>1</v>
      </c>
      <c r="M32" s="135">
        <f t="shared" si="0"/>
        <v>5.416666666666667</v>
      </c>
    </row>
    <row r="33" spans="3:17" ht="13.5" thickBot="1">
      <c r="C33" s="4"/>
      <c r="E33" s="4" t="s">
        <v>127</v>
      </c>
      <c r="F33" s="4" t="str">
        <f>'Master Data (Summary Slide)'!$AL$4</f>
        <v>NV Mountain West US CORY GIDDINGS</v>
      </c>
      <c r="H33" s="182" t="s">
        <v>88</v>
      </c>
      <c r="I33" s="184">
        <v>1</v>
      </c>
      <c r="J33" s="184">
        <v>1</v>
      </c>
      <c r="K33" s="184">
        <v>1</v>
      </c>
      <c r="L33" s="184">
        <v>3</v>
      </c>
      <c r="M33" s="135">
        <f t="shared" si="0"/>
        <v>7.916666666666667</v>
      </c>
      <c r="P33" s="203" t="s">
        <v>233</v>
      </c>
      <c r="Q33" s="204"/>
    </row>
    <row r="34" spans="3:17">
      <c r="C34" s="4"/>
      <c r="E34" s="4" t="s">
        <v>128</v>
      </c>
      <c r="F34" s="4" t="str">
        <f>'Master Data (Summary Slide)'!$AP$4</f>
        <v>NV South US JOE MAURO</v>
      </c>
      <c r="H34" s="182" t="s">
        <v>91</v>
      </c>
      <c r="I34" s="184">
        <v>1</v>
      </c>
      <c r="J34" s="184">
        <v>2</v>
      </c>
      <c r="K34" s="184">
        <v>2</v>
      </c>
      <c r="L34" s="184">
        <v>1</v>
      </c>
      <c r="M34" s="135">
        <f t="shared" si="0"/>
        <v>4.75</v>
      </c>
      <c r="P34" s="4" t="str">
        <f>'Master Data (Summary Slide)'!$D$3</f>
        <v>Empire</v>
      </c>
      <c r="Q34" s="167">
        <f>ROUND(SUM(SUMIF($F$3:$F$36,'Master Data (Summary Slide)'!$R$4,'COVID Score'!$M$3:$M$36),SUMIF('COVID Score'!$G$3:$G$36,'Master Data (Summary Slide)'!$R$4,'COVID Score'!$M$3:$M$36))/SUM(COUNTIF('COVID Score'!$F$3:$F$36,'Master Data (Summary Slide)'!$R$4),COUNTIF('COVID Score'!$G$3:$G$36,'Master Data (Summary Slide)'!$R$4)),0)</f>
        <v>7</v>
      </c>
    </row>
    <row r="35" spans="3:17">
      <c r="E35" s="4" t="s">
        <v>129</v>
      </c>
      <c r="F35" s="4" t="str">
        <f>'Master Data (Summary Slide)'!$AL$4</f>
        <v>NV Mountain West US CORY GIDDINGS</v>
      </c>
      <c r="H35" s="182" t="s">
        <v>88</v>
      </c>
      <c r="I35" s="184">
        <v>1</v>
      </c>
      <c r="J35" s="184">
        <v>2</v>
      </c>
      <c r="K35" s="184">
        <v>2</v>
      </c>
      <c r="L35" s="184">
        <v>2</v>
      </c>
      <c r="M35" s="135">
        <f t="shared" si="0"/>
        <v>6.9166666666666679</v>
      </c>
      <c r="P35" s="4" t="str">
        <f>'Master Data (Summary Slide)'!$E$3</f>
        <v>Florida</v>
      </c>
      <c r="Q35" s="167">
        <f>ROUND(SUM(SUMIF($F$3:$F$36,'Master Data (Summary Slide)'!$S$4,'COVID Score'!$M$3:$M$36),SUMIF('COVID Score'!$G$3:$G$36,'Master Data (Summary Slide)'!$S$4,'COVID Score'!$M$3:$M$36))/SUM(COUNTIF('COVID Score'!$F$3:$F$36,'Master Data (Summary Slide)'!$S$4),COUNTIF('COVID Score'!$G$3:$G$36,'Master Data (Summary Slide)'!$S$4)),0)</f>
        <v>5</v>
      </c>
    </row>
    <row r="36" spans="3:17">
      <c r="E36" s="4" t="s">
        <v>130</v>
      </c>
      <c r="F36" s="4" t="str">
        <f>'Master Data (Summary Slide)'!$AK$4</f>
        <v>NV Midwest US DENNIS HALL</v>
      </c>
      <c r="H36" s="182" t="s">
        <v>88</v>
      </c>
      <c r="I36" s="184">
        <v>1</v>
      </c>
      <c r="J36" s="184">
        <v>2</v>
      </c>
      <c r="K36" s="184">
        <v>3</v>
      </c>
      <c r="L36" s="184">
        <v>2</v>
      </c>
      <c r="M36" s="135">
        <f t="shared" si="0"/>
        <v>7.5833333333333339</v>
      </c>
      <c r="P36" s="4" t="str">
        <f>'Master Data (Summary Slide)'!$F$3</f>
        <v>Great Plains</v>
      </c>
      <c r="Q36" s="167">
        <f>ROUND(SUM(SUMIF($F$3:$F$36,'Master Data (Summary Slide)'!$T$4,'COVID Score'!$M$3:$M$36),SUMIF('COVID Score'!$G$3:$G$36,'Master Data (Summary Slide)'!$T$4,'COVID Score'!$M$3:$M$36))/SUM(COUNTIF('COVID Score'!$F$3:$F$36,'Master Data (Summary Slide)'!$T$4),COUNTIF('COVID Score'!$G$3:$G$36,'Master Data (Summary Slide)'!$T$4)),0)</f>
        <v>8</v>
      </c>
    </row>
    <row r="37" spans="3:17">
      <c r="P37" s="4" t="str">
        <f>'Master Data (Summary Slide)'!$G$3</f>
        <v>Lone Star</v>
      </c>
      <c r="Q37" s="167">
        <f>ROUND(SUM(SUMIF($F$3:$F$36,'Master Data (Summary Slide)'!$U$4,'COVID Score'!$M$3:$M$36),SUMIF('COVID Score'!$G$3:$G$36,'Master Data (Summary Slide)'!$U$4,'COVID Score'!$M$3:$M$36))/SUM(COUNTIF('COVID Score'!$F$3:$F$36,'Master Data (Summary Slide)'!$U$4),COUNTIF('COVID Score'!$G$3:$G$36,'Master Data (Summary Slide)'!$U$4)),0)</f>
        <v>5</v>
      </c>
    </row>
    <row r="38" spans="3:17" ht="15.75" thickBot="1">
      <c r="G38"/>
      <c r="H38"/>
      <c r="I38" s="127"/>
      <c r="P38" s="4" t="str">
        <f>'Master Data (Summary Slide)'!$H$3</f>
        <v>Mid-Atlantic</v>
      </c>
      <c r="Q38" s="167">
        <f>ROUND(SUM(SUMIF($F$3:$F$36,'Master Data (Summary Slide)'!$V$4,'COVID Score'!$M$3:$M$36),SUMIF('COVID Score'!$G$3:$G$36,'Master Data (Summary Slide)'!$V$4,'COVID Score'!$M$3:$M$36))/SUM(COUNTIF('COVID Score'!$F$3:$F$36,'Master Data (Summary Slide)'!$V$4),COUNTIF('COVID Score'!$G$3:$G$36,'Master Data (Summary Slide)'!$V$4)),0)</f>
        <v>8</v>
      </c>
    </row>
    <row r="39" spans="3:17" ht="15">
      <c r="E39" s="240" t="s">
        <v>232</v>
      </c>
      <c r="F39" s="241"/>
      <c r="G39" s="241"/>
      <c r="H39" s="241"/>
      <c r="I39" s="241"/>
      <c r="J39" s="241"/>
      <c r="K39" s="242"/>
      <c r="L39"/>
      <c r="P39" s="4" t="str">
        <f>'Master Data (Summary Slide)'!$I$3</f>
        <v>Midwest</v>
      </c>
      <c r="Q39" s="167">
        <f>ROUND(SUM(SUMIF($F$3:$F$36,'Master Data (Summary Slide)'!$W$4,'COVID Score'!$M$3:$M$36),SUMIF('COVID Score'!$G$3:$G$36,'Master Data (Summary Slide)'!$W$4,'COVID Score'!$M$3:$M$36))/SUM(COUNTIF('COVID Score'!$F$3:$F$36,'Master Data (Summary Slide)'!$W$4),COUNTIF('COVID Score'!$G$3:$G$36,'Master Data (Summary Slide)'!$W$4)),0)</f>
        <v>7</v>
      </c>
    </row>
    <row r="40" spans="3:17" ht="18" thickBot="1">
      <c r="E40" s="235" t="s">
        <v>293</v>
      </c>
      <c r="F40" s="236"/>
      <c r="G40" s="236"/>
      <c r="H40" s="236"/>
      <c r="I40" s="236"/>
      <c r="J40" s="236"/>
      <c r="K40" s="237"/>
      <c r="L40" s="35"/>
      <c r="P40" s="4" t="str">
        <f>'Master Data (Summary Slide)'!$J$3</f>
        <v>Mountain West</v>
      </c>
      <c r="Q40" s="167">
        <f>ROUND(SUM(SUMIF($F$3:$F$36,'Master Data (Summary Slide)'!$X$4,'COVID Score'!$M$3:$M$36),SUMIF('COVID Score'!$G$3:$G$36,'Master Data (Summary Slide)'!$X$4,'COVID Score'!$M$3:$M$36))/SUM(COUNTIF('COVID Score'!$F$3:$F$36,'Master Data (Summary Slide)'!$X$4),COUNTIF('COVID Score'!$G$3:$G$36,'Master Data (Summary Slide)'!$X$4)),0)</f>
        <v>7</v>
      </c>
    </row>
    <row r="41" spans="3:17" ht="15">
      <c r="L41" s="35"/>
      <c r="P41" s="4" t="str">
        <f>'Master Data (Summary Slide)'!$K$3</f>
        <v>Northeast</v>
      </c>
      <c r="Q41" s="167">
        <f>ROUND(SUM(SUMIF($F$3:$F$36,'Master Data (Summary Slide)'!$Y$4,'COVID Score'!$M$3:$M$36),SUMIF('COVID Score'!$G$3:$G$36,'Master Data (Summary Slide)'!$Y$4,'COVID Score'!$M$3:$M$36))/SUM(COUNTIF('COVID Score'!$F$3:$F$36,'Master Data (Summary Slide)'!$Y$4),COUNTIF('COVID Score'!$G$3:$G$36,'Master Data (Summary Slide)'!$Y$4)),0)</f>
        <v>8</v>
      </c>
    </row>
    <row r="42" spans="3:17">
      <c r="I42" s="4" t="s">
        <v>326</v>
      </c>
      <c r="J42" s="2" t="s">
        <v>327</v>
      </c>
      <c r="L42" s="6"/>
      <c r="P42" s="4" t="str">
        <f>'Master Data (Summary Slide)'!$L$3</f>
        <v>Ohio Valley</v>
      </c>
      <c r="Q42" s="167">
        <f>ROUND(SUM(SUMIF($F$3:$F$36,'Master Data (Summary Slide)'!$Z$4,'COVID Score'!$M$3:$M$36),SUMIF('COVID Score'!$G$3:$G$36,'Master Data (Summary Slide)'!$Z$4,'COVID Score'!$M$3:$M$36))/SUM(COUNTIF('COVID Score'!$F$3:$F$36,'Master Data (Summary Slide)'!$Z$4),COUNTIF('COVID Score'!$G$3:$G$36,'Master Data (Summary Slide)'!$Z$4)),0)</f>
        <v>8</v>
      </c>
    </row>
    <row r="43" spans="3:17" ht="15">
      <c r="G43"/>
      <c r="H43"/>
      <c r="I43" s="7" t="s">
        <v>115</v>
      </c>
      <c r="J43" s="2" t="s">
        <v>328</v>
      </c>
      <c r="P43" s="4" t="str">
        <f>'Master Data (Summary Slide)'!$M$3</f>
        <v>Pacific West</v>
      </c>
      <c r="Q43" s="167">
        <f>ROUND(SUM(SUMIF($F$3:$F$36,'Master Data (Summary Slide)'!$AA$4,'COVID Score'!$M$3:$M$36),SUMIF('COVID Score'!$G$3:$G$36,'Master Data (Summary Slide)'!$AA$4,'COVID Score'!$M$3:$M$36))/SUM(COUNTIF('COVID Score'!$F$3:$F$36,'Master Data (Summary Slide)'!$AA$4),COUNTIF('COVID Score'!$G$3:$G$36,'Master Data (Summary Slide)'!$AA$4)),0)</f>
        <v>6</v>
      </c>
    </row>
    <row r="44" spans="3:17" ht="15">
      <c r="E44"/>
      <c r="F44"/>
      <c r="G44"/>
      <c r="H44"/>
      <c r="I44"/>
      <c r="P44" s="4" t="str">
        <f>'Master Data (Summary Slide)'!$N$3</f>
        <v>South</v>
      </c>
      <c r="Q44" s="167">
        <f>ROUND(SUM(SUMIF($F$3:$F$36,'Master Data (Summary Slide)'!$AB$4,'COVID Score'!$M$3:$M$36),SUMIF('COVID Score'!$G$3:$G$36,'Master Data (Summary Slide)'!$AB$4,'COVID Score'!$M$3:$M$36))/SUM(COUNTIF('COVID Score'!$F$3:$F$36,'Master Data (Summary Slide)'!$AB$4),COUNTIF('COVID Score'!$G$3:$G$36,'Master Data (Summary Slide)'!$AB$4)),0)</f>
        <v>6</v>
      </c>
    </row>
    <row r="45" spans="3:17" ht="15">
      <c r="E45"/>
      <c r="F45"/>
      <c r="G45"/>
      <c r="H45"/>
      <c r="I45"/>
      <c r="P45" s="4" t="str">
        <f>'Master Data (Summary Slide)'!$O$3</f>
        <v>Southern California</v>
      </c>
      <c r="Q45" s="167">
        <f>ROUND(SUM(SUMIF($F$3:$F$36,'Master Data (Summary Slide)'!$AC$4,'COVID Score'!$M$3:$M$36),SUMIF('COVID Score'!$G$3:$G$36,'Master Data (Summary Slide)'!$AC$4,'COVID Score'!$M$3:$M$36))/SUM(COUNTIF('COVID Score'!$F$3:$F$36,'Master Data (Summary Slide)'!$AC$4),COUNTIF('COVID Score'!$G$3:$G$36,'Master Data (Summary Slide)'!$AC$4)),0)</f>
        <v>5</v>
      </c>
    </row>
    <row r="46" spans="3:17" ht="15">
      <c r="E46"/>
      <c r="F46"/>
      <c r="G46"/>
      <c r="H46"/>
      <c r="I46"/>
    </row>
    <row r="47" spans="3:17" ht="15">
      <c r="E47"/>
      <c r="F47"/>
      <c r="G47"/>
      <c r="H47"/>
      <c r="I47"/>
    </row>
    <row r="48" spans="3:17" ht="15">
      <c r="E48"/>
      <c r="F48"/>
      <c r="G48"/>
      <c r="H48"/>
      <c r="I48"/>
    </row>
    <row r="49" spans="5:9" ht="15">
      <c r="E49"/>
      <c r="F49"/>
      <c r="G49"/>
      <c r="H49"/>
      <c r="I49"/>
    </row>
  </sheetData>
  <mergeCells count="10">
    <mergeCell ref="E40:K40"/>
    <mergeCell ref="B2:C2"/>
    <mergeCell ref="B10:C10"/>
    <mergeCell ref="E39:K39"/>
    <mergeCell ref="P26:R26"/>
    <mergeCell ref="F2:G2"/>
    <mergeCell ref="Q9:Q10"/>
    <mergeCell ref="Q11:Q12"/>
    <mergeCell ref="Q13:Q15"/>
    <mergeCell ref="Q16:Q18"/>
  </mergeCells>
  <hyperlinks>
    <hyperlink ref="P3" r:id="rId1" location="cases-deaths-testing-trends" xr:uid="{EE782FCE-F300-499F-9A99-C5858BE0529F}"/>
    <hyperlink ref="P5" r:id="rId2" xr:uid="{0EF0308B-9624-4552-8BB1-8C496266194A}"/>
  </hyperlinks>
  <pageMargins left="0.7" right="0.7" top="0.75" bottom="0.75" header="0.3" footer="0.3"/>
  <pageSetup orientation="portrait" r:id="rId3"/>
  <customProperties>
    <customPr name="_pios_id" r:id="rId4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A6F7D-2149-492D-A876-692C2D366F66}">
  <sheetPr codeName="Sheet1"/>
  <dimension ref="B1:AL73"/>
  <sheetViews>
    <sheetView showGridLines="0" zoomScale="80" zoomScaleNormal="80" workbookViewId="0"/>
  </sheetViews>
  <sheetFormatPr defaultRowHeight="15" outlineLevelCol="1"/>
  <cols>
    <col min="1" max="1" width="1" customWidth="1"/>
    <col min="2" max="2" width="23.5703125" customWidth="1" outlineLevel="1"/>
    <col min="3" max="3" width="1" customWidth="1"/>
    <col min="17" max="17" width="1" customWidth="1"/>
    <col min="18" max="18" width="17" bestFit="1" customWidth="1"/>
    <col min="19" max="19" width="10.5703125" customWidth="1"/>
    <col min="20" max="20" width="9.140625" customWidth="1"/>
    <col min="21" max="21" width="18.42578125" hidden="1" customWidth="1" outlineLevel="1"/>
    <col min="22" max="22" width="1" hidden="1" customWidth="1" outlineLevel="1"/>
    <col min="23" max="23" width="9.140625" collapsed="1"/>
    <col min="24" max="24" width="9.140625" customWidth="1"/>
    <col min="36" max="36" width="1" customWidth="1"/>
    <col min="37" max="37" width="17" bestFit="1" customWidth="1"/>
    <col min="38" max="38" width="7" bestFit="1" customWidth="1"/>
  </cols>
  <sheetData>
    <row r="1" spans="2:38" ht="5.0999999999999996" customHeight="1" thickBot="1"/>
    <row r="2" spans="2:38" ht="14.1" customHeight="1" thickBot="1">
      <c r="B2" s="251" t="s">
        <v>78</v>
      </c>
      <c r="C2" s="252"/>
      <c r="D2" s="252"/>
      <c r="E2" s="252"/>
      <c r="F2" s="252"/>
      <c r="G2" s="252"/>
      <c r="H2" s="252"/>
      <c r="I2" s="252"/>
      <c r="J2" s="252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252"/>
      <c r="AJ2" s="252"/>
      <c r="AK2" s="252"/>
      <c r="AL2" s="253"/>
    </row>
    <row r="3" spans="2:38" ht="15.75" thickBot="1">
      <c r="B3" s="144" t="s">
        <v>146</v>
      </c>
      <c r="D3" s="254" t="s">
        <v>235</v>
      </c>
      <c r="E3" s="255"/>
      <c r="F3" s="56"/>
      <c r="N3" s="148"/>
      <c r="O3" s="254" t="s">
        <v>235</v>
      </c>
      <c r="P3" s="255"/>
      <c r="R3" s="249" t="s">
        <v>234</v>
      </c>
      <c r="S3" s="250"/>
      <c r="U3" s="144" t="s">
        <v>146</v>
      </c>
      <c r="W3" s="254" t="s">
        <v>235</v>
      </c>
      <c r="X3" s="255"/>
      <c r="Y3" s="54"/>
      <c r="Z3" s="153"/>
      <c r="AA3" s="153"/>
      <c r="AB3" s="153"/>
      <c r="AC3" s="153"/>
      <c r="AD3" s="153"/>
      <c r="AE3" s="153"/>
      <c r="AF3" s="153"/>
      <c r="AG3" s="154"/>
      <c r="AH3" s="256" t="s">
        <v>235</v>
      </c>
      <c r="AI3" s="257"/>
      <c r="AK3" s="249" t="s">
        <v>234</v>
      </c>
      <c r="AL3" s="250"/>
    </row>
    <row r="4" spans="2:38" ht="15.75" thickBot="1">
      <c r="D4" s="161" t="s">
        <v>4</v>
      </c>
      <c r="E4" s="162" t="s">
        <v>78</v>
      </c>
      <c r="F4" s="56"/>
      <c r="N4" s="148"/>
      <c r="O4" s="161" t="s">
        <v>4</v>
      </c>
      <c r="P4" s="162" t="s">
        <v>191</v>
      </c>
      <c r="R4" s="54" t="s">
        <v>239</v>
      </c>
      <c r="S4" s="151">
        <f>E18</f>
        <v>0.18086209727272723</v>
      </c>
      <c r="U4" s="144" t="s">
        <v>152</v>
      </c>
      <c r="W4" s="136" t="s">
        <v>4</v>
      </c>
      <c r="X4" s="137" t="s">
        <v>78</v>
      </c>
      <c r="Y4" s="56"/>
      <c r="AG4" s="148"/>
      <c r="AH4" s="136" t="s">
        <v>4</v>
      </c>
      <c r="AI4" s="137" t="s">
        <v>191</v>
      </c>
      <c r="AK4" s="54" t="s">
        <v>239</v>
      </c>
      <c r="AL4" s="151">
        <f>X18</f>
        <v>0.91359772772727255</v>
      </c>
    </row>
    <row r="5" spans="2:38">
      <c r="D5" s="138">
        <f t="shared" ref="D5:D7" si="0">DATE(YEAR(D6),MONTH(D6)-1,DAY(D6))</f>
        <v>44317</v>
      </c>
      <c r="E5" s="139">
        <f>INDEX('Master Data (Summary Slide)'!$D:$P,MATCH('Trend Analysis'!D5,'Master Data (Summary Slide)'!$B:$B,0),MATCH('Trend Analysis'!$B$3,'Master Data (Summary Slide)'!$D$3:$P$3,0))</f>
        <v>0.188406832</v>
      </c>
      <c r="F5" s="56"/>
      <c r="N5" s="148"/>
      <c r="O5" s="138">
        <f t="shared" ref="O5:O7" si="1">D5</f>
        <v>44317</v>
      </c>
      <c r="P5" s="139">
        <f>INDEX('Master Data (Summary Slide)'!$AF:$AR,MATCH('Trend Analysis'!O5,'Master Data (Summary Slide)'!$B:$B,0),MATCH('Trend Analysis'!$B$3,'Master Data (Summary Slide)'!$D$3:$P$3,0))</f>
        <v>0.20508889447569767</v>
      </c>
      <c r="R5" s="56" t="s">
        <v>241</v>
      </c>
      <c r="S5" s="152">
        <f>E19</f>
        <v>0.15884811052631581</v>
      </c>
      <c r="T5" s="164"/>
      <c r="U5" s="144" t="s">
        <v>207</v>
      </c>
      <c r="W5" s="138">
        <f t="shared" ref="W5:W7" si="2">DATE(YEAR(W6),MONTH(W6)-1,DAY(W6))</f>
        <v>44317</v>
      </c>
      <c r="X5" s="139" cm="1">
        <f t="array" ref="X5">SUMPRODUCT(('Master Data (Summary Slide)'!$B$5:$B$500='Trend Analysis'!W5)*(('Master Data (Summary Slide)'!$D$3:$P$3='Trend Analysis'!$U$3)+('Master Data (Summary Slide)'!$D$3:$P$3='Trend Analysis'!$U$4)+('Master Data (Summary Slide)'!$D$3:$P$3='Trend Analysis'!$U$5)+('Master Data (Summary Slide)'!$D$3:$P$3='Trend Analysis'!$U$6)+('Master Data (Summary Slide)'!$D$3:$P$3='Trend Analysis'!$U$7)+('Master Data (Summary Slide)'!$D$3:$P$3='Trend Analysis'!$U$8))*'Master Data (Summary Slide)'!$D$5:$P$500)</f>
        <v>0.97445991400000009</v>
      </c>
      <c r="Y5" s="56"/>
      <c r="AG5" s="148"/>
      <c r="AH5" s="140">
        <f t="shared" ref="AH5:AH7" si="3">W5</f>
        <v>44317</v>
      </c>
      <c r="AI5" s="141" cm="1">
        <f t="array" ref="AI5">SUMPRODUCT(('Master Data (Summary Slide)'!$B$5:$B$500='Trend Analysis'!AH5)*(('Master Data (Summary Slide)'!$AF$3:$AR$3='Trend Analysis'!$U$3)+('Master Data (Summary Slide)'!$AF$3:$AR$3='Trend Analysis'!$U$4)+('Master Data (Summary Slide)'!$AF$3:$AR$3='Trend Analysis'!$U$5)+('Master Data (Summary Slide)'!$AF$3:$AR$3='Trend Analysis'!$U$6)+('Master Data (Summary Slide)'!$AF$3:$AR$3='Trend Analysis'!$U$7)+('Master Data (Summary Slide)'!$AF$3:$AR$3='Trend Analysis'!$U$8))*'Master Data (Summary Slide)'!$AF$5:$AR$500)</f>
        <v>1.0645964781899673</v>
      </c>
      <c r="AK5" s="56" t="s">
        <v>241</v>
      </c>
      <c r="AL5" s="152">
        <f>X19</f>
        <v>0.95647652736842104</v>
      </c>
    </row>
    <row r="6" spans="2:38">
      <c r="D6" s="140">
        <f t="shared" si="0"/>
        <v>44348</v>
      </c>
      <c r="E6" s="141">
        <f>INDEX('Master Data (Summary Slide)'!$D:$P,MATCH('Trend Analysis'!D6,'Master Data (Summary Slide)'!$B:$B,0),MATCH('Trend Analysis'!$B$3,'Master Data (Summary Slide)'!$D$3:$P$3,0))</f>
        <v>0.19030930545454547</v>
      </c>
      <c r="F6" s="56"/>
      <c r="N6" s="148"/>
      <c r="O6" s="140">
        <f t="shared" si="1"/>
        <v>44348</v>
      </c>
      <c r="P6" s="141">
        <f>INDEX('Master Data (Summary Slide)'!$AF:$AR,MATCH('Trend Analysis'!O6,'Master Data (Summary Slide)'!$B:$B,0),MATCH('Trend Analysis'!$B$3,'Master Data (Summary Slide)'!$D$3:$P$3,0))</f>
        <v>0.18250209628706862</v>
      </c>
      <c r="R6" s="157" t="s">
        <v>242</v>
      </c>
      <c r="S6" s="158">
        <f>(S5-S4)/ABS(S4)</f>
        <v>-0.12171697154001197</v>
      </c>
      <c r="T6" s="164"/>
      <c r="U6" s="144" t="s">
        <v>151</v>
      </c>
      <c r="W6" s="140">
        <f t="shared" si="2"/>
        <v>44348</v>
      </c>
      <c r="X6" s="141" cm="1">
        <f t="array" ref="X6">SUMPRODUCT(('Master Data (Summary Slide)'!$B$5:$B$500='Trend Analysis'!W6)*(('Master Data (Summary Slide)'!$D$3:$P$3='Trend Analysis'!$U$3)+('Master Data (Summary Slide)'!$D$3:$P$3='Trend Analysis'!$U$4)+('Master Data (Summary Slide)'!$D$3:$P$3='Trend Analysis'!$U$5)+('Master Data (Summary Slide)'!$D$3:$P$3='Trend Analysis'!$U$6)+('Master Data (Summary Slide)'!$D$3:$P$3='Trend Analysis'!$U$7)+('Master Data (Summary Slide)'!$D$3:$P$3='Trend Analysis'!$U$8))*'Master Data (Summary Slide)'!$D$5:$P$500)</f>
        <v>0.98676584045454552</v>
      </c>
      <c r="Y6" s="56"/>
      <c r="AG6" s="148"/>
      <c r="AH6" s="140">
        <f t="shared" si="3"/>
        <v>44348</v>
      </c>
      <c r="AI6" s="141" cm="1">
        <f t="array" ref="AI6">SUMPRODUCT(('Master Data (Summary Slide)'!$B$5:$B$500='Trend Analysis'!AH6)*(('Master Data (Summary Slide)'!$AF$3:$AR$3='Trend Analysis'!$U$3)+('Master Data (Summary Slide)'!$AF$3:$AR$3='Trend Analysis'!$U$4)+('Master Data (Summary Slide)'!$AF$3:$AR$3='Trend Analysis'!$U$5)+('Master Data (Summary Slide)'!$AF$3:$AR$3='Trend Analysis'!$U$6)+('Master Data (Summary Slide)'!$AF$3:$AR$3='Trend Analysis'!$U$7)+('Master Data (Summary Slide)'!$AF$3:$AR$3='Trend Analysis'!$U$8))*'Master Data (Summary Slide)'!$AF$5:$AR$500)</f>
        <v>0.9473506084578478</v>
      </c>
      <c r="AK6" s="157" t="s">
        <v>242</v>
      </c>
      <c r="AL6" s="158">
        <f>(AL5-AL4)/ABS(AL4)</f>
        <v>4.6934004255698721E-2</v>
      </c>
    </row>
    <row r="7" spans="2:38">
      <c r="D7" s="140">
        <f t="shared" si="0"/>
        <v>44378</v>
      </c>
      <c r="E7" s="141">
        <f>INDEX('Master Data (Summary Slide)'!$D:$P,MATCH('Trend Analysis'!D7,'Master Data (Summary Slide)'!$B:$B,0),MATCH('Trend Analysis'!$B$3,'Master Data (Summary Slide)'!$D$3:$P$3,0))</f>
        <v>0.19274052699999997</v>
      </c>
      <c r="F7" s="56"/>
      <c r="N7" s="148"/>
      <c r="O7" s="140">
        <f t="shared" si="1"/>
        <v>44378</v>
      </c>
      <c r="P7" s="141">
        <f>INDEX('Master Data (Summary Slide)'!$AF:$AR,MATCH('Trend Analysis'!O7,'Master Data (Summary Slide)'!$B:$B,0),MATCH('Trend Analysis'!$B$3,'Master Data (Summary Slide)'!$D$3:$P$3,0))</f>
        <v>0.18250209628706862</v>
      </c>
      <c r="R7" s="149"/>
      <c r="S7" s="150"/>
      <c r="T7" s="164"/>
      <c r="U7" s="144" t="s">
        <v>145</v>
      </c>
      <c r="W7" s="140">
        <f t="shared" si="2"/>
        <v>44378</v>
      </c>
      <c r="X7" s="141" cm="1">
        <f t="array" ref="X7">SUMPRODUCT(('Master Data (Summary Slide)'!$B$5:$B$500='Trend Analysis'!W7)*(('Master Data (Summary Slide)'!$D$3:$P$3='Trend Analysis'!$U$3)+('Master Data (Summary Slide)'!$D$3:$P$3='Trend Analysis'!$U$4)+('Master Data (Summary Slide)'!$D$3:$P$3='Trend Analysis'!$U$5)+('Master Data (Summary Slide)'!$D$3:$P$3='Trend Analysis'!$U$6)+('Master Data (Summary Slide)'!$D$3:$P$3='Trend Analysis'!$U$7)+('Master Data (Summary Slide)'!$D$3:$P$3='Trend Analysis'!$U$8))*'Master Data (Summary Slide)'!$D$5:$P$500)</f>
        <v>1.0316255605</v>
      </c>
      <c r="Y7" s="56"/>
      <c r="AG7" s="148"/>
      <c r="AH7" s="140">
        <f t="shared" si="3"/>
        <v>44378</v>
      </c>
      <c r="AI7" s="141" cm="1">
        <f t="array" ref="AI7">SUMPRODUCT(('Master Data (Summary Slide)'!$B$5:$B$500='Trend Analysis'!AH7)*(('Master Data (Summary Slide)'!$AF$3:$AR$3='Trend Analysis'!$U$3)+('Master Data (Summary Slide)'!$AF$3:$AR$3='Trend Analysis'!$U$4)+('Master Data (Summary Slide)'!$AF$3:$AR$3='Trend Analysis'!$U$5)+('Master Data (Summary Slide)'!$AF$3:$AR$3='Trend Analysis'!$U$6)+('Master Data (Summary Slide)'!$AF$3:$AR$3='Trend Analysis'!$U$7)+('Master Data (Summary Slide)'!$AF$3:$AR$3='Trend Analysis'!$U$8))*'Master Data (Summary Slide)'!$AF$5:$AR$500)</f>
        <v>0.9473506084578478</v>
      </c>
      <c r="AK7" s="149"/>
      <c r="AL7" s="150"/>
    </row>
    <row r="8" spans="2:38">
      <c r="D8" s="140">
        <f t="shared" ref="D8:D18" si="4">DATE(YEAR(D9),MONTH(D9)-1,DAY(D9))</f>
        <v>44409</v>
      </c>
      <c r="E8" s="141">
        <f>INDEX('Master Data (Summary Slide)'!$D:$P,MATCH('Trend Analysis'!D8,'Master Data (Summary Slide)'!$B:$B,0),MATCH('Trend Analysis'!$B$3,'Master Data (Summary Slide)'!$D$3:$P$3,0))</f>
        <v>0.17154982818181819</v>
      </c>
      <c r="F8" s="56"/>
      <c r="N8" s="148"/>
      <c r="O8" s="140">
        <f t="shared" ref="O8:O19" si="5">D8</f>
        <v>44409</v>
      </c>
      <c r="P8" s="141">
        <f>INDEX('Master Data (Summary Slide)'!$AF:$AR,MATCH('Trend Analysis'!O8,'Master Data (Summary Slide)'!$B:$B,0),MATCH('Trend Analysis'!$B$3,'Master Data (Summary Slide)'!$D$3:$P$3,0))</f>
        <v>0.19132496052001918</v>
      </c>
      <c r="R8" s="56" t="s">
        <v>237</v>
      </c>
      <c r="S8" s="141">
        <f>E7</f>
        <v>0.19274052699999997</v>
      </c>
      <c r="U8" s="144" t="s">
        <v>209</v>
      </c>
      <c r="W8" s="140">
        <f t="shared" ref="W8:W18" si="6">DATE(YEAR(W9),MONTH(W9)-1,DAY(W9))</f>
        <v>44409</v>
      </c>
      <c r="X8" s="141" cm="1">
        <f t="array" ref="X8">SUMPRODUCT(('Master Data (Summary Slide)'!$B$5:$B$500='Trend Analysis'!W8)*(('Master Data (Summary Slide)'!$D$3:$P$3='Trend Analysis'!$U$3)+('Master Data (Summary Slide)'!$D$3:$P$3='Trend Analysis'!$U$4)+('Master Data (Summary Slide)'!$D$3:$P$3='Trend Analysis'!$U$5)+('Master Data (Summary Slide)'!$D$3:$P$3='Trend Analysis'!$U$6)+('Master Data (Summary Slide)'!$D$3:$P$3='Trend Analysis'!$U$7)+('Master Data (Summary Slide)'!$D$3:$P$3='Trend Analysis'!$U$8))*'Master Data (Summary Slide)'!$D$5:$P$500)</f>
        <v>0.93921906363636376</v>
      </c>
      <c r="Y8" s="56"/>
      <c r="AG8" s="148"/>
      <c r="AH8" s="140">
        <f t="shared" ref="AH8:AH19" si="7">W8</f>
        <v>44409</v>
      </c>
      <c r="AI8" s="141" cm="1">
        <f t="array" ref="AI8">SUMPRODUCT(('Master Data (Summary Slide)'!$B$5:$B$500='Trend Analysis'!AH8)*(('Master Data (Summary Slide)'!$AF$3:$AR$3='Trend Analysis'!$U$3)+('Master Data (Summary Slide)'!$AF$3:$AR$3='Trend Analysis'!$U$4)+('Master Data (Summary Slide)'!$AF$3:$AR$3='Trend Analysis'!$U$5)+('Master Data (Summary Slide)'!$AF$3:$AR$3='Trend Analysis'!$U$6)+('Master Data (Summary Slide)'!$AF$3:$AR$3='Trend Analysis'!$U$7)+('Master Data (Summary Slide)'!$AF$3:$AR$3='Trend Analysis'!$U$8))*'Master Data (Summary Slide)'!$AF$5:$AR$500)</f>
        <v>0.99059558003994752</v>
      </c>
      <c r="AK8" s="56" t="s">
        <v>237</v>
      </c>
      <c r="AL8" s="141">
        <f>X7</f>
        <v>1.0316255605</v>
      </c>
    </row>
    <row r="9" spans="2:38">
      <c r="D9" s="140">
        <f t="shared" si="4"/>
        <v>44440</v>
      </c>
      <c r="E9" s="141">
        <f>INDEX('Master Data (Summary Slide)'!$D:$P,MATCH('Trend Analysis'!D9,'Master Data (Summary Slide)'!$B:$B,0),MATCH('Trend Analysis'!$B$3,'Master Data (Summary Slide)'!$D$3:$P$3,0))</f>
        <v>0.21031567142857147</v>
      </c>
      <c r="F9" s="56"/>
      <c r="N9" s="148"/>
      <c r="O9" s="140">
        <f t="shared" si="5"/>
        <v>44440</v>
      </c>
      <c r="P9" s="141">
        <f>INDEX('Master Data (Summary Slide)'!$AF:$AR,MATCH('Trend Analysis'!O9,'Master Data (Summary Slide)'!$B:$B,0),MATCH('Trend Analysis'!$B$3,'Master Data (Summary Slide)'!$D$3:$P$3,0))</f>
        <v>0.1943730349204548</v>
      </c>
      <c r="R9" s="56" t="s">
        <v>241</v>
      </c>
      <c r="S9" s="141">
        <f>E19</f>
        <v>0.15884811052631581</v>
      </c>
      <c r="W9" s="140">
        <f t="shared" si="6"/>
        <v>44440</v>
      </c>
      <c r="X9" s="141" cm="1">
        <f t="array" ref="X9">SUMPRODUCT(('Master Data (Summary Slide)'!$B$5:$B$500='Trend Analysis'!W9)*(('Master Data (Summary Slide)'!$D$3:$P$3='Trend Analysis'!$U$3)+('Master Data (Summary Slide)'!$D$3:$P$3='Trend Analysis'!$U$4)+('Master Data (Summary Slide)'!$D$3:$P$3='Trend Analysis'!$U$5)+('Master Data (Summary Slide)'!$D$3:$P$3='Trend Analysis'!$U$6)+('Master Data (Summary Slide)'!$D$3:$P$3='Trend Analysis'!$U$7)+('Master Data (Summary Slide)'!$D$3:$P$3='Trend Analysis'!$U$8))*'Master Data (Summary Slide)'!$D$5:$P$500)</f>
        <v>1.0298627876190476</v>
      </c>
      <c r="Y9" s="56"/>
      <c r="AG9" s="148"/>
      <c r="AH9" s="140">
        <f t="shared" si="7"/>
        <v>44440</v>
      </c>
      <c r="AI9" s="141" cm="1">
        <f t="array" ref="AI9">SUMPRODUCT(('Master Data (Summary Slide)'!$B$5:$B$500='Trend Analysis'!AH9)*(('Master Data (Summary Slide)'!$AF$3:$AR$3='Trend Analysis'!$U$3)+('Master Data (Summary Slide)'!$AF$3:$AR$3='Trend Analysis'!$U$4)+('Master Data (Summary Slide)'!$AF$3:$AR$3='Trend Analysis'!$U$5)+('Master Data (Summary Slide)'!$AF$3:$AR$3='Trend Analysis'!$U$6)+('Master Data (Summary Slide)'!$AF$3:$AR$3='Trend Analysis'!$U$7)+('Master Data (Summary Slide)'!$AF$3:$AR$3='Trend Analysis'!$U$8))*'Master Data (Summary Slide)'!$AF$5:$AR$500)</f>
        <v>1.0063771540724089</v>
      </c>
      <c r="AK9" s="56" t="s">
        <v>241</v>
      </c>
      <c r="AL9" s="141">
        <f>X19</f>
        <v>0.95647652736842104</v>
      </c>
    </row>
    <row r="10" spans="2:38">
      <c r="D10" s="140">
        <f t="shared" si="4"/>
        <v>44470</v>
      </c>
      <c r="E10" s="141">
        <f>INDEX('Master Data (Summary Slide)'!$D:$P,MATCH('Trend Analysis'!D10,'Master Data (Summary Slide)'!$B:$B,0),MATCH('Trend Analysis'!$B$3,'Master Data (Summary Slide)'!$D$3:$P$3,0))</f>
        <v>0.1611341704761905</v>
      </c>
      <c r="F10" s="56"/>
      <c r="N10" s="148"/>
      <c r="O10" s="140">
        <f t="shared" si="5"/>
        <v>44470</v>
      </c>
      <c r="P10" s="141">
        <f>INDEX('Master Data (Summary Slide)'!$AF:$AR,MATCH('Trend Analysis'!O10,'Master Data (Summary Slide)'!$B:$B,0),MATCH('Trend Analysis'!$B$3,'Master Data (Summary Slide)'!$D$3:$P$3,0))</f>
        <v>0.1943730349204548</v>
      </c>
      <c r="R10" s="157" t="s">
        <v>242</v>
      </c>
      <c r="S10" s="158">
        <f>(S9-S8)/ABS(S8)</f>
        <v>-0.17584478470209933</v>
      </c>
      <c r="W10" s="140">
        <f t="shared" si="6"/>
        <v>44470</v>
      </c>
      <c r="X10" s="141" cm="1">
        <f t="array" ref="X10">SUMPRODUCT(('Master Data (Summary Slide)'!$B$5:$B$500='Trend Analysis'!W10)*(('Master Data (Summary Slide)'!$D$3:$P$3='Trend Analysis'!$U$3)+('Master Data (Summary Slide)'!$D$3:$P$3='Trend Analysis'!$U$4)+('Master Data (Summary Slide)'!$D$3:$P$3='Trend Analysis'!$U$5)+('Master Data (Summary Slide)'!$D$3:$P$3='Trend Analysis'!$U$6)+('Master Data (Summary Slide)'!$D$3:$P$3='Trend Analysis'!$U$7)+('Master Data (Summary Slide)'!$D$3:$P$3='Trend Analysis'!$U$8))*'Master Data (Summary Slide)'!$D$5:$P$500)</f>
        <v>0.93908500809523809</v>
      </c>
      <c r="Y10" s="56"/>
      <c r="AG10" s="148"/>
      <c r="AH10" s="140">
        <f t="shared" si="7"/>
        <v>44470</v>
      </c>
      <c r="AI10" s="141" cm="1">
        <f t="array" ref="AI10">SUMPRODUCT(('Master Data (Summary Slide)'!$B$5:$B$500='Trend Analysis'!AH10)*(('Master Data (Summary Slide)'!$AF$3:$AR$3='Trend Analysis'!$U$3)+('Master Data (Summary Slide)'!$AF$3:$AR$3='Trend Analysis'!$U$4)+('Master Data (Summary Slide)'!$AF$3:$AR$3='Trend Analysis'!$U$5)+('Master Data (Summary Slide)'!$AF$3:$AR$3='Trend Analysis'!$U$6)+('Master Data (Summary Slide)'!$AF$3:$AR$3='Trend Analysis'!$U$7)+('Master Data (Summary Slide)'!$AF$3:$AR$3='Trend Analysis'!$U$8))*'Master Data (Summary Slide)'!$AF$5:$AR$500)</f>
        <v>1.0063771540724089</v>
      </c>
      <c r="AK10" s="157" t="s">
        <v>242</v>
      </c>
      <c r="AL10" s="158">
        <f>(AL9-AL8)/ABS(AL8)</f>
        <v>-7.2845260925055319E-2</v>
      </c>
    </row>
    <row r="11" spans="2:38">
      <c r="D11" s="140">
        <f t="shared" si="4"/>
        <v>44501</v>
      </c>
      <c r="E11" s="141">
        <f>INDEX('Master Data (Summary Slide)'!$D:$P,MATCH('Trend Analysis'!D11,'Master Data (Summary Slide)'!$B:$B,0),MATCH('Trend Analysis'!$B$3,'Master Data (Summary Slide)'!$D$3:$P$3,0))</f>
        <v>0.19845022450000002</v>
      </c>
      <c r="F11" s="56"/>
      <c r="N11" s="148"/>
      <c r="O11" s="140">
        <f t="shared" si="5"/>
        <v>44501</v>
      </c>
      <c r="P11" s="141">
        <f>INDEX('Master Data (Summary Slide)'!$AF:$AR,MATCH('Trend Analysis'!O11,'Master Data (Summary Slide)'!$B:$B,0),MATCH('Trend Analysis'!$B$3,'Master Data (Summary Slide)'!$D$3:$P$3,0))</f>
        <v>0.1943730349204548</v>
      </c>
      <c r="R11" s="149"/>
      <c r="S11" s="150"/>
      <c r="W11" s="140">
        <f t="shared" si="6"/>
        <v>44501</v>
      </c>
      <c r="X11" s="141" cm="1">
        <f t="array" ref="X11">SUMPRODUCT(('Master Data (Summary Slide)'!$B$5:$B$500='Trend Analysis'!W11)*(('Master Data (Summary Slide)'!$D$3:$P$3='Trend Analysis'!$U$3)+('Master Data (Summary Slide)'!$D$3:$P$3='Trend Analysis'!$U$4)+('Master Data (Summary Slide)'!$D$3:$P$3='Trend Analysis'!$U$5)+('Master Data (Summary Slide)'!$D$3:$P$3='Trend Analysis'!$U$6)+('Master Data (Summary Slide)'!$D$3:$P$3='Trend Analysis'!$U$7)+('Master Data (Summary Slide)'!$D$3:$P$3='Trend Analysis'!$U$8))*'Master Data (Summary Slide)'!$D$5:$P$500)</f>
        <v>1.1322660569999998</v>
      </c>
      <c r="Y11" s="56"/>
      <c r="AG11" s="148"/>
      <c r="AH11" s="140">
        <f t="shared" si="7"/>
        <v>44501</v>
      </c>
      <c r="AI11" s="141" cm="1">
        <f t="array" ref="AI11">SUMPRODUCT(('Master Data (Summary Slide)'!$B$5:$B$500='Trend Analysis'!AH11)*(('Master Data (Summary Slide)'!$AF$3:$AR$3='Trend Analysis'!$U$3)+('Master Data (Summary Slide)'!$AF$3:$AR$3='Trend Analysis'!$U$4)+('Master Data (Summary Slide)'!$AF$3:$AR$3='Trend Analysis'!$U$5)+('Master Data (Summary Slide)'!$AF$3:$AR$3='Trend Analysis'!$U$6)+('Master Data (Summary Slide)'!$AF$3:$AR$3='Trend Analysis'!$U$7)+('Master Data (Summary Slide)'!$AF$3:$AR$3='Trend Analysis'!$U$8))*'Master Data (Summary Slide)'!$AF$5:$AR$500)</f>
        <v>1.0063771540724089</v>
      </c>
      <c r="AK11" s="149"/>
      <c r="AL11" s="150"/>
    </row>
    <row r="12" spans="2:38">
      <c r="D12" s="140">
        <f t="shared" si="4"/>
        <v>44531</v>
      </c>
      <c r="E12" s="141">
        <f>INDEX('Master Data (Summary Slide)'!$D:$P,MATCH('Trend Analysis'!D12,'Master Data (Summary Slide)'!$B:$B,0),MATCH('Trend Analysis'!$B$3,'Master Data (Summary Slide)'!$D$3:$P$3,0))</f>
        <v>0.20197344199999998</v>
      </c>
      <c r="F12" s="56"/>
      <c r="N12" s="148"/>
      <c r="O12" s="140">
        <f t="shared" si="5"/>
        <v>44531</v>
      </c>
      <c r="P12" s="141">
        <f>INDEX('Master Data (Summary Slide)'!$AF:$AR,MATCH('Trend Analysis'!O12,'Master Data (Summary Slide)'!$B:$B,0),MATCH('Trend Analysis'!$B$3,'Master Data (Summary Slide)'!$D$3:$P$3,0))</f>
        <v>0.20959067031101189</v>
      </c>
      <c r="R12" s="56" t="s">
        <v>240</v>
      </c>
      <c r="S12" s="141">
        <f>SUM(E14:E16)</f>
        <v>0.51020521943064179</v>
      </c>
      <c r="W12" s="140">
        <f t="shared" si="6"/>
        <v>44531</v>
      </c>
      <c r="X12" s="141" cm="1">
        <f t="array" ref="X12">SUMPRODUCT(('Master Data (Summary Slide)'!$B$5:$B$500='Trend Analysis'!W12)*(('Master Data (Summary Slide)'!$D$3:$P$3='Trend Analysis'!$U$3)+('Master Data (Summary Slide)'!$D$3:$P$3='Trend Analysis'!$U$4)+('Master Data (Summary Slide)'!$D$3:$P$3='Trend Analysis'!$U$5)+('Master Data (Summary Slide)'!$D$3:$P$3='Trend Analysis'!$U$6)+('Master Data (Summary Slide)'!$D$3:$P$3='Trend Analysis'!$U$7)+('Master Data (Summary Slide)'!$D$3:$P$3='Trend Analysis'!$U$8))*'Master Data (Summary Slide)'!$D$5:$P$500)</f>
        <v>1.108361363</v>
      </c>
      <c r="Y12" s="56"/>
      <c r="AG12" s="148"/>
      <c r="AH12" s="140">
        <f t="shared" si="7"/>
        <v>44531</v>
      </c>
      <c r="AI12" s="141" cm="1">
        <f t="array" ref="AI12">SUMPRODUCT(('Master Data (Summary Slide)'!$B$5:$B$500='Trend Analysis'!AH12)*(('Master Data (Summary Slide)'!$AF$3:$AR$3='Trend Analysis'!$U$3)+('Master Data (Summary Slide)'!$AF$3:$AR$3='Trend Analysis'!$U$4)+('Master Data (Summary Slide)'!$AF$3:$AR$3='Trend Analysis'!$U$5)+('Master Data (Summary Slide)'!$AF$3:$AR$3='Trend Analysis'!$U$6)+('Master Data (Summary Slide)'!$AF$3:$AR$3='Trend Analysis'!$U$7)+('Master Data (Summary Slide)'!$AF$3:$AR$3='Trend Analysis'!$U$8))*'Master Data (Summary Slide)'!$AF$5:$AR$500)</f>
        <v>1.0840156368875851</v>
      </c>
      <c r="AK12" s="56" t="s">
        <v>240</v>
      </c>
      <c r="AL12" s="141">
        <f>SUM(X14:X16)</f>
        <v>2.998877324889234</v>
      </c>
    </row>
    <row r="13" spans="2:38">
      <c r="D13" s="140">
        <f t="shared" si="4"/>
        <v>44562</v>
      </c>
      <c r="E13" s="141">
        <f>INDEX('Master Data (Summary Slide)'!$D:$P,MATCH('Trend Analysis'!D13,'Master Data (Summary Slide)'!$B:$B,0),MATCH('Trend Analysis'!$B$3,'Master Data (Summary Slide)'!$D$3:$P$3,0))</f>
        <v>0.15810541150000001</v>
      </c>
      <c r="F13" s="56"/>
      <c r="N13" s="148"/>
      <c r="O13" s="140">
        <f t="shared" si="5"/>
        <v>44562</v>
      </c>
      <c r="P13" s="141">
        <f>INDEX('Master Data (Summary Slide)'!$AF:$AR,MATCH('Trend Analysis'!O13,'Master Data (Summary Slide)'!$B:$B,0),MATCH('Trend Analysis'!$B$3,'Master Data (Summary Slide)'!$D$3:$P$3,0))</f>
        <v>0.19836287396321295</v>
      </c>
      <c r="R13" s="56" t="s">
        <v>243</v>
      </c>
      <c r="S13" s="141">
        <f>SUM(E17:E19)</f>
        <v>0.52212966208475753</v>
      </c>
      <c r="W13" s="140">
        <f t="shared" si="6"/>
        <v>44562</v>
      </c>
      <c r="X13" s="141" cm="1">
        <f t="array" ref="X13">SUMPRODUCT(('Master Data (Summary Slide)'!$B$5:$B$500='Trend Analysis'!W13)*(('Master Data (Summary Slide)'!$D$3:$P$3='Trend Analysis'!$U$3)+('Master Data (Summary Slide)'!$D$3:$P$3='Trend Analysis'!$U$4)+('Master Data (Summary Slide)'!$D$3:$P$3='Trend Analysis'!$U$5)+('Master Data (Summary Slide)'!$D$3:$P$3='Trend Analysis'!$U$6)+('Master Data (Summary Slide)'!$D$3:$P$3='Trend Analysis'!$U$7)+('Master Data (Summary Slide)'!$D$3:$P$3='Trend Analysis'!$U$8))*'Master Data (Summary Slide)'!$D$5:$P$500)</f>
        <v>0.92569191699999998</v>
      </c>
      <c r="Y13" s="56"/>
      <c r="AG13" s="148"/>
      <c r="AH13" s="140">
        <f t="shared" si="7"/>
        <v>44562</v>
      </c>
      <c r="AI13" s="141" cm="1">
        <f t="array" ref="AI13">SUMPRODUCT(('Master Data (Summary Slide)'!$B$5:$B$500='Trend Analysis'!AH13)*(('Master Data (Summary Slide)'!$AF$3:$AR$3='Trend Analysis'!$U$3)+('Master Data (Summary Slide)'!$AF$3:$AR$3='Trend Analysis'!$U$4)+('Master Data (Summary Slide)'!$AF$3:$AR$3='Trend Analysis'!$U$5)+('Master Data (Summary Slide)'!$AF$3:$AR$3='Trend Analysis'!$U$6)+('Master Data (Summary Slide)'!$AF$3:$AR$3='Trend Analysis'!$U$7)+('Master Data (Summary Slide)'!$AF$3:$AR$3='Trend Analysis'!$U$8))*'Master Data (Summary Slide)'!$AF$5:$AR$500)</f>
        <v>1.0753938523551523</v>
      </c>
      <c r="AK13" s="56" t="s">
        <v>243</v>
      </c>
      <c r="AL13" s="141">
        <f>SUM(X17:X19)</f>
        <v>2.8410257331909321</v>
      </c>
    </row>
    <row r="14" spans="2:38">
      <c r="D14" s="140">
        <f t="shared" si="4"/>
        <v>44593</v>
      </c>
      <c r="E14" s="141">
        <f>INDEX('Master Data (Summary Slide)'!$D:$P,MATCH('Trend Analysis'!D14,'Master Data (Summary Slide)'!$B:$B,0),MATCH('Trend Analysis'!$B$3,'Master Data (Summary Slide)'!$D$3:$P$3,0))</f>
        <v>0.16849414500000001</v>
      </c>
      <c r="F14" s="56"/>
      <c r="N14" s="148"/>
      <c r="O14" s="140">
        <f t="shared" si="5"/>
        <v>44593</v>
      </c>
      <c r="P14" s="141">
        <f>INDEX('Master Data (Summary Slide)'!$AF:$AR,MATCH('Trend Analysis'!O14,'Master Data (Summary Slide)'!$B:$B,0),MATCH('Trend Analysis'!$B$3,'Master Data (Summary Slide)'!$D$3:$P$3,0))</f>
        <v>0.19602804888338557</v>
      </c>
      <c r="R14" s="157" t="s">
        <v>242</v>
      </c>
      <c r="S14" s="158">
        <f>(S13-S12)/ABS(S12)</f>
        <v>2.337185548086454E-2</v>
      </c>
      <c r="W14" s="140">
        <f t="shared" si="6"/>
        <v>44593</v>
      </c>
      <c r="X14" s="141" cm="1">
        <f t="array" ref="X14">SUMPRODUCT(('Master Data (Summary Slide)'!$B$5:$B$500='Trend Analysis'!W14)*(('Master Data (Summary Slide)'!$D$3:$P$3='Trend Analysis'!$U$3)+('Master Data (Summary Slide)'!$D$3:$P$3='Trend Analysis'!$U$4)+('Master Data (Summary Slide)'!$D$3:$P$3='Trend Analysis'!$U$5)+('Master Data (Summary Slide)'!$D$3:$P$3='Trend Analysis'!$U$6)+('Master Data (Summary Slide)'!$D$3:$P$3='Trend Analysis'!$U$7)+('Master Data (Summary Slide)'!$D$3:$P$3='Trend Analysis'!$U$8))*'Master Data (Summary Slide)'!$D$5:$P$500)</f>
        <v>0.96907792050000008</v>
      </c>
      <c r="Y14" s="56"/>
      <c r="AG14" s="148"/>
      <c r="AH14" s="140">
        <f t="shared" si="7"/>
        <v>44593</v>
      </c>
      <c r="AI14" s="141" cm="1">
        <f t="array" ref="AI14">SUMPRODUCT(('Master Data (Summary Slide)'!$B$5:$B$500='Trend Analysis'!AH14)*(('Master Data (Summary Slide)'!$AF$3:$AR$3='Trend Analysis'!$U$3)+('Master Data (Summary Slide)'!$AF$3:$AR$3='Trend Analysis'!$U$4)+('Master Data (Summary Slide)'!$AF$3:$AR$3='Trend Analysis'!$U$5)+('Master Data (Summary Slide)'!$AF$3:$AR$3='Trend Analysis'!$U$6)+('Master Data (Summary Slide)'!$AF$3:$AR$3='Trend Analysis'!$U$7)+('Master Data (Summary Slide)'!$AF$3:$AR$3='Trend Analysis'!$U$8))*'Master Data (Summary Slide)'!$AF$5:$AR$500)</f>
        <v>1.0627359568175194</v>
      </c>
      <c r="AK14" s="157" t="s">
        <v>242</v>
      </c>
      <c r="AL14" s="158">
        <f>(AL13-AL12)/ABS(AL12)</f>
        <v>-5.263689527684573E-2</v>
      </c>
    </row>
    <row r="15" spans="2:38">
      <c r="D15" s="140">
        <f t="shared" si="4"/>
        <v>44621</v>
      </c>
      <c r="E15" s="141">
        <f>INDEX('Master Data (Summary Slide)'!$D:$P,MATCH('Trend Analysis'!D15,'Master Data (Summary Slide)'!$B:$B,0),MATCH('Trend Analysis'!$B$3,'Master Data (Summary Slide)'!$D$3:$P$3,0))</f>
        <v>0.16121827347826084</v>
      </c>
      <c r="F15" s="56"/>
      <c r="N15" s="148"/>
      <c r="O15" s="140">
        <f t="shared" si="5"/>
        <v>44621</v>
      </c>
      <c r="P15" s="141">
        <f>INDEX('Master Data (Summary Slide)'!$AF:$AR,MATCH('Trend Analysis'!O15,'Master Data (Summary Slide)'!$B:$B,0),MATCH('Trend Analysis'!$B$3,'Master Data (Summary Slide)'!$D$3:$P$3,0))</f>
        <v>0.19983396465078293</v>
      </c>
      <c r="R15" s="149"/>
      <c r="S15" s="150"/>
      <c r="W15" s="140">
        <f t="shared" si="6"/>
        <v>44621</v>
      </c>
      <c r="X15" s="141" cm="1">
        <f t="array" ref="X15">SUMPRODUCT(('Master Data (Summary Slide)'!$B$5:$B$500='Trend Analysis'!W15)*(('Master Data (Summary Slide)'!$D$3:$P$3='Trend Analysis'!$U$3)+('Master Data (Summary Slide)'!$D$3:$P$3='Trend Analysis'!$U$4)+('Master Data (Summary Slide)'!$D$3:$P$3='Trend Analysis'!$U$5)+('Master Data (Summary Slide)'!$D$3:$P$3='Trend Analysis'!$U$6)+('Master Data (Summary Slide)'!$D$3:$P$3='Trend Analysis'!$U$7)+('Master Data (Summary Slide)'!$D$3:$P$3='Trend Analysis'!$U$8))*'Master Data (Summary Slide)'!$D$5:$P$500)</f>
        <v>0.99034322391304341</v>
      </c>
      <c r="Y15" s="56"/>
      <c r="AG15" s="148"/>
      <c r="AH15" s="140">
        <f t="shared" si="7"/>
        <v>44621</v>
      </c>
      <c r="AI15" s="141" cm="1">
        <f t="array" ref="AI15">SUMPRODUCT(('Master Data (Summary Slide)'!$B$5:$B$500='Trend Analysis'!AH15)*(('Master Data (Summary Slide)'!$AF$3:$AR$3='Trend Analysis'!$U$3)+('Master Data (Summary Slide)'!$AF$3:$AR$3='Trend Analysis'!$U$4)+('Master Data (Summary Slide)'!$AF$3:$AR$3='Trend Analysis'!$U$5)+('Master Data (Summary Slide)'!$AF$3:$AR$3='Trend Analysis'!$U$6)+('Master Data (Summary Slide)'!$AF$3:$AR$3='Trend Analysis'!$U$7)+('Master Data (Summary Slide)'!$AF$3:$AR$3='Trend Analysis'!$U$8))*'Master Data (Summary Slide)'!$AF$5:$AR$500)</f>
        <v>1.083369144556066</v>
      </c>
      <c r="AK15" s="149"/>
      <c r="AL15" s="150"/>
    </row>
    <row r="16" spans="2:38">
      <c r="D16" s="140">
        <f t="shared" si="4"/>
        <v>44652</v>
      </c>
      <c r="E16" s="141">
        <f>INDEX('Master Data (Summary Slide)'!$D:$P,MATCH('Trend Analysis'!D16,'Master Data (Summary Slide)'!$B:$B,0),MATCH('Trend Analysis'!$B$3,'Master Data (Summary Slide)'!$D$3:$P$3,0))</f>
        <v>0.18049280095238093</v>
      </c>
      <c r="F16" s="56"/>
      <c r="N16" s="148"/>
      <c r="O16" s="140">
        <f t="shared" si="5"/>
        <v>44652</v>
      </c>
      <c r="P16" s="141">
        <f>INDEX('Master Data (Summary Slide)'!$AF:$AR,MATCH('Trend Analysis'!O16,'Master Data (Summary Slide)'!$B:$B,0),MATCH('Trend Analysis'!$B$3,'Master Data (Summary Slide)'!$D$3:$P$3,0))</f>
        <v>0.22328552380988689</v>
      </c>
      <c r="R16" s="56" t="s">
        <v>238</v>
      </c>
      <c r="S16" s="141">
        <f>SUM(E5:E7)</f>
        <v>0.57145666445454546</v>
      </c>
      <c r="W16" s="140">
        <f t="shared" si="6"/>
        <v>44652</v>
      </c>
      <c r="X16" s="141" cm="1">
        <f t="array" ref="X16">SUMPRODUCT(('Master Data (Summary Slide)'!$B$5:$B$500='Trend Analysis'!W16)*(('Master Data (Summary Slide)'!$D$3:$P$3='Trend Analysis'!$U$3)+('Master Data (Summary Slide)'!$D$3:$P$3='Trend Analysis'!$U$4)+('Master Data (Summary Slide)'!$D$3:$P$3='Trend Analysis'!$U$5)+('Master Data (Summary Slide)'!$D$3:$P$3='Trend Analysis'!$U$6)+('Master Data (Summary Slide)'!$D$3:$P$3='Trend Analysis'!$U$7)+('Master Data (Summary Slide)'!$D$3:$P$3='Trend Analysis'!$U$8))*'Master Data (Summary Slide)'!$D$5:$P$500)</f>
        <v>1.0394561804761906</v>
      </c>
      <c r="Y16" s="56"/>
      <c r="AG16" s="148"/>
      <c r="AH16" s="140">
        <f t="shared" si="7"/>
        <v>44652</v>
      </c>
      <c r="AI16" s="141" cm="1">
        <f t="array" ref="AI16">SUMPRODUCT(('Master Data (Summary Slide)'!$B$5:$B$500='Trend Analysis'!AH16)*(('Master Data (Summary Slide)'!$AF$3:$AR$3='Trend Analysis'!$U$3)+('Master Data (Summary Slide)'!$AF$3:$AR$3='Trend Analysis'!$U$4)+('Master Data (Summary Slide)'!$AF$3:$AR$3='Trend Analysis'!$U$5)+('Master Data (Summary Slide)'!$AF$3:$AR$3='Trend Analysis'!$U$6)+('Master Data (Summary Slide)'!$AF$3:$AR$3='Trend Analysis'!$U$7)+('Master Data (Summary Slide)'!$AF$3:$AR$3='Trend Analysis'!$U$8))*'Master Data (Summary Slide)'!$AF$5:$AR$500)</f>
        <v>1.2451495531185401</v>
      </c>
      <c r="AK16" s="56" t="s">
        <v>238</v>
      </c>
      <c r="AL16" s="141">
        <f>SUM(X5:X7)</f>
        <v>2.9928513149545459</v>
      </c>
    </row>
    <row r="17" spans="2:38">
      <c r="D17" s="140">
        <f t="shared" si="4"/>
        <v>44682</v>
      </c>
      <c r="E17" s="141">
        <f>INDEX('Master Data (Summary Slide)'!$D:$P,MATCH('Trend Analysis'!D17,'Master Data (Summary Slide)'!$B:$B,0),MATCH('Trend Analysis'!$B$3,'Master Data (Summary Slide)'!$D$3:$P$3,0))</f>
        <v>0.18241945428571443</v>
      </c>
      <c r="F17" s="56"/>
      <c r="N17" s="148"/>
      <c r="O17" s="140">
        <f t="shared" si="5"/>
        <v>44682</v>
      </c>
      <c r="P17" s="141">
        <f>INDEX('Master Data (Summary Slide)'!$AF:$AR,MATCH('Trend Analysis'!O17,'Master Data (Summary Slide)'!$B:$B,0),MATCH('Trend Analysis'!$B$3,'Master Data (Summary Slide)'!$D$3:$P$3,0))</f>
        <v>0.14865182942461402</v>
      </c>
      <c r="R17" s="56" t="s">
        <v>243</v>
      </c>
      <c r="S17" s="141">
        <f>SUM(E17:E19)</f>
        <v>0.52212966208475753</v>
      </c>
      <c r="W17" s="140">
        <f t="shared" si="6"/>
        <v>44682</v>
      </c>
      <c r="X17" s="141" cm="1">
        <f t="array" ref="X17">SUMPRODUCT(('Master Data (Summary Slide)'!$B$5:$B$500='Trend Analysis'!W17)*(('Master Data (Summary Slide)'!$D$3:$P$3='Trend Analysis'!$U$3)+('Master Data (Summary Slide)'!$D$3:$P$3='Trend Analysis'!$U$4)+('Master Data (Summary Slide)'!$D$3:$P$3='Trend Analysis'!$U$5)+('Master Data (Summary Slide)'!$D$3:$P$3='Trend Analysis'!$U$6)+('Master Data (Summary Slide)'!$D$3:$P$3='Trend Analysis'!$U$7)+('Master Data (Summary Slide)'!$D$3:$P$3='Trend Analysis'!$U$8))*'Master Data (Summary Slide)'!$D$5:$P$500)</f>
        <v>0.9709514780952383</v>
      </c>
      <c r="Y17" s="56"/>
      <c r="AG17" s="148"/>
      <c r="AH17" s="140">
        <f t="shared" si="7"/>
        <v>44682</v>
      </c>
      <c r="AI17" s="141" cm="1">
        <f t="array" ref="AI17">SUMPRODUCT(('Master Data (Summary Slide)'!$B$5:$B$500='Trend Analysis'!AH17)*(('Master Data (Summary Slide)'!$AF$3:$AR$3='Trend Analysis'!$U$3)+('Master Data (Summary Slide)'!$AF$3:$AR$3='Trend Analysis'!$U$4)+('Master Data (Summary Slide)'!$AF$3:$AR$3='Trend Analysis'!$U$5)+('Master Data (Summary Slide)'!$AF$3:$AR$3='Trend Analysis'!$U$6)+('Master Data (Summary Slide)'!$AF$3:$AR$3='Trend Analysis'!$U$7)+('Master Data (Summary Slide)'!$AF$3:$AR$3='Trend Analysis'!$U$8))*'Master Data (Summary Slide)'!$AF$5:$AR$500)</f>
        <v>0.82895548184264245</v>
      </c>
      <c r="AK17" s="56" t="s">
        <v>243</v>
      </c>
      <c r="AL17" s="141">
        <f>SUM(X17:X19)</f>
        <v>2.8410257331909321</v>
      </c>
    </row>
    <row r="18" spans="2:38" ht="15.75" thickBot="1">
      <c r="B18" s="145"/>
      <c r="D18" s="140">
        <f t="shared" si="4"/>
        <v>44713</v>
      </c>
      <c r="E18" s="141">
        <f>INDEX('Master Data (Summary Slide)'!$D:$P,MATCH('Trend Analysis'!D18,'Master Data (Summary Slide)'!$B:$B,0),MATCH('Trend Analysis'!$B$3,'Master Data (Summary Slide)'!$D$3:$P$3,0))</f>
        <v>0.18086209727272723</v>
      </c>
      <c r="F18" s="56"/>
      <c r="N18" s="148"/>
      <c r="O18" s="140">
        <f t="shared" si="5"/>
        <v>44713</v>
      </c>
      <c r="P18" s="141">
        <f>INDEX('Master Data (Summary Slide)'!$AF:$AR,MATCH('Trend Analysis'!O18,'Master Data (Summary Slide)'!$B:$B,0),MATCH('Trend Analysis'!$B$3,'Master Data (Summary Slide)'!$D$3:$P$3,0))</f>
        <v>0.19121579605502168</v>
      </c>
      <c r="R18" s="159" t="s">
        <v>242</v>
      </c>
      <c r="S18" s="160">
        <f>(S17-S16)/ABS(S16)</f>
        <v>-8.6318010512434012E-2</v>
      </c>
      <c r="W18" s="140">
        <f t="shared" si="6"/>
        <v>44713</v>
      </c>
      <c r="X18" s="141" cm="1">
        <f t="array" ref="X18">SUMPRODUCT(('Master Data (Summary Slide)'!$B$5:$B$500='Trend Analysis'!W18)*(('Master Data (Summary Slide)'!$D$3:$P$3='Trend Analysis'!$U$3)+('Master Data (Summary Slide)'!$D$3:$P$3='Trend Analysis'!$U$4)+('Master Data (Summary Slide)'!$D$3:$P$3='Trend Analysis'!$U$5)+('Master Data (Summary Slide)'!$D$3:$P$3='Trend Analysis'!$U$6)+('Master Data (Summary Slide)'!$D$3:$P$3='Trend Analysis'!$U$7)+('Master Data (Summary Slide)'!$D$3:$P$3='Trend Analysis'!$U$8))*'Master Data (Summary Slide)'!$D$5:$P$500)</f>
        <v>0.91359772772727255</v>
      </c>
      <c r="Y18" s="56"/>
      <c r="AG18" s="148"/>
      <c r="AH18" s="140">
        <f t="shared" si="7"/>
        <v>44713</v>
      </c>
      <c r="AI18" s="141" cm="1">
        <f t="array" ref="AI18">SUMPRODUCT(('Master Data (Summary Slide)'!$B$5:$B$500='Trend Analysis'!AH18)*(('Master Data (Summary Slide)'!$AF$3:$AR$3='Trend Analysis'!$U$3)+('Master Data (Summary Slide)'!$AF$3:$AR$3='Trend Analysis'!$U$4)+('Master Data (Summary Slide)'!$AF$3:$AR$3='Trend Analysis'!$U$5)+('Master Data (Summary Slide)'!$AF$3:$AR$3='Trend Analysis'!$U$6)+('Master Data (Summary Slide)'!$AF$3:$AR$3='Trend Analysis'!$U$7)+('Master Data (Summary Slide)'!$AF$3:$AR$3='Trend Analysis'!$U$8))*'Master Data (Summary Slide)'!$AF$5:$AR$500)</f>
        <v>1.0663130280216293</v>
      </c>
      <c r="AK18" s="159" t="s">
        <v>242</v>
      </c>
      <c r="AL18" s="160">
        <f>(AL17-AL16)/ABS(AL16)</f>
        <v>-5.072941011301782E-2</v>
      </c>
    </row>
    <row r="19" spans="2:38" ht="15.75" thickBot="1">
      <c r="D19" s="142">
        <f>'Summary Slide'!$D$2</f>
        <v>44743</v>
      </c>
      <c r="E19" s="143">
        <f>INDEX('Master Data (Summary Slide)'!$D:$P,MATCH('Trend Analysis'!D19,'Master Data (Summary Slide)'!$B:$B,0),MATCH('Trend Analysis'!$B$3,'Master Data (Summary Slide)'!$D$3:$P$3,0))</f>
        <v>0.15884811052631581</v>
      </c>
      <c r="F19" s="58"/>
      <c r="G19" s="155"/>
      <c r="H19" s="155"/>
      <c r="I19" s="155"/>
      <c r="J19" s="155"/>
      <c r="K19" s="155"/>
      <c r="L19" s="155"/>
      <c r="M19" s="155"/>
      <c r="N19" s="156"/>
      <c r="O19" s="142">
        <f t="shared" si="5"/>
        <v>44743</v>
      </c>
      <c r="P19" s="143">
        <f>INDEX('Master Data (Summary Slide)'!$AF:$AR,MATCH('Trend Analysis'!O19,'Master Data (Summary Slide)'!$B:$B,0),MATCH('Trend Analysis'!$B$3,'Master Data (Summary Slide)'!$D$3:$P$3,0))</f>
        <v>0.20407338791180141</v>
      </c>
      <c r="W19" s="142">
        <f>'Summary Slide'!$D$2</f>
        <v>44743</v>
      </c>
      <c r="X19" s="143" cm="1">
        <f t="array" ref="X19">SUMPRODUCT(('Master Data (Summary Slide)'!$B$5:$B$500='Trend Analysis'!W19)*(('Master Data (Summary Slide)'!$D$3:$P$3='Trend Analysis'!$U$3)+('Master Data (Summary Slide)'!$D$3:$P$3='Trend Analysis'!$U$4)+('Master Data (Summary Slide)'!$D$3:$P$3='Trend Analysis'!$U$5)+('Master Data (Summary Slide)'!$D$3:$P$3='Trend Analysis'!$U$6)+('Master Data (Summary Slide)'!$D$3:$P$3='Trend Analysis'!$U$7)+('Master Data (Summary Slide)'!$D$3:$P$3='Trend Analysis'!$U$8))*'Master Data (Summary Slide)'!$D$5:$P$500)</f>
        <v>0.95647652736842104</v>
      </c>
      <c r="Y19" s="58"/>
      <c r="Z19" s="155"/>
      <c r="AA19" s="155"/>
      <c r="AB19" s="155"/>
      <c r="AC19" s="155"/>
      <c r="AD19" s="155"/>
      <c r="AE19" s="155"/>
      <c r="AF19" s="155"/>
      <c r="AG19" s="156"/>
      <c r="AH19" s="142">
        <f t="shared" si="7"/>
        <v>44743</v>
      </c>
      <c r="AI19" s="143" cm="1">
        <f t="array" ref="AI19">SUMPRODUCT(('Master Data (Summary Slide)'!$B$5:$B$500='Trend Analysis'!AH19)*(('Master Data (Summary Slide)'!$AF$3:$AR$3='Trend Analysis'!$U$3)+('Master Data (Summary Slide)'!$AF$3:$AR$3='Trend Analysis'!$U$4)+('Master Data (Summary Slide)'!$AF$3:$AR$3='Trend Analysis'!$U$5)+('Master Data (Summary Slide)'!$AF$3:$AR$3='Trend Analysis'!$U$6)+('Master Data (Summary Slide)'!$AF$3:$AR$3='Trend Analysis'!$U$7)+('Master Data (Summary Slide)'!$AF$3:$AR$3='Trend Analysis'!$U$8))*'Master Data (Summary Slide)'!$AF$5:$AR$500)</f>
        <v>1.084854009255994</v>
      </c>
    </row>
    <row r="20" spans="2:38" ht="15.75" thickBot="1"/>
    <row r="21" spans="2:38" ht="15.75" thickBot="1">
      <c r="U21" s="144" t="s">
        <v>153</v>
      </c>
      <c r="W21" s="258" t="s">
        <v>235</v>
      </c>
      <c r="X21" s="259"/>
      <c r="Y21" s="54"/>
      <c r="Z21" s="153"/>
      <c r="AA21" s="153"/>
      <c r="AB21" s="153"/>
      <c r="AC21" s="153"/>
      <c r="AD21" s="153"/>
      <c r="AE21" s="153"/>
      <c r="AF21" s="153"/>
      <c r="AG21" s="154"/>
      <c r="AH21" s="258" t="s">
        <v>235</v>
      </c>
      <c r="AI21" s="259"/>
      <c r="AK21" s="249" t="s">
        <v>234</v>
      </c>
      <c r="AL21" s="250"/>
    </row>
    <row r="22" spans="2:38" ht="15.75" thickBot="1">
      <c r="U22" s="144" t="s">
        <v>144</v>
      </c>
      <c r="W22" s="136" t="s">
        <v>4</v>
      </c>
      <c r="X22" s="137" t="s">
        <v>78</v>
      </c>
      <c r="Y22" s="56"/>
      <c r="AG22" s="148"/>
      <c r="AH22" s="136" t="s">
        <v>4</v>
      </c>
      <c r="AI22" s="137" t="s">
        <v>191</v>
      </c>
      <c r="AK22" s="54" t="s">
        <v>239</v>
      </c>
      <c r="AL22" s="151">
        <f>X36</f>
        <v>0.76602479409090907</v>
      </c>
    </row>
    <row r="23" spans="2:38">
      <c r="T23" s="164"/>
      <c r="U23" s="144" t="s">
        <v>148</v>
      </c>
      <c r="W23" s="138">
        <f t="shared" ref="W23:W25" si="8">DATE(YEAR(W24),MONTH(W24)-1,DAY(W24))</f>
        <v>44317</v>
      </c>
      <c r="X23" s="139" cm="1">
        <f t="array" ref="X23">SUMPRODUCT(('Master Data (Summary Slide)'!$B$5:$B$500='Trend Analysis'!W23)*(('Master Data (Summary Slide)'!$D$3:$P$3='Trend Analysis'!$U$21)+('Master Data (Summary Slide)'!$D$3:$P$3='Trend Analysis'!$U$22)+('Master Data (Summary Slide)'!$D$3:$P$3='Trend Analysis'!$U$23)+('Master Data (Summary Slide)'!$D$3:$P$3='Trend Analysis'!$U$24)+('Master Data (Summary Slide)'!$D$3:$P$3='Trend Analysis'!$U$25)+('Master Data (Summary Slide)'!$D$3:$P$3='Trend Analysis'!$U$26))*'Master Data (Summary Slide)'!$D$5:$P$500)</f>
        <v>0.79393992499999988</v>
      </c>
      <c r="Y23" s="56"/>
      <c r="AG23" s="148"/>
      <c r="AH23" s="138">
        <f t="shared" ref="AH23:AH25" si="9">W23</f>
        <v>44317</v>
      </c>
      <c r="AI23" s="139" cm="1">
        <f t="array" ref="AI23">SUMPRODUCT(('Master Data (Summary Slide)'!$B$5:$B$500='Trend Analysis'!AH23)*(('Master Data (Summary Slide)'!$AF$3:$AR$3='Trend Analysis'!$U$21)+('Master Data (Summary Slide)'!$AF$3:$AR$3='Trend Analysis'!$U$22)+('Master Data (Summary Slide)'!$AF$3:$AR$3='Trend Analysis'!$U$23)+('Master Data (Summary Slide)'!$AF$3:$AR$3='Trend Analysis'!$U$24)+('Master Data (Summary Slide)'!$AF$3:$AR$3='Trend Analysis'!$U$25)+('Master Data (Summary Slide)'!$AF$3:$AR$3='Trend Analysis'!$U$26))*'Master Data (Summary Slide)'!$AF$5:$AR$500)</f>
        <v>0.86623157109236293</v>
      </c>
      <c r="AK23" s="56" t="s">
        <v>241</v>
      </c>
      <c r="AL23" s="152">
        <f>X37</f>
        <v>0.7820141568421054</v>
      </c>
    </row>
    <row r="24" spans="2:38">
      <c r="T24" s="164"/>
      <c r="U24" s="144" t="s">
        <v>210</v>
      </c>
      <c r="W24" s="140">
        <f t="shared" si="8"/>
        <v>44348</v>
      </c>
      <c r="X24" s="141" cm="1">
        <f t="array" ref="X24">SUMPRODUCT(('Master Data (Summary Slide)'!$B$5:$B$500='Trend Analysis'!W24)*(('Master Data (Summary Slide)'!$D$3:$P$3='Trend Analysis'!$U$21)+('Master Data (Summary Slide)'!$D$3:$P$3='Trend Analysis'!$U$22)+('Master Data (Summary Slide)'!$D$3:$P$3='Trend Analysis'!$U$23)+('Master Data (Summary Slide)'!$D$3:$P$3='Trend Analysis'!$U$24)+('Master Data (Summary Slide)'!$D$3:$P$3='Trend Analysis'!$U$25)+('Master Data (Summary Slide)'!$D$3:$P$3='Trend Analysis'!$U$26))*'Master Data (Summary Slide)'!$D$5:$P$500)</f>
        <v>0.77007247499999998</v>
      </c>
      <c r="Y24" s="56"/>
      <c r="AG24" s="148"/>
      <c r="AH24" s="140">
        <f t="shared" si="9"/>
        <v>44348</v>
      </c>
      <c r="AI24" s="141" cm="1">
        <f t="array" ref="AI24">SUMPRODUCT(('Master Data (Summary Slide)'!$B$5:$B$500='Trend Analysis'!AH24)*(('Master Data (Summary Slide)'!$AF$3:$AR$3='Trend Analysis'!$U$21)+('Master Data (Summary Slide)'!$AF$3:$AR$3='Trend Analysis'!$U$22)+('Master Data (Summary Slide)'!$AF$3:$AR$3='Trend Analysis'!$U$23)+('Master Data (Summary Slide)'!$AF$3:$AR$3='Trend Analysis'!$U$24)+('Master Data (Summary Slide)'!$AF$3:$AR$3='Trend Analysis'!$U$25)+('Master Data (Summary Slide)'!$AF$3:$AR$3='Trend Analysis'!$U$26))*'Master Data (Summary Slide)'!$AF$5:$AR$500)</f>
        <v>0.77083197507376555</v>
      </c>
      <c r="AK24" s="157" t="s">
        <v>242</v>
      </c>
      <c r="AL24" s="158">
        <f>(AL23-AL22)/ABS(AL22)</f>
        <v>2.0873166083575586E-2</v>
      </c>
    </row>
    <row r="25" spans="2:38">
      <c r="T25" s="164"/>
      <c r="U25" s="144" t="s">
        <v>208</v>
      </c>
      <c r="W25" s="140">
        <f t="shared" si="8"/>
        <v>44378</v>
      </c>
      <c r="X25" s="141" cm="1">
        <f t="array" ref="X25">SUMPRODUCT(('Master Data (Summary Slide)'!$B$5:$B$500='Trend Analysis'!W25)*(('Master Data (Summary Slide)'!$D$3:$P$3='Trend Analysis'!$U$21)+('Master Data (Summary Slide)'!$D$3:$P$3='Trend Analysis'!$U$22)+('Master Data (Summary Slide)'!$D$3:$P$3='Trend Analysis'!$U$23)+('Master Data (Summary Slide)'!$D$3:$P$3='Trend Analysis'!$U$24)+('Master Data (Summary Slide)'!$D$3:$P$3='Trend Analysis'!$U$25)+('Master Data (Summary Slide)'!$D$3:$P$3='Trend Analysis'!$U$26))*'Master Data (Summary Slide)'!$D$5:$P$500)</f>
        <v>0.82698524050000011</v>
      </c>
      <c r="Y25" s="56"/>
      <c r="AG25" s="148"/>
      <c r="AH25" s="140">
        <f t="shared" si="9"/>
        <v>44378</v>
      </c>
      <c r="AI25" s="141" cm="1">
        <f t="array" ref="AI25">SUMPRODUCT(('Master Data (Summary Slide)'!$B$5:$B$500='Trend Analysis'!AH25)*(('Master Data (Summary Slide)'!$AF$3:$AR$3='Trend Analysis'!$U$21)+('Master Data (Summary Slide)'!$AF$3:$AR$3='Trend Analysis'!$U$22)+('Master Data (Summary Slide)'!$AF$3:$AR$3='Trend Analysis'!$U$23)+('Master Data (Summary Slide)'!$AF$3:$AR$3='Trend Analysis'!$U$24)+('Master Data (Summary Slide)'!$AF$3:$AR$3='Trend Analysis'!$U$25)+('Master Data (Summary Slide)'!$AF$3:$AR$3='Trend Analysis'!$U$26))*'Master Data (Summary Slide)'!$AF$5:$AR$500)</f>
        <v>0.77083197507376555</v>
      </c>
      <c r="AK25" s="149"/>
      <c r="AL25" s="150"/>
    </row>
    <row r="26" spans="2:38">
      <c r="U26" s="144" t="s">
        <v>211</v>
      </c>
      <c r="W26" s="140">
        <f t="shared" ref="W26:W36" si="10">DATE(YEAR(W27),MONTH(W27)-1,DAY(W27))</f>
        <v>44409</v>
      </c>
      <c r="X26" s="141" cm="1">
        <f t="array" ref="X26">SUMPRODUCT(('Master Data (Summary Slide)'!$B$5:$B$500='Trend Analysis'!W26)*(('Master Data (Summary Slide)'!$D$3:$P$3='Trend Analysis'!$U$21)+('Master Data (Summary Slide)'!$D$3:$P$3='Trend Analysis'!$U$22)+('Master Data (Summary Slide)'!$D$3:$P$3='Trend Analysis'!$U$23)+('Master Data (Summary Slide)'!$D$3:$P$3='Trend Analysis'!$U$24)+('Master Data (Summary Slide)'!$D$3:$P$3='Trend Analysis'!$U$25)+('Master Data (Summary Slide)'!$D$3:$P$3='Trend Analysis'!$U$26))*'Master Data (Summary Slide)'!$D$5:$P$500)</f>
        <v>0.77430049227272735</v>
      </c>
      <c r="Y26" s="56"/>
      <c r="AG26" s="148"/>
      <c r="AH26" s="140">
        <f t="shared" ref="AH26:AH37" si="11">W26</f>
        <v>44409</v>
      </c>
      <c r="AI26" s="141" cm="1">
        <f t="array" ref="AI26">SUMPRODUCT(('Master Data (Summary Slide)'!$B$5:$B$500='Trend Analysis'!AH26)*(('Master Data (Summary Slide)'!$AF$3:$AR$3='Trend Analysis'!$U$21)+('Master Data (Summary Slide)'!$AF$3:$AR$3='Trend Analysis'!$U$22)+('Master Data (Summary Slide)'!$AF$3:$AR$3='Trend Analysis'!$U$23)+('Master Data (Summary Slide)'!$AF$3:$AR$3='Trend Analysis'!$U$24)+('Master Data (Summary Slide)'!$AF$3:$AR$3='Trend Analysis'!$U$25)+('Master Data (Summary Slide)'!$AF$3:$AR$3='Trend Analysis'!$U$26))*'Master Data (Summary Slide)'!$AF$5:$AR$500)</f>
        <v>0.80533927816191009</v>
      </c>
      <c r="AK26" s="56" t="s">
        <v>237</v>
      </c>
      <c r="AL26" s="141">
        <f>X25</f>
        <v>0.82698524050000011</v>
      </c>
    </row>
    <row r="27" spans="2:38">
      <c r="W27" s="140">
        <f t="shared" si="10"/>
        <v>44440</v>
      </c>
      <c r="X27" s="141" cm="1">
        <f t="array" ref="X27">SUMPRODUCT(('Master Data (Summary Slide)'!$B$5:$B$500='Trend Analysis'!W27)*(('Master Data (Summary Slide)'!$D$3:$P$3='Trend Analysis'!$U$21)+('Master Data (Summary Slide)'!$D$3:$P$3='Trend Analysis'!$U$22)+('Master Data (Summary Slide)'!$D$3:$P$3='Trend Analysis'!$U$23)+('Master Data (Summary Slide)'!$D$3:$P$3='Trend Analysis'!$U$24)+('Master Data (Summary Slide)'!$D$3:$P$3='Trend Analysis'!$U$25)+('Master Data (Summary Slide)'!$D$3:$P$3='Trend Analysis'!$U$26))*'Master Data (Summary Slide)'!$D$5:$P$500)</f>
        <v>0.77990473142857142</v>
      </c>
      <c r="Y27" s="56"/>
      <c r="AG27" s="148"/>
      <c r="AH27" s="140">
        <f t="shared" si="11"/>
        <v>44440</v>
      </c>
      <c r="AI27" s="141" cm="1">
        <f t="array" ref="AI27">SUMPRODUCT(('Master Data (Summary Slide)'!$B$5:$B$500='Trend Analysis'!AH27)*(('Master Data (Summary Slide)'!$AF$3:$AR$3='Trend Analysis'!$U$21)+('Master Data (Summary Slide)'!$AF$3:$AR$3='Trend Analysis'!$U$22)+('Master Data (Summary Slide)'!$AF$3:$AR$3='Trend Analysis'!$U$23)+('Master Data (Summary Slide)'!$AF$3:$AR$3='Trend Analysis'!$U$24)+('Master Data (Summary Slide)'!$AF$3:$AR$3='Trend Analysis'!$U$25)+('Master Data (Summary Slide)'!$AF$3:$AR$3='Trend Analysis'!$U$26))*'Master Data (Summary Slide)'!$AF$5:$AR$500)</f>
        <v>0.81816946001982693</v>
      </c>
      <c r="AK27" s="56" t="s">
        <v>241</v>
      </c>
      <c r="AL27" s="141">
        <f>X37</f>
        <v>0.7820141568421054</v>
      </c>
    </row>
    <row r="28" spans="2:38">
      <c r="W28" s="140">
        <f t="shared" si="10"/>
        <v>44470</v>
      </c>
      <c r="X28" s="141" cm="1">
        <f t="array" ref="X28">SUMPRODUCT(('Master Data (Summary Slide)'!$B$5:$B$500='Trend Analysis'!W28)*(('Master Data (Summary Slide)'!$D$3:$P$3='Trend Analysis'!$U$21)+('Master Data (Summary Slide)'!$D$3:$P$3='Trend Analysis'!$U$22)+('Master Data (Summary Slide)'!$D$3:$P$3='Trend Analysis'!$U$23)+('Master Data (Summary Slide)'!$D$3:$P$3='Trend Analysis'!$U$24)+('Master Data (Summary Slide)'!$D$3:$P$3='Trend Analysis'!$U$25)+('Master Data (Summary Slide)'!$D$3:$P$3='Trend Analysis'!$U$26))*'Master Data (Summary Slide)'!$D$5:$P$500)</f>
        <v>0.74541182666666672</v>
      </c>
      <c r="Y28" s="56"/>
      <c r="AG28" s="148"/>
      <c r="AH28" s="140">
        <f t="shared" si="11"/>
        <v>44470</v>
      </c>
      <c r="AI28" s="141" cm="1">
        <f t="array" ref="AI28">SUMPRODUCT(('Master Data (Summary Slide)'!$B$5:$B$500='Trend Analysis'!AH28)*(('Master Data (Summary Slide)'!$AF$3:$AR$3='Trend Analysis'!$U$21)+('Master Data (Summary Slide)'!$AF$3:$AR$3='Trend Analysis'!$U$22)+('Master Data (Summary Slide)'!$AF$3:$AR$3='Trend Analysis'!$U$23)+('Master Data (Summary Slide)'!$AF$3:$AR$3='Trend Analysis'!$U$24)+('Master Data (Summary Slide)'!$AF$3:$AR$3='Trend Analysis'!$U$25)+('Master Data (Summary Slide)'!$AF$3:$AR$3='Trend Analysis'!$U$26))*'Master Data (Summary Slide)'!$AF$5:$AR$500)</f>
        <v>0.81816946001982693</v>
      </c>
      <c r="AK28" s="157" t="s">
        <v>242</v>
      </c>
      <c r="AL28" s="158">
        <f>(AL27-AL26)/ABS(AL26)</f>
        <v>-5.4379548092907834E-2</v>
      </c>
    </row>
    <row r="29" spans="2:38">
      <c r="W29" s="140">
        <f t="shared" si="10"/>
        <v>44501</v>
      </c>
      <c r="X29" s="141" cm="1">
        <f t="array" ref="X29">SUMPRODUCT(('Master Data (Summary Slide)'!$B$5:$B$500='Trend Analysis'!W29)*(('Master Data (Summary Slide)'!$D$3:$P$3='Trend Analysis'!$U$21)+('Master Data (Summary Slide)'!$D$3:$P$3='Trend Analysis'!$U$22)+('Master Data (Summary Slide)'!$D$3:$P$3='Trend Analysis'!$U$23)+('Master Data (Summary Slide)'!$D$3:$P$3='Trend Analysis'!$U$24)+('Master Data (Summary Slide)'!$D$3:$P$3='Trend Analysis'!$U$25)+('Master Data (Summary Slide)'!$D$3:$P$3='Trend Analysis'!$U$26))*'Master Data (Summary Slide)'!$D$5:$P$500)</f>
        <v>0.77042332549999992</v>
      </c>
      <c r="Y29" s="56"/>
      <c r="AG29" s="148"/>
      <c r="AH29" s="140">
        <f t="shared" si="11"/>
        <v>44501</v>
      </c>
      <c r="AI29" s="141" cm="1">
        <f t="array" ref="AI29">SUMPRODUCT(('Master Data (Summary Slide)'!$B$5:$B$500='Trend Analysis'!AH29)*(('Master Data (Summary Slide)'!$AF$3:$AR$3='Trend Analysis'!$U$21)+('Master Data (Summary Slide)'!$AF$3:$AR$3='Trend Analysis'!$U$22)+('Master Data (Summary Slide)'!$AF$3:$AR$3='Trend Analysis'!$U$23)+('Master Data (Summary Slide)'!$AF$3:$AR$3='Trend Analysis'!$U$24)+('Master Data (Summary Slide)'!$AF$3:$AR$3='Trend Analysis'!$U$25)+('Master Data (Summary Slide)'!$AF$3:$AR$3='Trend Analysis'!$U$26))*'Master Data (Summary Slide)'!$AF$5:$AR$500)</f>
        <v>0.81816946001982693</v>
      </c>
      <c r="AK29" s="149"/>
      <c r="AL29" s="150"/>
    </row>
    <row r="30" spans="2:38">
      <c r="W30" s="140">
        <f t="shared" si="10"/>
        <v>44531</v>
      </c>
      <c r="X30" s="141" cm="1">
        <f t="array" ref="X30">SUMPRODUCT(('Master Data (Summary Slide)'!$B$5:$B$500='Trend Analysis'!W30)*(('Master Data (Summary Slide)'!$D$3:$P$3='Trend Analysis'!$U$21)+('Master Data (Summary Slide)'!$D$3:$P$3='Trend Analysis'!$U$22)+('Master Data (Summary Slide)'!$D$3:$P$3='Trend Analysis'!$U$23)+('Master Data (Summary Slide)'!$D$3:$P$3='Trend Analysis'!$U$24)+('Master Data (Summary Slide)'!$D$3:$P$3='Trend Analysis'!$U$25)+('Master Data (Summary Slide)'!$D$3:$P$3='Trend Analysis'!$U$26))*'Master Data (Summary Slide)'!$D$5:$P$500)</f>
        <v>0.77425568450000015</v>
      </c>
      <c r="Y30" s="56"/>
      <c r="AG30" s="148"/>
      <c r="AH30" s="140">
        <f t="shared" si="11"/>
        <v>44531</v>
      </c>
      <c r="AI30" s="141" cm="1">
        <f t="array" ref="AI30">SUMPRODUCT(('Master Data (Summary Slide)'!$B$5:$B$500='Trend Analysis'!AH30)*(('Master Data (Summary Slide)'!$AF$3:$AR$3='Trend Analysis'!$U$21)+('Master Data (Summary Slide)'!$AF$3:$AR$3='Trend Analysis'!$U$22)+('Master Data (Summary Slide)'!$AF$3:$AR$3='Trend Analysis'!$U$23)+('Master Data (Summary Slide)'!$AF$3:$AR$3='Trend Analysis'!$U$24)+('Master Data (Summary Slide)'!$AF$3:$AR$3='Trend Analysis'!$U$25)+('Master Data (Summary Slide)'!$AF$3:$AR$3='Trend Analysis'!$U$26))*'Master Data (Summary Slide)'!$AF$5:$AR$500)</f>
        <v>0.88165157148456486</v>
      </c>
      <c r="AK30" s="56" t="s">
        <v>240</v>
      </c>
      <c r="AL30" s="141">
        <f>SUM(X32:X34)</f>
        <v>2.3419272287391304</v>
      </c>
    </row>
    <row r="31" spans="2:38">
      <c r="W31" s="140">
        <f t="shared" si="10"/>
        <v>44562</v>
      </c>
      <c r="X31" s="141" cm="1">
        <f t="array" ref="X31">SUMPRODUCT(('Master Data (Summary Slide)'!$B$5:$B$500='Trend Analysis'!W31)*(('Master Data (Summary Slide)'!$D$3:$P$3='Trend Analysis'!$U$21)+('Master Data (Summary Slide)'!$D$3:$P$3='Trend Analysis'!$U$22)+('Master Data (Summary Slide)'!$D$3:$P$3='Trend Analysis'!$U$23)+('Master Data (Summary Slide)'!$D$3:$P$3='Trend Analysis'!$U$24)+('Master Data (Summary Slide)'!$D$3:$P$3='Trend Analysis'!$U$25)+('Master Data (Summary Slide)'!$D$3:$P$3='Trend Analysis'!$U$26))*'Master Data (Summary Slide)'!$D$5:$P$500)</f>
        <v>0.82786991250000019</v>
      </c>
      <c r="Y31" s="56"/>
      <c r="AG31" s="148"/>
      <c r="AH31" s="140">
        <f t="shared" si="11"/>
        <v>44562</v>
      </c>
      <c r="AI31" s="141" cm="1">
        <f t="array" ref="AI31">SUMPRODUCT(('Master Data (Summary Slide)'!$B$5:$B$500='Trend Analysis'!AH31)*(('Master Data (Summary Slide)'!$AF$3:$AR$3='Trend Analysis'!$U$21)+('Master Data (Summary Slide)'!$AF$3:$AR$3='Trend Analysis'!$U$22)+('Master Data (Summary Slide)'!$AF$3:$AR$3='Trend Analysis'!$U$23)+('Master Data (Summary Slide)'!$AF$3:$AR$3='Trend Analysis'!$U$24)+('Master Data (Summary Slide)'!$AF$3:$AR$3='Trend Analysis'!$U$25)+('Master Data (Summary Slide)'!$AF$3:$AR$3='Trend Analysis'!$U$26))*'Master Data (Summary Slide)'!$AF$5:$AR$500)</f>
        <v>0.84178974764484771</v>
      </c>
      <c r="AK31" s="56" t="s">
        <v>243</v>
      </c>
      <c r="AL31" s="141">
        <f>SUM(X35:X37)</f>
        <v>2.4232722047425383</v>
      </c>
    </row>
    <row r="32" spans="2:38">
      <c r="W32" s="140">
        <f t="shared" si="10"/>
        <v>44593</v>
      </c>
      <c r="X32" s="141" cm="1">
        <f t="array" ref="X32">SUMPRODUCT(('Master Data (Summary Slide)'!$B$5:$B$500='Trend Analysis'!W32)*(('Master Data (Summary Slide)'!$D$3:$P$3='Trend Analysis'!$U$21)+('Master Data (Summary Slide)'!$D$3:$P$3='Trend Analysis'!$U$22)+('Master Data (Summary Slide)'!$D$3:$P$3='Trend Analysis'!$U$23)+('Master Data (Summary Slide)'!$D$3:$P$3='Trend Analysis'!$U$24)+('Master Data (Summary Slide)'!$D$3:$P$3='Trend Analysis'!$U$25)+('Master Data (Summary Slide)'!$D$3:$P$3='Trend Analysis'!$U$26))*'Master Data (Summary Slide)'!$D$5:$P$500)</f>
        <v>0.72816222699999988</v>
      </c>
      <c r="Y32" s="56"/>
      <c r="AG32" s="148"/>
      <c r="AH32" s="140">
        <f t="shared" si="11"/>
        <v>44593</v>
      </c>
      <c r="AI32" s="141" cm="1">
        <f t="array" ref="AI32">SUMPRODUCT(('Master Data (Summary Slide)'!$B$5:$B$500='Trend Analysis'!AH32)*(('Master Data (Summary Slide)'!$AF$3:$AR$3='Trend Analysis'!$U$21)+('Master Data (Summary Slide)'!$AF$3:$AR$3='Trend Analysis'!$U$22)+('Master Data (Summary Slide)'!$AF$3:$AR$3='Trend Analysis'!$U$23)+('Master Data (Summary Slide)'!$AF$3:$AR$3='Trend Analysis'!$U$24)+('Master Data (Summary Slide)'!$AF$3:$AR$3='Trend Analysis'!$U$25)+('Master Data (Summary Slide)'!$AF$3:$AR$3='Trend Analysis'!$U$26))*'Master Data (Summary Slide)'!$AF$5:$AR$500)</f>
        <v>0.83188148318248034</v>
      </c>
      <c r="AK32" s="157" t="s">
        <v>242</v>
      </c>
      <c r="AL32" s="158">
        <f>(AL31-AL30)/ABS(AL30)</f>
        <v>3.4734203097849137E-2</v>
      </c>
    </row>
    <row r="33" spans="2:38">
      <c r="W33" s="140">
        <f t="shared" si="10"/>
        <v>44621</v>
      </c>
      <c r="X33" s="141" cm="1">
        <f t="array" ref="X33">SUMPRODUCT(('Master Data (Summary Slide)'!$B$5:$B$500='Trend Analysis'!W33)*(('Master Data (Summary Slide)'!$D$3:$P$3='Trend Analysis'!$U$21)+('Master Data (Summary Slide)'!$D$3:$P$3='Trend Analysis'!$U$22)+('Master Data (Summary Slide)'!$D$3:$P$3='Trend Analysis'!$U$23)+('Master Data (Summary Slide)'!$D$3:$P$3='Trend Analysis'!$U$24)+('Master Data (Summary Slide)'!$D$3:$P$3='Trend Analysis'!$U$25)+('Master Data (Summary Slide)'!$D$3:$P$3='Trend Analysis'!$U$26))*'Master Data (Summary Slide)'!$D$5:$P$500)</f>
        <v>0.80012903173913053</v>
      </c>
      <c r="Y33" s="56"/>
      <c r="AG33" s="148"/>
      <c r="AH33" s="140">
        <f t="shared" si="11"/>
        <v>44621</v>
      </c>
      <c r="AI33" s="141" cm="1">
        <f t="array" ref="AI33">SUMPRODUCT(('Master Data (Summary Slide)'!$B$5:$B$500='Trend Analysis'!AH33)*(('Master Data (Summary Slide)'!$AF$3:$AR$3='Trend Analysis'!$U$21)+('Master Data (Summary Slide)'!$AF$3:$AR$3='Trend Analysis'!$U$22)+('Master Data (Summary Slide)'!$AF$3:$AR$3='Trend Analysis'!$U$23)+('Master Data (Summary Slide)'!$AF$3:$AR$3='Trend Analysis'!$U$24)+('Master Data (Summary Slide)'!$AF$3:$AR$3='Trend Analysis'!$U$25)+('Master Data (Summary Slide)'!$AF$3:$AR$3='Trend Analysis'!$U$26))*'Master Data (Summary Slide)'!$AF$5:$AR$500)</f>
        <v>0.84803259457436864</v>
      </c>
      <c r="AK33" s="149"/>
      <c r="AL33" s="150"/>
    </row>
    <row r="34" spans="2:38">
      <c r="W34" s="140">
        <f t="shared" si="10"/>
        <v>44652</v>
      </c>
      <c r="X34" s="141" cm="1">
        <f t="array" ref="X34">SUMPRODUCT(('Master Data (Summary Slide)'!$B$5:$B$500='Trend Analysis'!W34)*(('Master Data (Summary Slide)'!$D$3:$P$3='Trend Analysis'!$U$21)+('Master Data (Summary Slide)'!$D$3:$P$3='Trend Analysis'!$U$22)+('Master Data (Summary Slide)'!$D$3:$P$3='Trend Analysis'!$U$23)+('Master Data (Summary Slide)'!$D$3:$P$3='Trend Analysis'!$U$24)+('Master Data (Summary Slide)'!$D$3:$P$3='Trend Analysis'!$U$25)+('Master Data (Summary Slide)'!$D$3:$P$3='Trend Analysis'!$U$26))*'Master Data (Summary Slide)'!$D$5:$P$500)</f>
        <v>0.81363596999999988</v>
      </c>
      <c r="Y34" s="56"/>
      <c r="AG34" s="148"/>
      <c r="AH34" s="140">
        <f t="shared" si="11"/>
        <v>44652</v>
      </c>
      <c r="AI34" s="141" cm="1">
        <f t="array" ref="AI34">SUMPRODUCT(('Master Data (Summary Slide)'!$B$5:$B$500='Trend Analysis'!AH34)*(('Master Data (Summary Slide)'!$AF$3:$AR$3='Trend Analysis'!$U$21)+('Master Data (Summary Slide)'!$AF$3:$AR$3='Trend Analysis'!$U$22)+('Master Data (Summary Slide)'!$AF$3:$AR$3='Trend Analysis'!$U$23)+('Master Data (Summary Slide)'!$AF$3:$AR$3='Trend Analysis'!$U$24)+('Master Data (Summary Slide)'!$AF$3:$AR$3='Trend Analysis'!$U$25)+('Master Data (Summary Slide)'!$AF$3:$AR$3='Trend Analysis'!$U$26))*'Master Data (Summary Slide)'!$AF$5:$AR$500)</f>
        <v>1.0061166207215704</v>
      </c>
      <c r="AK34" s="56" t="s">
        <v>238</v>
      </c>
      <c r="AL34" s="141">
        <f>SUM(X23:X25)</f>
        <v>2.3909976404999997</v>
      </c>
    </row>
    <row r="35" spans="2:38">
      <c r="W35" s="140">
        <f t="shared" si="10"/>
        <v>44682</v>
      </c>
      <c r="X35" s="141" cm="1">
        <f t="array" ref="X35">SUMPRODUCT(('Master Data (Summary Slide)'!$B$5:$B$500='Trend Analysis'!W35)*(('Master Data (Summary Slide)'!$D$3:$P$3='Trend Analysis'!$U$21)+('Master Data (Summary Slide)'!$D$3:$P$3='Trend Analysis'!$U$22)+('Master Data (Summary Slide)'!$D$3:$P$3='Trend Analysis'!$U$23)+('Master Data (Summary Slide)'!$D$3:$P$3='Trend Analysis'!$U$24)+('Master Data (Summary Slide)'!$D$3:$P$3='Trend Analysis'!$U$25)+('Master Data (Summary Slide)'!$D$3:$P$3='Trend Analysis'!$U$26))*'Master Data (Summary Slide)'!$D$5:$P$500)</f>
        <v>0.87523325380952388</v>
      </c>
      <c r="Y35" s="56"/>
      <c r="AG35" s="148"/>
      <c r="AH35" s="140">
        <f t="shared" si="11"/>
        <v>44682</v>
      </c>
      <c r="AI35" s="141" cm="1">
        <f t="array" ref="AI35">SUMPRODUCT(('Master Data (Summary Slide)'!$B$5:$B$500='Trend Analysis'!AH35)*(('Master Data (Summary Slide)'!$AF$3:$AR$3='Trend Analysis'!$U$21)+('Master Data (Summary Slide)'!$AF$3:$AR$3='Trend Analysis'!$U$22)+('Master Data (Summary Slide)'!$AF$3:$AR$3='Trend Analysis'!$U$23)+('Master Data (Summary Slide)'!$AF$3:$AR$3='Trend Analysis'!$U$24)+('Master Data (Summary Slide)'!$AF$3:$AR$3='Trend Analysis'!$U$25)+('Master Data (Summary Slide)'!$AF$3:$AR$3='Trend Analysis'!$U$26))*'Master Data (Summary Slide)'!$AF$5:$AR$500)</f>
        <v>0.66981985098198082</v>
      </c>
      <c r="AK35" s="56" t="s">
        <v>243</v>
      </c>
      <c r="AL35" s="141">
        <f>SUM(X35:X37)</f>
        <v>2.4232722047425383</v>
      </c>
    </row>
    <row r="36" spans="2:38" ht="15.75" thickBot="1">
      <c r="W36" s="140">
        <f t="shared" si="10"/>
        <v>44713</v>
      </c>
      <c r="X36" s="141" cm="1">
        <f t="array" ref="X36">SUMPRODUCT(('Master Data (Summary Slide)'!$B$5:$B$500='Trend Analysis'!W36)*(('Master Data (Summary Slide)'!$D$3:$P$3='Trend Analysis'!$U$21)+('Master Data (Summary Slide)'!$D$3:$P$3='Trend Analysis'!$U$22)+('Master Data (Summary Slide)'!$D$3:$P$3='Trend Analysis'!$U$23)+('Master Data (Summary Slide)'!$D$3:$P$3='Trend Analysis'!$U$24)+('Master Data (Summary Slide)'!$D$3:$P$3='Trend Analysis'!$U$25)+('Master Data (Summary Slide)'!$D$3:$P$3='Trend Analysis'!$U$26))*'Master Data (Summary Slide)'!$D$5:$P$500)</f>
        <v>0.76602479409090907</v>
      </c>
      <c r="Y36" s="56"/>
      <c r="AG36" s="148"/>
      <c r="AH36" s="140">
        <f t="shared" si="11"/>
        <v>44713</v>
      </c>
      <c r="AI36" s="141" cm="1">
        <f t="array" ref="AI36">SUMPRODUCT(('Master Data (Summary Slide)'!$B$5:$B$500='Trend Analysis'!AH36)*(('Master Data (Summary Slide)'!$AF$3:$AR$3='Trend Analysis'!$U$21)+('Master Data (Summary Slide)'!$AF$3:$AR$3='Trend Analysis'!$U$22)+('Master Data (Summary Slide)'!$AF$3:$AR$3='Trend Analysis'!$U$23)+('Master Data (Summary Slide)'!$AF$3:$AR$3='Trend Analysis'!$U$24)+('Master Data (Summary Slide)'!$AF$3:$AR$3='Trend Analysis'!$U$25)+('Master Data (Summary Slide)'!$AF$3:$AR$3='Trend Analysis'!$U$26))*'Master Data (Summary Slide)'!$AF$5:$AR$500)</f>
        <v>0.86161156922679427</v>
      </c>
      <c r="AK36" s="159" t="s">
        <v>242</v>
      </c>
      <c r="AL36" s="160">
        <f>(AL35-AL34)/ABS(AL34)</f>
        <v>1.3498367248823142E-2</v>
      </c>
    </row>
    <row r="37" spans="2:38" ht="15.75" thickBot="1">
      <c r="W37" s="140">
        <f>'Summary Slide'!$D$2</f>
        <v>44743</v>
      </c>
      <c r="X37" s="141" cm="1">
        <f t="array" ref="X37">SUMPRODUCT(('Master Data (Summary Slide)'!$B$5:$B$500='Trend Analysis'!W37)*(('Master Data (Summary Slide)'!$D$3:$P$3='Trend Analysis'!$U$21)+('Master Data (Summary Slide)'!$D$3:$P$3='Trend Analysis'!$U$22)+('Master Data (Summary Slide)'!$D$3:$P$3='Trend Analysis'!$U$23)+('Master Data (Summary Slide)'!$D$3:$P$3='Trend Analysis'!$U$24)+('Master Data (Summary Slide)'!$D$3:$P$3='Trend Analysis'!$U$25)+('Master Data (Summary Slide)'!$D$3:$P$3='Trend Analysis'!$U$26))*'Master Data (Summary Slide)'!$D$5:$P$500)</f>
        <v>0.7820141568421054</v>
      </c>
      <c r="Y37" s="56"/>
      <c r="AG37" s="148"/>
      <c r="AH37" s="140">
        <f t="shared" si="11"/>
        <v>44743</v>
      </c>
      <c r="AI37" s="141" cm="1">
        <f t="array" ref="AI37">SUMPRODUCT(('Master Data (Summary Slide)'!$B$5:$B$500='Trend Analysis'!AH37)*(('Master Data (Summary Slide)'!$AF$3:$AR$3='Trend Analysis'!$U$21)+('Master Data (Summary Slide)'!$AF$3:$AR$3='Trend Analysis'!$U$22)+('Master Data (Summary Slide)'!$AF$3:$AR$3='Trend Analysis'!$U$23)+('Master Data (Summary Slide)'!$AF$3:$AR$3='Trend Analysis'!$U$24)+('Master Data (Summary Slide)'!$AF$3:$AR$3='Trend Analysis'!$U$25)+('Master Data (Summary Slide)'!$AF$3:$AR$3='Trend Analysis'!$U$26))*'Master Data (Summary Slide)'!$AF$5:$AR$500)</f>
        <v>0.86045432798776855</v>
      </c>
    </row>
    <row r="38" spans="2:38" ht="15.75" thickBot="1">
      <c r="B38" s="251" t="s">
        <v>245</v>
      </c>
      <c r="C38" s="252"/>
      <c r="D38" s="252"/>
      <c r="E38" s="252"/>
      <c r="F38" s="252"/>
      <c r="G38" s="252"/>
      <c r="H38" s="252"/>
      <c r="I38" s="252"/>
      <c r="J38" s="252"/>
      <c r="K38" s="252"/>
      <c r="L38" s="252"/>
      <c r="M38" s="252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  <c r="AA38" s="252"/>
      <c r="AB38" s="252"/>
      <c r="AC38" s="252"/>
      <c r="AD38" s="252"/>
      <c r="AE38" s="252"/>
      <c r="AF38" s="252"/>
      <c r="AG38" s="252"/>
      <c r="AH38" s="252"/>
      <c r="AI38" s="252"/>
      <c r="AJ38" s="252"/>
      <c r="AK38" s="252"/>
      <c r="AL38" s="253"/>
    </row>
    <row r="39" spans="2:38" ht="15.75" thickBot="1">
      <c r="D39" s="254" t="s">
        <v>235</v>
      </c>
      <c r="E39" s="255"/>
      <c r="F39" s="56"/>
      <c r="N39" s="148"/>
      <c r="O39" s="254" t="s">
        <v>236</v>
      </c>
      <c r="P39" s="255"/>
      <c r="R39" s="249" t="s">
        <v>234</v>
      </c>
      <c r="S39" s="250"/>
    </row>
    <row r="40" spans="2:38" ht="15.75" thickBot="1">
      <c r="D40" s="136" t="s">
        <v>4</v>
      </c>
      <c r="E40" s="137" t="s">
        <v>78</v>
      </c>
      <c r="F40" s="56"/>
      <c r="N40" s="148"/>
      <c r="O40" s="136" t="s">
        <v>4</v>
      </c>
      <c r="P40" s="137" t="s">
        <v>244</v>
      </c>
      <c r="R40" s="54" t="s">
        <v>239</v>
      </c>
      <c r="S40" s="146">
        <f>E54</f>
        <v>7</v>
      </c>
    </row>
    <row r="41" spans="2:38">
      <c r="D41" s="138">
        <f t="shared" ref="D41:D43" si="12">DATE(YEAR(D42),MONTH(D42)-1,DAY(D42))</f>
        <v>44317</v>
      </c>
      <c r="E41" s="146">
        <f>INDEX('Master Data (Summary Slide)'!$R:$AD,MATCH('Trend Analysis'!D41,'Master Data (Summary Slide)'!$B:$B,0),MATCH('Trend Analysis'!$B$3,'Master Data (Summary Slide)'!$D$3:$P$3,0))</f>
        <v>6</v>
      </c>
      <c r="F41" s="56"/>
      <c r="N41" s="148"/>
      <c r="O41" s="138">
        <f t="shared" ref="O41:O43" si="13">D41</f>
        <v>44317</v>
      </c>
      <c r="P41" s="146">
        <f>P42</f>
        <v>6.916666666666667</v>
      </c>
      <c r="R41" s="56" t="s">
        <v>241</v>
      </c>
      <c r="S41" s="147">
        <f>E55</f>
        <v>7</v>
      </c>
    </row>
    <row r="42" spans="2:38">
      <c r="D42" s="140">
        <f t="shared" si="12"/>
        <v>44348</v>
      </c>
      <c r="E42" s="147">
        <f>INDEX('Master Data (Summary Slide)'!$R:$AD,MATCH('Trend Analysis'!D42,'Master Data (Summary Slide)'!$B:$B,0),MATCH('Trend Analysis'!$B$3,'Master Data (Summary Slide)'!$D$3:$P$3,0))</f>
        <v>5</v>
      </c>
      <c r="F42" s="56"/>
      <c r="N42" s="148"/>
      <c r="O42" s="140">
        <f t="shared" si="13"/>
        <v>44348</v>
      </c>
      <c r="P42" s="147">
        <f t="shared" ref="P42:P43" si="14">P43</f>
        <v>6.916666666666667</v>
      </c>
      <c r="R42" s="157" t="s">
        <v>242</v>
      </c>
      <c r="S42" s="158">
        <f>(S41-S40)/ABS(S40)</f>
        <v>0</v>
      </c>
    </row>
    <row r="43" spans="2:38">
      <c r="D43" s="140">
        <f t="shared" si="12"/>
        <v>44378</v>
      </c>
      <c r="E43" s="147">
        <f>INDEX('Master Data (Summary Slide)'!$R:$AD,MATCH('Trend Analysis'!D43,'Master Data (Summary Slide)'!$B:$B,0),MATCH('Trend Analysis'!$B$3,'Master Data (Summary Slide)'!$D$3:$P$3,0))</f>
        <v>5</v>
      </c>
      <c r="F43" s="56"/>
      <c r="N43" s="148"/>
      <c r="O43" s="140">
        <f t="shared" si="13"/>
        <v>44378</v>
      </c>
      <c r="P43" s="147">
        <f t="shared" si="14"/>
        <v>6.916666666666667</v>
      </c>
      <c r="R43" s="149"/>
      <c r="S43" s="150"/>
    </row>
    <row r="44" spans="2:38">
      <c r="D44" s="140">
        <f t="shared" ref="D44:D54" si="15">DATE(YEAR(D45),MONTH(D45)-1,DAY(D45))</f>
        <v>44409</v>
      </c>
      <c r="E44" s="147">
        <f>INDEX('Master Data (Summary Slide)'!$R:$AD,MATCH('Trend Analysis'!D44,'Master Data (Summary Slide)'!$B:$B,0),MATCH('Trend Analysis'!$B$3,'Master Data (Summary Slide)'!$D$3:$P$3,0))</f>
        <v>7</v>
      </c>
      <c r="F44" s="56"/>
      <c r="N44" s="148"/>
      <c r="O44" s="140">
        <f t="shared" ref="O44:O55" si="16">D44</f>
        <v>44409</v>
      </c>
      <c r="P44" s="147">
        <f t="shared" ref="P44:P52" si="17">P45</f>
        <v>6.916666666666667</v>
      </c>
      <c r="R44" s="56" t="s">
        <v>237</v>
      </c>
      <c r="S44" s="147">
        <f>E43</f>
        <v>5</v>
      </c>
    </row>
    <row r="45" spans="2:38">
      <c r="D45" s="140">
        <f t="shared" si="15"/>
        <v>44440</v>
      </c>
      <c r="E45" s="147">
        <f>INDEX('Master Data (Summary Slide)'!$R:$AD,MATCH('Trend Analysis'!D45,'Master Data (Summary Slide)'!$B:$B,0),MATCH('Trend Analysis'!$B$3,'Master Data (Summary Slide)'!$D$3:$P$3,0))</f>
        <v>7</v>
      </c>
      <c r="F45" s="56"/>
      <c r="N45" s="148"/>
      <c r="O45" s="140">
        <f t="shared" si="16"/>
        <v>44440</v>
      </c>
      <c r="P45" s="147">
        <f t="shared" si="17"/>
        <v>6.916666666666667</v>
      </c>
      <c r="R45" s="56" t="s">
        <v>241</v>
      </c>
      <c r="S45" s="147">
        <f>E55</f>
        <v>7</v>
      </c>
    </row>
    <row r="46" spans="2:38">
      <c r="D46" s="140">
        <f t="shared" si="15"/>
        <v>44470</v>
      </c>
      <c r="E46" s="147">
        <f>INDEX('Master Data (Summary Slide)'!$R:$AD,MATCH('Trend Analysis'!D46,'Master Data (Summary Slide)'!$B:$B,0),MATCH('Trend Analysis'!$B$3,'Master Data (Summary Slide)'!$D$3:$P$3,0))</f>
        <v>7</v>
      </c>
      <c r="F46" s="56"/>
      <c r="N46" s="148"/>
      <c r="O46" s="140">
        <f t="shared" si="16"/>
        <v>44470</v>
      </c>
      <c r="P46" s="147">
        <f t="shared" si="17"/>
        <v>6.916666666666667</v>
      </c>
      <c r="R46" s="157" t="s">
        <v>242</v>
      </c>
      <c r="S46" s="158">
        <f>(S45-S44)/ABS(S44)</f>
        <v>0.4</v>
      </c>
    </row>
    <row r="47" spans="2:38">
      <c r="D47" s="140">
        <f t="shared" si="15"/>
        <v>44501</v>
      </c>
      <c r="E47" s="147">
        <f>INDEX('Master Data (Summary Slide)'!$R:$AD,MATCH('Trend Analysis'!D47,'Master Data (Summary Slide)'!$B:$B,0),MATCH('Trend Analysis'!$B$3,'Master Data (Summary Slide)'!$D$3:$P$3,0))</f>
        <v>7</v>
      </c>
      <c r="F47" s="56"/>
      <c r="N47" s="148"/>
      <c r="O47" s="140">
        <f t="shared" si="16"/>
        <v>44501</v>
      </c>
      <c r="P47" s="147">
        <f t="shared" si="17"/>
        <v>6.916666666666667</v>
      </c>
      <c r="R47" s="149"/>
      <c r="S47" s="150"/>
    </row>
    <row r="48" spans="2:38">
      <c r="D48" s="140">
        <f t="shared" si="15"/>
        <v>44531</v>
      </c>
      <c r="E48" s="147">
        <f>INDEX('Master Data (Summary Slide)'!$R:$AD,MATCH('Trend Analysis'!D48,'Master Data (Summary Slide)'!$B:$B,0),MATCH('Trend Analysis'!$B$3,'Master Data (Summary Slide)'!$D$3:$P$3,0))</f>
        <v>9</v>
      </c>
      <c r="F48" s="56"/>
      <c r="N48" s="148"/>
      <c r="O48" s="140">
        <f t="shared" si="16"/>
        <v>44531</v>
      </c>
      <c r="P48" s="147">
        <f t="shared" si="17"/>
        <v>6.916666666666667</v>
      </c>
      <c r="R48" s="56" t="s">
        <v>240</v>
      </c>
      <c r="S48" s="147">
        <f>AVERAGE(E50:E52)</f>
        <v>6</v>
      </c>
    </row>
    <row r="49" spans="2:38">
      <c r="D49" s="140">
        <f t="shared" si="15"/>
        <v>44562</v>
      </c>
      <c r="E49" s="147">
        <f>INDEX('Master Data (Summary Slide)'!$R:$AD,MATCH('Trend Analysis'!D49,'Master Data (Summary Slide)'!$B:$B,0),MATCH('Trend Analysis'!$B$3,'Master Data (Summary Slide)'!$D$3:$P$3,0))</f>
        <v>7</v>
      </c>
      <c r="F49" s="56"/>
      <c r="N49" s="148"/>
      <c r="O49" s="140">
        <f t="shared" si="16"/>
        <v>44562</v>
      </c>
      <c r="P49" s="147">
        <f t="shared" si="17"/>
        <v>6.916666666666667</v>
      </c>
      <c r="R49" s="56" t="s">
        <v>243</v>
      </c>
      <c r="S49" s="147">
        <f>AVERAGE(E53:E55)</f>
        <v>7</v>
      </c>
    </row>
    <row r="50" spans="2:38">
      <c r="D50" s="140">
        <f t="shared" si="15"/>
        <v>44593</v>
      </c>
      <c r="E50" s="147">
        <f>INDEX('Master Data (Summary Slide)'!$R:$AD,MATCH('Trend Analysis'!D50,'Master Data (Summary Slide)'!$B:$B,0),MATCH('Trend Analysis'!$B$3,'Master Data (Summary Slide)'!$D$3:$P$3,0))</f>
        <v>5</v>
      </c>
      <c r="F50" s="56"/>
      <c r="N50" s="148"/>
      <c r="O50" s="140">
        <f t="shared" si="16"/>
        <v>44593</v>
      </c>
      <c r="P50" s="147">
        <f t="shared" si="17"/>
        <v>6.916666666666667</v>
      </c>
      <c r="R50" s="157" t="s">
        <v>242</v>
      </c>
      <c r="S50" s="158">
        <f>(S49-S48)/ABS(S48)</f>
        <v>0.16666666666666666</v>
      </c>
    </row>
    <row r="51" spans="2:38">
      <c r="D51" s="140">
        <f t="shared" si="15"/>
        <v>44621</v>
      </c>
      <c r="E51" s="147">
        <f>INDEX('Master Data (Summary Slide)'!$R:$AD,MATCH('Trend Analysis'!D51,'Master Data (Summary Slide)'!$B:$B,0),MATCH('Trend Analysis'!$B$3,'Master Data (Summary Slide)'!$D$3:$P$3,0))</f>
        <v>6</v>
      </c>
      <c r="F51" s="56"/>
      <c r="N51" s="148"/>
      <c r="O51" s="140">
        <f t="shared" si="16"/>
        <v>44621</v>
      </c>
      <c r="P51" s="147">
        <f t="shared" si="17"/>
        <v>6.916666666666667</v>
      </c>
      <c r="R51" s="149"/>
      <c r="S51" s="150"/>
    </row>
    <row r="52" spans="2:38">
      <c r="D52" s="140">
        <f t="shared" si="15"/>
        <v>44652</v>
      </c>
      <c r="E52" s="147">
        <f>INDEX('Master Data (Summary Slide)'!$R:$AD,MATCH('Trend Analysis'!D52,'Master Data (Summary Slide)'!$B:$B,0),MATCH('Trend Analysis'!$B$3,'Master Data (Summary Slide)'!$D$3:$P$3,0))</f>
        <v>7</v>
      </c>
      <c r="F52" s="56"/>
      <c r="N52" s="148"/>
      <c r="O52" s="140">
        <f t="shared" si="16"/>
        <v>44652</v>
      </c>
      <c r="P52" s="147">
        <f t="shared" si="17"/>
        <v>6.916666666666667</v>
      </c>
      <c r="R52" s="56" t="s">
        <v>238</v>
      </c>
      <c r="S52" s="147">
        <f>AVERAGE(E41:E43)</f>
        <v>5.333333333333333</v>
      </c>
    </row>
    <row r="53" spans="2:38">
      <c r="D53" s="140">
        <f t="shared" si="15"/>
        <v>44682</v>
      </c>
      <c r="E53" s="147">
        <f>INDEX('Master Data (Summary Slide)'!$R:$AD,MATCH('Trend Analysis'!D53,'Master Data (Summary Slide)'!$B:$B,0),MATCH('Trend Analysis'!$B$3,'Master Data (Summary Slide)'!$D$3:$P$3,0))</f>
        <v>7</v>
      </c>
      <c r="F53" s="56"/>
      <c r="N53" s="148"/>
      <c r="O53" s="140">
        <f t="shared" si="16"/>
        <v>44682</v>
      </c>
      <c r="P53" s="147">
        <f>P54</f>
        <v>6.916666666666667</v>
      </c>
      <c r="R53" s="56" t="s">
        <v>243</v>
      </c>
      <c r="S53" s="147">
        <f>AVERAGE(E53:E55)</f>
        <v>7</v>
      </c>
    </row>
    <row r="54" spans="2:38" ht="15.75" thickBot="1">
      <c r="D54" s="140">
        <f t="shared" si="15"/>
        <v>44713</v>
      </c>
      <c r="E54" s="147">
        <f>INDEX('Master Data (Summary Slide)'!$R:$AD,MATCH('Trend Analysis'!D54,'Master Data (Summary Slide)'!$B:$B,0),MATCH('Trend Analysis'!$B$3,'Master Data (Summary Slide)'!$D$3:$P$3,0))</f>
        <v>7</v>
      </c>
      <c r="F54" s="56"/>
      <c r="N54" s="148"/>
      <c r="O54" s="140">
        <f t="shared" si="16"/>
        <v>44713</v>
      </c>
      <c r="P54" s="147">
        <f>P55</f>
        <v>6.916666666666667</v>
      </c>
      <c r="R54" s="159" t="s">
        <v>242</v>
      </c>
      <c r="S54" s="160">
        <f>(S53-S52)/ABS(S52)</f>
        <v>0.31250000000000006</v>
      </c>
    </row>
    <row r="55" spans="2:38" ht="15.75" thickBot="1">
      <c r="D55" s="140">
        <f>'Summary Slide'!$D$2</f>
        <v>44743</v>
      </c>
      <c r="E55" s="147">
        <f>INDEX('Master Data (Summary Slide)'!$R:$AD,MATCH('Trend Analysis'!D55,'Master Data (Summary Slide)'!$B:$B,0),MATCH('Trend Analysis'!$B$3,'Master Data (Summary Slide)'!$D$3:$P$3,0))</f>
        <v>7</v>
      </c>
      <c r="F55" s="56"/>
      <c r="N55" s="148"/>
      <c r="O55" s="140">
        <f t="shared" si="16"/>
        <v>44743</v>
      </c>
      <c r="P55" s="147">
        <f>AVERAGE($E$44:$E$55)</f>
        <v>6.916666666666667</v>
      </c>
    </row>
    <row r="56" spans="2:38" ht="15.75" thickBot="1">
      <c r="B56" s="251" t="s">
        <v>246</v>
      </c>
      <c r="C56" s="252"/>
      <c r="D56" s="252"/>
      <c r="E56" s="252"/>
      <c r="F56" s="252"/>
      <c r="G56" s="252"/>
      <c r="H56" s="252"/>
      <c r="I56" s="252"/>
      <c r="J56" s="252"/>
      <c r="K56" s="252"/>
      <c r="L56" s="252"/>
      <c r="M56" s="252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  <c r="AA56" s="252"/>
      <c r="AB56" s="252"/>
      <c r="AC56" s="252"/>
      <c r="AD56" s="252"/>
      <c r="AE56" s="252"/>
      <c r="AF56" s="252"/>
      <c r="AG56" s="252"/>
      <c r="AH56" s="252"/>
      <c r="AI56" s="252"/>
      <c r="AJ56" s="252"/>
      <c r="AK56" s="252"/>
      <c r="AL56" s="253"/>
    </row>
    <row r="57" spans="2:38" ht="15.75" thickBot="1">
      <c r="B57" s="144" t="s">
        <v>174</v>
      </c>
      <c r="D57" s="254" t="s">
        <v>235</v>
      </c>
      <c r="E57" s="255"/>
      <c r="F57" s="56"/>
      <c r="N57" s="148"/>
      <c r="O57" s="254" t="s">
        <v>236</v>
      </c>
      <c r="P57" s="255"/>
      <c r="R57" s="249" t="s">
        <v>234</v>
      </c>
      <c r="S57" s="250"/>
    </row>
    <row r="58" spans="2:38" ht="15.75" thickBot="1">
      <c r="D58" s="136" t="s">
        <v>4</v>
      </c>
      <c r="E58" s="137" t="s">
        <v>78</v>
      </c>
      <c r="F58" s="56"/>
      <c r="N58" s="148"/>
      <c r="O58" s="136" t="s">
        <v>4</v>
      </c>
      <c r="P58" s="137" t="s">
        <v>191</v>
      </c>
      <c r="R58" s="54" t="s">
        <v>239</v>
      </c>
      <c r="S58" s="151">
        <f>E72</f>
        <v>0.14486958454072732</v>
      </c>
    </row>
    <row r="59" spans="2:38">
      <c r="D59" s="138">
        <f t="shared" ref="D59:D61" si="18">DATE(YEAR(D60),MONTH(D60)-1,DAY(D60))</f>
        <v>44317</v>
      </c>
      <c r="E59" s="139">
        <f>INDEX('Master Data (Summary Slide)'!$AT:$BD,MATCH('Trend Analysis'!D59,'Master Data (Summary Slide)'!$B:$B,0),MATCH('Trend Analysis'!$B$57,'Master Data (Summary Slide)'!$AT$3:$BD$3,0))</f>
        <v>0.15241445123479999</v>
      </c>
      <c r="F59" s="56"/>
      <c r="N59" s="148"/>
      <c r="O59" s="138">
        <f t="shared" ref="O59:O61" si="19">D59</f>
        <v>44317</v>
      </c>
      <c r="P59" s="139">
        <f t="shared" ref="P59:P61" si="20">P60</f>
        <v>0.15018257623532807</v>
      </c>
      <c r="R59" s="56" t="s">
        <v>241</v>
      </c>
      <c r="S59" s="152">
        <f>E73</f>
        <v>0.13804907280336837</v>
      </c>
    </row>
    <row r="60" spans="2:38">
      <c r="D60" s="140">
        <f t="shared" si="18"/>
        <v>44348</v>
      </c>
      <c r="E60" s="141">
        <f>INDEX('Master Data (Summary Slide)'!$AT:$BD,MATCH('Trend Analysis'!D60,'Master Data (Summary Slide)'!$B:$B,0),MATCH('Trend Analysis'!$B$57,'Master Data (Summary Slide)'!$AT$3:$BD$3,0))</f>
        <v>0.13554166939118184</v>
      </c>
      <c r="F60" s="56"/>
      <c r="N60" s="148"/>
      <c r="O60" s="140">
        <f t="shared" si="19"/>
        <v>44348</v>
      </c>
      <c r="P60" s="141">
        <f t="shared" si="20"/>
        <v>0.15018257623532807</v>
      </c>
      <c r="R60" s="157" t="s">
        <v>242</v>
      </c>
      <c r="S60" s="158">
        <f>(S59-S58)/ABS(S58)</f>
        <v>-4.7080356853246144E-2</v>
      </c>
    </row>
    <row r="61" spans="2:38">
      <c r="D61" s="140">
        <f t="shared" si="18"/>
        <v>44378</v>
      </c>
      <c r="E61" s="141">
        <f>INDEX('Master Data (Summary Slide)'!$AT:$BD,MATCH('Trend Analysis'!D61,'Master Data (Summary Slide)'!$B:$B,0),MATCH('Trend Analysis'!$B$57,'Master Data (Summary Slide)'!$AT$3:$BD$3,0))</f>
        <v>0.19147158749740001</v>
      </c>
      <c r="F61" s="56"/>
      <c r="N61" s="148"/>
      <c r="O61" s="140">
        <f t="shared" si="19"/>
        <v>44378</v>
      </c>
      <c r="P61" s="141">
        <f t="shared" si="20"/>
        <v>0.15018257623532807</v>
      </c>
      <c r="R61" s="149"/>
      <c r="S61" s="150"/>
    </row>
    <row r="62" spans="2:38">
      <c r="D62" s="140">
        <f t="shared" ref="D62:D72" si="21">DATE(YEAR(D63),MONTH(D63)-1,DAY(D63))</f>
        <v>44409</v>
      </c>
      <c r="E62" s="141">
        <f>INDEX('Master Data (Summary Slide)'!$AT:$BD,MATCH('Trend Analysis'!D62,'Master Data (Summary Slide)'!$B:$B,0),MATCH('Trend Analysis'!$B$57,'Master Data (Summary Slide)'!$AT$3:$BD$3,0))</f>
        <v>0.1400764848480909</v>
      </c>
      <c r="F62" s="56"/>
      <c r="N62" s="148"/>
      <c r="O62" s="140">
        <f t="shared" ref="O62:O73" si="22">D62</f>
        <v>44409</v>
      </c>
      <c r="P62" s="141">
        <f t="shared" ref="P62:P70" si="23">P63</f>
        <v>0.15018257623532807</v>
      </c>
      <c r="R62" s="56" t="s">
        <v>237</v>
      </c>
      <c r="S62" s="141">
        <f>E61</f>
        <v>0.19147158749740001</v>
      </c>
    </row>
    <row r="63" spans="2:38">
      <c r="D63" s="140">
        <f t="shared" si="21"/>
        <v>44440</v>
      </c>
      <c r="E63" s="141">
        <f>INDEX('Master Data (Summary Slide)'!$AT:$BD,MATCH('Trend Analysis'!D63,'Master Data (Summary Slide)'!$B:$B,0),MATCH('Trend Analysis'!$B$57,'Master Data (Summary Slide)'!$AT$3:$BD$3,0))</f>
        <v>0.13395019571304762</v>
      </c>
      <c r="F63" s="56"/>
      <c r="N63" s="148"/>
      <c r="O63" s="140">
        <f t="shared" si="22"/>
        <v>44440</v>
      </c>
      <c r="P63" s="141">
        <f t="shared" si="23"/>
        <v>0.15018257623532807</v>
      </c>
      <c r="R63" s="56" t="s">
        <v>241</v>
      </c>
      <c r="S63" s="141">
        <f>E73</f>
        <v>0.13804907280336837</v>
      </c>
    </row>
    <row r="64" spans="2:38">
      <c r="D64" s="140">
        <f t="shared" si="21"/>
        <v>44470</v>
      </c>
      <c r="E64" s="141">
        <f>INDEX('Master Data (Summary Slide)'!$AT:$BD,MATCH('Trend Analysis'!D64,'Master Data (Summary Slide)'!$B:$B,0),MATCH('Trend Analysis'!$B$57,'Master Data (Summary Slide)'!$AT$3:$BD$3,0))</f>
        <v>0.17216344110904763</v>
      </c>
      <c r="F64" s="56"/>
      <c r="N64" s="148"/>
      <c r="O64" s="140">
        <f t="shared" si="22"/>
        <v>44470</v>
      </c>
      <c r="P64" s="141">
        <f t="shared" si="23"/>
        <v>0.15018257623532807</v>
      </c>
      <c r="R64" s="157" t="s">
        <v>242</v>
      </c>
      <c r="S64" s="158">
        <f>(S63-S62)/ABS(S62)</f>
        <v>-0.27901014135978303</v>
      </c>
    </row>
    <row r="65" spans="4:19">
      <c r="D65" s="140">
        <f t="shared" si="21"/>
        <v>44501</v>
      </c>
      <c r="E65" s="141">
        <f>INDEX('Master Data (Summary Slide)'!$AT:$BD,MATCH('Trend Analysis'!D65,'Master Data (Summary Slide)'!$B:$B,0),MATCH('Trend Analysis'!$B$57,'Master Data (Summary Slide)'!$AT$3:$BD$3,0))</f>
        <v>0.15612848299870005</v>
      </c>
      <c r="F65" s="56"/>
      <c r="N65" s="148"/>
      <c r="O65" s="140">
        <f t="shared" si="22"/>
        <v>44501</v>
      </c>
      <c r="P65" s="141">
        <f t="shared" si="23"/>
        <v>0.15018257623532807</v>
      </c>
      <c r="R65" s="149"/>
      <c r="S65" s="150"/>
    </row>
    <row r="66" spans="4:19">
      <c r="D66" s="140">
        <f t="shared" si="21"/>
        <v>44531</v>
      </c>
      <c r="E66" s="141">
        <f>INDEX('Master Data (Summary Slide)'!$AT:$BD,MATCH('Trend Analysis'!D66,'Master Data (Summary Slide)'!$B:$B,0),MATCH('Trend Analysis'!$B$57,'Master Data (Summary Slide)'!$AT$3:$BD$3,0))</f>
        <v>0.18565805149350001</v>
      </c>
      <c r="F66" s="56"/>
      <c r="N66" s="148"/>
      <c r="O66" s="140">
        <f t="shared" si="22"/>
        <v>44531</v>
      </c>
      <c r="P66" s="141">
        <f t="shared" si="23"/>
        <v>0.15018257623532807</v>
      </c>
      <c r="R66" s="56" t="s">
        <v>240</v>
      </c>
      <c r="S66" s="141">
        <f>SUM(E68:E70)</f>
        <v>0.4909333688049457</v>
      </c>
    </row>
    <row r="67" spans="4:19">
      <c r="D67" s="140">
        <f t="shared" si="21"/>
        <v>44562</v>
      </c>
      <c r="E67" s="141">
        <f>INDEX('Master Data (Summary Slide)'!$AT:$BD,MATCH('Trend Analysis'!D67,'Master Data (Summary Slide)'!$B:$B,0),MATCH('Trend Analysis'!$B$57,'Master Data (Summary Slide)'!$AT$3:$BD$3,0))</f>
        <v>0.12324252949869997</v>
      </c>
      <c r="F67" s="56"/>
      <c r="N67" s="148"/>
      <c r="O67" s="140">
        <f t="shared" si="22"/>
        <v>44562</v>
      </c>
      <c r="P67" s="141">
        <f t="shared" si="23"/>
        <v>0.15018257623532807</v>
      </c>
      <c r="R67" s="56" t="s">
        <v>243</v>
      </c>
      <c r="S67" s="141">
        <f>SUM(E71:E73)</f>
        <v>0.40003836035790519</v>
      </c>
    </row>
    <row r="68" spans="4:19">
      <c r="D68" s="140">
        <f t="shared" si="21"/>
        <v>44593</v>
      </c>
      <c r="E68" s="141">
        <f>INDEX('Master Data (Summary Slide)'!$AT:$BD,MATCH('Trend Analysis'!D68,'Master Data (Summary Slide)'!$B:$B,0),MATCH('Trend Analysis'!$B$57,'Master Data (Summary Slide)'!$AT$3:$BD$3,0))</f>
        <v>0.16385755733160001</v>
      </c>
      <c r="F68" s="56"/>
      <c r="N68" s="148"/>
      <c r="O68" s="140">
        <f t="shared" si="22"/>
        <v>44593</v>
      </c>
      <c r="P68" s="141">
        <f t="shared" si="23"/>
        <v>0.15018257623532807</v>
      </c>
      <c r="R68" s="157" t="s">
        <v>242</v>
      </c>
      <c r="S68" s="158">
        <f>(S67-S66)/ABS(S66)</f>
        <v>-0.18514734223159782</v>
      </c>
    </row>
    <row r="69" spans="4:19">
      <c r="D69" s="140">
        <f t="shared" si="21"/>
        <v>44621</v>
      </c>
      <c r="E69" s="141">
        <f>INDEX('Master Data (Summary Slide)'!$AT:$BD,MATCH('Trend Analysis'!D69,'Master Data (Summary Slide)'!$B:$B,0),MATCH('Trend Analysis'!$B$57,'Master Data (Summary Slide)'!$AT$3:$BD$3,0))</f>
        <v>0.17587171449086952</v>
      </c>
      <c r="F69" s="56"/>
      <c r="N69" s="148"/>
      <c r="O69" s="140">
        <f t="shared" si="22"/>
        <v>44621</v>
      </c>
      <c r="P69" s="141">
        <f t="shared" si="23"/>
        <v>0.15018257623532807</v>
      </c>
      <c r="R69" s="149"/>
      <c r="S69" s="150"/>
    </row>
    <row r="70" spans="4:19">
      <c r="D70" s="140">
        <f t="shared" si="21"/>
        <v>44652</v>
      </c>
      <c r="E70" s="141">
        <f>INDEX('Master Data (Summary Slide)'!$AT:$BD,MATCH('Trend Analysis'!D70,'Master Data (Summary Slide)'!$B:$B,0),MATCH('Trend Analysis'!$B$57,'Master Data (Summary Slide)'!$AT$3:$BD$3,0))</f>
        <v>0.15120409698247617</v>
      </c>
      <c r="F70" s="56"/>
      <c r="N70" s="148"/>
      <c r="O70" s="140">
        <f t="shared" si="22"/>
        <v>44652</v>
      </c>
      <c r="P70" s="141">
        <f t="shared" si="23"/>
        <v>0.15018257623532807</v>
      </c>
      <c r="R70" s="56" t="s">
        <v>238</v>
      </c>
      <c r="S70" s="141">
        <f>SUM(E59:E61)</f>
        <v>0.47942770812338187</v>
      </c>
    </row>
    <row r="71" spans="4:19">
      <c r="D71" s="140">
        <f t="shared" si="21"/>
        <v>44682</v>
      </c>
      <c r="E71" s="141">
        <f>INDEX('Master Data (Summary Slide)'!$AT:$BD,MATCH('Trend Analysis'!D71,'Master Data (Summary Slide)'!$B:$B,0),MATCH('Trend Analysis'!$B$57,'Master Data (Summary Slide)'!$AT$3:$BD$3,0))</f>
        <v>0.11711970301380951</v>
      </c>
      <c r="F71" s="56"/>
      <c r="N71" s="148"/>
      <c r="O71" s="140">
        <f t="shared" si="22"/>
        <v>44682</v>
      </c>
      <c r="P71" s="141">
        <f>P72</f>
        <v>0.15018257623532807</v>
      </c>
      <c r="R71" s="56" t="s">
        <v>243</v>
      </c>
      <c r="S71" s="141">
        <f>SUM(E71:E73)</f>
        <v>0.40003836035790519</v>
      </c>
    </row>
    <row r="72" spans="4:19" ht="15.75" thickBot="1">
      <c r="D72" s="140">
        <f t="shared" si="21"/>
        <v>44713</v>
      </c>
      <c r="E72" s="141">
        <f>INDEX('Master Data (Summary Slide)'!$AT:$BD,MATCH('Trend Analysis'!D72,'Master Data (Summary Slide)'!$B:$B,0),MATCH('Trend Analysis'!$B$57,'Master Data (Summary Slide)'!$AT$3:$BD$3,0))</f>
        <v>0.14486958454072732</v>
      </c>
      <c r="F72" s="56"/>
      <c r="N72" s="148"/>
      <c r="O72" s="140">
        <f t="shared" si="22"/>
        <v>44713</v>
      </c>
      <c r="P72" s="141">
        <f>P73</f>
        <v>0.15018257623532807</v>
      </c>
      <c r="R72" s="159" t="s">
        <v>242</v>
      </c>
      <c r="S72" s="160">
        <f>(S71-S70)/ABS(S70)</f>
        <v>-0.16559190555804432</v>
      </c>
    </row>
    <row r="73" spans="4:19" ht="15.75" thickBot="1">
      <c r="D73" s="142">
        <f>'Summary Slide'!$D$2</f>
        <v>44743</v>
      </c>
      <c r="E73" s="143">
        <f>INDEX('Master Data (Summary Slide)'!$AT:$BD,MATCH('Trend Analysis'!D73,'Master Data (Summary Slide)'!$B:$B,0),MATCH('Trend Analysis'!$B$57,'Master Data (Summary Slide)'!$AT$3:$BD$3,0))</f>
        <v>0.13804907280336837</v>
      </c>
      <c r="F73" s="58"/>
      <c r="G73" s="155"/>
      <c r="H73" s="155"/>
      <c r="I73" s="155"/>
      <c r="J73" s="155"/>
      <c r="K73" s="155"/>
      <c r="L73" s="155"/>
      <c r="M73" s="155"/>
      <c r="N73" s="156"/>
      <c r="O73" s="142">
        <f t="shared" si="22"/>
        <v>44743</v>
      </c>
      <c r="P73" s="143">
        <f>AVERAGE($E$62:$E$73)</f>
        <v>0.15018257623532807</v>
      </c>
    </row>
  </sheetData>
  <mergeCells count="18">
    <mergeCell ref="B2:AL2"/>
    <mergeCell ref="AK3:AL3"/>
    <mergeCell ref="AK21:AL21"/>
    <mergeCell ref="R39:S39"/>
    <mergeCell ref="R57:S57"/>
    <mergeCell ref="B38:AL38"/>
    <mergeCell ref="B56:AL56"/>
    <mergeCell ref="W3:X3"/>
    <mergeCell ref="AH3:AI3"/>
    <mergeCell ref="W21:X21"/>
    <mergeCell ref="AH21:AI21"/>
    <mergeCell ref="D57:E57"/>
    <mergeCell ref="O57:P57"/>
    <mergeCell ref="R3:S3"/>
    <mergeCell ref="D3:E3"/>
    <mergeCell ref="O3:P3"/>
    <mergeCell ref="D39:E39"/>
    <mergeCell ref="O39:P39"/>
  </mergeCells>
  <pageMargins left="0.7" right="0.7" top="0.75" bottom="0.75" header="0.3" footer="0.3"/>
  <pageSetup orientation="portrait" r:id="rId1"/>
  <customProperties>
    <customPr name="_pios_id" r:id="rId2"/>
  </customProperties>
  <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45EE2D8-2208-420A-8377-9354A4F36478}">
          <x14:formula1>
            <xm:f>'Master Data (Summary Slide)'!$D$3:$P$3</xm:f>
          </x14:formula1>
          <xm:sqref>U3:U8 B3 U21:U26</xm:sqref>
        </x14:dataValidation>
        <x14:dataValidation type="list" allowBlank="1" showInputMessage="1" showErrorMessage="1" xr:uid="{5AD6A301-7EC0-475D-9E27-76BDF15F3B22}">
          <x14:formula1>
            <xm:f>'Master Data (Summary Slide)'!$AT$3:$BD$3</xm:f>
          </x14:formula1>
          <xm:sqref>B57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02440-3F8C-41B0-979A-9CC587CBEF01}">
  <sheetPr codeName="Sheet8">
    <tabColor rgb="FF404040"/>
  </sheetPr>
  <dimension ref="A1:BS100"/>
  <sheetViews>
    <sheetView zoomScale="80" zoomScaleNormal="80" workbookViewId="0">
      <pane xSplit="3" ySplit="4" topLeftCell="D5" activePane="bottomRight" state="frozen"/>
      <selection pane="topRight" activeCell="D1" sqref="D1"/>
      <selection pane="bottomLeft" activeCell="A5" sqref="A5"/>
      <selection pane="bottomRight"/>
    </sheetView>
  </sheetViews>
  <sheetFormatPr defaultColWidth="9.140625" defaultRowHeight="15" outlineLevelRow="1" outlineLevelCol="1"/>
  <cols>
    <col min="1" max="1" width="1" style="15" customWidth="1"/>
    <col min="2" max="2" width="14.7109375" style="15" customWidth="1"/>
    <col min="3" max="3" width="14.7109375" style="15" hidden="1" customWidth="1" outlineLevel="1"/>
    <col min="4" max="4" width="20.7109375" style="15" customWidth="1" collapsed="1"/>
    <col min="5" max="16" width="20.7109375" style="15" customWidth="1"/>
    <col min="17" max="17" width="1" style="15" customWidth="1"/>
    <col min="18" max="30" width="20.7109375" style="15" customWidth="1"/>
    <col min="31" max="31" width="1" customWidth="1"/>
    <col min="32" max="44" width="20.7109375" customWidth="1"/>
    <col min="45" max="45" width="1" customWidth="1"/>
    <col min="46" max="46" width="22.28515625" bestFit="1" customWidth="1"/>
    <col min="47" max="47" width="27.28515625" bestFit="1" customWidth="1"/>
    <col min="48" max="48" width="20.7109375" customWidth="1"/>
    <col min="49" max="49" width="27.28515625" bestFit="1" customWidth="1"/>
    <col min="50" max="54" width="20.7109375" customWidth="1"/>
    <col min="55" max="55" width="27.140625" bestFit="1" customWidth="1"/>
    <col min="56" max="56" width="20.7109375" customWidth="1"/>
    <col min="57" max="57" width="1" customWidth="1"/>
    <col min="58" max="58" width="14.7109375" customWidth="1"/>
    <col min="59" max="71" width="17.7109375" customWidth="1"/>
  </cols>
  <sheetData>
    <row r="1" spans="1:71" ht="5.0999999999999996" customHeight="1" thickBot="1"/>
    <row r="2" spans="1:71" ht="15.75" thickBot="1">
      <c r="D2" s="260" t="s">
        <v>218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2"/>
      <c r="R2" s="260" t="s">
        <v>85</v>
      </c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2"/>
      <c r="AF2" s="260" t="s">
        <v>220</v>
      </c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2"/>
      <c r="AT2" s="260" t="s">
        <v>219</v>
      </c>
      <c r="AU2" s="261"/>
      <c r="AV2" s="261"/>
      <c r="AW2" s="261"/>
      <c r="AX2" s="261"/>
      <c r="AY2" s="261"/>
      <c r="AZ2" s="261"/>
      <c r="BA2" s="261"/>
      <c r="BB2" s="261"/>
      <c r="BC2" s="261"/>
      <c r="BD2" s="262"/>
      <c r="BG2" s="258" t="s">
        <v>248</v>
      </c>
      <c r="BH2" s="263"/>
      <c r="BI2" s="263"/>
      <c r="BJ2" s="263"/>
      <c r="BK2" s="263"/>
      <c r="BL2" s="263"/>
      <c r="BM2" s="263"/>
      <c r="BN2" s="263"/>
      <c r="BO2" s="263"/>
      <c r="BP2" s="263"/>
      <c r="BQ2" s="263"/>
      <c r="BR2" s="263"/>
      <c r="BS2" s="259"/>
    </row>
    <row r="3" spans="1:71" ht="15.75" thickBot="1">
      <c r="A3" s="29"/>
      <c r="B3" s="117" t="s">
        <v>0</v>
      </c>
      <c r="C3" s="117" t="s">
        <v>222</v>
      </c>
      <c r="D3" s="118" t="s">
        <v>146</v>
      </c>
      <c r="E3" s="119" t="s">
        <v>152</v>
      </c>
      <c r="F3" s="119" t="s">
        <v>148</v>
      </c>
      <c r="G3" s="119" t="s">
        <v>153</v>
      </c>
      <c r="H3" s="119" t="s">
        <v>151</v>
      </c>
      <c r="I3" s="119" t="s">
        <v>144</v>
      </c>
      <c r="J3" s="119" t="s">
        <v>208</v>
      </c>
      <c r="K3" s="119" t="s">
        <v>207</v>
      </c>
      <c r="L3" s="119" t="s">
        <v>209</v>
      </c>
      <c r="M3" s="119" t="s">
        <v>210</v>
      </c>
      <c r="N3" s="119" t="s">
        <v>145</v>
      </c>
      <c r="O3" s="119" t="s">
        <v>211</v>
      </c>
      <c r="P3" s="120" t="s">
        <v>195</v>
      </c>
      <c r="Q3" s="29"/>
      <c r="R3" s="118" t="str">
        <f>$D$3</f>
        <v>Empire</v>
      </c>
      <c r="S3" s="119" t="str">
        <f>$E$3</f>
        <v>Florida</v>
      </c>
      <c r="T3" s="119" t="str">
        <f>$F$3</f>
        <v>Great Plains</v>
      </c>
      <c r="U3" s="119" t="str">
        <f>$G$3</f>
        <v>Lone Star</v>
      </c>
      <c r="V3" s="119" t="str">
        <f>$H$3</f>
        <v>Mid-Atlantic</v>
      </c>
      <c r="W3" s="119" t="str">
        <f>$I$3</f>
        <v>Midwest</v>
      </c>
      <c r="X3" s="119" t="str">
        <f>$J$3</f>
        <v>Mountain West</v>
      </c>
      <c r="Y3" s="119" t="str">
        <f>$K$3</f>
        <v>Northeast</v>
      </c>
      <c r="Z3" s="119" t="str">
        <f>$L$3</f>
        <v>Ohio Valley</v>
      </c>
      <c r="AA3" s="119" t="str">
        <f>$M$3</f>
        <v>Pacific West</v>
      </c>
      <c r="AB3" s="119" t="str">
        <f>$N$3</f>
        <v>South</v>
      </c>
      <c r="AC3" s="119" t="str">
        <f>$O$3</f>
        <v>Southern California</v>
      </c>
      <c r="AD3" s="120" t="str">
        <f>$P$3</f>
        <v>Canada</v>
      </c>
      <c r="AF3" s="118" t="str">
        <f>$D$3</f>
        <v>Empire</v>
      </c>
      <c r="AG3" s="119" t="str">
        <f>$E$3</f>
        <v>Florida</v>
      </c>
      <c r="AH3" s="119" t="str">
        <f>$F$3</f>
        <v>Great Plains</v>
      </c>
      <c r="AI3" s="119" t="str">
        <f>$G$3</f>
        <v>Lone Star</v>
      </c>
      <c r="AJ3" s="119" t="str">
        <f>$H$3</f>
        <v>Mid-Atlantic</v>
      </c>
      <c r="AK3" s="119" t="str">
        <f>$I$3</f>
        <v>Midwest</v>
      </c>
      <c r="AL3" s="119" t="str">
        <f>$J$3</f>
        <v>Mountain West</v>
      </c>
      <c r="AM3" s="119" t="str">
        <f>$K$3</f>
        <v>Northeast</v>
      </c>
      <c r="AN3" s="119" t="str">
        <f>$L$3</f>
        <v>Ohio Valley</v>
      </c>
      <c r="AO3" s="119" t="str">
        <f>$M$3</f>
        <v>Pacific West</v>
      </c>
      <c r="AP3" s="119" t="str">
        <f>$N$3</f>
        <v>South</v>
      </c>
      <c r="AQ3" s="119" t="str">
        <f>$O$3</f>
        <v>Southern California</v>
      </c>
      <c r="AR3" s="120" t="str">
        <f>$P$3</f>
        <v>Canada</v>
      </c>
      <c r="AT3" s="118" t="s">
        <v>164</v>
      </c>
      <c r="AU3" s="119" t="s">
        <v>166</v>
      </c>
      <c r="AV3" s="119" t="s">
        <v>12</v>
      </c>
      <c r="AW3" s="119" t="s">
        <v>171</v>
      </c>
      <c r="AX3" s="119" t="s">
        <v>174</v>
      </c>
      <c r="AY3" s="119" t="s">
        <v>176</v>
      </c>
      <c r="AZ3" s="119" t="s">
        <v>180</v>
      </c>
      <c r="BA3" s="119" t="s">
        <v>13</v>
      </c>
      <c r="BB3" s="119" t="s">
        <v>14</v>
      </c>
      <c r="BC3" s="119" t="s">
        <v>15</v>
      </c>
      <c r="BD3" s="120" t="s">
        <v>224</v>
      </c>
      <c r="BF3" s="117" t="s">
        <v>9</v>
      </c>
      <c r="BG3" s="168" t="s">
        <v>249</v>
      </c>
      <c r="BH3" s="169" t="s">
        <v>257</v>
      </c>
      <c r="BI3" s="169" t="s">
        <v>258</v>
      </c>
      <c r="BJ3" s="169" t="s">
        <v>259</v>
      </c>
      <c r="BK3" s="169" t="s">
        <v>261</v>
      </c>
      <c r="BL3" s="169" t="s">
        <v>250</v>
      </c>
      <c r="BM3" s="169" t="s">
        <v>251</v>
      </c>
      <c r="BN3" s="169" t="s">
        <v>252</v>
      </c>
      <c r="BO3" s="169" t="s">
        <v>253</v>
      </c>
      <c r="BP3" s="169" t="s">
        <v>254</v>
      </c>
      <c r="BQ3" s="169" t="s">
        <v>255</v>
      </c>
      <c r="BR3" s="169" t="s">
        <v>256</v>
      </c>
      <c r="BS3" s="170" t="s">
        <v>260</v>
      </c>
    </row>
    <row r="4" spans="1:71" hidden="1" outlineLevel="1">
      <c r="D4" t="s">
        <v>304</v>
      </c>
      <c r="E4" t="s">
        <v>23</v>
      </c>
      <c r="F4" t="s">
        <v>325</v>
      </c>
      <c r="G4" t="s">
        <v>34</v>
      </c>
      <c r="H4" t="s">
        <v>318</v>
      </c>
      <c r="I4" t="s">
        <v>202</v>
      </c>
      <c r="J4" t="s">
        <v>319</v>
      </c>
      <c r="K4" t="s">
        <v>52</v>
      </c>
      <c r="L4" t="s">
        <v>58</v>
      </c>
      <c r="M4" t="s">
        <v>64</v>
      </c>
      <c r="N4" t="s">
        <v>320</v>
      </c>
      <c r="O4" t="s">
        <v>138</v>
      </c>
      <c r="P4"/>
      <c r="Q4"/>
      <c r="R4" t="str">
        <f>$D$4</f>
        <v>NV Empire US Jim Duffy</v>
      </c>
      <c r="S4" t="str">
        <f>$E$4</f>
        <v>NV Florida US TIM MCDUFFEE</v>
      </c>
      <c r="T4" t="str">
        <f>$F$4</f>
        <v>NV Great Plains US Dana Scharping</v>
      </c>
      <c r="U4" t="str">
        <f>$G$4</f>
        <v>NV Lone Star US MIKE DELGER</v>
      </c>
      <c r="V4" t="str">
        <f>$H$4</f>
        <v>NV Mid-Atlantic US JOHN NARSIFF</v>
      </c>
      <c r="W4" t="str">
        <f>$I$4</f>
        <v>NV Midwest US DENNIS HALL</v>
      </c>
      <c r="X4" t="str">
        <f>$J$4</f>
        <v>NV Mountain West US CORY GIDDINGS</v>
      </c>
      <c r="Y4" t="str">
        <f>$K$4</f>
        <v>NV Northeast US JUSTIN COTE</v>
      </c>
      <c r="Z4" t="str">
        <f>$L$4</f>
        <v>NV Ohio Valley US ERIC HERMANSON</v>
      </c>
      <c r="AA4" t="str">
        <f>$M$4</f>
        <v>NV Pacific West US DOUG CLARKE</v>
      </c>
      <c r="AB4" t="str">
        <f>$N$4</f>
        <v>NV South US JOE MAURO</v>
      </c>
      <c r="AC4" t="str">
        <f>$O$4</f>
        <v>NV Southern California US HUNTER TUBBS</v>
      </c>
      <c r="AD4"/>
      <c r="AF4" t="str">
        <f>$D$4</f>
        <v>NV Empire US Jim Duffy</v>
      </c>
      <c r="AG4" t="str">
        <f>$E$4</f>
        <v>NV Florida US TIM MCDUFFEE</v>
      </c>
      <c r="AH4" t="str">
        <f>$F$4</f>
        <v>NV Great Plains US Dana Scharping</v>
      </c>
      <c r="AI4" t="str">
        <f>$G$4</f>
        <v>NV Lone Star US MIKE DELGER</v>
      </c>
      <c r="AJ4" t="str">
        <f>$H$4</f>
        <v>NV Mid-Atlantic US JOHN NARSIFF</v>
      </c>
      <c r="AK4" t="str">
        <f>$I$4</f>
        <v>NV Midwest US DENNIS HALL</v>
      </c>
      <c r="AL4" t="str">
        <f>$J$4</f>
        <v>NV Mountain West US CORY GIDDINGS</v>
      </c>
      <c r="AM4" t="str">
        <f>$K$4</f>
        <v>NV Northeast US JUSTIN COTE</v>
      </c>
      <c r="AN4" t="str">
        <f>$L$4</f>
        <v>NV Ohio Valley US ERIC HERMANSON</v>
      </c>
      <c r="AO4" t="str">
        <f>$M$4</f>
        <v>NV Pacific West US DOUG CLARKE</v>
      </c>
      <c r="AP4" t="str">
        <f>$N$4</f>
        <v>NV South US JOE MAURO</v>
      </c>
      <c r="AQ4" t="str">
        <f>$O$4</f>
        <v>NV Southern California US HUNTER TUBBS</v>
      </c>
    </row>
    <row r="5" spans="1:71" collapsed="1">
      <c r="B5" s="53">
        <v>43831</v>
      </c>
      <c r="C5" s="7" t="str">
        <f>"Q"&amp;ROUNDUP(MONTH(B5)/3,0)&amp;" "&amp;YEAR(B5)</f>
        <v>Q1 2020</v>
      </c>
      <c r="D5" s="60">
        <v>0.15370886272727274</v>
      </c>
      <c r="E5" s="60">
        <v>0.14214859954545453</v>
      </c>
      <c r="F5" s="60">
        <v>8.4576752727272719E-2</v>
      </c>
      <c r="G5" s="60">
        <v>0.13130314363636364</v>
      </c>
      <c r="H5" s="60">
        <v>0.14549825272727271</v>
      </c>
      <c r="I5" s="60">
        <v>0.10319212909090908</v>
      </c>
      <c r="J5" s="60">
        <v>0.14252295272727269</v>
      </c>
      <c r="K5" s="60">
        <v>0.12720804045454542</v>
      </c>
      <c r="L5" s="60">
        <v>0.10865053409090908</v>
      </c>
      <c r="M5" s="60">
        <v>8.0732767727272725E-2</v>
      </c>
      <c r="N5" s="60">
        <v>0.11300333863636362</v>
      </c>
      <c r="O5" s="60">
        <v>0.13999754954545457</v>
      </c>
      <c r="P5" s="60"/>
      <c r="R5" s="202"/>
      <c r="S5" s="202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T5" s="60">
        <v>0.2646634546874177</v>
      </c>
      <c r="AU5" s="60">
        <v>0.14060203345454542</v>
      </c>
      <c r="AV5" s="60">
        <v>3.775120231181818E-2</v>
      </c>
      <c r="AW5" s="60">
        <v>1.0835750274454541E-2</v>
      </c>
      <c r="AX5" s="60">
        <v>5.8578761381818188E-2</v>
      </c>
      <c r="AY5" s="60">
        <v>0.14322927912343633</v>
      </c>
      <c r="AZ5" s="60">
        <v>0.42586379954736292</v>
      </c>
      <c r="BA5" s="60">
        <v>6.2427120957363628E-2</v>
      </c>
      <c r="BB5" s="60">
        <v>7.5726115997618193E-2</v>
      </c>
      <c r="BC5" s="60">
        <v>0.29647095028049097</v>
      </c>
      <c r="BD5" s="60">
        <v>4.9332848697272733E-3</v>
      </c>
      <c r="BF5" s="7">
        <v>2020</v>
      </c>
      <c r="BG5" s="177">
        <v>43831</v>
      </c>
      <c r="BH5" s="177">
        <v>43976</v>
      </c>
      <c r="BI5" s="177">
        <v>44015</v>
      </c>
      <c r="BJ5" s="177"/>
      <c r="BK5" s="177"/>
      <c r="BL5" s="177">
        <v>44081</v>
      </c>
      <c r="BM5" s="177">
        <v>44160</v>
      </c>
      <c r="BN5" s="177">
        <v>44161</v>
      </c>
      <c r="BO5" s="177">
        <v>44162</v>
      </c>
      <c r="BP5" s="177">
        <v>44189</v>
      </c>
      <c r="BQ5" s="177">
        <v>44190</v>
      </c>
      <c r="BR5" s="177"/>
      <c r="BS5" s="177">
        <v>44196</v>
      </c>
    </row>
    <row r="6" spans="1:71">
      <c r="B6" s="52">
        <f>DATE(YEAR(B5),MONTH(B5)+1,DAY(B5))</f>
        <v>43862</v>
      </c>
      <c r="C6" s="7" t="str">
        <f t="shared" ref="C6:C69" si="0">"Q"&amp;ROUNDUP(MONTH(B6)/3,0)&amp;" "&amp;YEAR(B6)</f>
        <v>Q1 2020</v>
      </c>
      <c r="D6" s="60">
        <v>0.18050976800000001</v>
      </c>
      <c r="E6" s="60">
        <v>0.13391001599999999</v>
      </c>
      <c r="F6" s="60">
        <v>9.3524045999999986E-2</v>
      </c>
      <c r="G6" s="60">
        <v>0.13653757799999999</v>
      </c>
      <c r="H6" s="60">
        <v>0.15609986249999996</v>
      </c>
      <c r="I6" s="60">
        <v>0.101988273</v>
      </c>
      <c r="J6" s="60">
        <v>0.1226372385</v>
      </c>
      <c r="K6" s="60">
        <v>0.13054864050000001</v>
      </c>
      <c r="L6" s="60">
        <v>0.11119732599999999</v>
      </c>
      <c r="M6" s="60">
        <v>8.7157647499999991E-2</v>
      </c>
      <c r="N6" s="60">
        <v>0.16480901100000001</v>
      </c>
      <c r="O6" s="60">
        <v>0.13534827999999996</v>
      </c>
      <c r="P6" s="60"/>
      <c r="R6" s="202"/>
      <c r="S6" s="202"/>
      <c r="T6" s="202"/>
      <c r="U6" s="202"/>
      <c r="V6" s="202"/>
      <c r="W6" s="202"/>
      <c r="X6" s="202"/>
      <c r="Y6" s="202"/>
      <c r="Z6" s="202"/>
      <c r="AA6" s="202"/>
      <c r="AB6" s="202"/>
      <c r="AC6" s="202"/>
      <c r="AD6" s="202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T6" s="60">
        <v>0.28989060349773943</v>
      </c>
      <c r="AU6" s="60">
        <v>0.17686801697499999</v>
      </c>
      <c r="AV6" s="60">
        <v>2.6912074375999996E-2</v>
      </c>
      <c r="AW6" s="60">
        <v>1.0867892922100003E-2</v>
      </c>
      <c r="AX6" s="60">
        <v>6.1520038500000006E-2</v>
      </c>
      <c r="AY6" s="60">
        <v>0.15526915686216017</v>
      </c>
      <c r="AZ6" s="60">
        <v>0.46693188327260082</v>
      </c>
      <c r="BA6" s="60">
        <v>6.9396116269699978E-2</v>
      </c>
      <c r="BB6" s="60">
        <v>7.3031888904260045E-2</v>
      </c>
      <c r="BC6" s="60">
        <v>0.26751638181672982</v>
      </c>
      <c r="BD6" s="60">
        <v>6.7938098232999998E-3</v>
      </c>
      <c r="BF6" s="7">
        <f>BF5+1</f>
        <v>2021</v>
      </c>
      <c r="BG6" s="177">
        <v>44197</v>
      </c>
      <c r="BH6" s="177">
        <v>44347</v>
      </c>
      <c r="BI6" s="177">
        <v>44379</v>
      </c>
      <c r="BJ6" s="177">
        <v>44382</v>
      </c>
      <c r="BK6" s="177"/>
      <c r="BL6" s="177">
        <v>44445</v>
      </c>
      <c r="BM6" s="177">
        <v>44525</v>
      </c>
      <c r="BN6" s="177">
        <v>44526</v>
      </c>
      <c r="BO6" s="177"/>
      <c r="BP6" s="177">
        <v>44554</v>
      </c>
      <c r="BQ6" s="177">
        <v>44557</v>
      </c>
      <c r="BR6" s="177"/>
      <c r="BS6" s="177">
        <v>44561</v>
      </c>
    </row>
    <row r="7" spans="1:71">
      <c r="B7" s="52">
        <f t="shared" ref="B7:B70" si="1">DATE(YEAR(B6),MONTH(B6)+1,DAY(B6))</f>
        <v>43891</v>
      </c>
      <c r="C7" s="7" t="str">
        <f t="shared" si="0"/>
        <v>Q1 2020</v>
      </c>
      <c r="D7" s="60">
        <v>0.11846048818181817</v>
      </c>
      <c r="E7" s="60">
        <v>0.12141500636363636</v>
      </c>
      <c r="F7" s="60">
        <v>8.223382909090908E-2</v>
      </c>
      <c r="G7" s="60">
        <v>0.13693427454545457</v>
      </c>
      <c r="H7" s="60">
        <v>0.15033529454545452</v>
      </c>
      <c r="I7" s="60">
        <v>9.5662524545454555E-2</v>
      </c>
      <c r="J7" s="60">
        <v>0.12496486545454545</v>
      </c>
      <c r="K7" s="60">
        <v>0.10630587363636365</v>
      </c>
      <c r="L7" s="60">
        <v>0.12651955545454546</v>
      </c>
      <c r="M7" s="60">
        <v>8.410533318181819E-2</v>
      </c>
      <c r="N7" s="60">
        <v>0.13682591136363634</v>
      </c>
      <c r="O7" s="60">
        <v>0.15174821090909088</v>
      </c>
      <c r="P7" s="60"/>
      <c r="R7" s="202"/>
      <c r="S7" s="202"/>
      <c r="T7" s="202"/>
      <c r="U7" s="202"/>
      <c r="V7" s="202"/>
      <c r="W7" s="202"/>
      <c r="X7" s="202"/>
      <c r="Y7" s="202"/>
      <c r="Z7" s="202"/>
      <c r="AA7" s="202"/>
      <c r="AB7" s="202"/>
      <c r="AC7" s="202"/>
      <c r="AD7" s="202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T7" s="60">
        <v>0.25220467982852701</v>
      </c>
      <c r="AU7" s="60">
        <v>0.16223987510909096</v>
      </c>
      <c r="AV7" s="60">
        <v>3.2707977481818175E-2</v>
      </c>
      <c r="AW7" s="60">
        <v>9.0868675604545458E-3</v>
      </c>
      <c r="AX7" s="60">
        <v>5.6924357272727266E-2</v>
      </c>
      <c r="AY7" s="60">
        <v>0.1338880198192817</v>
      </c>
      <c r="AZ7" s="60">
        <v>0.38184231472309282</v>
      </c>
      <c r="BA7" s="60">
        <v>5.9318161402090883E-2</v>
      </c>
      <c r="BB7" s="60">
        <v>7.7244135211072748E-2</v>
      </c>
      <c r="BC7" s="60">
        <v>0.30283280567317261</v>
      </c>
      <c r="BD7" s="60">
        <v>4.1411650526363636E-3</v>
      </c>
      <c r="BF7" s="7">
        <f t="shared" ref="BF7:BF11" si="2">BF6+1</f>
        <v>2022</v>
      </c>
      <c r="BG7" s="177">
        <v>44564</v>
      </c>
      <c r="BH7" s="177">
        <v>44711</v>
      </c>
      <c r="BI7" s="177">
        <v>44746</v>
      </c>
      <c r="BJ7" s="177"/>
      <c r="BK7" s="177"/>
      <c r="BL7" s="177">
        <v>44809</v>
      </c>
      <c r="BM7" s="177">
        <v>44889</v>
      </c>
      <c r="BN7" s="177">
        <v>44890</v>
      </c>
      <c r="BO7" s="177"/>
      <c r="BP7" s="177">
        <v>44918</v>
      </c>
      <c r="BQ7" s="177">
        <v>44921</v>
      </c>
      <c r="BR7" s="177"/>
      <c r="BS7" s="177">
        <v>44925</v>
      </c>
    </row>
    <row r="8" spans="1:71">
      <c r="B8" s="52">
        <f t="shared" si="1"/>
        <v>43922</v>
      </c>
      <c r="C8" s="7" t="str">
        <f t="shared" si="0"/>
        <v>Q2 2020</v>
      </c>
      <c r="D8" s="60">
        <v>9.1724635000000013E-2</v>
      </c>
      <c r="E8" s="60">
        <v>7.674487272727272E-2</v>
      </c>
      <c r="F8" s="60">
        <v>6.4911112272727264E-2</v>
      </c>
      <c r="G8" s="60">
        <v>9.2328610909090919E-2</v>
      </c>
      <c r="H8" s="60">
        <v>9.1301114545454545E-2</v>
      </c>
      <c r="I8" s="60">
        <v>4.5328022272727267E-2</v>
      </c>
      <c r="J8" s="60">
        <v>7.8090618181818158E-2</v>
      </c>
      <c r="K8" s="60">
        <v>9.3914272727272735E-2</v>
      </c>
      <c r="L8" s="60">
        <v>9.4851095909090896E-2</v>
      </c>
      <c r="M8" s="60">
        <v>6.5462423636363634E-2</v>
      </c>
      <c r="N8" s="60">
        <v>8.0326799090909104E-2</v>
      </c>
      <c r="O8" s="60">
        <v>9.3056946818181829E-2</v>
      </c>
      <c r="P8" s="60"/>
      <c r="R8" s="202"/>
      <c r="S8" s="202"/>
      <c r="T8" s="202"/>
      <c r="U8" s="202"/>
      <c r="V8" s="202"/>
      <c r="W8" s="202"/>
      <c r="X8" s="202"/>
      <c r="Y8" s="202"/>
      <c r="Z8" s="202"/>
      <c r="AA8" s="202"/>
      <c r="AB8" s="202"/>
      <c r="AC8" s="202"/>
      <c r="AD8" s="202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T8" s="60">
        <v>0.18505821877907272</v>
      </c>
      <c r="AU8" s="60">
        <v>8.1560953550000023E-2</v>
      </c>
      <c r="AV8" s="60">
        <v>2.4851723257272727E-2</v>
      </c>
      <c r="AW8" s="60">
        <v>6.2684531754545478E-3</v>
      </c>
      <c r="AX8" s="60">
        <v>1.6164028145454545E-2</v>
      </c>
      <c r="AY8" s="60">
        <v>8.6299636363781837E-2</v>
      </c>
      <c r="AZ8" s="60">
        <v>0.26441445311290918</v>
      </c>
      <c r="BA8" s="60">
        <v>4.1501001897545443E-2</v>
      </c>
      <c r="BB8" s="60">
        <v>5.3648405361072758E-2</v>
      </c>
      <c r="BC8" s="60">
        <v>0.2338777587409997</v>
      </c>
      <c r="BD8" s="60">
        <v>2.0944934157272727E-3</v>
      </c>
      <c r="BF8" s="7">
        <f t="shared" si="2"/>
        <v>2023</v>
      </c>
      <c r="BG8" s="177"/>
      <c r="BH8" s="177"/>
      <c r="BI8" s="177"/>
      <c r="BJ8" s="177"/>
      <c r="BK8" s="177"/>
      <c r="BL8" s="177"/>
      <c r="BM8" s="177"/>
      <c r="BN8" s="177"/>
      <c r="BO8" s="177"/>
      <c r="BP8" s="177"/>
      <c r="BQ8" s="177"/>
      <c r="BR8" s="177"/>
      <c r="BS8" s="177"/>
    </row>
    <row r="9" spans="1:71">
      <c r="B9" s="52">
        <f t="shared" si="1"/>
        <v>43952</v>
      </c>
      <c r="C9" s="7" t="str">
        <f t="shared" si="0"/>
        <v>Q2 2020</v>
      </c>
      <c r="D9" s="60">
        <v>0.12014683349999999</v>
      </c>
      <c r="E9" s="60">
        <v>0.1024559865</v>
      </c>
      <c r="F9" s="60">
        <v>6.2840870000000007E-2</v>
      </c>
      <c r="G9" s="60">
        <v>0.102778936</v>
      </c>
      <c r="H9" s="60">
        <v>0.1285221345</v>
      </c>
      <c r="I9" s="60">
        <v>6.2898101000000012E-2</v>
      </c>
      <c r="J9" s="60">
        <v>8.6886694500000014E-2</v>
      </c>
      <c r="K9" s="60">
        <v>0.1062342495</v>
      </c>
      <c r="L9" s="60">
        <v>8.7938483000000012E-2</v>
      </c>
      <c r="M9" s="60">
        <v>7.7172858499999997E-2</v>
      </c>
      <c r="N9" s="60">
        <v>0.118207227</v>
      </c>
      <c r="O9" s="60">
        <v>0.10031346899999999</v>
      </c>
      <c r="P9" s="60"/>
      <c r="R9" s="202"/>
      <c r="S9" s="202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T9" s="60">
        <v>0.23146302437759966</v>
      </c>
      <c r="AU9" s="60">
        <v>0.109540712985</v>
      </c>
      <c r="AV9" s="60">
        <v>2.6971869125000002E-2</v>
      </c>
      <c r="AW9" s="60">
        <v>8.4826318472000055E-3</v>
      </c>
      <c r="AX9" s="60">
        <v>1.6252742499999997E-2</v>
      </c>
      <c r="AY9" s="60">
        <v>0.11585655774188999</v>
      </c>
      <c r="AZ9" s="60">
        <v>0.32260515925110023</v>
      </c>
      <c r="BA9" s="60">
        <v>4.7699867660799991E-2</v>
      </c>
      <c r="BB9" s="60">
        <v>6.3893414574880028E-2</v>
      </c>
      <c r="BC9" s="60">
        <v>0.25055005811821002</v>
      </c>
      <c r="BD9" s="60">
        <v>4.1478338223999997E-3</v>
      </c>
      <c r="BF9" s="7">
        <f t="shared" si="2"/>
        <v>2024</v>
      </c>
      <c r="BG9" s="177"/>
      <c r="BH9" s="177"/>
      <c r="BI9" s="177"/>
      <c r="BJ9" s="177"/>
      <c r="BK9" s="177"/>
      <c r="BL9" s="177"/>
      <c r="BM9" s="177"/>
      <c r="BN9" s="177"/>
      <c r="BO9" s="177"/>
      <c r="BP9" s="177"/>
      <c r="BQ9" s="177"/>
      <c r="BR9" s="177"/>
      <c r="BS9" s="177"/>
    </row>
    <row r="10" spans="1:71">
      <c r="B10" s="52">
        <f t="shared" si="1"/>
        <v>43983</v>
      </c>
      <c r="C10" s="7" t="str">
        <f t="shared" si="0"/>
        <v>Q2 2020</v>
      </c>
      <c r="D10" s="60">
        <v>0.12419008363636365</v>
      </c>
      <c r="E10" s="60">
        <v>0.12188185272727273</v>
      </c>
      <c r="F10" s="60">
        <v>0.10264660045454545</v>
      </c>
      <c r="G10" s="60">
        <v>0.11385467818181819</v>
      </c>
      <c r="H10" s="60">
        <v>0.12648317090909092</v>
      </c>
      <c r="I10" s="60">
        <v>9.8534015909090944E-2</v>
      </c>
      <c r="J10" s="60">
        <v>0.10685214999999999</v>
      </c>
      <c r="K10" s="60">
        <v>0.15208154772727273</v>
      </c>
      <c r="L10" s="60">
        <v>0.11167891045454546</v>
      </c>
      <c r="M10" s="60">
        <v>8.1754340909090908E-2</v>
      </c>
      <c r="N10" s="60">
        <v>0.13160302045454544</v>
      </c>
      <c r="O10" s="60">
        <v>0.13051276863636363</v>
      </c>
      <c r="P10" s="60"/>
      <c r="R10" s="202">
        <v>4</v>
      </c>
      <c r="S10" s="202">
        <v>10</v>
      </c>
      <c r="T10" s="202">
        <v>9</v>
      </c>
      <c r="U10" s="202">
        <v>10</v>
      </c>
      <c r="V10" s="202">
        <v>6</v>
      </c>
      <c r="W10" s="202">
        <v>5</v>
      </c>
      <c r="X10" s="202">
        <v>9</v>
      </c>
      <c r="Y10" s="202">
        <v>5</v>
      </c>
      <c r="Z10" s="202">
        <v>8</v>
      </c>
      <c r="AA10" s="202">
        <v>9</v>
      </c>
      <c r="AB10" s="202">
        <v>9</v>
      </c>
      <c r="AC10" s="202">
        <v>9</v>
      </c>
      <c r="AD10" s="202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T10" s="60">
        <v>0.27718112774578157</v>
      </c>
      <c r="AU10" s="60">
        <v>0.14549472464545465</v>
      </c>
      <c r="AV10" s="60">
        <v>3.6285246911818184E-2</v>
      </c>
      <c r="AW10" s="60">
        <v>9.5333842413090914E-3</v>
      </c>
      <c r="AX10" s="60">
        <v>3.5585771363636359E-2</v>
      </c>
      <c r="AY10" s="60">
        <v>0.13789165072985454</v>
      </c>
      <c r="AZ10" s="60">
        <v>0.39108886419190986</v>
      </c>
      <c r="BA10" s="60">
        <v>5.8956634720272703E-2</v>
      </c>
      <c r="BB10" s="60">
        <v>7.1007217579454607E-2</v>
      </c>
      <c r="BC10" s="60">
        <v>0.27779966830353653</v>
      </c>
      <c r="BD10" s="60">
        <v>5.4541359237272715E-3</v>
      </c>
      <c r="BF10" s="7">
        <f t="shared" si="2"/>
        <v>2025</v>
      </c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7"/>
      <c r="BS10" s="177"/>
    </row>
    <row r="11" spans="1:71">
      <c r="B11" s="52">
        <f t="shared" si="1"/>
        <v>44013</v>
      </c>
      <c r="C11" s="7" t="str">
        <f t="shared" si="0"/>
        <v>Q3 2020</v>
      </c>
      <c r="D11" s="60">
        <v>0.16705705181818181</v>
      </c>
      <c r="E11" s="60">
        <v>0.10587202090909092</v>
      </c>
      <c r="F11" s="60">
        <v>9.0566592272727273E-2</v>
      </c>
      <c r="G11" s="60">
        <v>0.12710926636363637</v>
      </c>
      <c r="H11" s="60">
        <v>0.14482278954545455</v>
      </c>
      <c r="I11" s="60">
        <v>0.11769259181818183</v>
      </c>
      <c r="J11" s="60">
        <v>0.11510104227272727</v>
      </c>
      <c r="K11" s="60">
        <v>0.15067741590909089</v>
      </c>
      <c r="L11" s="60">
        <v>0.11990603545454545</v>
      </c>
      <c r="M11" s="60">
        <v>9.0091055454545446E-2</v>
      </c>
      <c r="N11" s="60">
        <v>0.1290416568181818</v>
      </c>
      <c r="O11" s="60">
        <v>0.1299498259090909</v>
      </c>
      <c r="P11" s="60"/>
      <c r="R11" s="202">
        <v>4</v>
      </c>
      <c r="S11" s="202">
        <v>10</v>
      </c>
      <c r="T11" s="202">
        <v>9</v>
      </c>
      <c r="U11" s="202">
        <v>10</v>
      </c>
      <c r="V11" s="202">
        <v>6</v>
      </c>
      <c r="W11" s="202">
        <v>6</v>
      </c>
      <c r="X11" s="202">
        <v>8</v>
      </c>
      <c r="Y11" s="202">
        <v>5</v>
      </c>
      <c r="Z11" s="202">
        <v>9</v>
      </c>
      <c r="AA11" s="202">
        <v>9</v>
      </c>
      <c r="AB11" s="202">
        <v>9</v>
      </c>
      <c r="AC11" s="202">
        <v>9</v>
      </c>
      <c r="AD11" s="202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T11" s="60">
        <v>0.27282856899252722</v>
      </c>
      <c r="AU11" s="60">
        <v>0.17101857776818183</v>
      </c>
      <c r="AV11" s="60">
        <v>3.7174688374545455E-2</v>
      </c>
      <c r="AW11" s="60">
        <v>1.0909641367472732E-2</v>
      </c>
      <c r="AX11" s="60">
        <v>4.6222933527272726E-2</v>
      </c>
      <c r="AY11" s="60">
        <v>0.14137824271309091</v>
      </c>
      <c r="AZ11" s="60">
        <v>0.42281527243590938</v>
      </c>
      <c r="BA11" s="60">
        <v>6.3494282486272688E-2</v>
      </c>
      <c r="BB11" s="60">
        <v>6.8261959510872758E-2</v>
      </c>
      <c r="BC11" s="60">
        <v>0.29558565766595463</v>
      </c>
      <c r="BD11" s="60">
        <v>4.1966192703636364E-3</v>
      </c>
      <c r="BF11" s="7">
        <f t="shared" si="2"/>
        <v>2026</v>
      </c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7"/>
      <c r="BS11" s="177"/>
    </row>
    <row r="12" spans="1:71">
      <c r="B12" s="52">
        <f t="shared" si="1"/>
        <v>44044</v>
      </c>
      <c r="C12" s="7" t="str">
        <f t="shared" si="0"/>
        <v>Q3 2020</v>
      </c>
      <c r="D12" s="60">
        <v>0.1444594538095238</v>
      </c>
      <c r="E12" s="60">
        <v>0.13031317952380952</v>
      </c>
      <c r="F12" s="60">
        <v>0.10472270333333333</v>
      </c>
      <c r="G12" s="60">
        <v>0.13612388428571429</v>
      </c>
      <c r="H12" s="60">
        <v>0.13407651142857141</v>
      </c>
      <c r="I12" s="60">
        <v>0.11370346857142856</v>
      </c>
      <c r="J12" s="60">
        <v>0.13727621571428569</v>
      </c>
      <c r="K12" s="60">
        <v>0.14158949904761903</v>
      </c>
      <c r="L12" s="60">
        <v>0.12753700476190474</v>
      </c>
      <c r="M12" s="60">
        <v>0.1047830661904762</v>
      </c>
      <c r="N12" s="60">
        <v>0.18618629619047619</v>
      </c>
      <c r="O12" s="60">
        <v>0.13554202571428572</v>
      </c>
      <c r="P12" s="60"/>
      <c r="R12" s="202">
        <v>4</v>
      </c>
      <c r="S12" s="202">
        <v>7</v>
      </c>
      <c r="T12" s="202">
        <v>8</v>
      </c>
      <c r="U12" s="202">
        <v>8</v>
      </c>
      <c r="V12" s="202">
        <v>8</v>
      </c>
      <c r="W12" s="202">
        <v>7</v>
      </c>
      <c r="X12" s="202">
        <v>7</v>
      </c>
      <c r="Y12" s="202">
        <v>6</v>
      </c>
      <c r="Z12" s="202">
        <v>8</v>
      </c>
      <c r="AA12" s="202">
        <v>8</v>
      </c>
      <c r="AB12" s="202">
        <v>7</v>
      </c>
      <c r="AC12" s="202">
        <v>8</v>
      </c>
      <c r="AD12" s="202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T12" s="60">
        <v>0.28804648175211323</v>
      </c>
      <c r="AU12" s="60">
        <v>0.17604296045714288</v>
      </c>
      <c r="AV12" s="60">
        <v>3.5933233806666666E-2</v>
      </c>
      <c r="AW12" s="60">
        <v>1.0287695548952388E-2</v>
      </c>
      <c r="AX12" s="60">
        <v>4.2818591428571431E-2</v>
      </c>
      <c r="AY12" s="60">
        <v>0.15129377238305716</v>
      </c>
      <c r="AZ12" s="60">
        <v>0.44505596489647731</v>
      </c>
      <c r="BA12" s="60">
        <v>6.9073900461333312E-2</v>
      </c>
      <c r="BB12" s="60">
        <v>9.4101355193580982E-2</v>
      </c>
      <c r="BC12" s="60">
        <v>0.32199260090740012</v>
      </c>
      <c r="BD12" s="60">
        <v>3.7968672848571424E-3</v>
      </c>
      <c r="BG12" s="171"/>
      <c r="BH12" s="171"/>
      <c r="BI12" s="171"/>
    </row>
    <row r="13" spans="1:71">
      <c r="B13" s="52">
        <f t="shared" si="1"/>
        <v>44075</v>
      </c>
      <c r="C13" s="7" t="str">
        <f t="shared" si="0"/>
        <v>Q3 2020</v>
      </c>
      <c r="D13" s="60">
        <v>0.18892191285714285</v>
      </c>
      <c r="E13" s="60">
        <v>0.1371856776190476</v>
      </c>
      <c r="F13" s="60">
        <v>0.10007135714285714</v>
      </c>
      <c r="G13" s="60">
        <v>0.12777461190476189</v>
      </c>
      <c r="H13" s="60">
        <v>0.16368616523809523</v>
      </c>
      <c r="I13" s="60">
        <v>0.11492251333333334</v>
      </c>
      <c r="J13" s="60">
        <v>0.1409695276190476</v>
      </c>
      <c r="K13" s="60">
        <v>0.16016909666666665</v>
      </c>
      <c r="L13" s="60">
        <v>0.13137218476190476</v>
      </c>
      <c r="M13" s="60">
        <v>9.9910923333333332E-2</v>
      </c>
      <c r="N13" s="60">
        <v>0.17679732857142855</v>
      </c>
      <c r="O13" s="60">
        <v>0.12189400571428571</v>
      </c>
      <c r="P13" s="60"/>
      <c r="R13" s="202">
        <v>4</v>
      </c>
      <c r="S13" s="202">
        <v>7</v>
      </c>
      <c r="T13" s="202">
        <v>8</v>
      </c>
      <c r="U13" s="202">
        <v>8</v>
      </c>
      <c r="V13" s="202">
        <v>7</v>
      </c>
      <c r="W13" s="202">
        <v>8</v>
      </c>
      <c r="X13" s="202">
        <v>7</v>
      </c>
      <c r="Y13" s="202">
        <v>6</v>
      </c>
      <c r="Z13" s="202">
        <v>7</v>
      </c>
      <c r="AA13" s="202">
        <v>6</v>
      </c>
      <c r="AB13" s="202">
        <v>7</v>
      </c>
      <c r="AC13" s="202">
        <v>6</v>
      </c>
      <c r="AD13" s="202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T13" s="60">
        <v>0.30388557564733293</v>
      </c>
      <c r="AU13" s="60">
        <v>0.1774824940714286</v>
      </c>
      <c r="AV13" s="60">
        <v>4.0932807463809527E-2</v>
      </c>
      <c r="AW13" s="60">
        <v>1.1593575178114292E-2</v>
      </c>
      <c r="AX13" s="60">
        <v>9.2497635714285723E-2</v>
      </c>
      <c r="AY13" s="60">
        <v>0.16199108198014292</v>
      </c>
      <c r="AZ13" s="60">
        <v>0.44698189848404812</v>
      </c>
      <c r="BA13" s="60">
        <v>7.2500107530666644E-2</v>
      </c>
      <c r="BB13" s="60">
        <v>9.8554975943961926E-2</v>
      </c>
      <c r="BC13" s="60">
        <v>0.31706185239419077</v>
      </c>
      <c r="BD13" s="60">
        <v>5.7320007026666663E-3</v>
      </c>
      <c r="BG13" s="171"/>
      <c r="BH13" s="171"/>
      <c r="BI13" s="171"/>
    </row>
    <row r="14" spans="1:71">
      <c r="B14" s="52">
        <f t="shared" si="1"/>
        <v>44105</v>
      </c>
      <c r="C14" s="7" t="str">
        <f t="shared" si="0"/>
        <v>Q4 2020</v>
      </c>
      <c r="D14" s="60">
        <v>0.17246263045454543</v>
      </c>
      <c r="E14" s="60">
        <v>0.13157654636363633</v>
      </c>
      <c r="F14" s="60">
        <v>9.0781991363636363E-2</v>
      </c>
      <c r="G14" s="60">
        <v>0.11228521090909091</v>
      </c>
      <c r="H14" s="60">
        <v>0.14839893636363638</v>
      </c>
      <c r="I14" s="60">
        <v>0.12222843409090911</v>
      </c>
      <c r="J14" s="60">
        <v>0.13359362545454545</v>
      </c>
      <c r="K14" s="60">
        <v>0.16140878090909092</v>
      </c>
      <c r="L14" s="60">
        <v>0.12373423318181818</v>
      </c>
      <c r="M14" s="60">
        <v>0.1125450022727273</v>
      </c>
      <c r="N14" s="60">
        <v>0.14848242227272729</v>
      </c>
      <c r="O14" s="60">
        <v>0.14794369363636364</v>
      </c>
      <c r="P14" s="60"/>
      <c r="R14" s="202">
        <v>6</v>
      </c>
      <c r="S14" s="202">
        <v>7</v>
      </c>
      <c r="T14" s="202">
        <v>9</v>
      </c>
      <c r="U14" s="202">
        <v>9</v>
      </c>
      <c r="V14" s="202">
        <v>8</v>
      </c>
      <c r="W14" s="202">
        <v>9</v>
      </c>
      <c r="X14" s="202">
        <v>8</v>
      </c>
      <c r="Y14" s="202">
        <v>8</v>
      </c>
      <c r="Z14" s="202">
        <v>9</v>
      </c>
      <c r="AA14" s="202">
        <v>6</v>
      </c>
      <c r="AB14" s="202">
        <v>7</v>
      </c>
      <c r="AC14" s="202">
        <v>6</v>
      </c>
      <c r="AD14" s="202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T14" s="60">
        <v>0.29294218296176322</v>
      </c>
      <c r="AU14" s="60">
        <v>0.15729291142999996</v>
      </c>
      <c r="AV14" s="60">
        <v>4.1505268856818177E-2</v>
      </c>
      <c r="AW14" s="60">
        <v>9.7063232281818183E-3</v>
      </c>
      <c r="AX14" s="60">
        <v>0.1023626056909091</v>
      </c>
      <c r="AY14" s="60">
        <v>0.16156348265929085</v>
      </c>
      <c r="AZ14" s="60">
        <v>0.41450032465504721</v>
      </c>
      <c r="BA14" s="60">
        <v>6.0976668645727261E-2</v>
      </c>
      <c r="BB14" s="60">
        <v>9.6868125849363662E-2</v>
      </c>
      <c r="BC14" s="60">
        <v>0.31207274662040918</v>
      </c>
      <c r="BD14" s="60">
        <v>4.9701805460909089E-3</v>
      </c>
      <c r="BG14" s="171"/>
      <c r="BH14" s="171"/>
      <c r="BI14" s="171"/>
    </row>
    <row r="15" spans="1:71">
      <c r="B15" s="52">
        <f t="shared" si="1"/>
        <v>44136</v>
      </c>
      <c r="C15" s="7" t="str">
        <f t="shared" si="0"/>
        <v>Q4 2020</v>
      </c>
      <c r="D15" s="60">
        <v>0.22492821611111113</v>
      </c>
      <c r="E15" s="60">
        <v>0.1894212922222222</v>
      </c>
      <c r="F15" s="60">
        <v>9.9214198333333337E-2</v>
      </c>
      <c r="G15" s="60">
        <v>0.14708914666666667</v>
      </c>
      <c r="H15" s="60">
        <v>0.16546326888888888</v>
      </c>
      <c r="I15" s="60">
        <v>0.11585226166666668</v>
      </c>
      <c r="J15" s="60">
        <v>0.17556009833333336</v>
      </c>
      <c r="K15" s="60">
        <v>0.17122095722222225</v>
      </c>
      <c r="L15" s="60">
        <v>0.17176446444444446</v>
      </c>
      <c r="M15" s="60">
        <v>0.13200778444444444</v>
      </c>
      <c r="N15" s="60">
        <v>0.19615044722222222</v>
      </c>
      <c r="O15" s="60">
        <v>0.17699433555555552</v>
      </c>
      <c r="P15" s="60"/>
      <c r="R15" s="202">
        <v>7</v>
      </c>
      <c r="S15" s="202">
        <v>8</v>
      </c>
      <c r="T15" s="202">
        <v>9</v>
      </c>
      <c r="U15" s="202">
        <v>7</v>
      </c>
      <c r="V15" s="202">
        <v>9</v>
      </c>
      <c r="W15" s="202">
        <v>9</v>
      </c>
      <c r="X15" s="202">
        <v>9</v>
      </c>
      <c r="Y15" s="202">
        <v>8</v>
      </c>
      <c r="Z15" s="202">
        <v>9</v>
      </c>
      <c r="AA15" s="202">
        <v>8</v>
      </c>
      <c r="AB15" s="202">
        <v>8</v>
      </c>
      <c r="AC15" s="202">
        <v>8</v>
      </c>
      <c r="AD15" s="202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T15" s="60">
        <v>0.34441189260362148</v>
      </c>
      <c r="AU15" s="60">
        <v>0.20774776112222212</v>
      </c>
      <c r="AV15" s="60">
        <v>6.071136236888889E-2</v>
      </c>
      <c r="AW15" s="60">
        <v>1.2265829357933328E-2</v>
      </c>
      <c r="AX15" s="60">
        <v>0.11731870404444443</v>
      </c>
      <c r="AY15" s="60">
        <v>0.18289897134687771</v>
      </c>
      <c r="AZ15" s="60">
        <v>0.48579668033588946</v>
      </c>
      <c r="BA15" s="60">
        <v>7.500805248122222E-2</v>
      </c>
      <c r="BB15" s="60">
        <v>0.13361571735111108</v>
      </c>
      <c r="BC15" s="60">
        <v>0.40072486234045518</v>
      </c>
      <c r="BD15" s="60">
        <v>6.8489598659999991E-3</v>
      </c>
    </row>
    <row r="16" spans="1:71">
      <c r="B16" s="52">
        <f t="shared" si="1"/>
        <v>44166</v>
      </c>
      <c r="C16" s="7" t="str">
        <f t="shared" si="0"/>
        <v>Q4 2020</v>
      </c>
      <c r="D16" s="60">
        <v>0.19234527849999999</v>
      </c>
      <c r="E16" s="60">
        <v>0.17467263250000001</v>
      </c>
      <c r="F16" s="60">
        <v>8.5875556499999992E-2</v>
      </c>
      <c r="G16" s="60">
        <v>0.16636220549999997</v>
      </c>
      <c r="H16" s="60">
        <v>0.19319657999999998</v>
      </c>
      <c r="I16" s="60">
        <v>0.1501529845</v>
      </c>
      <c r="J16" s="60">
        <v>0.19094703350000003</v>
      </c>
      <c r="K16" s="60">
        <v>0.18005652150000004</v>
      </c>
      <c r="L16" s="60">
        <v>0.15813915150000002</v>
      </c>
      <c r="M16" s="60">
        <v>0.1206786765</v>
      </c>
      <c r="N16" s="60">
        <v>0.20051472049999999</v>
      </c>
      <c r="O16" s="60">
        <v>0.17244249449999996</v>
      </c>
      <c r="P16" s="60"/>
      <c r="R16" s="202">
        <v>8</v>
      </c>
      <c r="S16" s="202">
        <v>8</v>
      </c>
      <c r="T16" s="202">
        <v>9</v>
      </c>
      <c r="U16" s="202">
        <v>8</v>
      </c>
      <c r="V16" s="202">
        <v>8</v>
      </c>
      <c r="W16" s="202">
        <v>7</v>
      </c>
      <c r="X16" s="202">
        <v>8</v>
      </c>
      <c r="Y16" s="202">
        <v>7</v>
      </c>
      <c r="Z16" s="202">
        <v>8</v>
      </c>
      <c r="AA16" s="202">
        <v>9</v>
      </c>
      <c r="AB16" s="202">
        <v>9</v>
      </c>
      <c r="AC16" s="202">
        <v>9</v>
      </c>
      <c r="AD16" s="202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T16" s="60">
        <v>0.32265622136075922</v>
      </c>
      <c r="AU16" s="60">
        <v>0.20452093790999995</v>
      </c>
      <c r="AV16" s="60">
        <v>3.6783685139000009E-2</v>
      </c>
      <c r="AW16" s="60">
        <v>1.2878355698200008E-2</v>
      </c>
      <c r="AX16" s="60">
        <v>0.13146834637999999</v>
      </c>
      <c r="AY16" s="60">
        <v>0.17645488320811994</v>
      </c>
      <c r="AZ16" s="60">
        <v>0.50071665954450206</v>
      </c>
      <c r="BA16" s="60">
        <v>8.1098222089200034E-2</v>
      </c>
      <c r="BB16" s="60">
        <v>0.16042416505705992</v>
      </c>
      <c r="BC16" s="60">
        <v>0.40324172495366012</v>
      </c>
      <c r="BD16" s="60">
        <v>5.7383018411200004E-3</v>
      </c>
    </row>
    <row r="17" spans="2:56">
      <c r="B17" s="52">
        <f t="shared" si="1"/>
        <v>44197</v>
      </c>
      <c r="C17" s="7" t="str">
        <f t="shared" si="0"/>
        <v>Q1 2021</v>
      </c>
      <c r="D17" s="60">
        <v>0.19987265949999999</v>
      </c>
      <c r="E17" s="60">
        <v>0.18948919749999996</v>
      </c>
      <c r="F17" s="60">
        <v>0.1191135925</v>
      </c>
      <c r="G17" s="60">
        <v>0.15838641700000003</v>
      </c>
      <c r="H17" s="60">
        <v>0.14278260100000001</v>
      </c>
      <c r="I17" s="60">
        <v>0.1143266315</v>
      </c>
      <c r="J17" s="60">
        <v>0.1314653875</v>
      </c>
      <c r="K17" s="60">
        <v>0.17053036699999999</v>
      </c>
      <c r="L17" s="60">
        <v>0.1557055185</v>
      </c>
      <c r="M17" s="60">
        <v>0.1258012835</v>
      </c>
      <c r="N17" s="60">
        <v>0.164764513</v>
      </c>
      <c r="O17" s="60">
        <v>0.1498563265</v>
      </c>
      <c r="P17" s="60"/>
      <c r="R17" s="202">
        <v>8</v>
      </c>
      <c r="S17" s="202">
        <v>7</v>
      </c>
      <c r="T17" s="202">
        <v>8</v>
      </c>
      <c r="U17" s="202">
        <v>9</v>
      </c>
      <c r="V17" s="202">
        <v>8</v>
      </c>
      <c r="W17" s="202">
        <v>7</v>
      </c>
      <c r="X17" s="202">
        <v>8</v>
      </c>
      <c r="Y17" s="202">
        <v>7</v>
      </c>
      <c r="Z17" s="202">
        <v>8</v>
      </c>
      <c r="AA17" s="202">
        <v>7</v>
      </c>
      <c r="AB17" s="202">
        <v>9</v>
      </c>
      <c r="AC17" s="202">
        <v>9</v>
      </c>
      <c r="AD17" s="202"/>
      <c r="AF17" s="60">
        <v>0.16858279332235848</v>
      </c>
      <c r="AG17" s="60">
        <v>0.13254625584783883</v>
      </c>
      <c r="AH17" s="60">
        <v>9.547017439015866E-2</v>
      </c>
      <c r="AI17" s="60">
        <v>0.13395903388447708</v>
      </c>
      <c r="AJ17" s="60">
        <v>0.14839881948995656</v>
      </c>
      <c r="AK17" s="60">
        <v>0.10756670136285661</v>
      </c>
      <c r="AL17" s="60">
        <v>0.13341945634746927</v>
      </c>
      <c r="AM17" s="60">
        <v>0.14633323267180837</v>
      </c>
      <c r="AN17" s="60">
        <v>0.12633800255946095</v>
      </c>
      <c r="AO17" s="60">
        <v>9.8816356857247503E-2</v>
      </c>
      <c r="AP17" s="60">
        <v>0.15303355207214211</v>
      </c>
      <c r="AQ17" s="60">
        <v>0.14283720849581261</v>
      </c>
      <c r="AR17" s="60">
        <v>0.05</v>
      </c>
      <c r="AT17" s="60">
        <v>0.30456996350074</v>
      </c>
      <c r="AU17" s="60">
        <v>0.18262497664999996</v>
      </c>
      <c r="AV17" s="60">
        <v>3.6983033260999998E-2</v>
      </c>
      <c r="AW17" s="60">
        <v>1.1555398140120006E-2</v>
      </c>
      <c r="AX17" s="60">
        <v>0.1122599522129</v>
      </c>
      <c r="AY17" s="60">
        <v>0.16771161429091</v>
      </c>
      <c r="AZ17" s="60">
        <v>0.47835114534325074</v>
      </c>
      <c r="BA17" s="60">
        <v>6.8397128009899971E-2</v>
      </c>
      <c r="BB17" s="60">
        <v>0.11456906073508002</v>
      </c>
      <c r="BC17" s="60">
        <v>0.39246512170469977</v>
      </c>
      <c r="BD17" s="60">
        <v>1.0093732902619999E-2</v>
      </c>
    </row>
    <row r="18" spans="2:56">
      <c r="B18" s="52">
        <f t="shared" si="1"/>
        <v>44228</v>
      </c>
      <c r="C18" s="7" t="str">
        <f t="shared" si="0"/>
        <v>Q1 2021</v>
      </c>
      <c r="D18" s="60">
        <v>0.18864757800000001</v>
      </c>
      <c r="E18" s="60">
        <v>0.15422517999999999</v>
      </c>
      <c r="F18" s="60">
        <v>0.10222046900000001</v>
      </c>
      <c r="G18" s="60">
        <v>0.13636179299999998</v>
      </c>
      <c r="H18" s="60">
        <v>0.16044510749999999</v>
      </c>
      <c r="I18" s="60">
        <v>0.101826924</v>
      </c>
      <c r="J18" s="60">
        <v>0.15106964799999997</v>
      </c>
      <c r="K18" s="60">
        <v>0.16689593999999999</v>
      </c>
      <c r="L18" s="60">
        <v>0.13000093349999997</v>
      </c>
      <c r="M18" s="60">
        <v>0.10892288</v>
      </c>
      <c r="N18" s="60">
        <v>0.18275462899999995</v>
      </c>
      <c r="O18" s="60">
        <v>0.13925822099999999</v>
      </c>
      <c r="P18" s="60">
        <v>0.05</v>
      </c>
      <c r="R18" s="202">
        <v>7</v>
      </c>
      <c r="S18" s="202">
        <v>7</v>
      </c>
      <c r="T18" s="202">
        <v>7</v>
      </c>
      <c r="U18" s="202">
        <v>7</v>
      </c>
      <c r="V18" s="202">
        <v>7</v>
      </c>
      <c r="W18" s="202">
        <v>6</v>
      </c>
      <c r="X18" s="202">
        <v>7</v>
      </c>
      <c r="Y18" s="202">
        <v>6</v>
      </c>
      <c r="Z18" s="202">
        <v>7</v>
      </c>
      <c r="AA18" s="202">
        <v>5</v>
      </c>
      <c r="AB18" s="202">
        <v>7</v>
      </c>
      <c r="AC18" s="202">
        <v>7</v>
      </c>
      <c r="AD18" s="202">
        <v>7</v>
      </c>
      <c r="AF18" s="60">
        <v>0.16858279332235848</v>
      </c>
      <c r="AG18" s="60">
        <v>0.13254625584783883</v>
      </c>
      <c r="AH18" s="60">
        <v>9.547017439015866E-2</v>
      </c>
      <c r="AI18" s="60">
        <v>0.13395903388447708</v>
      </c>
      <c r="AJ18" s="60">
        <v>0.14839881948995656</v>
      </c>
      <c r="AK18" s="60">
        <v>0.10756670136285661</v>
      </c>
      <c r="AL18" s="60">
        <v>0.13341945634746927</v>
      </c>
      <c r="AM18" s="60">
        <v>0.14633323267180837</v>
      </c>
      <c r="AN18" s="60">
        <v>0.12633800255946095</v>
      </c>
      <c r="AO18" s="60">
        <v>9.8816356857247503E-2</v>
      </c>
      <c r="AP18" s="60">
        <v>0.15303355207214211</v>
      </c>
      <c r="AQ18" s="60">
        <v>0.14283720849581261</v>
      </c>
      <c r="AR18" s="60">
        <v>0.04</v>
      </c>
      <c r="AS18">
        <v>0.04</v>
      </c>
      <c r="AT18" s="60">
        <v>0.28348954072650023</v>
      </c>
      <c r="AU18" s="60">
        <v>0.17151856693</v>
      </c>
      <c r="AV18" s="60">
        <v>3.5192006424999991E-2</v>
      </c>
      <c r="AW18" s="60">
        <v>1.1244431700440007E-2</v>
      </c>
      <c r="AX18" s="60">
        <v>0.10779938850000002</v>
      </c>
      <c r="AY18" s="60">
        <v>0.16226952220661994</v>
      </c>
      <c r="AZ18" s="60">
        <v>0.46180631468155203</v>
      </c>
      <c r="BA18" s="60">
        <v>6.0406133201599994E-2</v>
      </c>
      <c r="BB18" s="60">
        <v>0.11166621309056</v>
      </c>
      <c r="BC18" s="60">
        <v>0.36196262468227969</v>
      </c>
      <c r="BD18" s="60">
        <v>8.3569478267999982E-3</v>
      </c>
    </row>
    <row r="19" spans="2:56">
      <c r="B19" s="52">
        <f t="shared" si="1"/>
        <v>44256</v>
      </c>
      <c r="C19" s="7" t="str">
        <f t="shared" si="0"/>
        <v>Q1 2021</v>
      </c>
      <c r="D19" s="60">
        <v>0.1814077608695652</v>
      </c>
      <c r="E19" s="60">
        <v>0.15383351913043475</v>
      </c>
      <c r="F19" s="60">
        <v>9.442735739130434E-2</v>
      </c>
      <c r="G19" s="60">
        <v>0.14637399347826088</v>
      </c>
      <c r="H19" s="60">
        <v>0.15658619347826089</v>
      </c>
      <c r="I19" s="60">
        <v>0.1221714039130435</v>
      </c>
      <c r="J19" s="60">
        <v>0.13152466391304346</v>
      </c>
      <c r="K19" s="60">
        <v>0.16308701608695653</v>
      </c>
      <c r="L19" s="60">
        <v>0.14878180652173914</v>
      </c>
      <c r="M19" s="60">
        <v>0.12473297739130434</v>
      </c>
      <c r="N19" s="60">
        <v>0.17454593347826089</v>
      </c>
      <c r="O19" s="60">
        <v>0.17218114913043481</v>
      </c>
      <c r="P19" s="60">
        <v>0.05</v>
      </c>
      <c r="R19" s="202">
        <v>7</v>
      </c>
      <c r="S19" s="202">
        <v>6</v>
      </c>
      <c r="T19" s="202">
        <v>6</v>
      </c>
      <c r="U19" s="202">
        <v>6</v>
      </c>
      <c r="V19" s="202">
        <v>7</v>
      </c>
      <c r="W19" s="202">
        <v>6</v>
      </c>
      <c r="X19" s="202">
        <v>6</v>
      </c>
      <c r="Y19" s="202">
        <v>7</v>
      </c>
      <c r="Z19" s="202">
        <v>6</v>
      </c>
      <c r="AA19" s="202">
        <v>6</v>
      </c>
      <c r="AB19" s="202">
        <v>6</v>
      </c>
      <c r="AC19" s="202">
        <v>6</v>
      </c>
      <c r="AD19" s="202">
        <v>7</v>
      </c>
      <c r="AF19" s="60">
        <v>0.16858279332235848</v>
      </c>
      <c r="AG19" s="60">
        <v>0.13254625584783883</v>
      </c>
      <c r="AH19" s="60">
        <v>9.547017439015866E-2</v>
      </c>
      <c r="AI19" s="60">
        <v>0.13395903388447708</v>
      </c>
      <c r="AJ19" s="60">
        <v>0.14839881948995656</v>
      </c>
      <c r="AK19" s="60">
        <v>0.10756670136285661</v>
      </c>
      <c r="AL19" s="60">
        <v>0.13341945634746927</v>
      </c>
      <c r="AM19" s="60">
        <v>0.14633323267180837</v>
      </c>
      <c r="AN19" s="60">
        <v>0.12633800255946095</v>
      </c>
      <c r="AO19" s="60">
        <v>9.8816356857247503E-2</v>
      </c>
      <c r="AP19" s="60">
        <v>0.15303355207214211</v>
      </c>
      <c r="AQ19" s="60">
        <v>0.14283720849581261</v>
      </c>
      <c r="AR19" s="60">
        <v>3.7761969601939442E-2</v>
      </c>
      <c r="AS19">
        <v>3.7761969601939442E-2</v>
      </c>
      <c r="AT19" s="60">
        <v>0.31949685461403465</v>
      </c>
      <c r="AU19" s="60">
        <v>0.18529183262173909</v>
      </c>
      <c r="AV19" s="60">
        <v>4.1471949403478287E-2</v>
      </c>
      <c r="AW19" s="60">
        <v>1.1326279866191316E-2</v>
      </c>
      <c r="AX19" s="60">
        <v>0.12413270554608696</v>
      </c>
      <c r="AY19" s="60">
        <v>0.17075160177733908</v>
      </c>
      <c r="AZ19" s="60">
        <v>0.48021032607313063</v>
      </c>
      <c r="BA19" s="60">
        <v>6.0200753648869551E-2</v>
      </c>
      <c r="BB19" s="60">
        <v>0.1014898987554783</v>
      </c>
      <c r="BC19" s="60">
        <v>0.32482817975419159</v>
      </c>
      <c r="BD19" s="60">
        <v>6.0853190359130439E-3</v>
      </c>
    </row>
    <row r="20" spans="2:56">
      <c r="B20" s="52">
        <f t="shared" si="1"/>
        <v>44287</v>
      </c>
      <c r="C20" s="7" t="str">
        <f t="shared" si="0"/>
        <v>Q2 2021</v>
      </c>
      <c r="D20" s="60">
        <v>0.18663695318181819</v>
      </c>
      <c r="E20" s="60">
        <v>0.16489845954545457</v>
      </c>
      <c r="F20" s="60">
        <v>0.11808497272727272</v>
      </c>
      <c r="G20" s="60">
        <v>0.16515543318181822</v>
      </c>
      <c r="H20" s="60">
        <v>0.14804390863636366</v>
      </c>
      <c r="I20" s="60">
        <v>0.11675804500000002</v>
      </c>
      <c r="J20" s="60">
        <v>0.17090747090909095</v>
      </c>
      <c r="K20" s="60">
        <v>0.16720504409090911</v>
      </c>
      <c r="L20" s="60">
        <v>0.14739097681818181</v>
      </c>
      <c r="M20" s="60">
        <v>0.13660169090909097</v>
      </c>
      <c r="N20" s="60">
        <v>0.19051442363636362</v>
      </c>
      <c r="O20" s="60">
        <v>0.16668741681818183</v>
      </c>
      <c r="P20" s="60">
        <v>0.05</v>
      </c>
      <c r="R20" s="202">
        <v>6</v>
      </c>
      <c r="S20" s="202">
        <v>6</v>
      </c>
      <c r="T20" s="202">
        <v>6</v>
      </c>
      <c r="U20" s="202">
        <v>6</v>
      </c>
      <c r="V20" s="202">
        <v>7</v>
      </c>
      <c r="W20" s="202">
        <v>6</v>
      </c>
      <c r="X20" s="202">
        <v>6</v>
      </c>
      <c r="Y20" s="202">
        <v>7</v>
      </c>
      <c r="Z20" s="202">
        <v>6</v>
      </c>
      <c r="AA20" s="202">
        <v>5</v>
      </c>
      <c r="AB20" s="202">
        <v>6</v>
      </c>
      <c r="AC20" s="202">
        <v>5</v>
      </c>
      <c r="AD20" s="202">
        <v>7</v>
      </c>
      <c r="AF20" s="60">
        <v>0.17510200462895045</v>
      </c>
      <c r="AG20" s="60">
        <v>0.13767079570364807</v>
      </c>
      <c r="AH20" s="60">
        <v>0.10127577700472776</v>
      </c>
      <c r="AI20" s="60">
        <v>0.13847884252660295</v>
      </c>
      <c r="AJ20" s="60">
        <v>0.15413467064991734</v>
      </c>
      <c r="AK20" s="60">
        <v>0.10988834951714539</v>
      </c>
      <c r="AL20" s="60">
        <v>0.1367340083534713</v>
      </c>
      <c r="AM20" s="60">
        <v>0.15185516411735078</v>
      </c>
      <c r="AN20" s="60">
        <v>0.13122159391589688</v>
      </c>
      <c r="AO20" s="60">
        <v>0.1055056139067212</v>
      </c>
      <c r="AP20" s="60">
        <v>0.15895322431900633</v>
      </c>
      <c r="AQ20" s="60">
        <v>0.14769370295592113</v>
      </c>
      <c r="AR20" s="60">
        <v>3.8337217756456862E-2</v>
      </c>
      <c r="AS20">
        <v>3.8337217756456862E-2</v>
      </c>
      <c r="AT20" s="60">
        <v>0.31902283407052739</v>
      </c>
      <c r="AU20" s="60">
        <v>0.19691013526363646</v>
      </c>
      <c r="AV20" s="60">
        <v>3.969358714818183E-2</v>
      </c>
      <c r="AW20" s="60">
        <v>1.1676304239927271E-2</v>
      </c>
      <c r="AX20" s="60">
        <v>0.18433980175072726</v>
      </c>
      <c r="AY20" s="60">
        <v>0.18074844592522718</v>
      </c>
      <c r="AZ20" s="60">
        <v>0.4862591214271374</v>
      </c>
      <c r="BA20" s="60">
        <v>6.0680480066999977E-2</v>
      </c>
      <c r="BB20" s="60">
        <v>0.11170624593790909</v>
      </c>
      <c r="BC20" s="60">
        <v>0.33458131449570033</v>
      </c>
      <c r="BD20" s="60">
        <v>5.4143149980909093E-3</v>
      </c>
    </row>
    <row r="21" spans="2:56">
      <c r="B21" s="52">
        <f t="shared" si="1"/>
        <v>44317</v>
      </c>
      <c r="C21" s="7" t="str">
        <f t="shared" si="0"/>
        <v>Q2 2021</v>
      </c>
      <c r="D21" s="60">
        <v>0.188406832</v>
      </c>
      <c r="E21" s="60">
        <v>0.15777633450000003</v>
      </c>
      <c r="F21" s="60">
        <v>9.6831547500000004E-2</v>
      </c>
      <c r="G21" s="60">
        <v>0.16785817349999999</v>
      </c>
      <c r="H21" s="60">
        <v>0.15019561099999998</v>
      </c>
      <c r="I21" s="60">
        <v>0.10895112349999998</v>
      </c>
      <c r="J21" s="60">
        <v>0.14946269300000001</v>
      </c>
      <c r="K21" s="60">
        <v>0.14604466599999999</v>
      </c>
      <c r="L21" s="60">
        <v>0.13674594349999999</v>
      </c>
      <c r="M21" s="60">
        <v>0.1163058585</v>
      </c>
      <c r="N21" s="60">
        <v>0.19529052699999999</v>
      </c>
      <c r="O21" s="60">
        <v>0.15453052900000003</v>
      </c>
      <c r="P21" s="60">
        <v>0.05</v>
      </c>
      <c r="R21" s="202">
        <v>6</v>
      </c>
      <c r="S21" s="202">
        <v>6</v>
      </c>
      <c r="T21" s="202">
        <v>5</v>
      </c>
      <c r="U21" s="202">
        <v>6</v>
      </c>
      <c r="V21" s="202">
        <v>6</v>
      </c>
      <c r="W21" s="202">
        <v>6</v>
      </c>
      <c r="X21" s="202">
        <v>6</v>
      </c>
      <c r="Y21" s="202">
        <v>6</v>
      </c>
      <c r="Z21" s="202">
        <v>5</v>
      </c>
      <c r="AA21" s="202">
        <v>5</v>
      </c>
      <c r="AB21" s="202">
        <v>6</v>
      </c>
      <c r="AC21" s="202">
        <v>5</v>
      </c>
      <c r="AD21" s="202">
        <v>7</v>
      </c>
      <c r="AF21" s="60">
        <v>0.20508889447569767</v>
      </c>
      <c r="AG21" s="60">
        <v>0.16124744746515954</v>
      </c>
      <c r="AH21" s="60">
        <v>0.11861964223128492</v>
      </c>
      <c r="AI21" s="60">
        <v>0.16219387540557967</v>
      </c>
      <c r="AJ21" s="60">
        <v>0.1805308241384968</v>
      </c>
      <c r="AK21" s="60">
        <v>0.12870715081753142</v>
      </c>
      <c r="AL21" s="60">
        <v>0.160150231688483</v>
      </c>
      <c r="AM21" s="60">
        <v>0.17786094336982794</v>
      </c>
      <c r="AN21" s="60">
        <v>0.15369379513717299</v>
      </c>
      <c r="AO21" s="60">
        <v>0.12357385492508362</v>
      </c>
      <c r="AP21" s="60">
        <v>0.18617457360361225</v>
      </c>
      <c r="AQ21" s="60">
        <v>0.1729868160244003</v>
      </c>
      <c r="AR21" s="60">
        <v>3.8337217756456862E-2</v>
      </c>
      <c r="AS21">
        <v>3.8337217756456862E-2</v>
      </c>
      <c r="AT21" s="60">
        <v>0.32908172463525959</v>
      </c>
      <c r="AU21" s="60">
        <v>0.19332004588000004</v>
      </c>
      <c r="AV21" s="60">
        <v>4.8940655452000006E-2</v>
      </c>
      <c r="AW21" s="60">
        <v>1.1464358333040004E-2</v>
      </c>
      <c r="AX21" s="60">
        <v>0.15241445123479999</v>
      </c>
      <c r="AY21" s="60">
        <v>0.16628697513525012</v>
      </c>
      <c r="AZ21" s="60">
        <v>0.47936374323380193</v>
      </c>
      <c r="BA21" s="60">
        <v>5.6180376444099997E-2</v>
      </c>
      <c r="BB21" s="60">
        <v>9.4737793362900016E-2</v>
      </c>
      <c r="BC21" s="60">
        <v>0.28833491920546994</v>
      </c>
      <c r="BD21" s="60">
        <v>7.0058815580999996E-3</v>
      </c>
    </row>
    <row r="22" spans="2:56">
      <c r="B22" s="52">
        <f t="shared" si="1"/>
        <v>44348</v>
      </c>
      <c r="C22" s="7" t="str">
        <f t="shared" si="0"/>
        <v>Q2 2021</v>
      </c>
      <c r="D22" s="60">
        <v>0.19030930545454547</v>
      </c>
      <c r="E22" s="60">
        <v>0.15594287863636366</v>
      </c>
      <c r="F22" s="60">
        <v>0.11033564409090908</v>
      </c>
      <c r="G22" s="60">
        <v>0.13954491999999999</v>
      </c>
      <c r="H22" s="60">
        <v>0.15801004136363633</v>
      </c>
      <c r="I22" s="60">
        <v>0.10733889681818183</v>
      </c>
      <c r="J22" s="60">
        <v>0.14504938954545454</v>
      </c>
      <c r="K22" s="60">
        <v>0.17166115863636361</v>
      </c>
      <c r="L22" s="60">
        <v>0.13252002863636361</v>
      </c>
      <c r="M22" s="60">
        <v>0.11053006136363637</v>
      </c>
      <c r="N22" s="60">
        <v>0.17832242772727278</v>
      </c>
      <c r="O22" s="60">
        <v>0.15727356318181818</v>
      </c>
      <c r="P22" s="60">
        <v>0.04</v>
      </c>
      <c r="R22" s="202">
        <v>5</v>
      </c>
      <c r="S22" s="202">
        <v>7</v>
      </c>
      <c r="T22" s="202">
        <v>5</v>
      </c>
      <c r="U22" s="202">
        <v>6</v>
      </c>
      <c r="V22" s="202">
        <v>5</v>
      </c>
      <c r="W22" s="202">
        <v>5</v>
      </c>
      <c r="X22" s="202">
        <v>6</v>
      </c>
      <c r="Y22" s="202">
        <v>5</v>
      </c>
      <c r="Z22" s="202">
        <v>5</v>
      </c>
      <c r="AA22" s="202">
        <v>5</v>
      </c>
      <c r="AB22" s="202">
        <v>5</v>
      </c>
      <c r="AC22" s="202">
        <v>5</v>
      </c>
      <c r="AD22" s="202">
        <v>6</v>
      </c>
      <c r="AF22" s="60">
        <v>0.18250209628706862</v>
      </c>
      <c r="AG22" s="60">
        <v>0.14348898441606109</v>
      </c>
      <c r="AH22" s="60">
        <v>0.1055558538329185</v>
      </c>
      <c r="AI22" s="60">
        <v>0.14433118059422517</v>
      </c>
      <c r="AJ22" s="60">
        <v>0.16064864913303209</v>
      </c>
      <c r="AK22" s="60">
        <v>0.11453240747815717</v>
      </c>
      <c r="AL22" s="60">
        <v>0.14251260692943693</v>
      </c>
      <c r="AM22" s="60">
        <v>0.15827280699704388</v>
      </c>
      <c r="AN22" s="60">
        <v>0.13676722901333455</v>
      </c>
      <c r="AO22" s="60">
        <v>0.10996445042895411</v>
      </c>
      <c r="AP22" s="60">
        <v>0.1656708426113076</v>
      </c>
      <c r="AQ22" s="60">
        <v>0.15393547581007375</v>
      </c>
      <c r="AR22" s="60">
        <v>4.2060488282178989E-2</v>
      </c>
      <c r="AS22">
        <v>4.2060488282178989E-2</v>
      </c>
      <c r="AT22" s="60">
        <v>0.3401081517632728</v>
      </c>
      <c r="AU22" s="60">
        <v>0.18412397857727272</v>
      </c>
      <c r="AV22" s="60">
        <v>2.7577789290909094E-2</v>
      </c>
      <c r="AW22" s="60">
        <v>1.1606669150818188E-2</v>
      </c>
      <c r="AX22" s="60">
        <v>0.13554166939118184</v>
      </c>
      <c r="AY22" s="60">
        <v>0.17679407361489091</v>
      </c>
      <c r="AZ22" s="60">
        <v>0.45639195071699956</v>
      </c>
      <c r="BA22" s="60">
        <v>5.7925059768363638E-2</v>
      </c>
      <c r="BB22" s="60">
        <v>0.10532943814176364</v>
      </c>
      <c r="BC22" s="60">
        <v>0.30506591648954584</v>
      </c>
      <c r="BD22" s="60">
        <v>7.8838946017272728E-3</v>
      </c>
    </row>
    <row r="23" spans="2:56">
      <c r="B23" s="52">
        <f t="shared" si="1"/>
        <v>44378</v>
      </c>
      <c r="C23" s="7" t="str">
        <f t="shared" si="0"/>
        <v>Q3 2021</v>
      </c>
      <c r="D23" s="60">
        <v>0.19274052699999997</v>
      </c>
      <c r="E23" s="60">
        <v>0.17603172150000004</v>
      </c>
      <c r="F23" s="60">
        <v>9.9395854500000005E-2</v>
      </c>
      <c r="G23" s="60">
        <v>0.17314097549999999</v>
      </c>
      <c r="H23" s="60">
        <v>0.14576447449999999</v>
      </c>
      <c r="I23" s="60">
        <v>0.1249325785</v>
      </c>
      <c r="J23" s="60">
        <v>0.16446287950000002</v>
      </c>
      <c r="K23" s="60">
        <v>0.15297658900000002</v>
      </c>
      <c r="L23" s="60">
        <v>0.16983767949999998</v>
      </c>
      <c r="M23" s="60">
        <v>0.12339849649999998</v>
      </c>
      <c r="N23" s="60">
        <v>0.19427456900000001</v>
      </c>
      <c r="O23" s="60">
        <v>0.14165445600000001</v>
      </c>
      <c r="P23" s="60">
        <v>0.04</v>
      </c>
      <c r="R23" s="202">
        <v>5</v>
      </c>
      <c r="S23" s="202">
        <v>7</v>
      </c>
      <c r="T23" s="202">
        <v>5</v>
      </c>
      <c r="U23" s="202">
        <v>6</v>
      </c>
      <c r="V23" s="202">
        <v>5</v>
      </c>
      <c r="W23" s="202">
        <v>5</v>
      </c>
      <c r="X23" s="202">
        <v>6</v>
      </c>
      <c r="Y23" s="202">
        <v>5</v>
      </c>
      <c r="Z23" s="202">
        <v>5</v>
      </c>
      <c r="AA23" s="202">
        <v>5</v>
      </c>
      <c r="AB23" s="202">
        <v>5</v>
      </c>
      <c r="AC23" s="202">
        <v>5</v>
      </c>
      <c r="AD23" s="202">
        <v>6</v>
      </c>
      <c r="AF23" s="60">
        <v>0.18250209628706862</v>
      </c>
      <c r="AG23" s="60">
        <v>0.14348898441606109</v>
      </c>
      <c r="AH23" s="60">
        <v>0.1055558538329185</v>
      </c>
      <c r="AI23" s="60">
        <v>0.14433118059422517</v>
      </c>
      <c r="AJ23" s="60">
        <v>0.16064864913303209</v>
      </c>
      <c r="AK23" s="60">
        <v>0.11453240747815717</v>
      </c>
      <c r="AL23" s="60">
        <v>0.14251260692943693</v>
      </c>
      <c r="AM23" s="60">
        <v>0.15827280699704388</v>
      </c>
      <c r="AN23" s="60">
        <v>0.13676722901333455</v>
      </c>
      <c r="AO23" s="60">
        <v>0.10996445042895411</v>
      </c>
      <c r="AP23" s="60">
        <v>0.1656708426113076</v>
      </c>
      <c r="AQ23" s="60">
        <v>0.15393547581007375</v>
      </c>
      <c r="AR23" s="60">
        <v>4.2060488282178989E-2</v>
      </c>
      <c r="AS23">
        <v>4.4496891668761522E-2</v>
      </c>
      <c r="AT23" s="60">
        <v>0.31722995939127974</v>
      </c>
      <c r="AU23" s="60">
        <v>0.20722099762000015</v>
      </c>
      <c r="AV23" s="60">
        <v>2.8787670483499998E-2</v>
      </c>
      <c r="AW23" s="60">
        <v>1.2138462767200001E-2</v>
      </c>
      <c r="AX23" s="60">
        <v>0.19147158749740001</v>
      </c>
      <c r="AY23" s="60">
        <v>0.16727939799630007</v>
      </c>
      <c r="AZ23" s="60">
        <v>0.51766424815300072</v>
      </c>
      <c r="BA23" s="60">
        <v>5.8008759321600004E-2</v>
      </c>
      <c r="BB23" s="60">
        <v>9.5657485653420013E-2</v>
      </c>
      <c r="BC23" s="60">
        <v>0.3091354184764401</v>
      </c>
      <c r="BD23" s="60">
        <v>8.9346588747999996E-3</v>
      </c>
    </row>
    <row r="24" spans="2:56">
      <c r="B24" s="52">
        <f t="shared" si="1"/>
        <v>44409</v>
      </c>
      <c r="C24" s="7" t="str">
        <f t="shared" si="0"/>
        <v>Q3 2021</v>
      </c>
      <c r="D24" s="60">
        <v>0.17154982818181819</v>
      </c>
      <c r="E24" s="60">
        <v>0.12810942772727271</v>
      </c>
      <c r="F24" s="60">
        <v>8.6445649545454542E-2</v>
      </c>
      <c r="G24" s="60">
        <v>0.16168620818181814</v>
      </c>
      <c r="H24" s="60">
        <v>0.17189014363636365</v>
      </c>
      <c r="I24" s="60">
        <v>0.12526527818181821</v>
      </c>
      <c r="J24" s="60">
        <v>0.14287203363636364</v>
      </c>
      <c r="K24" s="60">
        <v>0.14931422772727274</v>
      </c>
      <c r="L24" s="60">
        <v>0.13316272409090907</v>
      </c>
      <c r="M24" s="60">
        <v>0.1200970709090909</v>
      </c>
      <c r="N24" s="60">
        <v>0.18519271227272727</v>
      </c>
      <c r="O24" s="60">
        <v>0.13793425181818184</v>
      </c>
      <c r="P24" s="60">
        <v>0.04</v>
      </c>
      <c r="R24" s="202">
        <v>7</v>
      </c>
      <c r="S24" s="202">
        <v>10</v>
      </c>
      <c r="T24" s="202">
        <v>8</v>
      </c>
      <c r="U24" s="202">
        <v>9</v>
      </c>
      <c r="V24" s="202">
        <v>7</v>
      </c>
      <c r="W24" s="202">
        <v>7</v>
      </c>
      <c r="X24" s="202">
        <v>8</v>
      </c>
      <c r="Y24" s="202">
        <v>6</v>
      </c>
      <c r="Z24" s="202">
        <v>8</v>
      </c>
      <c r="AA24" s="202">
        <v>8</v>
      </c>
      <c r="AB24" s="202">
        <v>9</v>
      </c>
      <c r="AC24" s="202">
        <v>7</v>
      </c>
      <c r="AD24" s="202">
        <v>6</v>
      </c>
      <c r="AF24" s="60">
        <v>0.19132496052001918</v>
      </c>
      <c r="AG24" s="60">
        <v>0.15129990927660192</v>
      </c>
      <c r="AH24" s="60">
        <v>0.11254309727605273</v>
      </c>
      <c r="AI24" s="60">
        <v>0.15177173320081086</v>
      </c>
      <c r="AJ24" s="60">
        <v>0.16784029634746431</v>
      </c>
      <c r="AK24" s="60">
        <v>0.11604522862904902</v>
      </c>
      <c r="AL24" s="60">
        <v>0.15115426783512292</v>
      </c>
      <c r="AM24" s="60">
        <v>0.1621129344815547</v>
      </c>
      <c r="AN24" s="60">
        <v>0.14354271200401145</v>
      </c>
      <c r="AO24" s="60">
        <v>0.11201897394807218</v>
      </c>
      <c r="AP24" s="60">
        <v>0.17447476741029591</v>
      </c>
      <c r="AQ24" s="60">
        <v>0.1618059772728023</v>
      </c>
      <c r="AR24" s="60">
        <v>4.2597625858706661E-2</v>
      </c>
      <c r="AS24">
        <v>4.2597625858706661E-2</v>
      </c>
      <c r="AT24" s="60">
        <v>0.3185201392549637</v>
      </c>
      <c r="AU24" s="60">
        <v>0.16810491693636354</v>
      </c>
      <c r="AV24" s="60">
        <v>3.2738161481818184E-2</v>
      </c>
      <c r="AW24" s="60">
        <v>1.0871783409090919E-2</v>
      </c>
      <c r="AX24" s="60">
        <v>0.1400764848480909</v>
      </c>
      <c r="AY24" s="60">
        <v>0.16854092843355453</v>
      </c>
      <c r="AZ24" s="60">
        <v>0.45162413733450069</v>
      </c>
      <c r="BA24" s="60">
        <v>5.6086120535636365E-2</v>
      </c>
      <c r="BB24" s="60">
        <v>9.9309438092509139E-2</v>
      </c>
      <c r="BC24" s="60">
        <v>0.30598631398070952</v>
      </c>
      <c r="BD24" s="60">
        <v>6.5345561149090896E-3</v>
      </c>
    </row>
    <row r="25" spans="2:56">
      <c r="B25" s="52">
        <f t="shared" si="1"/>
        <v>44440</v>
      </c>
      <c r="C25" s="7" t="str">
        <f t="shared" si="0"/>
        <v>Q3 2021</v>
      </c>
      <c r="D25" s="60">
        <v>0.21031567142857147</v>
      </c>
      <c r="E25" s="60">
        <v>0.14013734761904761</v>
      </c>
      <c r="F25" s="60">
        <v>0.13492740190476191</v>
      </c>
      <c r="G25" s="60">
        <v>0.12737253285714287</v>
      </c>
      <c r="H25" s="60">
        <v>0.18152518476190477</v>
      </c>
      <c r="I25" s="60">
        <v>0.13228181809523809</v>
      </c>
      <c r="J25" s="60">
        <v>0.13899268619047617</v>
      </c>
      <c r="K25" s="60">
        <v>0.16104238761904763</v>
      </c>
      <c r="L25" s="60">
        <v>0.14478536047619048</v>
      </c>
      <c r="M25" s="60">
        <v>0.10803332571428569</v>
      </c>
      <c r="N25" s="60">
        <v>0.19205683571428572</v>
      </c>
      <c r="O25" s="60">
        <v>0.13829696666666672</v>
      </c>
      <c r="P25" s="60">
        <v>0.04</v>
      </c>
      <c r="R25" s="202">
        <v>7</v>
      </c>
      <c r="S25" s="202">
        <v>7</v>
      </c>
      <c r="T25" s="202">
        <v>7</v>
      </c>
      <c r="U25" s="202">
        <v>7</v>
      </c>
      <c r="V25" s="202">
        <v>7</v>
      </c>
      <c r="W25" s="202">
        <v>7</v>
      </c>
      <c r="X25" s="202">
        <v>7</v>
      </c>
      <c r="Y25" s="202">
        <v>7</v>
      </c>
      <c r="Z25" s="202">
        <v>7</v>
      </c>
      <c r="AA25" s="202">
        <v>7</v>
      </c>
      <c r="AB25" s="202">
        <v>7</v>
      </c>
      <c r="AC25" s="202">
        <v>6</v>
      </c>
      <c r="AD25" s="202">
        <v>6</v>
      </c>
      <c r="AF25" s="60">
        <v>0.1943730349204548</v>
      </c>
      <c r="AG25" s="60">
        <v>0.15371032859147216</v>
      </c>
      <c r="AH25" s="60">
        <v>0.11433606633153034</v>
      </c>
      <c r="AI25" s="60">
        <v>0.15418966933116082</v>
      </c>
      <c r="AJ25" s="60">
        <v>0.17051422717838013</v>
      </c>
      <c r="AK25" s="60">
        <v>0.11789399153858007</v>
      </c>
      <c r="AL25" s="60">
        <v>0.15356236687798991</v>
      </c>
      <c r="AM25" s="60">
        <v>0.16469562042190289</v>
      </c>
      <c r="AN25" s="60">
        <v>0.14582954830931802</v>
      </c>
      <c r="AO25" s="60">
        <v>0.11380359298536949</v>
      </c>
      <c r="AP25" s="60">
        <v>0.1772543946508808</v>
      </c>
      <c r="AQ25" s="60">
        <v>0.16438377295519621</v>
      </c>
      <c r="AR25" s="60">
        <v>4.6854345295932867E-2</v>
      </c>
      <c r="AS25">
        <v>4.6854345295932867E-2</v>
      </c>
      <c r="AT25" s="60">
        <v>0.32702845663213392</v>
      </c>
      <c r="AU25" s="60">
        <v>0.18176105927619024</v>
      </c>
      <c r="AV25" s="60">
        <v>4.345088682571429E-2</v>
      </c>
      <c r="AW25" s="60">
        <v>1.1089548307619051E-2</v>
      </c>
      <c r="AX25" s="60">
        <v>0.13395019571304762</v>
      </c>
      <c r="AY25" s="60">
        <v>0.17185509468722834</v>
      </c>
      <c r="AZ25" s="60">
        <v>0.49409812481952525</v>
      </c>
      <c r="BA25" s="60">
        <v>5.9171344187714275E-2</v>
      </c>
      <c r="BB25" s="60">
        <v>0.12311460011838098</v>
      </c>
      <c r="BC25" s="60">
        <v>0.32331618095712389</v>
      </c>
      <c r="BD25" s="60">
        <v>6.5787670069523798E-3</v>
      </c>
    </row>
    <row r="26" spans="2:56">
      <c r="B26" s="52">
        <f t="shared" si="1"/>
        <v>44470</v>
      </c>
      <c r="C26" s="7" t="str">
        <f t="shared" si="0"/>
        <v>Q4 2021</v>
      </c>
      <c r="D26" s="60">
        <v>0.1611341704761905</v>
      </c>
      <c r="E26" s="60">
        <v>0.12860776190476192</v>
      </c>
      <c r="F26" s="60">
        <v>9.0767873809523808E-2</v>
      </c>
      <c r="G26" s="60">
        <v>0.1397552776190476</v>
      </c>
      <c r="H26" s="60">
        <v>0.16669478333333332</v>
      </c>
      <c r="I26" s="60">
        <v>0.11723980523809525</v>
      </c>
      <c r="J26" s="60">
        <v>0.1415465419047619</v>
      </c>
      <c r="K26" s="60">
        <v>0.15063648190476189</v>
      </c>
      <c r="L26" s="60">
        <v>0.13867275571428569</v>
      </c>
      <c r="M26" s="60">
        <v>0.12743827619047621</v>
      </c>
      <c r="N26" s="60">
        <v>0.19333905476190474</v>
      </c>
      <c r="O26" s="60">
        <v>0.12866405190476191</v>
      </c>
      <c r="P26" s="60">
        <v>0.04</v>
      </c>
      <c r="R26" s="202">
        <v>7</v>
      </c>
      <c r="S26" s="202">
        <v>6</v>
      </c>
      <c r="T26" s="202">
        <v>7</v>
      </c>
      <c r="U26" s="202">
        <v>7</v>
      </c>
      <c r="V26" s="202">
        <v>7</v>
      </c>
      <c r="W26" s="202">
        <v>7</v>
      </c>
      <c r="X26" s="202">
        <v>8</v>
      </c>
      <c r="Y26" s="202">
        <v>8</v>
      </c>
      <c r="Z26" s="202">
        <v>7</v>
      </c>
      <c r="AA26" s="202">
        <v>7</v>
      </c>
      <c r="AB26" s="202">
        <v>7</v>
      </c>
      <c r="AC26" s="202">
        <v>6</v>
      </c>
      <c r="AD26" s="202">
        <v>6</v>
      </c>
      <c r="AF26" s="60">
        <v>0.1943730349204548</v>
      </c>
      <c r="AG26" s="60">
        <v>0.15371032859147216</v>
      </c>
      <c r="AH26" s="60">
        <v>0.11433606633153034</v>
      </c>
      <c r="AI26" s="60">
        <v>0.15418966933116082</v>
      </c>
      <c r="AJ26" s="60">
        <v>0.17051422717838013</v>
      </c>
      <c r="AK26" s="60">
        <v>0.11789399153858007</v>
      </c>
      <c r="AL26" s="60">
        <v>0.15356236687798991</v>
      </c>
      <c r="AM26" s="60">
        <v>0.16469562042190289</v>
      </c>
      <c r="AN26" s="60">
        <v>0.14582954830931802</v>
      </c>
      <c r="AO26" s="60">
        <v>0.11380359298536949</v>
      </c>
      <c r="AP26" s="60">
        <v>0.1772543946508808</v>
      </c>
      <c r="AQ26" s="60">
        <v>0.16438377295519621</v>
      </c>
      <c r="AR26" s="60">
        <v>4.6854345295932867E-2</v>
      </c>
      <c r="AS26">
        <v>4.6854345295932867E-2</v>
      </c>
      <c r="AT26" s="60">
        <v>0.31755797330074265</v>
      </c>
      <c r="AU26" s="60">
        <v>0.17510484644761895</v>
      </c>
      <c r="AV26" s="60">
        <v>3.3029068749523806E-2</v>
      </c>
      <c r="AW26" s="60">
        <v>1.0894027231714292E-2</v>
      </c>
      <c r="AX26" s="60">
        <v>0.17216344110904763</v>
      </c>
      <c r="AY26" s="60">
        <v>0.17123896537611413</v>
      </c>
      <c r="AZ26" s="60">
        <v>0.42574355403609715</v>
      </c>
      <c r="BA26" s="60">
        <v>5.7261831683428542E-2</v>
      </c>
      <c r="BB26" s="60">
        <v>8.294795059062858E-2</v>
      </c>
      <c r="BC26" s="60">
        <v>0.29527422396951425</v>
      </c>
      <c r="BD26" s="60">
        <v>9.2500651071428588E-3</v>
      </c>
    </row>
    <row r="27" spans="2:56">
      <c r="B27" s="52">
        <f t="shared" si="1"/>
        <v>44501</v>
      </c>
      <c r="C27" s="7" t="str">
        <f t="shared" si="0"/>
        <v>Q4 2021</v>
      </c>
      <c r="D27" s="60">
        <v>0.19845022450000002</v>
      </c>
      <c r="E27" s="60">
        <v>0.16026111500000001</v>
      </c>
      <c r="F27" s="60">
        <v>8.6642100499999999E-2</v>
      </c>
      <c r="G27" s="60">
        <v>0.16744134199999999</v>
      </c>
      <c r="H27" s="60">
        <v>0.20016697500000002</v>
      </c>
      <c r="I27" s="60">
        <v>0.11604173799999999</v>
      </c>
      <c r="J27" s="60">
        <v>0.15626134549999995</v>
      </c>
      <c r="K27" s="60">
        <v>0.19807677899999998</v>
      </c>
      <c r="L27" s="60">
        <v>0.1742553745</v>
      </c>
      <c r="M27" s="60">
        <v>0.116048918</v>
      </c>
      <c r="N27" s="60">
        <v>0.20105558899999998</v>
      </c>
      <c r="O27" s="60">
        <v>0.12798788150000001</v>
      </c>
      <c r="P27" s="60">
        <v>0.04</v>
      </c>
      <c r="R27" s="202">
        <v>7</v>
      </c>
      <c r="S27" s="202">
        <v>6</v>
      </c>
      <c r="T27" s="202">
        <v>8</v>
      </c>
      <c r="U27" s="202">
        <v>7</v>
      </c>
      <c r="V27" s="202">
        <v>9</v>
      </c>
      <c r="W27" s="202">
        <v>9</v>
      </c>
      <c r="X27" s="202">
        <v>9</v>
      </c>
      <c r="Y27" s="202">
        <v>9</v>
      </c>
      <c r="Z27" s="202">
        <v>8</v>
      </c>
      <c r="AA27" s="202">
        <v>7</v>
      </c>
      <c r="AB27" s="202">
        <v>7</v>
      </c>
      <c r="AC27" s="202">
        <v>6</v>
      </c>
      <c r="AD27" s="202">
        <v>6</v>
      </c>
      <c r="AF27" s="60">
        <v>0.1943730349204548</v>
      </c>
      <c r="AG27" s="60">
        <v>0.15371032859147216</v>
      </c>
      <c r="AH27" s="60">
        <v>0.11433606633153034</v>
      </c>
      <c r="AI27" s="60">
        <v>0.15418966933116082</v>
      </c>
      <c r="AJ27" s="60">
        <v>0.17051422717838013</v>
      </c>
      <c r="AK27" s="60">
        <v>0.11789399153858007</v>
      </c>
      <c r="AL27" s="60">
        <v>0.15356236687798991</v>
      </c>
      <c r="AM27" s="60">
        <v>0.16469562042190289</v>
      </c>
      <c r="AN27" s="60">
        <v>0.14582954830931802</v>
      </c>
      <c r="AO27" s="60">
        <v>0.11380359298536949</v>
      </c>
      <c r="AP27" s="60">
        <v>0.1772543946508808</v>
      </c>
      <c r="AQ27" s="60">
        <v>0.16438377295519621</v>
      </c>
      <c r="AR27" s="60">
        <v>4.6854345295932867E-2</v>
      </c>
      <c r="AS27">
        <v>4.6854345295932867E-2</v>
      </c>
      <c r="AT27" s="60">
        <v>0.35779217493909976</v>
      </c>
      <c r="AU27" s="60">
        <v>0.20845904995500003</v>
      </c>
      <c r="AV27" s="60">
        <v>3.9814361532999998E-2</v>
      </c>
      <c r="AW27" s="60">
        <v>1.3230241191199997E-2</v>
      </c>
      <c r="AX27" s="60">
        <v>0.15612848299870005</v>
      </c>
      <c r="AY27" s="60">
        <v>0.18891485593766993</v>
      </c>
      <c r="AZ27" s="60">
        <v>0.51323543968600149</v>
      </c>
      <c r="BA27" s="60">
        <v>6.5615199354499984E-2</v>
      </c>
      <c r="BB27" s="60">
        <v>0.10030193053158003</v>
      </c>
      <c r="BC27" s="60">
        <v>0.32193453429418989</v>
      </c>
      <c r="BD27" s="60">
        <v>8.2873170295999984E-3</v>
      </c>
    </row>
    <row r="28" spans="2:56">
      <c r="B28" s="52">
        <f t="shared" si="1"/>
        <v>44531</v>
      </c>
      <c r="C28" s="7" t="str">
        <f t="shared" si="0"/>
        <v>Q4 2021</v>
      </c>
      <c r="D28" s="60">
        <v>0.20197344199999998</v>
      </c>
      <c r="E28" s="60">
        <v>0.16832135250000002</v>
      </c>
      <c r="F28" s="60">
        <v>9.5104894499999995E-2</v>
      </c>
      <c r="G28" s="60">
        <v>0.16020921400000002</v>
      </c>
      <c r="H28" s="60">
        <v>0.18391178949999998</v>
      </c>
      <c r="I28" s="60">
        <v>0.120450158</v>
      </c>
      <c r="J28" s="60">
        <v>0.15215165450000001</v>
      </c>
      <c r="K28" s="60">
        <v>0.1500495875</v>
      </c>
      <c r="L28" s="60">
        <v>0.18243038299999997</v>
      </c>
      <c r="M28" s="60">
        <v>9.9981051500000001E-2</v>
      </c>
      <c r="N28" s="60">
        <v>0.22167480849999999</v>
      </c>
      <c r="O28" s="60">
        <v>0.146358712</v>
      </c>
      <c r="P28" s="60">
        <v>6.5191591299800483E-2</v>
      </c>
      <c r="R28" s="202">
        <v>9</v>
      </c>
      <c r="S28" s="202">
        <v>8</v>
      </c>
      <c r="T28" s="202">
        <v>8</v>
      </c>
      <c r="U28" s="202">
        <v>8</v>
      </c>
      <c r="V28" s="202">
        <v>10</v>
      </c>
      <c r="W28" s="202">
        <v>9</v>
      </c>
      <c r="X28" s="202">
        <v>9</v>
      </c>
      <c r="Y28" s="202">
        <v>9</v>
      </c>
      <c r="Z28" s="202">
        <v>9</v>
      </c>
      <c r="AA28" s="202">
        <v>8</v>
      </c>
      <c r="AB28" s="202">
        <v>8</v>
      </c>
      <c r="AC28" s="202">
        <v>8</v>
      </c>
      <c r="AD28" s="202">
        <v>8</v>
      </c>
      <c r="AF28" s="60">
        <v>0.20959067031101189</v>
      </c>
      <c r="AG28" s="60">
        <v>0.16411785277723884</v>
      </c>
      <c r="AH28" s="60">
        <v>0.11958245298978888</v>
      </c>
      <c r="AI28" s="60">
        <v>0.16763394286959427</v>
      </c>
      <c r="AJ28" s="60">
        <v>0.18374449756246325</v>
      </c>
      <c r="AK28" s="60">
        <v>0.1302750008801726</v>
      </c>
      <c r="AL28" s="60">
        <v>0.16695796775605135</v>
      </c>
      <c r="AM28" s="60">
        <v>0.17809135285243116</v>
      </c>
      <c r="AN28" s="60">
        <v>0.15728067421923461</v>
      </c>
      <c r="AO28" s="60">
        <v>0.12411429392608607</v>
      </c>
      <c r="AP28" s="60">
        <v>0.19119058916520518</v>
      </c>
      <c r="AQ28" s="60">
        <v>0.17308791306287175</v>
      </c>
      <c r="AR28" s="60">
        <v>4.6255797346469306E-2</v>
      </c>
      <c r="AS28">
        <v>4.6255797346469306E-2</v>
      </c>
      <c r="AT28" s="60">
        <v>0.3517093308323993</v>
      </c>
      <c r="AU28" s="60">
        <v>0.22310141805499989</v>
      </c>
      <c r="AV28" s="60">
        <v>4.5441358188000006E-2</v>
      </c>
      <c r="AW28" s="60">
        <v>1.240474650174E-2</v>
      </c>
      <c r="AX28" s="60">
        <v>0.18565805149350001</v>
      </c>
      <c r="AY28" s="60">
        <v>0.19104042551728984</v>
      </c>
      <c r="AZ28" s="60">
        <v>0.48027101978400127</v>
      </c>
      <c r="BA28" s="60">
        <v>6.1510102919300001E-2</v>
      </c>
      <c r="BB28" s="60">
        <v>9.5878632099720029E-2</v>
      </c>
      <c r="BC28" s="60">
        <v>0.32592108875921999</v>
      </c>
      <c r="BD28" s="60">
        <v>9.5691940290999998E-3</v>
      </c>
    </row>
    <row r="29" spans="2:56">
      <c r="B29" s="52">
        <f t="shared" si="1"/>
        <v>44562</v>
      </c>
      <c r="C29" s="7" t="str">
        <f t="shared" si="0"/>
        <v>Q1 2022</v>
      </c>
      <c r="D29" s="60">
        <v>0.15810541150000001</v>
      </c>
      <c r="E29" s="60">
        <v>0.14149443150000002</v>
      </c>
      <c r="F29" s="60">
        <v>0.11873880600000002</v>
      </c>
      <c r="G29" s="60">
        <v>0.1381601865</v>
      </c>
      <c r="H29" s="60">
        <v>0.17067081950000002</v>
      </c>
      <c r="I29" s="60">
        <v>0.1137890305</v>
      </c>
      <c r="J29" s="60">
        <v>0.14999209300000002</v>
      </c>
      <c r="K29" s="60">
        <v>0.1550024455</v>
      </c>
      <c r="L29" s="60">
        <v>0.13093770699999999</v>
      </c>
      <c r="M29" s="60">
        <v>0.11099150399999999</v>
      </c>
      <c r="N29" s="60">
        <v>0.16948110200000002</v>
      </c>
      <c r="O29" s="60">
        <v>0.19619829250000004</v>
      </c>
      <c r="P29" s="60">
        <v>4.8269860722684604E-2</v>
      </c>
      <c r="R29" s="202">
        <v>7</v>
      </c>
      <c r="S29" s="202">
        <v>9</v>
      </c>
      <c r="T29" s="202">
        <v>9</v>
      </c>
      <c r="U29" s="202">
        <v>8</v>
      </c>
      <c r="V29" s="202">
        <v>9</v>
      </c>
      <c r="W29" s="202">
        <v>9</v>
      </c>
      <c r="X29" s="202">
        <v>8</v>
      </c>
      <c r="Y29" s="202">
        <v>8</v>
      </c>
      <c r="Z29" s="202">
        <v>9</v>
      </c>
      <c r="AA29" s="202">
        <v>8</v>
      </c>
      <c r="AB29" s="202">
        <v>8</v>
      </c>
      <c r="AC29" s="202">
        <v>8</v>
      </c>
      <c r="AD29" s="202">
        <v>8</v>
      </c>
      <c r="AF29" s="60">
        <v>0.19836287396321295</v>
      </c>
      <c r="AG29" s="60">
        <v>0.16087644797182046</v>
      </c>
      <c r="AH29" s="60">
        <v>0.11099822356840269</v>
      </c>
      <c r="AI29" s="60">
        <v>0.1615162788984591</v>
      </c>
      <c r="AJ29" s="60">
        <v>0.18441737599964789</v>
      </c>
      <c r="AK29" s="60">
        <v>0.12778999752207756</v>
      </c>
      <c r="AL29" s="60">
        <v>0.15709299102776705</v>
      </c>
      <c r="AM29" s="60">
        <v>0.17351837753014468</v>
      </c>
      <c r="AN29" s="60">
        <v>0.15920955361982189</v>
      </c>
      <c r="AO29" s="60">
        <v>0.12370072762037247</v>
      </c>
      <c r="AP29" s="60">
        <v>0.19900922327050433</v>
      </c>
      <c r="AQ29" s="60">
        <v>0.16069152900776881</v>
      </c>
      <c r="AR29" s="60">
        <v>6.0069666943543314E-2</v>
      </c>
      <c r="AS29">
        <v>6.0069666943543314E-2</v>
      </c>
      <c r="AT29" s="60">
        <v>0.31594269349902021</v>
      </c>
      <c r="AU29" s="60">
        <v>0.15990895020000004</v>
      </c>
      <c r="AV29" s="60">
        <v>3.4188277502E-2</v>
      </c>
      <c r="AW29" s="60">
        <v>1.0227793972919999E-2</v>
      </c>
      <c r="AX29" s="60">
        <v>0.12324252949869997</v>
      </c>
      <c r="AY29" s="60">
        <v>0.16129581627130007</v>
      </c>
      <c r="AZ29" s="60">
        <v>0.48784072279320034</v>
      </c>
      <c r="BA29" s="60">
        <v>6.1554044130099995E-2</v>
      </c>
      <c r="BB29" s="60">
        <v>8.3716915200420017E-2</v>
      </c>
      <c r="BC29" s="60">
        <v>0.34703230356801013</v>
      </c>
      <c r="BD29" s="60">
        <v>8.8763156667E-3</v>
      </c>
    </row>
    <row r="30" spans="2:56">
      <c r="B30" s="52">
        <f t="shared" si="1"/>
        <v>44593</v>
      </c>
      <c r="C30" s="7" t="str">
        <f t="shared" si="0"/>
        <v>Q1 2022</v>
      </c>
      <c r="D30" s="60">
        <v>0.16849414500000001</v>
      </c>
      <c r="E30" s="60">
        <v>0.16431120200000002</v>
      </c>
      <c r="F30" s="60">
        <v>7.4375077999999997E-2</v>
      </c>
      <c r="G30" s="60">
        <v>0.14994625150000002</v>
      </c>
      <c r="H30" s="60">
        <v>0.1735384495</v>
      </c>
      <c r="I30" s="60">
        <v>0.1026717705</v>
      </c>
      <c r="J30" s="60">
        <v>0.13327969749999999</v>
      </c>
      <c r="K30" s="60">
        <v>0.1569748235</v>
      </c>
      <c r="L30" s="60">
        <v>0.14185108199999999</v>
      </c>
      <c r="M30" s="60">
        <v>0.12416135999999998</v>
      </c>
      <c r="N30" s="60">
        <v>0.16390821850000001</v>
      </c>
      <c r="O30" s="60">
        <v>0.14372806949999997</v>
      </c>
      <c r="P30" s="60">
        <v>0.06</v>
      </c>
      <c r="R30" s="202">
        <v>5</v>
      </c>
      <c r="S30" s="202">
        <v>6</v>
      </c>
      <c r="T30" s="202">
        <v>6</v>
      </c>
      <c r="U30" s="202">
        <v>5</v>
      </c>
      <c r="V30" s="202">
        <v>6</v>
      </c>
      <c r="W30" s="202">
        <v>5</v>
      </c>
      <c r="X30" s="202">
        <v>6</v>
      </c>
      <c r="Y30" s="202">
        <v>6</v>
      </c>
      <c r="Z30" s="202">
        <v>6</v>
      </c>
      <c r="AA30" s="202">
        <v>6</v>
      </c>
      <c r="AB30" s="202">
        <v>6</v>
      </c>
      <c r="AC30" s="202">
        <v>6</v>
      </c>
      <c r="AD30" s="202">
        <v>5</v>
      </c>
      <c r="AF30" s="60">
        <v>0.19602804888338557</v>
      </c>
      <c r="AG30" s="60">
        <v>0.15898285590001066</v>
      </c>
      <c r="AH30" s="60">
        <v>0.10969172184746145</v>
      </c>
      <c r="AI30" s="60">
        <v>0.15961515571326848</v>
      </c>
      <c r="AJ30" s="60">
        <v>0.18224669604307606</v>
      </c>
      <c r="AK30" s="60">
        <v>0.12628584865992223</v>
      </c>
      <c r="AL30" s="60">
        <v>0.15524393203810574</v>
      </c>
      <c r="AM30" s="60">
        <v>0.17147598395329283</v>
      </c>
      <c r="AN30" s="60">
        <v>0.15733558168488906</v>
      </c>
      <c r="AO30" s="60">
        <v>0.12224471140387776</v>
      </c>
      <c r="AP30" s="60">
        <v>0.19666679035286516</v>
      </c>
      <c r="AQ30" s="60">
        <v>0.15880011351984477</v>
      </c>
      <c r="AR30" s="60">
        <v>0.06</v>
      </c>
      <c r="AT30" s="60">
        <v>0.32987324036747956</v>
      </c>
      <c r="AU30" s="60">
        <v>0.18917447720499994</v>
      </c>
      <c r="AV30" s="60">
        <v>2.8409160066999999E-2</v>
      </c>
      <c r="AW30" s="60">
        <v>1.0843911586400001E-2</v>
      </c>
      <c r="AX30" s="60">
        <v>0.16385755733160001</v>
      </c>
      <c r="AY30" s="60">
        <v>0.1625699268364699</v>
      </c>
      <c r="AZ30" s="60">
        <v>0.4081650089191996</v>
      </c>
      <c r="BA30" s="60">
        <v>5.38411431338E-2</v>
      </c>
      <c r="BB30" s="60">
        <v>7.5974028100300003E-2</v>
      </c>
      <c r="BC30" s="60">
        <v>0.32674419145617983</v>
      </c>
      <c r="BD30" s="60">
        <v>1.17052415833E-2</v>
      </c>
    </row>
    <row r="31" spans="2:56">
      <c r="B31" s="52">
        <f t="shared" si="1"/>
        <v>44621</v>
      </c>
      <c r="C31" s="7" t="str">
        <f t="shared" si="0"/>
        <v>Q1 2022</v>
      </c>
      <c r="D31" s="60">
        <v>0.16121827347826084</v>
      </c>
      <c r="E31" s="60">
        <v>0.15467953826086955</v>
      </c>
      <c r="F31" s="60">
        <v>0.10322326000000001</v>
      </c>
      <c r="G31" s="60">
        <v>0.13470739913043478</v>
      </c>
      <c r="H31" s="60">
        <v>0.17682178652173916</v>
      </c>
      <c r="I31" s="60">
        <v>0.12483380434782611</v>
      </c>
      <c r="J31" s="60">
        <v>0.16013024826086955</v>
      </c>
      <c r="K31" s="60">
        <v>0.16350328173913042</v>
      </c>
      <c r="L31" s="60">
        <v>0.13973599217391305</v>
      </c>
      <c r="M31" s="60">
        <v>0.13472673652173917</v>
      </c>
      <c r="N31" s="60">
        <v>0.19438435173913041</v>
      </c>
      <c r="O31" s="60">
        <v>0.14250758347826087</v>
      </c>
      <c r="P31" s="60">
        <v>0.06</v>
      </c>
      <c r="R31" s="202">
        <v>6</v>
      </c>
      <c r="S31" s="202">
        <v>6</v>
      </c>
      <c r="T31" s="202">
        <v>7</v>
      </c>
      <c r="U31" s="202">
        <v>6</v>
      </c>
      <c r="V31" s="202">
        <v>6</v>
      </c>
      <c r="W31" s="202">
        <v>6</v>
      </c>
      <c r="X31" s="202">
        <v>5</v>
      </c>
      <c r="Y31" s="202">
        <v>7</v>
      </c>
      <c r="Z31" s="202">
        <v>8</v>
      </c>
      <c r="AA31" s="202">
        <v>5</v>
      </c>
      <c r="AB31" s="202">
        <v>5</v>
      </c>
      <c r="AC31" s="202">
        <v>6</v>
      </c>
      <c r="AD31" s="202">
        <v>5</v>
      </c>
      <c r="AF31" s="60">
        <v>0.19983396465078293</v>
      </c>
      <c r="AG31" s="60">
        <v>0.16206953334980592</v>
      </c>
      <c r="AH31" s="60">
        <v>0.11182140408482619</v>
      </c>
      <c r="AI31" s="60">
        <v>0.16271410936457015</v>
      </c>
      <c r="AJ31" s="60">
        <v>0.18578504465174395</v>
      </c>
      <c r="AK31" s="60">
        <v>0.12873770851034533</v>
      </c>
      <c r="AL31" s="60">
        <v>0.1582580176860636</v>
      </c>
      <c r="AM31" s="60">
        <v>0.17480521747255334</v>
      </c>
      <c r="AN31" s="60">
        <v>0.16039027704363015</v>
      </c>
      <c r="AO31" s="60">
        <v>0.12461811193131823</v>
      </c>
      <c r="AP31" s="60">
        <v>0.20048510738754965</v>
      </c>
      <c r="AQ31" s="60">
        <v>0.16188324299724521</v>
      </c>
      <c r="AR31" s="60">
        <v>0.06</v>
      </c>
      <c r="AT31" s="60">
        <v>0.30754441382641673</v>
      </c>
      <c r="AU31" s="60">
        <v>0.19540818630869558</v>
      </c>
      <c r="AV31" s="60">
        <v>4.4051585746086953E-2</v>
      </c>
      <c r="AW31" s="60">
        <v>1.1737965390365217E-2</v>
      </c>
      <c r="AX31" s="60">
        <v>0.17587171449086952</v>
      </c>
      <c r="AY31" s="60">
        <v>0.17615910051970401</v>
      </c>
      <c r="AZ31" s="60">
        <v>0.48977995408930181</v>
      </c>
      <c r="BA31" s="60">
        <v>5.7375946447217371E-2</v>
      </c>
      <c r="BB31" s="60">
        <v>7.7231830080434896E-2</v>
      </c>
      <c r="BC31" s="60">
        <v>0.30214306586575601</v>
      </c>
      <c r="BD31" s="60">
        <v>5.5794681122608688E-3</v>
      </c>
    </row>
    <row r="32" spans="2:56">
      <c r="B32" s="52">
        <f t="shared" si="1"/>
        <v>44652</v>
      </c>
      <c r="C32" s="7" t="str">
        <f t="shared" si="0"/>
        <v>Q2 2022</v>
      </c>
      <c r="D32" s="60">
        <v>0.18049280095238093</v>
      </c>
      <c r="E32" s="60">
        <v>0.16473207285714284</v>
      </c>
      <c r="F32" s="60">
        <v>0.10679452666666667</v>
      </c>
      <c r="G32" s="60">
        <v>0.15819995095238096</v>
      </c>
      <c r="H32" s="60">
        <v>0.19397107428571428</v>
      </c>
      <c r="I32" s="60">
        <v>0.10924248285714284</v>
      </c>
      <c r="J32" s="60">
        <v>0.16802947761904763</v>
      </c>
      <c r="K32" s="60">
        <v>0.17735155095238092</v>
      </c>
      <c r="L32" s="60">
        <v>0.1624734538095238</v>
      </c>
      <c r="M32" s="60">
        <v>0.11986796952380953</v>
      </c>
      <c r="N32" s="60">
        <v>0.16043522761904763</v>
      </c>
      <c r="O32" s="60">
        <v>0.15150156238095239</v>
      </c>
      <c r="P32" s="60">
        <v>0.06</v>
      </c>
      <c r="R32" s="202">
        <v>7</v>
      </c>
      <c r="S32" s="202">
        <v>7</v>
      </c>
      <c r="T32" s="202">
        <v>6</v>
      </c>
      <c r="U32" s="202">
        <v>7</v>
      </c>
      <c r="V32" s="202">
        <v>7</v>
      </c>
      <c r="W32" s="202">
        <v>7</v>
      </c>
      <c r="X32" s="202">
        <v>8</v>
      </c>
      <c r="Y32" s="202">
        <v>7</v>
      </c>
      <c r="Z32" s="202">
        <v>5</v>
      </c>
      <c r="AA32" s="202">
        <v>7</v>
      </c>
      <c r="AB32" s="202">
        <v>6</v>
      </c>
      <c r="AC32" s="202">
        <v>6</v>
      </c>
      <c r="AD32" s="202">
        <v>6</v>
      </c>
      <c r="AF32" s="60">
        <v>0.22328552380988689</v>
      </c>
      <c r="AG32" s="60">
        <v>0.19314087588368761</v>
      </c>
      <c r="AH32" s="60">
        <v>0.13512351273222142</v>
      </c>
      <c r="AI32" s="60">
        <v>0.19344169862874416</v>
      </c>
      <c r="AJ32" s="60">
        <v>0.21612378043013789</v>
      </c>
      <c r="AK32" s="60">
        <v>0.14757365727775756</v>
      </c>
      <c r="AL32" s="60">
        <v>0.18860051084136994</v>
      </c>
      <c r="AM32" s="60">
        <v>0.20131911478953285</v>
      </c>
      <c r="AN32" s="60">
        <v>0.18169311151929204</v>
      </c>
      <c r="AO32" s="60">
        <v>0.14877224905811104</v>
      </c>
      <c r="AP32" s="60">
        <v>0.22958714668600275</v>
      </c>
      <c r="AQ32" s="60">
        <v>0.19260499218336619</v>
      </c>
      <c r="AR32" s="60">
        <v>0.06</v>
      </c>
      <c r="AT32" s="60">
        <v>0.36081518293962939</v>
      </c>
      <c r="AU32" s="60">
        <v>0.19269191506190478</v>
      </c>
      <c r="AV32" s="60">
        <v>5.0864851571428581E-2</v>
      </c>
      <c r="AW32" s="60">
        <v>1.3550182746419035E-2</v>
      </c>
      <c r="AX32" s="60">
        <v>0.15120409698247617</v>
      </c>
      <c r="AY32" s="60">
        <v>0.19314429089784721</v>
      </c>
      <c r="AZ32" s="60">
        <v>0.45779455021771959</v>
      </c>
      <c r="BA32" s="60">
        <v>5.7706304667619043E-2</v>
      </c>
      <c r="BB32" s="60">
        <v>7.6609675278190542E-2</v>
      </c>
      <c r="BC32" s="60">
        <v>0.35194614667152346</v>
      </c>
      <c r="BD32" s="60">
        <v>7.310671397266667E-3</v>
      </c>
    </row>
    <row r="33" spans="2:56">
      <c r="B33" s="52">
        <f t="shared" si="1"/>
        <v>44682</v>
      </c>
      <c r="C33" s="7" t="str">
        <f t="shared" si="0"/>
        <v>Q2 2022</v>
      </c>
      <c r="D33" s="60">
        <v>0.18241945428571443</v>
      </c>
      <c r="E33" s="60">
        <v>0.13905179333333331</v>
      </c>
      <c r="F33" s="60">
        <v>0.11478479333333333</v>
      </c>
      <c r="G33" s="60">
        <v>0.17057754619047624</v>
      </c>
      <c r="H33" s="60">
        <v>0.19050983571428573</v>
      </c>
      <c r="I33" s="60">
        <v>0.12107524666666675</v>
      </c>
      <c r="J33" s="60">
        <v>0.19210976190476187</v>
      </c>
      <c r="K33" s="60">
        <v>0.14580041952380959</v>
      </c>
      <c r="L33" s="60">
        <v>0.15751070999999991</v>
      </c>
      <c r="M33" s="60">
        <v>0.12539303857142853</v>
      </c>
      <c r="N33" s="60">
        <v>0.15565926523809528</v>
      </c>
      <c r="O33" s="60">
        <v>0.15129286714285714</v>
      </c>
      <c r="P33" s="60">
        <v>0.06</v>
      </c>
      <c r="R33" s="202">
        <v>7</v>
      </c>
      <c r="S33" s="202">
        <v>10</v>
      </c>
      <c r="T33" s="202">
        <v>7</v>
      </c>
      <c r="U33" s="202">
        <v>4</v>
      </c>
      <c r="V33" s="202">
        <v>7</v>
      </c>
      <c r="W33" s="202">
        <v>7</v>
      </c>
      <c r="X33" s="202">
        <v>6</v>
      </c>
      <c r="Y33" s="202">
        <v>8</v>
      </c>
      <c r="Z33" s="202">
        <v>8</v>
      </c>
      <c r="AA33" s="202">
        <v>6</v>
      </c>
      <c r="AB33" s="202">
        <v>9</v>
      </c>
      <c r="AC33" s="202">
        <v>5</v>
      </c>
      <c r="AD33" s="202">
        <v>6</v>
      </c>
      <c r="AF33" s="60">
        <v>0.14865182942461402</v>
      </c>
      <c r="AG33" s="60">
        <v>0.12858309865725023</v>
      </c>
      <c r="AH33" s="60">
        <v>8.9958171148735416E-2</v>
      </c>
      <c r="AI33" s="60">
        <v>0.1287833707152958</v>
      </c>
      <c r="AJ33" s="60">
        <v>0.14388391506499015</v>
      </c>
      <c r="AK33" s="60">
        <v>9.8246826551539823E-2</v>
      </c>
      <c r="AL33" s="60">
        <v>0.12556036096122858</v>
      </c>
      <c r="AM33" s="60">
        <v>0.13402774260049372</v>
      </c>
      <c r="AN33" s="60">
        <v>0.12096177557927849</v>
      </c>
      <c r="AO33" s="60">
        <v>9.9044786302099161E-2</v>
      </c>
      <c r="AP33" s="60">
        <v>0.15284712051601593</v>
      </c>
      <c r="AQ33" s="60">
        <v>0.12822633530308208</v>
      </c>
      <c r="AR33" s="60">
        <v>0.05</v>
      </c>
      <c r="AT33" s="60">
        <v>0.33373844526129526</v>
      </c>
      <c r="AU33" s="60">
        <v>0.18750767880952376</v>
      </c>
      <c r="AV33" s="60">
        <v>3.0178378316190479E-2</v>
      </c>
      <c r="AW33" s="60">
        <v>1.0929993228780941E-2</v>
      </c>
      <c r="AX33" s="60">
        <v>0.11711970301380951</v>
      </c>
      <c r="AY33" s="60">
        <v>0.1594667346661239</v>
      </c>
      <c r="AZ33" s="60">
        <v>0.46270097065514276</v>
      </c>
      <c r="BA33" s="60">
        <v>5.1647916911523831E-2</v>
      </c>
      <c r="BB33" s="60">
        <v>5.9779750341371424E-2</v>
      </c>
      <c r="BC33" s="60">
        <v>0.28403925335881886</v>
      </c>
      <c r="BD33" s="60">
        <v>9.535648561809525E-3</v>
      </c>
    </row>
    <row r="34" spans="2:56">
      <c r="B34" s="52">
        <f t="shared" si="1"/>
        <v>44713</v>
      </c>
      <c r="C34" s="7" t="str">
        <f t="shared" si="0"/>
        <v>Q2 2022</v>
      </c>
      <c r="D34" s="60">
        <v>0.18086209727272723</v>
      </c>
      <c r="E34" s="60">
        <v>0.12714830136363636</v>
      </c>
      <c r="F34" s="60">
        <v>0.10060311727272728</v>
      </c>
      <c r="G34" s="60">
        <v>0.14701647090909092</v>
      </c>
      <c r="H34" s="60">
        <v>0.15426100227272724</v>
      </c>
      <c r="I34" s="60">
        <v>0.11078765136363636</v>
      </c>
      <c r="J34" s="60">
        <v>0.14736302590909092</v>
      </c>
      <c r="K34" s="60">
        <v>0.1471682259090909</v>
      </c>
      <c r="L34" s="60">
        <v>0.14793590000000004</v>
      </c>
      <c r="M34" s="60">
        <v>0.13302262499999998</v>
      </c>
      <c r="N34" s="60">
        <v>0.15622220090909089</v>
      </c>
      <c r="O34" s="60">
        <v>0.12723190363636361</v>
      </c>
      <c r="P34" s="60">
        <v>0.06</v>
      </c>
      <c r="R34" s="202">
        <v>7</v>
      </c>
      <c r="S34" s="202">
        <v>10</v>
      </c>
      <c r="T34" s="202">
        <v>7</v>
      </c>
      <c r="U34" s="202">
        <v>10</v>
      </c>
      <c r="V34" s="202">
        <v>7</v>
      </c>
      <c r="W34" s="202">
        <v>7</v>
      </c>
      <c r="X34" s="202">
        <v>7</v>
      </c>
      <c r="Y34" s="202">
        <v>8</v>
      </c>
      <c r="Z34" s="202">
        <v>8</v>
      </c>
      <c r="AA34" s="202">
        <v>7</v>
      </c>
      <c r="AB34" s="202">
        <v>6</v>
      </c>
      <c r="AC34" s="202">
        <v>5</v>
      </c>
      <c r="AD34" s="202">
        <v>6</v>
      </c>
      <c r="AF34" s="60">
        <v>0.19121579605502168</v>
      </c>
      <c r="AG34" s="60">
        <v>0.1654007196826083</v>
      </c>
      <c r="AH34" s="60">
        <v>0.11571618980029238</v>
      </c>
      <c r="AI34" s="60">
        <v>0.16565833629691429</v>
      </c>
      <c r="AJ34" s="60">
        <v>0.18508266911452878</v>
      </c>
      <c r="AK34" s="60">
        <v>0.12637816313225708</v>
      </c>
      <c r="AL34" s="60">
        <v>0.16151247157259482</v>
      </c>
      <c r="AM34" s="60">
        <v>0.1724043464114097</v>
      </c>
      <c r="AN34" s="60">
        <v>0.15559715813218736</v>
      </c>
      <c r="AO34" s="60">
        <v>0.12740460531943817</v>
      </c>
      <c r="AP34" s="60">
        <v>0.1966123386258736</v>
      </c>
      <c r="AQ34" s="60">
        <v>0.16494180310529755</v>
      </c>
      <c r="AR34" s="60">
        <v>0.05</v>
      </c>
      <c r="AT34" s="60">
        <v>0.29847247422565454</v>
      </c>
      <c r="AU34" s="60">
        <v>0.20421555919999992</v>
      </c>
      <c r="AV34" s="60">
        <v>4.6022986670909094E-2</v>
      </c>
      <c r="AW34" s="60">
        <v>1.2049598261872716E-2</v>
      </c>
      <c r="AX34" s="60">
        <v>0.14486958454072732</v>
      </c>
      <c r="AY34" s="60">
        <v>0.14713988165715464</v>
      </c>
      <c r="AZ34" s="60">
        <v>0.47326320621809498</v>
      </c>
      <c r="BA34" s="60">
        <v>4.9545514045909088E-2</v>
      </c>
      <c r="BB34" s="60">
        <v>5.7372476988436345E-2</v>
      </c>
      <c r="BC34" s="60">
        <v>0.3068892079724545</v>
      </c>
      <c r="BD34" s="60">
        <v>7.4076620970000007E-3</v>
      </c>
    </row>
    <row r="35" spans="2:56">
      <c r="B35" s="52">
        <f t="shared" si="1"/>
        <v>44743</v>
      </c>
      <c r="C35" s="7" t="str">
        <f t="shared" si="0"/>
        <v>Q3 2022</v>
      </c>
      <c r="D35" s="60">
        <v>0.15884811052631581</v>
      </c>
      <c r="E35" s="60">
        <v>0.15425416631578948</v>
      </c>
      <c r="F35" s="60">
        <v>0.11333569526315788</v>
      </c>
      <c r="G35" s="60">
        <v>0.12818791789473685</v>
      </c>
      <c r="H35" s="60">
        <v>0.17334017736842103</v>
      </c>
      <c r="I35" s="60">
        <v>0.12920414736842106</v>
      </c>
      <c r="J35" s="60">
        <v>0.16096711157894739</v>
      </c>
      <c r="K35" s="60">
        <v>0.15781256578947364</v>
      </c>
      <c r="L35" s="60">
        <v>0.15755786736842106</v>
      </c>
      <c r="M35" s="60">
        <v>0.10961596052631578</v>
      </c>
      <c r="N35" s="60">
        <v>0.15466364000000002</v>
      </c>
      <c r="O35" s="60">
        <v>0.14070332421052634</v>
      </c>
      <c r="R35" s="229">
        <v>7</v>
      </c>
      <c r="S35" s="229">
        <v>5</v>
      </c>
      <c r="T35" s="229">
        <v>8</v>
      </c>
      <c r="U35" s="229">
        <v>5</v>
      </c>
      <c r="V35" s="229">
        <v>8</v>
      </c>
      <c r="W35" s="229">
        <v>7</v>
      </c>
      <c r="X35" s="229">
        <v>7</v>
      </c>
      <c r="Y35" s="229">
        <v>8</v>
      </c>
      <c r="Z35" s="229">
        <v>8</v>
      </c>
      <c r="AA35" s="229">
        <v>6</v>
      </c>
      <c r="AB35" s="229">
        <v>6</v>
      </c>
      <c r="AC35" s="229">
        <v>5</v>
      </c>
      <c r="AD35" s="64"/>
      <c r="AF35" s="60">
        <v>0.20407338791180141</v>
      </c>
      <c r="AG35" s="60">
        <v>0.16629291131652643</v>
      </c>
      <c r="AH35" s="60">
        <v>0.11345654247388849</v>
      </c>
      <c r="AI35" s="60">
        <v>0.16644528920991714</v>
      </c>
      <c r="AJ35" s="60">
        <v>0.18135993169194256</v>
      </c>
      <c r="AK35" s="60">
        <v>0.12839968257315448</v>
      </c>
      <c r="AL35" s="60">
        <v>0.16182265936735618</v>
      </c>
      <c r="AM35" s="60">
        <v>0.17532107782519074</v>
      </c>
      <c r="AN35" s="60">
        <v>0.15975002737288449</v>
      </c>
      <c r="AO35" s="60">
        <v>0.12649274943881769</v>
      </c>
      <c r="AP35" s="60">
        <v>0.19805667313764833</v>
      </c>
      <c r="AQ35" s="60">
        <v>0.16383740492463453</v>
      </c>
      <c r="AR35" s="60"/>
      <c r="AT35" s="60">
        <v>0.32618009012848487</v>
      </c>
      <c r="AU35" s="60">
        <v>0.19405398213684219</v>
      </c>
      <c r="AV35" s="60">
        <v>3.9501941653684224E-2</v>
      </c>
      <c r="AW35" s="60">
        <v>1.2297046863052627E-2</v>
      </c>
      <c r="AX35" s="60">
        <v>0.13804907280336837</v>
      </c>
      <c r="AY35" s="60">
        <v>0.17162145821803143</v>
      </c>
      <c r="AZ35" s="60">
        <v>0.48355545401779187</v>
      </c>
      <c r="BA35" s="60">
        <v>5.6880219019368419E-2</v>
      </c>
      <c r="BB35" s="60">
        <v>6.6850709315073767E-2</v>
      </c>
      <c r="BC35" s="60">
        <v>0.31644570767515756</v>
      </c>
      <c r="BD35" s="60">
        <v>9.6166594451578928E-3</v>
      </c>
    </row>
    <row r="36" spans="2:56">
      <c r="B36" s="52">
        <f t="shared" si="1"/>
        <v>44774</v>
      </c>
      <c r="C36" s="7" t="str">
        <f t="shared" si="0"/>
        <v>Q3 2022</v>
      </c>
      <c r="D3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F36" s="60">
        <v>0.20711747811941794</v>
      </c>
      <c r="AG36" s="60">
        <v>0.16877344358050525</v>
      </c>
      <c r="AH36" s="60">
        <v>0.11514893339986292</v>
      </c>
      <c r="AI36" s="60">
        <v>0.16892809444078236</v>
      </c>
      <c r="AJ36" s="60">
        <v>0.18406521334461964</v>
      </c>
      <c r="AK36" s="60">
        <v>0.13031497500977016</v>
      </c>
      <c r="AL36" s="60">
        <v>0.16423651047156548</v>
      </c>
      <c r="AM36" s="60">
        <v>0.17793628004071479</v>
      </c>
      <c r="AN36" s="60">
        <v>0.16213296176216627</v>
      </c>
      <c r="AO36" s="60">
        <v>0.12837959683151945</v>
      </c>
      <c r="AP36" s="60">
        <v>0.20101101414908873</v>
      </c>
      <c r="AQ36" s="60">
        <v>0.16628130927235837</v>
      </c>
      <c r="AR36" s="60"/>
    </row>
    <row r="37" spans="2:56">
      <c r="B37" s="52">
        <f t="shared" si="1"/>
        <v>44805</v>
      </c>
      <c r="C37" s="7" t="str">
        <f t="shared" si="0"/>
        <v>Q3 2022</v>
      </c>
      <c r="D37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F37" s="60">
        <v>0.20560122685115759</v>
      </c>
      <c r="AG37" s="60">
        <v>0.16753789866077587</v>
      </c>
      <c r="AH37" s="60">
        <v>0.11430595907489696</v>
      </c>
      <c r="AI37" s="60">
        <v>0.16769141736376156</v>
      </c>
      <c r="AJ37" s="60">
        <v>0.18271772149743004</v>
      </c>
      <c r="AK37" s="60">
        <v>0.12936097417929482</v>
      </c>
      <c r="AL37" s="60">
        <v>0.16303417921706079</v>
      </c>
      <c r="AM37" s="60">
        <v>0.17663365646335685</v>
      </c>
      <c r="AN37" s="60">
        <v>0.16094603002115232</v>
      </c>
      <c r="AO37" s="60">
        <v>0.12743976438337468</v>
      </c>
      <c r="AP37" s="60">
        <v>0.19953946665872133</v>
      </c>
      <c r="AQ37" s="60">
        <v>0.16506400859661899</v>
      </c>
      <c r="AR37" s="60"/>
    </row>
    <row r="38" spans="2:56">
      <c r="B38" s="52">
        <f t="shared" si="1"/>
        <v>44835</v>
      </c>
      <c r="C38" s="7" t="str">
        <f t="shared" si="0"/>
        <v>Q4 2022</v>
      </c>
      <c r="D38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</row>
    <row r="39" spans="2:56">
      <c r="B39" s="52">
        <f t="shared" si="1"/>
        <v>44866</v>
      </c>
      <c r="C39" s="7" t="str">
        <f t="shared" si="0"/>
        <v>Q4 2022</v>
      </c>
      <c r="D39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</row>
    <row r="40" spans="2:56">
      <c r="B40" s="52">
        <f t="shared" si="1"/>
        <v>44896</v>
      </c>
      <c r="C40" s="7" t="str">
        <f t="shared" si="0"/>
        <v>Q4 2022</v>
      </c>
      <c r="D40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</row>
    <row r="41" spans="2:56">
      <c r="B41" s="52">
        <f t="shared" si="1"/>
        <v>44927</v>
      </c>
      <c r="C41" s="7" t="str">
        <f t="shared" si="0"/>
        <v>Q1 2023</v>
      </c>
      <c r="D41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</row>
    <row r="42" spans="2:56">
      <c r="B42" s="52">
        <f t="shared" si="1"/>
        <v>44958</v>
      </c>
      <c r="C42" s="7" t="str">
        <f t="shared" si="0"/>
        <v>Q1 2023</v>
      </c>
      <c r="D42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</row>
    <row r="43" spans="2:56">
      <c r="B43" s="52">
        <f t="shared" si="1"/>
        <v>44986</v>
      </c>
      <c r="C43" s="7" t="str">
        <f t="shared" si="0"/>
        <v>Q1 2023</v>
      </c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F43" s="60"/>
    </row>
    <row r="44" spans="2:56">
      <c r="B44" s="52">
        <f t="shared" si="1"/>
        <v>45017</v>
      </c>
      <c r="C44" s="7" t="str">
        <f t="shared" si="0"/>
        <v>Q2 2023</v>
      </c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</row>
    <row r="45" spans="2:56">
      <c r="B45" s="52">
        <f t="shared" si="1"/>
        <v>45047</v>
      </c>
      <c r="C45" s="7" t="str">
        <f t="shared" si="0"/>
        <v>Q2 2023</v>
      </c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</row>
    <row r="46" spans="2:56">
      <c r="B46" s="52">
        <f t="shared" si="1"/>
        <v>45078</v>
      </c>
      <c r="C46" s="7" t="str">
        <f t="shared" si="0"/>
        <v>Q2 2023</v>
      </c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</row>
    <row r="47" spans="2:56">
      <c r="B47" s="52">
        <f t="shared" si="1"/>
        <v>45108</v>
      </c>
      <c r="C47" s="7" t="str">
        <f t="shared" si="0"/>
        <v>Q3 2023</v>
      </c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</row>
    <row r="48" spans="2:56">
      <c r="B48" s="52">
        <f t="shared" si="1"/>
        <v>45139</v>
      </c>
      <c r="C48" s="7" t="str">
        <f t="shared" si="0"/>
        <v>Q3 2023</v>
      </c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</row>
    <row r="49" spans="2:46">
      <c r="B49" s="52">
        <f t="shared" si="1"/>
        <v>45170</v>
      </c>
      <c r="C49" s="7" t="str">
        <f t="shared" si="0"/>
        <v>Q3 2023</v>
      </c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</row>
    <row r="50" spans="2:46">
      <c r="B50" s="52">
        <f t="shared" si="1"/>
        <v>45200</v>
      </c>
      <c r="C50" s="7" t="str">
        <f t="shared" si="0"/>
        <v>Q4 2023</v>
      </c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</row>
    <row r="51" spans="2:46">
      <c r="B51" s="52">
        <f t="shared" si="1"/>
        <v>45231</v>
      </c>
      <c r="C51" s="7" t="str">
        <f t="shared" si="0"/>
        <v>Q4 2023</v>
      </c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R51" s="64"/>
    </row>
    <row r="52" spans="2:46">
      <c r="B52" s="52">
        <f t="shared" si="1"/>
        <v>45261</v>
      </c>
      <c r="C52" s="7" t="str">
        <f t="shared" si="0"/>
        <v>Q4 2023</v>
      </c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R52" s="64"/>
    </row>
    <row r="53" spans="2:46">
      <c r="B53" s="52">
        <f t="shared" si="1"/>
        <v>45292</v>
      </c>
      <c r="C53" s="7" t="str">
        <f t="shared" si="0"/>
        <v>Q1 2024</v>
      </c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R53" s="64"/>
    </row>
    <row r="54" spans="2:46">
      <c r="B54" s="52">
        <f t="shared" si="1"/>
        <v>45323</v>
      </c>
      <c r="C54" s="7" t="str">
        <f t="shared" si="0"/>
        <v>Q1 2024</v>
      </c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R54" s="64"/>
    </row>
    <row r="55" spans="2:46">
      <c r="B55" s="52">
        <f t="shared" si="1"/>
        <v>45352</v>
      </c>
      <c r="C55" s="7" t="str">
        <f t="shared" si="0"/>
        <v>Q1 2024</v>
      </c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R55" s="64"/>
    </row>
    <row r="56" spans="2:46">
      <c r="B56" s="52">
        <f t="shared" si="1"/>
        <v>45383</v>
      </c>
      <c r="C56" s="7" t="str">
        <f t="shared" si="0"/>
        <v>Q2 2024</v>
      </c>
      <c r="R56" s="64"/>
      <c r="AT56" s="60"/>
    </row>
    <row r="57" spans="2:46">
      <c r="B57" s="52">
        <f t="shared" si="1"/>
        <v>45413</v>
      </c>
      <c r="C57" s="7" t="str">
        <f t="shared" si="0"/>
        <v>Q2 2024</v>
      </c>
      <c r="R57" s="64"/>
      <c r="AT57" s="60"/>
    </row>
    <row r="58" spans="2:46">
      <c r="B58" s="52">
        <f t="shared" si="1"/>
        <v>45444</v>
      </c>
      <c r="C58" s="7" t="str">
        <f t="shared" si="0"/>
        <v>Q2 2024</v>
      </c>
      <c r="R58" s="64"/>
      <c r="AT58" s="60"/>
    </row>
    <row r="59" spans="2:46">
      <c r="B59" s="52">
        <f t="shared" si="1"/>
        <v>45474</v>
      </c>
      <c r="C59" s="7" t="str">
        <f t="shared" si="0"/>
        <v>Q3 2024</v>
      </c>
      <c r="R59" s="64"/>
      <c r="AT59" s="60"/>
    </row>
    <row r="60" spans="2:46">
      <c r="B60" s="52">
        <f t="shared" si="1"/>
        <v>45505</v>
      </c>
      <c r="C60" s="7" t="str">
        <f t="shared" si="0"/>
        <v>Q3 2024</v>
      </c>
      <c r="R60" s="64"/>
    </row>
    <row r="61" spans="2:46">
      <c r="B61" s="52">
        <f t="shared" si="1"/>
        <v>45536</v>
      </c>
      <c r="C61" s="7" t="str">
        <f t="shared" si="0"/>
        <v>Q3 2024</v>
      </c>
      <c r="R61" s="64"/>
    </row>
    <row r="62" spans="2:46">
      <c r="B62" s="52">
        <f t="shared" si="1"/>
        <v>45566</v>
      </c>
      <c r="C62" s="7" t="str">
        <f t="shared" si="0"/>
        <v>Q4 2024</v>
      </c>
      <c r="R62" s="64"/>
    </row>
    <row r="63" spans="2:46">
      <c r="B63" s="52">
        <f t="shared" si="1"/>
        <v>45597</v>
      </c>
      <c r="C63" s="7" t="str">
        <f t="shared" si="0"/>
        <v>Q4 2024</v>
      </c>
      <c r="R63" s="64"/>
    </row>
    <row r="64" spans="2:46">
      <c r="B64" s="52">
        <f t="shared" si="1"/>
        <v>45627</v>
      </c>
      <c r="C64" s="7" t="str">
        <f t="shared" si="0"/>
        <v>Q4 2024</v>
      </c>
      <c r="R64" s="64"/>
    </row>
    <row r="65" spans="2:18">
      <c r="B65" s="52">
        <f t="shared" si="1"/>
        <v>45658</v>
      </c>
      <c r="C65" s="7" t="str">
        <f t="shared" si="0"/>
        <v>Q1 2025</v>
      </c>
      <c r="R65" s="64"/>
    </row>
    <row r="66" spans="2:18">
      <c r="B66" s="52">
        <f t="shared" si="1"/>
        <v>45689</v>
      </c>
      <c r="C66" s="7" t="str">
        <f t="shared" si="0"/>
        <v>Q1 2025</v>
      </c>
      <c r="R66" s="64"/>
    </row>
    <row r="67" spans="2:18">
      <c r="B67" s="52">
        <f t="shared" si="1"/>
        <v>45717</v>
      </c>
      <c r="C67" s="7" t="str">
        <f t="shared" si="0"/>
        <v>Q1 2025</v>
      </c>
    </row>
    <row r="68" spans="2:18">
      <c r="B68" s="52">
        <f t="shared" si="1"/>
        <v>45748</v>
      </c>
      <c r="C68" s="7" t="str">
        <f t="shared" si="0"/>
        <v>Q2 2025</v>
      </c>
    </row>
    <row r="69" spans="2:18">
      <c r="B69" s="52">
        <f t="shared" si="1"/>
        <v>45778</v>
      </c>
      <c r="C69" s="7" t="str">
        <f t="shared" si="0"/>
        <v>Q2 2025</v>
      </c>
    </row>
    <row r="70" spans="2:18">
      <c r="B70" s="52">
        <f t="shared" si="1"/>
        <v>45809</v>
      </c>
      <c r="C70" s="7" t="str">
        <f t="shared" ref="C70:C100" si="3">"Q"&amp;ROUNDUP(MONTH(B70)/3,0)&amp;" "&amp;YEAR(B70)</f>
        <v>Q2 2025</v>
      </c>
    </row>
    <row r="71" spans="2:18">
      <c r="B71" s="52">
        <f t="shared" ref="B71:B100" si="4">DATE(YEAR(B70),MONTH(B70)+1,DAY(B70))</f>
        <v>45839</v>
      </c>
      <c r="C71" s="7" t="str">
        <f t="shared" si="3"/>
        <v>Q3 2025</v>
      </c>
    </row>
    <row r="72" spans="2:18">
      <c r="B72" s="52">
        <f t="shared" si="4"/>
        <v>45870</v>
      </c>
      <c r="C72" s="7" t="str">
        <f t="shared" si="3"/>
        <v>Q3 2025</v>
      </c>
    </row>
    <row r="73" spans="2:18">
      <c r="B73" s="52">
        <f t="shared" si="4"/>
        <v>45901</v>
      </c>
      <c r="C73" s="7" t="str">
        <f t="shared" si="3"/>
        <v>Q3 2025</v>
      </c>
    </row>
    <row r="74" spans="2:18">
      <c r="B74" s="52">
        <f t="shared" si="4"/>
        <v>45931</v>
      </c>
      <c r="C74" s="7" t="str">
        <f t="shared" si="3"/>
        <v>Q4 2025</v>
      </c>
    </row>
    <row r="75" spans="2:18">
      <c r="B75" s="52">
        <f t="shared" si="4"/>
        <v>45962</v>
      </c>
      <c r="C75" s="7" t="str">
        <f t="shared" si="3"/>
        <v>Q4 2025</v>
      </c>
    </row>
    <row r="76" spans="2:18">
      <c r="B76" s="52">
        <f t="shared" si="4"/>
        <v>45992</v>
      </c>
      <c r="C76" s="7" t="str">
        <f t="shared" si="3"/>
        <v>Q4 2025</v>
      </c>
    </row>
    <row r="77" spans="2:18">
      <c r="B77" s="52">
        <f t="shared" si="4"/>
        <v>46023</v>
      </c>
      <c r="C77" s="7" t="str">
        <f t="shared" si="3"/>
        <v>Q1 2026</v>
      </c>
    </row>
    <row r="78" spans="2:18">
      <c r="B78" s="52">
        <f t="shared" si="4"/>
        <v>46054</v>
      </c>
      <c r="C78" s="7" t="str">
        <f t="shared" si="3"/>
        <v>Q1 2026</v>
      </c>
    </row>
    <row r="79" spans="2:18">
      <c r="B79" s="52">
        <f t="shared" si="4"/>
        <v>46082</v>
      </c>
      <c r="C79" s="7" t="str">
        <f t="shared" si="3"/>
        <v>Q1 2026</v>
      </c>
    </row>
    <row r="80" spans="2:18">
      <c r="B80" s="52">
        <f t="shared" si="4"/>
        <v>46113</v>
      </c>
      <c r="C80" s="7" t="str">
        <f t="shared" si="3"/>
        <v>Q2 2026</v>
      </c>
    </row>
    <row r="81" spans="2:3">
      <c r="B81" s="52">
        <f t="shared" si="4"/>
        <v>46143</v>
      </c>
      <c r="C81" s="7" t="str">
        <f t="shared" si="3"/>
        <v>Q2 2026</v>
      </c>
    </row>
    <row r="82" spans="2:3">
      <c r="B82" s="52">
        <f t="shared" si="4"/>
        <v>46174</v>
      </c>
      <c r="C82" s="7" t="str">
        <f t="shared" si="3"/>
        <v>Q2 2026</v>
      </c>
    </row>
    <row r="83" spans="2:3">
      <c r="B83" s="52">
        <f t="shared" si="4"/>
        <v>46204</v>
      </c>
      <c r="C83" s="7" t="str">
        <f t="shared" si="3"/>
        <v>Q3 2026</v>
      </c>
    </row>
    <row r="84" spans="2:3">
      <c r="B84" s="52">
        <f t="shared" si="4"/>
        <v>46235</v>
      </c>
      <c r="C84" s="7" t="str">
        <f t="shared" si="3"/>
        <v>Q3 2026</v>
      </c>
    </row>
    <row r="85" spans="2:3">
      <c r="B85" s="52">
        <f t="shared" si="4"/>
        <v>46266</v>
      </c>
      <c r="C85" s="7" t="str">
        <f t="shared" si="3"/>
        <v>Q3 2026</v>
      </c>
    </row>
    <row r="86" spans="2:3">
      <c r="B86" s="52">
        <f t="shared" si="4"/>
        <v>46296</v>
      </c>
      <c r="C86" s="7" t="str">
        <f t="shared" si="3"/>
        <v>Q4 2026</v>
      </c>
    </row>
    <row r="87" spans="2:3">
      <c r="B87" s="52">
        <f t="shared" si="4"/>
        <v>46327</v>
      </c>
      <c r="C87" s="7" t="str">
        <f t="shared" si="3"/>
        <v>Q4 2026</v>
      </c>
    </row>
    <row r="88" spans="2:3">
      <c r="B88" s="52">
        <f t="shared" si="4"/>
        <v>46357</v>
      </c>
      <c r="C88" s="7" t="str">
        <f t="shared" si="3"/>
        <v>Q4 2026</v>
      </c>
    </row>
    <row r="89" spans="2:3">
      <c r="B89" s="52">
        <f t="shared" si="4"/>
        <v>46388</v>
      </c>
      <c r="C89" s="7" t="str">
        <f t="shared" si="3"/>
        <v>Q1 2027</v>
      </c>
    </row>
    <row r="90" spans="2:3">
      <c r="B90" s="52">
        <f t="shared" si="4"/>
        <v>46419</v>
      </c>
      <c r="C90" s="7" t="str">
        <f t="shared" si="3"/>
        <v>Q1 2027</v>
      </c>
    </row>
    <row r="91" spans="2:3">
      <c r="B91" s="52">
        <f t="shared" si="4"/>
        <v>46447</v>
      </c>
      <c r="C91" s="7" t="str">
        <f t="shared" si="3"/>
        <v>Q1 2027</v>
      </c>
    </row>
    <row r="92" spans="2:3">
      <c r="B92" s="52">
        <f t="shared" si="4"/>
        <v>46478</v>
      </c>
      <c r="C92" s="7" t="str">
        <f t="shared" si="3"/>
        <v>Q2 2027</v>
      </c>
    </row>
    <row r="93" spans="2:3">
      <c r="B93" s="52">
        <f t="shared" si="4"/>
        <v>46508</v>
      </c>
      <c r="C93" s="7" t="str">
        <f t="shared" si="3"/>
        <v>Q2 2027</v>
      </c>
    </row>
    <row r="94" spans="2:3">
      <c r="B94" s="52">
        <f t="shared" si="4"/>
        <v>46539</v>
      </c>
      <c r="C94" s="7" t="str">
        <f t="shared" si="3"/>
        <v>Q2 2027</v>
      </c>
    </row>
    <row r="95" spans="2:3">
      <c r="B95" s="52">
        <f t="shared" si="4"/>
        <v>46569</v>
      </c>
      <c r="C95" s="7" t="str">
        <f t="shared" si="3"/>
        <v>Q3 2027</v>
      </c>
    </row>
    <row r="96" spans="2:3">
      <c r="B96" s="52">
        <f t="shared" si="4"/>
        <v>46600</v>
      </c>
      <c r="C96" s="7" t="str">
        <f t="shared" si="3"/>
        <v>Q3 2027</v>
      </c>
    </row>
    <row r="97" spans="2:3">
      <c r="B97" s="52">
        <f t="shared" si="4"/>
        <v>46631</v>
      </c>
      <c r="C97" s="7" t="str">
        <f t="shared" si="3"/>
        <v>Q3 2027</v>
      </c>
    </row>
    <row r="98" spans="2:3">
      <c r="B98" s="52">
        <f t="shared" si="4"/>
        <v>46661</v>
      </c>
      <c r="C98" s="7" t="str">
        <f t="shared" si="3"/>
        <v>Q4 2027</v>
      </c>
    </row>
    <row r="99" spans="2:3">
      <c r="B99" s="52">
        <f t="shared" si="4"/>
        <v>46692</v>
      </c>
      <c r="C99" s="7" t="str">
        <f t="shared" si="3"/>
        <v>Q4 2027</v>
      </c>
    </row>
    <row r="100" spans="2:3">
      <c r="B100" s="52">
        <f t="shared" si="4"/>
        <v>46722</v>
      </c>
      <c r="C100" s="7" t="str">
        <f t="shared" si="3"/>
        <v>Q4 2027</v>
      </c>
    </row>
  </sheetData>
  <mergeCells count="5">
    <mergeCell ref="D2:P2"/>
    <mergeCell ref="R2:AD2"/>
    <mergeCell ref="AF2:AR2"/>
    <mergeCell ref="AT2:BD2"/>
    <mergeCell ref="BG2:BS2"/>
  </mergeCells>
  <pageMargins left="0.7" right="0.7" top="0.75" bottom="0.75" header="0.3" footer="0.3"/>
  <pageSetup orientation="portrait" horizontalDpi="300" verticalDpi="300" r:id="rId1"/>
  <customProperties>
    <customPr name="_pios_id" r:id="rId2"/>
  </customProperties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CF4A8-B9A2-4802-ABE1-A9C9AA9AFCE7}">
  <sheetPr codeName="Sheet3">
    <tabColor theme="1" tint="0.249977111117893"/>
  </sheetPr>
  <dimension ref="B1:BS100"/>
  <sheetViews>
    <sheetView zoomScale="80" zoomScaleNormal="80" workbookViewId="0">
      <pane xSplit="2" ySplit="3" topLeftCell="AS4" activePane="bottomRight" state="frozen"/>
      <selection pane="topRight" activeCell="C1" sqref="C1"/>
      <selection pane="bottomLeft" activeCell="A4" sqref="A4"/>
      <selection pane="bottomRight"/>
    </sheetView>
  </sheetViews>
  <sheetFormatPr defaultRowHeight="15"/>
  <cols>
    <col min="1" max="1" width="1" customWidth="1"/>
    <col min="3" max="14" width="18.7109375" customWidth="1"/>
    <col min="15" max="15" width="1" customWidth="1"/>
    <col min="16" max="27" width="18.7109375" customWidth="1"/>
    <col min="28" max="28" width="1" customWidth="1"/>
    <col min="29" max="40" width="18.7109375" customWidth="1"/>
    <col min="41" max="41" width="1" customWidth="1"/>
    <col min="42" max="54" width="18.7109375" customWidth="1"/>
    <col min="55" max="55" width="10.85546875" customWidth="1"/>
    <col min="56" max="56" width="38.28515625" bestFit="1" customWidth="1"/>
    <col min="57" max="69" width="18.7109375" customWidth="1"/>
    <col min="71" max="71" width="20.28515625" bestFit="1" customWidth="1"/>
  </cols>
  <sheetData>
    <row r="1" spans="2:71" ht="5.0999999999999996" customHeight="1" thickBot="1"/>
    <row r="2" spans="2:71" ht="15.75" thickBot="1">
      <c r="C2" s="264" t="s">
        <v>78</v>
      </c>
      <c r="D2" s="265"/>
      <c r="E2" s="265"/>
      <c r="F2" s="265"/>
      <c r="G2" s="265"/>
      <c r="H2" s="265"/>
      <c r="I2" s="265"/>
      <c r="J2" s="265"/>
      <c r="K2" s="265"/>
      <c r="L2" s="265"/>
      <c r="M2" s="265"/>
      <c r="N2" s="266"/>
      <c r="P2" s="267" t="s">
        <v>270</v>
      </c>
      <c r="Q2" s="268"/>
      <c r="R2" s="268"/>
      <c r="S2" s="268"/>
      <c r="T2" s="268"/>
      <c r="U2" s="268"/>
      <c r="V2" s="268"/>
      <c r="W2" s="268"/>
      <c r="X2" s="268"/>
      <c r="Y2" s="268"/>
      <c r="Z2" s="268"/>
      <c r="AA2" s="269"/>
      <c r="AC2" s="267" t="s">
        <v>84</v>
      </c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9"/>
      <c r="AP2" s="270" t="s">
        <v>273</v>
      </c>
      <c r="AQ2" s="271"/>
      <c r="AR2" s="271"/>
      <c r="AS2" s="271"/>
      <c r="AT2" s="271"/>
      <c r="AU2" s="271"/>
      <c r="AV2" s="271"/>
      <c r="AW2" s="271"/>
      <c r="AX2" s="271"/>
      <c r="AY2" s="271"/>
      <c r="AZ2" s="271"/>
      <c r="BA2" s="271"/>
      <c r="BB2" s="272"/>
      <c r="BD2" s="273" t="s">
        <v>302</v>
      </c>
      <c r="BE2" s="274"/>
      <c r="BF2" s="274"/>
      <c r="BG2" s="274"/>
      <c r="BH2" s="274"/>
      <c r="BI2" s="274"/>
      <c r="BJ2" s="274"/>
      <c r="BK2" s="274"/>
      <c r="BL2" s="274"/>
      <c r="BM2" s="274"/>
      <c r="BN2" s="274"/>
      <c r="BO2" s="274"/>
      <c r="BP2" s="274"/>
      <c r="BQ2" s="275"/>
    </row>
    <row r="3" spans="2:71" ht="15.75" thickBot="1">
      <c r="C3" s="192" t="s">
        <v>146</v>
      </c>
      <c r="D3" s="193" t="s">
        <v>152</v>
      </c>
      <c r="E3" s="193" t="s">
        <v>148</v>
      </c>
      <c r="F3" s="193" t="s">
        <v>153</v>
      </c>
      <c r="G3" s="193" t="s">
        <v>151</v>
      </c>
      <c r="H3" s="193" t="s">
        <v>144</v>
      </c>
      <c r="I3" s="193" t="s">
        <v>208</v>
      </c>
      <c r="J3" s="193" t="s">
        <v>207</v>
      </c>
      <c r="K3" s="193" t="s">
        <v>209</v>
      </c>
      <c r="L3" s="193" t="s">
        <v>210</v>
      </c>
      <c r="M3" s="193" t="s">
        <v>145</v>
      </c>
      <c r="N3" s="194" t="s">
        <v>211</v>
      </c>
      <c r="O3" s="7"/>
      <c r="P3" s="192" t="s">
        <v>146</v>
      </c>
      <c r="Q3" s="193" t="s">
        <v>152</v>
      </c>
      <c r="R3" s="193" t="s">
        <v>148</v>
      </c>
      <c r="S3" s="193" t="s">
        <v>153</v>
      </c>
      <c r="T3" s="193" t="s">
        <v>151</v>
      </c>
      <c r="U3" s="193" t="s">
        <v>144</v>
      </c>
      <c r="V3" s="193" t="s">
        <v>208</v>
      </c>
      <c r="W3" s="193" t="s">
        <v>207</v>
      </c>
      <c r="X3" s="193" t="s">
        <v>209</v>
      </c>
      <c r="Y3" s="193" t="s">
        <v>210</v>
      </c>
      <c r="Z3" s="193" t="s">
        <v>145</v>
      </c>
      <c r="AA3" s="194" t="s">
        <v>211</v>
      </c>
      <c r="AC3" s="192" t="s">
        <v>146</v>
      </c>
      <c r="AD3" s="193" t="s">
        <v>152</v>
      </c>
      <c r="AE3" s="193" t="s">
        <v>148</v>
      </c>
      <c r="AF3" s="193" t="s">
        <v>153</v>
      </c>
      <c r="AG3" s="193" t="s">
        <v>151</v>
      </c>
      <c r="AH3" s="193" t="s">
        <v>144</v>
      </c>
      <c r="AI3" s="193" t="s">
        <v>208</v>
      </c>
      <c r="AJ3" s="193" t="s">
        <v>207</v>
      </c>
      <c r="AK3" s="193" t="s">
        <v>209</v>
      </c>
      <c r="AL3" s="193" t="s">
        <v>210</v>
      </c>
      <c r="AM3" s="193" t="s">
        <v>145</v>
      </c>
      <c r="AN3" s="194" t="s">
        <v>211</v>
      </c>
      <c r="AP3" s="192" t="s">
        <v>146</v>
      </c>
      <c r="AQ3" s="193" t="s">
        <v>152</v>
      </c>
      <c r="AR3" s="193" t="s">
        <v>148</v>
      </c>
      <c r="AS3" s="193" t="s">
        <v>153</v>
      </c>
      <c r="AT3" s="193" t="s">
        <v>151</v>
      </c>
      <c r="AU3" s="193" t="s">
        <v>144</v>
      </c>
      <c r="AV3" s="193" t="s">
        <v>208</v>
      </c>
      <c r="AW3" s="193" t="s">
        <v>207</v>
      </c>
      <c r="AX3" s="193" t="s">
        <v>209</v>
      </c>
      <c r="AY3" s="193" t="s">
        <v>210</v>
      </c>
      <c r="AZ3" s="193" t="s">
        <v>145</v>
      </c>
      <c r="BA3" s="193" t="s">
        <v>211</v>
      </c>
      <c r="BB3" s="199" t="s">
        <v>275</v>
      </c>
      <c r="BD3" s="192" t="s">
        <v>104</v>
      </c>
      <c r="BE3" s="200" t="s">
        <v>146</v>
      </c>
      <c r="BF3" s="193" t="s">
        <v>152</v>
      </c>
      <c r="BG3" s="193" t="s">
        <v>148</v>
      </c>
      <c r="BH3" s="193" t="s">
        <v>153</v>
      </c>
      <c r="BI3" s="193" t="s">
        <v>151</v>
      </c>
      <c r="BJ3" s="193" t="s">
        <v>144</v>
      </c>
      <c r="BK3" s="193" t="s">
        <v>208</v>
      </c>
      <c r="BL3" s="193" t="s">
        <v>207</v>
      </c>
      <c r="BM3" s="193" t="s">
        <v>209</v>
      </c>
      <c r="BN3" s="193" t="s">
        <v>210</v>
      </c>
      <c r="BO3" s="193" t="s">
        <v>145</v>
      </c>
      <c r="BP3" s="193" t="s">
        <v>211</v>
      </c>
      <c r="BQ3" s="194" t="s">
        <v>295</v>
      </c>
      <c r="BS3" s="218" t="s">
        <v>317</v>
      </c>
    </row>
    <row r="4" spans="2:71">
      <c r="B4" s="188">
        <v>43831</v>
      </c>
      <c r="C4" s="60">
        <f>'Master Data (Summary Slide)'!D5</f>
        <v>0.15370886272727274</v>
      </c>
      <c r="D4" s="60">
        <f>'Master Data (Summary Slide)'!E5</f>
        <v>0.14214859954545453</v>
      </c>
      <c r="E4" s="60">
        <f>'Master Data (Summary Slide)'!F5</f>
        <v>8.4576752727272719E-2</v>
      </c>
      <c r="F4" s="60">
        <f>'Master Data (Summary Slide)'!G5</f>
        <v>0.13130314363636364</v>
      </c>
      <c r="G4" s="60">
        <f>'Master Data (Summary Slide)'!H5</f>
        <v>0.14549825272727271</v>
      </c>
      <c r="H4" s="60">
        <f>'Master Data (Summary Slide)'!I5</f>
        <v>0.10319212909090908</v>
      </c>
      <c r="I4" s="60">
        <f>'Master Data (Summary Slide)'!J5</f>
        <v>0.14252295272727269</v>
      </c>
      <c r="J4" s="60">
        <f>'Master Data (Summary Slide)'!K5</f>
        <v>0.12720804045454542</v>
      </c>
      <c r="K4" s="60">
        <f>'Master Data (Summary Slide)'!L5</f>
        <v>0.10865053409090908</v>
      </c>
      <c r="L4" s="60">
        <f>'Master Data (Summary Slide)'!M5</f>
        <v>8.0732767727272725E-2</v>
      </c>
      <c r="M4" s="60">
        <f>'Master Data (Summary Slide)'!N5</f>
        <v>0.11300333863636362</v>
      </c>
      <c r="N4" s="60">
        <f>'Master Data (Summary Slide)'!O5</f>
        <v>0.13999754954545457</v>
      </c>
      <c r="O4" s="190"/>
      <c r="P4" s="195"/>
      <c r="Q4" s="191"/>
      <c r="R4" s="191"/>
      <c r="S4" s="191"/>
      <c r="T4" s="191"/>
      <c r="U4" s="191"/>
      <c r="V4" s="191"/>
      <c r="W4" s="191"/>
      <c r="X4" s="191"/>
      <c r="Y4" s="191"/>
      <c r="Z4" s="191"/>
      <c r="AA4" s="191"/>
      <c r="AC4" s="7"/>
      <c r="AD4" s="191"/>
      <c r="AE4" s="191"/>
      <c r="AF4" s="191"/>
      <c r="AG4" s="191"/>
      <c r="AH4" s="191"/>
      <c r="AI4" s="191"/>
      <c r="AJ4" s="191"/>
      <c r="AK4" s="191"/>
      <c r="AL4" s="191"/>
      <c r="AM4" s="191"/>
      <c r="AN4" s="191"/>
      <c r="AP4" s="195">
        <v>3245.3</v>
      </c>
      <c r="AQ4" s="195">
        <v>1364.3</v>
      </c>
      <c r="AR4" s="195">
        <v>1721.8000000000002</v>
      </c>
      <c r="AS4" s="195">
        <v>1774.7</v>
      </c>
      <c r="AT4" s="195">
        <v>1912.7</v>
      </c>
      <c r="AU4" s="195">
        <v>1979.3</v>
      </c>
      <c r="AV4" s="195">
        <v>1553.2</v>
      </c>
      <c r="AW4" s="195">
        <v>1516.3</v>
      </c>
      <c r="AX4" s="195">
        <v>2422.9</v>
      </c>
      <c r="AY4" s="195">
        <v>3270.3</v>
      </c>
      <c r="AZ4" s="195">
        <v>2065.1999999999998</v>
      </c>
      <c r="BA4" s="195">
        <v>3014</v>
      </c>
      <c r="BB4" s="195">
        <v>24531</v>
      </c>
      <c r="BD4" t="s">
        <v>270</v>
      </c>
      <c r="BE4" s="191">
        <f>CORREL(INDEX(C:C,MATCH(DATE(2020,4,1),$B:$B,0)):INDEX(C:C,MATCH('Summary Slide'!$D$2,$B:$B,0)),INDEX(P:P,MATCH(DATE(2020,4,1),$B:$B,0)):INDEX(P:P,MATCH('Summary Slide'!$D$2,$B:$B,0)))</f>
        <v>0.30062142389542418</v>
      </c>
      <c r="BF4" s="191">
        <f>CORREL(INDEX(D:D,MATCH(DATE(2020,4,1),$B:$B,0)):INDEX(D:D,MATCH('Summary Slide'!$D$2,$B:$B,0)),INDEX(Q:Q,MATCH(DATE(2020,4,1),$B:$B,0)):INDEX(Q:Q,MATCH('Summary Slide'!$D$2,$B:$B,0)))</f>
        <v>0.22387456664955899</v>
      </c>
      <c r="BG4" s="191">
        <f>CORREL(INDEX(E:E,MATCH(DATE(2020,4,1),$B:$B,0)):INDEX(E:E,MATCH('Summary Slide'!$D$2,$B:$B,0)),INDEX(R:R,MATCH(DATE(2020,4,1),$B:$B,0)):INDEX(R:R,MATCH('Summary Slide'!$D$2,$B:$B,0)))</f>
        <v>0.20633102112867491</v>
      </c>
      <c r="BH4" s="191">
        <f>CORREL(INDEX(F:F,MATCH(DATE(2020,4,1),$B:$B,0)):INDEX(F:F,MATCH('Summary Slide'!$D$2,$B:$B,0)),INDEX(S:S,MATCH(DATE(2020,4,1),$B:$B,0)):INDEX(S:S,MATCH('Summary Slide'!$D$2,$B:$B,0)))</f>
        <v>0.16307370118629694</v>
      </c>
      <c r="BI4" s="191">
        <f>CORREL(INDEX(G:G,MATCH(DATE(2020,4,1),$B:$B,0)):INDEX(G:G,MATCH('Summary Slide'!$D$2,$B:$B,0)),INDEX(T:T,MATCH(DATE(2020,4,1),$B:$B,0)):INDEX(T:T,MATCH('Summary Slide'!$D$2,$B:$B,0)))</f>
        <v>0.39180118809082021</v>
      </c>
      <c r="BJ4" s="191">
        <f>CORREL(INDEX(H:H,MATCH(DATE(2020,4,1),$B:$B,0)):INDEX(H:H,MATCH('Summary Slide'!$D$2,$B:$B,0)),INDEX(U:U,MATCH(DATE(2020,4,1),$B:$B,0)):INDEX(U:U,MATCH('Summary Slide'!$D$2,$B:$B,0)))</f>
        <v>0.24329518445013637</v>
      </c>
      <c r="BK4" s="191">
        <f>CORREL(INDEX(I:I,MATCH(DATE(2020,4,1),$B:$B,0)):INDEX(I:I,MATCH('Summary Slide'!$D$2,$B:$B,0)),INDEX(V:V,MATCH(DATE(2020,4,1),$B:$B,0)):INDEX(V:V,MATCH('Summary Slide'!$D$2,$B:$B,0)))</f>
        <v>0.22967014607867639</v>
      </c>
      <c r="BL4" s="191">
        <f>CORREL(INDEX(J:J,MATCH(DATE(2020,4,1),$B:$B,0)):INDEX(J:J,MATCH('Summary Slide'!$D$2,$B:$B,0)),INDEX(W:W,MATCH(DATE(2020,4,1),$B:$B,0)):INDEX(W:W,MATCH('Summary Slide'!$D$2,$B:$B,0)))</f>
        <v>0.16559239161713929</v>
      </c>
      <c r="BM4" s="191">
        <f>CORREL(INDEX(K:K,MATCH(DATE(2020,4,1),$B:$B,0)):INDEX(K:K,MATCH('Summary Slide'!$D$2,$B:$B,0)),INDEX(X:X,MATCH(DATE(2020,4,1),$B:$B,0)):INDEX(X:X,MATCH('Summary Slide'!$D$2,$B:$B,0)))</f>
        <v>0.34426712041603086</v>
      </c>
      <c r="BN4" s="191">
        <f>CORREL(INDEX(L:L,MATCH(DATE(2020,4,1),$B:$B,0)):INDEX(L:L,MATCH('Summary Slide'!$D$2,$B:$B,0)),INDEX(Y:Y,MATCH(DATE(2020,4,1),$B:$B,0)):INDEX(Y:Y,MATCH('Summary Slide'!$D$2,$B:$B,0)))</f>
        <v>0.10860011641967399</v>
      </c>
      <c r="BO4" s="191">
        <f>CORREL(INDEX(M:M,MATCH(DATE(2020,4,1),$B:$B,0)):INDEX(M:M,MATCH('Summary Slide'!$D$2,$B:$B,0)),INDEX(Z:Z,MATCH(DATE(2020,4,1),$B:$B,0)):INDEX(Z:Z,MATCH('Summary Slide'!$D$2,$B:$B,0)))</f>
        <v>0.28327199748470272</v>
      </c>
      <c r="BP4" s="191">
        <f>CORREL(INDEX(N:N,MATCH(DATE(2020,4,1),$B:$B,0)):INDEX(N:N,MATCH('Summary Slide'!$D$2,$B:$B,0)),INDEX(AA:AA,MATCH(DATE(2020,4,1),$B:$B,0)):INDEX(AA:AA,MATCH('Summary Slide'!$D$2,$B:$B,0)))</f>
        <v>0.54307759688444446</v>
      </c>
      <c r="BQ4" s="197">
        <f>SUM(BE4:BP4)/SUM($BE$4:$BP$6)</f>
        <v>0.25970373392984436</v>
      </c>
      <c r="BR4" s="216"/>
      <c r="BS4" s="191">
        <f>SUM(BE4:BP4)</f>
        <v>3.2034764543015792</v>
      </c>
    </row>
    <row r="5" spans="2:71">
      <c r="B5" s="188">
        <f>DATE(YEAR(B4),MONTH(B4)+1,DAY(B4))</f>
        <v>43862</v>
      </c>
      <c r="C5" s="60">
        <f>'Master Data (Summary Slide)'!D6</f>
        <v>0.18050976800000001</v>
      </c>
      <c r="D5" s="60">
        <f>'Master Data (Summary Slide)'!E6</f>
        <v>0.13391001599999999</v>
      </c>
      <c r="E5" s="60">
        <f>'Master Data (Summary Slide)'!F6</f>
        <v>9.3524045999999986E-2</v>
      </c>
      <c r="F5" s="60">
        <f>'Master Data (Summary Slide)'!G6</f>
        <v>0.13653757799999999</v>
      </c>
      <c r="G5" s="60">
        <f>'Master Data (Summary Slide)'!H6</f>
        <v>0.15609986249999996</v>
      </c>
      <c r="H5" s="60">
        <f>'Master Data (Summary Slide)'!I6</f>
        <v>0.101988273</v>
      </c>
      <c r="I5" s="60">
        <f>'Master Data (Summary Slide)'!J6</f>
        <v>0.1226372385</v>
      </c>
      <c r="J5" s="60">
        <f>'Master Data (Summary Slide)'!K6</f>
        <v>0.13054864050000001</v>
      </c>
      <c r="K5" s="60">
        <f>'Master Data (Summary Slide)'!L6</f>
        <v>0.11119732599999999</v>
      </c>
      <c r="L5" s="60">
        <f>'Master Data (Summary Slide)'!M6</f>
        <v>8.7157647499999991E-2</v>
      </c>
      <c r="M5" s="60">
        <f>'Master Data (Summary Slide)'!N6</f>
        <v>0.16480901100000001</v>
      </c>
      <c r="N5" s="60">
        <f>'Master Data (Summary Slide)'!O6</f>
        <v>0.13534827999999996</v>
      </c>
      <c r="P5" s="195"/>
      <c r="AC5" s="7"/>
      <c r="AP5" s="195">
        <v>3253.5</v>
      </c>
      <c r="AQ5" s="195">
        <v>1369.1</v>
      </c>
      <c r="AR5" s="195">
        <v>1722.3999999999999</v>
      </c>
      <c r="AS5" s="195">
        <v>1777.3</v>
      </c>
      <c r="AT5" s="195">
        <v>1916.8</v>
      </c>
      <c r="AU5" s="195">
        <v>1983.7</v>
      </c>
      <c r="AV5" s="195">
        <v>1552.3</v>
      </c>
      <c r="AW5" s="195">
        <v>1524.5</v>
      </c>
      <c r="AX5" s="195">
        <v>2422.6000000000004</v>
      </c>
      <c r="AY5" s="195">
        <v>3278.6</v>
      </c>
      <c r="AZ5" s="195">
        <v>2066.8000000000002</v>
      </c>
      <c r="BA5" s="195">
        <v>3022.9</v>
      </c>
      <c r="BB5" s="195">
        <v>24598</v>
      </c>
      <c r="BD5" t="s">
        <v>274</v>
      </c>
      <c r="BE5" s="191">
        <f>CORREL(INDEX(C:C,MATCH(DATE(2020,8,1),$B:$B,0)):INDEX(C:C,MATCH('Summary Slide'!$D$2,$B:$B,0)),INDEX(AC:AC,MATCH(DATE(2020,8,1),$B:$B,0)):INDEX(AC:AC,MATCH('Summary Slide'!$D$2,$B:$B,0)))</f>
        <v>0.28772362349220687</v>
      </c>
      <c r="BF5" s="191">
        <f>CORREL(INDEX(D:D,MATCH(DATE(2020,8,1),$B:$B,0)):INDEX(D:D,MATCH('Summary Slide'!$D$2,$B:$B,0)),INDEX(AD:AD,MATCH(DATE(2020,8,1),$B:$B,0)):INDEX(AD:AD,MATCH('Summary Slide'!$D$2,$B:$B,0)))</f>
        <v>-5.3315798326754614E-2</v>
      </c>
      <c r="BG5" s="191">
        <f>CORREL(INDEX(E:E,MATCH(DATE(2020,8,1),$B:$B,0)):INDEX(E:E,MATCH('Summary Slide'!$D$2,$B:$B,0)),INDEX(AE:AE,MATCH(DATE(2020,8,1),$B:$B,0)):INDEX(AE:AE,MATCH('Summary Slide'!$D$2,$B:$B,0)))</f>
        <v>-4.8968564156749078E-2</v>
      </c>
      <c r="BH5" s="191">
        <f>CORREL(INDEX(F:F,MATCH(DATE(2020,8,1),$B:$B,0)):INDEX(F:F,MATCH('Summary Slide'!$D$2,$B:$B,0)),INDEX(AF:AF,MATCH(DATE(2020,8,1),$B:$B,0)):INDEX(AF:AF,MATCH('Summary Slide'!$D$2,$B:$B,0)))</f>
        <v>2.8978927759490468E-3</v>
      </c>
      <c r="BI5" s="191">
        <f>CORREL(INDEX(G:G,MATCH(DATE(2020,8,1),$B:$B,0)):INDEX(G:G,MATCH('Summary Slide'!$D$2,$B:$B,0)),INDEX(AG:AG,MATCH(DATE(2020,8,1),$B:$B,0)):INDEX(AG:AG,MATCH('Summary Slide'!$D$2,$B:$B,0)))</f>
        <v>0.28232695333714247</v>
      </c>
      <c r="BJ5" s="191">
        <f>CORREL(INDEX(H:H,MATCH(DATE(2020,8,1),$B:$B,0)):INDEX(H:H,MATCH('Summary Slide'!$D$2,$B:$B,0)),INDEX(AH:AH,MATCH(DATE(2020,8,1),$B:$B,0)):INDEX(AH:AH,MATCH('Summary Slide'!$D$2,$B:$B,0)))</f>
        <v>0.26094058219200977</v>
      </c>
      <c r="BK5" s="191">
        <f>CORREL(INDEX(I:I,MATCH(DATE(2020,8,1),$B:$B,0)):INDEX(I:I,MATCH('Summary Slide'!$D$2,$B:$B,0)),INDEX(AI:AI,MATCH(DATE(2020,8,1),$B:$B,0)):INDEX(AI:AI,MATCH('Summary Slide'!$D$2,$B:$B,0)))</f>
        <v>6.9929120846115148E-2</v>
      </c>
      <c r="BL5" s="191">
        <f>CORREL(INDEX(J:J,MATCH(DATE(2020,8,1),$B:$B,0)):INDEX(J:J,MATCH('Summary Slide'!$D$2,$B:$B,0)),INDEX(AJ:AJ,MATCH(DATE(2020,8,1),$B:$B,0)):INDEX(AJ:AJ,MATCH('Summary Slide'!$D$2,$B:$B,0)))</f>
        <v>0.35072671982322712</v>
      </c>
      <c r="BM5" s="191">
        <f>CORREL(INDEX(K:K,MATCH(DATE(2020,8,1),$B:$B,0)):INDEX(K:K,MATCH('Summary Slide'!$D$2,$B:$B,0)),INDEX(AK:AK,MATCH(DATE(2020,8,1),$B:$B,0)):INDEX(AK:AK,MATCH('Summary Slide'!$D$2,$B:$B,0)))</f>
        <v>0.17784608713145586</v>
      </c>
      <c r="BN5" s="191">
        <f>CORREL(INDEX(L:L,MATCH(DATE(2020,8,1),$B:$B,0)):INDEX(L:L,MATCH('Summary Slide'!$D$2,$B:$B,0)),INDEX(AL:AL,MATCH(DATE(2020,8,1),$B:$B,0)):INDEX(AL:AL,MATCH('Summary Slide'!$D$2,$B:$B,0)))</f>
        <v>-9.0415066586629692E-3</v>
      </c>
      <c r="BO5" s="191">
        <f>CORREL(INDEX(M:M,MATCH(DATE(2020,8,1),$B:$B,0)):INDEX(M:M,MATCH('Summary Slide'!$D$2,$B:$B,0)),INDEX(AM:AM,MATCH(DATE(2020,8,1),$B:$B,0)):INDEX(AM:AM,MATCH('Summary Slide'!$D$2,$B:$B,0)))</f>
        <v>0.13358825590186607</v>
      </c>
      <c r="BP5" s="191">
        <f>CORREL(INDEX(N:N,MATCH(DATE(2020,8,1),$B:$B,0)):INDEX(N:N,MATCH('Summary Slide'!$D$2,$B:$B,0)),INDEX(AN:AN,MATCH(DATE(2020,8,1),$B:$B,0)):INDEX(AN:AN,MATCH('Summary Slide'!$D$2,$B:$B,0)))</f>
        <v>0.42668173830763523</v>
      </c>
      <c r="BQ5" s="197">
        <f t="shared" ref="BQ5:BQ6" si="0">SUM(BE5:BP5)/SUM($BE$4:$BP$6)</f>
        <v>0.15251860234491149</v>
      </c>
      <c r="BR5" s="216"/>
      <c r="BS5" s="191">
        <f t="shared" ref="BS5:BS6" si="1">SUM(BE5:BP5)</f>
        <v>1.8813351046654412</v>
      </c>
    </row>
    <row r="6" spans="2:71">
      <c r="B6" s="188">
        <f t="shared" ref="B6:B69" si="2">DATE(YEAR(B5),MONTH(B5)+1,DAY(B5))</f>
        <v>43891</v>
      </c>
      <c r="C6" s="60">
        <f>'Master Data (Summary Slide)'!D7</f>
        <v>0.11846048818181817</v>
      </c>
      <c r="D6" s="60">
        <f>'Master Data (Summary Slide)'!E7</f>
        <v>0.12141500636363636</v>
      </c>
      <c r="E6" s="60">
        <f>'Master Data (Summary Slide)'!F7</f>
        <v>8.223382909090908E-2</v>
      </c>
      <c r="F6" s="60">
        <f>'Master Data (Summary Slide)'!G7</f>
        <v>0.13693427454545457</v>
      </c>
      <c r="G6" s="60">
        <f>'Master Data (Summary Slide)'!H7</f>
        <v>0.15033529454545452</v>
      </c>
      <c r="H6" s="60">
        <f>'Master Data (Summary Slide)'!I7</f>
        <v>9.5662524545454555E-2</v>
      </c>
      <c r="I6" s="60">
        <f>'Master Data (Summary Slide)'!J7</f>
        <v>0.12496486545454545</v>
      </c>
      <c r="J6" s="60">
        <f>'Master Data (Summary Slide)'!K7</f>
        <v>0.10630587363636365</v>
      </c>
      <c r="K6" s="60">
        <f>'Master Data (Summary Slide)'!L7</f>
        <v>0.12651955545454546</v>
      </c>
      <c r="L6" s="60">
        <f>'Master Data (Summary Slide)'!M7</f>
        <v>8.410533318181819E-2</v>
      </c>
      <c r="M6" s="60">
        <f>'Master Data (Summary Slide)'!N7</f>
        <v>0.13682591136363634</v>
      </c>
      <c r="N6" s="60">
        <f>'Master Data (Summary Slide)'!O7</f>
        <v>0.15174821090909088</v>
      </c>
      <c r="P6" s="195"/>
      <c r="AC6" s="195"/>
      <c r="AP6" s="195">
        <v>3223.8</v>
      </c>
      <c r="AQ6" s="195">
        <v>1362.4</v>
      </c>
      <c r="AR6" s="195">
        <v>1714.3000000000002</v>
      </c>
      <c r="AS6" s="195">
        <v>1773.2</v>
      </c>
      <c r="AT6" s="195">
        <v>1901.5</v>
      </c>
      <c r="AU6" s="195">
        <v>1971.6000000000001</v>
      </c>
      <c r="AV6" s="195">
        <v>1546.3000000000002</v>
      </c>
      <c r="AW6" s="195">
        <v>1509.3</v>
      </c>
      <c r="AX6" s="195">
        <v>2410.6999999999998</v>
      </c>
      <c r="AY6" s="195">
        <v>3266.2000000000003</v>
      </c>
      <c r="AZ6" s="195">
        <v>2055.5</v>
      </c>
      <c r="BA6" s="195">
        <v>3011.7</v>
      </c>
      <c r="BB6" s="195">
        <v>24360</v>
      </c>
      <c r="BD6" t="s">
        <v>276</v>
      </c>
      <c r="BE6" s="191">
        <f>CORREL(INDEX(C:C,MATCH(DATE(2020,4,1),$B:$B,0)):INDEX(C:C,MATCH(EDATE('Summary Slide'!$D$2,-1),$B:$B,0)),INDEX(AP:AP,MATCH(DATE(2020,4,1),$B:$B,0)):INDEX(AP:AP,MATCH(EDATE('Summary Slide'!$D$2,-1),$B:$B,0)))</f>
        <v>0.45362881745089406</v>
      </c>
      <c r="BF6" s="191">
        <f>CORREL(INDEX(D:D,MATCH(DATE(2020,4,1),$B:$B,0)):INDEX(D:D,MATCH(EDATE('Summary Slide'!$D$2,-1),$B:$B,0)),INDEX(AQ:AQ,MATCH(DATE(2020,4,1),$B:$B,0)):INDEX(AQ:AQ,MATCH(EDATE('Summary Slide'!$D$2,-1),$B:$B,0)))</f>
        <v>0.59144397289902606</v>
      </c>
      <c r="BG6" s="191">
        <f>CORREL(INDEX(E:E,MATCH(DATE(2020,4,1),$B:$B,0)):INDEX(E:E,MATCH(EDATE('Summary Slide'!$D$2,-1),$B:$B,0)),INDEX(AR:AR,MATCH(DATE(2020,4,1),$B:$B,0)):INDEX(AR:AR,MATCH(EDATE('Summary Slide'!$D$2,-1),$B:$B,0)))</f>
        <v>0.51546595124210681</v>
      </c>
      <c r="BH6" s="191">
        <f>CORREL(INDEX(F:F,MATCH(DATE(2020,4,1),$B:$B,0)):INDEX(F:F,MATCH(EDATE('Summary Slide'!$D$2,-1),$B:$B,0)),INDEX(AS:AS,MATCH(DATE(2020,4,1),$B:$B,0)):INDEX(AS:AS,MATCH(EDATE('Summary Slide'!$D$2,-1),$B:$B,0)))</f>
        <v>0.67324471274395437</v>
      </c>
      <c r="BI6" s="191">
        <f>CORREL(INDEX(G:G,MATCH(DATE(2020,4,1),$B:$B,0)):INDEX(G:G,MATCH(EDATE('Summary Slide'!$D$2,-1),$B:$B,0)),INDEX(AT:AT,MATCH(DATE(2020,4,1),$B:$B,0)):INDEX(AT:AT,MATCH(EDATE('Summary Slide'!$D$2,-1),$B:$B,0)))</f>
        <v>0.67799199690923029</v>
      </c>
      <c r="BJ6" s="191">
        <f>CORREL(INDEX(H:H,MATCH(DATE(2020,4,1),$B:$B,0)):INDEX(H:H,MATCH(EDATE('Summary Slide'!$D$2,-1),$B:$B,0)),INDEX(AU:AU,MATCH(DATE(2020,4,1),$B:$B,0)):INDEX(AU:AU,MATCH(EDATE('Summary Slide'!$D$2,-1),$B:$B,0)))</f>
        <v>0.31895145231882871</v>
      </c>
      <c r="BK6" s="191">
        <f>CORREL(INDEX(I:I,MATCH(DATE(2020,4,1),$B:$B,0)):INDEX(I:I,MATCH(EDATE('Summary Slide'!$D$2,-1),$B:$B,0)),INDEX(AV:AV,MATCH(DATE(2020,4,1),$B:$B,0)):INDEX(AV:AV,MATCH(EDATE('Summary Slide'!$D$2,-1),$B:$B,0)))</f>
        <v>0.77031140583743207</v>
      </c>
      <c r="BL6" s="191">
        <f>CORREL(INDEX(J:J,MATCH(DATE(2020,4,1),$B:$B,0)):INDEX(J:J,MATCH(EDATE('Summary Slide'!$D$2,-1),$B:$B,0)),INDEX(AW:AW,MATCH(DATE(2020,4,1),$B:$B,0)):INDEX(AW:AW,MATCH(EDATE('Summary Slide'!$D$2,-1),$B:$B,0)))</f>
        <v>0.66978210274820371</v>
      </c>
      <c r="BM6" s="191">
        <f>CORREL(INDEX(K:K,MATCH(DATE(2020,4,1),$B:$B,0)):INDEX(K:K,MATCH(EDATE('Summary Slide'!$D$2,-1),$B:$B,0)),INDEX(AX:AX,MATCH(DATE(2020,4,1),$B:$B,0)):INDEX(AX:AX,MATCH(EDATE('Summary Slide'!$D$2,-1),$B:$B,0)))</f>
        <v>0.70805763153903289</v>
      </c>
      <c r="BN6" s="191">
        <f>CORREL(INDEX(L:L,MATCH(DATE(2020,4,1),$B:$B,0)):INDEX(L:L,MATCH(EDATE('Summary Slide'!$D$2,-1),$B:$B,0)),INDEX(AY:AY,MATCH(DATE(2020,4,1),$B:$B,0)):INDEX(AY:AY,MATCH(EDATE('Summary Slide'!$D$2,-1),$B:$B,0)))</f>
        <v>0.76750131405691513</v>
      </c>
      <c r="BO6" s="191">
        <f>CORREL(INDEX(M:M,MATCH(DATE(2020,4,1),$B:$B,0)):INDEX(M:M,MATCH(EDATE('Summary Slide'!$D$2,-1),$B:$B,0)),INDEX(AZ:AZ,MATCH(DATE(2020,4,1),$B:$B,0)):INDEX(AZ:AZ,MATCH(EDATE('Summary Slide'!$D$2,-1),$B:$B,0)))</f>
        <v>0.64757805954286474</v>
      </c>
      <c r="BP6" s="191">
        <f>CORREL(INDEX(N:N,MATCH(DATE(2020,4,1),$B:$B,0)):INDEX(N:N,MATCH(EDATE('Summary Slide'!$D$2,-1),$B:$B,0)),INDEX(BA:BA,MATCH(DATE(2020,4,1),$B:$B,0)):INDEX(BA:BA,MATCH(EDATE('Summary Slide'!$D$2,-1),$B:$B,0)))</f>
        <v>0.45634999114045965</v>
      </c>
      <c r="BQ6" s="197">
        <f t="shared" si="0"/>
        <v>0.58777766372524409</v>
      </c>
      <c r="BR6" s="216"/>
      <c r="BS6" s="191">
        <f t="shared" si="1"/>
        <v>7.2503074084289487</v>
      </c>
    </row>
    <row r="7" spans="2:71">
      <c r="B7" s="188">
        <f t="shared" si="2"/>
        <v>43922</v>
      </c>
      <c r="C7" s="60">
        <f>'Master Data (Summary Slide)'!D8</f>
        <v>9.1724635000000013E-2</v>
      </c>
      <c r="D7" s="60">
        <f>'Master Data (Summary Slide)'!E8</f>
        <v>7.674487272727272E-2</v>
      </c>
      <c r="E7" s="60">
        <f>'Master Data (Summary Slide)'!F8</f>
        <v>6.4911112272727264E-2</v>
      </c>
      <c r="F7" s="60">
        <f>'Master Data (Summary Slide)'!G8</f>
        <v>9.2328610909090919E-2</v>
      </c>
      <c r="G7" s="60">
        <f>'Master Data (Summary Slide)'!H8</f>
        <v>9.1301114545454545E-2</v>
      </c>
      <c r="H7" s="60">
        <f>'Master Data (Summary Slide)'!I8</f>
        <v>4.5328022272727267E-2</v>
      </c>
      <c r="I7" s="60">
        <f>'Master Data (Summary Slide)'!J8</f>
        <v>7.8090618181818158E-2</v>
      </c>
      <c r="J7" s="60">
        <f>'Master Data (Summary Slide)'!K8</f>
        <v>9.3914272727272735E-2</v>
      </c>
      <c r="K7" s="60">
        <f>'Master Data (Summary Slide)'!L8</f>
        <v>9.4851095909090896E-2</v>
      </c>
      <c r="L7" s="60">
        <f>'Master Data (Summary Slide)'!M8</f>
        <v>6.5462423636363634E-2</v>
      </c>
      <c r="M7" s="60">
        <f>'Master Data (Summary Slide)'!N8</f>
        <v>8.0326799090909104E-2</v>
      </c>
      <c r="N7" s="60">
        <f>'Master Data (Summary Slide)'!O8</f>
        <v>9.3056946818181829E-2</v>
      </c>
      <c r="P7" s="195">
        <v>6078</v>
      </c>
      <c r="Q7" s="195">
        <v>660</v>
      </c>
      <c r="R7" s="195">
        <v>1283</v>
      </c>
      <c r="S7" s="195">
        <v>877</v>
      </c>
      <c r="T7" s="195">
        <v>2375</v>
      </c>
      <c r="U7" s="195">
        <v>2818</v>
      </c>
      <c r="V7" s="195">
        <v>1279</v>
      </c>
      <c r="W7" s="195">
        <v>3488</v>
      </c>
      <c r="X7" s="195">
        <v>1909</v>
      </c>
      <c r="Y7" s="195">
        <v>1705</v>
      </c>
      <c r="Z7" s="195">
        <v>1967</v>
      </c>
      <c r="AA7" s="195">
        <v>1763</v>
      </c>
      <c r="AC7" s="195"/>
      <c r="AD7" s="195"/>
      <c r="AE7" s="195"/>
      <c r="AF7" s="195"/>
      <c r="AG7" s="195"/>
      <c r="AH7" s="195"/>
      <c r="AI7" s="195"/>
      <c r="AJ7" s="195"/>
      <c r="AK7" s="195"/>
      <c r="AL7" s="195"/>
      <c r="AM7" s="195"/>
      <c r="AN7" s="195"/>
      <c r="AP7" s="189">
        <v>2775.1</v>
      </c>
      <c r="AQ7" s="195">
        <v>1231.5999999999999</v>
      </c>
      <c r="AR7" s="195">
        <v>1575.1999999999998</v>
      </c>
      <c r="AS7" s="195">
        <v>1598.2</v>
      </c>
      <c r="AT7" s="195">
        <v>1677.6</v>
      </c>
      <c r="AU7" s="195">
        <v>1783.5</v>
      </c>
      <c r="AV7" s="195">
        <v>1394.3000000000002</v>
      </c>
      <c r="AW7" s="195">
        <v>1296.5</v>
      </c>
      <c r="AX7" s="195">
        <v>2149.9</v>
      </c>
      <c r="AY7" s="195">
        <v>2928.7999999999997</v>
      </c>
      <c r="AZ7" s="195">
        <v>1828.6</v>
      </c>
      <c r="BA7" s="195">
        <v>2705.2999999999997</v>
      </c>
      <c r="BB7" s="195">
        <v>21759</v>
      </c>
      <c r="BC7" s="196"/>
      <c r="BD7" s="196"/>
      <c r="BE7" s="191"/>
      <c r="BF7" s="191"/>
      <c r="BG7" s="191"/>
      <c r="BH7" s="191"/>
      <c r="BI7" s="191"/>
      <c r="BJ7" s="191"/>
      <c r="BK7" s="191"/>
      <c r="BL7" s="191"/>
      <c r="BM7" s="191"/>
      <c r="BN7" s="191"/>
      <c r="BO7" s="191"/>
      <c r="BP7" s="191"/>
      <c r="BQ7" s="196"/>
      <c r="BS7" s="191"/>
    </row>
    <row r="8" spans="2:71">
      <c r="B8" s="188">
        <f t="shared" si="2"/>
        <v>43952</v>
      </c>
      <c r="C8" s="60">
        <f>'Master Data (Summary Slide)'!D9</f>
        <v>0.12014683349999999</v>
      </c>
      <c r="D8" s="60">
        <f>'Master Data (Summary Slide)'!E9</f>
        <v>0.1024559865</v>
      </c>
      <c r="E8" s="60">
        <f>'Master Data (Summary Slide)'!F9</f>
        <v>6.2840870000000007E-2</v>
      </c>
      <c r="F8" s="60">
        <f>'Master Data (Summary Slide)'!G9</f>
        <v>0.102778936</v>
      </c>
      <c r="G8" s="60">
        <f>'Master Data (Summary Slide)'!H9</f>
        <v>0.1285221345</v>
      </c>
      <c r="H8" s="60">
        <f>'Master Data (Summary Slide)'!I9</f>
        <v>6.2898101000000012E-2</v>
      </c>
      <c r="I8" s="60">
        <f>'Master Data (Summary Slide)'!J9</f>
        <v>8.6886694500000014E-2</v>
      </c>
      <c r="J8" s="60">
        <f>'Master Data (Summary Slide)'!K9</f>
        <v>0.1062342495</v>
      </c>
      <c r="K8" s="60">
        <f>'Master Data (Summary Slide)'!L9</f>
        <v>8.7938483000000012E-2</v>
      </c>
      <c r="L8" s="60">
        <f>'Master Data (Summary Slide)'!M9</f>
        <v>7.7172858499999997E-2</v>
      </c>
      <c r="M8" s="60">
        <f>'Master Data (Summary Slide)'!N9</f>
        <v>0.118207227</v>
      </c>
      <c r="N8" s="60">
        <f>'Master Data (Summary Slide)'!O9</f>
        <v>0.10031346899999999</v>
      </c>
      <c r="P8" s="195">
        <v>1741</v>
      </c>
      <c r="Q8" s="195">
        <v>731</v>
      </c>
      <c r="R8" s="195">
        <v>1185</v>
      </c>
      <c r="S8" s="195">
        <v>1277</v>
      </c>
      <c r="T8" s="195">
        <v>1649</v>
      </c>
      <c r="U8" s="195">
        <v>2530</v>
      </c>
      <c r="V8" s="195">
        <v>1283</v>
      </c>
      <c r="W8" s="195">
        <v>1424</v>
      </c>
      <c r="X8" s="195">
        <v>2022</v>
      </c>
      <c r="Y8" s="195">
        <v>2599</v>
      </c>
      <c r="Z8" s="195">
        <v>2764</v>
      </c>
      <c r="AA8" s="195">
        <v>2670</v>
      </c>
      <c r="AC8" s="195"/>
      <c r="AD8" s="195"/>
      <c r="AE8" s="195"/>
      <c r="AF8" s="195"/>
      <c r="AG8" s="195"/>
      <c r="AH8" s="195"/>
      <c r="AI8" s="195"/>
      <c r="AJ8" s="195"/>
      <c r="AK8" s="195"/>
      <c r="AL8" s="195"/>
      <c r="AM8" s="195"/>
      <c r="AN8" s="195"/>
      <c r="AP8" s="189">
        <v>2802.1</v>
      </c>
      <c r="AQ8" s="195">
        <v>1268.5999999999999</v>
      </c>
      <c r="AR8" s="195">
        <v>1605.9999999999998</v>
      </c>
      <c r="AS8" s="195">
        <v>1645.2</v>
      </c>
      <c r="AT8" s="195">
        <v>1705.9</v>
      </c>
      <c r="AU8" s="195">
        <v>1792.9</v>
      </c>
      <c r="AV8" s="195">
        <v>1430.6999999999998</v>
      </c>
      <c r="AW8" s="195">
        <v>1302.6999999999998</v>
      </c>
      <c r="AX8" s="195">
        <v>2204.8000000000002</v>
      </c>
      <c r="AY8" s="195">
        <v>2975.1</v>
      </c>
      <c r="AZ8" s="195">
        <v>1874.8999999999999</v>
      </c>
      <c r="BA8" s="195">
        <v>2749.3999999999996</v>
      </c>
      <c r="BB8" s="195">
        <v>22149</v>
      </c>
      <c r="BC8" s="196"/>
      <c r="BD8" s="196"/>
      <c r="BE8" s="191"/>
      <c r="BF8" s="191"/>
      <c r="BG8" s="191"/>
      <c r="BH8" s="191"/>
      <c r="BI8" s="191"/>
      <c r="BJ8" s="191"/>
      <c r="BK8" s="191"/>
      <c r="BL8" s="191"/>
      <c r="BM8" s="191"/>
      <c r="BN8" s="191"/>
      <c r="BO8" s="191"/>
      <c r="BP8" s="191"/>
      <c r="BQ8" s="196"/>
    </row>
    <row r="9" spans="2:71">
      <c r="B9" s="188">
        <f t="shared" si="2"/>
        <v>43983</v>
      </c>
      <c r="C9" s="60">
        <f>'Master Data (Summary Slide)'!D10</f>
        <v>0.12419008363636365</v>
      </c>
      <c r="D9" s="60">
        <f>'Master Data (Summary Slide)'!E10</f>
        <v>0.12188185272727273</v>
      </c>
      <c r="E9" s="60">
        <f>'Master Data (Summary Slide)'!F10</f>
        <v>0.10264660045454545</v>
      </c>
      <c r="F9" s="60">
        <f>'Master Data (Summary Slide)'!G10</f>
        <v>0.11385467818181819</v>
      </c>
      <c r="G9" s="60">
        <f>'Master Data (Summary Slide)'!H10</f>
        <v>0.12648317090909092</v>
      </c>
      <c r="H9" s="60">
        <f>'Master Data (Summary Slide)'!I10</f>
        <v>9.8534015909090944E-2</v>
      </c>
      <c r="I9" s="60">
        <f>'Master Data (Summary Slide)'!J10</f>
        <v>0.10685214999999999</v>
      </c>
      <c r="J9" s="60">
        <f>'Master Data (Summary Slide)'!K10</f>
        <v>0.15208154772727273</v>
      </c>
      <c r="K9" s="60">
        <f>'Master Data (Summary Slide)'!L10</f>
        <v>0.11167891045454546</v>
      </c>
      <c r="L9" s="60">
        <f>'Master Data (Summary Slide)'!M10</f>
        <v>8.1754340909090908E-2</v>
      </c>
      <c r="M9" s="60">
        <f>'Master Data (Summary Slide)'!N10</f>
        <v>0.13160302045454544</v>
      </c>
      <c r="N9" s="60">
        <f>'Master Data (Summary Slide)'!O10</f>
        <v>0.13051276863636363</v>
      </c>
      <c r="P9" s="195">
        <v>756</v>
      </c>
      <c r="Q9" s="195">
        <v>7034</v>
      </c>
      <c r="R9" s="195">
        <v>3319</v>
      </c>
      <c r="S9" s="195">
        <v>5659</v>
      </c>
      <c r="T9" s="195">
        <v>965</v>
      </c>
      <c r="U9" s="195">
        <v>1700</v>
      </c>
      <c r="V9" s="195">
        <v>4343</v>
      </c>
      <c r="W9" s="195">
        <v>1462</v>
      </c>
      <c r="X9" s="195">
        <v>3342</v>
      </c>
      <c r="Y9" s="195">
        <v>5901</v>
      </c>
      <c r="Z9" s="195">
        <v>5178</v>
      </c>
      <c r="AA9" s="195">
        <v>6328</v>
      </c>
      <c r="AC9" s="195"/>
      <c r="AD9" s="195"/>
      <c r="AE9" s="195"/>
      <c r="AF9" s="195"/>
      <c r="AG9" s="195"/>
      <c r="AH9" s="195"/>
      <c r="AI9" s="195"/>
      <c r="AJ9" s="195"/>
      <c r="AK9" s="195"/>
      <c r="AL9" s="195"/>
      <c r="AM9" s="195"/>
      <c r="AN9" s="195"/>
      <c r="AP9" s="189">
        <v>2879.7999999999997</v>
      </c>
      <c r="AQ9" s="195">
        <v>1299.9000000000001</v>
      </c>
      <c r="AR9" s="195">
        <v>1632.1999999999998</v>
      </c>
      <c r="AS9" s="195">
        <v>1674.8</v>
      </c>
      <c r="AT9" s="195">
        <v>1751.9</v>
      </c>
      <c r="AU9" s="195">
        <v>1826.6</v>
      </c>
      <c r="AV9" s="195">
        <v>1463.6999999999998</v>
      </c>
      <c r="AW9" s="195">
        <v>1348.3</v>
      </c>
      <c r="AX9" s="195">
        <v>2255.5</v>
      </c>
      <c r="AY9" s="195">
        <v>3051.6</v>
      </c>
      <c r="AZ9" s="195">
        <v>1915.5000000000002</v>
      </c>
      <c r="BA9" s="195">
        <v>2818.1</v>
      </c>
      <c r="BB9" s="195">
        <v>22699</v>
      </c>
      <c r="BE9" s="191"/>
      <c r="BF9" s="191"/>
      <c r="BG9" s="191"/>
      <c r="BH9" s="191"/>
      <c r="BI9" s="191"/>
      <c r="BJ9" s="191"/>
      <c r="BK9" s="191"/>
      <c r="BL9" s="191"/>
      <c r="BM9" s="191"/>
      <c r="BN9" s="191"/>
      <c r="BO9" s="191"/>
      <c r="BP9" s="191"/>
      <c r="BQ9" s="196"/>
    </row>
    <row r="10" spans="2:71">
      <c r="B10" s="188">
        <f t="shared" si="2"/>
        <v>44013</v>
      </c>
      <c r="C10" s="60">
        <f>'Master Data (Summary Slide)'!D11</f>
        <v>0.16705705181818181</v>
      </c>
      <c r="D10" s="60">
        <f>'Master Data (Summary Slide)'!E11</f>
        <v>0.10587202090909092</v>
      </c>
      <c r="E10" s="60">
        <f>'Master Data (Summary Slide)'!F11</f>
        <v>9.0566592272727273E-2</v>
      </c>
      <c r="F10" s="60">
        <f>'Master Data (Summary Slide)'!G11</f>
        <v>0.12710926636363637</v>
      </c>
      <c r="G10" s="60">
        <f>'Master Data (Summary Slide)'!H11</f>
        <v>0.14482278954545455</v>
      </c>
      <c r="H10" s="60">
        <f>'Master Data (Summary Slide)'!I11</f>
        <v>0.11769259181818183</v>
      </c>
      <c r="I10" s="60">
        <f>'Master Data (Summary Slide)'!J11</f>
        <v>0.11510104227272727</v>
      </c>
      <c r="J10" s="60">
        <f>'Master Data (Summary Slide)'!K11</f>
        <v>0.15067741590909089</v>
      </c>
      <c r="K10" s="60">
        <f>'Master Data (Summary Slide)'!L11</f>
        <v>0.11990603545454545</v>
      </c>
      <c r="L10" s="60">
        <f>'Master Data (Summary Slide)'!M11</f>
        <v>9.0091055454545446E-2</v>
      </c>
      <c r="M10" s="60">
        <f>'Master Data (Summary Slide)'!N11</f>
        <v>0.1290416568181818</v>
      </c>
      <c r="N10" s="60">
        <f>'Master Data (Summary Slide)'!O11</f>
        <v>0.1299498259090909</v>
      </c>
      <c r="P10" s="195">
        <v>1034</v>
      </c>
      <c r="Q10" s="195">
        <v>9111</v>
      </c>
      <c r="R10" s="195">
        <v>6096</v>
      </c>
      <c r="S10" s="195">
        <v>7302</v>
      </c>
      <c r="T10" s="195">
        <v>1949</v>
      </c>
      <c r="U10" s="195">
        <v>3073</v>
      </c>
      <c r="V10" s="195">
        <v>4376</v>
      </c>
      <c r="W10" s="195">
        <v>1556</v>
      </c>
      <c r="X10" s="195">
        <v>6712</v>
      </c>
      <c r="Y10" s="195">
        <v>8818</v>
      </c>
      <c r="Z10" s="195">
        <v>8239</v>
      </c>
      <c r="AA10" s="195">
        <v>9561</v>
      </c>
      <c r="AC10" s="195"/>
      <c r="AD10" s="195"/>
      <c r="AE10" s="195"/>
      <c r="AF10" s="195"/>
      <c r="AG10" s="195"/>
      <c r="AH10" s="195"/>
      <c r="AI10" s="195"/>
      <c r="AJ10" s="195"/>
      <c r="AK10" s="195"/>
      <c r="AL10" s="195"/>
      <c r="AM10" s="195"/>
      <c r="AN10" s="195"/>
      <c r="AP10" s="189">
        <v>2919.0000000000005</v>
      </c>
      <c r="AQ10" s="195">
        <v>1291.5999999999999</v>
      </c>
      <c r="AR10" s="195">
        <v>1640.5</v>
      </c>
      <c r="AS10" s="195">
        <v>1672.9</v>
      </c>
      <c r="AT10" s="195">
        <v>1762.4</v>
      </c>
      <c r="AU10" s="195">
        <v>1847.5</v>
      </c>
      <c r="AV10" s="195">
        <v>1474.8</v>
      </c>
      <c r="AW10" s="195">
        <v>1369</v>
      </c>
      <c r="AX10" s="195">
        <v>2271.6</v>
      </c>
      <c r="AY10" s="195">
        <v>3067</v>
      </c>
      <c r="AZ10" s="195">
        <v>1922.2999999999997</v>
      </c>
      <c r="BA10" s="195">
        <v>2831.9</v>
      </c>
      <c r="BB10" s="195">
        <v>22889</v>
      </c>
      <c r="BE10" s="191"/>
      <c r="BF10" s="191"/>
      <c r="BG10" s="191"/>
      <c r="BH10" s="191"/>
      <c r="BI10" s="191"/>
      <c r="BJ10" s="191"/>
      <c r="BK10" s="191"/>
      <c r="BL10" s="191"/>
      <c r="BM10" s="191"/>
      <c r="BN10" s="191"/>
      <c r="BO10" s="191"/>
      <c r="BP10" s="191"/>
      <c r="BQ10" s="196"/>
    </row>
    <row r="11" spans="2:71">
      <c r="B11" s="188">
        <f t="shared" si="2"/>
        <v>44044</v>
      </c>
      <c r="C11" s="60">
        <f>'Master Data (Summary Slide)'!D12</f>
        <v>0.1444594538095238</v>
      </c>
      <c r="D11" s="60">
        <f>'Master Data (Summary Slide)'!E12</f>
        <v>0.13031317952380952</v>
      </c>
      <c r="E11" s="60">
        <f>'Master Data (Summary Slide)'!F12</f>
        <v>0.10472270333333333</v>
      </c>
      <c r="F11" s="60">
        <f>'Master Data (Summary Slide)'!G12</f>
        <v>0.13612388428571429</v>
      </c>
      <c r="G11" s="60">
        <f>'Master Data (Summary Slide)'!H12</f>
        <v>0.13407651142857141</v>
      </c>
      <c r="H11" s="60">
        <f>'Master Data (Summary Slide)'!I12</f>
        <v>0.11370346857142856</v>
      </c>
      <c r="I11" s="60">
        <f>'Master Data (Summary Slide)'!J12</f>
        <v>0.13727621571428569</v>
      </c>
      <c r="J11" s="60">
        <f>'Master Data (Summary Slide)'!K12</f>
        <v>0.14158949904761903</v>
      </c>
      <c r="K11" s="60">
        <f>'Master Data (Summary Slide)'!L12</f>
        <v>0.12753700476190474</v>
      </c>
      <c r="L11" s="60">
        <f>'Master Data (Summary Slide)'!M12</f>
        <v>0.1047830661904762</v>
      </c>
      <c r="M11" s="60">
        <f>'Master Data (Summary Slide)'!N12</f>
        <v>0.18618629619047619</v>
      </c>
      <c r="N11" s="60">
        <f>'Master Data (Summary Slide)'!O12</f>
        <v>0.13554202571428572</v>
      </c>
      <c r="P11" s="195">
        <v>870</v>
      </c>
      <c r="Q11" s="195">
        <v>3486</v>
      </c>
      <c r="R11" s="195">
        <v>4946</v>
      </c>
      <c r="S11" s="195">
        <v>4655</v>
      </c>
      <c r="T11" s="195">
        <v>1229</v>
      </c>
      <c r="U11" s="195">
        <v>3374</v>
      </c>
      <c r="V11" s="195">
        <v>1655</v>
      </c>
      <c r="W11" s="195">
        <v>1522</v>
      </c>
      <c r="X11" s="195">
        <v>5625</v>
      </c>
      <c r="Y11" s="195">
        <v>5526</v>
      </c>
      <c r="Z11" s="195">
        <v>5937</v>
      </c>
      <c r="AA11" s="195">
        <v>5525</v>
      </c>
      <c r="AC11" s="195">
        <v>696.71</v>
      </c>
      <c r="AD11" s="195">
        <v>4476.71</v>
      </c>
      <c r="AE11" s="195">
        <v>3515.85</v>
      </c>
      <c r="AF11" s="195">
        <v>4426.43</v>
      </c>
      <c r="AG11" s="195">
        <v>967.8599999999999</v>
      </c>
      <c r="AH11" s="195">
        <v>1494</v>
      </c>
      <c r="AI11" s="195">
        <v>1209</v>
      </c>
      <c r="AJ11" s="195">
        <v>558.72</v>
      </c>
      <c r="AK11" s="195">
        <v>3696.86</v>
      </c>
      <c r="AL11" s="195">
        <v>4530.28</v>
      </c>
      <c r="AM11" s="195">
        <v>3499.8599999999997</v>
      </c>
      <c r="AN11" s="195">
        <v>4796.7199999999993</v>
      </c>
      <c r="AP11" s="189">
        <v>2969.2</v>
      </c>
      <c r="AQ11" s="195">
        <v>1294.3</v>
      </c>
      <c r="AR11" s="195">
        <v>1649.7000000000003</v>
      </c>
      <c r="AS11" s="195">
        <v>1673.1</v>
      </c>
      <c r="AT11" s="195">
        <v>1778.5</v>
      </c>
      <c r="AU11" s="195">
        <v>1860.3</v>
      </c>
      <c r="AV11" s="195">
        <v>1482.4</v>
      </c>
      <c r="AW11" s="195">
        <v>1391.1999999999998</v>
      </c>
      <c r="AX11" s="195">
        <v>2287.4</v>
      </c>
      <c r="AY11" s="195">
        <v>3082.1</v>
      </c>
      <c r="AZ11" s="195">
        <v>1944.9</v>
      </c>
      <c r="BA11" s="195">
        <v>2846.9</v>
      </c>
      <c r="BB11" s="195">
        <v>23088</v>
      </c>
      <c r="BE11" s="191"/>
      <c r="BF11" s="191"/>
      <c r="BG11" s="191"/>
      <c r="BH11" s="191"/>
      <c r="BI11" s="191"/>
      <c r="BJ11" s="191"/>
      <c r="BK11" s="191"/>
      <c r="BL11" s="191"/>
      <c r="BM11" s="191"/>
      <c r="BN11" s="191"/>
      <c r="BO11" s="191"/>
      <c r="BP11" s="191"/>
      <c r="BQ11" s="196"/>
    </row>
    <row r="12" spans="2:71" ht="15.75" thickBot="1">
      <c r="B12" s="188">
        <f t="shared" si="2"/>
        <v>44075</v>
      </c>
      <c r="C12" s="60">
        <f>'Master Data (Summary Slide)'!D13</f>
        <v>0.18892191285714285</v>
      </c>
      <c r="D12" s="60">
        <f>'Master Data (Summary Slide)'!E13</f>
        <v>0.1371856776190476</v>
      </c>
      <c r="E12" s="60">
        <f>'Master Data (Summary Slide)'!F13</f>
        <v>0.10007135714285714</v>
      </c>
      <c r="F12" s="60">
        <f>'Master Data (Summary Slide)'!G13</f>
        <v>0.12777461190476189</v>
      </c>
      <c r="G12" s="60">
        <f>'Master Data (Summary Slide)'!H13</f>
        <v>0.16368616523809523</v>
      </c>
      <c r="H12" s="60">
        <f>'Master Data (Summary Slide)'!I13</f>
        <v>0.11492251333333334</v>
      </c>
      <c r="I12" s="60">
        <f>'Master Data (Summary Slide)'!J13</f>
        <v>0.1409695276190476</v>
      </c>
      <c r="J12" s="60">
        <f>'Master Data (Summary Slide)'!K13</f>
        <v>0.16016909666666665</v>
      </c>
      <c r="K12" s="60">
        <f>'Master Data (Summary Slide)'!L13</f>
        <v>0.13137218476190476</v>
      </c>
      <c r="L12" s="60">
        <f>'Master Data (Summary Slide)'!M13</f>
        <v>9.9910923333333332E-2</v>
      </c>
      <c r="M12" s="60">
        <f>'Master Data (Summary Slide)'!N13</f>
        <v>0.17679732857142855</v>
      </c>
      <c r="N12" s="60">
        <f>'Master Data (Summary Slide)'!O13</f>
        <v>0.12189400571428571</v>
      </c>
      <c r="P12" s="195">
        <v>1416</v>
      </c>
      <c r="Q12" s="195">
        <v>2319</v>
      </c>
      <c r="R12" s="195">
        <v>5198</v>
      </c>
      <c r="S12" s="195">
        <v>4195</v>
      </c>
      <c r="T12" s="195">
        <v>1456</v>
      </c>
      <c r="U12" s="195">
        <v>5482</v>
      </c>
      <c r="V12" s="195">
        <v>2560</v>
      </c>
      <c r="W12" s="195">
        <v>1571</v>
      </c>
      <c r="X12" s="195">
        <v>5085</v>
      </c>
      <c r="Y12" s="195">
        <v>3698</v>
      </c>
      <c r="Z12" s="195">
        <v>4423</v>
      </c>
      <c r="AA12" s="195">
        <v>3750</v>
      </c>
      <c r="AC12" s="195">
        <v>918</v>
      </c>
      <c r="AD12" s="195">
        <v>2315.71</v>
      </c>
      <c r="AE12" s="195">
        <v>3519.71</v>
      </c>
      <c r="AF12" s="195">
        <v>3216.43</v>
      </c>
      <c r="AG12" s="195">
        <v>954.71</v>
      </c>
      <c r="AH12" s="195">
        <v>1933.86</v>
      </c>
      <c r="AI12" s="195">
        <v>905.84999999999991</v>
      </c>
      <c r="AJ12" s="195">
        <v>584.43000000000006</v>
      </c>
      <c r="AK12" s="195">
        <v>3210.57</v>
      </c>
      <c r="AL12" s="195">
        <v>2625.5699999999997</v>
      </c>
      <c r="AM12" s="195">
        <v>3175.9900000000002</v>
      </c>
      <c r="AN12" s="195">
        <v>2724.14</v>
      </c>
      <c r="AP12" s="189">
        <v>3004.7</v>
      </c>
      <c r="AQ12" s="195">
        <v>1302.5</v>
      </c>
      <c r="AR12" s="195">
        <v>1647.1</v>
      </c>
      <c r="AS12" s="195">
        <v>1679.9</v>
      </c>
      <c r="AT12" s="195">
        <v>1781.8999999999999</v>
      </c>
      <c r="AU12" s="195">
        <v>1867.3000000000002</v>
      </c>
      <c r="AV12" s="195">
        <v>1494.8</v>
      </c>
      <c r="AW12" s="195">
        <v>1403.9</v>
      </c>
      <c r="AX12" s="195">
        <v>2298.2000000000003</v>
      </c>
      <c r="AY12" s="195">
        <v>3099.6000000000004</v>
      </c>
      <c r="AZ12" s="195">
        <v>1960.1999999999998</v>
      </c>
      <c r="BA12" s="195">
        <v>2866.8</v>
      </c>
      <c r="BB12" s="195">
        <v>23184</v>
      </c>
      <c r="BC12" s="196"/>
      <c r="BD12" s="196"/>
      <c r="BE12" s="196"/>
      <c r="BF12" s="196"/>
      <c r="BG12" s="196"/>
      <c r="BH12" s="196"/>
      <c r="BI12" s="196"/>
      <c r="BJ12" s="196"/>
      <c r="BK12" s="196"/>
      <c r="BL12" s="196"/>
    </row>
    <row r="13" spans="2:71" ht="15.75" thickBot="1">
      <c r="B13" s="188">
        <f t="shared" si="2"/>
        <v>44105</v>
      </c>
      <c r="C13" s="60">
        <f>'Master Data (Summary Slide)'!D14</f>
        <v>0.17246263045454543</v>
      </c>
      <c r="D13" s="60">
        <f>'Master Data (Summary Slide)'!E14</f>
        <v>0.13157654636363633</v>
      </c>
      <c r="E13" s="60">
        <f>'Master Data (Summary Slide)'!F14</f>
        <v>9.0781991363636363E-2</v>
      </c>
      <c r="F13" s="60">
        <f>'Master Data (Summary Slide)'!G14</f>
        <v>0.11228521090909091</v>
      </c>
      <c r="G13" s="60">
        <f>'Master Data (Summary Slide)'!H14</f>
        <v>0.14839893636363638</v>
      </c>
      <c r="H13" s="60">
        <f>'Master Data (Summary Slide)'!I14</f>
        <v>0.12222843409090911</v>
      </c>
      <c r="I13" s="60">
        <f>'Master Data (Summary Slide)'!J14</f>
        <v>0.13359362545454545</v>
      </c>
      <c r="J13" s="60">
        <f>'Master Data (Summary Slide)'!K14</f>
        <v>0.16140878090909092</v>
      </c>
      <c r="K13" s="60">
        <f>'Master Data (Summary Slide)'!L14</f>
        <v>0.12373423318181818</v>
      </c>
      <c r="L13" s="60">
        <f>'Master Data (Summary Slide)'!M14</f>
        <v>0.1125450022727273</v>
      </c>
      <c r="M13" s="60">
        <f>'Master Data (Summary Slide)'!N14</f>
        <v>0.14848242227272729</v>
      </c>
      <c r="N13" s="60">
        <f>'Master Data (Summary Slide)'!O14</f>
        <v>0.14794369363636364</v>
      </c>
      <c r="P13" s="195">
        <v>3815</v>
      </c>
      <c r="Q13" s="195">
        <v>4316</v>
      </c>
      <c r="R13" s="195">
        <v>8729</v>
      </c>
      <c r="S13" s="195">
        <v>6075</v>
      </c>
      <c r="T13" s="195">
        <v>3144</v>
      </c>
      <c r="U13" s="195">
        <v>12960</v>
      </c>
      <c r="V13" s="195">
        <v>5813</v>
      </c>
      <c r="W13" s="195">
        <v>4739</v>
      </c>
      <c r="X13" s="195">
        <v>11089</v>
      </c>
      <c r="Y13" s="195">
        <v>4750</v>
      </c>
      <c r="Z13" s="195">
        <v>6589</v>
      </c>
      <c r="AA13" s="195">
        <v>5020</v>
      </c>
      <c r="AC13" s="195">
        <v>2244.7200000000003</v>
      </c>
      <c r="AD13" s="195">
        <v>2471.29</v>
      </c>
      <c r="AE13" s="195">
        <v>5082.8600000000006</v>
      </c>
      <c r="AF13" s="195">
        <v>5534.71</v>
      </c>
      <c r="AG13" s="195">
        <v>1992.0100000000002</v>
      </c>
      <c r="AH13" s="195">
        <v>4499</v>
      </c>
      <c r="AI13" s="195">
        <v>1819.71</v>
      </c>
      <c r="AJ13" s="195">
        <v>1677</v>
      </c>
      <c r="AK13" s="195">
        <v>5995.99</v>
      </c>
      <c r="AL13" s="195">
        <v>2608.1400000000003</v>
      </c>
      <c r="AM13" s="195">
        <v>3889.71</v>
      </c>
      <c r="AN13" s="195">
        <v>2908.28</v>
      </c>
      <c r="AP13" s="189">
        <v>3029.3</v>
      </c>
      <c r="AQ13" s="195">
        <v>1311.6</v>
      </c>
      <c r="AR13" s="195">
        <v>1662.5</v>
      </c>
      <c r="AS13" s="195">
        <v>1698.2</v>
      </c>
      <c r="AT13" s="195">
        <v>1783.4</v>
      </c>
      <c r="AU13" s="195">
        <v>1885.5</v>
      </c>
      <c r="AV13" s="195">
        <v>1505.3</v>
      </c>
      <c r="AW13" s="195">
        <v>1413.5</v>
      </c>
      <c r="AX13" s="195">
        <v>2313.1999999999998</v>
      </c>
      <c r="AY13" s="195">
        <v>3117.3</v>
      </c>
      <c r="AZ13" s="195">
        <v>1975.5</v>
      </c>
      <c r="BA13" s="195">
        <v>2883.4</v>
      </c>
      <c r="BB13" s="195">
        <v>23277</v>
      </c>
      <c r="BD13" s="264" t="s">
        <v>277</v>
      </c>
      <c r="BE13" s="265"/>
      <c r="BF13" s="265"/>
      <c r="BG13" s="265"/>
      <c r="BH13" s="265"/>
      <c r="BI13" s="265"/>
      <c r="BJ13" s="265"/>
      <c r="BK13" s="265"/>
      <c r="BL13" s="265"/>
      <c r="BM13" s="265"/>
      <c r="BN13" s="265"/>
      <c r="BO13" s="265"/>
      <c r="BP13" s="265"/>
      <c r="BQ13" s="266"/>
    </row>
    <row r="14" spans="2:71" ht="15.75" thickBot="1">
      <c r="B14" s="188">
        <f t="shared" si="2"/>
        <v>44136</v>
      </c>
      <c r="C14" s="60">
        <f>'Master Data (Summary Slide)'!D15</f>
        <v>0.22492821611111113</v>
      </c>
      <c r="D14" s="60">
        <f>'Master Data (Summary Slide)'!E15</f>
        <v>0.1894212922222222</v>
      </c>
      <c r="E14" s="60">
        <f>'Master Data (Summary Slide)'!F15</f>
        <v>9.9214198333333337E-2</v>
      </c>
      <c r="F14" s="60">
        <f>'Master Data (Summary Slide)'!G15</f>
        <v>0.14708914666666667</v>
      </c>
      <c r="G14" s="60">
        <f>'Master Data (Summary Slide)'!H15</f>
        <v>0.16546326888888888</v>
      </c>
      <c r="H14" s="60">
        <f>'Master Data (Summary Slide)'!I15</f>
        <v>0.11585226166666668</v>
      </c>
      <c r="I14" s="60">
        <f>'Master Data (Summary Slide)'!J15</f>
        <v>0.17556009833333336</v>
      </c>
      <c r="J14" s="60">
        <f>'Master Data (Summary Slide)'!K15</f>
        <v>0.17122095722222225</v>
      </c>
      <c r="K14" s="60">
        <f>'Master Data (Summary Slide)'!L15</f>
        <v>0.17176446444444446</v>
      </c>
      <c r="L14" s="60">
        <f>'Master Data (Summary Slide)'!M15</f>
        <v>0.13200778444444444</v>
      </c>
      <c r="M14" s="60">
        <f>'Master Data (Summary Slide)'!N15</f>
        <v>0.19615044722222222</v>
      </c>
      <c r="N14" s="60">
        <f>'Master Data (Summary Slide)'!O15</f>
        <v>0.17699433555555552</v>
      </c>
      <c r="P14" s="195">
        <v>10476</v>
      </c>
      <c r="Q14" s="195">
        <v>7607</v>
      </c>
      <c r="R14" s="195">
        <v>14078</v>
      </c>
      <c r="S14" s="195">
        <v>11025</v>
      </c>
      <c r="T14" s="195">
        <v>8915</v>
      </c>
      <c r="U14" s="195">
        <v>19425</v>
      </c>
      <c r="V14" s="195">
        <v>13216</v>
      </c>
      <c r="W14" s="195">
        <v>7573</v>
      </c>
      <c r="X14" s="195">
        <v>22595</v>
      </c>
      <c r="Y14" s="195">
        <v>16035</v>
      </c>
      <c r="Z14" s="195">
        <v>10530</v>
      </c>
      <c r="AA14" s="195">
        <v>16933</v>
      </c>
      <c r="AC14" s="195">
        <v>7216.8600000000006</v>
      </c>
      <c r="AD14" s="195">
        <v>4058.29</v>
      </c>
      <c r="AE14" s="195">
        <v>8945.14</v>
      </c>
      <c r="AF14" s="195">
        <v>8568.14</v>
      </c>
      <c r="AG14" s="195">
        <v>6192.71</v>
      </c>
      <c r="AH14" s="195">
        <v>8853.42</v>
      </c>
      <c r="AI14" s="195">
        <v>5114.13</v>
      </c>
      <c r="AJ14" s="195">
        <v>4571.43</v>
      </c>
      <c r="AK14" s="195">
        <v>12833.15</v>
      </c>
      <c r="AL14" s="195">
        <v>7710</v>
      </c>
      <c r="AM14" s="195">
        <v>5900.4299999999994</v>
      </c>
      <c r="AN14" s="195">
        <v>8570.2800000000007</v>
      </c>
      <c r="AP14" s="189">
        <v>3039.7</v>
      </c>
      <c r="AQ14" s="195">
        <v>1317.1</v>
      </c>
      <c r="AR14" s="195">
        <v>1665.6000000000001</v>
      </c>
      <c r="AS14" s="195">
        <v>1705</v>
      </c>
      <c r="AT14" s="195">
        <v>1782.4</v>
      </c>
      <c r="AU14" s="195">
        <v>1885.5</v>
      </c>
      <c r="AV14" s="195">
        <v>1508.5</v>
      </c>
      <c r="AW14" s="195">
        <v>1417.6</v>
      </c>
      <c r="AX14" s="195">
        <v>2317</v>
      </c>
      <c r="AY14" s="195">
        <v>3126.1000000000004</v>
      </c>
      <c r="AZ14" s="195">
        <v>1985.4</v>
      </c>
      <c r="BA14" s="195">
        <v>2891.7</v>
      </c>
      <c r="BB14" s="195">
        <v>23346</v>
      </c>
      <c r="BD14" s="192"/>
      <c r="BE14" s="200" t="s">
        <v>146</v>
      </c>
      <c r="BF14" s="193" t="s">
        <v>152</v>
      </c>
      <c r="BG14" s="193" t="s">
        <v>148</v>
      </c>
      <c r="BH14" s="193" t="s">
        <v>153</v>
      </c>
      <c r="BI14" s="193" t="s">
        <v>151</v>
      </c>
      <c r="BJ14" s="193" t="s">
        <v>144</v>
      </c>
      <c r="BK14" s="193" t="s">
        <v>208</v>
      </c>
      <c r="BL14" s="193" t="s">
        <v>207</v>
      </c>
      <c r="BM14" s="193" t="s">
        <v>209</v>
      </c>
      <c r="BN14" s="193" t="s">
        <v>210</v>
      </c>
      <c r="BO14" s="193" t="s">
        <v>145</v>
      </c>
      <c r="BP14" s="193" t="s">
        <v>211</v>
      </c>
      <c r="BQ14" s="194" t="s">
        <v>275</v>
      </c>
    </row>
    <row r="15" spans="2:71">
      <c r="B15" s="188">
        <f t="shared" si="2"/>
        <v>44166</v>
      </c>
      <c r="C15" s="60">
        <f>'Master Data (Summary Slide)'!D16</f>
        <v>0.19234527849999999</v>
      </c>
      <c r="D15" s="60">
        <f>'Master Data (Summary Slide)'!E16</f>
        <v>0.17467263250000001</v>
      </c>
      <c r="E15" s="60">
        <f>'Master Data (Summary Slide)'!F16</f>
        <v>8.5875556499999992E-2</v>
      </c>
      <c r="F15" s="60">
        <f>'Master Data (Summary Slide)'!G16</f>
        <v>0.16636220549999997</v>
      </c>
      <c r="G15" s="60">
        <f>'Master Data (Summary Slide)'!H16</f>
        <v>0.19319657999999998</v>
      </c>
      <c r="H15" s="60">
        <f>'Master Data (Summary Slide)'!I16</f>
        <v>0.1501529845</v>
      </c>
      <c r="I15" s="60">
        <f>'Master Data (Summary Slide)'!J16</f>
        <v>0.19094703350000003</v>
      </c>
      <c r="J15" s="60">
        <f>'Master Data (Summary Slide)'!K16</f>
        <v>0.18005652150000004</v>
      </c>
      <c r="K15" s="60">
        <f>'Master Data (Summary Slide)'!L16</f>
        <v>0.15813915150000002</v>
      </c>
      <c r="L15" s="60">
        <f>'Master Data (Summary Slide)'!M16</f>
        <v>0.1206786765</v>
      </c>
      <c r="M15" s="60">
        <f>'Master Data (Summary Slide)'!N16</f>
        <v>0.20051472049999999</v>
      </c>
      <c r="N15" s="60">
        <f>'Master Data (Summary Slide)'!O16</f>
        <v>0.17244249449999996</v>
      </c>
      <c r="P15" s="195">
        <v>13970</v>
      </c>
      <c r="Q15" s="195">
        <v>11969</v>
      </c>
      <c r="R15" s="195">
        <v>17228</v>
      </c>
      <c r="S15" s="195">
        <v>14664</v>
      </c>
      <c r="T15" s="195">
        <v>9637</v>
      </c>
      <c r="U15" s="195">
        <v>9415</v>
      </c>
      <c r="V15" s="195">
        <v>12730</v>
      </c>
      <c r="W15" s="195">
        <v>7487</v>
      </c>
      <c r="X15" s="195">
        <v>22263</v>
      </c>
      <c r="Y15" s="195">
        <v>34462</v>
      </c>
      <c r="Z15" s="195">
        <v>19995</v>
      </c>
      <c r="AA15" s="195">
        <v>35136</v>
      </c>
      <c r="AC15" s="195">
        <v>12397.43</v>
      </c>
      <c r="AD15" s="195">
        <v>6093.71</v>
      </c>
      <c r="AE15" s="195">
        <v>10575.29</v>
      </c>
      <c r="AF15" s="195">
        <v>11503.86</v>
      </c>
      <c r="AG15" s="195">
        <v>7883.71</v>
      </c>
      <c r="AH15" s="195">
        <v>5728.9900000000007</v>
      </c>
      <c r="AI15" s="195">
        <v>6583.14</v>
      </c>
      <c r="AJ15" s="195">
        <v>4358.8600000000006</v>
      </c>
      <c r="AK15" s="195">
        <v>14285.13</v>
      </c>
      <c r="AL15" s="195">
        <v>20624.86</v>
      </c>
      <c r="AM15" s="195">
        <v>11315.579999999998</v>
      </c>
      <c r="AN15" s="195">
        <v>21899.43</v>
      </c>
      <c r="AP15" s="189">
        <v>3047.5</v>
      </c>
      <c r="AQ15" s="195">
        <v>1320.8</v>
      </c>
      <c r="AR15" s="195">
        <v>1671.6</v>
      </c>
      <c r="AS15" s="195">
        <v>1710.3</v>
      </c>
      <c r="AT15" s="195">
        <v>1768.9</v>
      </c>
      <c r="AU15" s="195">
        <v>1890</v>
      </c>
      <c r="AV15" s="195">
        <v>1510.7</v>
      </c>
      <c r="AW15" s="195">
        <v>1420.1</v>
      </c>
      <c r="AX15" s="195">
        <v>2319.1</v>
      </c>
      <c r="AY15" s="195">
        <v>3136.9000000000005</v>
      </c>
      <c r="AZ15" s="195">
        <v>1993</v>
      </c>
      <c r="BA15" s="195">
        <v>2902.4</v>
      </c>
      <c r="BB15" s="195">
        <v>23350</v>
      </c>
      <c r="BD15" t="s">
        <v>276</v>
      </c>
      <c r="BE15" s="197">
        <f>(AVERAGE(INDEX(AP:AP,MATCH(EDATE('Summary Slide'!$D$2,-12),'Master Data (COVID Score)'!$B:$B,0)):INDEX(AP:AP,MATCH(EDATE('Summary Slide'!$D$2,-1),'Master Data (COVID Score)'!$B:$B,0)))-AVERAGE(INDEX(AP:AP,MATCH(DATE(2020,1,1),'Master Data (COVID Score)'!$B:$B,0)):INDEX(AP:AP,MATCH(DATE(2020,3,1),'Master Data (COVID Score)'!$B:$B,0))))/AVERAGE(INDEX(AP:AP,MATCH(DATE(2020,1,1),'Master Data (COVID Score)'!$B:$B,0)):INDEX(AP:AP,MATCH(DATE(2020,3,1),'Master Data (COVID Score)'!$B:$B,0)))</f>
        <v>-3.9577890687676198E-2</v>
      </c>
      <c r="BF15" s="197">
        <f>(AVERAGE(INDEX(AQ:AQ,MATCH(EDATE('Summary Slide'!$D$2,-12),'Master Data (COVID Score)'!$B:$B,0)):INDEX(AQ:AQ,MATCH(EDATE('Summary Slide'!$D$2,-1),'Master Data (COVID Score)'!$B:$B,0)))-AVERAGE(INDEX(AQ:AQ,MATCH(DATE(2020,1,1),'Master Data (COVID Score)'!$B:$B,0)):INDEX(AQ:AQ,MATCH(DATE(2020,3,1),'Master Data (COVID Score)'!$B:$B,0))))/AVERAGE(INDEX(AQ:AQ,MATCH(DATE(2020,1,1),'Master Data (COVID Score)'!$B:$B,0)):INDEX(AQ:AQ,MATCH(DATE(2020,3,1),'Master Data (COVID Score)'!$B:$B,0)))</f>
        <v>-8.5636505688755551E-3</v>
      </c>
      <c r="BG15" s="197">
        <f>(AVERAGE(INDEX(AR:AR,MATCH(EDATE('Summary Slide'!$D$2,-12),'Master Data (COVID Score)'!$B:$B,0)):INDEX(AR:AR,MATCH(EDATE('Summary Slide'!$D$2,-1),'Master Data (COVID Score)'!$B:$B,0)))-AVERAGE(INDEX(AR:AR,MATCH(DATE(2020,1,1),'Master Data (COVID Score)'!$B:$B,0)):INDEX(AR:AR,MATCH(DATE(2020,3,1),'Master Data (COVID Score)'!$B:$B,0))))/AVERAGE(INDEX(AR:AR,MATCH(DATE(2020,1,1),'Master Data (COVID Score)'!$B:$B,0)):INDEX(AR:AR,MATCH(DATE(2020,3,1),'Master Data (COVID Score)'!$B:$B,0)))</f>
        <v>-2.8603276146166555E-2</v>
      </c>
      <c r="BH15" s="197">
        <f>(AVERAGE(INDEX(AS:AS,MATCH(EDATE('Summary Slide'!$D$2,-12),'Master Data (COVID Score)'!$B:$B,0)):INDEX(AS:AS,MATCH(EDATE('Summary Slide'!$D$2,-1),'Master Data (COVID Score)'!$B:$B,0)))-AVERAGE(INDEX(AS:AS,MATCH(DATE(2020,1,1),'Master Data (COVID Score)'!$B:$B,0)):INDEX(AS:AS,MATCH(DATE(2020,3,1),'Master Data (COVID Score)'!$B:$B,0))))/AVERAGE(INDEX(AS:AS,MATCH(DATE(2020,1,1),'Master Data (COVID Score)'!$B:$B,0)):INDEX(AS:AS,MATCH(DATE(2020,3,1),'Master Data (COVID Score)'!$B:$B,0)))</f>
        <v>-7.0138210771426681E-3</v>
      </c>
      <c r="BI15" s="197">
        <f>(AVERAGE(INDEX(AT:AT,MATCH(EDATE('Summary Slide'!$D$2,-12),'Master Data (COVID Score)'!$B:$B,0)):INDEX(AT:AT,MATCH(EDATE('Summary Slide'!$D$2,-1),'Master Data (COVID Score)'!$B:$B,0)))-AVERAGE(INDEX(AT:AT,MATCH(DATE(2020,1,1),'Master Data (COVID Score)'!$B:$B,0)):INDEX(AT:AT,MATCH(DATE(2020,3,1),'Master Data (COVID Score)'!$B:$B,0))))/AVERAGE(INDEX(AT:AT,MATCH(DATE(2020,1,1),'Master Data (COVID Score)'!$B:$B,0)):INDEX(AT:AT,MATCH(DATE(2020,3,1),'Master Data (COVID Score)'!$B:$B,0)))</f>
        <v>-5.9614377944512242E-2</v>
      </c>
      <c r="BJ15" s="197">
        <f>(AVERAGE(INDEX(AU:AU,MATCH(EDATE('Summary Slide'!$D$2,-12),'Master Data (COVID Score)'!$B:$B,0)):INDEX(AU:AU,MATCH(EDATE('Summary Slide'!$D$2,-1),'Master Data (COVID Score)'!$B:$B,0)))-AVERAGE(INDEX(AU:AU,MATCH(DATE(2020,1,1),'Master Data (COVID Score)'!$B:$B,0)):INDEX(AU:AU,MATCH(DATE(2020,3,1),'Master Data (COVID Score)'!$B:$B,0))))/AVERAGE(INDEX(AU:AU,MATCH(DATE(2020,1,1),'Master Data (COVID Score)'!$B:$B,0)):INDEX(AU:AU,MATCH(DATE(2020,3,1),'Master Data (COVID Score)'!$B:$B,0)))</f>
        <v>-5.8542277491322105E-2</v>
      </c>
      <c r="BK15" s="197">
        <f>(AVERAGE(INDEX(AV:AV,MATCH(EDATE('Summary Slide'!$D$2,-12),'Master Data (COVID Score)'!$B:$B,0)):INDEX(AV:AV,MATCH(EDATE('Summary Slide'!$D$2,-1),'Master Data (COVID Score)'!$B:$B,0)))-AVERAGE(INDEX(AV:AV,MATCH(DATE(2020,1,1),'Master Data (COVID Score)'!$B:$B,0)):INDEX(AV:AV,MATCH(DATE(2020,3,1),'Master Data (COVID Score)'!$B:$B,0))))/AVERAGE(INDEX(AV:AV,MATCH(DATE(2020,1,1),'Master Data (COVID Score)'!$B:$B,0)):INDEX(AV:AV,MATCH(DATE(2020,3,1),'Master Data (COVID Score)'!$B:$B,0)))</f>
        <v>-6.7984436132248896E-3</v>
      </c>
      <c r="BL15" s="197">
        <f>(AVERAGE(INDEX(AW:AW,MATCH(EDATE('Summary Slide'!$D$2,-12),'Master Data (COVID Score)'!$B:$B,0)):INDEX(AW:AW,MATCH(EDATE('Summary Slide'!$D$2,-1),'Master Data (COVID Score)'!$B:$B,0)))-AVERAGE(INDEX(AW:AW,MATCH(DATE(2020,1,1),'Master Data (COVID Score)'!$B:$B,0)):INDEX(AW:AW,MATCH(DATE(2020,3,1),'Master Data (COVID Score)'!$B:$B,0))))/AVERAGE(INDEX(AW:AW,MATCH(DATE(2020,1,1),'Master Data (COVID Score)'!$B:$B,0)):INDEX(AW:AW,MATCH(DATE(2020,3,1),'Master Data (COVID Score)'!$B:$B,0)))</f>
        <v>-4.1433155315267665E-2</v>
      </c>
      <c r="BM15" s="197">
        <f>(AVERAGE(INDEX(AX:AX,MATCH(EDATE('Summary Slide'!$D$2,-12),'Master Data (COVID Score)'!$B:$B,0)):INDEX(AX:AX,MATCH(EDATE('Summary Slide'!$D$2,-1),'Master Data (COVID Score)'!$B:$B,0)))-AVERAGE(INDEX(AX:AX,MATCH(DATE(2020,1,1),'Master Data (COVID Score)'!$B:$B,0)):INDEX(AX:AX,MATCH(DATE(2020,3,1),'Master Data (COVID Score)'!$B:$B,0))))/AVERAGE(INDEX(AX:AX,MATCH(DATE(2020,1,1),'Master Data (COVID Score)'!$B:$B,0)):INDEX(AX:AX,MATCH(DATE(2020,3,1),'Master Data (COVID Score)'!$B:$B,0)))</f>
        <v>-4.1285383534081115E-2</v>
      </c>
      <c r="BN15" s="197">
        <f>(AVERAGE(INDEX(AY:AY,MATCH(EDATE('Summary Slide'!$D$2,-12),'Master Data (COVID Score)'!$B:$B,0)):INDEX(AY:AY,MATCH(EDATE('Summary Slide'!$D$2,-1),'Master Data (COVID Score)'!$B:$B,0)))-AVERAGE(INDEX(AY:AY,MATCH(DATE(2020,1,1),'Master Data (COVID Score)'!$B:$B,0)):INDEX(AY:AY,MATCH(DATE(2020,3,1),'Master Data (COVID Score)'!$B:$B,0))))/AVERAGE(INDEX(AY:AY,MATCH(DATE(2020,1,1),'Master Data (COVID Score)'!$B:$B,0)):INDEX(AY:AY,MATCH(DATE(2020,3,1),'Master Data (COVID Score)'!$B:$B,0)))</f>
        <v>-6.8083870770549084E-3</v>
      </c>
      <c r="BO15" s="197">
        <f>(AVERAGE(INDEX(AZ:AZ,MATCH(EDATE('Summary Slide'!$D$2,-12),'Master Data (COVID Score)'!$B:$B,0)):INDEX(AZ:AZ,MATCH(EDATE('Summary Slide'!$D$2,-1),'Master Data (COVID Score)'!$B:$B,0)))-AVERAGE(INDEX(AZ:AZ,MATCH(DATE(2020,1,1),'Master Data (COVID Score)'!$B:$B,0)):INDEX(AZ:AZ,MATCH(DATE(2020,3,1),'Master Data (COVID Score)'!$B:$B,0))))/AVERAGE(INDEX(AZ:AZ,MATCH(DATE(2020,1,1),'Master Data (COVID Score)'!$B:$B,0)):INDEX(AZ:AZ,MATCH(DATE(2020,3,1),'Master Data (COVID Score)'!$B:$B,0)))</f>
        <v>-4.1252525252524668E-3</v>
      </c>
      <c r="BP15" s="197">
        <f>(AVERAGE(INDEX(BA:BA,MATCH(EDATE('Summary Slide'!$D$2,-12),'Master Data (COVID Score)'!$B:$B,0)):INDEX(BA:BA,MATCH(EDATE('Summary Slide'!$D$2,-1),'Master Data (COVID Score)'!$B:$B,0)))-AVERAGE(INDEX(BA:BA,MATCH(DATE(2020,1,1),'Master Data (COVID Score)'!$B:$B,0)):INDEX(BA:BA,MATCH(DATE(2020,3,1),'Master Data (COVID Score)'!$B:$B,0))))/AVERAGE(INDEX(BA:BA,MATCH(DATE(2020,1,1),'Master Data (COVID Score)'!$B:$B,0)):INDEX(BA:BA,MATCH(DATE(2020,3,1),'Master Data (COVID Score)'!$B:$B,0)))</f>
        <v>-2.486572508454347E-4</v>
      </c>
      <c r="BQ15" s="197">
        <f>(AVERAGE(INDEX(BB:BB,MATCH(EDATE('Summary Slide'!$D$2,-12),'Master Data (COVID Score)'!$B:$B,0)):INDEX(BB:BB,MATCH(EDATE('Summary Slide'!$D$2,-1),'Master Data (COVID Score)'!$B:$B,0)))-AVERAGE(INDEX(BB:BB,MATCH(DATE(2020,1,1),'Master Data (COVID Score)'!$B:$B,0)):INDEX(BB:BB,MATCH(DATE(2020,3,1),'Master Data (COVID Score)'!$B:$B,0))))/AVERAGE(INDEX(BB:BB,MATCH(DATE(2020,1,1),'Master Data (COVID Score)'!$B:$B,0)):INDEX(BB:BB,MATCH(DATE(2020,3,1),'Master Data (COVID Score)'!$B:$B,0)))</f>
        <v>-2.1040563893915998E-2</v>
      </c>
    </row>
    <row r="16" spans="2:71">
      <c r="B16" s="188">
        <f t="shared" si="2"/>
        <v>44197</v>
      </c>
      <c r="C16" s="60">
        <f>'Master Data (Summary Slide)'!D17</f>
        <v>0.19987265949999999</v>
      </c>
      <c r="D16" s="60">
        <f>'Master Data (Summary Slide)'!E17</f>
        <v>0.18948919749999996</v>
      </c>
      <c r="E16" s="60">
        <f>'Master Data (Summary Slide)'!F17</f>
        <v>0.1191135925</v>
      </c>
      <c r="F16" s="60">
        <f>'Master Data (Summary Slide)'!G17</f>
        <v>0.15838641700000003</v>
      </c>
      <c r="G16" s="60">
        <f>'Master Data (Summary Slide)'!H17</f>
        <v>0.14278260100000001</v>
      </c>
      <c r="H16" s="60">
        <f>'Master Data (Summary Slide)'!I17</f>
        <v>0.1143266315</v>
      </c>
      <c r="I16" s="60">
        <f>'Master Data (Summary Slide)'!J17</f>
        <v>0.1314653875</v>
      </c>
      <c r="J16" s="60">
        <f>'Master Data (Summary Slide)'!K17</f>
        <v>0.17053036699999999</v>
      </c>
      <c r="K16" s="60">
        <f>'Master Data (Summary Slide)'!L17</f>
        <v>0.1557055185</v>
      </c>
      <c r="L16" s="60">
        <f>'Master Data (Summary Slide)'!M17</f>
        <v>0.1258012835</v>
      </c>
      <c r="M16" s="60">
        <f>'Master Data (Summary Slide)'!N17</f>
        <v>0.164764513</v>
      </c>
      <c r="N16" s="60">
        <f>'Master Data (Summary Slide)'!O17</f>
        <v>0.1498563265</v>
      </c>
      <c r="P16" s="195">
        <v>13035</v>
      </c>
      <c r="Q16" s="195">
        <v>9687</v>
      </c>
      <c r="R16" s="195">
        <v>9838</v>
      </c>
      <c r="S16" s="195">
        <v>17158</v>
      </c>
      <c r="T16" s="195">
        <v>7698</v>
      </c>
      <c r="U16" s="195">
        <v>6008</v>
      </c>
      <c r="V16" s="195">
        <v>9558</v>
      </c>
      <c r="W16" s="195">
        <v>4888</v>
      </c>
      <c r="X16" s="195">
        <v>14296</v>
      </c>
      <c r="Y16" s="195">
        <v>19876</v>
      </c>
      <c r="Z16" s="195">
        <v>18986</v>
      </c>
      <c r="AA16" s="195">
        <v>20228</v>
      </c>
      <c r="AC16" s="195">
        <v>12425.29</v>
      </c>
      <c r="AD16" s="195">
        <v>6638.43</v>
      </c>
      <c r="AE16" s="195">
        <v>6847.29</v>
      </c>
      <c r="AF16" s="195">
        <v>11873.29</v>
      </c>
      <c r="AG16" s="195">
        <v>5357.43</v>
      </c>
      <c r="AH16" s="195">
        <v>3521.9999999999995</v>
      </c>
      <c r="AI16" s="195">
        <v>5247.4299999999994</v>
      </c>
      <c r="AJ16" s="195">
        <v>2839.58</v>
      </c>
      <c r="AK16" s="195">
        <v>9629.42</v>
      </c>
      <c r="AL16" s="195">
        <v>16183.580000000002</v>
      </c>
      <c r="AM16" s="195">
        <v>11735.279999999999</v>
      </c>
      <c r="AN16" s="195">
        <v>17015.72</v>
      </c>
      <c r="AP16" s="189">
        <v>3034.2000000000003</v>
      </c>
      <c r="AQ16" s="195">
        <v>1324.7</v>
      </c>
      <c r="AR16" s="195">
        <v>1664.1</v>
      </c>
      <c r="AS16" s="195">
        <v>1713.3</v>
      </c>
      <c r="AT16" s="195">
        <v>1772.1000000000001</v>
      </c>
      <c r="AU16" s="195">
        <v>1895.3</v>
      </c>
      <c r="AV16" s="195">
        <v>1510.8</v>
      </c>
      <c r="AW16" s="195">
        <v>1431</v>
      </c>
      <c r="AX16" s="195">
        <v>2325.5</v>
      </c>
      <c r="AY16" s="195">
        <v>3135.2</v>
      </c>
      <c r="AZ16" s="195">
        <v>2002.8</v>
      </c>
      <c r="BA16" s="195">
        <v>2902</v>
      </c>
      <c r="BB16" s="195">
        <v>23378</v>
      </c>
    </row>
    <row r="17" spans="2:69">
      <c r="B17" s="188">
        <f t="shared" si="2"/>
        <v>44228</v>
      </c>
      <c r="C17" s="60">
        <f>'Master Data (Summary Slide)'!D18</f>
        <v>0.18864757800000001</v>
      </c>
      <c r="D17" s="60">
        <f>'Master Data (Summary Slide)'!E18</f>
        <v>0.15422517999999999</v>
      </c>
      <c r="E17" s="60">
        <f>'Master Data (Summary Slide)'!F18</f>
        <v>0.10222046900000001</v>
      </c>
      <c r="F17" s="60">
        <f>'Master Data (Summary Slide)'!G18</f>
        <v>0.13636179299999998</v>
      </c>
      <c r="G17" s="60">
        <f>'Master Data (Summary Slide)'!H18</f>
        <v>0.16044510749999999</v>
      </c>
      <c r="H17" s="60">
        <f>'Master Data (Summary Slide)'!I18</f>
        <v>0.101826924</v>
      </c>
      <c r="I17" s="60">
        <f>'Master Data (Summary Slide)'!J18</f>
        <v>0.15106964799999997</v>
      </c>
      <c r="J17" s="60">
        <f>'Master Data (Summary Slide)'!K18</f>
        <v>0.16689593999999999</v>
      </c>
      <c r="K17" s="60">
        <f>'Master Data (Summary Slide)'!L18</f>
        <v>0.13000093349999997</v>
      </c>
      <c r="L17" s="60">
        <f>'Master Data (Summary Slide)'!M18</f>
        <v>0.10892288</v>
      </c>
      <c r="M17" s="60">
        <f>'Master Data (Summary Slide)'!N18</f>
        <v>0.18275462899999995</v>
      </c>
      <c r="N17" s="60">
        <f>'Master Data (Summary Slide)'!O18</f>
        <v>0.13925822099999999</v>
      </c>
      <c r="P17" s="195">
        <v>7733</v>
      </c>
      <c r="Q17" s="195">
        <v>5315</v>
      </c>
      <c r="R17" s="195">
        <v>3700</v>
      </c>
      <c r="S17" s="195">
        <v>7989</v>
      </c>
      <c r="T17" s="195">
        <v>3517</v>
      </c>
      <c r="U17" s="195">
        <v>3281</v>
      </c>
      <c r="V17" s="195">
        <v>3852</v>
      </c>
      <c r="W17" s="195">
        <v>2928</v>
      </c>
      <c r="X17" s="195">
        <v>6161</v>
      </c>
      <c r="Y17" s="195">
        <v>5255</v>
      </c>
      <c r="Z17" s="195">
        <v>8439</v>
      </c>
      <c r="AA17" s="195">
        <v>5199</v>
      </c>
      <c r="AC17" s="195">
        <v>8127.57</v>
      </c>
      <c r="AD17" s="195">
        <v>4069.29</v>
      </c>
      <c r="AE17" s="195">
        <v>3373.86</v>
      </c>
      <c r="AF17" s="195">
        <v>6180.43</v>
      </c>
      <c r="AG17" s="195">
        <v>2863.5699999999997</v>
      </c>
      <c r="AH17" s="195">
        <v>1778.1399999999999</v>
      </c>
      <c r="AI17" s="195">
        <v>2118</v>
      </c>
      <c r="AJ17" s="195">
        <v>1386.71</v>
      </c>
      <c r="AK17" s="195">
        <v>4292.99</v>
      </c>
      <c r="AL17" s="195">
        <v>5855.57</v>
      </c>
      <c r="AM17" s="195">
        <v>5110.57</v>
      </c>
      <c r="AN17" s="195">
        <v>6120.14</v>
      </c>
      <c r="AP17" s="189">
        <v>3047.2</v>
      </c>
      <c r="AQ17" s="195">
        <v>1327.6</v>
      </c>
      <c r="AR17" s="195">
        <v>1664.8000000000002</v>
      </c>
      <c r="AS17" s="195">
        <v>1704.5</v>
      </c>
      <c r="AT17" s="195">
        <v>1773.4</v>
      </c>
      <c r="AU17" s="195">
        <v>1899.7</v>
      </c>
      <c r="AV17" s="195">
        <v>1514.6999999999998</v>
      </c>
      <c r="AW17" s="195">
        <v>1433.8</v>
      </c>
      <c r="AX17" s="195">
        <v>2321.8000000000002</v>
      </c>
      <c r="AY17" s="195">
        <v>3142.9</v>
      </c>
      <c r="AZ17" s="195">
        <v>2007.6</v>
      </c>
      <c r="BA17" s="195">
        <v>2908.8</v>
      </c>
      <c r="BB17" s="195">
        <v>23454</v>
      </c>
    </row>
    <row r="18" spans="2:69">
      <c r="B18" s="188">
        <f t="shared" si="2"/>
        <v>44256</v>
      </c>
      <c r="C18" s="60">
        <f>'Master Data (Summary Slide)'!D19</f>
        <v>0.1814077608695652</v>
      </c>
      <c r="D18" s="60">
        <f>'Master Data (Summary Slide)'!E19</f>
        <v>0.15383351913043475</v>
      </c>
      <c r="E18" s="60">
        <f>'Master Data (Summary Slide)'!F19</f>
        <v>9.442735739130434E-2</v>
      </c>
      <c r="F18" s="60">
        <f>'Master Data (Summary Slide)'!G19</f>
        <v>0.14637399347826088</v>
      </c>
      <c r="G18" s="60">
        <f>'Master Data (Summary Slide)'!H19</f>
        <v>0.15658619347826089</v>
      </c>
      <c r="H18" s="60">
        <f>'Master Data (Summary Slide)'!I19</f>
        <v>0.1221714039130435</v>
      </c>
      <c r="I18" s="60">
        <f>'Master Data (Summary Slide)'!J19</f>
        <v>0.13152466391304346</v>
      </c>
      <c r="J18" s="60">
        <f>'Master Data (Summary Slide)'!K19</f>
        <v>0.16308701608695653</v>
      </c>
      <c r="K18" s="60">
        <f>'Master Data (Summary Slide)'!L19</f>
        <v>0.14878180652173914</v>
      </c>
      <c r="L18" s="60">
        <f>'Master Data (Summary Slide)'!M19</f>
        <v>0.12473297739130434</v>
      </c>
      <c r="M18" s="60">
        <f>'Master Data (Summary Slide)'!N19</f>
        <v>0.17454593347826089</v>
      </c>
      <c r="N18" s="60">
        <f>'Master Data (Summary Slide)'!O19</f>
        <v>0.17218114913043481</v>
      </c>
      <c r="P18" s="195">
        <v>9656</v>
      </c>
      <c r="Q18" s="195">
        <v>5336</v>
      </c>
      <c r="R18" s="195">
        <v>2448</v>
      </c>
      <c r="S18" s="195">
        <v>3810</v>
      </c>
      <c r="T18" s="195">
        <v>5452</v>
      </c>
      <c r="U18" s="195">
        <v>4657</v>
      </c>
      <c r="V18" s="195">
        <v>3148</v>
      </c>
      <c r="W18" s="195">
        <v>8236</v>
      </c>
      <c r="X18" s="195">
        <v>4819</v>
      </c>
      <c r="Y18" s="195">
        <v>2966</v>
      </c>
      <c r="Z18" s="195">
        <v>5599</v>
      </c>
      <c r="AA18" s="195">
        <v>2771</v>
      </c>
      <c r="AC18" s="195">
        <v>7402.43</v>
      </c>
      <c r="AD18" s="195">
        <v>2935.14</v>
      </c>
      <c r="AE18" s="195">
        <v>2107.5700000000002</v>
      </c>
      <c r="AF18" s="195">
        <v>3100.14</v>
      </c>
      <c r="AG18" s="195">
        <v>3061.85</v>
      </c>
      <c r="AH18" s="195">
        <v>1815.44</v>
      </c>
      <c r="AI18" s="195">
        <v>1199.72</v>
      </c>
      <c r="AJ18" s="195">
        <v>2534.2800000000002</v>
      </c>
      <c r="AK18" s="195">
        <v>2887.4399999999996</v>
      </c>
      <c r="AL18" s="195">
        <v>2466</v>
      </c>
      <c r="AM18" s="195">
        <v>3320.56</v>
      </c>
      <c r="AN18" s="195">
        <v>2524.7199999999998</v>
      </c>
      <c r="AP18" s="189">
        <v>3061.7999999999997</v>
      </c>
      <c r="AQ18" s="195">
        <v>1331.7</v>
      </c>
      <c r="AR18" s="195">
        <v>1673.3999999999999</v>
      </c>
      <c r="AS18" s="195">
        <v>1714.1</v>
      </c>
      <c r="AT18" s="195">
        <v>1787</v>
      </c>
      <c r="AU18" s="195">
        <v>1902</v>
      </c>
      <c r="AV18" s="195">
        <v>1520.2</v>
      </c>
      <c r="AW18" s="195">
        <v>1435</v>
      </c>
      <c r="AX18" s="195">
        <v>2330.7999999999997</v>
      </c>
      <c r="AY18" s="195">
        <v>3159.6</v>
      </c>
      <c r="AZ18" s="195">
        <v>2011.6999999999998</v>
      </c>
      <c r="BA18" s="195">
        <v>2924</v>
      </c>
      <c r="BB18" s="195">
        <v>23541</v>
      </c>
    </row>
    <row r="19" spans="2:69">
      <c r="B19" s="188">
        <f t="shared" si="2"/>
        <v>44287</v>
      </c>
      <c r="C19" s="60">
        <f>'Master Data (Summary Slide)'!D20</f>
        <v>0.18663695318181819</v>
      </c>
      <c r="D19" s="60">
        <f>'Master Data (Summary Slide)'!E20</f>
        <v>0.16489845954545457</v>
      </c>
      <c r="E19" s="60">
        <f>'Master Data (Summary Slide)'!F20</f>
        <v>0.11808497272727272</v>
      </c>
      <c r="F19" s="60">
        <f>'Master Data (Summary Slide)'!G20</f>
        <v>0.16515543318181822</v>
      </c>
      <c r="G19" s="60">
        <f>'Master Data (Summary Slide)'!H20</f>
        <v>0.14804390863636366</v>
      </c>
      <c r="H19" s="60">
        <f>'Master Data (Summary Slide)'!I20</f>
        <v>0.11675804500000002</v>
      </c>
      <c r="I19" s="60">
        <f>'Master Data (Summary Slide)'!J20</f>
        <v>0.17090747090909095</v>
      </c>
      <c r="J19" s="60">
        <f>'Master Data (Summary Slide)'!K20</f>
        <v>0.16720504409090911</v>
      </c>
      <c r="K19" s="60">
        <f>'Master Data (Summary Slide)'!L20</f>
        <v>0.14739097681818181</v>
      </c>
      <c r="L19" s="60">
        <f>'Master Data (Summary Slide)'!M20</f>
        <v>0.13660169090909097</v>
      </c>
      <c r="M19" s="60">
        <f>'Master Data (Summary Slide)'!N20</f>
        <v>0.19051442363636362</v>
      </c>
      <c r="N19" s="60">
        <f>'Master Data (Summary Slide)'!O20</f>
        <v>0.16668741681818183</v>
      </c>
      <c r="P19" s="195">
        <v>4498</v>
      </c>
      <c r="Q19" s="195">
        <v>5045</v>
      </c>
      <c r="R19" s="195">
        <v>2495</v>
      </c>
      <c r="S19" s="195">
        <v>3248</v>
      </c>
      <c r="T19" s="195">
        <v>4394</v>
      </c>
      <c r="U19" s="195">
        <v>5033</v>
      </c>
      <c r="V19" s="195">
        <v>4133</v>
      </c>
      <c r="W19" s="195">
        <v>4701</v>
      </c>
      <c r="X19" s="195">
        <v>4399</v>
      </c>
      <c r="Y19" s="195">
        <v>2541</v>
      </c>
      <c r="Z19" s="195">
        <v>4763</v>
      </c>
      <c r="AA19" s="195">
        <v>2010</v>
      </c>
      <c r="AC19" s="195">
        <v>5190.57</v>
      </c>
      <c r="AD19" s="195">
        <v>3462.86</v>
      </c>
      <c r="AE19" s="195">
        <v>2089.14</v>
      </c>
      <c r="AF19" s="195">
        <v>2692.14</v>
      </c>
      <c r="AG19" s="195">
        <v>3681.42</v>
      </c>
      <c r="AH19" s="195">
        <v>2854.86</v>
      </c>
      <c r="AI19" s="195">
        <v>1789.4299999999998</v>
      </c>
      <c r="AJ19" s="195">
        <v>3766.85</v>
      </c>
      <c r="AK19" s="195">
        <v>3408.4199999999996</v>
      </c>
      <c r="AL19" s="195">
        <v>2097.1400000000003</v>
      </c>
      <c r="AM19" s="195">
        <v>3351.1299999999997</v>
      </c>
      <c r="AN19" s="195">
        <v>2025.43</v>
      </c>
      <c r="AP19" s="189">
        <v>3070.3999999999996</v>
      </c>
      <c r="AQ19" s="195">
        <v>1334</v>
      </c>
      <c r="AR19" s="195">
        <v>1673.9</v>
      </c>
      <c r="AS19" s="195">
        <v>1722.9</v>
      </c>
      <c r="AT19" s="195">
        <v>1786.6</v>
      </c>
      <c r="AU19" s="195">
        <v>1904.6000000000001</v>
      </c>
      <c r="AV19" s="195">
        <v>1524.1</v>
      </c>
      <c r="AW19" s="195">
        <v>1439.1</v>
      </c>
      <c r="AX19" s="195">
        <v>2328.8000000000002</v>
      </c>
      <c r="AY19" s="195">
        <v>3179.9</v>
      </c>
      <c r="AZ19" s="195">
        <v>2017.3</v>
      </c>
      <c r="BA19" s="195">
        <v>2944.7000000000003</v>
      </c>
      <c r="BB19" s="195">
        <v>23582</v>
      </c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</row>
    <row r="20" spans="2:69">
      <c r="B20" s="188">
        <f t="shared" si="2"/>
        <v>44317</v>
      </c>
      <c r="C20" s="60">
        <f>'Master Data (Summary Slide)'!D21</f>
        <v>0.188406832</v>
      </c>
      <c r="D20" s="60">
        <f>'Master Data (Summary Slide)'!E21</f>
        <v>0.15777633450000003</v>
      </c>
      <c r="E20" s="60">
        <f>'Master Data (Summary Slide)'!F21</f>
        <v>9.6831547500000004E-2</v>
      </c>
      <c r="F20" s="60">
        <f>'Master Data (Summary Slide)'!G21</f>
        <v>0.16785817349999999</v>
      </c>
      <c r="G20" s="60">
        <f>'Master Data (Summary Slide)'!H21</f>
        <v>0.15019561099999998</v>
      </c>
      <c r="H20" s="60">
        <f>'Master Data (Summary Slide)'!I21</f>
        <v>0.10895112349999998</v>
      </c>
      <c r="I20" s="60">
        <f>'Master Data (Summary Slide)'!J21</f>
        <v>0.14946269300000001</v>
      </c>
      <c r="J20" s="60">
        <f>'Master Data (Summary Slide)'!K21</f>
        <v>0.14604466599999999</v>
      </c>
      <c r="K20" s="60">
        <f>'Master Data (Summary Slide)'!L21</f>
        <v>0.13674594349999999</v>
      </c>
      <c r="L20" s="60">
        <f>'Master Data (Summary Slide)'!M21</f>
        <v>0.1163058585</v>
      </c>
      <c r="M20" s="60">
        <f>'Master Data (Summary Slide)'!N21</f>
        <v>0.19529052699999999</v>
      </c>
      <c r="N20" s="60">
        <f>'Master Data (Summary Slide)'!O21</f>
        <v>0.15453052900000003</v>
      </c>
      <c r="P20" s="195">
        <v>932</v>
      </c>
      <c r="Q20" s="195">
        <v>1870</v>
      </c>
      <c r="R20" s="195">
        <v>1435</v>
      </c>
      <c r="S20" s="195">
        <v>1582</v>
      </c>
      <c r="T20" s="195">
        <v>1048</v>
      </c>
      <c r="U20" s="195">
        <v>1397</v>
      </c>
      <c r="V20" s="195">
        <v>2638</v>
      </c>
      <c r="W20" s="195">
        <v>669</v>
      </c>
      <c r="X20" s="195">
        <v>1954</v>
      </c>
      <c r="Y20" s="195">
        <v>1975</v>
      </c>
      <c r="Z20" s="195">
        <v>1733</v>
      </c>
      <c r="AA20" s="195">
        <v>1765</v>
      </c>
      <c r="AC20" s="195">
        <v>1818.44</v>
      </c>
      <c r="AD20" s="195">
        <v>2187.86</v>
      </c>
      <c r="AE20" s="195">
        <v>1550.85</v>
      </c>
      <c r="AF20" s="195">
        <v>1804.71</v>
      </c>
      <c r="AG20" s="195">
        <v>1533.5700000000002</v>
      </c>
      <c r="AH20" s="195">
        <v>1527.57</v>
      </c>
      <c r="AI20" s="195">
        <v>1461.14</v>
      </c>
      <c r="AJ20" s="195">
        <v>1280.1400000000001</v>
      </c>
      <c r="AK20" s="195">
        <v>2351.15</v>
      </c>
      <c r="AL20" s="195">
        <v>1418.1499999999999</v>
      </c>
      <c r="AM20" s="195">
        <v>1827.8600000000001</v>
      </c>
      <c r="AN20" s="195">
        <v>1308.1499999999999</v>
      </c>
      <c r="AP20" s="189">
        <v>3075.9999999999995</v>
      </c>
      <c r="AQ20" s="195">
        <v>1333.6</v>
      </c>
      <c r="AR20" s="195">
        <v>1672.6</v>
      </c>
      <c r="AS20" s="195">
        <v>1721.3</v>
      </c>
      <c r="AT20" s="195">
        <v>1794</v>
      </c>
      <c r="AU20" s="195">
        <v>1901.3000000000002</v>
      </c>
      <c r="AV20" s="195">
        <v>1521.9</v>
      </c>
      <c r="AW20" s="195">
        <v>1436.6</v>
      </c>
      <c r="AX20" s="195">
        <v>2326.5</v>
      </c>
      <c r="AY20" s="195">
        <v>3182.9</v>
      </c>
      <c r="AZ20" s="195">
        <v>2021.6000000000001</v>
      </c>
      <c r="BA20" s="195">
        <v>2947.8</v>
      </c>
      <c r="BB20" s="195">
        <v>23620</v>
      </c>
    </row>
    <row r="21" spans="2:69">
      <c r="B21" s="188">
        <f t="shared" si="2"/>
        <v>44348</v>
      </c>
      <c r="C21" s="60">
        <f>'Master Data (Summary Slide)'!D22</f>
        <v>0.19030930545454547</v>
      </c>
      <c r="D21" s="60">
        <f>'Master Data (Summary Slide)'!E22</f>
        <v>0.15594287863636366</v>
      </c>
      <c r="E21" s="60">
        <f>'Master Data (Summary Slide)'!F22</f>
        <v>0.11033564409090908</v>
      </c>
      <c r="F21" s="60">
        <f>'Master Data (Summary Slide)'!G22</f>
        <v>0.13954491999999999</v>
      </c>
      <c r="G21" s="60">
        <f>'Master Data (Summary Slide)'!H22</f>
        <v>0.15801004136363633</v>
      </c>
      <c r="H21" s="60">
        <f>'Master Data (Summary Slide)'!I22</f>
        <v>0.10733889681818183</v>
      </c>
      <c r="I21" s="60">
        <f>'Master Data (Summary Slide)'!J22</f>
        <v>0.14504938954545454</v>
      </c>
      <c r="J21" s="60">
        <f>'Master Data (Summary Slide)'!K22</f>
        <v>0.17166115863636361</v>
      </c>
      <c r="K21" s="60">
        <f>'Master Data (Summary Slide)'!L22</f>
        <v>0.13252002863636361</v>
      </c>
      <c r="L21" s="60">
        <f>'Master Data (Summary Slide)'!M22</f>
        <v>0.11053006136363637</v>
      </c>
      <c r="M21" s="60">
        <f>'Master Data (Summary Slide)'!N22</f>
        <v>0.17832242772727278</v>
      </c>
      <c r="N21" s="60">
        <f>'Master Data (Summary Slide)'!O22</f>
        <v>0.15727356318181818</v>
      </c>
      <c r="P21" s="195">
        <v>438</v>
      </c>
      <c r="Q21" s="195">
        <v>2171</v>
      </c>
      <c r="R21" s="195">
        <v>1825</v>
      </c>
      <c r="S21" s="195">
        <v>1456</v>
      </c>
      <c r="T21" s="195">
        <v>232</v>
      </c>
      <c r="U21" s="195">
        <v>431</v>
      </c>
      <c r="V21" s="195">
        <v>1646</v>
      </c>
      <c r="W21" s="195">
        <v>220</v>
      </c>
      <c r="X21" s="195">
        <v>1082</v>
      </c>
      <c r="Y21" s="195">
        <v>1567</v>
      </c>
      <c r="Z21" s="195">
        <v>1111</v>
      </c>
      <c r="AA21" s="195">
        <v>1818</v>
      </c>
      <c r="AC21" s="195">
        <v>691.56</v>
      </c>
      <c r="AD21" s="195">
        <v>1697.57</v>
      </c>
      <c r="AE21" s="195">
        <v>1551.85</v>
      </c>
      <c r="AF21" s="195">
        <v>1450.43</v>
      </c>
      <c r="AG21" s="195">
        <v>476.43</v>
      </c>
      <c r="AH21" s="195">
        <v>516.84999999999991</v>
      </c>
      <c r="AI21" s="195">
        <v>1131.2799999999997</v>
      </c>
      <c r="AJ21" s="195">
        <v>341.71</v>
      </c>
      <c r="AK21" s="195">
        <v>1107.43</v>
      </c>
      <c r="AL21" s="195">
        <v>1195.28</v>
      </c>
      <c r="AM21" s="195">
        <v>930.29000000000019</v>
      </c>
      <c r="AN21" s="195">
        <v>1336.72</v>
      </c>
      <c r="AP21" s="189">
        <v>3084.8</v>
      </c>
      <c r="AQ21" s="195">
        <v>1341.6</v>
      </c>
      <c r="AR21" s="195">
        <v>1679.6</v>
      </c>
      <c r="AS21" s="195">
        <v>1730.8</v>
      </c>
      <c r="AT21" s="195">
        <v>1792.9</v>
      </c>
      <c r="AU21" s="195">
        <v>1901.5</v>
      </c>
      <c r="AV21" s="195">
        <v>1528.5</v>
      </c>
      <c r="AW21" s="195">
        <v>1439.8000000000002</v>
      </c>
      <c r="AX21" s="195">
        <v>2324.8000000000002</v>
      </c>
      <c r="AY21" s="195">
        <v>3186.9</v>
      </c>
      <c r="AZ21" s="195">
        <v>2021.3000000000002</v>
      </c>
      <c r="BA21" s="195">
        <v>2949.8</v>
      </c>
      <c r="BB21" s="195">
        <v>23640</v>
      </c>
    </row>
    <row r="22" spans="2:69">
      <c r="B22" s="188">
        <f t="shared" si="2"/>
        <v>44378</v>
      </c>
      <c r="C22" s="60">
        <f>'Master Data (Summary Slide)'!D23</f>
        <v>0.19274052699999997</v>
      </c>
      <c r="D22" s="60">
        <f>'Master Data (Summary Slide)'!E23</f>
        <v>0.17603172150000004</v>
      </c>
      <c r="E22" s="60">
        <f>'Master Data (Summary Slide)'!F23</f>
        <v>9.9395854500000005E-2</v>
      </c>
      <c r="F22" s="60">
        <f>'Master Data (Summary Slide)'!G23</f>
        <v>0.17314097549999999</v>
      </c>
      <c r="G22" s="60">
        <f>'Master Data (Summary Slide)'!H23</f>
        <v>0.14576447449999999</v>
      </c>
      <c r="H22" s="60">
        <f>'Master Data (Summary Slide)'!I23</f>
        <v>0.1249325785</v>
      </c>
      <c r="I22" s="60">
        <f>'Master Data (Summary Slide)'!J23</f>
        <v>0.16446287950000002</v>
      </c>
      <c r="J22" s="60">
        <f>'Master Data (Summary Slide)'!K23</f>
        <v>0.15297658900000002</v>
      </c>
      <c r="K22" s="60">
        <f>'Master Data (Summary Slide)'!L23</f>
        <v>0.16983767949999998</v>
      </c>
      <c r="L22" s="60">
        <f>'Master Data (Summary Slide)'!M23</f>
        <v>0.12339849649999998</v>
      </c>
      <c r="M22" s="60">
        <f>'Master Data (Summary Slide)'!N23</f>
        <v>0.19427456900000001</v>
      </c>
      <c r="N22" s="60">
        <f>'Master Data (Summary Slide)'!O23</f>
        <v>0.14165445600000001</v>
      </c>
      <c r="P22" s="195">
        <v>2248</v>
      </c>
      <c r="Q22" s="195">
        <v>17360</v>
      </c>
      <c r="R22" s="195">
        <v>11367</v>
      </c>
      <c r="S22" s="195">
        <v>8847</v>
      </c>
      <c r="T22" s="195">
        <v>1333</v>
      </c>
      <c r="U22" s="195">
        <v>3018</v>
      </c>
      <c r="V22" s="195">
        <v>4232</v>
      </c>
      <c r="W22" s="195">
        <v>1429</v>
      </c>
      <c r="X22" s="195">
        <v>7876</v>
      </c>
      <c r="Y22" s="195">
        <v>9255</v>
      </c>
      <c r="Z22" s="195">
        <v>8875</v>
      </c>
      <c r="AA22" s="195">
        <v>9293</v>
      </c>
      <c r="AC22" s="195">
        <v>1196.29</v>
      </c>
      <c r="AD22" s="195">
        <v>8894</v>
      </c>
      <c r="AE22" s="195">
        <v>5339.14</v>
      </c>
      <c r="AF22" s="195">
        <v>5573.29</v>
      </c>
      <c r="AG22" s="195">
        <v>705.56999999999994</v>
      </c>
      <c r="AH22" s="195">
        <v>1138.58</v>
      </c>
      <c r="AI22" s="195">
        <v>1929.2800000000002</v>
      </c>
      <c r="AJ22" s="195">
        <v>449.14</v>
      </c>
      <c r="AK22" s="195">
        <v>3718.72</v>
      </c>
      <c r="AL22" s="195">
        <v>3942.71</v>
      </c>
      <c r="AM22" s="195">
        <v>3633.9999999999995</v>
      </c>
      <c r="AN22" s="195">
        <v>4649.71</v>
      </c>
      <c r="AP22" s="189">
        <v>3092.5</v>
      </c>
      <c r="AQ22" s="195">
        <v>1349</v>
      </c>
      <c r="AR22" s="195">
        <v>1681.4</v>
      </c>
      <c r="AS22" s="195">
        <v>1746.8</v>
      </c>
      <c r="AT22" s="195">
        <v>1793.5</v>
      </c>
      <c r="AU22" s="195">
        <v>1907.8000000000002</v>
      </c>
      <c r="AV22" s="195">
        <v>1528</v>
      </c>
      <c r="AW22" s="195">
        <v>1443</v>
      </c>
      <c r="AX22" s="195">
        <v>2328.3999999999996</v>
      </c>
      <c r="AY22" s="195">
        <v>3218</v>
      </c>
      <c r="AZ22" s="195">
        <v>2035.3</v>
      </c>
      <c r="BA22" s="195">
        <v>2981.1</v>
      </c>
      <c r="BB22" s="195">
        <v>23699</v>
      </c>
    </row>
    <row r="23" spans="2:69">
      <c r="B23" s="188">
        <f t="shared" si="2"/>
        <v>44409</v>
      </c>
      <c r="C23" s="60">
        <f>'Master Data (Summary Slide)'!D24</f>
        <v>0.17154982818181819</v>
      </c>
      <c r="D23" s="60">
        <f>'Master Data (Summary Slide)'!E24</f>
        <v>0.12810942772727271</v>
      </c>
      <c r="E23" s="60">
        <f>'Master Data (Summary Slide)'!F24</f>
        <v>8.6445649545454542E-2</v>
      </c>
      <c r="F23" s="60">
        <f>'Master Data (Summary Slide)'!G24</f>
        <v>0.16168620818181814</v>
      </c>
      <c r="G23" s="60">
        <f>'Master Data (Summary Slide)'!H24</f>
        <v>0.17189014363636365</v>
      </c>
      <c r="H23" s="60">
        <f>'Master Data (Summary Slide)'!I24</f>
        <v>0.12526527818181821</v>
      </c>
      <c r="I23" s="60">
        <f>'Master Data (Summary Slide)'!J24</f>
        <v>0.14287203363636364</v>
      </c>
      <c r="J23" s="60">
        <f>'Master Data (Summary Slide)'!K24</f>
        <v>0.14931422772727274</v>
      </c>
      <c r="K23" s="60">
        <f>'Master Data (Summary Slide)'!L24</f>
        <v>0.13316272409090907</v>
      </c>
      <c r="L23" s="60">
        <f>'Master Data (Summary Slide)'!M24</f>
        <v>0.1200970709090909</v>
      </c>
      <c r="M23" s="60">
        <f>'Master Data (Summary Slide)'!N24</f>
        <v>0.18519271227272727</v>
      </c>
      <c r="N23" s="60">
        <f>'Master Data (Summary Slide)'!O24</f>
        <v>0.13793425181818184</v>
      </c>
      <c r="P23" s="195">
        <v>5629</v>
      </c>
      <c r="Q23" s="195">
        <v>20064</v>
      </c>
      <c r="R23" s="195">
        <v>17157</v>
      </c>
      <c r="S23" s="195">
        <v>16624</v>
      </c>
      <c r="T23" s="195">
        <v>4570</v>
      </c>
      <c r="U23" s="195">
        <v>7535</v>
      </c>
      <c r="V23" s="195">
        <v>9301</v>
      </c>
      <c r="W23" s="195">
        <v>3787</v>
      </c>
      <c r="X23" s="195">
        <v>25056</v>
      </c>
      <c r="Y23" s="195">
        <v>16666</v>
      </c>
      <c r="Z23" s="195">
        <v>24982</v>
      </c>
      <c r="AA23" s="195">
        <v>14634</v>
      </c>
      <c r="AC23" s="195">
        <v>3617.71</v>
      </c>
      <c r="AD23" s="195">
        <v>15607</v>
      </c>
      <c r="AE23" s="195">
        <v>9969.14</v>
      </c>
      <c r="AF23" s="195">
        <v>13659.14</v>
      </c>
      <c r="AG23" s="195">
        <v>2571.8599999999997</v>
      </c>
      <c r="AH23" s="195">
        <v>3466</v>
      </c>
      <c r="AI23" s="195">
        <v>4434.58</v>
      </c>
      <c r="AJ23" s="195">
        <v>1577.58</v>
      </c>
      <c r="AK23" s="195">
        <v>12192.43</v>
      </c>
      <c r="AL23" s="195">
        <v>9804.57</v>
      </c>
      <c r="AM23" s="195">
        <v>12889.71</v>
      </c>
      <c r="AN23" s="195">
        <v>9438</v>
      </c>
      <c r="AP23" s="189">
        <v>3090.7999999999997</v>
      </c>
      <c r="AQ23" s="195">
        <v>1349.4</v>
      </c>
      <c r="AR23" s="195">
        <v>1678.3</v>
      </c>
      <c r="AS23" s="195">
        <v>1740.4</v>
      </c>
      <c r="AT23" s="195">
        <v>1790.8</v>
      </c>
      <c r="AU23" s="195">
        <v>1902.4</v>
      </c>
      <c r="AV23" s="195">
        <v>1527.4</v>
      </c>
      <c r="AW23" s="195">
        <v>1443</v>
      </c>
      <c r="AX23" s="195">
        <v>2327</v>
      </c>
      <c r="AY23" s="195">
        <v>3218.3</v>
      </c>
      <c r="AZ23" s="195">
        <v>2036.8</v>
      </c>
      <c r="BA23" s="195">
        <v>2982.2000000000003</v>
      </c>
      <c r="BB23" s="195">
        <v>23728</v>
      </c>
    </row>
    <row r="24" spans="2:69">
      <c r="B24" s="188">
        <f t="shared" si="2"/>
        <v>44440</v>
      </c>
      <c r="C24" s="60">
        <f>'Master Data (Summary Slide)'!D25</f>
        <v>0.21031567142857147</v>
      </c>
      <c r="D24" s="60">
        <f>'Master Data (Summary Slide)'!E25</f>
        <v>0.14013734761904761</v>
      </c>
      <c r="E24" s="60">
        <f>'Master Data (Summary Slide)'!F25</f>
        <v>0.13492740190476191</v>
      </c>
      <c r="F24" s="60">
        <f>'Master Data (Summary Slide)'!G25</f>
        <v>0.12737253285714287</v>
      </c>
      <c r="G24" s="60">
        <f>'Master Data (Summary Slide)'!H25</f>
        <v>0.18152518476190477</v>
      </c>
      <c r="H24" s="60">
        <f>'Master Data (Summary Slide)'!I25</f>
        <v>0.13228181809523809</v>
      </c>
      <c r="I24" s="60">
        <f>'Master Data (Summary Slide)'!J25</f>
        <v>0.13899268619047617</v>
      </c>
      <c r="J24" s="60">
        <f>'Master Data (Summary Slide)'!K25</f>
        <v>0.16104238761904763</v>
      </c>
      <c r="K24" s="60">
        <f>'Master Data (Summary Slide)'!L25</f>
        <v>0.14478536047619048</v>
      </c>
      <c r="L24" s="60">
        <f>'Master Data (Summary Slide)'!M25</f>
        <v>0.10803332571428569</v>
      </c>
      <c r="M24" s="60">
        <f>'Master Data (Summary Slide)'!N25</f>
        <v>0.19205683571428572</v>
      </c>
      <c r="N24" s="60">
        <f>'Master Data (Summary Slide)'!O25</f>
        <v>0.13829696666666672</v>
      </c>
      <c r="P24" s="195">
        <v>5715</v>
      </c>
      <c r="Q24" s="195">
        <v>5474</v>
      </c>
      <c r="R24" s="195">
        <v>8697</v>
      </c>
      <c r="S24" s="195">
        <v>10420</v>
      </c>
      <c r="T24" s="195">
        <v>5984</v>
      </c>
      <c r="U24" s="195">
        <v>7864</v>
      </c>
      <c r="V24" s="195">
        <v>8206</v>
      </c>
      <c r="W24" s="195">
        <v>5170</v>
      </c>
      <c r="X24" s="195">
        <v>16681</v>
      </c>
      <c r="Y24" s="195">
        <v>9289</v>
      </c>
      <c r="Z24" s="195">
        <v>13476</v>
      </c>
      <c r="AA24" s="195">
        <v>8229</v>
      </c>
      <c r="AC24" s="195">
        <v>3555.71</v>
      </c>
      <c r="AD24" s="195">
        <v>5900.71</v>
      </c>
      <c r="AE24" s="195">
        <v>6622</v>
      </c>
      <c r="AF24" s="195">
        <v>9398.43</v>
      </c>
      <c r="AG24" s="195">
        <v>3613.86</v>
      </c>
      <c r="AH24" s="195">
        <v>3579.1499999999996</v>
      </c>
      <c r="AI24" s="195">
        <v>4265.8600000000006</v>
      </c>
      <c r="AJ24" s="195">
        <v>2003.71</v>
      </c>
      <c r="AK24" s="195">
        <v>11641</v>
      </c>
      <c r="AL24" s="195">
        <v>6352.14</v>
      </c>
      <c r="AM24" s="195">
        <v>10141.86</v>
      </c>
      <c r="AN24" s="195">
        <v>6116.5700000000006</v>
      </c>
      <c r="AP24" s="189">
        <v>3085.2999999999997</v>
      </c>
      <c r="AQ24" s="195">
        <v>1346.5</v>
      </c>
      <c r="AR24" s="195">
        <v>1656.5</v>
      </c>
      <c r="AS24" s="195">
        <v>1736</v>
      </c>
      <c r="AT24" s="195">
        <v>1780.4</v>
      </c>
      <c r="AU24" s="195">
        <v>1896.1999999999998</v>
      </c>
      <c r="AV24" s="195">
        <v>1526.4</v>
      </c>
      <c r="AW24" s="195">
        <v>1439.8000000000002</v>
      </c>
      <c r="AX24" s="195">
        <v>2307.1999999999998</v>
      </c>
      <c r="AY24" s="195">
        <v>3210.6000000000004</v>
      </c>
      <c r="AZ24" s="195">
        <v>2026</v>
      </c>
      <c r="BA24" s="195">
        <v>2975</v>
      </c>
      <c r="BB24" s="195">
        <v>23737</v>
      </c>
    </row>
    <row r="25" spans="2:69">
      <c r="B25" s="188">
        <f t="shared" si="2"/>
        <v>44470</v>
      </c>
      <c r="C25" s="60">
        <f>'Master Data (Summary Slide)'!D26</f>
        <v>0.1611341704761905</v>
      </c>
      <c r="D25" s="60">
        <f>'Master Data (Summary Slide)'!E26</f>
        <v>0.12860776190476192</v>
      </c>
      <c r="E25" s="60">
        <f>'Master Data (Summary Slide)'!F26</f>
        <v>9.0767873809523808E-2</v>
      </c>
      <c r="F25" s="60">
        <f>'Master Data (Summary Slide)'!G26</f>
        <v>0.1397552776190476</v>
      </c>
      <c r="G25" s="60">
        <f>'Master Data (Summary Slide)'!H26</f>
        <v>0.16669478333333332</v>
      </c>
      <c r="H25" s="60">
        <f>'Master Data (Summary Slide)'!I26</f>
        <v>0.11723980523809525</v>
      </c>
      <c r="I25" s="60">
        <f>'Master Data (Summary Slide)'!J26</f>
        <v>0.1415465419047619</v>
      </c>
      <c r="J25" s="60">
        <f>'Master Data (Summary Slide)'!K26</f>
        <v>0.15063648190476189</v>
      </c>
      <c r="K25" s="60">
        <f>'Master Data (Summary Slide)'!L26</f>
        <v>0.13867275571428569</v>
      </c>
      <c r="L25" s="60">
        <f>'Master Data (Summary Slide)'!M26</f>
        <v>0.12743827619047621</v>
      </c>
      <c r="M25" s="60">
        <f>'Master Data (Summary Slide)'!N26</f>
        <v>0.19333905476190474</v>
      </c>
      <c r="N25" s="60">
        <f>'Master Data (Summary Slide)'!O26</f>
        <v>0.12866405190476191</v>
      </c>
      <c r="P25" s="195">
        <v>4655</v>
      </c>
      <c r="Q25" s="195">
        <v>1757</v>
      </c>
      <c r="R25" s="195">
        <v>3940</v>
      </c>
      <c r="S25" s="195">
        <v>3743</v>
      </c>
      <c r="T25" s="195">
        <v>4640</v>
      </c>
      <c r="U25" s="195">
        <v>6695</v>
      </c>
      <c r="V25" s="195">
        <v>9184</v>
      </c>
      <c r="W25" s="195">
        <v>5335</v>
      </c>
      <c r="X25" s="195">
        <v>8690</v>
      </c>
      <c r="Y25" s="195">
        <v>7599</v>
      </c>
      <c r="Z25" s="195">
        <v>5171</v>
      </c>
      <c r="AA25" s="195">
        <v>6921</v>
      </c>
      <c r="AC25" s="195">
        <v>2838.43</v>
      </c>
      <c r="AD25" s="195">
        <v>1781.71</v>
      </c>
      <c r="AE25" s="195">
        <v>3101</v>
      </c>
      <c r="AF25" s="195">
        <v>3656.29</v>
      </c>
      <c r="AG25" s="195">
        <v>3336.14</v>
      </c>
      <c r="AH25" s="195">
        <v>2904.4300000000003</v>
      </c>
      <c r="AI25" s="195">
        <v>4281.2800000000007</v>
      </c>
      <c r="AJ25" s="195">
        <v>2492.4300000000003</v>
      </c>
      <c r="AK25" s="195">
        <v>5847.43</v>
      </c>
      <c r="AL25" s="195">
        <v>4459.8500000000004</v>
      </c>
      <c r="AM25" s="195">
        <v>4201.42</v>
      </c>
      <c r="AN25" s="195">
        <v>4427.71</v>
      </c>
      <c r="AP25" s="189">
        <v>3083.5</v>
      </c>
      <c r="AQ25" s="195">
        <v>1345.1</v>
      </c>
      <c r="AR25" s="195">
        <v>1661.6</v>
      </c>
      <c r="AS25" s="195">
        <v>1746.6</v>
      </c>
      <c r="AT25" s="195">
        <v>1789.2</v>
      </c>
      <c r="AU25" s="195">
        <v>1894.6</v>
      </c>
      <c r="AV25" s="195">
        <v>1529.3</v>
      </c>
      <c r="AW25" s="195">
        <v>1445.8000000000002</v>
      </c>
      <c r="AX25" s="195">
        <v>2309.6999999999998</v>
      </c>
      <c r="AY25" s="195">
        <v>3215.4</v>
      </c>
      <c r="AZ25" s="195">
        <v>2030.8000000000002</v>
      </c>
      <c r="BA25" s="195">
        <v>2985.4</v>
      </c>
      <c r="BB25" s="195">
        <v>23805</v>
      </c>
    </row>
    <row r="26" spans="2:69">
      <c r="B26" s="188">
        <f t="shared" si="2"/>
        <v>44501</v>
      </c>
      <c r="C26" s="60">
        <f>'Master Data (Summary Slide)'!D27</f>
        <v>0.19845022450000002</v>
      </c>
      <c r="D26" s="60">
        <f>'Master Data (Summary Slide)'!E27</f>
        <v>0.16026111500000001</v>
      </c>
      <c r="E26" s="60">
        <f>'Master Data (Summary Slide)'!F27</f>
        <v>8.6642100499999999E-2</v>
      </c>
      <c r="F26" s="60">
        <f>'Master Data (Summary Slide)'!G27</f>
        <v>0.16744134199999999</v>
      </c>
      <c r="G26" s="60">
        <f>'Master Data (Summary Slide)'!H27</f>
        <v>0.20016697500000002</v>
      </c>
      <c r="H26" s="60">
        <f>'Master Data (Summary Slide)'!I27</f>
        <v>0.11604173799999999</v>
      </c>
      <c r="I26" s="60">
        <f>'Master Data (Summary Slide)'!J27</f>
        <v>0.15626134549999995</v>
      </c>
      <c r="J26" s="60">
        <f>'Master Data (Summary Slide)'!K27</f>
        <v>0.19807677899999998</v>
      </c>
      <c r="K26" s="60">
        <f>'Master Data (Summary Slide)'!L27</f>
        <v>0.1742553745</v>
      </c>
      <c r="L26" s="60">
        <f>'Master Data (Summary Slide)'!M27</f>
        <v>0.116048918</v>
      </c>
      <c r="M26" s="60">
        <f>'Master Data (Summary Slide)'!N27</f>
        <v>0.20105558899999998</v>
      </c>
      <c r="N26" s="60">
        <f>'Master Data (Summary Slide)'!O27</f>
        <v>0.12798788150000001</v>
      </c>
      <c r="P26" s="195">
        <v>8116</v>
      </c>
      <c r="Q26" s="195">
        <v>1387</v>
      </c>
      <c r="R26" s="195">
        <v>4969</v>
      </c>
      <c r="S26" s="195">
        <v>2755</v>
      </c>
      <c r="T26" s="195">
        <v>6712</v>
      </c>
      <c r="U26" s="195">
        <v>11044</v>
      </c>
      <c r="V26" s="195">
        <v>7407</v>
      </c>
      <c r="W26" s="195">
        <v>9687</v>
      </c>
      <c r="X26" s="195">
        <v>11212</v>
      </c>
      <c r="Y26" s="195">
        <v>4826</v>
      </c>
      <c r="Z26" s="195">
        <v>4814</v>
      </c>
      <c r="AA26" s="195">
        <v>4611</v>
      </c>
      <c r="AC26" s="195">
        <v>3990.14</v>
      </c>
      <c r="AD26" s="195">
        <v>997.43</v>
      </c>
      <c r="AE26" s="195">
        <v>3160.99</v>
      </c>
      <c r="AF26" s="195">
        <v>2754</v>
      </c>
      <c r="AG26" s="195">
        <v>4320.1499999999996</v>
      </c>
      <c r="AH26" s="195">
        <v>4927.71</v>
      </c>
      <c r="AI26" s="195">
        <v>4988.1400000000003</v>
      </c>
      <c r="AJ26" s="195">
        <v>4759.8599999999997</v>
      </c>
      <c r="AK26" s="195">
        <v>7243.42</v>
      </c>
      <c r="AL26" s="195">
        <v>3581.72</v>
      </c>
      <c r="AM26" s="195">
        <v>3071.71</v>
      </c>
      <c r="AN26" s="195">
        <v>3732</v>
      </c>
      <c r="AP26" s="189">
        <v>3094.6</v>
      </c>
      <c r="AQ26" s="195">
        <v>1348.7</v>
      </c>
      <c r="AR26" s="195">
        <v>1663.1</v>
      </c>
      <c r="AS26" s="195">
        <v>1753</v>
      </c>
      <c r="AT26" s="195">
        <v>1785.5</v>
      </c>
      <c r="AU26" s="195">
        <v>1893.6999999999998</v>
      </c>
      <c r="AV26" s="195">
        <v>1533.6000000000001</v>
      </c>
      <c r="AW26" s="195">
        <v>1449.6</v>
      </c>
      <c r="AX26" s="195">
        <v>2305.3000000000002</v>
      </c>
      <c r="AY26" s="195">
        <v>3228.6</v>
      </c>
      <c r="AZ26" s="195">
        <v>2040.8999999999996</v>
      </c>
      <c r="BA26" s="195">
        <v>2999.1000000000004</v>
      </c>
      <c r="BB26" s="195">
        <v>23874</v>
      </c>
    </row>
    <row r="27" spans="2:69">
      <c r="B27" s="188">
        <f t="shared" si="2"/>
        <v>44531</v>
      </c>
      <c r="C27" s="60">
        <f>'Master Data (Summary Slide)'!D28</f>
        <v>0.20197344199999998</v>
      </c>
      <c r="D27" s="60">
        <f>'Master Data (Summary Slide)'!E28</f>
        <v>0.16832135250000002</v>
      </c>
      <c r="E27" s="60">
        <f>'Master Data (Summary Slide)'!F28</f>
        <v>9.5104894499999995E-2</v>
      </c>
      <c r="F27" s="60">
        <f>'Master Data (Summary Slide)'!G28</f>
        <v>0.16020921400000002</v>
      </c>
      <c r="G27" s="60">
        <f>'Master Data (Summary Slide)'!H28</f>
        <v>0.18391178949999998</v>
      </c>
      <c r="H27" s="60">
        <f>'Master Data (Summary Slide)'!I28</f>
        <v>0.120450158</v>
      </c>
      <c r="I27" s="60">
        <f>'Master Data (Summary Slide)'!J28</f>
        <v>0.15215165450000001</v>
      </c>
      <c r="J27" s="60">
        <f>'Master Data (Summary Slide)'!K28</f>
        <v>0.1500495875</v>
      </c>
      <c r="K27" s="60">
        <f>'Master Data (Summary Slide)'!L28</f>
        <v>0.18243038299999997</v>
      </c>
      <c r="L27" s="60">
        <f>'Master Data (Summary Slide)'!M28</f>
        <v>9.9981051500000001E-2</v>
      </c>
      <c r="M27" s="60">
        <f>'Master Data (Summary Slide)'!N28</f>
        <v>0.22167480849999999</v>
      </c>
      <c r="N27" s="60">
        <f>'Master Data (Summary Slide)'!O28</f>
        <v>0.146358712</v>
      </c>
      <c r="P27" s="195">
        <v>47636</v>
      </c>
      <c r="Q27" s="195">
        <v>46188</v>
      </c>
      <c r="R27" s="195">
        <v>21427</v>
      </c>
      <c r="S27" s="195">
        <v>15095</v>
      </c>
      <c r="T27" s="195">
        <v>26147</v>
      </c>
      <c r="U27" s="195">
        <v>28826</v>
      </c>
      <c r="V27" s="195">
        <v>18123</v>
      </c>
      <c r="W27" s="195">
        <v>21397</v>
      </c>
      <c r="X27" s="195">
        <v>39178</v>
      </c>
      <c r="Y27" s="195">
        <v>34023</v>
      </c>
      <c r="Z27" s="195">
        <v>41310</v>
      </c>
      <c r="AA27" s="195">
        <v>32178</v>
      </c>
      <c r="AC27" s="195">
        <v>11053.14</v>
      </c>
      <c r="AD27" s="195">
        <v>3545.43</v>
      </c>
      <c r="AE27" s="195">
        <v>5876.29</v>
      </c>
      <c r="AF27" s="195">
        <v>4969.29</v>
      </c>
      <c r="AG27" s="195">
        <v>7161.29</v>
      </c>
      <c r="AH27" s="195">
        <v>7914.71</v>
      </c>
      <c r="AI27" s="195">
        <v>4325.8500000000004</v>
      </c>
      <c r="AJ27" s="195">
        <v>5061.71</v>
      </c>
      <c r="AK27" s="195">
        <v>11301.57</v>
      </c>
      <c r="AL27" s="195">
        <v>5324.57</v>
      </c>
      <c r="AM27" s="195">
        <v>6901.8600000000006</v>
      </c>
      <c r="AN27" s="195">
        <v>5539.28</v>
      </c>
      <c r="AP27" s="189">
        <v>3094.1</v>
      </c>
      <c r="AQ27" s="195">
        <v>1351.5</v>
      </c>
      <c r="AR27" s="195">
        <v>1665.8</v>
      </c>
      <c r="AS27" s="195">
        <v>1752.6</v>
      </c>
      <c r="AT27" s="195">
        <v>1789.5</v>
      </c>
      <c r="AU27" s="195">
        <v>1890.5</v>
      </c>
      <c r="AV27" s="195">
        <v>1533.7</v>
      </c>
      <c r="AW27" s="195">
        <v>1451.6</v>
      </c>
      <c r="AX27" s="195">
        <v>2307.2000000000003</v>
      </c>
      <c r="AY27" s="195">
        <v>3234.7999999999997</v>
      </c>
      <c r="AZ27" s="195">
        <v>2047.1999999999998</v>
      </c>
      <c r="BA27" s="195">
        <v>3006</v>
      </c>
      <c r="BB27" s="195">
        <v>23939</v>
      </c>
    </row>
    <row r="28" spans="2:69">
      <c r="B28" s="188">
        <f t="shared" si="2"/>
        <v>44562</v>
      </c>
      <c r="C28" s="60">
        <f>'Master Data (Summary Slide)'!D29</f>
        <v>0.15810541150000001</v>
      </c>
      <c r="D28" s="60">
        <f>'Master Data (Summary Slide)'!E29</f>
        <v>0.14149443150000002</v>
      </c>
      <c r="E28" s="60">
        <f>'Master Data (Summary Slide)'!F29</f>
        <v>0.11873880600000002</v>
      </c>
      <c r="F28" s="60">
        <f>'Master Data (Summary Slide)'!G29</f>
        <v>0.1381601865</v>
      </c>
      <c r="G28" s="60">
        <f>'Master Data (Summary Slide)'!H29</f>
        <v>0.17067081950000002</v>
      </c>
      <c r="H28" s="60">
        <f>'Master Data (Summary Slide)'!I29</f>
        <v>0.1137890305</v>
      </c>
      <c r="I28" s="60">
        <f>'Master Data (Summary Slide)'!J29</f>
        <v>0.14999209300000002</v>
      </c>
      <c r="J28" s="60">
        <f>'Master Data (Summary Slide)'!K29</f>
        <v>0.1550024455</v>
      </c>
      <c r="K28" s="60">
        <f>'Master Data (Summary Slide)'!L29</f>
        <v>0.13093770699999999</v>
      </c>
      <c r="L28" s="60">
        <f>'Master Data (Summary Slide)'!M29</f>
        <v>0.11099150399999999</v>
      </c>
      <c r="M28" s="60">
        <f>'Master Data (Summary Slide)'!N29</f>
        <v>0.16948110200000002</v>
      </c>
      <c r="N28" s="60">
        <f>'Master Data (Summary Slide)'!O29</f>
        <v>0.19619829250000004</v>
      </c>
      <c r="P28" s="195">
        <v>15712</v>
      </c>
      <c r="Q28" s="195">
        <v>24713</v>
      </c>
      <c r="R28" s="195">
        <v>39423</v>
      </c>
      <c r="S28" s="195">
        <v>35168</v>
      </c>
      <c r="T28" s="195">
        <v>14276</v>
      </c>
      <c r="U28" s="195">
        <v>31661</v>
      </c>
      <c r="V28" s="195">
        <v>41333</v>
      </c>
      <c r="W28" s="195">
        <v>19810</v>
      </c>
      <c r="X28" s="195">
        <v>50218</v>
      </c>
      <c r="Y28" s="195">
        <v>82434</v>
      </c>
      <c r="Z28" s="195">
        <v>49324</v>
      </c>
      <c r="AA28" s="195">
        <v>77993</v>
      </c>
      <c r="AC28" s="195">
        <v>12332.58</v>
      </c>
      <c r="AD28" s="195">
        <v>9141</v>
      </c>
      <c r="AE28" s="195">
        <v>11953.990000000002</v>
      </c>
      <c r="AF28" s="195">
        <v>12603.57</v>
      </c>
      <c r="AG28" s="195">
        <v>7462.43</v>
      </c>
      <c r="AH28" s="195">
        <v>7471.57</v>
      </c>
      <c r="AI28" s="195">
        <v>7461.2800000000007</v>
      </c>
      <c r="AJ28" s="195">
        <v>5379.71</v>
      </c>
      <c r="AK28" s="195">
        <v>15922.57</v>
      </c>
      <c r="AL28" s="195">
        <v>15792.150000000001</v>
      </c>
      <c r="AM28" s="195">
        <v>15372.989999999998</v>
      </c>
      <c r="AN28" s="195">
        <v>15997.29</v>
      </c>
      <c r="AP28" s="189">
        <v>3097.8</v>
      </c>
      <c r="AQ28" s="195">
        <v>1351.1</v>
      </c>
      <c r="AR28" s="195">
        <v>1662.2999999999997</v>
      </c>
      <c r="AS28" s="195">
        <v>1757.4</v>
      </c>
      <c r="AT28" s="195">
        <v>1784.8</v>
      </c>
      <c r="AU28" s="195">
        <v>1887</v>
      </c>
      <c r="AV28" s="195">
        <v>1535.1000000000001</v>
      </c>
      <c r="AW28" s="195">
        <v>1453.4</v>
      </c>
      <c r="AX28" s="195">
        <v>2309.1999999999998</v>
      </c>
      <c r="AY28" s="195">
        <v>3248.1</v>
      </c>
      <c r="AZ28" s="195">
        <v>2055.6</v>
      </c>
      <c r="BA28" s="195">
        <v>3017.1</v>
      </c>
      <c r="BB28" s="195">
        <v>23972</v>
      </c>
    </row>
    <row r="29" spans="2:69">
      <c r="B29" s="188">
        <f t="shared" si="2"/>
        <v>44593</v>
      </c>
      <c r="C29" s="60">
        <f>'Master Data (Summary Slide)'!D30</f>
        <v>0.16849414500000001</v>
      </c>
      <c r="D29" s="60">
        <f>'Master Data (Summary Slide)'!E30</f>
        <v>0.16431120200000002</v>
      </c>
      <c r="E29" s="60">
        <f>'Master Data (Summary Slide)'!F30</f>
        <v>7.4375077999999997E-2</v>
      </c>
      <c r="F29" s="60">
        <f>'Master Data (Summary Slide)'!G30</f>
        <v>0.14994625150000002</v>
      </c>
      <c r="G29" s="60">
        <f>'Master Data (Summary Slide)'!H30</f>
        <v>0.1735384495</v>
      </c>
      <c r="H29" s="60">
        <f>'Master Data (Summary Slide)'!I30</f>
        <v>0.1026717705</v>
      </c>
      <c r="I29" s="60">
        <f>'Master Data (Summary Slide)'!J30</f>
        <v>0.13327969749999999</v>
      </c>
      <c r="J29" s="60">
        <f>'Master Data (Summary Slide)'!K30</f>
        <v>0.1569748235</v>
      </c>
      <c r="K29" s="60">
        <f>'Master Data (Summary Slide)'!L30</f>
        <v>0.14185108199999999</v>
      </c>
      <c r="L29" s="60">
        <f>'Master Data (Summary Slide)'!M30</f>
        <v>0.12416135999999998</v>
      </c>
      <c r="M29" s="60">
        <f>'Master Data (Summary Slide)'!N30</f>
        <v>0.16390821850000001</v>
      </c>
      <c r="N29" s="60">
        <f>'Master Data (Summary Slide)'!O30</f>
        <v>0.14372806949999997</v>
      </c>
      <c r="P29" s="195">
        <v>2918</v>
      </c>
      <c r="Q29" s="195">
        <v>2630</v>
      </c>
      <c r="R29" s="195">
        <v>4597</v>
      </c>
      <c r="S29" s="195">
        <v>4564</v>
      </c>
      <c r="T29" s="195">
        <v>2319</v>
      </c>
      <c r="U29" s="195">
        <v>4521</v>
      </c>
      <c r="V29" s="195">
        <v>6302</v>
      </c>
      <c r="W29" s="195">
        <v>3902</v>
      </c>
      <c r="X29" s="195">
        <v>5715</v>
      </c>
      <c r="Y29" s="195">
        <v>14780</v>
      </c>
      <c r="Z29" s="195">
        <v>5624</v>
      </c>
      <c r="AA29" s="195">
        <v>14341</v>
      </c>
      <c r="AC29" s="195">
        <v>3202.29</v>
      </c>
      <c r="AD29" s="195">
        <v>2759.29</v>
      </c>
      <c r="AE29" s="195">
        <v>4209.57</v>
      </c>
      <c r="AF29" s="195">
        <v>3956.43</v>
      </c>
      <c r="AG29" s="195">
        <v>2022.29</v>
      </c>
      <c r="AH29" s="195">
        <v>2171.4299999999998</v>
      </c>
      <c r="AI29" s="195">
        <v>2580.14</v>
      </c>
      <c r="AJ29" s="195">
        <v>1624</v>
      </c>
      <c r="AK29" s="195">
        <v>5331.1500000000005</v>
      </c>
      <c r="AL29" s="195">
        <v>5437.58</v>
      </c>
      <c r="AM29" s="195">
        <v>4685.1400000000003</v>
      </c>
      <c r="AN29" s="195">
        <v>5112</v>
      </c>
      <c r="AP29" s="195">
        <v>2740.5</v>
      </c>
      <c r="AQ29" s="195">
        <v>1356</v>
      </c>
      <c r="AR29" s="195">
        <v>1662.6000000000001</v>
      </c>
      <c r="AS29" s="195">
        <v>1770</v>
      </c>
      <c r="AT29" s="195">
        <v>1794.5</v>
      </c>
      <c r="AU29" s="195">
        <v>1895.8</v>
      </c>
      <c r="AV29" s="195">
        <v>1545.2</v>
      </c>
      <c r="AW29" s="195">
        <v>1455.5</v>
      </c>
      <c r="AX29" s="195">
        <v>2312</v>
      </c>
      <c r="AY29" s="195">
        <v>3268.2</v>
      </c>
      <c r="AZ29" s="195">
        <v>2058.5</v>
      </c>
      <c r="BA29" s="195">
        <v>3034.2</v>
      </c>
      <c r="BB29" s="195">
        <v>24089</v>
      </c>
      <c r="BC29" s="196"/>
      <c r="BD29" s="196"/>
      <c r="BE29" s="196"/>
      <c r="BF29" s="196"/>
      <c r="BG29" s="196"/>
      <c r="BH29" s="196"/>
      <c r="BI29" s="196"/>
      <c r="BJ29" s="196"/>
      <c r="BK29" s="196"/>
      <c r="BL29" s="196"/>
      <c r="BM29" s="196"/>
      <c r="BN29" s="196"/>
      <c r="BO29" s="196"/>
      <c r="BP29" s="196"/>
    </row>
    <row r="30" spans="2:69">
      <c r="B30" s="188">
        <f t="shared" si="2"/>
        <v>44621</v>
      </c>
      <c r="C30" s="60">
        <f>'Master Data (Summary Slide)'!D31</f>
        <v>0.16121827347826084</v>
      </c>
      <c r="D30" s="60">
        <f>'Master Data (Summary Slide)'!E31</f>
        <v>0.15467953826086955</v>
      </c>
      <c r="E30" s="60">
        <f>'Master Data (Summary Slide)'!F31</f>
        <v>0.10322326000000001</v>
      </c>
      <c r="F30" s="60">
        <f>'Master Data (Summary Slide)'!G31</f>
        <v>0.13470739913043478</v>
      </c>
      <c r="G30" s="60">
        <f>'Master Data (Summary Slide)'!H31</f>
        <v>0.17682178652173916</v>
      </c>
      <c r="H30" s="60">
        <f>'Master Data (Summary Slide)'!I31</f>
        <v>0.12483380434782611</v>
      </c>
      <c r="I30" s="60">
        <f>'Master Data (Summary Slide)'!J31</f>
        <v>0.16013024826086955</v>
      </c>
      <c r="J30" s="60">
        <f>'Master Data (Summary Slide)'!K31</f>
        <v>0.16350328173913042</v>
      </c>
      <c r="K30" s="60">
        <f>'Master Data (Summary Slide)'!L31</f>
        <v>0.13973599217391305</v>
      </c>
      <c r="L30" s="60">
        <f>'Master Data (Summary Slide)'!M31</f>
        <v>0.13472673652173917</v>
      </c>
      <c r="M30" s="60">
        <f>'Master Data (Summary Slide)'!N31</f>
        <v>0.19438435173913041</v>
      </c>
      <c r="N30" s="60">
        <f>'Master Data (Summary Slide)'!O31</f>
        <v>0.14250758347826087</v>
      </c>
      <c r="P30" s="195">
        <v>2754</v>
      </c>
      <c r="Q30" s="195">
        <v>1075</v>
      </c>
      <c r="R30" s="195">
        <v>1121</v>
      </c>
      <c r="S30" s="195">
        <v>3310</v>
      </c>
      <c r="T30" s="195">
        <v>964</v>
      </c>
      <c r="U30" s="195">
        <v>1884</v>
      </c>
      <c r="V30" s="195">
        <v>2339</v>
      </c>
      <c r="W30" s="195">
        <v>1698</v>
      </c>
      <c r="X30" s="195">
        <v>2219</v>
      </c>
      <c r="Y30" s="195">
        <v>4471</v>
      </c>
      <c r="Z30" s="195">
        <v>2027</v>
      </c>
      <c r="AA30" s="195">
        <v>4312</v>
      </c>
      <c r="AC30" s="195">
        <v>1228.8599999999999</v>
      </c>
      <c r="AD30" s="195">
        <v>914</v>
      </c>
      <c r="AE30" s="195">
        <v>1221</v>
      </c>
      <c r="AF30" s="195">
        <v>1168</v>
      </c>
      <c r="AG30" s="195">
        <v>712</v>
      </c>
      <c r="AH30" s="195">
        <v>861</v>
      </c>
      <c r="AI30" s="195">
        <v>810</v>
      </c>
      <c r="AJ30" s="195">
        <v>663</v>
      </c>
      <c r="AK30" s="195">
        <v>1453</v>
      </c>
      <c r="AL30" s="195">
        <v>1976</v>
      </c>
      <c r="AM30" s="195">
        <v>1396</v>
      </c>
      <c r="AN30" s="195">
        <v>1834</v>
      </c>
      <c r="AP30" s="189">
        <v>3500</v>
      </c>
      <c r="AQ30" s="189">
        <v>1357.8</v>
      </c>
      <c r="AR30" s="189">
        <v>1670.5</v>
      </c>
      <c r="AS30" s="189">
        <v>1776</v>
      </c>
      <c r="AT30" s="189">
        <v>1799.8</v>
      </c>
      <c r="AU30" s="189">
        <v>1898.4999999999998</v>
      </c>
      <c r="AV30" s="189">
        <v>1547.1</v>
      </c>
      <c r="AW30" s="189">
        <v>1463</v>
      </c>
      <c r="AX30" s="189">
        <v>2322.7999999999997</v>
      </c>
      <c r="AY30" s="189">
        <v>3277.3</v>
      </c>
      <c r="AZ30" s="189">
        <v>2067.6</v>
      </c>
      <c r="BA30" s="189">
        <v>3043.1</v>
      </c>
      <c r="BB30" s="189">
        <v>24142</v>
      </c>
    </row>
    <row r="31" spans="2:69">
      <c r="B31" s="188">
        <f t="shared" si="2"/>
        <v>44652</v>
      </c>
      <c r="C31" s="60">
        <f>'Master Data (Summary Slide)'!D32</f>
        <v>0.18049280095238093</v>
      </c>
      <c r="D31" s="60">
        <f>'Master Data (Summary Slide)'!E32</f>
        <v>0.16473207285714284</v>
      </c>
      <c r="E31" s="60">
        <f>'Master Data (Summary Slide)'!F32</f>
        <v>0.10679452666666667</v>
      </c>
      <c r="F31" s="60">
        <f>'Master Data (Summary Slide)'!G32</f>
        <v>0.15819995095238096</v>
      </c>
      <c r="G31" s="60">
        <f>'Master Data (Summary Slide)'!H32</f>
        <v>0.19397107428571428</v>
      </c>
      <c r="H31" s="60">
        <f>'Master Data (Summary Slide)'!I32</f>
        <v>0.10924248285714284</v>
      </c>
      <c r="I31" s="60">
        <f>'Master Data (Summary Slide)'!J32</f>
        <v>0.16802947761904763</v>
      </c>
      <c r="J31" s="60">
        <f>'Master Data (Summary Slide)'!K32</f>
        <v>0.17735155095238092</v>
      </c>
      <c r="K31" s="60">
        <f>'Master Data (Summary Slide)'!L32</f>
        <v>0.1624734538095238</v>
      </c>
      <c r="L31" s="60">
        <f>'Master Data (Summary Slide)'!M32</f>
        <v>0.11986796952380953</v>
      </c>
      <c r="M31" s="60">
        <f>'Master Data (Summary Slide)'!N32</f>
        <v>0.16043522761904763</v>
      </c>
      <c r="N31" s="60">
        <f>'Master Data (Summary Slide)'!O32</f>
        <v>0.15150156238095239</v>
      </c>
      <c r="P31" s="195">
        <v>7042</v>
      </c>
      <c r="Q31" s="195">
        <v>3284</v>
      </c>
      <c r="R31" s="195">
        <v>1514</v>
      </c>
      <c r="S31" s="195">
        <v>3029</v>
      </c>
      <c r="T31" s="195">
        <v>2531</v>
      </c>
      <c r="U31" s="195">
        <v>4610</v>
      </c>
      <c r="V31" s="195">
        <v>1902</v>
      </c>
      <c r="W31" s="195">
        <v>3476</v>
      </c>
      <c r="X31" s="195">
        <v>2510</v>
      </c>
      <c r="Y31" s="195">
        <v>6210</v>
      </c>
      <c r="Z31" s="195">
        <v>1480</v>
      </c>
      <c r="AA31" s="195">
        <v>5500</v>
      </c>
      <c r="AC31" s="195">
        <v>2073</v>
      </c>
      <c r="AD31" s="195">
        <v>727</v>
      </c>
      <c r="AE31" s="195">
        <v>523</v>
      </c>
      <c r="AF31" s="195">
        <v>687</v>
      </c>
      <c r="AG31" s="195">
        <v>618</v>
      </c>
      <c r="AH31" s="195">
        <v>786</v>
      </c>
      <c r="AI31" s="195">
        <v>546</v>
      </c>
      <c r="AJ31" s="195">
        <v>777</v>
      </c>
      <c r="AK31" s="195">
        <v>785</v>
      </c>
      <c r="AL31" s="195">
        <v>1155</v>
      </c>
      <c r="AM31" s="195">
        <v>857</v>
      </c>
      <c r="AN31" s="195">
        <v>1059</v>
      </c>
      <c r="AP31" s="189">
        <v>3143.4</v>
      </c>
      <c r="AQ31" s="189">
        <v>1359.8</v>
      </c>
      <c r="AR31" s="189">
        <v>1671.7</v>
      </c>
      <c r="AS31" s="189">
        <v>1788.6</v>
      </c>
      <c r="AT31" s="189">
        <v>1804.4</v>
      </c>
      <c r="AU31" s="189">
        <v>1457.1999999999998</v>
      </c>
      <c r="AV31" s="189">
        <v>1552.9</v>
      </c>
      <c r="AW31" s="189">
        <v>1464.6</v>
      </c>
      <c r="AX31" s="189">
        <v>2323.7000000000003</v>
      </c>
      <c r="AY31" s="189">
        <v>3283.7999999999997</v>
      </c>
      <c r="AZ31" s="189">
        <v>2073.1999999999998</v>
      </c>
      <c r="BA31" s="189">
        <v>3046.2</v>
      </c>
      <c r="BB31" s="189">
        <v>24189</v>
      </c>
    </row>
    <row r="32" spans="2:69">
      <c r="B32" s="188">
        <f t="shared" si="2"/>
        <v>44682</v>
      </c>
      <c r="C32" s="60">
        <f>'Master Data (Summary Slide)'!D33</f>
        <v>0.18241945428571443</v>
      </c>
      <c r="D32" s="60">
        <f>'Master Data (Summary Slide)'!E33</f>
        <v>0.13905179333333331</v>
      </c>
      <c r="E32" s="60">
        <f>'Master Data (Summary Slide)'!F33</f>
        <v>0.11478479333333333</v>
      </c>
      <c r="F32" s="60">
        <f>'Master Data (Summary Slide)'!G33</f>
        <v>0.17057754619047624</v>
      </c>
      <c r="G32" s="60">
        <f>'Master Data (Summary Slide)'!H33</f>
        <v>0.19050983571428573</v>
      </c>
      <c r="H32" s="60">
        <f>'Master Data (Summary Slide)'!I33</f>
        <v>0.12107524666666675</v>
      </c>
      <c r="I32" s="60">
        <f>'Master Data (Summary Slide)'!J33</f>
        <v>0.19210976190476187</v>
      </c>
      <c r="J32" s="60">
        <f>'Master Data (Summary Slide)'!K33</f>
        <v>0.14580041952380959</v>
      </c>
      <c r="K32" s="60">
        <f>'Master Data (Summary Slide)'!L33</f>
        <v>0.15751070999999991</v>
      </c>
      <c r="L32" s="60">
        <f>'Master Data (Summary Slide)'!M33</f>
        <v>0.12539303857142853</v>
      </c>
      <c r="M32" s="60">
        <f>'Master Data (Summary Slide)'!N33</f>
        <v>0.15565926523809528</v>
      </c>
      <c r="N32" s="60">
        <f>'Master Data (Summary Slide)'!O33</f>
        <v>0.15129286714285714</v>
      </c>
      <c r="P32" s="195">
        <v>7895</v>
      </c>
      <c r="Q32" s="195">
        <v>9884</v>
      </c>
      <c r="R32" s="195">
        <v>4684</v>
      </c>
      <c r="S32" s="195">
        <v>2754</v>
      </c>
      <c r="T32" s="195">
        <v>5414</v>
      </c>
      <c r="U32" s="195">
        <v>6732</v>
      </c>
      <c r="V32" s="195">
        <v>5690</v>
      </c>
      <c r="W32" s="195">
        <v>5769</v>
      </c>
      <c r="X32" s="195">
        <v>6601</v>
      </c>
      <c r="Y32" s="195">
        <v>17334</v>
      </c>
      <c r="Z32" s="195">
        <v>8869</v>
      </c>
      <c r="AA32" s="195">
        <v>15861</v>
      </c>
      <c r="AC32" s="195">
        <v>3311</v>
      </c>
      <c r="AD32" s="195">
        <v>1762.86</v>
      </c>
      <c r="AE32" s="195">
        <v>845</v>
      </c>
      <c r="AF32" s="195">
        <v>846</v>
      </c>
      <c r="AG32" s="195">
        <v>1562</v>
      </c>
      <c r="AH32" s="195">
        <v>1456</v>
      </c>
      <c r="AI32" s="195">
        <v>930</v>
      </c>
      <c r="AJ32" s="195">
        <v>1604</v>
      </c>
      <c r="AK32" s="195">
        <v>1481</v>
      </c>
      <c r="AL32" s="195">
        <v>2330</v>
      </c>
      <c r="AM32" s="195">
        <v>1476</v>
      </c>
      <c r="AN32" s="195">
        <v>2085</v>
      </c>
      <c r="AP32" s="189">
        <v>3156.7</v>
      </c>
      <c r="AQ32" s="189">
        <v>1357</v>
      </c>
      <c r="AR32" s="189">
        <v>1679</v>
      </c>
      <c r="AS32" s="189">
        <v>1779</v>
      </c>
      <c r="AT32" s="189">
        <v>1816</v>
      </c>
      <c r="AU32" s="189">
        <v>1911</v>
      </c>
      <c r="AV32" s="189">
        <v>1558</v>
      </c>
      <c r="AW32" s="189">
        <v>1468</v>
      </c>
      <c r="AX32" s="189">
        <v>2334</v>
      </c>
      <c r="AY32" s="189">
        <v>3292</v>
      </c>
      <c r="AZ32" s="189">
        <v>2082</v>
      </c>
      <c r="BA32" s="189">
        <v>3055</v>
      </c>
      <c r="BB32" s="189">
        <v>24258</v>
      </c>
    </row>
    <row r="33" spans="2:54">
      <c r="B33" s="188">
        <f t="shared" si="2"/>
        <v>44713</v>
      </c>
      <c r="C33" s="60">
        <f>'Master Data (Summary Slide)'!D34</f>
        <v>0.18086209727272723</v>
      </c>
      <c r="D33" s="60">
        <f>'Master Data (Summary Slide)'!E34</f>
        <v>0.12714830136363636</v>
      </c>
      <c r="E33" s="60">
        <f>'Master Data (Summary Slide)'!F34</f>
        <v>0.10060311727272728</v>
      </c>
      <c r="F33" s="60">
        <f>'Master Data (Summary Slide)'!G34</f>
        <v>0.14701647090909092</v>
      </c>
      <c r="G33" s="60">
        <f>'Master Data (Summary Slide)'!H34</f>
        <v>0.15426100227272724</v>
      </c>
      <c r="H33" s="60">
        <f>'Master Data (Summary Slide)'!I34</f>
        <v>0.11078765136363636</v>
      </c>
      <c r="I33" s="60">
        <f>'Master Data (Summary Slide)'!J34</f>
        <v>0.14736302590909092</v>
      </c>
      <c r="J33" s="60">
        <f>'Master Data (Summary Slide)'!K34</f>
        <v>0.1471682259090909</v>
      </c>
      <c r="K33" s="60">
        <f>'Master Data (Summary Slide)'!L34</f>
        <v>0.14793590000000004</v>
      </c>
      <c r="L33" s="60">
        <f>'Master Data (Summary Slide)'!M34</f>
        <v>0.13302262499999998</v>
      </c>
      <c r="M33" s="60">
        <f>'Master Data (Summary Slide)'!N34</f>
        <v>0.15622220090909089</v>
      </c>
      <c r="N33" s="60">
        <f>'Master Data (Summary Slide)'!O34</f>
        <v>0.12723190363636361</v>
      </c>
      <c r="P33" s="195">
        <v>6027</v>
      </c>
      <c r="Q33" s="195">
        <v>10641</v>
      </c>
      <c r="R33" s="195">
        <v>7494</v>
      </c>
      <c r="S33" s="195">
        <v>10426</v>
      </c>
      <c r="T33" s="195">
        <v>4051</v>
      </c>
      <c r="U33" s="195">
        <v>6808</v>
      </c>
      <c r="V33" s="195">
        <v>8292</v>
      </c>
      <c r="W33" s="195">
        <v>3602</v>
      </c>
      <c r="X33" s="195">
        <v>9512</v>
      </c>
      <c r="Y33" s="195">
        <v>20920</v>
      </c>
      <c r="Z33" s="195">
        <v>8965</v>
      </c>
      <c r="AA33" s="195">
        <v>19772</v>
      </c>
      <c r="AC33" s="195">
        <v>2915</v>
      </c>
      <c r="AD33" s="195">
        <v>3338</v>
      </c>
      <c r="AE33" s="195">
        <v>1964</v>
      </c>
      <c r="AF33" s="195">
        <v>2200</v>
      </c>
      <c r="AG33" s="195">
        <v>1468</v>
      </c>
      <c r="AH33" s="195">
        <v>1732</v>
      </c>
      <c r="AI33" s="195">
        <v>1682</v>
      </c>
      <c r="AJ33" s="195">
        <v>1112</v>
      </c>
      <c r="AK33" s="195">
        <v>2587</v>
      </c>
      <c r="AL33" s="195">
        <v>3925</v>
      </c>
      <c r="AM33" s="195">
        <v>2544</v>
      </c>
      <c r="AN33" s="195">
        <v>3703</v>
      </c>
      <c r="AP33" s="189">
        <v>3172</v>
      </c>
      <c r="AQ33" s="189">
        <v>1371</v>
      </c>
      <c r="AR33" s="189">
        <v>1691</v>
      </c>
      <c r="AS33" s="189">
        <v>1805</v>
      </c>
      <c r="AT33" s="189">
        <v>1829</v>
      </c>
      <c r="AU33" s="189">
        <v>1914</v>
      </c>
      <c r="AV33" s="189">
        <v>1564</v>
      </c>
      <c r="AW33" s="189">
        <v>1469</v>
      </c>
      <c r="AX33" s="189">
        <v>2340</v>
      </c>
      <c r="AY33" s="189">
        <v>3298</v>
      </c>
      <c r="AZ33" s="189">
        <v>2094</v>
      </c>
      <c r="BA33" s="189">
        <v>3061</v>
      </c>
      <c r="BB33" s="189">
        <v>24339</v>
      </c>
    </row>
    <row r="34" spans="2:54">
      <c r="B34" s="188">
        <f t="shared" si="2"/>
        <v>44743</v>
      </c>
      <c r="C34" s="60">
        <f>'Master Data (Summary Slide)'!D35</f>
        <v>0.15884811052631581</v>
      </c>
      <c r="D34" s="60">
        <f>'Master Data (Summary Slide)'!E35</f>
        <v>0.15425416631578948</v>
      </c>
      <c r="E34" s="60">
        <f>'Master Data (Summary Slide)'!F35</f>
        <v>0.11333569526315788</v>
      </c>
      <c r="F34" s="60">
        <f>'Master Data (Summary Slide)'!G35</f>
        <v>0.12818791789473685</v>
      </c>
      <c r="G34" s="60">
        <f>'Master Data (Summary Slide)'!H35</f>
        <v>0.17334017736842103</v>
      </c>
      <c r="H34" s="60">
        <f>'Master Data (Summary Slide)'!I35</f>
        <v>0.12920414736842106</v>
      </c>
      <c r="I34" s="60">
        <f>'Master Data (Summary Slide)'!J35</f>
        <v>0.16096711157894739</v>
      </c>
      <c r="J34" s="60">
        <f>'Master Data (Summary Slide)'!K35</f>
        <v>0.15781256578947364</v>
      </c>
      <c r="K34" s="60">
        <f>'Master Data (Summary Slide)'!L35</f>
        <v>0.15755786736842106</v>
      </c>
      <c r="L34" s="60">
        <f>'Master Data (Summary Slide)'!M35</f>
        <v>0.10961596052631578</v>
      </c>
      <c r="M34" s="60">
        <f>'Master Data (Summary Slide)'!N35</f>
        <v>0.15466364000000002</v>
      </c>
      <c r="N34" s="60">
        <f>'Master Data (Summary Slide)'!O35</f>
        <v>0.14070332421052634</v>
      </c>
      <c r="P34" s="195">
        <v>7585</v>
      </c>
      <c r="Q34" s="195">
        <v>10656</v>
      </c>
      <c r="R34" s="195">
        <v>9362</v>
      </c>
      <c r="S34" s="195">
        <v>11597</v>
      </c>
      <c r="T34" s="195">
        <v>4992</v>
      </c>
      <c r="U34" s="195">
        <v>8254</v>
      </c>
      <c r="V34" s="195">
        <v>7293</v>
      </c>
      <c r="W34" s="195">
        <v>4453</v>
      </c>
      <c r="X34" s="195">
        <v>13685</v>
      </c>
      <c r="Y34" s="195">
        <v>21375</v>
      </c>
      <c r="Z34" s="195">
        <v>13352</v>
      </c>
      <c r="AA34" s="195">
        <v>20291</v>
      </c>
      <c r="AC34" s="195">
        <v>3764</v>
      </c>
      <c r="AD34" s="195">
        <v>4087</v>
      </c>
      <c r="AE34" s="195">
        <v>2969</v>
      </c>
      <c r="AF34" s="195">
        <v>3481</v>
      </c>
      <c r="AG34" s="195">
        <v>1881</v>
      </c>
      <c r="AH34" s="195">
        <v>2180</v>
      </c>
      <c r="AI34" s="195">
        <v>1902</v>
      </c>
      <c r="AJ34" s="195">
        <v>1396</v>
      </c>
      <c r="AK34" s="195">
        <v>4013</v>
      </c>
      <c r="AL34" s="195">
        <v>5336</v>
      </c>
      <c r="AM34" s="195">
        <v>3833</v>
      </c>
      <c r="AN34" s="195">
        <v>5123</v>
      </c>
    </row>
    <row r="35" spans="2:54">
      <c r="B35" s="188">
        <f t="shared" si="2"/>
        <v>44774</v>
      </c>
      <c r="C35" s="60">
        <f>'Master Data (Summary Slide)'!D36</f>
        <v>0</v>
      </c>
      <c r="D35" s="60">
        <f>'Master Data (Summary Slide)'!E36</f>
        <v>0</v>
      </c>
      <c r="E35" s="60">
        <f>'Master Data (Summary Slide)'!F36</f>
        <v>0</v>
      </c>
      <c r="F35" s="60">
        <f>'Master Data (Summary Slide)'!G36</f>
        <v>0</v>
      </c>
      <c r="G35" s="60">
        <f>'Master Data (Summary Slide)'!H36</f>
        <v>0</v>
      </c>
      <c r="H35" s="60">
        <f>'Master Data (Summary Slide)'!I36</f>
        <v>0</v>
      </c>
      <c r="I35" s="60">
        <f>'Master Data (Summary Slide)'!J36</f>
        <v>0</v>
      </c>
      <c r="J35" s="60">
        <f>'Master Data (Summary Slide)'!K36</f>
        <v>0</v>
      </c>
      <c r="K35" s="60">
        <f>'Master Data (Summary Slide)'!L36</f>
        <v>0</v>
      </c>
      <c r="L35" s="60">
        <f>'Master Data (Summary Slide)'!M36</f>
        <v>0</v>
      </c>
      <c r="M35" s="60">
        <f>'Master Data (Summary Slide)'!N36</f>
        <v>0</v>
      </c>
      <c r="N35" s="60">
        <f>'Master Data (Summary Slide)'!O36</f>
        <v>0</v>
      </c>
      <c r="P35" s="220"/>
      <c r="R35" s="223"/>
      <c r="T35" s="220"/>
      <c r="U35" s="220"/>
      <c r="V35" s="220"/>
      <c r="W35" s="220"/>
      <c r="X35" s="220"/>
      <c r="Y35" s="220"/>
      <c r="Z35" s="220"/>
      <c r="AA35" s="220"/>
      <c r="AC35" s="195"/>
      <c r="AE35" s="195"/>
      <c r="AG35" s="195"/>
      <c r="AH35" s="195"/>
      <c r="AI35" s="195"/>
      <c r="AJ35" s="195"/>
      <c r="AK35" s="195"/>
      <c r="AL35" s="195"/>
      <c r="AM35" s="195"/>
      <c r="AN35" s="195"/>
    </row>
    <row r="36" spans="2:54">
      <c r="B36" s="188">
        <f t="shared" si="2"/>
        <v>44805</v>
      </c>
      <c r="C36" s="60">
        <f>'Master Data (Summary Slide)'!D37</f>
        <v>0</v>
      </c>
      <c r="D36" s="60">
        <f>'Master Data (Summary Slide)'!E37</f>
        <v>0</v>
      </c>
      <c r="E36" s="60">
        <f>'Master Data (Summary Slide)'!F37</f>
        <v>0</v>
      </c>
      <c r="F36" s="60">
        <f>'Master Data (Summary Slide)'!G37</f>
        <v>0</v>
      </c>
      <c r="G36" s="60">
        <f>'Master Data (Summary Slide)'!H37</f>
        <v>0</v>
      </c>
      <c r="H36" s="60">
        <f>'Master Data (Summary Slide)'!I37</f>
        <v>0</v>
      </c>
      <c r="I36" s="60">
        <f>'Master Data (Summary Slide)'!J37</f>
        <v>0</v>
      </c>
      <c r="J36" s="60">
        <f>'Master Data (Summary Slide)'!K37</f>
        <v>0</v>
      </c>
      <c r="K36" s="60">
        <f>'Master Data (Summary Slide)'!L37</f>
        <v>0</v>
      </c>
      <c r="L36" s="60">
        <f>'Master Data (Summary Slide)'!M37</f>
        <v>0</v>
      </c>
      <c r="M36" s="60">
        <f>'Master Data (Summary Slide)'!N37</f>
        <v>0</v>
      </c>
      <c r="N36" s="60">
        <f>'Master Data (Summary Slide)'!O37</f>
        <v>0</v>
      </c>
      <c r="P36" s="222"/>
      <c r="R36" s="220"/>
      <c r="T36" s="221"/>
      <c r="U36" s="220"/>
      <c r="V36" s="220"/>
      <c r="X36" s="220"/>
      <c r="Y36" s="220"/>
      <c r="Z36" s="220"/>
      <c r="AA36" s="217"/>
      <c r="AC36" s="198"/>
      <c r="AE36" s="195"/>
      <c r="AG36" s="195"/>
      <c r="AH36" s="195"/>
      <c r="AI36" s="195"/>
      <c r="AJ36" s="198"/>
      <c r="AK36" s="195"/>
      <c r="AL36" s="195"/>
      <c r="AM36" s="195"/>
      <c r="AN36" s="198"/>
    </row>
    <row r="37" spans="2:54">
      <c r="B37" s="188">
        <f t="shared" si="2"/>
        <v>44835</v>
      </c>
      <c r="C37" s="60">
        <f>'Master Data (Summary Slide)'!D38</f>
        <v>0</v>
      </c>
      <c r="D37" s="60">
        <f>'Master Data (Summary Slide)'!E38</f>
        <v>0</v>
      </c>
      <c r="E37" s="60">
        <f>'Master Data (Summary Slide)'!F38</f>
        <v>0</v>
      </c>
      <c r="F37" s="60">
        <f>'Master Data (Summary Slide)'!G38</f>
        <v>0</v>
      </c>
      <c r="G37" s="60">
        <f>'Master Data (Summary Slide)'!H38</f>
        <v>0</v>
      </c>
      <c r="H37" s="60">
        <f>'Master Data (Summary Slide)'!I38</f>
        <v>0</v>
      </c>
      <c r="I37" s="60">
        <f>'Master Data (Summary Slide)'!J38</f>
        <v>0</v>
      </c>
      <c r="J37" s="60">
        <f>'Master Data (Summary Slide)'!K38</f>
        <v>0</v>
      </c>
      <c r="K37" s="60">
        <f>'Master Data (Summary Slide)'!L38</f>
        <v>0</v>
      </c>
      <c r="L37" s="60">
        <f>'Master Data (Summary Slide)'!M38</f>
        <v>0</v>
      </c>
      <c r="M37" s="60">
        <f>'Master Data (Summary Slide)'!N38</f>
        <v>0</v>
      </c>
      <c r="N37" s="60">
        <f>'Master Data (Summary Slide)'!O38</f>
        <v>0</v>
      </c>
      <c r="P37" s="217"/>
      <c r="R37" s="220"/>
      <c r="V37" s="220"/>
      <c r="X37" s="220"/>
      <c r="Y37" s="217"/>
      <c r="Z37" s="220"/>
      <c r="AC37" s="198"/>
      <c r="AE37" s="195"/>
      <c r="AG37" s="198"/>
      <c r="AH37" s="198"/>
      <c r="AI37" s="195"/>
      <c r="AK37" s="195"/>
      <c r="AL37" s="198"/>
      <c r="AM37" s="195"/>
    </row>
    <row r="38" spans="2:54">
      <c r="B38" s="188">
        <f t="shared" si="2"/>
        <v>44866</v>
      </c>
      <c r="C38" s="60">
        <f>'Master Data (Summary Slide)'!D39</f>
        <v>0</v>
      </c>
      <c r="D38" s="60">
        <f>'Master Data (Summary Slide)'!E39</f>
        <v>0</v>
      </c>
      <c r="E38" s="60">
        <f>'Master Data (Summary Slide)'!F39</f>
        <v>0</v>
      </c>
      <c r="F38" s="60">
        <f>'Master Data (Summary Slide)'!G39</f>
        <v>0</v>
      </c>
      <c r="G38" s="60">
        <f>'Master Data (Summary Slide)'!H39</f>
        <v>0</v>
      </c>
      <c r="H38" s="60">
        <f>'Master Data (Summary Slide)'!I39</f>
        <v>0</v>
      </c>
      <c r="I38" s="60">
        <f>'Master Data (Summary Slide)'!J39</f>
        <v>0</v>
      </c>
      <c r="J38" s="60">
        <f>'Master Data (Summary Slide)'!K39</f>
        <v>0</v>
      </c>
      <c r="K38" s="60">
        <f>'Master Data (Summary Slide)'!L39</f>
        <v>0</v>
      </c>
      <c r="L38" s="60">
        <f>'Master Data (Summary Slide)'!M39</f>
        <v>0</v>
      </c>
      <c r="M38" s="60">
        <f>'Master Data (Summary Slide)'!N39</f>
        <v>0</v>
      </c>
      <c r="N38" s="60">
        <f>'Master Data (Summary Slide)'!O39</f>
        <v>0</v>
      </c>
      <c r="R38" s="220"/>
      <c r="X38" s="220"/>
      <c r="AE38" s="195"/>
      <c r="AI38" s="198"/>
      <c r="AK38" s="195"/>
      <c r="AM38" s="198"/>
    </row>
    <row r="39" spans="2:54">
      <c r="B39" s="188">
        <f t="shared" si="2"/>
        <v>44896</v>
      </c>
      <c r="C39" s="60">
        <f>'Master Data (Summary Slide)'!D40</f>
        <v>0</v>
      </c>
      <c r="D39" s="60">
        <f>'Master Data (Summary Slide)'!E40</f>
        <v>0</v>
      </c>
      <c r="E39" s="60">
        <f>'Master Data (Summary Slide)'!F40</f>
        <v>0</v>
      </c>
      <c r="F39" s="60">
        <f>'Master Data (Summary Slide)'!G40</f>
        <v>0</v>
      </c>
      <c r="G39" s="60">
        <f>'Master Data (Summary Slide)'!H40</f>
        <v>0</v>
      </c>
      <c r="H39" s="60">
        <f>'Master Data (Summary Slide)'!I40</f>
        <v>0</v>
      </c>
      <c r="I39" s="60">
        <f>'Master Data (Summary Slide)'!J40</f>
        <v>0</v>
      </c>
      <c r="J39" s="60">
        <f>'Master Data (Summary Slide)'!K40</f>
        <v>0</v>
      </c>
      <c r="K39" s="60">
        <f>'Master Data (Summary Slide)'!L40</f>
        <v>0</v>
      </c>
      <c r="L39" s="60">
        <f>'Master Data (Summary Slide)'!M40</f>
        <v>0</v>
      </c>
      <c r="M39" s="60">
        <f>'Master Data (Summary Slide)'!N40</f>
        <v>0</v>
      </c>
      <c r="N39" s="60">
        <f>'Master Data (Summary Slide)'!O40</f>
        <v>0</v>
      </c>
      <c r="R39" s="198"/>
      <c r="AE39" s="198"/>
      <c r="AK39" s="198"/>
    </row>
    <row r="40" spans="2:54">
      <c r="B40" s="188">
        <f t="shared" si="2"/>
        <v>44927</v>
      </c>
      <c r="C40" s="60">
        <f>'Master Data (Summary Slide)'!D41</f>
        <v>0</v>
      </c>
      <c r="D40" s="60">
        <f>'Master Data (Summary Slide)'!E41</f>
        <v>0</v>
      </c>
      <c r="E40" s="60">
        <f>'Master Data (Summary Slide)'!F41</f>
        <v>0</v>
      </c>
      <c r="F40" s="60">
        <f>'Master Data (Summary Slide)'!G41</f>
        <v>0</v>
      </c>
      <c r="G40" s="60">
        <f>'Master Data (Summary Slide)'!H41</f>
        <v>0</v>
      </c>
      <c r="H40" s="60">
        <f>'Master Data (Summary Slide)'!I41</f>
        <v>0</v>
      </c>
      <c r="I40" s="60">
        <f>'Master Data (Summary Slide)'!J41</f>
        <v>0</v>
      </c>
      <c r="J40" s="60">
        <f>'Master Data (Summary Slide)'!K41</f>
        <v>0</v>
      </c>
      <c r="K40" s="60">
        <f>'Master Data (Summary Slide)'!L41</f>
        <v>0</v>
      </c>
      <c r="L40" s="60">
        <f>'Master Data (Summary Slide)'!M41</f>
        <v>0</v>
      </c>
      <c r="M40" s="60">
        <f>'Master Data (Summary Slide)'!N41</f>
        <v>0</v>
      </c>
      <c r="N40" s="60">
        <f>'Master Data (Summary Slide)'!O41</f>
        <v>0</v>
      </c>
    </row>
    <row r="41" spans="2:54">
      <c r="B41" s="188">
        <f t="shared" si="2"/>
        <v>44958</v>
      </c>
      <c r="C41" s="60">
        <f>'Master Data (Summary Slide)'!D42</f>
        <v>0</v>
      </c>
      <c r="D41" s="60">
        <f>'Master Data (Summary Slide)'!E42</f>
        <v>0</v>
      </c>
      <c r="E41" s="60">
        <f>'Master Data (Summary Slide)'!F42</f>
        <v>0</v>
      </c>
      <c r="F41" s="60">
        <f>'Master Data (Summary Slide)'!G42</f>
        <v>0</v>
      </c>
      <c r="G41" s="60">
        <f>'Master Data (Summary Slide)'!H42</f>
        <v>0</v>
      </c>
      <c r="H41" s="60">
        <f>'Master Data (Summary Slide)'!I42</f>
        <v>0</v>
      </c>
      <c r="I41" s="60">
        <f>'Master Data (Summary Slide)'!J42</f>
        <v>0</v>
      </c>
      <c r="J41" s="60">
        <f>'Master Data (Summary Slide)'!K42</f>
        <v>0</v>
      </c>
      <c r="K41" s="60">
        <f>'Master Data (Summary Slide)'!L42</f>
        <v>0</v>
      </c>
      <c r="L41" s="60">
        <f>'Master Data (Summary Slide)'!M42</f>
        <v>0</v>
      </c>
      <c r="M41" s="60">
        <f>'Master Data (Summary Slide)'!N42</f>
        <v>0</v>
      </c>
      <c r="N41" s="60">
        <f>'Master Data (Summary Slide)'!O42</f>
        <v>0</v>
      </c>
    </row>
    <row r="42" spans="2:54">
      <c r="B42" s="188">
        <f t="shared" si="2"/>
        <v>44986</v>
      </c>
      <c r="C42" s="60">
        <f>'Master Data (Summary Slide)'!D43</f>
        <v>0</v>
      </c>
      <c r="D42" s="60">
        <f>'Master Data (Summary Slide)'!E43</f>
        <v>0</v>
      </c>
      <c r="E42" s="60">
        <f>'Master Data (Summary Slide)'!F43</f>
        <v>0</v>
      </c>
      <c r="F42" s="60">
        <f>'Master Data (Summary Slide)'!G43</f>
        <v>0</v>
      </c>
      <c r="G42" s="60">
        <f>'Master Data (Summary Slide)'!H43</f>
        <v>0</v>
      </c>
      <c r="H42" s="60">
        <f>'Master Data (Summary Slide)'!I43</f>
        <v>0</v>
      </c>
      <c r="I42" s="60">
        <f>'Master Data (Summary Slide)'!J43</f>
        <v>0</v>
      </c>
      <c r="J42" s="60">
        <f>'Master Data (Summary Slide)'!K43</f>
        <v>0</v>
      </c>
      <c r="K42" s="60">
        <f>'Master Data (Summary Slide)'!L43</f>
        <v>0</v>
      </c>
      <c r="L42" s="60">
        <f>'Master Data (Summary Slide)'!M43</f>
        <v>0</v>
      </c>
      <c r="M42" s="60">
        <f>'Master Data (Summary Slide)'!N43</f>
        <v>0</v>
      </c>
      <c r="N42" s="60">
        <f>'Master Data (Summary Slide)'!O43</f>
        <v>0</v>
      </c>
    </row>
    <row r="43" spans="2:54">
      <c r="B43" s="188">
        <f t="shared" si="2"/>
        <v>45017</v>
      </c>
      <c r="C43" s="60">
        <f>'Master Data (Summary Slide)'!D44</f>
        <v>0</v>
      </c>
      <c r="D43" s="60">
        <f>'Master Data (Summary Slide)'!E44</f>
        <v>0</v>
      </c>
      <c r="E43" s="60">
        <f>'Master Data (Summary Slide)'!F44</f>
        <v>0</v>
      </c>
      <c r="F43" s="60">
        <f>'Master Data (Summary Slide)'!G44</f>
        <v>0</v>
      </c>
      <c r="G43" s="60">
        <f>'Master Data (Summary Slide)'!H44</f>
        <v>0</v>
      </c>
      <c r="H43" s="60">
        <f>'Master Data (Summary Slide)'!I44</f>
        <v>0</v>
      </c>
      <c r="I43" s="60">
        <f>'Master Data (Summary Slide)'!J44</f>
        <v>0</v>
      </c>
      <c r="J43" s="60">
        <f>'Master Data (Summary Slide)'!K44</f>
        <v>0</v>
      </c>
      <c r="K43" s="60">
        <f>'Master Data (Summary Slide)'!L44</f>
        <v>0</v>
      </c>
      <c r="L43" s="60">
        <f>'Master Data (Summary Slide)'!M44</f>
        <v>0</v>
      </c>
      <c r="M43" s="60">
        <f>'Master Data (Summary Slide)'!N44</f>
        <v>0</v>
      </c>
      <c r="N43" s="60">
        <f>'Master Data (Summary Slide)'!O44</f>
        <v>0</v>
      </c>
    </row>
    <row r="44" spans="2:54">
      <c r="B44" s="188">
        <f t="shared" si="2"/>
        <v>45047</v>
      </c>
      <c r="C44" s="60">
        <f>'Master Data (Summary Slide)'!D45</f>
        <v>0</v>
      </c>
      <c r="D44" s="60">
        <f>'Master Data (Summary Slide)'!E45</f>
        <v>0</v>
      </c>
      <c r="E44" s="60">
        <f>'Master Data (Summary Slide)'!F45</f>
        <v>0</v>
      </c>
      <c r="F44" s="60">
        <f>'Master Data (Summary Slide)'!G45</f>
        <v>0</v>
      </c>
      <c r="G44" s="60">
        <f>'Master Data (Summary Slide)'!H45</f>
        <v>0</v>
      </c>
      <c r="H44" s="60">
        <f>'Master Data (Summary Slide)'!I45</f>
        <v>0</v>
      </c>
      <c r="I44" s="60">
        <f>'Master Data (Summary Slide)'!J45</f>
        <v>0</v>
      </c>
      <c r="J44" s="60">
        <f>'Master Data (Summary Slide)'!K45</f>
        <v>0</v>
      </c>
      <c r="K44" s="60">
        <f>'Master Data (Summary Slide)'!L45</f>
        <v>0</v>
      </c>
      <c r="L44" s="60">
        <f>'Master Data (Summary Slide)'!M45</f>
        <v>0</v>
      </c>
      <c r="M44" s="60">
        <f>'Master Data (Summary Slide)'!N45</f>
        <v>0</v>
      </c>
      <c r="N44" s="60">
        <f>'Master Data (Summary Slide)'!O45</f>
        <v>0</v>
      </c>
    </row>
    <row r="45" spans="2:54">
      <c r="B45" s="188">
        <f t="shared" si="2"/>
        <v>45078</v>
      </c>
      <c r="C45" s="60">
        <f>'Master Data (Summary Slide)'!D46</f>
        <v>0</v>
      </c>
      <c r="D45" s="60">
        <f>'Master Data (Summary Slide)'!E46</f>
        <v>0</v>
      </c>
      <c r="E45" s="60">
        <f>'Master Data (Summary Slide)'!F46</f>
        <v>0</v>
      </c>
      <c r="F45" s="60">
        <f>'Master Data (Summary Slide)'!G46</f>
        <v>0</v>
      </c>
      <c r="G45" s="60">
        <f>'Master Data (Summary Slide)'!H46</f>
        <v>0</v>
      </c>
      <c r="H45" s="60">
        <f>'Master Data (Summary Slide)'!I46</f>
        <v>0</v>
      </c>
      <c r="I45" s="60">
        <f>'Master Data (Summary Slide)'!J46</f>
        <v>0</v>
      </c>
      <c r="J45" s="60">
        <f>'Master Data (Summary Slide)'!K46</f>
        <v>0</v>
      </c>
      <c r="K45" s="60">
        <f>'Master Data (Summary Slide)'!L46</f>
        <v>0</v>
      </c>
      <c r="L45" s="60">
        <f>'Master Data (Summary Slide)'!M46</f>
        <v>0</v>
      </c>
      <c r="M45" s="60">
        <f>'Master Data (Summary Slide)'!N46</f>
        <v>0</v>
      </c>
      <c r="N45" s="60">
        <f>'Master Data (Summary Slide)'!O46</f>
        <v>0</v>
      </c>
    </row>
    <row r="46" spans="2:54">
      <c r="B46" s="188">
        <f t="shared" si="2"/>
        <v>45108</v>
      </c>
      <c r="C46" s="60">
        <f>'Master Data (Summary Slide)'!D47</f>
        <v>0</v>
      </c>
      <c r="D46" s="60">
        <f>'Master Data (Summary Slide)'!E47</f>
        <v>0</v>
      </c>
      <c r="E46" s="60">
        <f>'Master Data (Summary Slide)'!F47</f>
        <v>0</v>
      </c>
      <c r="F46" s="60">
        <f>'Master Data (Summary Slide)'!G47</f>
        <v>0</v>
      </c>
      <c r="G46" s="60">
        <f>'Master Data (Summary Slide)'!H47</f>
        <v>0</v>
      </c>
      <c r="H46" s="60">
        <f>'Master Data (Summary Slide)'!I47</f>
        <v>0</v>
      </c>
      <c r="I46" s="60">
        <f>'Master Data (Summary Slide)'!J47</f>
        <v>0</v>
      </c>
      <c r="J46" s="60">
        <f>'Master Data (Summary Slide)'!K47</f>
        <v>0</v>
      </c>
      <c r="K46" s="60">
        <f>'Master Data (Summary Slide)'!L47</f>
        <v>0</v>
      </c>
      <c r="L46" s="60">
        <f>'Master Data (Summary Slide)'!M47</f>
        <v>0</v>
      </c>
      <c r="M46" s="60">
        <f>'Master Data (Summary Slide)'!N47</f>
        <v>0</v>
      </c>
      <c r="N46" s="60">
        <f>'Master Data (Summary Slide)'!O47</f>
        <v>0</v>
      </c>
    </row>
    <row r="47" spans="2:54">
      <c r="B47" s="188">
        <f t="shared" si="2"/>
        <v>45139</v>
      </c>
      <c r="C47" s="60">
        <f>'Master Data (Summary Slide)'!D48</f>
        <v>0</v>
      </c>
      <c r="D47" s="60">
        <f>'Master Data (Summary Slide)'!E48</f>
        <v>0</v>
      </c>
      <c r="E47" s="60">
        <f>'Master Data (Summary Slide)'!F48</f>
        <v>0</v>
      </c>
      <c r="F47" s="60">
        <f>'Master Data (Summary Slide)'!G48</f>
        <v>0</v>
      </c>
      <c r="G47" s="60">
        <f>'Master Data (Summary Slide)'!H48</f>
        <v>0</v>
      </c>
      <c r="H47" s="60">
        <f>'Master Data (Summary Slide)'!I48</f>
        <v>0</v>
      </c>
      <c r="I47" s="60">
        <f>'Master Data (Summary Slide)'!J48</f>
        <v>0</v>
      </c>
      <c r="J47" s="60">
        <f>'Master Data (Summary Slide)'!K48</f>
        <v>0</v>
      </c>
      <c r="K47" s="60">
        <f>'Master Data (Summary Slide)'!L48</f>
        <v>0</v>
      </c>
      <c r="L47" s="60">
        <f>'Master Data (Summary Slide)'!M48</f>
        <v>0</v>
      </c>
      <c r="M47" s="60">
        <f>'Master Data (Summary Slide)'!N48</f>
        <v>0</v>
      </c>
      <c r="N47" s="60">
        <f>'Master Data (Summary Slide)'!O48</f>
        <v>0</v>
      </c>
    </row>
    <row r="48" spans="2:54">
      <c r="B48" s="188">
        <f t="shared" si="2"/>
        <v>45170</v>
      </c>
      <c r="C48" s="60">
        <f>'Master Data (Summary Slide)'!D49</f>
        <v>0</v>
      </c>
      <c r="D48" s="60">
        <f>'Master Data (Summary Slide)'!E49</f>
        <v>0</v>
      </c>
      <c r="E48" s="60">
        <f>'Master Data (Summary Slide)'!F49</f>
        <v>0</v>
      </c>
      <c r="F48" s="60">
        <f>'Master Data (Summary Slide)'!G49</f>
        <v>0</v>
      </c>
      <c r="G48" s="60">
        <f>'Master Data (Summary Slide)'!H49</f>
        <v>0</v>
      </c>
      <c r="H48" s="60">
        <f>'Master Data (Summary Slide)'!I49</f>
        <v>0</v>
      </c>
      <c r="I48" s="60">
        <f>'Master Data (Summary Slide)'!J49</f>
        <v>0</v>
      </c>
      <c r="J48" s="60">
        <f>'Master Data (Summary Slide)'!K49</f>
        <v>0</v>
      </c>
      <c r="K48" s="60">
        <f>'Master Data (Summary Slide)'!L49</f>
        <v>0</v>
      </c>
      <c r="L48" s="60">
        <f>'Master Data (Summary Slide)'!M49</f>
        <v>0</v>
      </c>
      <c r="M48" s="60">
        <f>'Master Data (Summary Slide)'!N49</f>
        <v>0</v>
      </c>
      <c r="N48" s="60">
        <f>'Master Data (Summary Slide)'!O49</f>
        <v>0</v>
      </c>
    </row>
    <row r="49" spans="2:14">
      <c r="B49" s="188">
        <f t="shared" si="2"/>
        <v>45200</v>
      </c>
      <c r="C49" s="60">
        <f>'Master Data (Summary Slide)'!D50</f>
        <v>0</v>
      </c>
      <c r="D49" s="60">
        <f>'Master Data (Summary Slide)'!E50</f>
        <v>0</v>
      </c>
      <c r="E49" s="60">
        <f>'Master Data (Summary Slide)'!F50</f>
        <v>0</v>
      </c>
      <c r="F49" s="60">
        <f>'Master Data (Summary Slide)'!G50</f>
        <v>0</v>
      </c>
      <c r="G49" s="60">
        <f>'Master Data (Summary Slide)'!H50</f>
        <v>0</v>
      </c>
      <c r="H49" s="60">
        <f>'Master Data (Summary Slide)'!I50</f>
        <v>0</v>
      </c>
      <c r="I49" s="60">
        <f>'Master Data (Summary Slide)'!J50</f>
        <v>0</v>
      </c>
      <c r="J49" s="60">
        <f>'Master Data (Summary Slide)'!K50</f>
        <v>0</v>
      </c>
      <c r="K49" s="60">
        <f>'Master Data (Summary Slide)'!L50</f>
        <v>0</v>
      </c>
      <c r="L49" s="60">
        <f>'Master Data (Summary Slide)'!M50</f>
        <v>0</v>
      </c>
      <c r="M49" s="60">
        <f>'Master Data (Summary Slide)'!N50</f>
        <v>0</v>
      </c>
      <c r="N49" s="60">
        <f>'Master Data (Summary Slide)'!O50</f>
        <v>0</v>
      </c>
    </row>
    <row r="50" spans="2:14">
      <c r="B50" s="188">
        <f t="shared" si="2"/>
        <v>45231</v>
      </c>
      <c r="C50" s="60">
        <f>'Master Data (Summary Slide)'!D51</f>
        <v>0</v>
      </c>
      <c r="D50" s="60">
        <f>'Master Data (Summary Slide)'!E51</f>
        <v>0</v>
      </c>
      <c r="E50" s="60">
        <f>'Master Data (Summary Slide)'!F51</f>
        <v>0</v>
      </c>
      <c r="F50" s="60">
        <f>'Master Data (Summary Slide)'!G51</f>
        <v>0</v>
      </c>
      <c r="G50" s="60">
        <f>'Master Data (Summary Slide)'!H51</f>
        <v>0</v>
      </c>
      <c r="H50" s="60">
        <f>'Master Data (Summary Slide)'!I51</f>
        <v>0</v>
      </c>
      <c r="I50" s="60">
        <f>'Master Data (Summary Slide)'!J51</f>
        <v>0</v>
      </c>
      <c r="J50" s="60">
        <f>'Master Data (Summary Slide)'!K51</f>
        <v>0</v>
      </c>
      <c r="K50" s="60">
        <f>'Master Data (Summary Slide)'!L51</f>
        <v>0</v>
      </c>
      <c r="L50" s="60">
        <f>'Master Data (Summary Slide)'!M51</f>
        <v>0</v>
      </c>
      <c r="M50" s="60">
        <f>'Master Data (Summary Slide)'!N51</f>
        <v>0</v>
      </c>
      <c r="N50" s="60">
        <f>'Master Data (Summary Slide)'!O51</f>
        <v>0</v>
      </c>
    </row>
    <row r="51" spans="2:14">
      <c r="B51" s="188">
        <f t="shared" si="2"/>
        <v>45261</v>
      </c>
      <c r="C51" s="60">
        <f>'Master Data (Summary Slide)'!D52</f>
        <v>0</v>
      </c>
      <c r="D51" s="60">
        <f>'Master Data (Summary Slide)'!E52</f>
        <v>0</v>
      </c>
      <c r="E51" s="60">
        <f>'Master Data (Summary Slide)'!F52</f>
        <v>0</v>
      </c>
      <c r="F51" s="60">
        <f>'Master Data (Summary Slide)'!G52</f>
        <v>0</v>
      </c>
      <c r="G51" s="60">
        <f>'Master Data (Summary Slide)'!H52</f>
        <v>0</v>
      </c>
      <c r="H51" s="60">
        <f>'Master Data (Summary Slide)'!I52</f>
        <v>0</v>
      </c>
      <c r="I51" s="60">
        <f>'Master Data (Summary Slide)'!J52</f>
        <v>0</v>
      </c>
      <c r="J51" s="60">
        <f>'Master Data (Summary Slide)'!K52</f>
        <v>0</v>
      </c>
      <c r="K51" s="60">
        <f>'Master Data (Summary Slide)'!L52</f>
        <v>0</v>
      </c>
      <c r="L51" s="60">
        <f>'Master Data (Summary Slide)'!M52</f>
        <v>0</v>
      </c>
      <c r="M51" s="60">
        <f>'Master Data (Summary Slide)'!N52</f>
        <v>0</v>
      </c>
      <c r="N51" s="60">
        <f>'Master Data (Summary Slide)'!O52</f>
        <v>0</v>
      </c>
    </row>
    <row r="52" spans="2:14">
      <c r="B52" s="188">
        <f t="shared" si="2"/>
        <v>45292</v>
      </c>
      <c r="C52" s="60">
        <f>'Master Data (Summary Slide)'!D53</f>
        <v>0</v>
      </c>
      <c r="D52" s="60">
        <f>'Master Data (Summary Slide)'!E53</f>
        <v>0</v>
      </c>
      <c r="E52" s="60">
        <f>'Master Data (Summary Slide)'!F53</f>
        <v>0</v>
      </c>
      <c r="F52" s="60">
        <f>'Master Data (Summary Slide)'!G53</f>
        <v>0</v>
      </c>
      <c r="G52" s="60">
        <f>'Master Data (Summary Slide)'!H53</f>
        <v>0</v>
      </c>
      <c r="H52" s="60">
        <f>'Master Data (Summary Slide)'!I53</f>
        <v>0</v>
      </c>
      <c r="I52" s="60">
        <f>'Master Data (Summary Slide)'!J53</f>
        <v>0</v>
      </c>
      <c r="J52" s="60">
        <f>'Master Data (Summary Slide)'!K53</f>
        <v>0</v>
      </c>
      <c r="K52" s="60">
        <f>'Master Data (Summary Slide)'!L53</f>
        <v>0</v>
      </c>
      <c r="L52" s="60">
        <f>'Master Data (Summary Slide)'!M53</f>
        <v>0</v>
      </c>
      <c r="M52" s="60">
        <f>'Master Data (Summary Slide)'!N53</f>
        <v>0</v>
      </c>
      <c r="N52" s="60">
        <f>'Master Data (Summary Slide)'!O53</f>
        <v>0</v>
      </c>
    </row>
    <row r="53" spans="2:14">
      <c r="B53" s="188">
        <f t="shared" si="2"/>
        <v>45323</v>
      </c>
      <c r="C53" s="60">
        <f>'Master Data (Summary Slide)'!D54</f>
        <v>0</v>
      </c>
      <c r="D53" s="60">
        <f>'Master Data (Summary Slide)'!E54</f>
        <v>0</v>
      </c>
      <c r="E53" s="60">
        <f>'Master Data (Summary Slide)'!F54</f>
        <v>0</v>
      </c>
      <c r="F53" s="60">
        <f>'Master Data (Summary Slide)'!G54</f>
        <v>0</v>
      </c>
      <c r="G53" s="60">
        <f>'Master Data (Summary Slide)'!H54</f>
        <v>0</v>
      </c>
      <c r="H53" s="60">
        <f>'Master Data (Summary Slide)'!I54</f>
        <v>0</v>
      </c>
      <c r="I53" s="60">
        <f>'Master Data (Summary Slide)'!J54</f>
        <v>0</v>
      </c>
      <c r="J53" s="60">
        <f>'Master Data (Summary Slide)'!K54</f>
        <v>0</v>
      </c>
      <c r="K53" s="60">
        <f>'Master Data (Summary Slide)'!L54</f>
        <v>0</v>
      </c>
      <c r="L53" s="60">
        <f>'Master Data (Summary Slide)'!M54</f>
        <v>0</v>
      </c>
      <c r="M53" s="60">
        <f>'Master Data (Summary Slide)'!N54</f>
        <v>0</v>
      </c>
      <c r="N53" s="60">
        <f>'Master Data (Summary Slide)'!O54</f>
        <v>0</v>
      </c>
    </row>
    <row r="54" spans="2:14">
      <c r="B54" s="188">
        <f t="shared" si="2"/>
        <v>45352</v>
      </c>
      <c r="C54" s="60">
        <f>'Master Data (Summary Slide)'!D55</f>
        <v>0</v>
      </c>
      <c r="D54" s="60">
        <f>'Master Data (Summary Slide)'!E55</f>
        <v>0</v>
      </c>
      <c r="E54" s="60">
        <f>'Master Data (Summary Slide)'!F55</f>
        <v>0</v>
      </c>
      <c r="F54" s="60">
        <f>'Master Data (Summary Slide)'!G55</f>
        <v>0</v>
      </c>
      <c r="G54" s="60">
        <f>'Master Data (Summary Slide)'!H55</f>
        <v>0</v>
      </c>
      <c r="H54" s="60">
        <f>'Master Data (Summary Slide)'!I55</f>
        <v>0</v>
      </c>
      <c r="I54" s="60">
        <f>'Master Data (Summary Slide)'!J55</f>
        <v>0</v>
      </c>
      <c r="J54" s="60">
        <f>'Master Data (Summary Slide)'!K55</f>
        <v>0</v>
      </c>
      <c r="K54" s="60">
        <f>'Master Data (Summary Slide)'!L55</f>
        <v>0</v>
      </c>
      <c r="L54" s="60">
        <f>'Master Data (Summary Slide)'!M55</f>
        <v>0</v>
      </c>
      <c r="M54" s="60">
        <f>'Master Data (Summary Slide)'!N55</f>
        <v>0</v>
      </c>
      <c r="N54" s="60">
        <f>'Master Data (Summary Slide)'!O55</f>
        <v>0</v>
      </c>
    </row>
    <row r="55" spans="2:14">
      <c r="B55" s="188">
        <f t="shared" si="2"/>
        <v>45383</v>
      </c>
      <c r="C55" s="60">
        <f>'Master Data (Summary Slide)'!D56</f>
        <v>0</v>
      </c>
      <c r="D55" s="60">
        <f>'Master Data (Summary Slide)'!E56</f>
        <v>0</v>
      </c>
      <c r="E55" s="60">
        <f>'Master Data (Summary Slide)'!F56</f>
        <v>0</v>
      </c>
      <c r="F55" s="60">
        <f>'Master Data (Summary Slide)'!G56</f>
        <v>0</v>
      </c>
      <c r="G55" s="60">
        <f>'Master Data (Summary Slide)'!H56</f>
        <v>0</v>
      </c>
      <c r="H55" s="60">
        <f>'Master Data (Summary Slide)'!I56</f>
        <v>0</v>
      </c>
      <c r="I55" s="60">
        <f>'Master Data (Summary Slide)'!J56</f>
        <v>0</v>
      </c>
      <c r="J55" s="60">
        <f>'Master Data (Summary Slide)'!K56</f>
        <v>0</v>
      </c>
      <c r="K55" s="60">
        <f>'Master Data (Summary Slide)'!L56</f>
        <v>0</v>
      </c>
      <c r="L55" s="60">
        <f>'Master Data (Summary Slide)'!M56</f>
        <v>0</v>
      </c>
      <c r="M55" s="60">
        <f>'Master Data (Summary Slide)'!N56</f>
        <v>0</v>
      </c>
      <c r="N55" s="60">
        <f>'Master Data (Summary Slide)'!O56</f>
        <v>0</v>
      </c>
    </row>
    <row r="56" spans="2:14">
      <c r="B56" s="188">
        <f t="shared" si="2"/>
        <v>45413</v>
      </c>
      <c r="C56" s="60">
        <f>'Master Data (Summary Slide)'!D57</f>
        <v>0</v>
      </c>
      <c r="D56" s="60">
        <f>'Master Data (Summary Slide)'!E57</f>
        <v>0</v>
      </c>
      <c r="E56" s="60">
        <f>'Master Data (Summary Slide)'!F57</f>
        <v>0</v>
      </c>
      <c r="F56" s="60">
        <f>'Master Data (Summary Slide)'!G57</f>
        <v>0</v>
      </c>
      <c r="G56" s="60">
        <f>'Master Data (Summary Slide)'!H57</f>
        <v>0</v>
      </c>
      <c r="H56" s="60">
        <f>'Master Data (Summary Slide)'!I57</f>
        <v>0</v>
      </c>
      <c r="I56" s="60">
        <f>'Master Data (Summary Slide)'!J57</f>
        <v>0</v>
      </c>
      <c r="J56" s="60">
        <f>'Master Data (Summary Slide)'!K57</f>
        <v>0</v>
      </c>
      <c r="K56" s="60">
        <f>'Master Data (Summary Slide)'!L57</f>
        <v>0</v>
      </c>
      <c r="L56" s="60">
        <f>'Master Data (Summary Slide)'!M57</f>
        <v>0</v>
      </c>
      <c r="M56" s="60">
        <f>'Master Data (Summary Slide)'!N57</f>
        <v>0</v>
      </c>
      <c r="N56" s="60">
        <f>'Master Data (Summary Slide)'!O57</f>
        <v>0</v>
      </c>
    </row>
    <row r="57" spans="2:14">
      <c r="B57" s="188">
        <f t="shared" si="2"/>
        <v>45444</v>
      </c>
      <c r="C57" s="60">
        <f>'Master Data (Summary Slide)'!D58</f>
        <v>0</v>
      </c>
      <c r="D57" s="60">
        <f>'Master Data (Summary Slide)'!E58</f>
        <v>0</v>
      </c>
      <c r="E57" s="60">
        <f>'Master Data (Summary Slide)'!F58</f>
        <v>0</v>
      </c>
      <c r="F57" s="60">
        <f>'Master Data (Summary Slide)'!G58</f>
        <v>0</v>
      </c>
      <c r="G57" s="60">
        <f>'Master Data (Summary Slide)'!H58</f>
        <v>0</v>
      </c>
      <c r="H57" s="60">
        <f>'Master Data (Summary Slide)'!I58</f>
        <v>0</v>
      </c>
      <c r="I57" s="60">
        <f>'Master Data (Summary Slide)'!J58</f>
        <v>0</v>
      </c>
      <c r="J57" s="60">
        <f>'Master Data (Summary Slide)'!K58</f>
        <v>0</v>
      </c>
      <c r="K57" s="60">
        <f>'Master Data (Summary Slide)'!L58</f>
        <v>0</v>
      </c>
      <c r="L57" s="60">
        <f>'Master Data (Summary Slide)'!M58</f>
        <v>0</v>
      </c>
      <c r="M57" s="60">
        <f>'Master Data (Summary Slide)'!N58</f>
        <v>0</v>
      </c>
      <c r="N57" s="60">
        <f>'Master Data (Summary Slide)'!O58</f>
        <v>0</v>
      </c>
    </row>
    <row r="58" spans="2:14">
      <c r="B58" s="188">
        <f t="shared" si="2"/>
        <v>45474</v>
      </c>
      <c r="C58" s="60">
        <f>'Master Data (Summary Slide)'!D59</f>
        <v>0</v>
      </c>
      <c r="D58" s="60">
        <f>'Master Data (Summary Slide)'!E59</f>
        <v>0</v>
      </c>
      <c r="E58" s="60">
        <f>'Master Data (Summary Slide)'!F59</f>
        <v>0</v>
      </c>
      <c r="F58" s="60">
        <f>'Master Data (Summary Slide)'!G59</f>
        <v>0</v>
      </c>
      <c r="G58" s="60">
        <f>'Master Data (Summary Slide)'!H59</f>
        <v>0</v>
      </c>
      <c r="H58" s="60">
        <f>'Master Data (Summary Slide)'!I59</f>
        <v>0</v>
      </c>
      <c r="I58" s="60">
        <f>'Master Data (Summary Slide)'!J59</f>
        <v>0</v>
      </c>
      <c r="J58" s="60">
        <f>'Master Data (Summary Slide)'!K59</f>
        <v>0</v>
      </c>
      <c r="K58" s="60">
        <f>'Master Data (Summary Slide)'!L59</f>
        <v>0</v>
      </c>
      <c r="L58" s="60">
        <f>'Master Data (Summary Slide)'!M59</f>
        <v>0</v>
      </c>
      <c r="M58" s="60">
        <f>'Master Data (Summary Slide)'!N59</f>
        <v>0</v>
      </c>
      <c r="N58" s="60">
        <f>'Master Data (Summary Slide)'!O59</f>
        <v>0</v>
      </c>
    </row>
    <row r="59" spans="2:14">
      <c r="B59" s="188">
        <f t="shared" si="2"/>
        <v>45505</v>
      </c>
      <c r="C59" s="60">
        <f>'Master Data (Summary Slide)'!D60</f>
        <v>0</v>
      </c>
      <c r="D59" s="60">
        <f>'Master Data (Summary Slide)'!E60</f>
        <v>0</v>
      </c>
      <c r="E59" s="60">
        <f>'Master Data (Summary Slide)'!F60</f>
        <v>0</v>
      </c>
      <c r="F59" s="60">
        <f>'Master Data (Summary Slide)'!G60</f>
        <v>0</v>
      </c>
      <c r="G59" s="60">
        <f>'Master Data (Summary Slide)'!H60</f>
        <v>0</v>
      </c>
      <c r="H59" s="60">
        <f>'Master Data (Summary Slide)'!I60</f>
        <v>0</v>
      </c>
      <c r="I59" s="60">
        <f>'Master Data (Summary Slide)'!J60</f>
        <v>0</v>
      </c>
      <c r="J59" s="60">
        <f>'Master Data (Summary Slide)'!K60</f>
        <v>0</v>
      </c>
      <c r="K59" s="60">
        <f>'Master Data (Summary Slide)'!L60</f>
        <v>0</v>
      </c>
      <c r="L59" s="60">
        <f>'Master Data (Summary Slide)'!M60</f>
        <v>0</v>
      </c>
      <c r="M59" s="60">
        <f>'Master Data (Summary Slide)'!N60</f>
        <v>0</v>
      </c>
      <c r="N59" s="60">
        <f>'Master Data (Summary Slide)'!O60</f>
        <v>0</v>
      </c>
    </row>
    <row r="60" spans="2:14">
      <c r="B60" s="188">
        <f t="shared" si="2"/>
        <v>45536</v>
      </c>
      <c r="C60" s="60">
        <f>'Master Data (Summary Slide)'!D61</f>
        <v>0</v>
      </c>
      <c r="D60" s="60">
        <f>'Master Data (Summary Slide)'!E61</f>
        <v>0</v>
      </c>
      <c r="E60" s="60">
        <f>'Master Data (Summary Slide)'!F61</f>
        <v>0</v>
      </c>
      <c r="F60" s="60">
        <f>'Master Data (Summary Slide)'!G61</f>
        <v>0</v>
      </c>
      <c r="G60" s="60">
        <f>'Master Data (Summary Slide)'!H61</f>
        <v>0</v>
      </c>
      <c r="H60" s="60">
        <f>'Master Data (Summary Slide)'!I61</f>
        <v>0</v>
      </c>
      <c r="I60" s="60">
        <f>'Master Data (Summary Slide)'!J61</f>
        <v>0</v>
      </c>
      <c r="J60" s="60">
        <f>'Master Data (Summary Slide)'!K61</f>
        <v>0</v>
      </c>
      <c r="K60" s="60">
        <f>'Master Data (Summary Slide)'!L61</f>
        <v>0</v>
      </c>
      <c r="L60" s="60">
        <f>'Master Data (Summary Slide)'!M61</f>
        <v>0</v>
      </c>
      <c r="M60" s="60">
        <f>'Master Data (Summary Slide)'!N61</f>
        <v>0</v>
      </c>
      <c r="N60" s="60">
        <f>'Master Data (Summary Slide)'!O61</f>
        <v>0</v>
      </c>
    </row>
    <row r="61" spans="2:14">
      <c r="B61" s="188">
        <f t="shared" si="2"/>
        <v>45566</v>
      </c>
      <c r="C61" s="60">
        <f>'Master Data (Summary Slide)'!D62</f>
        <v>0</v>
      </c>
      <c r="D61" s="60">
        <f>'Master Data (Summary Slide)'!E62</f>
        <v>0</v>
      </c>
      <c r="E61" s="60">
        <f>'Master Data (Summary Slide)'!F62</f>
        <v>0</v>
      </c>
      <c r="F61" s="60">
        <f>'Master Data (Summary Slide)'!G62</f>
        <v>0</v>
      </c>
      <c r="G61" s="60">
        <f>'Master Data (Summary Slide)'!H62</f>
        <v>0</v>
      </c>
      <c r="H61" s="60">
        <f>'Master Data (Summary Slide)'!I62</f>
        <v>0</v>
      </c>
      <c r="I61" s="60">
        <f>'Master Data (Summary Slide)'!J62</f>
        <v>0</v>
      </c>
      <c r="J61" s="60">
        <f>'Master Data (Summary Slide)'!K62</f>
        <v>0</v>
      </c>
      <c r="K61" s="60">
        <f>'Master Data (Summary Slide)'!L62</f>
        <v>0</v>
      </c>
      <c r="L61" s="60">
        <f>'Master Data (Summary Slide)'!M62</f>
        <v>0</v>
      </c>
      <c r="M61" s="60">
        <f>'Master Data (Summary Slide)'!N62</f>
        <v>0</v>
      </c>
      <c r="N61" s="60">
        <f>'Master Data (Summary Slide)'!O62</f>
        <v>0</v>
      </c>
    </row>
    <row r="62" spans="2:14">
      <c r="B62" s="188">
        <f t="shared" si="2"/>
        <v>45597</v>
      </c>
      <c r="C62" s="60">
        <f>'Master Data (Summary Slide)'!D63</f>
        <v>0</v>
      </c>
      <c r="D62" s="60">
        <f>'Master Data (Summary Slide)'!E63</f>
        <v>0</v>
      </c>
      <c r="E62" s="60">
        <f>'Master Data (Summary Slide)'!F63</f>
        <v>0</v>
      </c>
      <c r="F62" s="60">
        <f>'Master Data (Summary Slide)'!G63</f>
        <v>0</v>
      </c>
      <c r="G62" s="60">
        <f>'Master Data (Summary Slide)'!H63</f>
        <v>0</v>
      </c>
      <c r="H62" s="60">
        <f>'Master Data (Summary Slide)'!I63</f>
        <v>0</v>
      </c>
      <c r="I62" s="60">
        <f>'Master Data (Summary Slide)'!J63</f>
        <v>0</v>
      </c>
      <c r="J62" s="60">
        <f>'Master Data (Summary Slide)'!K63</f>
        <v>0</v>
      </c>
      <c r="K62" s="60">
        <f>'Master Data (Summary Slide)'!L63</f>
        <v>0</v>
      </c>
      <c r="L62" s="60">
        <f>'Master Data (Summary Slide)'!M63</f>
        <v>0</v>
      </c>
      <c r="M62" s="60">
        <f>'Master Data (Summary Slide)'!N63</f>
        <v>0</v>
      </c>
      <c r="N62" s="60">
        <f>'Master Data (Summary Slide)'!O63</f>
        <v>0</v>
      </c>
    </row>
    <row r="63" spans="2:14">
      <c r="B63" s="188">
        <f t="shared" si="2"/>
        <v>45627</v>
      </c>
      <c r="C63" s="60">
        <f>'Master Data (Summary Slide)'!D64</f>
        <v>0</v>
      </c>
      <c r="D63" s="60">
        <f>'Master Data (Summary Slide)'!E64</f>
        <v>0</v>
      </c>
      <c r="E63" s="60">
        <f>'Master Data (Summary Slide)'!F64</f>
        <v>0</v>
      </c>
      <c r="F63" s="60">
        <f>'Master Data (Summary Slide)'!G64</f>
        <v>0</v>
      </c>
      <c r="G63" s="60">
        <f>'Master Data (Summary Slide)'!H64</f>
        <v>0</v>
      </c>
      <c r="H63" s="60">
        <f>'Master Data (Summary Slide)'!I64</f>
        <v>0</v>
      </c>
      <c r="I63" s="60">
        <f>'Master Data (Summary Slide)'!J64</f>
        <v>0</v>
      </c>
      <c r="J63" s="60">
        <f>'Master Data (Summary Slide)'!K64</f>
        <v>0</v>
      </c>
      <c r="K63" s="60">
        <f>'Master Data (Summary Slide)'!L64</f>
        <v>0</v>
      </c>
      <c r="L63" s="60">
        <f>'Master Data (Summary Slide)'!M64</f>
        <v>0</v>
      </c>
      <c r="M63" s="60">
        <f>'Master Data (Summary Slide)'!N64</f>
        <v>0</v>
      </c>
      <c r="N63" s="60">
        <f>'Master Data (Summary Slide)'!O64</f>
        <v>0</v>
      </c>
    </row>
    <row r="64" spans="2:14">
      <c r="B64" s="188">
        <f t="shared" si="2"/>
        <v>45658</v>
      </c>
      <c r="C64" s="60">
        <f>'Master Data (Summary Slide)'!D65</f>
        <v>0</v>
      </c>
      <c r="D64" s="60">
        <f>'Master Data (Summary Slide)'!E65</f>
        <v>0</v>
      </c>
      <c r="E64" s="60">
        <f>'Master Data (Summary Slide)'!F65</f>
        <v>0</v>
      </c>
      <c r="F64" s="60">
        <f>'Master Data (Summary Slide)'!G65</f>
        <v>0</v>
      </c>
      <c r="G64" s="60">
        <f>'Master Data (Summary Slide)'!H65</f>
        <v>0</v>
      </c>
      <c r="H64" s="60">
        <f>'Master Data (Summary Slide)'!I65</f>
        <v>0</v>
      </c>
      <c r="I64" s="60">
        <f>'Master Data (Summary Slide)'!J65</f>
        <v>0</v>
      </c>
      <c r="J64" s="60">
        <f>'Master Data (Summary Slide)'!K65</f>
        <v>0</v>
      </c>
      <c r="K64" s="60">
        <f>'Master Data (Summary Slide)'!L65</f>
        <v>0</v>
      </c>
      <c r="L64" s="60">
        <f>'Master Data (Summary Slide)'!M65</f>
        <v>0</v>
      </c>
      <c r="M64" s="60">
        <f>'Master Data (Summary Slide)'!N65</f>
        <v>0</v>
      </c>
      <c r="N64" s="60">
        <f>'Master Data (Summary Slide)'!O65</f>
        <v>0</v>
      </c>
    </row>
    <row r="65" spans="2:46">
      <c r="B65" s="188">
        <f t="shared" si="2"/>
        <v>45689</v>
      </c>
      <c r="C65" s="60">
        <f>'Master Data (Summary Slide)'!D66</f>
        <v>0</v>
      </c>
      <c r="D65" s="60">
        <f>'Master Data (Summary Slide)'!E66</f>
        <v>0</v>
      </c>
      <c r="E65" s="60">
        <f>'Master Data (Summary Slide)'!F66</f>
        <v>0</v>
      </c>
      <c r="F65" s="60">
        <f>'Master Data (Summary Slide)'!G66</f>
        <v>0</v>
      </c>
      <c r="G65" s="60">
        <f>'Master Data (Summary Slide)'!H66</f>
        <v>0</v>
      </c>
      <c r="H65" s="60">
        <f>'Master Data (Summary Slide)'!I66</f>
        <v>0</v>
      </c>
      <c r="I65" s="60">
        <f>'Master Data (Summary Slide)'!J66</f>
        <v>0</v>
      </c>
      <c r="J65" s="60">
        <f>'Master Data (Summary Slide)'!K66</f>
        <v>0</v>
      </c>
      <c r="K65" s="60">
        <f>'Master Data (Summary Slide)'!L66</f>
        <v>0</v>
      </c>
      <c r="L65" s="60">
        <f>'Master Data (Summary Slide)'!M66</f>
        <v>0</v>
      </c>
      <c r="M65" s="60">
        <f>'Master Data (Summary Slide)'!N66</f>
        <v>0</v>
      </c>
      <c r="N65" s="60">
        <f>'Master Data (Summary Slide)'!O66</f>
        <v>0</v>
      </c>
    </row>
    <row r="66" spans="2:46">
      <c r="B66" s="188">
        <f t="shared" si="2"/>
        <v>45717</v>
      </c>
      <c r="C66" s="60">
        <f>'Master Data (Summary Slide)'!D67</f>
        <v>0</v>
      </c>
      <c r="D66" s="60">
        <f>'Master Data (Summary Slide)'!E67</f>
        <v>0</v>
      </c>
      <c r="E66" s="60">
        <f>'Master Data (Summary Slide)'!F67</f>
        <v>0</v>
      </c>
      <c r="F66" s="60">
        <f>'Master Data (Summary Slide)'!G67</f>
        <v>0</v>
      </c>
      <c r="G66" s="60">
        <f>'Master Data (Summary Slide)'!H67</f>
        <v>0</v>
      </c>
      <c r="H66" s="60">
        <f>'Master Data (Summary Slide)'!I67</f>
        <v>0</v>
      </c>
      <c r="I66" s="60">
        <f>'Master Data (Summary Slide)'!J67</f>
        <v>0</v>
      </c>
      <c r="J66" s="60">
        <f>'Master Data (Summary Slide)'!K67</f>
        <v>0</v>
      </c>
      <c r="K66" s="60">
        <f>'Master Data (Summary Slide)'!L67</f>
        <v>0</v>
      </c>
      <c r="L66" s="60">
        <f>'Master Data (Summary Slide)'!M67</f>
        <v>0</v>
      </c>
      <c r="M66" s="60">
        <f>'Master Data (Summary Slide)'!N67</f>
        <v>0</v>
      </c>
      <c r="N66" s="60">
        <f>'Master Data (Summary Slide)'!O67</f>
        <v>0</v>
      </c>
    </row>
    <row r="67" spans="2:46">
      <c r="B67" s="188">
        <f t="shared" si="2"/>
        <v>45748</v>
      </c>
      <c r="C67" s="60">
        <f>'Master Data (Summary Slide)'!D68</f>
        <v>0</v>
      </c>
      <c r="D67" s="60">
        <f>'Master Data (Summary Slide)'!E68</f>
        <v>0</v>
      </c>
      <c r="E67" s="60">
        <f>'Master Data (Summary Slide)'!F68</f>
        <v>0</v>
      </c>
      <c r="F67" s="60">
        <f>'Master Data (Summary Slide)'!G68</f>
        <v>0</v>
      </c>
      <c r="G67" s="60">
        <f>'Master Data (Summary Slide)'!H68</f>
        <v>0</v>
      </c>
      <c r="H67" s="60">
        <f>'Master Data (Summary Slide)'!I68</f>
        <v>0</v>
      </c>
      <c r="I67" s="60">
        <f>'Master Data (Summary Slide)'!J68</f>
        <v>0</v>
      </c>
      <c r="J67" s="60">
        <f>'Master Data (Summary Slide)'!K68</f>
        <v>0</v>
      </c>
      <c r="K67" s="60">
        <f>'Master Data (Summary Slide)'!L68</f>
        <v>0</v>
      </c>
      <c r="L67" s="60">
        <f>'Master Data (Summary Slide)'!M68</f>
        <v>0</v>
      </c>
      <c r="M67" s="60">
        <f>'Master Data (Summary Slide)'!N68</f>
        <v>0</v>
      </c>
      <c r="N67" s="60">
        <f>'Master Data (Summary Slide)'!O68</f>
        <v>0</v>
      </c>
    </row>
    <row r="68" spans="2:46">
      <c r="B68" s="188">
        <f t="shared" si="2"/>
        <v>45778</v>
      </c>
      <c r="C68" s="60">
        <f>'Master Data (Summary Slide)'!D69</f>
        <v>0</v>
      </c>
      <c r="D68" s="60">
        <f>'Master Data (Summary Slide)'!E69</f>
        <v>0</v>
      </c>
      <c r="E68" s="60">
        <f>'Master Data (Summary Slide)'!F69</f>
        <v>0</v>
      </c>
      <c r="F68" s="60">
        <f>'Master Data (Summary Slide)'!G69</f>
        <v>0</v>
      </c>
      <c r="G68" s="60">
        <f>'Master Data (Summary Slide)'!H69</f>
        <v>0</v>
      </c>
      <c r="H68" s="60">
        <f>'Master Data (Summary Slide)'!I69</f>
        <v>0</v>
      </c>
      <c r="I68" s="60">
        <f>'Master Data (Summary Slide)'!J69</f>
        <v>0</v>
      </c>
      <c r="J68" s="60">
        <f>'Master Data (Summary Slide)'!K69</f>
        <v>0</v>
      </c>
      <c r="K68" s="60">
        <f>'Master Data (Summary Slide)'!L69</f>
        <v>0</v>
      </c>
      <c r="L68" s="60">
        <f>'Master Data (Summary Slide)'!M69</f>
        <v>0</v>
      </c>
      <c r="M68" s="60">
        <f>'Master Data (Summary Slide)'!N69</f>
        <v>0</v>
      </c>
      <c r="N68" s="60">
        <f>'Master Data (Summary Slide)'!O69</f>
        <v>0</v>
      </c>
    </row>
    <row r="69" spans="2:46">
      <c r="B69" s="188">
        <f t="shared" si="2"/>
        <v>45809</v>
      </c>
      <c r="C69" s="60">
        <f>'Master Data (Summary Slide)'!D70</f>
        <v>0</v>
      </c>
      <c r="D69" s="60">
        <f>'Master Data (Summary Slide)'!E70</f>
        <v>0</v>
      </c>
      <c r="E69" s="60">
        <f>'Master Data (Summary Slide)'!F70</f>
        <v>0</v>
      </c>
      <c r="F69" s="60">
        <f>'Master Data (Summary Slide)'!G70</f>
        <v>0</v>
      </c>
      <c r="G69" s="60">
        <f>'Master Data (Summary Slide)'!H70</f>
        <v>0</v>
      </c>
      <c r="H69" s="60">
        <f>'Master Data (Summary Slide)'!I70</f>
        <v>0</v>
      </c>
      <c r="I69" s="60">
        <f>'Master Data (Summary Slide)'!J70</f>
        <v>0</v>
      </c>
      <c r="J69" s="60">
        <f>'Master Data (Summary Slide)'!K70</f>
        <v>0</v>
      </c>
      <c r="K69" s="60">
        <f>'Master Data (Summary Slide)'!L70</f>
        <v>0</v>
      </c>
      <c r="L69" s="60">
        <f>'Master Data (Summary Slide)'!M70</f>
        <v>0</v>
      </c>
      <c r="M69" s="60">
        <f>'Master Data (Summary Slide)'!N70</f>
        <v>0</v>
      </c>
      <c r="N69" s="60">
        <f>'Master Data (Summary Slide)'!O70</f>
        <v>0</v>
      </c>
    </row>
    <row r="70" spans="2:46">
      <c r="B70" s="188">
        <f t="shared" ref="B70:B99" si="3">DATE(YEAR(B69),MONTH(B69)+1,DAY(B69))</f>
        <v>45839</v>
      </c>
      <c r="C70" s="60">
        <f>'Master Data (Summary Slide)'!D71</f>
        <v>0</v>
      </c>
      <c r="D70" s="60">
        <f>'Master Data (Summary Slide)'!E71</f>
        <v>0</v>
      </c>
      <c r="E70" s="60">
        <f>'Master Data (Summary Slide)'!F71</f>
        <v>0</v>
      </c>
      <c r="F70" s="60">
        <f>'Master Data (Summary Slide)'!G71</f>
        <v>0</v>
      </c>
      <c r="G70" s="60">
        <f>'Master Data (Summary Slide)'!H71</f>
        <v>0</v>
      </c>
      <c r="H70" s="60">
        <f>'Master Data (Summary Slide)'!I71</f>
        <v>0</v>
      </c>
      <c r="I70" s="60">
        <f>'Master Data (Summary Slide)'!J71</f>
        <v>0</v>
      </c>
      <c r="J70" s="60">
        <f>'Master Data (Summary Slide)'!K71</f>
        <v>0</v>
      </c>
      <c r="K70" s="60">
        <f>'Master Data (Summary Slide)'!L71</f>
        <v>0</v>
      </c>
      <c r="L70" s="60">
        <f>'Master Data (Summary Slide)'!M71</f>
        <v>0</v>
      </c>
      <c r="M70" s="60">
        <f>'Master Data (Summary Slide)'!N71</f>
        <v>0</v>
      </c>
      <c r="N70" s="60">
        <f>'Master Data (Summary Slide)'!O71</f>
        <v>0</v>
      </c>
      <c r="AT70" s="7"/>
    </row>
    <row r="71" spans="2:46">
      <c r="B71" s="188">
        <f t="shared" si="3"/>
        <v>45870</v>
      </c>
      <c r="C71" s="60">
        <f>'Master Data (Summary Slide)'!D72</f>
        <v>0</v>
      </c>
      <c r="D71" s="60">
        <f>'Master Data (Summary Slide)'!E72</f>
        <v>0</v>
      </c>
      <c r="E71" s="60">
        <f>'Master Data (Summary Slide)'!F72</f>
        <v>0</v>
      </c>
      <c r="F71" s="60">
        <f>'Master Data (Summary Slide)'!G72</f>
        <v>0</v>
      </c>
      <c r="G71" s="60">
        <f>'Master Data (Summary Slide)'!H72</f>
        <v>0</v>
      </c>
      <c r="H71" s="60">
        <f>'Master Data (Summary Slide)'!I72</f>
        <v>0</v>
      </c>
      <c r="I71" s="60">
        <f>'Master Data (Summary Slide)'!J72</f>
        <v>0</v>
      </c>
      <c r="J71" s="60">
        <f>'Master Data (Summary Slide)'!K72</f>
        <v>0</v>
      </c>
      <c r="K71" s="60">
        <f>'Master Data (Summary Slide)'!L72</f>
        <v>0</v>
      </c>
      <c r="L71" s="60">
        <f>'Master Data (Summary Slide)'!M72</f>
        <v>0</v>
      </c>
      <c r="M71" s="60">
        <f>'Master Data (Summary Slide)'!N72</f>
        <v>0</v>
      </c>
      <c r="N71" s="60">
        <f>'Master Data (Summary Slide)'!O72</f>
        <v>0</v>
      </c>
    </row>
    <row r="72" spans="2:46">
      <c r="B72" s="188">
        <f t="shared" si="3"/>
        <v>45901</v>
      </c>
      <c r="C72" s="60">
        <f>'Master Data (Summary Slide)'!D73</f>
        <v>0</v>
      </c>
      <c r="D72" s="60">
        <f>'Master Data (Summary Slide)'!E73</f>
        <v>0</v>
      </c>
      <c r="E72" s="60">
        <f>'Master Data (Summary Slide)'!F73</f>
        <v>0</v>
      </c>
      <c r="F72" s="60">
        <f>'Master Data (Summary Slide)'!G73</f>
        <v>0</v>
      </c>
      <c r="G72" s="60">
        <f>'Master Data (Summary Slide)'!H73</f>
        <v>0</v>
      </c>
      <c r="H72" s="60">
        <f>'Master Data (Summary Slide)'!I73</f>
        <v>0</v>
      </c>
      <c r="I72" s="60">
        <f>'Master Data (Summary Slide)'!J73</f>
        <v>0</v>
      </c>
      <c r="J72" s="60">
        <f>'Master Data (Summary Slide)'!K73</f>
        <v>0</v>
      </c>
      <c r="K72" s="60">
        <f>'Master Data (Summary Slide)'!L73</f>
        <v>0</v>
      </c>
      <c r="L72" s="60">
        <f>'Master Data (Summary Slide)'!M73</f>
        <v>0</v>
      </c>
      <c r="M72" s="60">
        <f>'Master Data (Summary Slide)'!N73</f>
        <v>0</v>
      </c>
      <c r="N72" s="60">
        <f>'Master Data (Summary Slide)'!O73</f>
        <v>0</v>
      </c>
    </row>
    <row r="73" spans="2:46">
      <c r="B73" s="188">
        <f t="shared" si="3"/>
        <v>45931</v>
      </c>
      <c r="C73" s="60">
        <f>'Master Data (Summary Slide)'!D74</f>
        <v>0</v>
      </c>
      <c r="D73" s="60">
        <f>'Master Data (Summary Slide)'!E74</f>
        <v>0</v>
      </c>
      <c r="E73" s="60">
        <f>'Master Data (Summary Slide)'!F74</f>
        <v>0</v>
      </c>
      <c r="F73" s="60">
        <f>'Master Data (Summary Slide)'!G74</f>
        <v>0</v>
      </c>
      <c r="G73" s="60">
        <f>'Master Data (Summary Slide)'!H74</f>
        <v>0</v>
      </c>
      <c r="H73" s="60">
        <f>'Master Data (Summary Slide)'!I74</f>
        <v>0</v>
      </c>
      <c r="I73" s="60">
        <f>'Master Data (Summary Slide)'!J74</f>
        <v>0</v>
      </c>
      <c r="J73" s="60">
        <f>'Master Data (Summary Slide)'!K74</f>
        <v>0</v>
      </c>
      <c r="K73" s="60">
        <f>'Master Data (Summary Slide)'!L74</f>
        <v>0</v>
      </c>
      <c r="L73" s="60">
        <f>'Master Data (Summary Slide)'!M74</f>
        <v>0</v>
      </c>
      <c r="M73" s="60">
        <f>'Master Data (Summary Slide)'!N74</f>
        <v>0</v>
      </c>
      <c r="N73" s="60">
        <f>'Master Data (Summary Slide)'!O74</f>
        <v>0</v>
      </c>
    </row>
    <row r="74" spans="2:46">
      <c r="B74" s="188">
        <f t="shared" si="3"/>
        <v>45962</v>
      </c>
      <c r="C74" s="60">
        <f>'Master Data (Summary Slide)'!D75</f>
        <v>0</v>
      </c>
      <c r="D74" s="60">
        <f>'Master Data (Summary Slide)'!E75</f>
        <v>0</v>
      </c>
      <c r="E74" s="60">
        <f>'Master Data (Summary Slide)'!F75</f>
        <v>0</v>
      </c>
      <c r="F74" s="60">
        <f>'Master Data (Summary Slide)'!G75</f>
        <v>0</v>
      </c>
      <c r="G74" s="60">
        <f>'Master Data (Summary Slide)'!H75</f>
        <v>0</v>
      </c>
      <c r="H74" s="60">
        <f>'Master Data (Summary Slide)'!I75</f>
        <v>0</v>
      </c>
      <c r="I74" s="60">
        <f>'Master Data (Summary Slide)'!J75</f>
        <v>0</v>
      </c>
      <c r="J74" s="60">
        <f>'Master Data (Summary Slide)'!K75</f>
        <v>0</v>
      </c>
      <c r="K74" s="60">
        <f>'Master Data (Summary Slide)'!L75</f>
        <v>0</v>
      </c>
      <c r="L74" s="60">
        <f>'Master Data (Summary Slide)'!M75</f>
        <v>0</v>
      </c>
      <c r="M74" s="60">
        <f>'Master Data (Summary Slide)'!N75</f>
        <v>0</v>
      </c>
      <c r="N74" s="60">
        <f>'Master Data (Summary Slide)'!O75</f>
        <v>0</v>
      </c>
    </row>
    <row r="75" spans="2:46">
      <c r="B75" s="188">
        <f t="shared" si="3"/>
        <v>45992</v>
      </c>
      <c r="C75" s="60">
        <f>'Master Data (Summary Slide)'!D76</f>
        <v>0</v>
      </c>
      <c r="D75" s="60">
        <f>'Master Data (Summary Slide)'!E76</f>
        <v>0</v>
      </c>
      <c r="E75" s="60">
        <f>'Master Data (Summary Slide)'!F76</f>
        <v>0</v>
      </c>
      <c r="F75" s="60">
        <f>'Master Data (Summary Slide)'!G76</f>
        <v>0</v>
      </c>
      <c r="G75" s="60">
        <f>'Master Data (Summary Slide)'!H76</f>
        <v>0</v>
      </c>
      <c r="H75" s="60">
        <f>'Master Data (Summary Slide)'!I76</f>
        <v>0</v>
      </c>
      <c r="I75" s="60">
        <f>'Master Data (Summary Slide)'!J76</f>
        <v>0</v>
      </c>
      <c r="J75" s="60">
        <f>'Master Data (Summary Slide)'!K76</f>
        <v>0</v>
      </c>
      <c r="K75" s="60">
        <f>'Master Data (Summary Slide)'!L76</f>
        <v>0</v>
      </c>
      <c r="L75" s="60">
        <f>'Master Data (Summary Slide)'!M76</f>
        <v>0</v>
      </c>
      <c r="M75" s="60">
        <f>'Master Data (Summary Slide)'!N76</f>
        <v>0</v>
      </c>
      <c r="N75" s="60">
        <f>'Master Data (Summary Slide)'!O76</f>
        <v>0</v>
      </c>
    </row>
    <row r="76" spans="2:46">
      <c r="B76" s="188">
        <f t="shared" si="3"/>
        <v>46023</v>
      </c>
      <c r="C76" s="60">
        <f>'Master Data (Summary Slide)'!D77</f>
        <v>0</v>
      </c>
      <c r="D76" s="60">
        <f>'Master Data (Summary Slide)'!E77</f>
        <v>0</v>
      </c>
      <c r="E76" s="60">
        <f>'Master Data (Summary Slide)'!F77</f>
        <v>0</v>
      </c>
      <c r="F76" s="60">
        <f>'Master Data (Summary Slide)'!G77</f>
        <v>0</v>
      </c>
      <c r="G76" s="60">
        <f>'Master Data (Summary Slide)'!H77</f>
        <v>0</v>
      </c>
      <c r="H76" s="60">
        <f>'Master Data (Summary Slide)'!I77</f>
        <v>0</v>
      </c>
      <c r="I76" s="60">
        <f>'Master Data (Summary Slide)'!J77</f>
        <v>0</v>
      </c>
      <c r="J76" s="60">
        <f>'Master Data (Summary Slide)'!K77</f>
        <v>0</v>
      </c>
      <c r="K76" s="60">
        <f>'Master Data (Summary Slide)'!L77</f>
        <v>0</v>
      </c>
      <c r="L76" s="60">
        <f>'Master Data (Summary Slide)'!M77</f>
        <v>0</v>
      </c>
      <c r="M76" s="60">
        <f>'Master Data (Summary Slide)'!N77</f>
        <v>0</v>
      </c>
      <c r="N76" s="60">
        <f>'Master Data (Summary Slide)'!O77</f>
        <v>0</v>
      </c>
    </row>
    <row r="77" spans="2:46">
      <c r="B77" s="188">
        <f t="shared" si="3"/>
        <v>46054</v>
      </c>
      <c r="C77" s="60">
        <f>'Master Data (Summary Slide)'!D78</f>
        <v>0</v>
      </c>
      <c r="D77" s="60">
        <f>'Master Data (Summary Slide)'!E78</f>
        <v>0</v>
      </c>
      <c r="E77" s="60">
        <f>'Master Data (Summary Slide)'!F78</f>
        <v>0</v>
      </c>
      <c r="F77" s="60">
        <f>'Master Data (Summary Slide)'!G78</f>
        <v>0</v>
      </c>
      <c r="G77" s="60">
        <f>'Master Data (Summary Slide)'!H78</f>
        <v>0</v>
      </c>
      <c r="H77" s="60">
        <f>'Master Data (Summary Slide)'!I78</f>
        <v>0</v>
      </c>
      <c r="I77" s="60">
        <f>'Master Data (Summary Slide)'!J78</f>
        <v>0</v>
      </c>
      <c r="J77" s="60">
        <f>'Master Data (Summary Slide)'!K78</f>
        <v>0</v>
      </c>
      <c r="K77" s="60">
        <f>'Master Data (Summary Slide)'!L78</f>
        <v>0</v>
      </c>
      <c r="L77" s="60">
        <f>'Master Data (Summary Slide)'!M78</f>
        <v>0</v>
      </c>
      <c r="M77" s="60">
        <f>'Master Data (Summary Slide)'!N78</f>
        <v>0</v>
      </c>
      <c r="N77" s="60">
        <f>'Master Data (Summary Slide)'!O78</f>
        <v>0</v>
      </c>
    </row>
    <row r="78" spans="2:46">
      <c r="B78" s="188">
        <f t="shared" si="3"/>
        <v>46082</v>
      </c>
      <c r="C78" s="60">
        <f>'Master Data (Summary Slide)'!D79</f>
        <v>0</v>
      </c>
      <c r="D78" s="60">
        <f>'Master Data (Summary Slide)'!E79</f>
        <v>0</v>
      </c>
      <c r="E78" s="60">
        <f>'Master Data (Summary Slide)'!F79</f>
        <v>0</v>
      </c>
      <c r="F78" s="60">
        <f>'Master Data (Summary Slide)'!G79</f>
        <v>0</v>
      </c>
      <c r="G78" s="60">
        <f>'Master Data (Summary Slide)'!H79</f>
        <v>0</v>
      </c>
      <c r="H78" s="60">
        <f>'Master Data (Summary Slide)'!I79</f>
        <v>0</v>
      </c>
      <c r="I78" s="60">
        <f>'Master Data (Summary Slide)'!J79</f>
        <v>0</v>
      </c>
      <c r="J78" s="60">
        <f>'Master Data (Summary Slide)'!K79</f>
        <v>0</v>
      </c>
      <c r="K78" s="60">
        <f>'Master Data (Summary Slide)'!L79</f>
        <v>0</v>
      </c>
      <c r="L78" s="60">
        <f>'Master Data (Summary Slide)'!M79</f>
        <v>0</v>
      </c>
      <c r="M78" s="60">
        <f>'Master Data (Summary Slide)'!N79</f>
        <v>0</v>
      </c>
      <c r="N78" s="60">
        <f>'Master Data (Summary Slide)'!O79</f>
        <v>0</v>
      </c>
    </row>
    <row r="79" spans="2:46">
      <c r="B79" s="188">
        <f t="shared" si="3"/>
        <v>46113</v>
      </c>
      <c r="C79" s="60">
        <f>'Master Data (Summary Slide)'!D80</f>
        <v>0</v>
      </c>
      <c r="D79" s="60">
        <f>'Master Data (Summary Slide)'!E80</f>
        <v>0</v>
      </c>
      <c r="E79" s="60">
        <f>'Master Data (Summary Slide)'!F80</f>
        <v>0</v>
      </c>
      <c r="F79" s="60">
        <f>'Master Data (Summary Slide)'!G80</f>
        <v>0</v>
      </c>
      <c r="G79" s="60">
        <f>'Master Data (Summary Slide)'!H80</f>
        <v>0</v>
      </c>
      <c r="H79" s="60">
        <f>'Master Data (Summary Slide)'!I80</f>
        <v>0</v>
      </c>
      <c r="I79" s="60">
        <f>'Master Data (Summary Slide)'!J80</f>
        <v>0</v>
      </c>
      <c r="J79" s="60">
        <f>'Master Data (Summary Slide)'!K80</f>
        <v>0</v>
      </c>
      <c r="K79" s="60">
        <f>'Master Data (Summary Slide)'!L80</f>
        <v>0</v>
      </c>
      <c r="L79" s="60">
        <f>'Master Data (Summary Slide)'!M80</f>
        <v>0</v>
      </c>
      <c r="M79" s="60">
        <f>'Master Data (Summary Slide)'!N80</f>
        <v>0</v>
      </c>
      <c r="N79" s="60">
        <f>'Master Data (Summary Slide)'!O80</f>
        <v>0</v>
      </c>
    </row>
    <row r="80" spans="2:46">
      <c r="B80" s="188">
        <f t="shared" si="3"/>
        <v>46143</v>
      </c>
      <c r="C80" s="60">
        <f>'Master Data (Summary Slide)'!D81</f>
        <v>0</v>
      </c>
      <c r="D80" s="60">
        <f>'Master Data (Summary Slide)'!E81</f>
        <v>0</v>
      </c>
      <c r="E80" s="60">
        <f>'Master Data (Summary Slide)'!F81</f>
        <v>0</v>
      </c>
      <c r="F80" s="60">
        <f>'Master Data (Summary Slide)'!G81</f>
        <v>0</v>
      </c>
      <c r="G80" s="60">
        <f>'Master Data (Summary Slide)'!H81</f>
        <v>0</v>
      </c>
      <c r="H80" s="60">
        <f>'Master Data (Summary Slide)'!I81</f>
        <v>0</v>
      </c>
      <c r="I80" s="60">
        <f>'Master Data (Summary Slide)'!J81</f>
        <v>0</v>
      </c>
      <c r="J80" s="60">
        <f>'Master Data (Summary Slide)'!K81</f>
        <v>0</v>
      </c>
      <c r="K80" s="60">
        <f>'Master Data (Summary Slide)'!L81</f>
        <v>0</v>
      </c>
      <c r="L80" s="60">
        <f>'Master Data (Summary Slide)'!M81</f>
        <v>0</v>
      </c>
      <c r="M80" s="60">
        <f>'Master Data (Summary Slide)'!N81</f>
        <v>0</v>
      </c>
      <c r="N80" s="60">
        <f>'Master Data (Summary Slide)'!O81</f>
        <v>0</v>
      </c>
    </row>
    <row r="81" spans="2:14">
      <c r="B81" s="188">
        <f t="shared" si="3"/>
        <v>46174</v>
      </c>
      <c r="C81" s="60">
        <f>'Master Data (Summary Slide)'!D82</f>
        <v>0</v>
      </c>
      <c r="D81" s="60">
        <f>'Master Data (Summary Slide)'!E82</f>
        <v>0</v>
      </c>
      <c r="E81" s="60">
        <f>'Master Data (Summary Slide)'!F82</f>
        <v>0</v>
      </c>
      <c r="F81" s="60">
        <f>'Master Data (Summary Slide)'!G82</f>
        <v>0</v>
      </c>
      <c r="G81" s="60">
        <f>'Master Data (Summary Slide)'!H82</f>
        <v>0</v>
      </c>
      <c r="H81" s="60">
        <f>'Master Data (Summary Slide)'!I82</f>
        <v>0</v>
      </c>
      <c r="I81" s="60">
        <f>'Master Data (Summary Slide)'!J82</f>
        <v>0</v>
      </c>
      <c r="J81" s="60">
        <f>'Master Data (Summary Slide)'!K82</f>
        <v>0</v>
      </c>
      <c r="K81" s="60">
        <f>'Master Data (Summary Slide)'!L82</f>
        <v>0</v>
      </c>
      <c r="L81" s="60">
        <f>'Master Data (Summary Slide)'!M82</f>
        <v>0</v>
      </c>
      <c r="M81" s="60">
        <f>'Master Data (Summary Slide)'!N82</f>
        <v>0</v>
      </c>
      <c r="N81" s="60">
        <f>'Master Data (Summary Slide)'!O82</f>
        <v>0</v>
      </c>
    </row>
    <row r="82" spans="2:14">
      <c r="B82" s="188">
        <f t="shared" si="3"/>
        <v>46204</v>
      </c>
      <c r="C82" s="60">
        <f>'Master Data (Summary Slide)'!D83</f>
        <v>0</v>
      </c>
      <c r="D82" s="60">
        <f>'Master Data (Summary Slide)'!E83</f>
        <v>0</v>
      </c>
      <c r="E82" s="60">
        <f>'Master Data (Summary Slide)'!F83</f>
        <v>0</v>
      </c>
      <c r="F82" s="60">
        <f>'Master Data (Summary Slide)'!G83</f>
        <v>0</v>
      </c>
      <c r="G82" s="60">
        <f>'Master Data (Summary Slide)'!H83</f>
        <v>0</v>
      </c>
      <c r="H82" s="60">
        <f>'Master Data (Summary Slide)'!I83</f>
        <v>0</v>
      </c>
      <c r="I82" s="60">
        <f>'Master Data (Summary Slide)'!J83</f>
        <v>0</v>
      </c>
      <c r="J82" s="60">
        <f>'Master Data (Summary Slide)'!K83</f>
        <v>0</v>
      </c>
      <c r="K82" s="60">
        <f>'Master Data (Summary Slide)'!L83</f>
        <v>0</v>
      </c>
      <c r="L82" s="60">
        <f>'Master Data (Summary Slide)'!M83</f>
        <v>0</v>
      </c>
      <c r="M82" s="60">
        <f>'Master Data (Summary Slide)'!N83</f>
        <v>0</v>
      </c>
      <c r="N82" s="60">
        <f>'Master Data (Summary Slide)'!O83</f>
        <v>0</v>
      </c>
    </row>
    <row r="83" spans="2:14">
      <c r="B83" s="188">
        <f t="shared" si="3"/>
        <v>46235</v>
      </c>
      <c r="C83" s="60">
        <f>'Master Data (Summary Slide)'!D84</f>
        <v>0</v>
      </c>
      <c r="D83" s="60">
        <f>'Master Data (Summary Slide)'!E84</f>
        <v>0</v>
      </c>
      <c r="E83" s="60">
        <f>'Master Data (Summary Slide)'!F84</f>
        <v>0</v>
      </c>
      <c r="F83" s="60">
        <f>'Master Data (Summary Slide)'!G84</f>
        <v>0</v>
      </c>
      <c r="G83" s="60">
        <f>'Master Data (Summary Slide)'!H84</f>
        <v>0</v>
      </c>
      <c r="H83" s="60">
        <f>'Master Data (Summary Slide)'!I84</f>
        <v>0</v>
      </c>
      <c r="I83" s="60">
        <f>'Master Data (Summary Slide)'!J84</f>
        <v>0</v>
      </c>
      <c r="J83" s="60">
        <f>'Master Data (Summary Slide)'!K84</f>
        <v>0</v>
      </c>
      <c r="K83" s="60">
        <f>'Master Data (Summary Slide)'!L84</f>
        <v>0</v>
      </c>
      <c r="L83" s="60">
        <f>'Master Data (Summary Slide)'!M84</f>
        <v>0</v>
      </c>
      <c r="M83" s="60">
        <f>'Master Data (Summary Slide)'!N84</f>
        <v>0</v>
      </c>
      <c r="N83" s="60">
        <f>'Master Data (Summary Slide)'!O84</f>
        <v>0</v>
      </c>
    </row>
    <row r="84" spans="2:14">
      <c r="B84" s="188">
        <f t="shared" si="3"/>
        <v>46266</v>
      </c>
      <c r="C84" s="60">
        <f>'Master Data (Summary Slide)'!D85</f>
        <v>0</v>
      </c>
      <c r="D84" s="60">
        <f>'Master Data (Summary Slide)'!E85</f>
        <v>0</v>
      </c>
      <c r="E84" s="60">
        <f>'Master Data (Summary Slide)'!F85</f>
        <v>0</v>
      </c>
      <c r="F84" s="60">
        <f>'Master Data (Summary Slide)'!G85</f>
        <v>0</v>
      </c>
      <c r="G84" s="60">
        <f>'Master Data (Summary Slide)'!H85</f>
        <v>0</v>
      </c>
      <c r="H84" s="60">
        <f>'Master Data (Summary Slide)'!I85</f>
        <v>0</v>
      </c>
      <c r="I84" s="60">
        <f>'Master Data (Summary Slide)'!J85</f>
        <v>0</v>
      </c>
      <c r="J84" s="60">
        <f>'Master Data (Summary Slide)'!K85</f>
        <v>0</v>
      </c>
      <c r="K84" s="60">
        <f>'Master Data (Summary Slide)'!L85</f>
        <v>0</v>
      </c>
      <c r="L84" s="60">
        <f>'Master Data (Summary Slide)'!M85</f>
        <v>0</v>
      </c>
      <c r="M84" s="60">
        <f>'Master Data (Summary Slide)'!N85</f>
        <v>0</v>
      </c>
      <c r="N84" s="60">
        <f>'Master Data (Summary Slide)'!O85</f>
        <v>0</v>
      </c>
    </row>
    <row r="85" spans="2:14">
      <c r="B85" s="188">
        <f t="shared" si="3"/>
        <v>46296</v>
      </c>
      <c r="C85" s="60">
        <f>'Master Data (Summary Slide)'!D86</f>
        <v>0</v>
      </c>
      <c r="D85" s="60">
        <f>'Master Data (Summary Slide)'!E86</f>
        <v>0</v>
      </c>
      <c r="E85" s="60">
        <f>'Master Data (Summary Slide)'!F86</f>
        <v>0</v>
      </c>
      <c r="F85" s="60">
        <f>'Master Data (Summary Slide)'!G86</f>
        <v>0</v>
      </c>
      <c r="G85" s="60">
        <f>'Master Data (Summary Slide)'!H86</f>
        <v>0</v>
      </c>
      <c r="H85" s="60">
        <f>'Master Data (Summary Slide)'!I86</f>
        <v>0</v>
      </c>
      <c r="I85" s="60">
        <f>'Master Data (Summary Slide)'!J86</f>
        <v>0</v>
      </c>
      <c r="J85" s="60">
        <f>'Master Data (Summary Slide)'!K86</f>
        <v>0</v>
      </c>
      <c r="K85" s="60">
        <f>'Master Data (Summary Slide)'!L86</f>
        <v>0</v>
      </c>
      <c r="L85" s="60">
        <f>'Master Data (Summary Slide)'!M86</f>
        <v>0</v>
      </c>
      <c r="M85" s="60">
        <f>'Master Data (Summary Slide)'!N86</f>
        <v>0</v>
      </c>
      <c r="N85" s="60">
        <f>'Master Data (Summary Slide)'!O86</f>
        <v>0</v>
      </c>
    </row>
    <row r="86" spans="2:14">
      <c r="B86" s="188">
        <f t="shared" si="3"/>
        <v>46327</v>
      </c>
      <c r="C86" s="60">
        <f>'Master Data (Summary Slide)'!D87</f>
        <v>0</v>
      </c>
      <c r="D86" s="60">
        <f>'Master Data (Summary Slide)'!E87</f>
        <v>0</v>
      </c>
      <c r="E86" s="60">
        <f>'Master Data (Summary Slide)'!F87</f>
        <v>0</v>
      </c>
      <c r="F86" s="60">
        <f>'Master Data (Summary Slide)'!G87</f>
        <v>0</v>
      </c>
      <c r="G86" s="60">
        <f>'Master Data (Summary Slide)'!H87</f>
        <v>0</v>
      </c>
      <c r="H86" s="60">
        <f>'Master Data (Summary Slide)'!I87</f>
        <v>0</v>
      </c>
      <c r="I86" s="60">
        <f>'Master Data (Summary Slide)'!J87</f>
        <v>0</v>
      </c>
      <c r="J86" s="60">
        <f>'Master Data (Summary Slide)'!K87</f>
        <v>0</v>
      </c>
      <c r="K86" s="60">
        <f>'Master Data (Summary Slide)'!L87</f>
        <v>0</v>
      </c>
      <c r="L86" s="60">
        <f>'Master Data (Summary Slide)'!M87</f>
        <v>0</v>
      </c>
      <c r="M86" s="60">
        <f>'Master Data (Summary Slide)'!N87</f>
        <v>0</v>
      </c>
      <c r="N86" s="60">
        <f>'Master Data (Summary Slide)'!O87</f>
        <v>0</v>
      </c>
    </row>
    <row r="87" spans="2:14">
      <c r="B87" s="188">
        <f t="shared" si="3"/>
        <v>46357</v>
      </c>
      <c r="C87" s="60">
        <f>'Master Data (Summary Slide)'!D88</f>
        <v>0</v>
      </c>
      <c r="D87" s="60">
        <f>'Master Data (Summary Slide)'!E88</f>
        <v>0</v>
      </c>
      <c r="E87" s="60">
        <f>'Master Data (Summary Slide)'!F88</f>
        <v>0</v>
      </c>
      <c r="F87" s="60">
        <f>'Master Data (Summary Slide)'!G88</f>
        <v>0</v>
      </c>
      <c r="G87" s="60">
        <f>'Master Data (Summary Slide)'!H88</f>
        <v>0</v>
      </c>
      <c r="H87" s="60">
        <f>'Master Data (Summary Slide)'!I88</f>
        <v>0</v>
      </c>
      <c r="I87" s="60">
        <f>'Master Data (Summary Slide)'!J88</f>
        <v>0</v>
      </c>
      <c r="J87" s="60">
        <f>'Master Data (Summary Slide)'!K88</f>
        <v>0</v>
      </c>
      <c r="K87" s="60">
        <f>'Master Data (Summary Slide)'!L88</f>
        <v>0</v>
      </c>
      <c r="L87" s="60">
        <f>'Master Data (Summary Slide)'!M88</f>
        <v>0</v>
      </c>
      <c r="M87" s="60">
        <f>'Master Data (Summary Slide)'!N88</f>
        <v>0</v>
      </c>
      <c r="N87" s="60">
        <f>'Master Data (Summary Slide)'!O88</f>
        <v>0</v>
      </c>
    </row>
    <row r="88" spans="2:14">
      <c r="B88" s="188">
        <f t="shared" si="3"/>
        <v>46388</v>
      </c>
      <c r="C88" s="60">
        <f>'Master Data (Summary Slide)'!D89</f>
        <v>0</v>
      </c>
      <c r="D88" s="60">
        <f>'Master Data (Summary Slide)'!E89</f>
        <v>0</v>
      </c>
      <c r="E88" s="60">
        <f>'Master Data (Summary Slide)'!F89</f>
        <v>0</v>
      </c>
      <c r="F88" s="60">
        <f>'Master Data (Summary Slide)'!G89</f>
        <v>0</v>
      </c>
      <c r="G88" s="60">
        <f>'Master Data (Summary Slide)'!H89</f>
        <v>0</v>
      </c>
      <c r="H88" s="60">
        <f>'Master Data (Summary Slide)'!I89</f>
        <v>0</v>
      </c>
      <c r="I88" s="60">
        <f>'Master Data (Summary Slide)'!J89</f>
        <v>0</v>
      </c>
      <c r="J88" s="60">
        <f>'Master Data (Summary Slide)'!K89</f>
        <v>0</v>
      </c>
      <c r="K88" s="60">
        <f>'Master Data (Summary Slide)'!L89</f>
        <v>0</v>
      </c>
      <c r="L88" s="60">
        <f>'Master Data (Summary Slide)'!M89</f>
        <v>0</v>
      </c>
      <c r="M88" s="60">
        <f>'Master Data (Summary Slide)'!N89</f>
        <v>0</v>
      </c>
      <c r="N88" s="60">
        <f>'Master Data (Summary Slide)'!O89</f>
        <v>0</v>
      </c>
    </row>
    <row r="89" spans="2:14">
      <c r="B89" s="188">
        <f t="shared" si="3"/>
        <v>46419</v>
      </c>
      <c r="C89" s="60">
        <f>'Master Data (Summary Slide)'!D90</f>
        <v>0</v>
      </c>
      <c r="D89" s="60">
        <f>'Master Data (Summary Slide)'!E90</f>
        <v>0</v>
      </c>
      <c r="E89" s="60">
        <f>'Master Data (Summary Slide)'!F90</f>
        <v>0</v>
      </c>
      <c r="F89" s="60">
        <f>'Master Data (Summary Slide)'!G90</f>
        <v>0</v>
      </c>
      <c r="G89" s="60">
        <f>'Master Data (Summary Slide)'!H90</f>
        <v>0</v>
      </c>
      <c r="H89" s="60">
        <f>'Master Data (Summary Slide)'!I90</f>
        <v>0</v>
      </c>
      <c r="I89" s="60">
        <f>'Master Data (Summary Slide)'!J90</f>
        <v>0</v>
      </c>
      <c r="J89" s="60">
        <f>'Master Data (Summary Slide)'!K90</f>
        <v>0</v>
      </c>
      <c r="K89" s="60">
        <f>'Master Data (Summary Slide)'!L90</f>
        <v>0</v>
      </c>
      <c r="L89" s="60">
        <f>'Master Data (Summary Slide)'!M90</f>
        <v>0</v>
      </c>
      <c r="M89" s="60">
        <f>'Master Data (Summary Slide)'!N90</f>
        <v>0</v>
      </c>
      <c r="N89" s="60">
        <f>'Master Data (Summary Slide)'!O90</f>
        <v>0</v>
      </c>
    </row>
    <row r="90" spans="2:14">
      <c r="B90" s="188">
        <f t="shared" si="3"/>
        <v>46447</v>
      </c>
      <c r="C90" s="60">
        <f>'Master Data (Summary Slide)'!D91</f>
        <v>0</v>
      </c>
      <c r="D90" s="60">
        <f>'Master Data (Summary Slide)'!E91</f>
        <v>0</v>
      </c>
      <c r="E90" s="60">
        <f>'Master Data (Summary Slide)'!F91</f>
        <v>0</v>
      </c>
      <c r="F90" s="60">
        <f>'Master Data (Summary Slide)'!G91</f>
        <v>0</v>
      </c>
      <c r="G90" s="60">
        <f>'Master Data (Summary Slide)'!H91</f>
        <v>0</v>
      </c>
      <c r="H90" s="60">
        <f>'Master Data (Summary Slide)'!I91</f>
        <v>0</v>
      </c>
      <c r="I90" s="60">
        <f>'Master Data (Summary Slide)'!J91</f>
        <v>0</v>
      </c>
      <c r="J90" s="60">
        <f>'Master Data (Summary Slide)'!K91</f>
        <v>0</v>
      </c>
      <c r="K90" s="60">
        <f>'Master Data (Summary Slide)'!L91</f>
        <v>0</v>
      </c>
      <c r="L90" s="60">
        <f>'Master Data (Summary Slide)'!M91</f>
        <v>0</v>
      </c>
      <c r="M90" s="60">
        <f>'Master Data (Summary Slide)'!N91</f>
        <v>0</v>
      </c>
      <c r="N90" s="60">
        <f>'Master Data (Summary Slide)'!O91</f>
        <v>0</v>
      </c>
    </row>
    <row r="91" spans="2:14">
      <c r="B91" s="188">
        <f t="shared" si="3"/>
        <v>46478</v>
      </c>
      <c r="C91" s="60">
        <f>'Master Data (Summary Slide)'!D92</f>
        <v>0</v>
      </c>
      <c r="D91" s="60">
        <f>'Master Data (Summary Slide)'!E92</f>
        <v>0</v>
      </c>
      <c r="E91" s="60">
        <f>'Master Data (Summary Slide)'!F92</f>
        <v>0</v>
      </c>
      <c r="F91" s="60">
        <f>'Master Data (Summary Slide)'!G92</f>
        <v>0</v>
      </c>
      <c r="G91" s="60">
        <f>'Master Data (Summary Slide)'!H92</f>
        <v>0</v>
      </c>
      <c r="H91" s="60">
        <f>'Master Data (Summary Slide)'!I92</f>
        <v>0</v>
      </c>
      <c r="I91" s="60">
        <f>'Master Data (Summary Slide)'!J92</f>
        <v>0</v>
      </c>
      <c r="J91" s="60">
        <f>'Master Data (Summary Slide)'!K92</f>
        <v>0</v>
      </c>
      <c r="K91" s="60">
        <f>'Master Data (Summary Slide)'!L92</f>
        <v>0</v>
      </c>
      <c r="L91" s="60">
        <f>'Master Data (Summary Slide)'!M92</f>
        <v>0</v>
      </c>
      <c r="M91" s="60">
        <f>'Master Data (Summary Slide)'!N92</f>
        <v>0</v>
      </c>
      <c r="N91" s="60">
        <f>'Master Data (Summary Slide)'!O92</f>
        <v>0</v>
      </c>
    </row>
    <row r="92" spans="2:14">
      <c r="B92" s="188">
        <f t="shared" si="3"/>
        <v>46508</v>
      </c>
      <c r="C92" s="60">
        <f>'Master Data (Summary Slide)'!D93</f>
        <v>0</v>
      </c>
      <c r="D92" s="60">
        <f>'Master Data (Summary Slide)'!E93</f>
        <v>0</v>
      </c>
      <c r="E92" s="60">
        <f>'Master Data (Summary Slide)'!F93</f>
        <v>0</v>
      </c>
      <c r="F92" s="60">
        <f>'Master Data (Summary Slide)'!G93</f>
        <v>0</v>
      </c>
      <c r="G92" s="60">
        <f>'Master Data (Summary Slide)'!H93</f>
        <v>0</v>
      </c>
      <c r="H92" s="60">
        <f>'Master Data (Summary Slide)'!I93</f>
        <v>0</v>
      </c>
      <c r="I92" s="60">
        <f>'Master Data (Summary Slide)'!J93</f>
        <v>0</v>
      </c>
      <c r="J92" s="60">
        <f>'Master Data (Summary Slide)'!K93</f>
        <v>0</v>
      </c>
      <c r="K92" s="60">
        <f>'Master Data (Summary Slide)'!L93</f>
        <v>0</v>
      </c>
      <c r="L92" s="60">
        <f>'Master Data (Summary Slide)'!M93</f>
        <v>0</v>
      </c>
      <c r="M92" s="60">
        <f>'Master Data (Summary Slide)'!N93</f>
        <v>0</v>
      </c>
      <c r="N92" s="60">
        <f>'Master Data (Summary Slide)'!O93</f>
        <v>0</v>
      </c>
    </row>
    <row r="93" spans="2:14">
      <c r="B93" s="188">
        <f t="shared" si="3"/>
        <v>46539</v>
      </c>
      <c r="C93" s="60">
        <f>'Master Data (Summary Slide)'!D94</f>
        <v>0</v>
      </c>
      <c r="D93" s="60">
        <f>'Master Data (Summary Slide)'!E94</f>
        <v>0</v>
      </c>
      <c r="E93" s="60">
        <f>'Master Data (Summary Slide)'!F94</f>
        <v>0</v>
      </c>
      <c r="F93" s="60">
        <f>'Master Data (Summary Slide)'!G94</f>
        <v>0</v>
      </c>
      <c r="G93" s="60">
        <f>'Master Data (Summary Slide)'!H94</f>
        <v>0</v>
      </c>
      <c r="H93" s="60">
        <f>'Master Data (Summary Slide)'!I94</f>
        <v>0</v>
      </c>
      <c r="I93" s="60">
        <f>'Master Data (Summary Slide)'!J94</f>
        <v>0</v>
      </c>
      <c r="J93" s="60">
        <f>'Master Data (Summary Slide)'!K94</f>
        <v>0</v>
      </c>
      <c r="K93" s="60">
        <f>'Master Data (Summary Slide)'!L94</f>
        <v>0</v>
      </c>
      <c r="L93" s="60">
        <f>'Master Data (Summary Slide)'!M94</f>
        <v>0</v>
      </c>
      <c r="M93" s="60">
        <f>'Master Data (Summary Slide)'!N94</f>
        <v>0</v>
      </c>
      <c r="N93" s="60">
        <f>'Master Data (Summary Slide)'!O94</f>
        <v>0</v>
      </c>
    </row>
    <row r="94" spans="2:14">
      <c r="B94" s="188">
        <f t="shared" si="3"/>
        <v>46569</v>
      </c>
      <c r="C94" s="60">
        <f>'Master Data (Summary Slide)'!D95</f>
        <v>0</v>
      </c>
      <c r="D94" s="60">
        <f>'Master Data (Summary Slide)'!E95</f>
        <v>0</v>
      </c>
      <c r="E94" s="60">
        <f>'Master Data (Summary Slide)'!F95</f>
        <v>0</v>
      </c>
      <c r="F94" s="60">
        <f>'Master Data (Summary Slide)'!G95</f>
        <v>0</v>
      </c>
      <c r="G94" s="60">
        <f>'Master Data (Summary Slide)'!H95</f>
        <v>0</v>
      </c>
      <c r="H94" s="60">
        <f>'Master Data (Summary Slide)'!I95</f>
        <v>0</v>
      </c>
      <c r="I94" s="60">
        <f>'Master Data (Summary Slide)'!J95</f>
        <v>0</v>
      </c>
      <c r="J94" s="60">
        <f>'Master Data (Summary Slide)'!K95</f>
        <v>0</v>
      </c>
      <c r="K94" s="60">
        <f>'Master Data (Summary Slide)'!L95</f>
        <v>0</v>
      </c>
      <c r="L94" s="60">
        <f>'Master Data (Summary Slide)'!M95</f>
        <v>0</v>
      </c>
      <c r="M94" s="60">
        <f>'Master Data (Summary Slide)'!N95</f>
        <v>0</v>
      </c>
      <c r="N94" s="60">
        <f>'Master Data (Summary Slide)'!O95</f>
        <v>0</v>
      </c>
    </row>
    <row r="95" spans="2:14">
      <c r="B95" s="188">
        <f t="shared" si="3"/>
        <v>46600</v>
      </c>
      <c r="C95" s="60">
        <f>'Master Data (Summary Slide)'!D96</f>
        <v>0</v>
      </c>
      <c r="D95" s="60">
        <f>'Master Data (Summary Slide)'!E96</f>
        <v>0</v>
      </c>
      <c r="E95" s="60">
        <f>'Master Data (Summary Slide)'!F96</f>
        <v>0</v>
      </c>
      <c r="F95" s="60">
        <f>'Master Data (Summary Slide)'!G96</f>
        <v>0</v>
      </c>
      <c r="G95" s="60">
        <f>'Master Data (Summary Slide)'!H96</f>
        <v>0</v>
      </c>
      <c r="H95" s="60">
        <f>'Master Data (Summary Slide)'!I96</f>
        <v>0</v>
      </c>
      <c r="I95" s="60">
        <f>'Master Data (Summary Slide)'!J96</f>
        <v>0</v>
      </c>
      <c r="J95" s="60">
        <f>'Master Data (Summary Slide)'!K96</f>
        <v>0</v>
      </c>
      <c r="K95" s="60">
        <f>'Master Data (Summary Slide)'!L96</f>
        <v>0</v>
      </c>
      <c r="L95" s="60">
        <f>'Master Data (Summary Slide)'!M96</f>
        <v>0</v>
      </c>
      <c r="M95" s="60">
        <f>'Master Data (Summary Slide)'!N96</f>
        <v>0</v>
      </c>
      <c r="N95" s="60">
        <f>'Master Data (Summary Slide)'!O96</f>
        <v>0</v>
      </c>
    </row>
    <row r="96" spans="2:14">
      <c r="B96" s="188">
        <f t="shared" si="3"/>
        <v>46631</v>
      </c>
      <c r="C96" s="60">
        <f>'Master Data (Summary Slide)'!D97</f>
        <v>0</v>
      </c>
      <c r="D96" s="60">
        <f>'Master Data (Summary Slide)'!E97</f>
        <v>0</v>
      </c>
      <c r="E96" s="60">
        <f>'Master Data (Summary Slide)'!F97</f>
        <v>0</v>
      </c>
      <c r="F96" s="60">
        <f>'Master Data (Summary Slide)'!G97</f>
        <v>0</v>
      </c>
      <c r="G96" s="60">
        <f>'Master Data (Summary Slide)'!H97</f>
        <v>0</v>
      </c>
      <c r="H96" s="60">
        <f>'Master Data (Summary Slide)'!I97</f>
        <v>0</v>
      </c>
      <c r="I96" s="60">
        <f>'Master Data (Summary Slide)'!J97</f>
        <v>0</v>
      </c>
      <c r="J96" s="60">
        <f>'Master Data (Summary Slide)'!K97</f>
        <v>0</v>
      </c>
      <c r="K96" s="60">
        <f>'Master Data (Summary Slide)'!L97</f>
        <v>0</v>
      </c>
      <c r="L96" s="60">
        <f>'Master Data (Summary Slide)'!M97</f>
        <v>0</v>
      </c>
      <c r="M96" s="60">
        <f>'Master Data (Summary Slide)'!N97</f>
        <v>0</v>
      </c>
      <c r="N96" s="60">
        <f>'Master Data (Summary Slide)'!O97</f>
        <v>0</v>
      </c>
    </row>
    <row r="97" spans="2:14">
      <c r="B97" s="188">
        <f t="shared" si="3"/>
        <v>46661</v>
      </c>
      <c r="C97" s="60">
        <f>'Master Data (Summary Slide)'!D98</f>
        <v>0</v>
      </c>
      <c r="D97" s="60">
        <f>'Master Data (Summary Slide)'!E98</f>
        <v>0</v>
      </c>
      <c r="E97" s="60">
        <f>'Master Data (Summary Slide)'!F98</f>
        <v>0</v>
      </c>
      <c r="F97" s="60">
        <f>'Master Data (Summary Slide)'!G98</f>
        <v>0</v>
      </c>
      <c r="G97" s="60">
        <f>'Master Data (Summary Slide)'!H98</f>
        <v>0</v>
      </c>
      <c r="H97" s="60">
        <f>'Master Data (Summary Slide)'!I98</f>
        <v>0</v>
      </c>
      <c r="I97" s="60">
        <f>'Master Data (Summary Slide)'!J98</f>
        <v>0</v>
      </c>
      <c r="J97" s="60">
        <f>'Master Data (Summary Slide)'!K98</f>
        <v>0</v>
      </c>
      <c r="K97" s="60">
        <f>'Master Data (Summary Slide)'!L98</f>
        <v>0</v>
      </c>
      <c r="L97" s="60">
        <f>'Master Data (Summary Slide)'!M98</f>
        <v>0</v>
      </c>
      <c r="M97" s="60">
        <f>'Master Data (Summary Slide)'!N98</f>
        <v>0</v>
      </c>
      <c r="N97" s="60">
        <f>'Master Data (Summary Slide)'!O98</f>
        <v>0</v>
      </c>
    </row>
    <row r="98" spans="2:14">
      <c r="B98" s="188">
        <f t="shared" si="3"/>
        <v>46692</v>
      </c>
      <c r="C98" s="60">
        <f>'Master Data (Summary Slide)'!D99</f>
        <v>0</v>
      </c>
      <c r="D98" s="60">
        <f>'Master Data (Summary Slide)'!E99</f>
        <v>0</v>
      </c>
      <c r="E98" s="60">
        <f>'Master Data (Summary Slide)'!F99</f>
        <v>0</v>
      </c>
      <c r="F98" s="60">
        <f>'Master Data (Summary Slide)'!G99</f>
        <v>0</v>
      </c>
      <c r="G98" s="60">
        <f>'Master Data (Summary Slide)'!H99</f>
        <v>0</v>
      </c>
      <c r="H98" s="60">
        <f>'Master Data (Summary Slide)'!I99</f>
        <v>0</v>
      </c>
      <c r="I98" s="60">
        <f>'Master Data (Summary Slide)'!J99</f>
        <v>0</v>
      </c>
      <c r="J98" s="60">
        <f>'Master Data (Summary Slide)'!K99</f>
        <v>0</v>
      </c>
      <c r="K98" s="60">
        <f>'Master Data (Summary Slide)'!L99</f>
        <v>0</v>
      </c>
      <c r="L98" s="60">
        <f>'Master Data (Summary Slide)'!M99</f>
        <v>0</v>
      </c>
      <c r="M98" s="60">
        <f>'Master Data (Summary Slide)'!N99</f>
        <v>0</v>
      </c>
      <c r="N98" s="60">
        <f>'Master Data (Summary Slide)'!O99</f>
        <v>0</v>
      </c>
    </row>
    <row r="99" spans="2:14">
      <c r="B99" s="188">
        <f t="shared" si="3"/>
        <v>46722</v>
      </c>
      <c r="C99" s="60">
        <f>'Master Data (Summary Slide)'!D100</f>
        <v>0</v>
      </c>
      <c r="D99" s="60">
        <f>'Master Data (Summary Slide)'!E100</f>
        <v>0</v>
      </c>
      <c r="E99" s="60">
        <f>'Master Data (Summary Slide)'!F100</f>
        <v>0</v>
      </c>
      <c r="F99" s="60">
        <f>'Master Data (Summary Slide)'!G100</f>
        <v>0</v>
      </c>
      <c r="G99" s="60">
        <f>'Master Data (Summary Slide)'!H100</f>
        <v>0</v>
      </c>
      <c r="H99" s="60">
        <f>'Master Data (Summary Slide)'!I100</f>
        <v>0</v>
      </c>
      <c r="I99" s="60">
        <f>'Master Data (Summary Slide)'!J100</f>
        <v>0</v>
      </c>
      <c r="J99" s="60">
        <f>'Master Data (Summary Slide)'!K100</f>
        <v>0</v>
      </c>
      <c r="K99" s="60">
        <f>'Master Data (Summary Slide)'!L100</f>
        <v>0</v>
      </c>
      <c r="L99" s="60">
        <f>'Master Data (Summary Slide)'!M100</f>
        <v>0</v>
      </c>
      <c r="M99" s="60">
        <f>'Master Data (Summary Slide)'!N100</f>
        <v>0</v>
      </c>
      <c r="N99" s="60">
        <f>'Master Data (Summary Slide)'!O100</f>
        <v>0</v>
      </c>
    </row>
    <row r="100" spans="2:14">
      <c r="B100" s="188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</row>
  </sheetData>
  <mergeCells count="6">
    <mergeCell ref="BD13:BQ13"/>
    <mergeCell ref="C2:N2"/>
    <mergeCell ref="P2:AA2"/>
    <mergeCell ref="AC2:AN2"/>
    <mergeCell ref="AP2:BB2"/>
    <mergeCell ref="BD2:BQ2"/>
  </mergeCells>
  <hyperlinks>
    <hyperlink ref="AP2:BA2" r:id="rId1" display="Education and Health Services Employment" xr:uid="{32AA7066-8791-4721-8B83-AC01BDF3A803}"/>
    <hyperlink ref="AC2:AN2" r:id="rId2" location="cases-deaths-testing-trends" display="Hospitalizations" xr:uid="{1C595805-BF18-40EB-B391-7D29D73E27FB}"/>
    <hyperlink ref="P2:AA2" r:id="rId3" location="cases-deaths-testing-trends" display="Cases" xr:uid="{F837AEB3-FF8A-4E42-B21D-53F321934808}"/>
    <hyperlink ref="BB3" r:id="rId4" xr:uid="{93D08410-C652-4E84-B38B-2215CC7E77CB}"/>
  </hyperlinks>
  <pageMargins left="0.7" right="0.7" top="0.75" bottom="0.75" header="0.3" footer="0.3"/>
  <pageSetup orientation="portrait" r:id="rId5"/>
  <customProperties>
    <customPr name="_pios_id" r:id="rId6"/>
    <customPr name="SheetOptions" r:id="rId7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3223A-1AD2-4924-A4EA-62B998FB54AD}">
  <sheetPr codeName="Sheet4">
    <tabColor theme="1" tint="0.249977111117893"/>
  </sheetPr>
  <dimension ref="B1:S36"/>
  <sheetViews>
    <sheetView zoomScale="80" zoomScaleNormal="80" workbookViewId="0"/>
  </sheetViews>
  <sheetFormatPr defaultRowHeight="15"/>
  <cols>
    <col min="1" max="1" width="1" customWidth="1"/>
    <col min="2" max="13" width="18.7109375" customWidth="1"/>
    <col min="14" max="14" width="7.42578125" bestFit="1" customWidth="1"/>
    <col min="16" max="16" width="10" bestFit="1" customWidth="1"/>
    <col min="17" max="18" width="16.7109375" customWidth="1"/>
    <col min="19" max="19" width="12.42578125" bestFit="1" customWidth="1"/>
  </cols>
  <sheetData>
    <row r="1" spans="2:19" ht="5.0999999999999996" customHeight="1" thickBot="1"/>
    <row r="2" spans="2:19" ht="15.75" thickBot="1">
      <c r="B2" s="168" t="s">
        <v>146</v>
      </c>
      <c r="C2" s="169" t="s">
        <v>152</v>
      </c>
      <c r="D2" s="169" t="s">
        <v>148</v>
      </c>
      <c r="E2" s="169" t="s">
        <v>153</v>
      </c>
      <c r="F2" s="169" t="s">
        <v>151</v>
      </c>
      <c r="G2" s="169" t="s">
        <v>144</v>
      </c>
      <c r="H2" s="169" t="s">
        <v>208</v>
      </c>
      <c r="I2" s="169" t="s">
        <v>207</v>
      </c>
      <c r="J2" s="169" t="s">
        <v>209</v>
      </c>
      <c r="K2" s="169" t="s">
        <v>210</v>
      </c>
      <c r="L2" s="169" t="s">
        <v>145</v>
      </c>
      <c r="M2" s="170" t="s">
        <v>211</v>
      </c>
      <c r="P2" s="168" t="s">
        <v>79</v>
      </c>
      <c r="Q2" s="169" t="s">
        <v>270</v>
      </c>
      <c r="R2" s="169" t="s">
        <v>301</v>
      </c>
      <c r="S2" s="170" t="s">
        <v>278</v>
      </c>
    </row>
    <row r="3" spans="2:19">
      <c r="B3" s="7" t="s">
        <v>97</v>
      </c>
      <c r="C3" s="7" t="s">
        <v>98</v>
      </c>
      <c r="D3" s="7" t="s">
        <v>101</v>
      </c>
      <c r="E3" s="7" t="s">
        <v>126</v>
      </c>
      <c r="F3" s="7" t="s">
        <v>81</v>
      </c>
      <c r="G3" s="7" t="s">
        <v>100</v>
      </c>
      <c r="H3" s="7" t="s">
        <v>90</v>
      </c>
      <c r="I3" s="7" t="s">
        <v>107</v>
      </c>
      <c r="J3" s="7" t="s">
        <v>87</v>
      </c>
      <c r="K3" s="7" t="s">
        <v>93</v>
      </c>
      <c r="L3" s="7" t="s">
        <v>99</v>
      </c>
      <c r="M3" s="7" t="s">
        <v>93</v>
      </c>
      <c r="P3" s="7" t="s">
        <v>87</v>
      </c>
      <c r="Q3" s="195">
        <v>2365</v>
      </c>
      <c r="R3" s="195">
        <v>696</v>
      </c>
      <c r="S3" s="228">
        <v>246</v>
      </c>
    </row>
    <row r="4" spans="2:19">
      <c r="B4" s="7" t="s">
        <v>116</v>
      </c>
      <c r="C4" s="7"/>
      <c r="D4" s="7" t="s">
        <v>103</v>
      </c>
      <c r="E4" s="7"/>
      <c r="F4" s="7" t="s">
        <v>271</v>
      </c>
      <c r="G4" s="7" t="s">
        <v>112</v>
      </c>
      <c r="H4" s="7" t="s">
        <v>96</v>
      </c>
      <c r="I4" s="7" t="s">
        <v>111</v>
      </c>
      <c r="J4" s="7" t="s">
        <v>264</v>
      </c>
      <c r="K4" s="7" t="s">
        <v>265</v>
      </c>
      <c r="L4" s="7" t="s">
        <v>115</v>
      </c>
      <c r="M4" s="7" t="s">
        <v>11</v>
      </c>
      <c r="P4" s="7" t="s">
        <v>90</v>
      </c>
      <c r="Q4" s="195">
        <v>2464</v>
      </c>
      <c r="R4" s="195">
        <v>643</v>
      </c>
      <c r="S4" s="228">
        <v>483</v>
      </c>
    </row>
    <row r="5" spans="2:19">
      <c r="B5" s="7" t="s">
        <v>119</v>
      </c>
      <c r="C5" s="7"/>
      <c r="D5" s="7" t="s">
        <v>114</v>
      </c>
      <c r="E5" s="7"/>
      <c r="F5" s="7" t="s">
        <v>123</v>
      </c>
      <c r="G5" s="7" t="s">
        <v>130</v>
      </c>
      <c r="H5" s="7" t="s">
        <v>127</v>
      </c>
      <c r="I5" s="7"/>
      <c r="J5" s="7" t="s">
        <v>102</v>
      </c>
      <c r="K5" s="7" t="s">
        <v>121</v>
      </c>
      <c r="L5" s="7" t="s">
        <v>124</v>
      </c>
      <c r="M5" s="7"/>
      <c r="P5" s="7" t="s">
        <v>93</v>
      </c>
      <c r="Q5" s="195">
        <v>19557</v>
      </c>
      <c r="R5" s="195">
        <v>4724</v>
      </c>
      <c r="S5" s="228">
        <v>2906</v>
      </c>
    </row>
    <row r="6" spans="2:19">
      <c r="B6" s="7"/>
      <c r="C6" s="7"/>
      <c r="D6" s="7" t="s">
        <v>120</v>
      </c>
      <c r="E6" s="7"/>
      <c r="F6" s="7"/>
      <c r="G6" s="7"/>
      <c r="H6" s="7" t="s">
        <v>129</v>
      </c>
      <c r="I6" s="7"/>
      <c r="J6" s="7" t="s">
        <v>272</v>
      </c>
      <c r="K6" s="7"/>
      <c r="L6" s="7" t="s">
        <v>128</v>
      </c>
      <c r="M6" s="7"/>
      <c r="P6" s="7" t="s">
        <v>96</v>
      </c>
      <c r="Q6" s="195">
        <v>1545</v>
      </c>
      <c r="R6" s="195">
        <v>301</v>
      </c>
      <c r="S6" s="228">
        <v>353</v>
      </c>
    </row>
    <row r="7" spans="2:19">
      <c r="B7" s="7"/>
      <c r="C7" s="7"/>
      <c r="D7" s="7" t="s">
        <v>125</v>
      </c>
      <c r="E7" s="7"/>
      <c r="F7" s="7"/>
      <c r="G7" s="7"/>
      <c r="H7" s="7"/>
      <c r="I7" s="7"/>
      <c r="J7" s="7" t="s">
        <v>125</v>
      </c>
      <c r="K7" s="7"/>
      <c r="L7" s="7"/>
      <c r="M7" s="7"/>
      <c r="P7" s="7" t="s">
        <v>97</v>
      </c>
      <c r="Q7" s="195">
        <v>878</v>
      </c>
      <c r="R7" s="195">
        <v>318</v>
      </c>
      <c r="S7" s="228">
        <v>336</v>
      </c>
    </row>
    <row r="8" spans="2:19">
      <c r="P8" s="7" t="s">
        <v>81</v>
      </c>
      <c r="Q8" s="195">
        <v>196</v>
      </c>
      <c r="R8" s="195">
        <v>131</v>
      </c>
      <c r="S8" s="228">
        <v>122</v>
      </c>
    </row>
    <row r="9" spans="2:19">
      <c r="P9" s="7" t="s">
        <v>98</v>
      </c>
      <c r="Q9" s="195">
        <v>10656</v>
      </c>
      <c r="R9" s="195">
        <v>4087</v>
      </c>
      <c r="S9" s="228">
        <v>1371</v>
      </c>
    </row>
    <row r="10" spans="2:19">
      <c r="P10" s="7" t="s">
        <v>99</v>
      </c>
      <c r="Q10" s="195">
        <v>4217</v>
      </c>
      <c r="R10" s="195">
        <v>1358</v>
      </c>
      <c r="S10" s="228">
        <v>629</v>
      </c>
    </row>
    <row r="11" spans="2:19">
      <c r="B11" s="198"/>
      <c r="P11" s="7" t="s">
        <v>265</v>
      </c>
      <c r="Q11" s="195">
        <v>568</v>
      </c>
      <c r="R11" s="195">
        <v>172</v>
      </c>
      <c r="S11" s="228">
        <v>85</v>
      </c>
    </row>
    <row r="12" spans="2:19">
      <c r="B12" s="198"/>
      <c r="C12" s="217"/>
      <c r="P12" s="7" t="s">
        <v>100</v>
      </c>
      <c r="Q12" s="195">
        <v>4888</v>
      </c>
      <c r="R12" s="195">
        <v>1283</v>
      </c>
      <c r="S12" s="228">
        <v>918</v>
      </c>
    </row>
    <row r="13" spans="2:19" ht="15.75" thickBot="1">
      <c r="P13" s="7" t="s">
        <v>264</v>
      </c>
      <c r="Q13" s="195">
        <v>2264</v>
      </c>
      <c r="R13" s="195">
        <v>655</v>
      </c>
      <c r="S13" s="228">
        <v>463</v>
      </c>
    </row>
    <row r="14" spans="2:19" ht="15.75" thickBot="1">
      <c r="B14" s="224" t="s">
        <v>146</v>
      </c>
      <c r="C14" s="225" t="s">
        <v>152</v>
      </c>
      <c r="D14" s="225" t="s">
        <v>148</v>
      </c>
      <c r="E14" s="225" t="s">
        <v>153</v>
      </c>
      <c r="F14" s="225" t="s">
        <v>151</v>
      </c>
      <c r="G14" s="225" t="s">
        <v>144</v>
      </c>
      <c r="H14" s="225" t="s">
        <v>208</v>
      </c>
      <c r="I14" s="225" t="s">
        <v>207</v>
      </c>
      <c r="J14" s="225" t="s">
        <v>209</v>
      </c>
      <c r="K14" s="225" t="s">
        <v>210</v>
      </c>
      <c r="L14" s="225" t="s">
        <v>145</v>
      </c>
      <c r="M14" s="226" t="s">
        <v>211</v>
      </c>
      <c r="P14" s="7" t="s">
        <v>101</v>
      </c>
      <c r="Q14" s="195">
        <v>1074</v>
      </c>
      <c r="R14" s="195">
        <v>240</v>
      </c>
      <c r="S14" s="228">
        <v>199</v>
      </c>
    </row>
    <row r="15" spans="2:19" ht="15.75" thickBot="1">
      <c r="B15" s="192" t="s">
        <v>270</v>
      </c>
      <c r="C15" s="200" t="s">
        <v>270</v>
      </c>
      <c r="D15" s="200" t="s">
        <v>270</v>
      </c>
      <c r="E15" s="200" t="s">
        <v>270</v>
      </c>
      <c r="F15" s="200" t="s">
        <v>270</v>
      </c>
      <c r="G15" s="200" t="s">
        <v>270</v>
      </c>
      <c r="H15" s="200" t="s">
        <v>270</v>
      </c>
      <c r="I15" s="200" t="s">
        <v>270</v>
      </c>
      <c r="J15" s="200" t="s">
        <v>270</v>
      </c>
      <c r="K15" s="200" t="s">
        <v>270</v>
      </c>
      <c r="L15" s="200" t="s">
        <v>270</v>
      </c>
      <c r="M15" s="227" t="s">
        <v>270</v>
      </c>
      <c r="P15" s="7" t="s">
        <v>102</v>
      </c>
      <c r="Q15" s="195">
        <v>2402</v>
      </c>
      <c r="R15" s="195">
        <v>615</v>
      </c>
      <c r="S15" s="228">
        <v>288</v>
      </c>
    </row>
    <row r="16" spans="2:19">
      <c r="B16" s="7" cm="1">
        <f t="array" ref="B16">SUM(SUMIFS($Q$3:$Q$36,$P$3:$P$36,B3:B7))</f>
        <v>7585</v>
      </c>
      <c r="C16" s="7" cm="1">
        <f t="array" ref="C16">SUM(SUMIFS($Q$3:$Q$36,$P$3:$P$36,C3:C7))</f>
        <v>10656</v>
      </c>
      <c r="D16" s="7" cm="1">
        <f t="array" ref="D16">SUM(SUMIFS($Q$3:$Q$36,$P$3:$P$36,D3:D7))</f>
        <v>9362</v>
      </c>
      <c r="E16" s="7" cm="1">
        <f t="array" ref="E16">SUM(SUMIFS($Q$3:$Q$36,$P$3:$P$36,E3:E7))</f>
        <v>11597</v>
      </c>
      <c r="F16" s="7" cm="1">
        <f t="array" ref="F16">SUM(SUMIFS($Q$3:$Q$36,$P$3:$P$36,F3:F7))</f>
        <v>4992</v>
      </c>
      <c r="G16" s="7" cm="1">
        <f t="array" ref="G16">SUM(SUMIFS($Q$3:$Q$36,$P$3:$P$36,G3:G7))</f>
        <v>8254</v>
      </c>
      <c r="H16" s="7" cm="1">
        <f t="array" ref="H16">SUM(SUMIFS($Q$3:$Q$36,$P$3:$P$36,H3:H7))</f>
        <v>7293</v>
      </c>
      <c r="I16" s="7" cm="1">
        <f t="array" ref="I16">SUM(SUMIFS($Q$3:$Q$36,$P$3:$P$36,I3:I7))</f>
        <v>4453</v>
      </c>
      <c r="J16" s="7" cm="1">
        <f t="array" ref="J16">SUM(SUMIFS($Q$3:$Q$36,$P$3:$P$36,J3:J7))</f>
        <v>13685</v>
      </c>
      <c r="K16" s="7" cm="1">
        <f t="array" ref="K16">SUM(SUMIFS($Q$3:$Q$36,$P$3:$P$36,K3:K7))</f>
        <v>21375</v>
      </c>
      <c r="L16" s="7" cm="1">
        <f t="array" ref="L16">SUM(SUMIFS($Q$3:$Q$36,$P$3:$P$36,L3:L7))</f>
        <v>13352</v>
      </c>
      <c r="M16" s="7" cm="1">
        <f t="array" ref="M16">SUM(SUMIFS($Q$3:$Q$36,$P$3:$P$36,M3:M7))</f>
        <v>20291</v>
      </c>
      <c r="P16" s="7" t="s">
        <v>103</v>
      </c>
      <c r="Q16" s="195">
        <v>1639</v>
      </c>
      <c r="R16" s="195">
        <v>638</v>
      </c>
      <c r="S16" s="228">
        <v>319</v>
      </c>
    </row>
    <row r="17" spans="2:19" ht="15.75" thickBot="1">
      <c r="P17" s="7" t="s">
        <v>107</v>
      </c>
      <c r="Q17" s="195">
        <v>1646</v>
      </c>
      <c r="R17" s="195">
        <v>555</v>
      </c>
      <c r="S17" s="228">
        <v>813</v>
      </c>
    </row>
    <row r="18" spans="2:19" ht="15.75" thickBot="1">
      <c r="B18" s="192" t="s">
        <v>301</v>
      </c>
      <c r="C18" s="200" t="s">
        <v>301</v>
      </c>
      <c r="D18" s="200" t="s">
        <v>301</v>
      </c>
      <c r="E18" s="200" t="s">
        <v>301</v>
      </c>
      <c r="F18" s="200" t="s">
        <v>301</v>
      </c>
      <c r="G18" s="200" t="s">
        <v>301</v>
      </c>
      <c r="H18" s="200" t="s">
        <v>301</v>
      </c>
      <c r="I18" s="200" t="s">
        <v>301</v>
      </c>
      <c r="J18" s="200" t="s">
        <v>301</v>
      </c>
      <c r="K18" s="200" t="s">
        <v>301</v>
      </c>
      <c r="L18" s="200" t="s">
        <v>301</v>
      </c>
      <c r="M18" s="227" t="s">
        <v>301</v>
      </c>
      <c r="P18" s="7" t="s">
        <v>271</v>
      </c>
      <c r="Q18" s="195">
        <v>1614</v>
      </c>
      <c r="R18" s="195">
        <v>558</v>
      </c>
      <c r="S18" s="228">
        <v>447</v>
      </c>
    </row>
    <row r="19" spans="2:19">
      <c r="B19" s="7" cm="1">
        <f t="array" ref="B19">SUM(SUMIFS($R$3:$R$36,$P$3:$P$36,B3:B7))</f>
        <v>3764</v>
      </c>
      <c r="C19" s="7" cm="1">
        <f t="array" ref="C19">SUM(SUMIFS($R$3:$R$36,$P$3:$P$36,C3:C7))</f>
        <v>4087</v>
      </c>
      <c r="D19" s="7" cm="1">
        <f t="array" ref="D19">SUM(SUMIFS($R$3:$R$36,$P$3:$P$36,D3:D7))</f>
        <v>2969</v>
      </c>
      <c r="E19" s="7" cm="1">
        <f t="array" ref="E19">SUM(SUMIFS($R$3:$R$36,$P$3:$P$36,E3:E7))</f>
        <v>3481</v>
      </c>
      <c r="F19" s="7" cm="1">
        <f t="array" ref="F19">SUM(SUMIFS($R$3:$R$36,$P$3:$P$36,F3:F7))</f>
        <v>1881</v>
      </c>
      <c r="G19" s="7" cm="1">
        <f t="array" ref="G19">SUM(SUMIFS($R$3:$R$36,$P$3:$P$36,G3:G7))</f>
        <v>2180</v>
      </c>
      <c r="H19" s="7" cm="1">
        <f t="array" ref="H19">SUM(SUMIFS($R$3:$R$36,$P$3:$P$36,H3:H7))</f>
        <v>1902</v>
      </c>
      <c r="I19" s="7" cm="1">
        <f t="array" ref="I19">SUM(SUMIFS($R$3:$R$36,$P$3:$P$36,I3:I7))</f>
        <v>1396</v>
      </c>
      <c r="J19" s="7" cm="1">
        <f t="array" ref="J19">SUM(SUMIFS($R$3:$R$36,$P$3:$P$36,J3:J7))</f>
        <v>4013</v>
      </c>
      <c r="K19" s="7" cm="1">
        <f t="array" ref="K19">SUM(SUMIFS($R$3:$R$36,$P$3:$P$36,K3:K7))</f>
        <v>5336</v>
      </c>
      <c r="L19" s="7" cm="1">
        <f t="array" ref="L19">SUM(SUMIFS($R$3:$R$36,$P$3:$P$36,L3:L7))</f>
        <v>3833</v>
      </c>
      <c r="M19" s="7" cm="1">
        <f t="array" ref="M19">SUM(SUMIFS($R$3:$R$36,$P$3:$P$36,M3:M7))</f>
        <v>5123</v>
      </c>
      <c r="P19" s="7" t="s">
        <v>111</v>
      </c>
      <c r="Q19" s="195">
        <v>2807</v>
      </c>
      <c r="R19" s="195">
        <v>841</v>
      </c>
      <c r="S19" s="228">
        <v>656</v>
      </c>
    </row>
    <row r="20" spans="2:19" ht="15.75" thickBot="1">
      <c r="P20" s="7" t="s">
        <v>112</v>
      </c>
      <c r="Q20" s="195">
        <v>1357</v>
      </c>
      <c r="R20" s="195">
        <v>421</v>
      </c>
      <c r="S20" s="228">
        <v>548</v>
      </c>
    </row>
    <row r="21" spans="2:19" ht="15.75" thickBot="1">
      <c r="B21" s="192" t="s">
        <v>278</v>
      </c>
      <c r="C21" s="200" t="s">
        <v>278</v>
      </c>
      <c r="D21" s="200" t="s">
        <v>278</v>
      </c>
      <c r="E21" s="200" t="s">
        <v>278</v>
      </c>
      <c r="F21" s="200" t="s">
        <v>278</v>
      </c>
      <c r="G21" s="200" t="s">
        <v>278</v>
      </c>
      <c r="H21" s="200" t="s">
        <v>278</v>
      </c>
      <c r="I21" s="200" t="s">
        <v>278</v>
      </c>
      <c r="J21" s="200" t="s">
        <v>278</v>
      </c>
      <c r="K21" s="200" t="s">
        <v>278</v>
      </c>
      <c r="L21" s="200" t="s">
        <v>278</v>
      </c>
      <c r="M21" s="227" t="s">
        <v>278</v>
      </c>
      <c r="P21" s="7" t="s">
        <v>114</v>
      </c>
      <c r="Q21" s="195">
        <v>2028</v>
      </c>
      <c r="R21" s="195">
        <v>878</v>
      </c>
      <c r="S21" s="228">
        <v>485</v>
      </c>
    </row>
    <row r="22" spans="2:19">
      <c r="B22" s="7" cm="1">
        <f t="array" ref="B22">SUM(SUMIFS($S$3:$S$36,$P$3:$P$36,B3:B7))</f>
        <v>3172</v>
      </c>
      <c r="C22" s="7" cm="1">
        <f t="array" ref="C22">SUM(SUMIFS($S$3:$S$36,$P$3:$P$36,C3:C7))</f>
        <v>1371</v>
      </c>
      <c r="D22" s="7" cm="1">
        <f t="array" ref="D22">SUM(SUMIFS($S$3:$S$36,$P$3:$P$36,D3:D7))</f>
        <v>1691</v>
      </c>
      <c r="E22" s="7" cm="1">
        <f t="array" ref="E22">SUM(SUMIFS($S$3:$S$36,$P$3:$P$36,E3:E7))</f>
        <v>1805</v>
      </c>
      <c r="F22" s="7" cm="1">
        <f t="array" ref="F22">SUM(SUMIFS($S$3:$S$36,$P$3:$P$36,F3:F7))</f>
        <v>1829</v>
      </c>
      <c r="G22" s="7" cm="1">
        <f t="array" ref="G22">SUM(SUMIFS($S$3:$S$36,$P$3:$P$36,G3:G7))</f>
        <v>1914</v>
      </c>
      <c r="H22" s="7" cm="1">
        <f t="array" ref="H22">SUM(SUMIFS($S$3:$S$36,$P$3:$P$36,H3:H7))</f>
        <v>1564</v>
      </c>
      <c r="I22" s="7" cm="1">
        <f t="array" ref="I22">SUM(SUMIFS($S$3:$S$36,$P$3:$P$36,I3:I7))</f>
        <v>1469</v>
      </c>
      <c r="J22" s="7" cm="1">
        <f t="array" ref="J22">SUM(SUMIFS($S$3:$S$36,$P$3:$P$36,J3:J7))</f>
        <v>2340</v>
      </c>
      <c r="K22" s="7" cm="1">
        <f t="array" ref="K22">SUM(SUMIFS($S$3:$S$36,$P$3:$P$36,K3:K7))</f>
        <v>3298</v>
      </c>
      <c r="L22" s="7" cm="1">
        <f t="array" ref="L22">SUM(SUMIFS($S$3:$S$36,$P$3:$P$36,L3:L7))</f>
        <v>2094</v>
      </c>
      <c r="M22" s="7" cm="1">
        <f t="array" ref="M22">SUM(SUMIFS($S$3:$S$36,$P$3:$P$36,M3:M7))</f>
        <v>3061</v>
      </c>
      <c r="P22" s="7" t="s">
        <v>115</v>
      </c>
      <c r="Q22" s="195">
        <v>4296</v>
      </c>
      <c r="R22" s="195">
        <v>1198</v>
      </c>
      <c r="S22" s="228">
        <v>650</v>
      </c>
    </row>
    <row r="23" spans="2:19">
      <c r="P23" s="7" t="s">
        <v>116</v>
      </c>
      <c r="Q23" s="195">
        <v>3741</v>
      </c>
      <c r="R23" s="195">
        <v>1010</v>
      </c>
      <c r="S23" s="228">
        <v>720</v>
      </c>
    </row>
    <row r="24" spans="2:19">
      <c r="P24" s="7" t="s">
        <v>119</v>
      </c>
      <c r="Q24" s="195">
        <v>2966</v>
      </c>
      <c r="R24" s="195">
        <v>2436</v>
      </c>
      <c r="S24" s="228">
        <v>2116</v>
      </c>
    </row>
    <row r="25" spans="2:19">
      <c r="P25" s="7" t="s">
        <v>11</v>
      </c>
      <c r="Q25" s="195">
        <v>734</v>
      </c>
      <c r="R25" s="195">
        <v>399</v>
      </c>
      <c r="S25" s="228">
        <v>155</v>
      </c>
    </row>
    <row r="26" spans="2:19">
      <c r="P26" s="7" t="s">
        <v>272</v>
      </c>
      <c r="Q26" s="195">
        <v>3801</v>
      </c>
      <c r="R26" s="195">
        <v>1226</v>
      </c>
      <c r="S26" s="228">
        <v>894</v>
      </c>
    </row>
    <row r="27" spans="2:19">
      <c r="P27" s="7" t="s">
        <v>120</v>
      </c>
      <c r="Q27" s="195">
        <v>1768</v>
      </c>
      <c r="R27" s="195">
        <v>392</v>
      </c>
      <c r="S27" s="228">
        <v>239</v>
      </c>
    </row>
    <row r="28" spans="2:19">
      <c r="P28" s="7" t="s">
        <v>121</v>
      </c>
      <c r="Q28" s="195">
        <v>1250</v>
      </c>
      <c r="R28" s="195">
        <v>440</v>
      </c>
      <c r="S28" s="228">
        <v>307</v>
      </c>
    </row>
    <row r="29" spans="2:19">
      <c r="P29" s="7" t="s">
        <v>123</v>
      </c>
      <c r="Q29" s="195">
        <v>3182</v>
      </c>
      <c r="R29" s="195">
        <v>1192</v>
      </c>
      <c r="S29" s="228">
        <v>1260</v>
      </c>
    </row>
    <row r="30" spans="2:19">
      <c r="P30" s="7" t="s">
        <v>124</v>
      </c>
      <c r="Q30" s="195">
        <v>1825</v>
      </c>
      <c r="R30" s="195">
        <v>530</v>
      </c>
      <c r="S30" s="228">
        <v>255</v>
      </c>
    </row>
    <row r="31" spans="2:19">
      <c r="P31" s="7" t="s">
        <v>125</v>
      </c>
      <c r="Q31" s="195">
        <v>2853</v>
      </c>
      <c r="R31" s="195">
        <v>821</v>
      </c>
      <c r="S31" s="228">
        <v>449</v>
      </c>
    </row>
    <row r="32" spans="2:19">
      <c r="P32" s="7" t="s">
        <v>126</v>
      </c>
      <c r="Q32" s="195">
        <v>11597</v>
      </c>
      <c r="R32" s="195">
        <v>3481</v>
      </c>
      <c r="S32" s="228">
        <v>1805</v>
      </c>
    </row>
    <row r="33" spans="16:19">
      <c r="P33" s="7" t="s">
        <v>127</v>
      </c>
      <c r="Q33" s="195">
        <v>981</v>
      </c>
      <c r="R33" s="195">
        <v>205</v>
      </c>
      <c r="S33" s="228">
        <v>223</v>
      </c>
    </row>
    <row r="34" spans="16:19">
      <c r="P34" s="7" t="s">
        <v>128</v>
      </c>
      <c r="Q34" s="195">
        <v>3014</v>
      </c>
      <c r="R34" s="195">
        <v>747</v>
      </c>
      <c r="S34" s="228">
        <v>560</v>
      </c>
    </row>
    <row r="35" spans="16:19">
      <c r="P35" s="7" t="s">
        <v>129</v>
      </c>
      <c r="Q35" s="195">
        <v>2303</v>
      </c>
      <c r="R35" s="195">
        <v>753</v>
      </c>
      <c r="S35" s="228">
        <v>505</v>
      </c>
    </row>
    <row r="36" spans="16:19">
      <c r="P36" s="7" t="s">
        <v>130</v>
      </c>
      <c r="Q36" s="195">
        <v>2009</v>
      </c>
      <c r="R36" s="195">
        <v>476</v>
      </c>
      <c r="S36" s="228">
        <v>448</v>
      </c>
    </row>
  </sheetData>
  <pageMargins left="0.7" right="0.7" top="0.75" bottom="0.75" header="0.3" footer="0.3"/>
  <pageSetup orientation="portrait" r:id="rId1"/>
  <customProperties>
    <customPr name="_pios_id" r:id="rId2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D40AD-3826-4823-81B1-B6FD69EFDCA4}">
  <sheetPr codeName="Sheet5">
    <tabColor rgb="FFD60000"/>
  </sheetPr>
  <dimension ref="B1:AE60"/>
  <sheetViews>
    <sheetView zoomScale="80" zoomScaleNormal="80" workbookViewId="0"/>
  </sheetViews>
  <sheetFormatPr defaultRowHeight="15"/>
  <cols>
    <col min="1" max="1" width="1" customWidth="1"/>
    <col min="2" max="2" width="12.7109375" customWidth="1"/>
    <col min="3" max="14" width="20.7109375" customWidth="1"/>
    <col min="16" max="16" width="38.28515625" bestFit="1" customWidth="1"/>
    <col min="17" max="29" width="18.7109375" customWidth="1"/>
    <col min="31" max="31" width="10.85546875" bestFit="1" customWidth="1"/>
  </cols>
  <sheetData>
    <row r="1" spans="2:31" ht="5.0999999999999996" customHeight="1" thickBot="1"/>
    <row r="2" spans="2:31" ht="15.75" thickBot="1">
      <c r="C2" s="276" t="s">
        <v>297</v>
      </c>
      <c r="D2" s="277"/>
      <c r="E2" s="277"/>
      <c r="F2" s="277"/>
      <c r="G2" s="277"/>
      <c r="H2" s="277"/>
      <c r="I2" s="277"/>
      <c r="J2" s="277"/>
      <c r="K2" s="277"/>
      <c r="L2" s="277"/>
      <c r="M2" s="277"/>
      <c r="N2" s="278"/>
      <c r="P2" s="273" t="s">
        <v>299</v>
      </c>
      <c r="Q2" s="274"/>
      <c r="R2" s="274"/>
      <c r="S2" s="274"/>
      <c r="T2" s="274"/>
      <c r="U2" s="274"/>
      <c r="V2" s="274"/>
      <c r="W2" s="274"/>
      <c r="X2" s="274"/>
      <c r="Y2" s="274"/>
      <c r="Z2" s="274"/>
      <c r="AA2" s="274"/>
      <c r="AB2" s="274"/>
      <c r="AC2" s="275"/>
    </row>
    <row r="3" spans="2:31" ht="15.75" thickBot="1">
      <c r="C3" s="192" t="s">
        <v>146</v>
      </c>
      <c r="D3" s="193" t="s">
        <v>152</v>
      </c>
      <c r="E3" s="193" t="s">
        <v>148</v>
      </c>
      <c r="F3" s="193" t="s">
        <v>153</v>
      </c>
      <c r="G3" s="193" t="s">
        <v>151</v>
      </c>
      <c r="H3" s="193" t="s">
        <v>144</v>
      </c>
      <c r="I3" s="193" t="s">
        <v>208</v>
      </c>
      <c r="J3" s="193" t="s">
        <v>207</v>
      </c>
      <c r="K3" s="193" t="s">
        <v>209</v>
      </c>
      <c r="L3" s="193" t="s">
        <v>210</v>
      </c>
      <c r="M3" s="193" t="s">
        <v>145</v>
      </c>
      <c r="N3" s="194" t="s">
        <v>211</v>
      </c>
      <c r="P3" s="192" t="s">
        <v>104</v>
      </c>
      <c r="Q3" s="200" t="s">
        <v>146</v>
      </c>
      <c r="R3" s="193" t="s">
        <v>152</v>
      </c>
      <c r="S3" s="193" t="s">
        <v>148</v>
      </c>
      <c r="T3" s="193" t="s">
        <v>153</v>
      </c>
      <c r="U3" s="193" t="s">
        <v>151</v>
      </c>
      <c r="V3" s="193" t="s">
        <v>144</v>
      </c>
      <c r="W3" s="193" t="s">
        <v>208</v>
      </c>
      <c r="X3" s="193" t="s">
        <v>207</v>
      </c>
      <c r="Y3" s="193" t="s">
        <v>209</v>
      </c>
      <c r="Z3" s="193" t="s">
        <v>210</v>
      </c>
      <c r="AA3" s="193" t="s">
        <v>145</v>
      </c>
      <c r="AB3" s="193" t="s">
        <v>211</v>
      </c>
      <c r="AC3" s="194" t="s">
        <v>295</v>
      </c>
      <c r="AE3" s="218" t="s">
        <v>303</v>
      </c>
    </row>
    <row r="4" spans="2:31">
      <c r="B4" s="188">
        <v>43831</v>
      </c>
      <c r="C4" s="60">
        <v>0.10053387</v>
      </c>
      <c r="D4" s="60">
        <v>9.5330377272727265E-2</v>
      </c>
      <c r="E4" s="60">
        <v>6.3673408636363643E-2</v>
      </c>
      <c r="F4" s="60">
        <v>8.8034515454545437E-2</v>
      </c>
      <c r="G4" s="60">
        <v>8.8863046818181801E-2</v>
      </c>
      <c r="H4" s="60">
        <v>7.3936923181818187E-2</v>
      </c>
      <c r="I4" s="60">
        <v>0.10915577590909091</v>
      </c>
      <c r="J4" s="60">
        <v>9.0920055E-2</v>
      </c>
      <c r="K4" s="60">
        <v>7.8278769090909084E-2</v>
      </c>
      <c r="L4" s="60">
        <v>5.8522324545454557E-2</v>
      </c>
      <c r="M4" s="60">
        <v>7.1341377272727283E-2</v>
      </c>
      <c r="N4" s="60">
        <v>9.4821220909090911E-2</v>
      </c>
      <c r="P4" t="s">
        <v>270</v>
      </c>
      <c r="Q4" s="191">
        <f>CORREL('Division ADD'!C7:C30,'Master Data (COVID Score)'!P7:P30)</f>
        <v>0.35407865257512988</v>
      </c>
      <c r="R4" s="191">
        <f>CORREL('Division ADD'!D7:D30,'Master Data (COVID Score)'!Q7:Q30)</f>
        <v>0.27835388554518825</v>
      </c>
      <c r="S4" s="191">
        <f>CORREL('Division ADD'!E7:E30,'Master Data (COVID Score)'!R7:R30)</f>
        <v>0.18287556800540739</v>
      </c>
      <c r="T4" s="191">
        <f>CORREL('Division ADD'!F7:F30,'Master Data (COVID Score)'!S7:S30)</f>
        <v>0.27059966123042573</v>
      </c>
      <c r="U4" s="191">
        <f>CORREL('Division ADD'!G7:G30,'Master Data (COVID Score)'!T7:T30)</f>
        <v>0.37647796572894204</v>
      </c>
      <c r="V4" s="191">
        <f>CORREL('Division ADD'!H7:H30,'Master Data (COVID Score)'!U7:U30)</f>
        <v>0.1938125717974242</v>
      </c>
      <c r="W4" s="191">
        <f>CORREL('Division ADD'!I7:I30,'Master Data (COVID Score)'!V7:V30)</f>
        <v>0.25848480616779379</v>
      </c>
      <c r="X4" s="191">
        <f>CORREL('Division ADD'!J7:J30,'Master Data (COVID Score)'!W7:W30)</f>
        <v>0.11481860444847207</v>
      </c>
      <c r="Y4" s="191">
        <f>CORREL('Division ADD'!K7:K30,'Master Data (COVID Score)'!X7:X30)</f>
        <v>0.37973898755009861</v>
      </c>
      <c r="Z4" s="191">
        <f>CORREL('Division ADD'!L7:L30,'Master Data (COVID Score)'!Y7:Y30)</f>
        <v>1.5139262668157617E-2</v>
      </c>
      <c r="AA4" s="191">
        <f>CORREL('Division ADD'!M7:M30,'Master Data (COVID Score)'!Z7:Z30)</f>
        <v>0.24428865094525762</v>
      </c>
      <c r="AB4" s="191">
        <f>CORREL('Division ADD'!N7:N30,'Master Data (COVID Score)'!AA7:AA30)</f>
        <v>0.40839913964827207</v>
      </c>
      <c r="AC4" s="197">
        <f>SUM(Q4:AB4)/SUM($Q$4:$AB$6)</f>
        <v>0.25408177960396278</v>
      </c>
      <c r="AE4" s="191">
        <f>SUM(Q4:AB4)</f>
        <v>3.0770677563105697</v>
      </c>
    </row>
    <row r="5" spans="2:31">
      <c r="B5" s="188">
        <v>43862</v>
      </c>
      <c r="C5" s="60">
        <v>0.14063700150000003</v>
      </c>
      <c r="D5" s="60">
        <v>8.6747829999999998E-2</v>
      </c>
      <c r="E5" s="60">
        <v>7.4664462999999986E-2</v>
      </c>
      <c r="F5" s="60">
        <v>8.7654638500000007E-2</v>
      </c>
      <c r="G5" s="60">
        <v>0.11809580949999997</v>
      </c>
      <c r="H5" s="60">
        <v>8.0187962000000002E-2</v>
      </c>
      <c r="I5" s="60">
        <v>9.8972135000000003E-2</v>
      </c>
      <c r="J5" s="60">
        <v>9.3240196999999983E-2</v>
      </c>
      <c r="K5" s="60">
        <v>8.9295438499999991E-2</v>
      </c>
      <c r="L5" s="60">
        <v>5.6627800999999998E-2</v>
      </c>
      <c r="M5" s="60">
        <v>0.11437612</v>
      </c>
      <c r="N5" s="60">
        <v>9.385608049999998E-2</v>
      </c>
      <c r="P5" t="s">
        <v>301</v>
      </c>
      <c r="Q5" s="191">
        <f>CORREL('Division ADD'!C11:C30,'Master Data (COVID Score)'!AC11:AC30)</f>
        <v>0.11552672845142595</v>
      </c>
      <c r="R5" s="191">
        <f>CORREL('Division ADD'!D11:D30,'Master Data (COVID Score)'!AD11:AD30)</f>
        <v>-0.13187121095556623</v>
      </c>
      <c r="S5" s="191">
        <f>CORREL('Division ADD'!E11:E30,'Master Data (COVID Score)'!AE11:AE30)</f>
        <v>-0.1640932700765923</v>
      </c>
      <c r="T5" s="191">
        <f>CORREL('Division ADD'!F11:F30,'Master Data (COVID Score)'!AF11:AF30)</f>
        <v>4.7539471675151143E-2</v>
      </c>
      <c r="U5" s="191">
        <f>CORREL('Division ADD'!G11:G30,'Master Data (COVID Score)'!AG11:AG30)</f>
        <v>0.31471722096791754</v>
      </c>
      <c r="V5" s="191">
        <f>CORREL('Division ADD'!H11:H30,'Master Data (COVID Score)'!AH11:AH30)</f>
        <v>9.0938491028820637E-2</v>
      </c>
      <c r="W5" s="191">
        <f>CORREL('Division ADD'!I11:I30,'Master Data (COVID Score)'!AI11:AI30)</f>
        <v>0.11170840736751718</v>
      </c>
      <c r="X5" s="191">
        <f>CORREL('Division ADD'!J11:J30,'Master Data (COVID Score)'!AJ11:AJ30)</f>
        <v>0.14932425620544218</v>
      </c>
      <c r="Y5" s="191">
        <f>CORREL('Division ADD'!K11:K30,'Master Data (COVID Score)'!AK11:AK30)</f>
        <v>0.19894357412024763</v>
      </c>
      <c r="Z5" s="191">
        <f>CORREL('Division ADD'!L11:L30,'Master Data (COVID Score)'!AL11:AL30)</f>
        <v>-9.6800074315514364E-2</v>
      </c>
      <c r="AA5" s="191">
        <f>CORREL('Division ADD'!M11:M30,'Master Data (COVID Score)'!AM11:AM30)</f>
        <v>-0.29605192714484546</v>
      </c>
      <c r="AB5" s="191">
        <f>CORREL('Division ADD'!N11:N30,'Master Data (COVID Score)'!AN11:AN30)</f>
        <v>7.2450092641798469E-2</v>
      </c>
      <c r="AC5" s="197">
        <f t="shared" ref="AC5:AC6" si="0">SUM(Q5:AB5)/SUM($Q$4:$AB$6)</f>
        <v>3.4047344958357491E-2</v>
      </c>
      <c r="AE5" s="191">
        <f t="shared" ref="AE5:AE6" si="1">SUM(Q5:AB5)</f>
        <v>0.41233175996580235</v>
      </c>
    </row>
    <row r="6" spans="2:31">
      <c r="B6" s="188">
        <v>43891</v>
      </c>
      <c r="C6" s="60">
        <v>8.8273723181818184E-2</v>
      </c>
      <c r="D6" s="60">
        <v>7.3054838181818196E-2</v>
      </c>
      <c r="E6" s="60">
        <v>5.621503363636364E-2</v>
      </c>
      <c r="F6" s="60">
        <v>9.8814662272727283E-2</v>
      </c>
      <c r="G6" s="60">
        <v>0.10300025045454544</v>
      </c>
      <c r="H6" s="60">
        <v>7.0639963636363642E-2</v>
      </c>
      <c r="I6" s="60">
        <v>8.7867565000000009E-2</v>
      </c>
      <c r="J6" s="60">
        <v>7.0111325000000016E-2</v>
      </c>
      <c r="K6" s="60">
        <v>9.8299701818181817E-2</v>
      </c>
      <c r="L6" s="60">
        <v>5.0482528636363641E-2</v>
      </c>
      <c r="M6" s="60">
        <v>8.1862788636363634E-2</v>
      </c>
      <c r="N6" s="60">
        <v>9.4739635909090902E-2</v>
      </c>
      <c r="P6" t="s">
        <v>276</v>
      </c>
      <c r="Q6" s="191">
        <f>CORREL(C7:C30,'Master Data (COVID Score)'!AP7:AP30)</f>
        <v>0.49290224239031871</v>
      </c>
      <c r="R6" s="191">
        <f>CORREL(D7:D30,'Master Data (COVID Score)'!AQ7:AQ30)</f>
        <v>0.73493033597536828</v>
      </c>
      <c r="S6" s="191">
        <f>CORREL(E7:E30,'Master Data (COVID Score)'!AR7:AR30)</f>
        <v>0.52378329880535712</v>
      </c>
      <c r="T6" s="191">
        <f>CORREL(F7:F30,'Master Data (COVID Score)'!AS7:AS30)</f>
        <v>0.7347832392544158</v>
      </c>
      <c r="U6" s="191">
        <f>CORREL(G7:G30,'Master Data (COVID Score)'!AT7:AT30)</f>
        <v>0.69754271128990342</v>
      </c>
      <c r="V6" s="191">
        <f>CORREL(H7:H30,'Master Data (COVID Score)'!AU7:AU30)</f>
        <v>0.83607876278353022</v>
      </c>
      <c r="W6" s="191">
        <f>CORREL(I7:I30,'Master Data (COVID Score)'!AV7:AV30)</f>
        <v>0.80479567401919316</v>
      </c>
      <c r="X6" s="191">
        <f>CORREL(J7:J30,'Master Data (COVID Score)'!AW7:AW30)</f>
        <v>0.82413907298003253</v>
      </c>
      <c r="Y6" s="191">
        <f>CORREL(K7:K30,'Master Data (COVID Score)'!AX7:AX30)</f>
        <v>0.71882240753630544</v>
      </c>
      <c r="Z6" s="191">
        <f>CORREL(L7:L30,'Master Data (COVID Score)'!AY7:AY30)</f>
        <v>0.78304184094256557</v>
      </c>
      <c r="AA6" s="191">
        <f>CORREL(M7:M30,'Master Data (COVID Score)'!AZ7:AZ30)</f>
        <v>0.8125936247289437</v>
      </c>
      <c r="AB6" s="191">
        <f>CORREL(N7:N30,'Master Data (COVID Score)'!BA7:BA30)</f>
        <v>0.65772806467459377</v>
      </c>
      <c r="AC6" s="197">
        <f t="shared" si="0"/>
        <v>0.71187087543767946</v>
      </c>
      <c r="AE6" s="191">
        <f t="shared" si="1"/>
        <v>8.621141275380527</v>
      </c>
    </row>
    <row r="7" spans="2:31">
      <c r="B7" s="188">
        <v>43922</v>
      </c>
      <c r="C7" s="60">
        <v>5.6581714090909098E-2</v>
      </c>
      <c r="D7" s="60">
        <v>4.9053023181818187E-2</v>
      </c>
      <c r="E7" s="60">
        <v>4.8479638636363641E-2</v>
      </c>
      <c r="F7" s="60">
        <v>5.1410456818181807E-2</v>
      </c>
      <c r="G7" s="60">
        <v>5.4660740454545456E-2</v>
      </c>
      <c r="H7" s="60">
        <v>2.9071983181818185E-2</v>
      </c>
      <c r="I7" s="60">
        <v>6.0429526818181811E-2</v>
      </c>
      <c r="J7" s="60">
        <v>5.8325645000000002E-2</v>
      </c>
      <c r="K7" s="60">
        <v>6.5932283636363637E-2</v>
      </c>
      <c r="L7" s="60">
        <v>3.7930053181818177E-2</v>
      </c>
      <c r="M7" s="60">
        <v>4.7171262272727277E-2</v>
      </c>
      <c r="N7" s="60">
        <v>6.7661281363636375E-2</v>
      </c>
      <c r="AE7" s="219"/>
    </row>
    <row r="8" spans="2:31">
      <c r="B8" s="188">
        <v>43952</v>
      </c>
      <c r="C8" s="60">
        <v>7.1582873999999991E-2</v>
      </c>
      <c r="D8" s="60">
        <v>6.3284589499999988E-2</v>
      </c>
      <c r="E8" s="60">
        <v>4.5919030000000007E-2</v>
      </c>
      <c r="F8" s="60">
        <v>6.5163313000000014E-2</v>
      </c>
      <c r="G8" s="60">
        <v>9.2866054500000003E-2</v>
      </c>
      <c r="H8" s="60">
        <v>4.2934728500000012E-2</v>
      </c>
      <c r="I8" s="60">
        <v>6.0765177499999996E-2</v>
      </c>
      <c r="J8" s="60">
        <v>7.4829668000000002E-2</v>
      </c>
      <c r="K8" s="60">
        <v>6.1721934999999992E-2</v>
      </c>
      <c r="L8" s="60">
        <v>5.3705259499999998E-2</v>
      </c>
      <c r="M8" s="60">
        <v>8.4709342499999993E-2</v>
      </c>
      <c r="N8" s="60">
        <v>6.4423188999999992E-2</v>
      </c>
    </row>
    <row r="9" spans="2:31">
      <c r="B9" s="188">
        <v>43983</v>
      </c>
      <c r="C9" s="60">
        <v>8.8725269545454552E-2</v>
      </c>
      <c r="D9" s="60">
        <v>7.7443942272727273E-2</v>
      </c>
      <c r="E9" s="60">
        <v>7.3542287272727283E-2</v>
      </c>
      <c r="F9" s="60">
        <v>7.4925295000000003E-2</v>
      </c>
      <c r="G9" s="60">
        <v>8.9937475909090903E-2</v>
      </c>
      <c r="H9" s="60">
        <v>6.8737560000000017E-2</v>
      </c>
      <c r="I9" s="60">
        <v>7.8141778181818181E-2</v>
      </c>
      <c r="J9" s="60">
        <v>9.9740898636363651E-2</v>
      </c>
      <c r="K9" s="60">
        <v>8.6747189545454545E-2</v>
      </c>
      <c r="L9" s="60">
        <v>5.4205489090909088E-2</v>
      </c>
      <c r="M9" s="60">
        <v>9.1789149545454543E-2</v>
      </c>
      <c r="N9" s="60">
        <v>8.760964954545454E-2</v>
      </c>
    </row>
    <row r="10" spans="2:31">
      <c r="B10" s="188">
        <v>44013</v>
      </c>
      <c r="C10" s="60">
        <v>0.11635977772727271</v>
      </c>
      <c r="D10" s="60">
        <v>7.6390396818181813E-2</v>
      </c>
      <c r="E10" s="60">
        <v>6.9749123181818168E-2</v>
      </c>
      <c r="F10" s="60">
        <v>8.6148209545454532E-2</v>
      </c>
      <c r="G10" s="60">
        <v>0.10227670409090908</v>
      </c>
      <c r="H10" s="60">
        <v>8.675446545454546E-2</v>
      </c>
      <c r="I10" s="60">
        <v>8.7332956818181817E-2</v>
      </c>
      <c r="J10" s="60">
        <v>9.5099527727272731E-2</v>
      </c>
      <c r="K10" s="60">
        <v>8.5168040454545471E-2</v>
      </c>
      <c r="L10" s="60">
        <v>6.3113666818181827E-2</v>
      </c>
      <c r="M10" s="60">
        <v>7.7454555454545451E-2</v>
      </c>
      <c r="N10" s="60">
        <v>8.9659176818181807E-2</v>
      </c>
    </row>
    <row r="11" spans="2:31">
      <c r="B11" s="188">
        <v>44044</v>
      </c>
      <c r="C11" s="60">
        <v>0.10977004380952381</v>
      </c>
      <c r="D11" s="60">
        <v>8.7120579523809513E-2</v>
      </c>
      <c r="E11" s="60">
        <v>7.3847767619047613E-2</v>
      </c>
      <c r="F11" s="60">
        <v>8.4771276190476197E-2</v>
      </c>
      <c r="G11" s="60">
        <v>9.0926594761904747E-2</v>
      </c>
      <c r="H11" s="60">
        <v>8.140810904761904E-2</v>
      </c>
      <c r="I11" s="60">
        <v>0.10549459</v>
      </c>
      <c r="J11" s="60">
        <v>0.10240752619047619</v>
      </c>
      <c r="K11" s="60">
        <v>9.0080389523809534E-2</v>
      </c>
      <c r="L11" s="60">
        <v>6.6146625714285714E-2</v>
      </c>
      <c r="M11" s="60">
        <v>0.10555500238095238</v>
      </c>
      <c r="N11" s="60">
        <v>9.3414314761904774E-2</v>
      </c>
    </row>
    <row r="12" spans="2:31">
      <c r="B12" s="188">
        <v>44075</v>
      </c>
      <c r="C12" s="60">
        <v>0.13075437904761902</v>
      </c>
      <c r="D12" s="60">
        <v>8.956997523809522E-2</v>
      </c>
      <c r="E12" s="60">
        <v>7.1455449523809528E-2</v>
      </c>
      <c r="F12" s="60">
        <v>7.5134565238095238E-2</v>
      </c>
      <c r="G12" s="60">
        <v>0.11807393190476193</v>
      </c>
      <c r="H12" s="60">
        <v>8.3793604761904755E-2</v>
      </c>
      <c r="I12" s="60">
        <v>0.10860421714285715</v>
      </c>
      <c r="J12" s="60">
        <v>0.10881150857142857</v>
      </c>
      <c r="K12" s="60">
        <v>9.2108197142857159E-2</v>
      </c>
      <c r="L12" s="60">
        <v>6.6938085714285708E-2</v>
      </c>
      <c r="M12" s="60">
        <v>0.11766651809523808</v>
      </c>
      <c r="N12" s="60">
        <v>9.0180099523809523E-2</v>
      </c>
    </row>
    <row r="13" spans="2:31">
      <c r="B13" s="188">
        <v>44105</v>
      </c>
      <c r="C13" s="60">
        <v>0.12009848727272726</v>
      </c>
      <c r="D13" s="60">
        <v>8.1031221818181828E-2</v>
      </c>
      <c r="E13" s="60">
        <v>6.4240634090909091E-2</v>
      </c>
      <c r="F13" s="60">
        <v>6.9787068636363636E-2</v>
      </c>
      <c r="G13" s="60">
        <v>0.10628102500000002</v>
      </c>
      <c r="H13" s="60">
        <v>8.5075210000000026E-2</v>
      </c>
      <c r="I13" s="60">
        <v>0.10746852</v>
      </c>
      <c r="J13" s="60">
        <v>0.10480497500000001</v>
      </c>
      <c r="K13" s="60">
        <v>8.377861272727273E-2</v>
      </c>
      <c r="L13" s="60">
        <v>7.1411055909090956E-2</v>
      </c>
      <c r="M13" s="60">
        <v>0.11021395045454548</v>
      </c>
      <c r="N13" s="60">
        <v>0.10596377000000001</v>
      </c>
    </row>
    <row r="14" spans="2:31">
      <c r="B14" s="188">
        <v>44136</v>
      </c>
      <c r="C14" s="60">
        <v>0.15456153277777776</v>
      </c>
      <c r="D14" s="60">
        <v>0.13528570222222219</v>
      </c>
      <c r="E14" s="60">
        <v>7.1796408888888899E-2</v>
      </c>
      <c r="F14" s="60">
        <v>9.7143116666666668E-2</v>
      </c>
      <c r="G14" s="60">
        <v>0.11110095388888887</v>
      </c>
      <c r="H14" s="60">
        <v>8.2918248333333333E-2</v>
      </c>
      <c r="I14" s="60">
        <v>0.11736563777777777</v>
      </c>
      <c r="J14" s="60">
        <v>0.10934780888888888</v>
      </c>
      <c r="K14" s="60">
        <v>0.11895783833333334</v>
      </c>
      <c r="L14" s="60">
        <v>8.6174781666666672E-2</v>
      </c>
      <c r="M14" s="60">
        <v>0.1123619888888889</v>
      </c>
      <c r="N14" s="60">
        <v>0.1179008</v>
      </c>
    </row>
    <row r="15" spans="2:31">
      <c r="B15" s="188">
        <v>44166</v>
      </c>
      <c r="C15" s="60">
        <v>0.1289698705</v>
      </c>
      <c r="D15" s="60">
        <v>0.10677085250000003</v>
      </c>
      <c r="E15" s="60">
        <v>5.175575050000001E-2</v>
      </c>
      <c r="F15" s="60">
        <v>0.11205211050000001</v>
      </c>
      <c r="G15" s="60">
        <v>0.12860782399999995</v>
      </c>
      <c r="H15" s="60">
        <v>9.9790701999999995E-2</v>
      </c>
      <c r="I15" s="60">
        <v>0.13918807450000001</v>
      </c>
      <c r="J15" s="60">
        <v>0.12551310499999999</v>
      </c>
      <c r="K15" s="60">
        <v>0.116594935</v>
      </c>
      <c r="L15" s="60">
        <v>7.9068619000000007E-2</v>
      </c>
      <c r="M15" s="60">
        <v>0.11981869699999999</v>
      </c>
      <c r="N15" s="60">
        <v>0.10964618050000002</v>
      </c>
    </row>
    <row r="16" spans="2:31">
      <c r="B16" s="188">
        <v>44197</v>
      </c>
      <c r="C16" s="60">
        <v>0.138059554</v>
      </c>
      <c r="D16" s="60">
        <v>0.11855183949999999</v>
      </c>
      <c r="E16" s="60">
        <v>7.8439230999999998E-2</v>
      </c>
      <c r="F16" s="60">
        <v>9.9970086499999999E-2</v>
      </c>
      <c r="G16" s="60">
        <v>9.6191671000000006E-2</v>
      </c>
      <c r="H16" s="60">
        <v>8.6206319500000003E-2</v>
      </c>
      <c r="I16" s="60">
        <v>8.827164350000001E-2</v>
      </c>
      <c r="J16" s="60">
        <v>0.11511366749999997</v>
      </c>
      <c r="K16" s="60">
        <v>0.1235751875</v>
      </c>
      <c r="L16" s="60">
        <v>8.8345861499999997E-2</v>
      </c>
      <c r="M16" s="60">
        <v>9.8407891999999997E-2</v>
      </c>
      <c r="N16" s="60">
        <v>9.4905812999999992E-2</v>
      </c>
    </row>
    <row r="17" spans="2:29">
      <c r="B17" s="188">
        <v>44228</v>
      </c>
      <c r="C17" s="60">
        <v>0.12703364750000001</v>
      </c>
      <c r="D17" s="60">
        <v>9.0246496500000009E-2</v>
      </c>
      <c r="E17" s="60">
        <v>7.352699E-2</v>
      </c>
      <c r="F17" s="60">
        <v>9.0404237499999984E-2</v>
      </c>
      <c r="G17" s="60">
        <v>0.10863267</v>
      </c>
      <c r="H17" s="60">
        <v>6.9676339000000004E-2</v>
      </c>
      <c r="I17" s="60">
        <v>0.11973291550000001</v>
      </c>
      <c r="J17" s="60">
        <v>0.11568289150000001</v>
      </c>
      <c r="K17" s="60">
        <v>9.8950158999999982E-2</v>
      </c>
      <c r="L17" s="60">
        <v>7.0887247999999986E-2</v>
      </c>
      <c r="M17" s="60">
        <v>0.10795611349999998</v>
      </c>
      <c r="N17" s="60">
        <v>9.4311625499999996E-2</v>
      </c>
    </row>
    <row r="18" spans="2:29">
      <c r="B18" s="188">
        <v>44256</v>
      </c>
      <c r="C18" s="60">
        <v>0.13104807391304346</v>
      </c>
      <c r="D18" s="60">
        <v>8.7643598695652164E-2</v>
      </c>
      <c r="E18" s="60">
        <v>7.3363278695652165E-2</v>
      </c>
      <c r="F18" s="60">
        <v>0.11094571739130434</v>
      </c>
      <c r="G18" s="60">
        <v>0.10157955347826088</v>
      </c>
      <c r="H18" s="60">
        <v>8.2752353478260876E-2</v>
      </c>
      <c r="I18" s="60">
        <v>9.8582533913043474E-2</v>
      </c>
      <c r="J18" s="60">
        <v>0.1156373404347826</v>
      </c>
      <c r="K18" s="60">
        <v>0.12153265173913044</v>
      </c>
      <c r="L18" s="60">
        <v>8.794792652173912E-2</v>
      </c>
      <c r="M18" s="60">
        <v>0.11936289391304349</v>
      </c>
      <c r="N18" s="60">
        <v>0.12664789391304349</v>
      </c>
    </row>
    <row r="19" spans="2:29">
      <c r="B19" s="188">
        <v>44287</v>
      </c>
      <c r="C19" s="60">
        <v>0.13186421045454547</v>
      </c>
      <c r="D19" s="60">
        <v>0.10252794863636362</v>
      </c>
      <c r="E19" s="60">
        <v>8.6287078181818189E-2</v>
      </c>
      <c r="F19" s="60">
        <v>0.11455668909090909</v>
      </c>
      <c r="G19" s="60">
        <v>0.1081398681818182</v>
      </c>
      <c r="H19" s="60">
        <v>8.7157560454545452E-2</v>
      </c>
      <c r="I19" s="60">
        <v>0.12947036045454546</v>
      </c>
      <c r="J19" s="60">
        <v>0.12612338363636363</v>
      </c>
      <c r="K19" s="60">
        <v>0.11886978409090908</v>
      </c>
      <c r="L19" s="60">
        <v>9.6984437272727361E-2</v>
      </c>
      <c r="M19" s="60">
        <v>0.12937322045454544</v>
      </c>
      <c r="N19" s="60">
        <v>0.11547741954545454</v>
      </c>
    </row>
    <row r="20" spans="2:29">
      <c r="B20" s="188">
        <v>44317</v>
      </c>
      <c r="C20" s="60">
        <v>0.14150853899999999</v>
      </c>
      <c r="D20" s="60">
        <v>0.114101013</v>
      </c>
      <c r="E20" s="60">
        <v>7.4644371000000001E-2</v>
      </c>
      <c r="F20" s="60">
        <v>0.11817992849999998</v>
      </c>
      <c r="G20" s="60">
        <v>0.10334855400000001</v>
      </c>
      <c r="H20" s="60">
        <v>8.4450416499999986E-2</v>
      </c>
      <c r="I20" s="60">
        <v>0.11000041250000001</v>
      </c>
      <c r="J20" s="60">
        <v>0.10441302449999999</v>
      </c>
      <c r="K20" s="60">
        <v>0.10908106649999999</v>
      </c>
      <c r="L20" s="60">
        <v>7.8212839500000006E-2</v>
      </c>
      <c r="M20" s="60">
        <v>0.14810825850000001</v>
      </c>
      <c r="N20" s="60">
        <v>0.11235694400000001</v>
      </c>
    </row>
    <row r="21" spans="2:29">
      <c r="B21" s="188">
        <v>44348</v>
      </c>
      <c r="C21" s="60">
        <v>0.13963734045454546</v>
      </c>
      <c r="D21" s="60">
        <v>0.10709288818181818</v>
      </c>
      <c r="E21" s="60">
        <v>8.3489318636363635E-2</v>
      </c>
      <c r="F21" s="60">
        <v>9.8069865454545435E-2</v>
      </c>
      <c r="G21" s="60">
        <v>0.11379502045454548</v>
      </c>
      <c r="H21" s="60">
        <v>8.1472809545454564E-2</v>
      </c>
      <c r="I21" s="60">
        <v>0.10767788409090912</v>
      </c>
      <c r="J21" s="60">
        <v>0.12129339363636363</v>
      </c>
      <c r="K21" s="60">
        <v>0.10572571727272727</v>
      </c>
      <c r="L21" s="60">
        <v>7.9010840454545456E-2</v>
      </c>
      <c r="M21" s="60">
        <v>0.12058957863636366</v>
      </c>
      <c r="N21" s="60">
        <v>0.11493862409090909</v>
      </c>
    </row>
    <row r="22" spans="2:29">
      <c r="B22" s="188">
        <v>44378</v>
      </c>
      <c r="C22" s="60">
        <v>0.145942654</v>
      </c>
      <c r="D22" s="60">
        <v>0.131083808</v>
      </c>
      <c r="E22" s="60">
        <v>7.458178850000001E-2</v>
      </c>
      <c r="F22" s="60">
        <v>0.14071659849999998</v>
      </c>
      <c r="G22" s="60">
        <v>9.4229985999999988E-2</v>
      </c>
      <c r="H22" s="60">
        <v>9.5793293500000001E-2</v>
      </c>
      <c r="I22" s="60">
        <v>0.12815193600000002</v>
      </c>
      <c r="J22" s="60">
        <v>0.1182779395</v>
      </c>
      <c r="K22" s="60">
        <v>0.13447992749999998</v>
      </c>
      <c r="L22" s="60">
        <v>8.2770285999999998E-2</v>
      </c>
      <c r="M22" s="60">
        <v>0.13427710549999999</v>
      </c>
      <c r="N22" s="60">
        <v>0.10304197200000002</v>
      </c>
    </row>
    <row r="23" spans="2:29">
      <c r="B23" s="188">
        <v>44409</v>
      </c>
      <c r="C23" s="60">
        <v>0.12530783272727272</v>
      </c>
      <c r="D23" s="60">
        <v>8.4442737727272718E-2</v>
      </c>
      <c r="E23" s="60">
        <v>6.4987471363636362E-2</v>
      </c>
      <c r="F23" s="60">
        <v>0.1103460859090909</v>
      </c>
      <c r="G23" s="60">
        <v>0.1302239772727273</v>
      </c>
      <c r="H23" s="60">
        <v>9.6240432727272743E-2</v>
      </c>
      <c r="I23" s="60">
        <v>0.10756560454545457</v>
      </c>
      <c r="J23" s="60">
        <v>0.10595699136363636</v>
      </c>
      <c r="K23" s="60">
        <v>0.10681087318181817</v>
      </c>
      <c r="L23" s="60">
        <v>8.2974019545454511E-2</v>
      </c>
      <c r="M23" s="60">
        <v>0.11724810318181819</v>
      </c>
      <c r="N23" s="60">
        <v>0.10188041954545456</v>
      </c>
    </row>
    <row r="24" spans="2:29">
      <c r="B24" s="188">
        <v>44440</v>
      </c>
      <c r="C24" s="60">
        <v>0.15535511857142859</v>
      </c>
      <c r="D24" s="60">
        <v>9.7788441428571432E-2</v>
      </c>
      <c r="E24" s="60">
        <v>9.823993619047619E-2</v>
      </c>
      <c r="F24" s="60">
        <v>9.3594912857142859E-2</v>
      </c>
      <c r="G24" s="60">
        <v>0.1285549380952381</v>
      </c>
      <c r="H24" s="60">
        <v>8.9939989523809535E-2</v>
      </c>
      <c r="I24" s="60">
        <v>0.10729440000000003</v>
      </c>
      <c r="J24" s="60">
        <v>0.12304450619047619</v>
      </c>
      <c r="K24" s="60">
        <v>0.11011351904761908</v>
      </c>
      <c r="L24" s="60">
        <v>7.4359499523809519E-2</v>
      </c>
      <c r="M24" s="60">
        <v>0.11358019857142856</v>
      </c>
      <c r="N24" s="60">
        <v>9.6389934761904758E-2</v>
      </c>
    </row>
    <row r="25" spans="2:29">
      <c r="B25" s="188">
        <v>44470</v>
      </c>
      <c r="C25" s="60">
        <v>0.12249404000000001</v>
      </c>
      <c r="D25" s="60">
        <v>9.6475554761904767E-2</v>
      </c>
      <c r="E25" s="60">
        <v>7.4864782857142875E-2</v>
      </c>
      <c r="F25" s="60">
        <v>9.7645961904761908E-2</v>
      </c>
      <c r="G25" s="60">
        <v>0.10874298857142858</v>
      </c>
      <c r="H25" s="60">
        <v>8.7959626666666679E-2</v>
      </c>
      <c r="I25" s="60">
        <v>0.10546732238095237</v>
      </c>
      <c r="J25" s="60">
        <v>0.11180175095238096</v>
      </c>
      <c r="K25" s="60">
        <v>0.11009896857142856</v>
      </c>
      <c r="L25" s="60">
        <v>9.8388465238095246E-2</v>
      </c>
      <c r="M25" s="60">
        <v>0.13331831619047618</v>
      </c>
      <c r="N25" s="60">
        <v>9.0360660476190471E-2</v>
      </c>
    </row>
    <row r="26" spans="2:29">
      <c r="B26" s="188">
        <v>44501</v>
      </c>
      <c r="C26" s="60">
        <v>0.15033247899999999</v>
      </c>
      <c r="D26" s="60">
        <v>0.12050392999999998</v>
      </c>
      <c r="E26" s="60">
        <v>6.7494301500000006E-2</v>
      </c>
      <c r="F26" s="60">
        <v>0.11754494900000001</v>
      </c>
      <c r="G26" s="60">
        <v>0.1388693285</v>
      </c>
      <c r="H26" s="60">
        <v>8.4542349500000002E-2</v>
      </c>
      <c r="I26" s="60">
        <v>0.12161067449999999</v>
      </c>
      <c r="J26" s="60">
        <v>0.14312742449999999</v>
      </c>
      <c r="K26" s="60">
        <v>0.13374850949999997</v>
      </c>
      <c r="L26" s="60">
        <v>8.5123196999999998E-2</v>
      </c>
      <c r="M26" s="60">
        <v>0.13608306099999998</v>
      </c>
      <c r="N26" s="60">
        <v>9.5565103999999998E-2</v>
      </c>
    </row>
    <row r="27" spans="2:29">
      <c r="B27" s="188">
        <v>44531</v>
      </c>
      <c r="C27" s="60">
        <v>0.16112787450000002</v>
      </c>
      <c r="D27" s="60">
        <v>0.12171148649999999</v>
      </c>
      <c r="E27" s="60">
        <v>7.2471851000000004E-2</v>
      </c>
      <c r="F27" s="60">
        <v>0.11047770949999999</v>
      </c>
      <c r="G27" s="60">
        <v>0.1282575125</v>
      </c>
      <c r="H27" s="60">
        <v>9.1467606999999992E-2</v>
      </c>
      <c r="I27" s="60">
        <v>0.11502540650000001</v>
      </c>
      <c r="J27" s="60">
        <v>9.594278249999999E-2</v>
      </c>
      <c r="K27" s="60">
        <v>0.15024030549999998</v>
      </c>
      <c r="L27" s="60">
        <v>7.1750332999999999E-2</v>
      </c>
      <c r="M27" s="60">
        <v>0.15354153849999996</v>
      </c>
      <c r="N27" s="60">
        <v>0.1113139385</v>
      </c>
    </row>
    <row r="28" spans="2:29">
      <c r="B28" s="188">
        <v>44562</v>
      </c>
      <c r="C28" s="60">
        <v>0.11202235749999999</v>
      </c>
      <c r="D28" s="60">
        <v>9.6785856000000003E-2</v>
      </c>
      <c r="E28" s="60">
        <v>9.0709603E-2</v>
      </c>
      <c r="F28" s="60">
        <v>0.103863992</v>
      </c>
      <c r="G28" s="60">
        <v>0.1160769665</v>
      </c>
      <c r="H28" s="60">
        <v>7.8171858499999997E-2</v>
      </c>
      <c r="I28" s="60">
        <v>0.1144535725</v>
      </c>
      <c r="J28" s="60">
        <v>0.1160483675</v>
      </c>
      <c r="K28" s="60">
        <v>0.10156995249999999</v>
      </c>
      <c r="L28" s="60">
        <v>7.0478546999999989E-2</v>
      </c>
      <c r="M28" s="60">
        <v>0.11774250699999998</v>
      </c>
      <c r="N28" s="60">
        <v>0.12543678600000002</v>
      </c>
    </row>
    <row r="29" spans="2:29">
      <c r="B29" s="188">
        <v>44593</v>
      </c>
      <c r="C29" s="60">
        <v>0.12772648500000003</v>
      </c>
      <c r="D29" s="60">
        <v>0.12015231699999999</v>
      </c>
      <c r="E29" s="60">
        <v>5.9840008000000007E-2</v>
      </c>
      <c r="F29" s="60">
        <v>9.8537365500000001E-2</v>
      </c>
      <c r="G29" s="60">
        <v>0.11783425349999999</v>
      </c>
      <c r="H29" s="60">
        <v>7.8103385999999997E-2</v>
      </c>
      <c r="I29" s="60">
        <v>0.10887886149999999</v>
      </c>
      <c r="J29" s="60">
        <v>0.11571813800000001</v>
      </c>
      <c r="K29" s="60">
        <v>0.11109385999999999</v>
      </c>
      <c r="L29" s="60">
        <v>8.7432293499999994E-2</v>
      </c>
      <c r="M29" s="60">
        <v>0.10347733949999997</v>
      </c>
      <c r="N29" s="60">
        <v>0.10160753750000001</v>
      </c>
    </row>
    <row r="30" spans="2:29">
      <c r="B30" s="188">
        <v>44621</v>
      </c>
      <c r="C30" s="60">
        <v>0.11897478173913044</v>
      </c>
      <c r="D30" s="60">
        <v>0.10970783652173911</v>
      </c>
      <c r="E30" s="60">
        <v>8.7121914782608695E-2</v>
      </c>
      <c r="F30" s="60">
        <v>9.3689754347826087E-2</v>
      </c>
      <c r="G30" s="60">
        <v>0.12825597652173915</v>
      </c>
      <c r="H30" s="60">
        <v>9.4530593043478259E-2</v>
      </c>
      <c r="I30" s="60">
        <v>0.12530836391304348</v>
      </c>
      <c r="J30" s="60">
        <v>0.13054954086956522</v>
      </c>
      <c r="K30" s="60">
        <v>0.1113137747826087</v>
      </c>
      <c r="L30" s="60">
        <v>9.4872387391304352E-2</v>
      </c>
      <c r="M30" s="60">
        <v>0.12666682000000001</v>
      </c>
      <c r="N30" s="60">
        <v>0.10647540956521739</v>
      </c>
    </row>
    <row r="31" spans="2:29" ht="15.75" thickBot="1">
      <c r="B31" s="188"/>
    </row>
    <row r="32" spans="2:29" ht="15.75" thickBot="1">
      <c r="C32" s="276" t="s">
        <v>298</v>
      </c>
      <c r="D32" s="277"/>
      <c r="E32" s="277"/>
      <c r="F32" s="277"/>
      <c r="G32" s="277"/>
      <c r="H32" s="277"/>
      <c r="I32" s="277"/>
      <c r="J32" s="277"/>
      <c r="K32" s="277"/>
      <c r="L32" s="277"/>
      <c r="M32" s="277"/>
      <c r="N32" s="278"/>
      <c r="P32" s="273" t="s">
        <v>300</v>
      </c>
      <c r="Q32" s="274"/>
      <c r="R32" s="274"/>
      <c r="S32" s="274"/>
      <c r="T32" s="274"/>
      <c r="U32" s="274"/>
      <c r="V32" s="274"/>
      <c r="W32" s="274"/>
      <c r="X32" s="274"/>
      <c r="Y32" s="274"/>
      <c r="Z32" s="274"/>
      <c r="AA32" s="274"/>
      <c r="AB32" s="274"/>
      <c r="AC32" s="275"/>
    </row>
    <row r="33" spans="2:31" ht="15.75" thickBot="1">
      <c r="C33" s="192" t="s">
        <v>146</v>
      </c>
      <c r="D33" s="193" t="s">
        <v>152</v>
      </c>
      <c r="E33" s="193" t="s">
        <v>148</v>
      </c>
      <c r="F33" s="193" t="s">
        <v>153</v>
      </c>
      <c r="G33" s="193" t="s">
        <v>151</v>
      </c>
      <c r="H33" s="193" t="s">
        <v>144</v>
      </c>
      <c r="I33" s="193" t="s">
        <v>208</v>
      </c>
      <c r="J33" s="193" t="s">
        <v>207</v>
      </c>
      <c r="K33" s="193" t="s">
        <v>209</v>
      </c>
      <c r="L33" s="193" t="s">
        <v>210</v>
      </c>
      <c r="M33" s="193" t="s">
        <v>145</v>
      </c>
      <c r="N33" s="194" t="s">
        <v>211</v>
      </c>
      <c r="P33" s="192" t="s">
        <v>104</v>
      </c>
      <c r="Q33" s="200" t="s">
        <v>146</v>
      </c>
      <c r="R33" s="193" t="s">
        <v>152</v>
      </c>
      <c r="S33" s="193" t="s">
        <v>148</v>
      </c>
      <c r="T33" s="193" t="s">
        <v>153</v>
      </c>
      <c r="U33" s="193" t="s">
        <v>151</v>
      </c>
      <c r="V33" s="193" t="s">
        <v>144</v>
      </c>
      <c r="W33" s="193" t="s">
        <v>208</v>
      </c>
      <c r="X33" s="193" t="s">
        <v>207</v>
      </c>
      <c r="Y33" s="193" t="s">
        <v>209</v>
      </c>
      <c r="Z33" s="193" t="s">
        <v>210</v>
      </c>
      <c r="AA33" s="193" t="s">
        <v>145</v>
      </c>
      <c r="AB33" s="193" t="s">
        <v>211</v>
      </c>
      <c r="AC33" s="194" t="s">
        <v>295</v>
      </c>
      <c r="AE33" s="218" t="s">
        <v>303</v>
      </c>
    </row>
    <row r="34" spans="2:31">
      <c r="B34" s="188">
        <v>43831</v>
      </c>
      <c r="C34" s="60">
        <v>5.3174992727272719E-2</v>
      </c>
      <c r="D34" s="60">
        <v>4.6818222272727264E-2</v>
      </c>
      <c r="E34" s="60">
        <v>2.0903344090909094E-2</v>
      </c>
      <c r="F34" s="60">
        <v>4.3268628181818175E-2</v>
      </c>
      <c r="G34" s="60">
        <v>5.6635205909090901E-2</v>
      </c>
      <c r="H34" s="60">
        <v>2.9255205909090906E-2</v>
      </c>
      <c r="I34" s="60">
        <v>3.3367176818181819E-2</v>
      </c>
      <c r="J34" s="60">
        <v>3.6287985454545452E-2</v>
      </c>
      <c r="K34" s="60">
        <v>3.0371764999999998E-2</v>
      </c>
      <c r="L34" s="60">
        <v>2.2210443181818185E-2</v>
      </c>
      <c r="M34" s="60">
        <v>4.1661961363636361E-2</v>
      </c>
      <c r="N34" s="60">
        <v>4.5176328636363637E-2</v>
      </c>
      <c r="P34" t="s">
        <v>270</v>
      </c>
      <c r="Q34" s="191">
        <f>CORREL(C37:C60,'Master Data (COVID Score)'!P7:P30)</f>
        <v>4.8647716311998608E-2</v>
      </c>
      <c r="R34" s="191">
        <f>CORREL(D37:D60,'Master Data (COVID Score)'!Q7:Q30)</f>
        <v>8.6922702620871206E-2</v>
      </c>
      <c r="S34" s="191">
        <f>CORREL(E37:E60,'Master Data (COVID Score)'!R7:R30)</f>
        <v>0.26210581715924558</v>
      </c>
      <c r="T34" s="191">
        <f>CORREL(F37:F60,'Master Data (COVID Score)'!S7:S30)</f>
        <v>-1.9718205445441443E-4</v>
      </c>
      <c r="U34" s="191">
        <f>CORREL(G37:G60,'Master Data (COVID Score)'!T7:T30)</f>
        <v>0.4878959576026205</v>
      </c>
      <c r="V34" s="191">
        <f>CORREL(H37:H60,'Master Data (COVID Score)'!U7:U30)</f>
        <v>0.29243367813628834</v>
      </c>
      <c r="W34" s="191">
        <f>CORREL(I37:I60,'Master Data (COVID Score)'!V7:V30)</f>
        <v>0.30647296165122578</v>
      </c>
      <c r="X34" s="191">
        <f>CORREL(J37:J60,'Master Data (COVID Score)'!W7:W30)</f>
        <v>0.20755807834747808</v>
      </c>
      <c r="Y34" s="191">
        <f>CORREL(K37:K60,'Master Data (COVID Score)'!X7:X30)</f>
        <v>0.22243080157433212</v>
      </c>
      <c r="Z34" s="191">
        <f>CORREL(L37:L60,'Master Data (COVID Score)'!Y7:Y30)</f>
        <v>0.25712776848618951</v>
      </c>
      <c r="AA34" s="191">
        <f>CORREL(M37:M60,'Master Data (COVID Score)'!Z7:Z30)</f>
        <v>0.2275988831676467</v>
      </c>
      <c r="AB34" s="191">
        <f>CORREL(N37:N60,'Master Data (COVID Score)'!AA7:AA30)</f>
        <v>0.68469117861216788</v>
      </c>
      <c r="AC34" s="197">
        <f>SUM(Q34:AB34)/SUM($Q$34:$AB$36)</f>
        <v>0.28052571197658888</v>
      </c>
      <c r="AE34" s="191">
        <f>SUM(Q34:AB34)</f>
        <v>3.0836883616156099</v>
      </c>
    </row>
    <row r="35" spans="2:31">
      <c r="B35" s="188">
        <v>43862</v>
      </c>
      <c r="C35" s="60">
        <v>3.9872766499999997E-2</v>
      </c>
      <c r="D35" s="60">
        <v>4.7162186000000002E-2</v>
      </c>
      <c r="E35" s="60">
        <v>1.8859582999999999E-2</v>
      </c>
      <c r="F35" s="60">
        <v>4.8882939499999986E-2</v>
      </c>
      <c r="G35" s="60">
        <v>3.8004052999999996E-2</v>
      </c>
      <c r="H35" s="60">
        <v>2.1800310999999999E-2</v>
      </c>
      <c r="I35" s="60">
        <v>2.36651035E-2</v>
      </c>
      <c r="J35" s="60">
        <v>3.7308443499999996E-2</v>
      </c>
      <c r="K35" s="60">
        <v>2.1901887500000002E-2</v>
      </c>
      <c r="L35" s="60">
        <v>3.0529846500000003E-2</v>
      </c>
      <c r="M35" s="60">
        <v>5.0432890999999987E-2</v>
      </c>
      <c r="N35" s="60">
        <v>4.14921995E-2</v>
      </c>
      <c r="P35" t="s">
        <v>301</v>
      </c>
      <c r="Q35" s="191">
        <f>CORREL(C41:C60,'Master Data (COVID Score)'!AC11:AC30)</f>
        <v>0.40774936564122682</v>
      </c>
      <c r="R35" s="191">
        <f>CORREL(D41:D60,'Master Data (COVID Score)'!AD11:AD30)</f>
        <v>5.3297697009192832E-2</v>
      </c>
      <c r="S35" s="191">
        <f>CORREL(E41:E60,'Master Data (COVID Score)'!AE11:AE30)</f>
        <v>0.3618819483510371</v>
      </c>
      <c r="T35" s="191">
        <f>CORREL(F41:F60,'Master Data (COVID Score)'!AF11:AF30)</f>
        <v>0.10121482418805289</v>
      </c>
      <c r="U35" s="191">
        <f>CORREL(G41:G60,'Master Data (COVID Score)'!AG11:AG30)</f>
        <v>0.57057999882762145</v>
      </c>
      <c r="V35" s="191">
        <f>CORREL(H41:H60,'Master Data (COVID Score)'!AH11:AH30)</f>
        <v>0.33865218130037017</v>
      </c>
      <c r="W35" s="191">
        <f>CORREL(I41:I60,'Master Data (COVID Score)'!AI11:AI30)</f>
        <v>0.45517745150019018</v>
      </c>
      <c r="X35" s="191">
        <f>CORREL(J41:J60,'Master Data (COVID Score)'!AJ11:AJ30)</f>
        <v>0.40576001985609778</v>
      </c>
      <c r="Y35" s="191">
        <f>CORREL(K41:K60,'Master Data (COVID Score)'!AK11:AK30)</f>
        <v>0.34430930933783938</v>
      </c>
      <c r="Z35" s="191">
        <f>CORREL(L41:L60,'Master Data (COVID Score)'!AL11:AL30)</f>
        <v>0.30418667378341274</v>
      </c>
      <c r="AA35" s="191">
        <f>CORREL(M41:M60,'Master Data (COVID Score)'!AM11:AM30)</f>
        <v>0.2468060606640895</v>
      </c>
      <c r="AB35" s="191">
        <f>CORREL(N41:N60,'Master Data (COVID Score)'!AN11:AN30)</f>
        <v>0.72203853574486587</v>
      </c>
      <c r="AC35" s="197">
        <f t="shared" ref="AC35:AC36" si="2">SUM(Q35:AB35)/SUM($Q$34:$AB$36)</f>
        <v>0.39223478019838953</v>
      </c>
      <c r="AE35" s="191">
        <f t="shared" ref="AE35:AE36" si="3">SUM(Q35:AB35)</f>
        <v>4.3116540662039968</v>
      </c>
    </row>
    <row r="36" spans="2:31">
      <c r="B36" s="188">
        <v>43891</v>
      </c>
      <c r="C36" s="60">
        <v>3.0186764999999997E-2</v>
      </c>
      <c r="D36" s="60">
        <v>4.8360168181818167E-2</v>
      </c>
      <c r="E36" s="60">
        <v>2.6018795454545451E-2</v>
      </c>
      <c r="F36" s="60">
        <v>3.8119612272727268E-2</v>
      </c>
      <c r="G36" s="60">
        <v>4.7335044090909092E-2</v>
      </c>
      <c r="H36" s="60">
        <v>2.5022560909090909E-2</v>
      </c>
      <c r="I36" s="60">
        <v>3.7097300454545463E-2</v>
      </c>
      <c r="J36" s="60">
        <v>3.6194548636363635E-2</v>
      </c>
      <c r="K36" s="60">
        <v>2.8219853636363635E-2</v>
      </c>
      <c r="L36" s="60">
        <v>3.3622804545454535E-2</v>
      </c>
      <c r="M36" s="60">
        <v>5.4963122727272717E-2</v>
      </c>
      <c r="N36" s="60">
        <v>5.7008574999999985E-2</v>
      </c>
      <c r="P36" t="s">
        <v>276</v>
      </c>
      <c r="Q36" s="191">
        <f>CORREL(C37:C60,'Master Data (COVID Score)'!AP7:AP30)</f>
        <v>0.15541405592808033</v>
      </c>
      <c r="R36" s="191">
        <f>CORREL(D37:D60,'Master Data (COVID Score)'!AQ7:AQ30)</f>
        <v>0.26776351020112932</v>
      </c>
      <c r="S36" s="191">
        <f>CORREL(E37:E60,'Master Data (COVID Score)'!AR7:AR30)</f>
        <v>0.25821763094893246</v>
      </c>
      <c r="T36" s="191">
        <f>CORREL(F37:F60,'Master Data (COVID Score)'!AS7:AS30)</f>
        <v>3.7268814075158418E-2</v>
      </c>
      <c r="U36" s="191">
        <f>CORREL(G37:G60,'Master Data (COVID Score)'!AT7:AT30)</f>
        <v>0.51276830284873232</v>
      </c>
      <c r="V36" s="191">
        <f>CORREL(H37:H60,'Master Data (COVID Score)'!AU7:AU30)</f>
        <v>0.45758731783180967</v>
      </c>
      <c r="W36" s="191">
        <f>CORREL(I37:I60,'Master Data (COVID Score)'!AV7:AV30)</f>
        <v>0.45334278896882396</v>
      </c>
      <c r="X36" s="191">
        <f>CORREL(J37:J60,'Master Data (COVID Score)'!AW7:AW30)</f>
        <v>0.12053919839357742</v>
      </c>
      <c r="Y36" s="191">
        <f>CORREL(K37:K60,'Master Data (COVID Score)'!AX7:AX30)</f>
        <v>0.18174190412942845</v>
      </c>
      <c r="Z36" s="191">
        <f>CORREL(L37:L60,'Master Data (COVID Score)'!AY7:AY30)</f>
        <v>0.43197775024789492</v>
      </c>
      <c r="AA36" s="191">
        <f>CORREL(M37:M60,'Master Data (COVID Score)'!AZ7:AZ30)</f>
        <v>0.51611917621425119</v>
      </c>
      <c r="AB36" s="191">
        <f>CORREL(N37:N60,'Master Data (COVID Score)'!BA7:BA30)</f>
        <v>0.2044508901099451</v>
      </c>
      <c r="AC36" s="197">
        <f t="shared" si="2"/>
        <v>0.32723950782502176</v>
      </c>
      <c r="AE36" s="191">
        <f t="shared" si="3"/>
        <v>3.5971913398977637</v>
      </c>
    </row>
    <row r="37" spans="2:31">
      <c r="B37" s="188">
        <v>43922</v>
      </c>
      <c r="C37" s="60">
        <v>3.5142920909090908E-2</v>
      </c>
      <c r="D37" s="60">
        <v>2.769184954545454E-2</v>
      </c>
      <c r="E37" s="60">
        <v>1.6431473636363637E-2</v>
      </c>
      <c r="F37" s="60">
        <v>4.0918154090909084E-2</v>
      </c>
      <c r="G37" s="60">
        <v>3.6640374090909089E-2</v>
      </c>
      <c r="H37" s="60">
        <v>1.6256039090909089E-2</v>
      </c>
      <c r="I37" s="60">
        <v>1.7661091363636361E-2</v>
      </c>
      <c r="J37" s="60">
        <v>3.5588627727272726E-2</v>
      </c>
      <c r="K37" s="60">
        <v>2.8918812272727266E-2</v>
      </c>
      <c r="L37" s="60">
        <v>2.7532370454545457E-2</v>
      </c>
      <c r="M37" s="60">
        <v>3.3155536818181827E-2</v>
      </c>
      <c r="N37" s="60">
        <v>2.5395665454545455E-2</v>
      </c>
      <c r="AE37" s="196"/>
    </row>
    <row r="38" spans="2:31">
      <c r="B38" s="188">
        <v>43952</v>
      </c>
      <c r="C38" s="60">
        <v>4.856395949999999E-2</v>
      </c>
      <c r="D38" s="60">
        <v>3.9171396999999983E-2</v>
      </c>
      <c r="E38" s="60">
        <v>1.692184E-2</v>
      </c>
      <c r="F38" s="60">
        <v>3.7615623000000001E-2</v>
      </c>
      <c r="G38" s="60">
        <v>3.5656079999999993E-2</v>
      </c>
      <c r="H38" s="60">
        <v>1.99633725E-2</v>
      </c>
      <c r="I38" s="60">
        <v>2.6121517E-2</v>
      </c>
      <c r="J38" s="60">
        <v>3.1404581500000001E-2</v>
      </c>
      <c r="K38" s="60">
        <v>2.6216547999999996E-2</v>
      </c>
      <c r="L38" s="60">
        <v>2.3467599000000002E-2</v>
      </c>
      <c r="M38" s="60">
        <v>3.3497884499999998E-2</v>
      </c>
      <c r="N38" s="60">
        <v>3.5890279999999997E-2</v>
      </c>
    </row>
    <row r="39" spans="2:31">
      <c r="B39" s="188">
        <v>43983</v>
      </c>
      <c r="C39" s="60">
        <v>3.5464814090909083E-2</v>
      </c>
      <c r="D39" s="60">
        <v>4.4437910454545454E-2</v>
      </c>
      <c r="E39" s="60">
        <v>2.9104313181818175E-2</v>
      </c>
      <c r="F39" s="60">
        <v>3.8929383181818177E-2</v>
      </c>
      <c r="G39" s="60">
        <v>3.6545694999999989E-2</v>
      </c>
      <c r="H39" s="60">
        <v>2.979645590909091E-2</v>
      </c>
      <c r="I39" s="60">
        <v>2.8710371818181819E-2</v>
      </c>
      <c r="J39" s="60">
        <v>5.2340649090909082E-2</v>
      </c>
      <c r="K39" s="60">
        <v>2.4931720909090904E-2</v>
      </c>
      <c r="L39" s="60">
        <v>2.754885181818182E-2</v>
      </c>
      <c r="M39" s="60">
        <v>3.9813870909090915E-2</v>
      </c>
      <c r="N39" s="60">
        <v>4.2903119090909089E-2</v>
      </c>
    </row>
    <row r="40" spans="2:31">
      <c r="B40" s="188">
        <v>44013</v>
      </c>
      <c r="C40" s="60">
        <v>5.0697274090909093E-2</v>
      </c>
      <c r="D40" s="60">
        <v>2.9481624090909084E-2</v>
      </c>
      <c r="E40" s="60">
        <v>2.0817469090909094E-2</v>
      </c>
      <c r="F40" s="60">
        <v>4.0961056818181817E-2</v>
      </c>
      <c r="G40" s="60">
        <v>4.2546085454545461E-2</v>
      </c>
      <c r="H40" s="60">
        <v>3.0938126363636357E-2</v>
      </c>
      <c r="I40" s="60">
        <v>2.7768085454545458E-2</v>
      </c>
      <c r="J40" s="60">
        <v>5.5577888181818184E-2</v>
      </c>
      <c r="K40" s="60">
        <v>3.4737994999999994E-2</v>
      </c>
      <c r="L40" s="60">
        <v>2.697738863636364E-2</v>
      </c>
      <c r="M40" s="60">
        <v>5.1587101363636367E-2</v>
      </c>
      <c r="N40" s="60">
        <v>4.0290649090909098E-2</v>
      </c>
      <c r="R40" s="216"/>
    </row>
    <row r="41" spans="2:31">
      <c r="B41" s="188">
        <v>44044</v>
      </c>
      <c r="C41" s="60">
        <v>3.4689409999999997E-2</v>
      </c>
      <c r="D41" s="60">
        <v>4.3192599999999998E-2</v>
      </c>
      <c r="E41" s="60">
        <v>3.0874935714285713E-2</v>
      </c>
      <c r="F41" s="60">
        <v>5.1352608095238103E-2</v>
      </c>
      <c r="G41" s="60">
        <v>4.3149916666666663E-2</v>
      </c>
      <c r="H41" s="60">
        <v>3.2295359523809512E-2</v>
      </c>
      <c r="I41" s="60">
        <v>3.1781625714285715E-2</v>
      </c>
      <c r="J41" s="60">
        <v>3.9181972857142859E-2</v>
      </c>
      <c r="K41" s="60">
        <v>3.7456615238095237E-2</v>
      </c>
      <c r="L41" s="60">
        <v>3.8636440476190491E-2</v>
      </c>
      <c r="M41" s="60">
        <v>8.0631293809523788E-2</v>
      </c>
      <c r="N41" s="60">
        <v>4.2127710952380958E-2</v>
      </c>
      <c r="R41" s="216"/>
    </row>
    <row r="42" spans="2:31">
      <c r="B42" s="188">
        <v>44075</v>
      </c>
      <c r="C42" s="60">
        <v>5.8167533809523803E-2</v>
      </c>
      <c r="D42" s="60">
        <v>4.7615702380952384E-2</v>
      </c>
      <c r="E42" s="60">
        <v>2.8615907619047618E-2</v>
      </c>
      <c r="F42" s="60">
        <v>5.2640046666666669E-2</v>
      </c>
      <c r="G42" s="60">
        <v>4.5612233333333328E-2</v>
      </c>
      <c r="H42" s="60">
        <v>3.1128908571428561E-2</v>
      </c>
      <c r="I42" s="60">
        <v>3.2365310476190477E-2</v>
      </c>
      <c r="J42" s="60">
        <v>5.1357588095238091E-2</v>
      </c>
      <c r="K42" s="60">
        <v>3.9263987619047619E-2</v>
      </c>
      <c r="L42" s="60">
        <v>3.2972837619047617E-2</v>
      </c>
      <c r="M42" s="60">
        <v>5.9130810476190461E-2</v>
      </c>
      <c r="N42" s="60">
        <v>3.1713906190476197E-2</v>
      </c>
      <c r="R42" s="216"/>
    </row>
    <row r="43" spans="2:31">
      <c r="B43" s="188">
        <v>44105</v>
      </c>
      <c r="C43" s="60">
        <v>5.2364143181818174E-2</v>
      </c>
      <c r="D43" s="60">
        <v>5.0545324545454545E-2</v>
      </c>
      <c r="E43" s="60">
        <v>2.6541357272727276E-2</v>
      </c>
      <c r="F43" s="60">
        <v>4.2498142272727267E-2</v>
      </c>
      <c r="G43" s="60">
        <v>4.2117911363636365E-2</v>
      </c>
      <c r="H43" s="60">
        <v>3.7153224090909091E-2</v>
      </c>
      <c r="I43" s="60">
        <v>2.6125105454545453E-2</v>
      </c>
      <c r="J43" s="60">
        <v>5.6603805909090907E-2</v>
      </c>
      <c r="K43" s="60">
        <v>3.9955620454545454E-2</v>
      </c>
      <c r="L43" s="60">
        <v>4.1133946363636369E-2</v>
      </c>
      <c r="M43" s="60">
        <v>3.8268471818181819E-2</v>
      </c>
      <c r="N43" s="60">
        <v>4.1979923636363631E-2</v>
      </c>
    </row>
    <row r="44" spans="2:31">
      <c r="B44" s="188">
        <v>44136</v>
      </c>
      <c r="C44" s="60">
        <v>7.0366683333333319E-2</v>
      </c>
      <c r="D44" s="60">
        <v>5.413558999999999E-2</v>
      </c>
      <c r="E44" s="60">
        <v>2.7417789444444438E-2</v>
      </c>
      <c r="F44" s="60">
        <v>4.9946029999999995E-2</v>
      </c>
      <c r="G44" s="60">
        <v>5.4362315000000008E-2</v>
      </c>
      <c r="H44" s="60">
        <v>3.2934013333333324E-2</v>
      </c>
      <c r="I44" s="60">
        <v>5.8194460555555563E-2</v>
      </c>
      <c r="J44" s="60">
        <v>6.1873148333333336E-2</v>
      </c>
      <c r="K44" s="60">
        <v>5.2806626111111116E-2</v>
      </c>
      <c r="L44" s="60">
        <v>4.5833002777777784E-2</v>
      </c>
      <c r="M44" s="60">
        <v>8.3788458333333329E-2</v>
      </c>
      <c r="N44" s="60">
        <v>5.9093535555555556E-2</v>
      </c>
    </row>
    <row r="45" spans="2:31">
      <c r="B45" s="188">
        <v>44166</v>
      </c>
      <c r="C45" s="60">
        <v>6.3375408000000008E-2</v>
      </c>
      <c r="D45" s="60">
        <v>6.7901779999999995E-2</v>
      </c>
      <c r="E45" s="60">
        <v>3.4119806000000003E-2</v>
      </c>
      <c r="F45" s="60">
        <v>5.4310095000000003E-2</v>
      </c>
      <c r="G45" s="60">
        <v>6.4588756000000011E-2</v>
      </c>
      <c r="H45" s="60">
        <v>5.0362282499999987E-2</v>
      </c>
      <c r="I45" s="60">
        <v>5.1758959E-2</v>
      </c>
      <c r="J45" s="60">
        <v>5.4543416499999997E-2</v>
      </c>
      <c r="K45" s="60">
        <v>4.1544216499999988E-2</v>
      </c>
      <c r="L45" s="60">
        <v>4.1610057500000013E-2</v>
      </c>
      <c r="M45" s="60">
        <v>8.0696023499999978E-2</v>
      </c>
      <c r="N45" s="60">
        <v>6.279631400000002E-2</v>
      </c>
    </row>
    <row r="46" spans="2:31">
      <c r="B46" s="188">
        <v>44197</v>
      </c>
      <c r="C46" s="60">
        <v>6.1813105500000007E-2</v>
      </c>
      <c r="D46" s="60">
        <v>7.0937357999999978E-2</v>
      </c>
      <c r="E46" s="60">
        <v>4.0674361499999999E-2</v>
      </c>
      <c r="F46" s="60">
        <v>5.8416330500000002E-2</v>
      </c>
      <c r="G46" s="60">
        <v>4.6590929999999989E-2</v>
      </c>
      <c r="H46" s="60">
        <v>2.8120311999999998E-2</v>
      </c>
      <c r="I46" s="60">
        <v>4.3193743999999999E-2</v>
      </c>
      <c r="J46" s="60">
        <v>5.54166995E-2</v>
      </c>
      <c r="K46" s="60">
        <v>3.2130330999999998E-2</v>
      </c>
      <c r="L46" s="60">
        <v>3.7455422000000002E-2</v>
      </c>
      <c r="M46" s="60">
        <v>6.6356621000000005E-2</v>
      </c>
      <c r="N46" s="60">
        <v>5.4950513499999999E-2</v>
      </c>
    </row>
    <row r="47" spans="2:31">
      <c r="B47" s="188">
        <v>44228</v>
      </c>
      <c r="C47" s="60">
        <v>6.1613930500000004E-2</v>
      </c>
      <c r="D47" s="60">
        <v>6.3978683499999994E-2</v>
      </c>
      <c r="E47" s="60">
        <v>2.8693479000000004E-2</v>
      </c>
      <c r="F47" s="60">
        <v>4.5957555500000004E-2</v>
      </c>
      <c r="G47" s="60">
        <v>5.1812437499999996E-2</v>
      </c>
      <c r="H47" s="60">
        <v>3.2150585000000002E-2</v>
      </c>
      <c r="I47" s="60">
        <v>3.1336732499999999E-2</v>
      </c>
      <c r="J47" s="60">
        <v>5.1213048500000004E-2</v>
      </c>
      <c r="K47" s="60">
        <v>3.1050774500000003E-2</v>
      </c>
      <c r="L47" s="60">
        <v>3.8035632E-2</v>
      </c>
      <c r="M47" s="60">
        <v>7.479851550000001E-2</v>
      </c>
      <c r="N47" s="60">
        <v>4.4946595500000006E-2</v>
      </c>
    </row>
    <row r="48" spans="2:31">
      <c r="B48" s="188">
        <v>44256</v>
      </c>
      <c r="C48" s="60">
        <v>5.0359686956521744E-2</v>
      </c>
      <c r="D48" s="60">
        <v>6.6189920434782598E-2</v>
      </c>
      <c r="E48" s="60">
        <v>2.1064078695652178E-2</v>
      </c>
      <c r="F48" s="60">
        <v>3.542827608695652E-2</v>
      </c>
      <c r="G48" s="60">
        <v>5.5006639999999996E-2</v>
      </c>
      <c r="H48" s="60">
        <v>3.9419050434782603E-2</v>
      </c>
      <c r="I48" s="60">
        <v>3.294213E-2</v>
      </c>
      <c r="J48" s="60">
        <v>4.7449675652173916E-2</v>
      </c>
      <c r="K48" s="60">
        <v>2.7249154782608694E-2</v>
      </c>
      <c r="L48" s="60">
        <v>3.6785050869565225E-2</v>
      </c>
      <c r="M48" s="60">
        <v>5.518303956521739E-2</v>
      </c>
      <c r="N48" s="60">
        <v>4.5533255217391301E-2</v>
      </c>
    </row>
    <row r="49" spans="2:14">
      <c r="B49" s="188">
        <v>44287</v>
      </c>
      <c r="C49" s="60">
        <v>5.477274272727272E-2</v>
      </c>
      <c r="D49" s="60">
        <v>6.237051090909089E-2</v>
      </c>
      <c r="E49" s="60">
        <v>3.1797894545454543E-2</v>
      </c>
      <c r="F49" s="60">
        <v>5.0598744090909094E-2</v>
      </c>
      <c r="G49" s="60">
        <v>3.9904040454545452E-2</v>
      </c>
      <c r="H49" s="60">
        <v>2.9600484545454539E-2</v>
      </c>
      <c r="I49" s="60">
        <v>4.1437110454545456E-2</v>
      </c>
      <c r="J49" s="60">
        <v>4.1081660454545449E-2</v>
      </c>
      <c r="K49" s="60">
        <v>2.8521192727272719E-2</v>
      </c>
      <c r="L49" s="60">
        <v>3.9617253636363647E-2</v>
      </c>
      <c r="M49" s="60">
        <v>6.114120318181817E-2</v>
      </c>
      <c r="N49" s="60">
        <v>5.1308592727272735E-2</v>
      </c>
    </row>
    <row r="50" spans="2:14">
      <c r="B50" s="188">
        <v>44317</v>
      </c>
      <c r="C50" s="60">
        <v>4.6898293000000008E-2</v>
      </c>
      <c r="D50" s="60">
        <v>4.3675321499999996E-2</v>
      </c>
      <c r="E50" s="60">
        <v>2.2187176500000003E-2</v>
      </c>
      <c r="F50" s="60">
        <v>4.9678245000000003E-2</v>
      </c>
      <c r="G50" s="60">
        <v>4.6847056999999998E-2</v>
      </c>
      <c r="H50" s="60">
        <v>2.4500707000000004E-2</v>
      </c>
      <c r="I50" s="60">
        <v>3.9462280500000002E-2</v>
      </c>
      <c r="J50" s="60">
        <v>4.1631641499999997E-2</v>
      </c>
      <c r="K50" s="60">
        <v>2.7664877000000001E-2</v>
      </c>
      <c r="L50" s="60">
        <v>3.8093018999999992E-2</v>
      </c>
      <c r="M50" s="60">
        <v>4.7182268500000006E-2</v>
      </c>
      <c r="N50" s="60">
        <v>4.2173585E-2</v>
      </c>
    </row>
    <row r="51" spans="2:14">
      <c r="B51" s="188">
        <v>44348</v>
      </c>
      <c r="C51" s="60">
        <v>5.0671964999999992E-2</v>
      </c>
      <c r="D51" s="60">
        <v>4.8849990454545446E-2</v>
      </c>
      <c r="E51" s="60">
        <v>2.6846325454545454E-2</v>
      </c>
      <c r="F51" s="60">
        <v>4.147505454545454E-2</v>
      </c>
      <c r="G51" s="60">
        <v>4.42150209090909E-2</v>
      </c>
      <c r="H51" s="60">
        <v>2.586608727272726E-2</v>
      </c>
      <c r="I51" s="60">
        <v>3.7371505454545449E-2</v>
      </c>
      <c r="J51" s="60">
        <v>5.0367764999999995E-2</v>
      </c>
      <c r="K51" s="60">
        <v>2.6794311363636365E-2</v>
      </c>
      <c r="L51" s="60">
        <v>3.1519220909090907E-2</v>
      </c>
      <c r="M51" s="60">
        <v>5.7732849090909089E-2</v>
      </c>
      <c r="N51" s="60">
        <v>4.2334939090909088E-2</v>
      </c>
    </row>
    <row r="52" spans="2:14">
      <c r="B52" s="188">
        <v>44378</v>
      </c>
      <c r="C52" s="60">
        <v>4.679787299999999E-2</v>
      </c>
      <c r="D52" s="60">
        <v>4.4947913499999992E-2</v>
      </c>
      <c r="E52" s="60">
        <v>2.4814065999999999E-2</v>
      </c>
      <c r="F52" s="60">
        <v>3.2424376999999997E-2</v>
      </c>
      <c r="G52" s="60">
        <v>5.1534488499999989E-2</v>
      </c>
      <c r="H52" s="60">
        <v>2.9139284999999997E-2</v>
      </c>
      <c r="I52" s="60">
        <v>3.6310943499999998E-2</v>
      </c>
      <c r="J52" s="60">
        <v>3.4698649499999998E-2</v>
      </c>
      <c r="K52" s="60">
        <v>3.5357751999999992E-2</v>
      </c>
      <c r="L52" s="60">
        <v>4.0628210499999998E-2</v>
      </c>
      <c r="M52" s="60">
        <v>5.9997463500000008E-2</v>
      </c>
      <c r="N52" s="60">
        <v>3.8612484000000002E-2</v>
      </c>
    </row>
    <row r="53" spans="2:14">
      <c r="B53" s="188">
        <v>44409</v>
      </c>
      <c r="C53" s="60">
        <v>4.6241995454545451E-2</v>
      </c>
      <c r="D53" s="60">
        <v>4.3666689999999994E-2</v>
      </c>
      <c r="E53" s="60">
        <v>2.145817818181818E-2</v>
      </c>
      <c r="F53" s="60">
        <v>5.1340122272727273E-2</v>
      </c>
      <c r="G53" s="60">
        <v>4.1666166363636348E-2</v>
      </c>
      <c r="H53" s="60">
        <v>2.9024845454545443E-2</v>
      </c>
      <c r="I53" s="60">
        <v>3.5306429090909093E-2</v>
      </c>
      <c r="J53" s="60">
        <v>4.3357236363636364E-2</v>
      </c>
      <c r="K53" s="60">
        <v>2.635185090909091E-2</v>
      </c>
      <c r="L53" s="60">
        <v>3.7123051363636368E-2</v>
      </c>
      <c r="M53" s="60">
        <v>6.7944609090909089E-2</v>
      </c>
      <c r="N53" s="60">
        <v>3.6053832272727265E-2</v>
      </c>
    </row>
    <row r="54" spans="2:14">
      <c r="B54" s="188">
        <v>44440</v>
      </c>
      <c r="C54" s="60">
        <v>5.4960552857142859E-2</v>
      </c>
      <c r="D54" s="60">
        <v>4.2348906190476182E-2</v>
      </c>
      <c r="E54" s="60">
        <v>3.6687465714285702E-2</v>
      </c>
      <c r="F54" s="60">
        <v>3.3777619999999994E-2</v>
      </c>
      <c r="G54" s="60">
        <v>5.2970246666666672E-2</v>
      </c>
      <c r="H54" s="60">
        <v>4.2341828571428569E-2</v>
      </c>
      <c r="I54" s="60">
        <v>3.169828619047619E-2</v>
      </c>
      <c r="J54" s="60">
        <v>3.7997881428571419E-2</v>
      </c>
      <c r="K54" s="60">
        <v>3.4671841428571423E-2</v>
      </c>
      <c r="L54" s="60">
        <v>3.3673826190476187E-2</v>
      </c>
      <c r="M54" s="60">
        <v>7.8476637142857145E-2</v>
      </c>
      <c r="N54" s="60">
        <v>4.1907031904761902E-2</v>
      </c>
    </row>
    <row r="55" spans="2:14">
      <c r="B55" s="188">
        <v>44470</v>
      </c>
      <c r="C55" s="60">
        <v>3.8640130476190478E-2</v>
      </c>
      <c r="D55" s="60">
        <v>3.2132207142857146E-2</v>
      </c>
      <c r="E55" s="60">
        <v>1.590309095238095E-2</v>
      </c>
      <c r="F55" s="60">
        <v>4.2109315714285715E-2</v>
      </c>
      <c r="G55" s="60">
        <v>5.7951794761904755E-2</v>
      </c>
      <c r="H55" s="60">
        <v>2.9280178571428572E-2</v>
      </c>
      <c r="I55" s="60">
        <v>3.6079219523809512E-2</v>
      </c>
      <c r="J55" s="60">
        <v>3.883473095238095E-2</v>
      </c>
      <c r="K55" s="60">
        <v>2.8573787142857146E-2</v>
      </c>
      <c r="L55" s="60">
        <v>2.9049810952380951E-2</v>
      </c>
      <c r="M55" s="60">
        <v>6.0020738571428554E-2</v>
      </c>
      <c r="N55" s="60">
        <v>3.8303391428571434E-2</v>
      </c>
    </row>
    <row r="56" spans="2:14">
      <c r="B56" s="188">
        <v>44501</v>
      </c>
      <c r="C56" s="60">
        <v>4.8008645500000009E-2</v>
      </c>
      <c r="D56" s="60">
        <v>3.9757185E-2</v>
      </c>
      <c r="E56" s="60">
        <v>1.9147799000000004E-2</v>
      </c>
      <c r="F56" s="60">
        <v>4.9896393000000004E-2</v>
      </c>
      <c r="G56" s="60">
        <v>6.1297646499999997E-2</v>
      </c>
      <c r="H56" s="60">
        <v>3.1499388499999989E-2</v>
      </c>
      <c r="I56" s="60">
        <v>3.4650671000000001E-2</v>
      </c>
      <c r="J56" s="60">
        <v>5.4949354499999999E-2</v>
      </c>
      <c r="K56" s="60">
        <v>4.0506864999999996E-2</v>
      </c>
      <c r="L56" s="60">
        <v>3.0925720999999996E-2</v>
      </c>
      <c r="M56" s="60">
        <v>6.4972527999999988E-2</v>
      </c>
      <c r="N56" s="60">
        <v>3.24227775E-2</v>
      </c>
    </row>
    <row r="57" spans="2:14">
      <c r="B57" s="188">
        <v>44531</v>
      </c>
      <c r="C57" s="60">
        <v>4.08405175E-2</v>
      </c>
      <c r="D57" s="60">
        <v>4.6609865999999993E-2</v>
      </c>
      <c r="E57" s="60">
        <v>2.2633043499999995E-2</v>
      </c>
      <c r="F57" s="60">
        <v>4.9731504499999996E-2</v>
      </c>
      <c r="G57" s="60">
        <v>5.5654276999999995E-2</v>
      </c>
      <c r="H57" s="60">
        <v>2.8982550999999985E-2</v>
      </c>
      <c r="I57" s="60">
        <v>3.7126248000000008E-2</v>
      </c>
      <c r="J57" s="60">
        <v>5.4106805000000001E-2</v>
      </c>
      <c r="K57" s="60">
        <v>3.2190077500000004E-2</v>
      </c>
      <c r="L57" s="60">
        <v>2.8230718499999998E-2</v>
      </c>
      <c r="M57" s="60">
        <v>6.8133269999999996E-2</v>
      </c>
      <c r="N57" s="60">
        <v>3.5044773500000001E-2</v>
      </c>
    </row>
    <row r="58" spans="2:14">
      <c r="B58" s="188">
        <v>44562</v>
      </c>
      <c r="C58" s="60">
        <v>4.6083053999999998E-2</v>
      </c>
      <c r="D58" s="60">
        <v>4.4708575499999993E-2</v>
      </c>
      <c r="E58" s="60">
        <v>2.8029202999999999E-2</v>
      </c>
      <c r="F58" s="60">
        <v>3.4296194499999988E-2</v>
      </c>
      <c r="G58" s="60">
        <v>5.4593852999999998E-2</v>
      </c>
      <c r="H58" s="60">
        <v>3.5617171999999989E-2</v>
      </c>
      <c r="I58" s="60">
        <v>3.5538520499999997E-2</v>
      </c>
      <c r="J58" s="60">
        <v>3.8954078000000003E-2</v>
      </c>
      <c r="K58" s="60">
        <v>2.9665683000000002E-2</v>
      </c>
      <c r="L58" s="60">
        <v>4.0512956999999995E-2</v>
      </c>
      <c r="M58" s="60">
        <v>5.1738594999999991E-2</v>
      </c>
      <c r="N58" s="60">
        <v>7.0761506499999988E-2</v>
      </c>
    </row>
    <row r="59" spans="2:14">
      <c r="B59" s="188">
        <v>44593</v>
      </c>
      <c r="C59" s="60">
        <v>4.0705900000000003E-2</v>
      </c>
      <c r="D59" s="60">
        <v>4.4047476499999988E-2</v>
      </c>
      <c r="E59" s="60">
        <v>1.4440573999999999E-2</v>
      </c>
      <c r="F59" s="60">
        <v>5.1336093499999985E-2</v>
      </c>
      <c r="G59" s="60">
        <v>5.5562846999999992E-2</v>
      </c>
      <c r="H59" s="60">
        <v>2.448236299999999E-2</v>
      </c>
      <c r="I59" s="60">
        <v>2.4622585999999995E-2</v>
      </c>
      <c r="J59" s="60">
        <v>4.1115944500000001E-2</v>
      </c>
      <c r="K59" s="60">
        <v>3.1172393999999996E-2</v>
      </c>
      <c r="L59" s="60">
        <v>3.8087822000000007E-2</v>
      </c>
      <c r="M59" s="60">
        <v>6.0320021500000001E-2</v>
      </c>
      <c r="N59" s="60">
        <v>4.2046932000000009E-2</v>
      </c>
    </row>
    <row r="60" spans="2:14">
      <c r="B60" s="188">
        <v>44621</v>
      </c>
      <c r="C60" s="60">
        <v>4.2107436086956516E-2</v>
      </c>
      <c r="D60" s="60">
        <v>4.4945853478260862E-2</v>
      </c>
      <c r="E60" s="60">
        <v>1.5995565217391303E-2</v>
      </c>
      <c r="F60" s="60">
        <v>4.1017644782608692E-2</v>
      </c>
      <c r="G60" s="60">
        <v>4.8909479130434794E-2</v>
      </c>
      <c r="H60" s="60">
        <v>3.0283624347826079E-2</v>
      </c>
      <c r="I60" s="60">
        <v>3.4821884347826092E-2</v>
      </c>
      <c r="J60" s="60">
        <v>3.3904952608695645E-2</v>
      </c>
      <c r="K60" s="60">
        <v>2.8909961739130432E-2</v>
      </c>
      <c r="L60" s="60">
        <v>3.9854349130434792E-2</v>
      </c>
      <c r="M60" s="60">
        <v>6.7492913913043462E-2</v>
      </c>
      <c r="N60" s="60">
        <v>3.6032173913043482E-2</v>
      </c>
    </row>
  </sheetData>
  <mergeCells count="4">
    <mergeCell ref="C2:N2"/>
    <mergeCell ref="P2:AC2"/>
    <mergeCell ref="P32:AC32"/>
    <mergeCell ref="C32:N32"/>
  </mergeCells>
  <pageMargins left="0.7" right="0.7" top="0.75" bottom="0.75" header="0.3" footer="0.3"/>
  <pageSetup orientation="portrait" r:id="rId1"/>
  <customProperties>
    <customPr name="_pios_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564FBADBFF8934BAE676DE369E6D3CA" ma:contentTypeVersion="14" ma:contentTypeDescription="Create a new document." ma:contentTypeScope="" ma:versionID="1499e91470c86c4feeae333b9050a99e">
  <xsd:schema xmlns:xsd="http://www.w3.org/2001/XMLSchema" xmlns:xs="http://www.w3.org/2001/XMLSchema" xmlns:p="http://schemas.microsoft.com/office/2006/metadata/properties" xmlns:ns3="7250a1a2-5e3a-4804-aeb6-61d56d02304c" xmlns:ns4="2fb9f5d3-f214-4192-94f9-760b6620409a" targetNamespace="http://schemas.microsoft.com/office/2006/metadata/properties" ma:root="true" ma:fieldsID="fda5bc19268ef3786897e033bc4e3ad4" ns3:_="" ns4:_="">
    <xsd:import namespace="7250a1a2-5e3a-4804-aeb6-61d56d02304c"/>
    <xsd:import namespace="2fb9f5d3-f214-4192-94f9-760b6620409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50a1a2-5e3a-4804-aeb6-61d56d02304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b9f5d3-f214-4192-94f9-760b6620409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A9DF561-22FD-4C1F-9B1C-105D71157A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250a1a2-5e3a-4804-aeb6-61d56d02304c"/>
    <ds:schemaRef ds:uri="2fb9f5d3-f214-4192-94f9-760b662040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137C3B0-6D39-4266-B70E-57754F63E1A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33181E2-DD65-4080-B373-DB9A4C7096A8}">
  <ds:schemaRefs>
    <ds:schemaRef ds:uri="http://schemas.openxmlformats.org/package/2006/metadata/core-properties"/>
    <ds:schemaRef ds:uri="7250a1a2-5e3a-4804-aeb6-61d56d02304c"/>
    <ds:schemaRef ds:uri="http://purl.org/dc/terms/"/>
    <ds:schemaRef ds:uri="http://purl.org/dc/dcmitype/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schemas.microsoft.com/office/2006/documentManagement/types"/>
    <ds:schemaRef ds:uri="2fb9f5d3-f214-4192-94f9-760b6620409a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Summary Slide</vt:lpstr>
      <vt:lpstr>Encompass (Region)</vt:lpstr>
      <vt:lpstr>Encompass (Franchise)</vt:lpstr>
      <vt:lpstr>COVID Score</vt:lpstr>
      <vt:lpstr>Trend Analysis</vt:lpstr>
      <vt:lpstr>Master Data (Summary Slide)</vt:lpstr>
      <vt:lpstr>Master Data (COVID Score)</vt:lpstr>
      <vt:lpstr>Region States</vt:lpstr>
      <vt:lpstr>Division ADD</vt:lpstr>
      <vt:lpstr>Holidays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Joshi, Nisha</dc:creator>
  <cp:keywords/>
  <dc:description/>
  <cp:lastModifiedBy>Thompson, Colin</cp:lastModifiedBy>
  <cp:revision/>
  <cp:lastPrinted>2022-03-29T20:36:07Z</cp:lastPrinted>
  <dcterms:created xsi:type="dcterms:W3CDTF">2020-02-14T17:44:11Z</dcterms:created>
  <dcterms:modified xsi:type="dcterms:W3CDTF">2025-03-23T17:01:29Z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0d4da843-0dcc-4939-9cc2-17e39d033e67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  <property fmtid="{D5CDD505-2E9C-101B-9397-08002B2CF9AE}" pid="5" name="ContentTypeId">
    <vt:lpwstr>0x010100C564FBADBFF8934BAE676DE369E6D3CA</vt:lpwstr>
  </property>
  <property fmtid="{D5CDD505-2E9C-101B-9397-08002B2CF9AE}" pid="6" name="SV_QUERY_LIST_4F35BF76-6C0D-4D9B-82B2-816C12CF3733">
    <vt:lpwstr>empty_477D106A-C0D6-4607-AEBD-E2C9D60EA279</vt:lpwstr>
  </property>
  <property fmtid="{D5CDD505-2E9C-101B-9397-08002B2CF9AE}" pid="7" name="SV_HIDDEN_GRID_QUERY_LIST_4F35BF76-6C0D-4D9B-82B2-816C12CF3733">
    <vt:lpwstr>empty_477D106A-C0D6-4607-AEBD-E2C9D60EA279</vt:lpwstr>
  </property>
</Properties>
</file>